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rgas" sheetId="1" r:id="rId4"/>
    <sheet state="hidden" name="Asignacion Mar" sheetId="2" r:id="rId5"/>
    <sheet state="hidden" name="Operadores" sheetId="3" r:id="rId6"/>
    <sheet state="hidden" name="Tabla dinámica 7" sheetId="4" r:id="rId7"/>
    <sheet state="hidden" name="Asignacion Feb" sheetId="5" r:id="rId8"/>
    <sheet state="hidden" name="Cuadre Ene" sheetId="6" r:id="rId9"/>
    <sheet state="hidden" name="Cargas Huehuetoca" sheetId="7" r:id="rId10"/>
    <sheet state="hidden" name="Tabla dinámica 10" sheetId="8" r:id="rId11"/>
    <sheet state="hidden" name="Tabla dinámica 3" sheetId="9" r:id="rId12"/>
    <sheet state="hidden" name="CUADRE Feb" sheetId="10" r:id="rId13"/>
    <sheet state="hidden" name="Asignacion Ene" sheetId="11" r:id="rId14"/>
    <sheet state="hidden" name="Tipo de Carga" sheetId="12" r:id="rId15"/>
  </sheets>
  <definedNames>
    <definedName hidden="1" localSheetId="0" name="_xlnm._FilterDatabase">Cargas!$A$1:$O$7969</definedName>
  </definedNames>
  <calcPr/>
  <pivotCaches>
    <pivotCache cacheId="0" r:id="rId16"/>
    <pivotCache cacheId="1" r:id="rId17"/>
    <pivotCache cacheId="2" r:id="rId18"/>
    <pivotCache cacheId="3" r:id="rId19"/>
  </pivotCaches>
</workbook>
</file>

<file path=xl/sharedStrings.xml><?xml version="1.0" encoding="utf-8"?>
<sst xmlns="http://schemas.openxmlformats.org/spreadsheetml/2006/main" count="21809" uniqueCount="4101">
  <si>
    <t>Unidad</t>
  </si>
  <si>
    <t>Flota</t>
  </si>
  <si>
    <t>EC</t>
  </si>
  <si>
    <t>Fecha de Transacción</t>
  </si>
  <si>
    <t>Operador</t>
  </si>
  <si>
    <t>ID OPERADOR</t>
  </si>
  <si>
    <t>Estación</t>
  </si>
  <si>
    <t>Costo por litro</t>
  </si>
  <si>
    <t>Litros</t>
  </si>
  <si>
    <t>Costo por carga</t>
  </si>
  <si>
    <t>Tipo de Carga</t>
  </si>
  <si>
    <t>Semana</t>
  </si>
  <si>
    <t>Día</t>
  </si>
  <si>
    <t>Mes</t>
  </si>
  <si>
    <t>Producto</t>
  </si>
  <si>
    <t>1/1/2025</t>
  </si>
  <si>
    <t>VALENCIA CARILLO GUSTAVO</t>
  </si>
  <si>
    <t>ATBMX</t>
  </si>
  <si>
    <t>RIOS ORTIZ FERNANDO</t>
  </si>
  <si>
    <t>PERCINO ALCANTARA ANTONIO</t>
  </si>
  <si>
    <t>BAUTISTA LOPEZ LUIS</t>
  </si>
  <si>
    <t>RODRIGUEZ MORALES ARMANDO EDGAR</t>
  </si>
  <si>
    <t>AGUIRRE VIDAL MAURICIO</t>
  </si>
  <si>
    <t>JIMENEZ DIAZ MIGUEL ANGEL</t>
  </si>
  <si>
    <t>OROZCO SALAS EDUARDO</t>
  </si>
  <si>
    <t>CRUZ HERNANDEZ BENITO</t>
  </si>
  <si>
    <t>DE JESUS TORRES JOSE</t>
  </si>
  <si>
    <t>CONTRERAS CARMONA MAURICIO ALEJANDRO</t>
  </si>
  <si>
    <t>CADENA LOPEZ EMMANUEL</t>
  </si>
  <si>
    <t>ANGELES BARRETO MARIO</t>
  </si>
  <si>
    <t>GUERRERO RAMIREZ GABRIEL</t>
  </si>
  <si>
    <t>PLANTAHUE</t>
  </si>
  <si>
    <t>Mantenimiento</t>
  </si>
  <si>
    <t>ATBHUE</t>
  </si>
  <si>
    <t>PEREZ RUELAS ANGEL ARTURO</t>
  </si>
  <si>
    <t>MONTES DE OCA GRIMALDO ENRIQUE</t>
  </si>
  <si>
    <t>ROJAS MUÑOZ FELIX</t>
  </si>
  <si>
    <t>HERNANDEZ MALAGON HUGO ANTONIO</t>
  </si>
  <si>
    <t>BENITEZ LOPEZ MAXIMINO</t>
  </si>
  <si>
    <t>ATBVIL</t>
  </si>
  <si>
    <t>LUNA SANCHEZ ADOLFO MUCIO</t>
  </si>
  <si>
    <t>DAMIAN MEJIA OSCAR FEDERICO</t>
  </si>
  <si>
    <t>COPO VALENCIA JAIR DE JESUS</t>
  </si>
  <si>
    <t>Ticket</t>
  </si>
  <si>
    <t>BONIFACIO FERNANDEZ ARTURO</t>
  </si>
  <si>
    <t>2/1/2025</t>
  </si>
  <si>
    <t>ALCAZAR MENDIOLA ARTURO</t>
  </si>
  <si>
    <t>Cardenas Razo Jorge</t>
  </si>
  <si>
    <t>MONROY FUERTES  ALFREDO</t>
  </si>
  <si>
    <t>ORTEGA RODRIGUEZ JESUS MANUEL</t>
  </si>
  <si>
    <t>SANDOVAL SOLIS JUAN BERNARDO</t>
  </si>
  <si>
    <t>TABARES SANCHEZ YAIR APOLINAR</t>
  </si>
  <si>
    <t>CALLEJAS CERVANTES PEDRO EMILIO</t>
  </si>
  <si>
    <t>CHAVEZ ALVAREZ JUAN CARLOS</t>
  </si>
  <si>
    <t>JORGE HERNANDEZ JONATHAN</t>
  </si>
  <si>
    <t>DELGADO MODESTO JOSE MANUEL</t>
  </si>
  <si>
    <t>MARTINEZ ESPINOZA EVARISTO RAYMUNDO</t>
  </si>
  <si>
    <t>REYES CRUZ JAIME</t>
  </si>
  <si>
    <t>ESTRADA HERNANDEZ MANUEL DAVID</t>
  </si>
  <si>
    <t>ESCOBEDO SALGADO JORGE</t>
  </si>
  <si>
    <t>SEGOVIA RODRIGUEZ MAURICIO SAMUEL</t>
  </si>
  <si>
    <t>MUÑOZ LEAL CECILIO MIGUEL</t>
  </si>
  <si>
    <t>REYES LOPEZ PEDRO</t>
  </si>
  <si>
    <t>MARTINEZ HERNANDEZ FRANDER HUMBERTO</t>
  </si>
  <si>
    <t>GARCIA CAMARGO JUAN LUIS</t>
  </si>
  <si>
    <t>HERNANDEZ PEREZ RODOLFO</t>
  </si>
  <si>
    <t>LOPEZ SEQUEIRO ALFREDO</t>
  </si>
  <si>
    <t>FLORES PARRILLA ERICK ALAN</t>
  </si>
  <si>
    <t>MONTER SANCHEZ JUAN</t>
  </si>
  <si>
    <t>GONZALEZ HERNANDEZ ALONSO</t>
  </si>
  <si>
    <t>CALZADA ALVAREZ JORGE HILARIO</t>
  </si>
  <si>
    <t>CHAVEZ MARTINEZ JOEL</t>
  </si>
  <si>
    <t>LOPEZ MELENDEZ JAVIER CESAR</t>
  </si>
  <si>
    <t>CALDERON TEJEDA VICTOR</t>
  </si>
  <si>
    <t>AGUIRRE CARMONA MIGUEL ALEJANDRO</t>
  </si>
  <si>
    <t>OLVERA RIVAS JUAN ANGEL</t>
  </si>
  <si>
    <t>FLORES CALZADA TITO ADAN</t>
  </si>
  <si>
    <t>ATBQRO</t>
  </si>
  <si>
    <t>IBARRA CANO ANYELO RAFAEL</t>
  </si>
  <si>
    <t>OLVERA PEREZ OSIEL ARMANDO</t>
  </si>
  <si>
    <t>FIGUEROA TELLEZ MARCO ANTONIO</t>
  </si>
  <si>
    <t>MORALES TAPIA EFREEN</t>
  </si>
  <si>
    <t>LOPEZ CISNEROS RENE</t>
  </si>
  <si>
    <t>ATBGDL</t>
  </si>
  <si>
    <t>CUATETA LOPEZ JORGE LUIS</t>
  </si>
  <si>
    <t>PADILLA ZAMORA LUIS ALBERTO</t>
  </si>
  <si>
    <t>ATBMTY</t>
  </si>
  <si>
    <t>OLIVA GARCIA MARCOS ISRRAEL</t>
  </si>
  <si>
    <t>CAMPOS RAMIREZ JOSE JESUS</t>
  </si>
  <si>
    <t>QUINTERO MARTINEZ ULISES HUGO</t>
  </si>
  <si>
    <t>HERNANDEZ MARTINEZ FRANCISCO JAVIER</t>
  </si>
  <si>
    <t>SOLIS CORTES BRIAYAN OSIRIS</t>
  </si>
  <si>
    <t>SARABIA OLIVA JOSE GERMAN</t>
  </si>
  <si>
    <t>MARQUEZ RICARDEZ JOSE ANTONIO</t>
  </si>
  <si>
    <t>RODRIGUEZ SOTO ALEJANDRO</t>
  </si>
  <si>
    <t>VILLEGAS DE LA CRUZ YONI DEL CARMEN</t>
  </si>
  <si>
    <t>LEON ANCHEITA JAIRO DAMIAN</t>
  </si>
  <si>
    <t>DE LA CRUZ SANCHEZ ALEJANDRO</t>
  </si>
  <si>
    <t>MENDEZ CARRILLO RICARDO</t>
  </si>
  <si>
    <t>JARDINES SANTIZO DANIEL</t>
  </si>
  <si>
    <t>ALFARO CRUZ EDIN MISAEL</t>
  </si>
  <si>
    <t>RUIZ SOLIS ROBERTO CARLOS</t>
  </si>
  <si>
    <t>RAMOS RAMIREZ BARTOLO</t>
  </si>
  <si>
    <t>TIcket</t>
  </si>
  <si>
    <t>TT02</t>
  </si>
  <si>
    <t>OCAÑA ROSILES MARIO</t>
  </si>
  <si>
    <t>Nieto</t>
  </si>
  <si>
    <t>MIRANDA TOVAR EDMUNDO</t>
  </si>
  <si>
    <t>TLALNEPANTLA</t>
  </si>
  <si>
    <t>LEON NORTE</t>
  </si>
  <si>
    <t>ALVAREZ SANDOVAL RAUL</t>
  </si>
  <si>
    <t>COMSUSTENTA</t>
  </si>
  <si>
    <t>3/1/2025</t>
  </si>
  <si>
    <t>DELGADO REYES JOSE</t>
  </si>
  <si>
    <t>ACOSTA RUIZ FEDERICO</t>
  </si>
  <si>
    <t>PEREZ ANGELES MARCO ANTONIO</t>
  </si>
  <si>
    <t>TORRES VALERIO BRUCE JOSHEPRIK POTTERTON</t>
  </si>
  <si>
    <t>GALLEGOS RIVERA SAMUEL</t>
  </si>
  <si>
    <t>BUSTOS NAVA JUAN DE DIOS</t>
  </si>
  <si>
    <t>HERNANDEZ ENCALADA JOSE SILVESTRE</t>
  </si>
  <si>
    <t>VALENCIA MENDEZ JUAN GIL</t>
  </si>
  <si>
    <t>SALGADO BRAVO MIGUEL ANGEL</t>
  </si>
  <si>
    <t>SANCHEZ NIETO CARLOS SALVADOR</t>
  </si>
  <si>
    <t>CARDENAS MOSQUEDA JOSE LUIS</t>
  </si>
  <si>
    <t>MORA VENDAÑO DANIEL</t>
  </si>
  <si>
    <t>GARCIA VILLEGAS FRANCISCO JAVIER</t>
  </si>
  <si>
    <t>ESCOBAR SANCHEZ SAUL</t>
  </si>
  <si>
    <t>PATIÑO GUZMAN RAMON</t>
  </si>
  <si>
    <t>SANCHEZ ESPINOZA JORGE GIL</t>
  </si>
  <si>
    <t>SANCHEZ NERY KEVIN ERNESTO</t>
  </si>
  <si>
    <t>RODRIGUEZ PANTALEON MARCO ANTONIO</t>
  </si>
  <si>
    <t>REYES MONTES DE OCA RAUL DANIEL</t>
  </si>
  <si>
    <t>ISLAS CAPULIN HILARIO ANTONIO</t>
  </si>
  <si>
    <t>GUTIERREZ VARGAS BERNARDO</t>
  </si>
  <si>
    <t>IBAÑEZ MONROY JOSE RICARDO</t>
  </si>
  <si>
    <t>GALINDO NEGRETE ISMAEL DAVID</t>
  </si>
  <si>
    <t>MENESES VENEGAS ERNESTO</t>
  </si>
  <si>
    <t>CARRANZA GOMEZ CRISTIAN ALBERTO</t>
  </si>
  <si>
    <t>ORTIZ ESPAÑA ARMANDO</t>
  </si>
  <si>
    <t>SOSA GARIBAY ERNESTO</t>
  </si>
  <si>
    <t>BUENAVENTURA TORRES MARTIN</t>
  </si>
  <si>
    <t>VELAZQUEZ SANCHEZ JORGE</t>
  </si>
  <si>
    <t>GARDUÑO ACEVES LUIS ANTONIO</t>
  </si>
  <si>
    <t>SANCHEZ TORRIJOS RODRIGO</t>
  </si>
  <si>
    <t>MORALES LEDESMA LUIS ALBERTO</t>
  </si>
  <si>
    <t>OVALLE ESCOBAR QUINTIN</t>
  </si>
  <si>
    <t>MIRANDA MONTOYA JONATHAN</t>
  </si>
  <si>
    <t>MARTINEZ RAMIREZ ANGEL AGUSTIN</t>
  </si>
  <si>
    <t>GARCIA MARTINEZ SIXTO WILZZON</t>
  </si>
  <si>
    <t>REYES GOMEZ GUALBERTO</t>
  </si>
  <si>
    <t>JUAREZ HERNANDEZ OSCAR</t>
  </si>
  <si>
    <t>FERNANDEZ MORENO RICARDO</t>
  </si>
  <si>
    <t>HERNANDEZ RIVERA ALEJANDRO</t>
  </si>
  <si>
    <t>RAMIREZ SERRANO HECTOR ISRAEL</t>
  </si>
  <si>
    <t>REVLES ARTEAGA ELIAS</t>
  </si>
  <si>
    <t>HERNANDEZ MORLAN LENIN MICHAEL</t>
  </si>
  <si>
    <t>CERVANTES CRUZ JEREMIAS</t>
  </si>
  <si>
    <t>FLORES MENDOZA JOSE ANTONIO</t>
  </si>
  <si>
    <t>SANTOS RAMIREZ VICTOR HUGO</t>
  </si>
  <si>
    <t>HERNANDEZ MALDONADO JUAN</t>
  </si>
  <si>
    <t>CARREÑO MEJIA GUSTAVO</t>
  </si>
  <si>
    <t>BRENIZ ORTIZ ISRAEL</t>
  </si>
  <si>
    <t>ROSALES OLGUIN CESAR ANTONIO</t>
  </si>
  <si>
    <t>GOMEZ PARRAL LUIS ANDRES</t>
  </si>
  <si>
    <t>ORNELAS BELTRAN SERGIO IVAN</t>
  </si>
  <si>
    <t>RUEDA TORIZ RENE</t>
  </si>
  <si>
    <t>GONZALEZ MEDINA CARLOS ALBERTO</t>
  </si>
  <si>
    <t>CAMPOS SANCHEZ VICTOR DE JESUS</t>
  </si>
  <si>
    <t>RICARDEZ RICARDEZ FRANK ALEXANDER</t>
  </si>
  <si>
    <t>RODRIGUEZ PEREZ MIGUEL</t>
  </si>
  <si>
    <t>MARTINEZ RIVERA LEONARDO JAVIER</t>
  </si>
  <si>
    <t>RIVERA DE LA CRUZ JOSE CARLOS</t>
  </si>
  <si>
    <t>VILLASEÑOR CRUZ JESUS MIGUEL</t>
  </si>
  <si>
    <t>GARCIA GONZALEZ JULIO ANTONIO</t>
  </si>
  <si>
    <t>BENITEZ RAMIREZ OSCAR</t>
  </si>
  <si>
    <t>CHAVEZ VILLANUEVA JESUS EDUARDO</t>
  </si>
  <si>
    <t>HERNANDEZ MARTINEZ OCTACVIO</t>
  </si>
  <si>
    <t>MARTINEZ CISNEROS WALTER WENDY</t>
  </si>
  <si>
    <t>ESTRADA MARTINEZ ANIBAL</t>
  </si>
  <si>
    <t>GUTIERREZ ZARAZUA IRVIN RODRIGO</t>
  </si>
  <si>
    <t>MARTINEZ RIVERA OSCAR OSWALDO</t>
  </si>
  <si>
    <t>CARRETERO VILLA MAURICIO</t>
  </si>
  <si>
    <t>CASTILLO MACHUCA MARIO</t>
  </si>
  <si>
    <t>DE LA ROSA RUEDA BLAS</t>
  </si>
  <si>
    <t>ARANDA MORALES SALVADOR</t>
  </si>
  <si>
    <t>EL MARQUES</t>
  </si>
  <si>
    <t>4/1/2025</t>
  </si>
  <si>
    <t>OLIVA CRUZ GERARDO ALEXIS</t>
  </si>
  <si>
    <t>LOPEZ GARCIA MARIO ALFONSO</t>
  </si>
  <si>
    <t>MENDOZA MOTA MIGUEL ANGEL</t>
  </si>
  <si>
    <t>PADILLA PEREZ RICARDO</t>
  </si>
  <si>
    <t>MENDIOLA FERNANDEZ CARLOS</t>
  </si>
  <si>
    <t>MARQUEZ RUIZ ARMANDO</t>
  </si>
  <si>
    <t>MARTINEZ RUIZ MIGUEL ANGEL</t>
  </si>
  <si>
    <t>ASTORGA GONZALEZ LUIS</t>
  </si>
  <si>
    <t>MUÑOZ CHAVEZ JUAN CARLOS</t>
  </si>
  <si>
    <t>CHAME CRUZ JUAN ADRIAN</t>
  </si>
  <si>
    <t>MOLINA BUENAVENTURA ALEXIS</t>
  </si>
  <si>
    <t>INCLAN GARRIDO DANIEL ALBERTO</t>
  </si>
  <si>
    <t>SANCHEZ LAGORRETA ARTURO</t>
  </si>
  <si>
    <t>RUEDA CALVA PATRICIO MANUEL</t>
  </si>
  <si>
    <t>REYNOSO ORTIZ VICTOR</t>
  </si>
  <si>
    <t>RUIZ PAEZ FRANCISCO</t>
  </si>
  <si>
    <t>GORDILLO ELENO HUGO CESAR</t>
  </si>
  <si>
    <t>VERGARA MIRANDA PANTALEON</t>
  </si>
  <si>
    <t>MACIN TRINIDAD FRANCISCO</t>
  </si>
  <si>
    <t>PERRUSQUIA MENDOZA FERNANDO</t>
  </si>
  <si>
    <t>LOPEZ VAUGHAN JOSE DANIEL</t>
  </si>
  <si>
    <t>MUÑOZ SANCHEZ GERSSON</t>
  </si>
  <si>
    <t>FERNANDEZ ROMERO FRANCISCO</t>
  </si>
  <si>
    <t>--</t>
  </si>
  <si>
    <t>GREGORIO GUERRERO RICARDO</t>
  </si>
  <si>
    <t>CORTEZ SERRANO ERNESTO</t>
  </si>
  <si>
    <t>MERLOS MORALES UBALDO</t>
  </si>
  <si>
    <t>GOMEZ MORAN IZTLI CALEB</t>
  </si>
  <si>
    <t>RESENDIZ FLORES EDUARDO</t>
  </si>
  <si>
    <t>LOPEZ NARVAEZ EDUARDO</t>
  </si>
  <si>
    <t>GOMEZ FERNANDEZ JOVANNY</t>
  </si>
  <si>
    <t>DOMINGUEZ HINOJOSA SALVADOR</t>
  </si>
  <si>
    <t>LOPEZ PIÑON ERICK EMMANUEL</t>
  </si>
  <si>
    <t>CAMPOS GARCIA JUAN ANTONIO</t>
  </si>
  <si>
    <t>ALVAREZ VILLARREAL GABRIEL</t>
  </si>
  <si>
    <t>TORRES LOZANO VICTOR</t>
  </si>
  <si>
    <t>CHABLE PEREZ OMAR</t>
  </si>
  <si>
    <t>CRUZ CASTILLO TOMAS</t>
  </si>
  <si>
    <t>ACOSTA MONASTERIO HERIBERTO</t>
  </si>
  <si>
    <t>BERMEO LOPEZ JESUS SALVADOR</t>
  </si>
  <si>
    <t>SANCHEZ ROJO EUSEBIO</t>
  </si>
  <si>
    <t>TT01</t>
  </si>
  <si>
    <t>TAMAYO ZUÑIGA DAVID</t>
  </si>
  <si>
    <t>VARGAS TERAN JUAN CARLOS</t>
  </si>
  <si>
    <t>PAREDES MEJIA MISAEL DYLAN</t>
  </si>
  <si>
    <t>DIAZ ACUÑA OSCAR</t>
  </si>
  <si>
    <t>REYES RODA FERNANDO</t>
  </si>
  <si>
    <t>BARRETO BARRETO PEDRO</t>
  </si>
  <si>
    <t>5/1/2025</t>
  </si>
  <si>
    <t>MARIN MARTINEZ JUANA</t>
  </si>
  <si>
    <t>SANCHEZ MEDINA JESUS ADAN</t>
  </si>
  <si>
    <t>ROBERTO SOBERANES JUAN</t>
  </si>
  <si>
    <t>LEON MONTECINOS JUAN ANTONIO</t>
  </si>
  <si>
    <t>VELAZQUEZ MORALES GIOVANNI ARMANDO</t>
  </si>
  <si>
    <t>GALICIA AVILA RAYMUNDO</t>
  </si>
  <si>
    <t>ALTAMIRANO CHAVEZ JOSE LEONARDO</t>
  </si>
  <si>
    <t>ZAMORA ZAMORA ROBERTO CARLOS</t>
  </si>
  <si>
    <t>PEREZ BENITEZ FIDEL</t>
  </si>
  <si>
    <t>SORIANO NOLASCO JULIO CESAR</t>
  </si>
  <si>
    <t>SOSA GUZMAN MARIO ANTONIO</t>
  </si>
  <si>
    <t>SANTILLAN GONZALEZ MANUEL</t>
  </si>
  <si>
    <t>SANCHEZ MENDOZA JESUS</t>
  </si>
  <si>
    <t>VARGAS HERNANDEZ RUBEN</t>
  </si>
  <si>
    <t>DIAZ SEDANO FRANCISCO JAVIER</t>
  </si>
  <si>
    <t>SALINAS GASPER NERI ISRAEL</t>
  </si>
  <si>
    <t>DE JESUS TORRES MARIO</t>
  </si>
  <si>
    <t>ODILON GALVAN GUEVARA</t>
  </si>
  <si>
    <t>HERNANDEZ MARTINEZ JUVENTINO</t>
  </si>
  <si>
    <t>BALDERAS SACHEZ EDUARDO</t>
  </si>
  <si>
    <t>SOSA DAVILA CARLOS</t>
  </si>
  <si>
    <t>DIAZ MARTINEZ OMAR ALEJANDRO</t>
  </si>
  <si>
    <t>LOPEZ GONZALEZ FERNANDO ANTONIO</t>
  </si>
  <si>
    <t>PINEDA HERNANDEZ GUADALUPE</t>
  </si>
  <si>
    <t>HUERTA ROSALES LUIS GONZALO</t>
  </si>
  <si>
    <t>BAUTISTA LOPEZ TRINIDAD</t>
  </si>
  <si>
    <t>HERNANDEZ CABELLO MOISES</t>
  </si>
  <si>
    <t>6/1/2025</t>
  </si>
  <si>
    <t>GONZALEZ CORONA CESAR IMANOL</t>
  </si>
  <si>
    <t>LEON GONZALEZ JOSE ORLANDO</t>
  </si>
  <si>
    <t>TORRES DIAZ ANDRES</t>
  </si>
  <si>
    <t>RAMOS RENDON JOSE DE JESUS</t>
  </si>
  <si>
    <t>GARCIA BARRALES MARCO ANTONIO</t>
  </si>
  <si>
    <t>REDONDO RODRIGUEZ JULIO CESAR</t>
  </si>
  <si>
    <t>ROSAS GARCIA GILBERTO</t>
  </si>
  <si>
    <t>QUINTERO MONROY ALAN</t>
  </si>
  <si>
    <t>DE JESUS AYALA ISRAEL</t>
  </si>
  <si>
    <t>HERNANDEZ ARELLANO EMMANUEL</t>
  </si>
  <si>
    <t>ROMERO ZEPEDA JOSUE MAURICIO</t>
  </si>
  <si>
    <t>DIAZ SOLAR BERNARDO</t>
  </si>
  <si>
    <t>DURAN MATAMOROS MARIO</t>
  </si>
  <si>
    <t>PEREZ RIOS JAVIER MOISES</t>
  </si>
  <si>
    <t>BUENROSTRO MENDEZ OSCAR ALBERTO</t>
  </si>
  <si>
    <t>ARBESU MEDINA JOSE ALBERTO</t>
  </si>
  <si>
    <t>HUICOCHEA ALEJO RAYMUNDO</t>
  </si>
  <si>
    <t>MEDINA MARTINEZ JOSE ALBERTO</t>
  </si>
  <si>
    <t>HERNANDEZ DURAN VICTOR</t>
  </si>
  <si>
    <t>MUÑOZ GUTIERREZ OSCAR GERMAN</t>
  </si>
  <si>
    <t>SOTO PEREZ JESUS ALFONSO</t>
  </si>
  <si>
    <t>MENDOZA VALENZUELA JUAN ANTONIO</t>
  </si>
  <si>
    <t>GALLEGOS PARADA ANGEL CRISTOBAL</t>
  </si>
  <si>
    <t>HUARACHA PEREZ ISAC</t>
  </si>
  <si>
    <t>SOLORZANO ANZUETO LUIS ARTEMIO</t>
  </si>
  <si>
    <t>SOTO OCHOA JESUS MANUEL</t>
  </si>
  <si>
    <t>7/1/2025</t>
  </si>
  <si>
    <t>PACHECO PACHECO JOSE GUADALUPE</t>
  </si>
  <si>
    <t>JIMENEZ SOSA JORGE PATRICIO</t>
  </si>
  <si>
    <t>RODRIGUEZ MELQUIADEZ ROBERTO</t>
  </si>
  <si>
    <t>CRUZ CAMPOS DANIEL ANTONIO</t>
  </si>
  <si>
    <t>GUARNEROS CRUZ DIEGO RAMON</t>
  </si>
  <si>
    <t>CCEO</t>
  </si>
  <si>
    <t>ALVAREZ RAMIREZ GERMAN</t>
  </si>
  <si>
    <t>AVILA CASTRO ENRIQUE</t>
  </si>
  <si>
    <t>HERNANDEZ CARRETERO JOSE GUADALUPE</t>
  </si>
  <si>
    <t>BAUTISTA RICO GEOVANNI</t>
  </si>
  <si>
    <t>CABALLERO ANGELES CARLOS ALBERTO</t>
  </si>
  <si>
    <t>PANTOJA FLORES JUAN JOSE</t>
  </si>
  <si>
    <t>MARTINEZ PEREZ JOSE LUIS</t>
  </si>
  <si>
    <t>SANCHEZ SANTOS JULIO CESAR</t>
  </si>
  <si>
    <t>LEMUS PINEDA ANTONIO ADIF</t>
  </si>
  <si>
    <t>QUINTERO MARTINEZ JOSE MAURICIO</t>
  </si>
  <si>
    <t>SANCHEZ RODRIGUEZ LUIS ENRIQUEZ</t>
  </si>
  <si>
    <t>ESCOBAR ALONSO ALAN ROBERTO</t>
  </si>
  <si>
    <t>VELASCO RODRIGUEZ ALEJANDRO</t>
  </si>
  <si>
    <t>SANCHEZ HERNANDEZ MAXIMINO</t>
  </si>
  <si>
    <t>ESGUERRA GARCIA JOSE ISIDRO</t>
  </si>
  <si>
    <t>RENDON PEREZ OSCAR MANUEL</t>
  </si>
  <si>
    <t>CABALLERO ORTIZ JUAN LUIS</t>
  </si>
  <si>
    <t>PEREZ LEON JUAN MANUEL</t>
  </si>
  <si>
    <t>BARRIENTOS RAMOS MIGUEL ANGEL</t>
  </si>
  <si>
    <t>ROSAS TELLEZ MARIO</t>
  </si>
  <si>
    <t>ZUGAIDE SOLIS RODOLFO INOCENCIO</t>
  </si>
  <si>
    <t>RODRIGUEZ FLORES RAUL</t>
  </si>
  <si>
    <t>GONZALEZ CRUZ AARON</t>
  </si>
  <si>
    <t>LOPEZ VIVAS JULIO</t>
  </si>
  <si>
    <t>TOVILLA LOPEZ RENE DE JESUS</t>
  </si>
  <si>
    <t>HERNANDEZ MARTINEZ REYNALDO</t>
  </si>
  <si>
    <t>8/1/2025</t>
  </si>
  <si>
    <t>VERGARA GARRIDO ODILON</t>
  </si>
  <si>
    <t>Planta de Luz Mex</t>
  </si>
  <si>
    <t>CARREÑO LOPEZ CRISTIAN ADRIAN</t>
  </si>
  <si>
    <t>SANCHEZ CRUZ OSCAR ORLANDO</t>
  </si>
  <si>
    <t>GARDUÑO GONZALEZ LORENZO ABRAHAM</t>
  </si>
  <si>
    <t>MOZO BONILLA PEDRO CELESTINO</t>
  </si>
  <si>
    <t>MENDOZA LOPEZ IGNACIO</t>
  </si>
  <si>
    <t>OLVERA RAMIREZ JUAN CARLOS</t>
  </si>
  <si>
    <t>MANTENIMIENTO</t>
  </si>
  <si>
    <t>GARCIA CARMONA JORGE</t>
  </si>
  <si>
    <t>GARCIA PEREZ ISMAEL</t>
  </si>
  <si>
    <t>ZAPATA BARBOSA NORBERTO</t>
  </si>
  <si>
    <t>AQUINO CERVANTES ISABEL</t>
  </si>
  <si>
    <t>MENDOZA MARTINEZ BERNANRDO</t>
  </si>
  <si>
    <t>MEDINA SANCHEZ ANDRES</t>
  </si>
  <si>
    <t>AGUILAR SANCHEZ ARMANDO KALEB</t>
  </si>
  <si>
    <t>GONZALEZ OLGUIN ENRIQUE</t>
  </si>
  <si>
    <t>ESTRADA MONDRAGON ZAIRA CARINA</t>
  </si>
  <si>
    <t>MANTENIMIENTO MEXICO</t>
  </si>
  <si>
    <t>APOLONIO PLATON DANIEL</t>
  </si>
  <si>
    <t>FLORES MADRID BRANDON</t>
  </si>
  <si>
    <t>TREJO SANCHEZ JUAN FRANCISCO</t>
  </si>
  <si>
    <t>RIOS CALZADA ROGELIO</t>
  </si>
  <si>
    <t>ZUÑIGA VAZQUEZ DAVID ALBERTO</t>
  </si>
  <si>
    <t>PEREZ CAMPOS VICTOR MANUEL</t>
  </si>
  <si>
    <t>FABIOLA GARCIA MATEO</t>
  </si>
  <si>
    <t>RIVAS IBARRA CARLOS ISRAEL</t>
  </si>
  <si>
    <t>SANCHEZ VEGA BENITO OMAR</t>
  </si>
  <si>
    <t>RAMIREZ CORTES JUAN MANUEL</t>
  </si>
  <si>
    <t>VILLA BADILLO GUSTAVO</t>
  </si>
  <si>
    <t>SALDAÑA ESQUIVEL MARIO BRANDON</t>
  </si>
  <si>
    <t>GONZALEZ CHAVEZ JOSE MIGUEL</t>
  </si>
  <si>
    <t>LEMUS ANGUIANO MIGUEL ANGEL</t>
  </si>
  <si>
    <t>GARCIA AGUIRRE CRUZ</t>
  </si>
  <si>
    <t>CUAXIL PEREZ ALVARO</t>
  </si>
  <si>
    <t>PEREZ CERVANTES RICARDO JOSE</t>
  </si>
  <si>
    <t>PEREZ ALVAREZ RICARDO</t>
  </si>
  <si>
    <t>MORALES ALEJO FREDDY</t>
  </si>
  <si>
    <t>TREJO ESTRADA SERGIO ELLIOT</t>
  </si>
  <si>
    <t>ANGELES APOLINAR MIGUEL ANGEL</t>
  </si>
  <si>
    <t>ORTIZ MARTINEZ ROBERTO SAMUEL</t>
  </si>
  <si>
    <t>OROZCO GUTIERREZ MARCO ANTONIO</t>
  </si>
  <si>
    <t>PEREZ DIAZ LUIS ADOLFO</t>
  </si>
  <si>
    <t>MONROY CAMPOS CARLOS EDUARDO</t>
  </si>
  <si>
    <t>GARCIA LOYA DANIEL ESTEBAN</t>
  </si>
  <si>
    <t>HERNANDEZ MARTINEZ JUAN DE DIOS</t>
  </si>
  <si>
    <t>BORUNDA DIMAS OSCAR</t>
  </si>
  <si>
    <t>MAYO VALENZUELA SANTANA</t>
  </si>
  <si>
    <t>DC06</t>
  </si>
  <si>
    <t>CABRERA CORTES OSCAR</t>
  </si>
  <si>
    <t>CELESTINO RAMIREZ JOSE LUIS</t>
  </si>
  <si>
    <t>NARANJO SANDOVAL CARLOS CLEMENTE</t>
  </si>
  <si>
    <t>ROMERO ROLDAN JUAN ANTONIO</t>
  </si>
  <si>
    <t>FRANCO CESAR MAURICIO</t>
  </si>
  <si>
    <t>RUIZ OROZCO CRUZ ALBERTO</t>
  </si>
  <si>
    <t>REYES TORRES ALEJANDRO</t>
  </si>
  <si>
    <t>JUAREZ GUTIERREZ JORGE ALBERTO</t>
  </si>
  <si>
    <t>MORALES DOMINGUEZ DAVID ELIMELEC</t>
  </si>
  <si>
    <t>ZAVALA ROJAS JOSE JUAN</t>
  </si>
  <si>
    <t>CHAVEZ PUENTE  ALFREDO</t>
  </si>
  <si>
    <t>DOMINGUEZ FLORES LEONARDO</t>
  </si>
  <si>
    <t>PEREZ MORALES VICTOR</t>
  </si>
  <si>
    <t>MARTINEZ ARMENTA JONATHAN ANDRES</t>
  </si>
  <si>
    <t>HERNANDEZ GARCIA JOSE GABRIEL</t>
  </si>
  <si>
    <t>GONZALEZ QUINTANA ARMANDO</t>
  </si>
  <si>
    <t>QUINTERO HERRERA LAZARO</t>
  </si>
  <si>
    <t>MALVAEZ CORTES ARTURO</t>
  </si>
  <si>
    <t>MARTINEZ CHAVEZ ANTONIO</t>
  </si>
  <si>
    <t>FLORES GARCIA IRVIN OMAR</t>
  </si>
  <si>
    <t>GONZALEZ MAYA RAFAEL LUIS</t>
  </si>
  <si>
    <t>CADENA VELAZQUEZ CARLOS IVAN</t>
  </si>
  <si>
    <t>GARCIA LIBREROS OMAR</t>
  </si>
  <si>
    <t>ESPINOSA Y PIÑA ALEJANDRO</t>
  </si>
  <si>
    <t>CASTRO JIMENEZ SAUL</t>
  </si>
  <si>
    <t>PEREZ MONTIEL JUAN LUIS</t>
  </si>
  <si>
    <t>OLVERA CARREÑO JESUS URIEL</t>
  </si>
  <si>
    <t>MORENO ANGELES MARIO ALBERTO</t>
  </si>
  <si>
    <t>LOPEZ GORDILLO JUAN</t>
  </si>
  <si>
    <t>16/1/2025</t>
  </si>
  <si>
    <t>ORTIZ ORTEGA VICTOR HUGO</t>
  </si>
  <si>
    <t>HURTADO CASTRO JOSE FRANCISCO</t>
  </si>
  <si>
    <t>OSORIO VARGAS CARLOS</t>
  </si>
  <si>
    <t>ESPINOZA MARIN ISMAEL</t>
  </si>
  <si>
    <t>CERVANTES GARCIA DAVID</t>
  </si>
  <si>
    <t>DC07</t>
  </si>
  <si>
    <t>MILLAN DIAZ JOEL</t>
  </si>
  <si>
    <t>GONZALEZ MARTINEZ WEINER ADRIAN</t>
  </si>
  <si>
    <t>ESCOBAR ORTEGA LUIS ERICK</t>
  </si>
  <si>
    <t>LÓPEZ GARCÍA MARIO ALFONSO</t>
  </si>
  <si>
    <t>SOTO GUZMAN LAZARO</t>
  </si>
  <si>
    <t>PENAGOS RAMOS JUAN FRANCISCO</t>
  </si>
  <si>
    <t>JIMENEZ SARABIA MILLO ERNESTO</t>
  </si>
  <si>
    <t>MARTINEZ TREJO LUIS ANGEL</t>
  </si>
  <si>
    <t>MONTES DE OCA ORTIZ JONATHAN ALEXIS</t>
  </si>
  <si>
    <t>SILVA SILVA ELISEO</t>
  </si>
  <si>
    <t>SILVA OSORNIO ALAN EDUARDO</t>
  </si>
  <si>
    <t>LUGO VELASQUEZ MANUEL ADRIAN</t>
  </si>
  <si>
    <t>GARCIA GONZALEZ ERWIN YOVANY</t>
  </si>
  <si>
    <t>AV MEXICO JAPON</t>
  </si>
  <si>
    <t>CORTES DOMINGUEZ ANTONIO DE JESUS</t>
  </si>
  <si>
    <t>CRUZ ANGELES LEANDRO</t>
  </si>
  <si>
    <t>JUAN MANUEL TORRES RAMOS</t>
  </si>
  <si>
    <t>VIDAL ROQUE JOSE ALBERTO</t>
  </si>
  <si>
    <t>MARTINEZ FERIA GONZALO</t>
  </si>
  <si>
    <t>MARTINEZ PETATAN ADOLFO</t>
  </si>
  <si>
    <t>VELAZQUEZ GARDUÑO JUAN</t>
  </si>
  <si>
    <t>DEL VALLE CUELLAR VICTOR HUGO</t>
  </si>
  <si>
    <t>DE LA CRUZ VELAZQUEZ ANGEL</t>
  </si>
  <si>
    <t>VAZQUEZ BOLAINA ISAIAS</t>
  </si>
  <si>
    <t>REYES RAMIREZ JUAN DANIEL</t>
  </si>
  <si>
    <t>FLORES LOPEZ PEDRO</t>
  </si>
  <si>
    <t>NUCAMENDI ESPINOZA RIGOBERTO</t>
  </si>
  <si>
    <t>MACHORRO RODRIGUEZ JAIME GERARDO</t>
  </si>
  <si>
    <t>REYES RINCON OFIR ENRIQUE</t>
  </si>
  <si>
    <t>SALTILLO GONZALEZ JOSE TONATIHU</t>
  </si>
  <si>
    <t>SANDOVAL CATALAN RONALDO</t>
  </si>
  <si>
    <t>ALFEREZ CASAS AARON CONNY</t>
  </si>
  <si>
    <t>VAZQUEZ GARCIA ALFREDO</t>
  </si>
  <si>
    <t>JULIAN MENDEZ ALBERTO</t>
  </si>
  <si>
    <t>JUAREZ ALTUNAR JUAN CARLOS</t>
  </si>
  <si>
    <t>SANABRIA MONTES JOSE</t>
  </si>
  <si>
    <t>LOPEZ GARZA ANDRES DANIEL</t>
  </si>
  <si>
    <t>FELIX DIAZ JOSE ANTONIO</t>
  </si>
  <si>
    <t>CARDONA GAYTAN JOSE DE JESUS</t>
  </si>
  <si>
    <t>CARDONA GAYTAN JUAN ANTONIO</t>
  </si>
  <si>
    <t>BALDERAS MARTINEZ GERARDO</t>
  </si>
  <si>
    <t>FLORES FLORES VALENTIN</t>
  </si>
  <si>
    <t>MORALES RICO BRIGIDO</t>
  </si>
  <si>
    <t>GARCIA RAMIREZ MARCO ANTONIO</t>
  </si>
  <si>
    <t>CAMPOS CAMPOS JORGE ALBERTO</t>
  </si>
  <si>
    <t>-</t>
  </si>
  <si>
    <t>VELAZQUEZ ACOSTA ARTURO</t>
  </si>
  <si>
    <t>DC01</t>
  </si>
  <si>
    <t>DIAZ GARCIA OSCAR</t>
  </si>
  <si>
    <t>REYES NAJERA RUBEN</t>
  </si>
  <si>
    <t>PEREZ LOPEZ MARCOS EUSTOLIO</t>
  </si>
  <si>
    <t>ESCOBAR VILLEGAS LUIS</t>
  </si>
  <si>
    <t>CRUZ TELLEZ JAVIER</t>
  </si>
  <si>
    <t>MORALES LOPEZ SILVINO ISMAEL</t>
  </si>
  <si>
    <t>COLMENERO CUESTAS ALEJANDRO</t>
  </si>
  <si>
    <t>HERNANDEZ ROLDAN RIGOBERTO</t>
  </si>
  <si>
    <t>FLORES MUÑIZ ROBERTO JHOSIMAR</t>
  </si>
  <si>
    <t>PLANTA DE LUZ</t>
  </si>
  <si>
    <t>MARTINEZ LOPEZ JULIO CESAR</t>
  </si>
  <si>
    <t>MEJIA GALVEZ JONI EVANDER</t>
  </si>
  <si>
    <t>MARTINEZ MENDEZ RICARDO</t>
  </si>
  <si>
    <t>SALAS CASTAÑEDA JESUS</t>
  </si>
  <si>
    <t>MENESES SOLIS DANIEL</t>
  </si>
  <si>
    <t>DC08</t>
  </si>
  <si>
    <t>ZAVALA CERDA JOSE CARMEN</t>
  </si>
  <si>
    <t>CAMARGO RAYON ESTANISLAO</t>
  </si>
  <si>
    <t>CABALLERO LARA ANGEL DAMIAN</t>
  </si>
  <si>
    <t>EJE 108</t>
  </si>
  <si>
    <t>ROBERTO EDGAR VILLARREAL ABAD</t>
  </si>
  <si>
    <t>TORRES CRUZ ANGEL ANTONIO</t>
  </si>
  <si>
    <t>MUNOZ MORALES SALVADOR</t>
  </si>
  <si>
    <t>LAREDO Y LIBRAMIENTO</t>
  </si>
  <si>
    <t>ticket</t>
  </si>
  <si>
    <t>QUIJAS JIMENEZ LUIS FELIPE</t>
  </si>
  <si>
    <t>VARELA GONZALEZ JUAN DE DIOS</t>
  </si>
  <si>
    <t>ID TMW</t>
  </si>
  <si>
    <t>EC-04</t>
  </si>
  <si>
    <t>Sayer Thorton</t>
  </si>
  <si>
    <t>Available</t>
  </si>
  <si>
    <t>AF</t>
  </si>
  <si>
    <t>Out</t>
  </si>
  <si>
    <t>EC-08</t>
  </si>
  <si>
    <t>Wm Sencillo</t>
  </si>
  <si>
    <t>EC-02</t>
  </si>
  <si>
    <t>Pilgrims Tepo</t>
  </si>
  <si>
    <t>Wm Full</t>
  </si>
  <si>
    <t>EC-01</t>
  </si>
  <si>
    <t>Liverpool Local</t>
  </si>
  <si>
    <t>Hisense</t>
  </si>
  <si>
    <t>EC-03</t>
  </si>
  <si>
    <t>Available EC-03</t>
  </si>
  <si>
    <t>Available EC-08</t>
  </si>
  <si>
    <t>Pipas</t>
  </si>
  <si>
    <t>Patieros sucursal</t>
  </si>
  <si>
    <t>Sayer Pipas</t>
  </si>
  <si>
    <t>EC-06</t>
  </si>
  <si>
    <t>Available EC-06</t>
  </si>
  <si>
    <t>Sayer Expo</t>
  </si>
  <si>
    <t>Sayer Sencillo</t>
  </si>
  <si>
    <t>EC-07</t>
  </si>
  <si>
    <t>Available EC-07</t>
  </si>
  <si>
    <t>Peñafiel Tlajomulco</t>
  </si>
  <si>
    <t>Available EC-04</t>
  </si>
  <si>
    <t>Sayer Full</t>
  </si>
  <si>
    <t>Available EC-01</t>
  </si>
  <si>
    <t>Circuitos</t>
  </si>
  <si>
    <t>Sayer Vuelteros</t>
  </si>
  <si>
    <t>Harinas Elizondo</t>
  </si>
  <si>
    <t>Full Liver</t>
  </si>
  <si>
    <t>Available EC-02</t>
  </si>
  <si>
    <t>EC-05</t>
  </si>
  <si>
    <t>MeLi asignado SD</t>
  </si>
  <si>
    <t>MeLi Ded Puebla</t>
  </si>
  <si>
    <t>Crisa</t>
  </si>
  <si>
    <t>MeLi Dedicado TD</t>
  </si>
  <si>
    <t>MeLi Dedicado Merida</t>
  </si>
  <si>
    <t>MeLi Asignado TD</t>
  </si>
  <si>
    <t>PISA Gdl</t>
  </si>
  <si>
    <t>Patieros Crisa</t>
  </si>
  <si>
    <t>Conductores Mty</t>
  </si>
  <si>
    <t>Peñafiel Tecamac</t>
  </si>
  <si>
    <t>Protans</t>
  </si>
  <si>
    <t>Sayer Patios y T.</t>
  </si>
  <si>
    <t>DC02</t>
  </si>
  <si>
    <t>DC03</t>
  </si>
  <si>
    <t>DC04</t>
  </si>
  <si>
    <t>DC05</t>
  </si>
  <si>
    <t>Polaris</t>
  </si>
  <si>
    <t>In</t>
  </si>
  <si>
    <t>OPERADOR</t>
  </si>
  <si>
    <t>ID</t>
  </si>
  <si>
    <t>ACEVEDO VARGAS DANIEL</t>
  </si>
  <si>
    <t>ACEDA</t>
  </si>
  <si>
    <t>ACOPA MONTEJO PEDRO</t>
  </si>
  <si>
    <t>ACOPE</t>
  </si>
  <si>
    <t>ACOSTA COBA JOSE LUIS</t>
  </si>
  <si>
    <t>ACOJO01</t>
  </si>
  <si>
    <t>ADUNA SANTILLAN DILAN</t>
  </si>
  <si>
    <t>ADUDI</t>
  </si>
  <si>
    <t>AGUILAR AGUILAR JOSE ALEXANDERS</t>
  </si>
  <si>
    <t>AGUJO07</t>
  </si>
  <si>
    <t>AGUILAR ESPINOSA ALEJANDRO</t>
  </si>
  <si>
    <t>AGUAL</t>
  </si>
  <si>
    <t>AGUILAR LOPEZ ANGEL LAURO</t>
  </si>
  <si>
    <t>AGUAN</t>
  </si>
  <si>
    <t>AGUILAR PINEDA RUBEN</t>
  </si>
  <si>
    <t>AGURU</t>
  </si>
  <si>
    <t>ALAVEZ HERNANDEZ INOCENCIO</t>
  </si>
  <si>
    <t>ALAIN</t>
  </si>
  <si>
    <t>ALBOR ALBA LEOBARDO ALEJANDRO</t>
  </si>
  <si>
    <t>ALBLE</t>
  </si>
  <si>
    <t>ALCAZAR HIDALGO ANGEL ARMANDO</t>
  </si>
  <si>
    <t>ALCAN</t>
  </si>
  <si>
    <t>ALDAPE GONZALEZ MIGUEL</t>
  </si>
  <si>
    <t>ALDMI</t>
  </si>
  <si>
    <t>ALEMAN ORTIZ ANGEL</t>
  </si>
  <si>
    <t>ALEAN</t>
  </si>
  <si>
    <t>ALONSO BRITO HERWIN ALDAIR</t>
  </si>
  <si>
    <t>ALOHE</t>
  </si>
  <si>
    <t>ALONSO FRANCO ROQUE</t>
  </si>
  <si>
    <t>FRAAL</t>
  </si>
  <si>
    <t>ALVARADO BRAVO GUILLERMO</t>
  </si>
  <si>
    <t>ALVGU</t>
  </si>
  <si>
    <t>ALVARADO SOLIS MIGUEL ANGEL</t>
  </si>
  <si>
    <t>ALVMI</t>
  </si>
  <si>
    <t>ALVAREZ ALVAREZ JOSE ARMANDO</t>
  </si>
  <si>
    <t>ALVJO03</t>
  </si>
  <si>
    <t>ALVAREZ CERVANTES FRANCISCO</t>
  </si>
  <si>
    <t>ALVFR01</t>
  </si>
  <si>
    <t>ALVAREZ CERVANTES MARCO</t>
  </si>
  <si>
    <t>ALVMA</t>
  </si>
  <si>
    <t>ALVAREZ DEL CASTILLO MENDES JUAN MANUEL</t>
  </si>
  <si>
    <t>ALVMA01</t>
  </si>
  <si>
    <t>ALVAREZ GARCIA ALBERTO</t>
  </si>
  <si>
    <t>ALVAL02</t>
  </si>
  <si>
    <t>ALVAREZ GONZALEZ DANIEL</t>
  </si>
  <si>
    <t>ALVDA</t>
  </si>
  <si>
    <t>ALVAREZ GONZALEZ JORGE RUBEN</t>
  </si>
  <si>
    <t>ALVJO02</t>
  </si>
  <si>
    <t>ALVGE</t>
  </si>
  <si>
    <t>AMADOR ESTRADA JORGE ALFREDO</t>
  </si>
  <si>
    <t>AMAJO</t>
  </si>
  <si>
    <t>AMARO MONTUFAR ERNESTINO</t>
  </si>
  <si>
    <t>AMAER</t>
  </si>
  <si>
    <t>AMARO MORENO AXEL</t>
  </si>
  <si>
    <t>AMAAX</t>
  </si>
  <si>
    <t>AMEZCUA GONZALEZ ADRIANA</t>
  </si>
  <si>
    <t>AMEAD</t>
  </si>
  <si>
    <t>ANAYA CORDOBA ALFREDO JOEL</t>
  </si>
  <si>
    <t>ANAAL</t>
  </si>
  <si>
    <t>ANGELES ARIAS MIGUEL</t>
  </si>
  <si>
    <t>ANGMI</t>
  </si>
  <si>
    <t>ANGMA</t>
  </si>
  <si>
    <t>ANGELES CHAVEZ JUAN CARLOS</t>
  </si>
  <si>
    <t>ANGJU</t>
  </si>
  <si>
    <t>ANGELES VARILLAS FEDERICO</t>
  </si>
  <si>
    <t>ANGFE01</t>
  </si>
  <si>
    <t>ANGELES VARILLAS GABRIEL</t>
  </si>
  <si>
    <t>ANGGA</t>
  </si>
  <si>
    <t>ANZURES CHAVEZ CONCEPCION CERVANDO</t>
  </si>
  <si>
    <t>ANZCO</t>
  </si>
  <si>
    <t>APODACA VELASQUEZ FRANCISCO RAUL</t>
  </si>
  <si>
    <t>APOFR</t>
  </si>
  <si>
    <t>APODA</t>
  </si>
  <si>
    <t>AQUINO ESPADAS LUIS FRANCISCO</t>
  </si>
  <si>
    <t>AQULU</t>
  </si>
  <si>
    <t>ARAIZA VALLEJO JONATHAN</t>
  </si>
  <si>
    <t>ARAJO</t>
  </si>
  <si>
    <t>ARANA HERNANDEZ GERARDO</t>
  </si>
  <si>
    <t>ARAGE</t>
  </si>
  <si>
    <t>ARIAS BOSADAS MANUEL</t>
  </si>
  <si>
    <t>ARIMA</t>
  </si>
  <si>
    <t>ARIAS GODINEZ RAYMUNDO</t>
  </si>
  <si>
    <t>ARIRA</t>
  </si>
  <si>
    <t>ARIAS VASCONCELOS MIGUEL ANGEL</t>
  </si>
  <si>
    <t>ARIMI</t>
  </si>
  <si>
    <t>ARMENTA GINEZ SERAFIN</t>
  </si>
  <si>
    <t>ARMSE</t>
  </si>
  <si>
    <t>ARRONIZ SERRANO JUAN LUIS</t>
  </si>
  <si>
    <t>ARRJU01</t>
  </si>
  <si>
    <t>ARTEAGA ORTIZ ERIC EDUARDO</t>
  </si>
  <si>
    <t>ARTER</t>
  </si>
  <si>
    <t>ARVIZU CUEVAS JORGE GUILLERMO</t>
  </si>
  <si>
    <t>ARVJO</t>
  </si>
  <si>
    <t>ATEF VELAZQUEZ ELIAS</t>
  </si>
  <si>
    <t>ATEEL</t>
  </si>
  <si>
    <t>AVIEN</t>
  </si>
  <si>
    <t>AVILA OBREGON HECTOR</t>
  </si>
  <si>
    <t>AVIHE</t>
  </si>
  <si>
    <t>AVILA PEREZ MARIO ALBERTO</t>
  </si>
  <si>
    <t>AVIMA</t>
  </si>
  <si>
    <t>BARRERA SALVADOR CARLOS ANDRES</t>
  </si>
  <si>
    <t>BARCA01</t>
  </si>
  <si>
    <t>BAUTISTA HERNANDEZ JACOBO</t>
  </si>
  <si>
    <t>BAUJA</t>
  </si>
  <si>
    <t>BAUTISTA MARTINEZ FRANCISCO</t>
  </si>
  <si>
    <t>BAUFR</t>
  </si>
  <si>
    <t>BAUTISTA RICO MANUEL</t>
  </si>
  <si>
    <t>BAUMA01</t>
  </si>
  <si>
    <t>BECERRA GUTIERREZ GERARDO</t>
  </si>
  <si>
    <t>BECGE01</t>
  </si>
  <si>
    <t>BECERRIL GARCIA JUAN FRANCISCO</t>
  </si>
  <si>
    <t>BECJU</t>
  </si>
  <si>
    <t>BELGARA MUMENTEY JUAN CESAR</t>
  </si>
  <si>
    <t>BELJU</t>
  </si>
  <si>
    <t>BENITEZ ROBLES RAFAEL</t>
  </si>
  <si>
    <t>BENRA</t>
  </si>
  <si>
    <t>BERNARDO ESCALONA LUIS FERNANDO</t>
  </si>
  <si>
    <t>BERLU</t>
  </si>
  <si>
    <t>BONAR</t>
  </si>
  <si>
    <t>BONILLA VICTOR JOSE MANUEL</t>
  </si>
  <si>
    <t>BONJO</t>
  </si>
  <si>
    <t>BORBOLLA CRUZ ARMANDO</t>
  </si>
  <si>
    <t>BORAR</t>
  </si>
  <si>
    <t>BOTELLO BUENDIA ROGELIO</t>
  </si>
  <si>
    <t>BOTRO</t>
  </si>
  <si>
    <t>BOTELLO VALADEZ ADRIAN</t>
  </si>
  <si>
    <t>BOTAD</t>
  </si>
  <si>
    <t>BRITO PEREZ JAVIER</t>
  </si>
  <si>
    <t>BRIJA</t>
  </si>
  <si>
    <t>BUEMA</t>
  </si>
  <si>
    <t>BUENDIA RUIZ CARLOS</t>
  </si>
  <si>
    <t>BUECA</t>
  </si>
  <si>
    <t>CABALLERO TAPIA PAULO CESAR</t>
  </si>
  <si>
    <t>CABPA</t>
  </si>
  <si>
    <t>CABOS</t>
  </si>
  <si>
    <t>CABRERA NUÑEZ HECTOR RUBEN</t>
  </si>
  <si>
    <t>CABHE</t>
  </si>
  <si>
    <t>CADENA CERVANTES SERGIO</t>
  </si>
  <si>
    <t>CADSE</t>
  </si>
  <si>
    <t>CADENA MENDEZ ULISES ISRAEL</t>
  </si>
  <si>
    <t>CADUL</t>
  </si>
  <si>
    <t>CALDERON CERON GILBERTO</t>
  </si>
  <si>
    <t>CALGI</t>
  </si>
  <si>
    <t>CALDERON ESCOBEDO MARCOS</t>
  </si>
  <si>
    <t>CALMA</t>
  </si>
  <si>
    <t>CALDERON MENERA SAUL</t>
  </si>
  <si>
    <t>CALSA</t>
  </si>
  <si>
    <t>CALVI</t>
  </si>
  <si>
    <t>CALZADA SANCHEZ ENRIQUE</t>
  </si>
  <si>
    <t>CALEN</t>
  </si>
  <si>
    <t>CAMACHO VEGA EDUARDO IVAN</t>
  </si>
  <si>
    <t>CAMED</t>
  </si>
  <si>
    <t>CAMPOS ALBA PABLO DAVID</t>
  </si>
  <si>
    <t>CAMPA</t>
  </si>
  <si>
    <t>CAMPOS ANGUIANO RAFAEL</t>
  </si>
  <si>
    <t>CAMRA01</t>
  </si>
  <si>
    <t>CAMPOS LINARES SEBASTIAN</t>
  </si>
  <si>
    <t>CAMSE</t>
  </si>
  <si>
    <t>CAMPOS FRANCISCO JAVIER</t>
  </si>
  <si>
    <t>CAMFR</t>
  </si>
  <si>
    <t>CARDENAS CORTEZ ROGELIO ISRAEL</t>
  </si>
  <si>
    <t>CARRO01</t>
  </si>
  <si>
    <t>CARDONA ZUÑIGA MARCO ANTONIO</t>
  </si>
  <si>
    <t>CARMA</t>
  </si>
  <si>
    <t>CARDOSO GARCIA DANIEL</t>
  </si>
  <si>
    <t>CARDA01</t>
  </si>
  <si>
    <t>CARMONA HERNANDEZ ANTONIO</t>
  </si>
  <si>
    <t>CARAN03</t>
  </si>
  <si>
    <t>CARMONA HERNANDEZ MANUEL</t>
  </si>
  <si>
    <t>CARMA01</t>
  </si>
  <si>
    <t>CARRANCO GOMEZ ALBERTO</t>
  </si>
  <si>
    <t>CARAL</t>
  </si>
  <si>
    <t>CARREÑO MALDONADO MARIO</t>
  </si>
  <si>
    <t>CARMA02</t>
  </si>
  <si>
    <t>CARRERA CAJIGA CARLOS EDUARDO</t>
  </si>
  <si>
    <t>CARCA01</t>
  </si>
  <si>
    <t>CARRILLO AGUILAR CARLOS JESUS</t>
  </si>
  <si>
    <t>CARCA02</t>
  </si>
  <si>
    <t>CARRILLO MORENO JORGE</t>
  </si>
  <si>
    <t>CARJO02</t>
  </si>
  <si>
    <t>CARRILO JUNCO JOSE ANTONIO</t>
  </si>
  <si>
    <t>CARJO03</t>
  </si>
  <si>
    <t>CASTAÑEDA AYALA ATIEL URIBISE</t>
  </si>
  <si>
    <t>CASAT</t>
  </si>
  <si>
    <t>CASTAÑON CERON ALEJANDRO</t>
  </si>
  <si>
    <t>CASAL</t>
  </si>
  <si>
    <t>CASTELLANOS CAMACHO ARTURO</t>
  </si>
  <si>
    <t>CASAR</t>
  </si>
  <si>
    <t>CASTELLANOS MONTEJO JOSE EDUARDO</t>
  </si>
  <si>
    <t>CASJO04</t>
  </si>
  <si>
    <t>CASTILLO ESQUEDA JESUS</t>
  </si>
  <si>
    <t>CASJE</t>
  </si>
  <si>
    <t>CASMA</t>
  </si>
  <si>
    <t>CASTILLO ROJAS LUIS ALONSO</t>
  </si>
  <si>
    <t>CASLU04</t>
  </si>
  <si>
    <t>CASTRO ARMENTA RUBEN</t>
  </si>
  <si>
    <t>CASRU</t>
  </si>
  <si>
    <t>CASTRO CRUZ RAUL</t>
  </si>
  <si>
    <t>CASRA01</t>
  </si>
  <si>
    <t>CASTRO GOMEZ HERIBERTO</t>
  </si>
  <si>
    <t>CASHE01</t>
  </si>
  <si>
    <t>CASSA</t>
  </si>
  <si>
    <t>CASTRO MENDOZA LUIS FERNANDO</t>
  </si>
  <si>
    <t>CASLU03</t>
  </si>
  <si>
    <t>CASTRO RIOS RAFAEL</t>
  </si>
  <si>
    <t>CASRA</t>
  </si>
  <si>
    <t>CELIS GARCIA MARCO ANTONIO</t>
  </si>
  <si>
    <t>CELMA</t>
  </si>
  <si>
    <t>CERON MALDONADO JOSUE</t>
  </si>
  <si>
    <t>CERJO02</t>
  </si>
  <si>
    <t>CERVANTES VARGAS JAIME</t>
  </si>
  <si>
    <t>CERJA</t>
  </si>
  <si>
    <t>CHAIRES ZUMAYA MIGUEL ANGEL</t>
  </si>
  <si>
    <t>CHAMI01</t>
  </si>
  <si>
    <t>CHAMIZ TORRES JORGE ANTONIO</t>
  </si>
  <si>
    <t>CHAJO01</t>
  </si>
  <si>
    <t>CHAPARRO PEÑA JUAN CARLOS</t>
  </si>
  <si>
    <t>CHAJU04</t>
  </si>
  <si>
    <t>CHAVERO RAMIREZ DANIEL</t>
  </si>
  <si>
    <t>CHADA</t>
  </si>
  <si>
    <t>CHAVEZ CUEVAS BRANDON</t>
  </si>
  <si>
    <t>CHABR</t>
  </si>
  <si>
    <t>CHAVEZ LOPEZ JUAN RAMON</t>
  </si>
  <si>
    <t>CHAJU01</t>
  </si>
  <si>
    <t>CHAAL</t>
  </si>
  <si>
    <t>CHAJE</t>
  </si>
  <si>
    <t>CID DEL PRADO HERNANDEZ EDUARDO</t>
  </si>
  <si>
    <t>CIDED</t>
  </si>
  <si>
    <t>CID DEL PRADO OLIVER FELIX</t>
  </si>
  <si>
    <t>CIDFE</t>
  </si>
  <si>
    <t>CID DEL PRADO OLIVER LUIS FRANCISCO</t>
  </si>
  <si>
    <t>CIDLU</t>
  </si>
  <si>
    <t>COLIN MEJIA JOE CHARLIES</t>
  </si>
  <si>
    <t>COLJO01</t>
  </si>
  <si>
    <t>COLMENARES VARELA CARLOS ALBERTO</t>
  </si>
  <si>
    <t>COLCA</t>
  </si>
  <si>
    <t>COLORADO ALVAREZ JONATHAN</t>
  </si>
  <si>
    <t>COLJO</t>
  </si>
  <si>
    <t>COMPEAN VALLEJO JOSE GUADALUPE</t>
  </si>
  <si>
    <t>COMJO01</t>
  </si>
  <si>
    <t>CONTRERAS ANGELES ALEJANDRO</t>
  </si>
  <si>
    <t>CONAL</t>
  </si>
  <si>
    <t>CONTRERAS CONTRERAS JORGE LUIS</t>
  </si>
  <si>
    <t>CONJO</t>
  </si>
  <si>
    <t>CONTRERAS DOMINGUEZ DANIEL</t>
  </si>
  <si>
    <t>CONDA</t>
  </si>
  <si>
    <t>CORDERO ROMERO RAFAEL</t>
  </si>
  <si>
    <t>CORRA01</t>
  </si>
  <si>
    <t>CORDERO RUIZ PABLO CESAR</t>
  </si>
  <si>
    <t>CORPA</t>
  </si>
  <si>
    <t>CORIA DEL MORAL HUMBERTO</t>
  </si>
  <si>
    <t>CORHU</t>
  </si>
  <si>
    <t>CORNELIO MAYO RICARDO</t>
  </si>
  <si>
    <t>CORRI</t>
  </si>
  <si>
    <t>CORONADO ALDAN CESAR GRABIEL</t>
  </si>
  <si>
    <t>CORCE</t>
  </si>
  <si>
    <t>CORREU SALINAS JOSE NOEL</t>
  </si>
  <si>
    <t>CORJO04</t>
  </si>
  <si>
    <t>CORTES MARTINEZ ARTURO</t>
  </si>
  <si>
    <t>CORAR01</t>
  </si>
  <si>
    <t>CORER</t>
  </si>
  <si>
    <t>CRULE</t>
  </si>
  <si>
    <t>CRUZ BRINGAS JUAN CARLOS</t>
  </si>
  <si>
    <t>CRUJU01</t>
  </si>
  <si>
    <t>CRUZ CAMPOS ALEJANDRO</t>
  </si>
  <si>
    <t>CRUAL</t>
  </si>
  <si>
    <t>CRUZ GALVAN RUBEN</t>
  </si>
  <si>
    <t>CRURU</t>
  </si>
  <si>
    <t>CRUZ GALVEZ GILBERTO</t>
  </si>
  <si>
    <t>CRUGI</t>
  </si>
  <si>
    <t>CRUZ GONZALEZ MATEO</t>
  </si>
  <si>
    <t>CRUMA03</t>
  </si>
  <si>
    <t>CRUBE</t>
  </si>
  <si>
    <t>CRUZ RAMIREZ JOSE LUIS</t>
  </si>
  <si>
    <t>CRUJO04</t>
  </si>
  <si>
    <t>CRUZ SANCHEZ CRUZ</t>
  </si>
  <si>
    <t>CRUCR</t>
  </si>
  <si>
    <t>CRUZ SANCHEZ JULIO</t>
  </si>
  <si>
    <t>CRUJU02</t>
  </si>
  <si>
    <t>CRUZ VILLERALDO PAULINO</t>
  </si>
  <si>
    <t>CRUPA</t>
  </si>
  <si>
    <t>CUEVAS SALAZAR JUAN JOSE</t>
  </si>
  <si>
    <t>CUEJU</t>
  </si>
  <si>
    <t>DAMOS</t>
  </si>
  <si>
    <t>DE DIOS MARIN JOSE GENER</t>
  </si>
  <si>
    <t>DEDJO</t>
  </si>
  <si>
    <t>DE JESUS GARCIA FRANCISCO</t>
  </si>
  <si>
    <t>DE GA</t>
  </si>
  <si>
    <t>DE LA CRUZ BRIONES LEOMAR</t>
  </si>
  <si>
    <t>DELLE</t>
  </si>
  <si>
    <t>DE LA CRUZ VASCONCELOS GABRIEL</t>
  </si>
  <si>
    <t>DELGA</t>
  </si>
  <si>
    <t>DE LA GUARDA CARDENAS JOSE MANUEL</t>
  </si>
  <si>
    <t>DELJO01</t>
  </si>
  <si>
    <t>DE LA O SANCHEZ SERGIO</t>
  </si>
  <si>
    <t>DELSE</t>
  </si>
  <si>
    <t>DELBL</t>
  </si>
  <si>
    <t>DE LOS SANTOS NIEVES IGNACIO</t>
  </si>
  <si>
    <t>DELIG</t>
  </si>
  <si>
    <t>DE LOS SANTOS NIEVES LUIS ANTONIO</t>
  </si>
  <si>
    <t>DELLU</t>
  </si>
  <si>
    <t>DELGADO CALIXTO MARIO</t>
  </si>
  <si>
    <t>DELMA01</t>
  </si>
  <si>
    <t>DIAZ RODRIGUEZ SALVADOR</t>
  </si>
  <si>
    <t>DIASA</t>
  </si>
  <si>
    <t>DIAZ ROMERO ANGEL EDUARDO</t>
  </si>
  <si>
    <t>DIAAN</t>
  </si>
  <si>
    <t>DOMINGUEZ CARRILLO JESUS EFIGENIO</t>
  </si>
  <si>
    <t>DOMJE</t>
  </si>
  <si>
    <t>DOMINGUEZ FERMIN DAVID</t>
  </si>
  <si>
    <t>DOMDA</t>
  </si>
  <si>
    <t>DOMINGUEZ RIVERA ROBERTO</t>
  </si>
  <si>
    <t>DOMRO</t>
  </si>
  <si>
    <t>DOMINGUEZ SANCHEZ ERIK</t>
  </si>
  <si>
    <t>DOMER</t>
  </si>
  <si>
    <t>DOMINGUEZ TRUJILLO JUAN CARLOS</t>
  </si>
  <si>
    <t>DOMJU</t>
  </si>
  <si>
    <t>DURMA01</t>
  </si>
  <si>
    <t>DURAN ROMERO ANDRES</t>
  </si>
  <si>
    <t>DURAN</t>
  </si>
  <si>
    <t>DZIB RAMIREZ FRANCISCO JAVIER</t>
  </si>
  <si>
    <t>DZIFR</t>
  </si>
  <si>
    <t>ELIZALDE CLAVIJO RODRIGO</t>
  </si>
  <si>
    <t>ELIRO</t>
  </si>
  <si>
    <t>ELIZALDE LUGO JUAN SAUL</t>
  </si>
  <si>
    <t>ELIJU</t>
  </si>
  <si>
    <t>ELIZALDE PORRAS ERIK ALEJANDRO</t>
  </si>
  <si>
    <t>ELIER</t>
  </si>
  <si>
    <t>ENLLANCHE ARENAS MARCO ANTONIO</t>
  </si>
  <si>
    <t>ENLMA</t>
  </si>
  <si>
    <t>ESCAMILLA HERNANDEZ JUAN CARLOS</t>
  </si>
  <si>
    <t>ESCJU</t>
  </si>
  <si>
    <t>ESCLU</t>
  </si>
  <si>
    <t>ESPERILLA VILLANUEVA ROBERTO CARLOS</t>
  </si>
  <si>
    <t>ESPRO</t>
  </si>
  <si>
    <t>ESPINOSA APARICIO ARTURO</t>
  </si>
  <si>
    <t>ESPAR</t>
  </si>
  <si>
    <t>ESPINOSA ROMO JOSE</t>
  </si>
  <si>
    <t>ESPJO</t>
  </si>
  <si>
    <t>ESPAL</t>
  </si>
  <si>
    <t>ESPIS</t>
  </si>
  <si>
    <t>ESPINOZA PEREZ JOSE MIGUEL</t>
  </si>
  <si>
    <t>ESPJO05</t>
  </si>
  <si>
    <t>ESQUIVEL GASCA LUIS RODRIGO</t>
  </si>
  <si>
    <t>ESQLU</t>
  </si>
  <si>
    <t>ESQUIVEL HERNANDEZ DAVID</t>
  </si>
  <si>
    <t>ESQDA</t>
  </si>
  <si>
    <t>ESQUIVEL JUAREZ RICARDO</t>
  </si>
  <si>
    <t>ESQRIX</t>
  </si>
  <si>
    <t>ESQUIVEL PEREZ SALVADOR</t>
  </si>
  <si>
    <t>ESQSA</t>
  </si>
  <si>
    <t>ESTRADA ARTEAGA SANTIAGO</t>
  </si>
  <si>
    <t>ESTSA</t>
  </si>
  <si>
    <t>ESTAN</t>
  </si>
  <si>
    <t>ESTRADA VAZQUEZ EDDI ERIC</t>
  </si>
  <si>
    <t>ESTED</t>
  </si>
  <si>
    <t>FABMA</t>
  </si>
  <si>
    <t>FALCON SORIANO MAURICIO</t>
  </si>
  <si>
    <t>FALMA</t>
  </si>
  <si>
    <t>FERMIN DE JESUS SAMUEL</t>
  </si>
  <si>
    <t>FERSA</t>
  </si>
  <si>
    <t>FERMIN DIAZ ALBERTO</t>
  </si>
  <si>
    <t>FERAL01</t>
  </si>
  <si>
    <t>FERRI</t>
  </si>
  <si>
    <t>FERRER TORRES JULIO ALBERTO</t>
  </si>
  <si>
    <t>FERJU</t>
  </si>
  <si>
    <t>FLORENCIO HERNANDEZ OSCAR</t>
  </si>
  <si>
    <t>FLOOS01</t>
  </si>
  <si>
    <t>FLORES ALVARADO PABLO</t>
  </si>
  <si>
    <t>FLOPA01</t>
  </si>
  <si>
    <t>FLORES ESCUDERO ADOLFO RICARDO</t>
  </si>
  <si>
    <t>FLOAD</t>
  </si>
  <si>
    <t>FLORES GARCIA CARLOS ALBERTO</t>
  </si>
  <si>
    <t>FLOCA</t>
  </si>
  <si>
    <t>FLORES GARCIA ROBERTO</t>
  </si>
  <si>
    <t>FLORO</t>
  </si>
  <si>
    <t>FLOPE</t>
  </si>
  <si>
    <t>FLORES MONICO ERIC</t>
  </si>
  <si>
    <t>FLOER</t>
  </si>
  <si>
    <t>FLORES RAMIREZ JAIME</t>
  </si>
  <si>
    <t>FLOJAX</t>
  </si>
  <si>
    <t>FLORES RIVERA JOSE CHARLY</t>
  </si>
  <si>
    <t>FLOJO02</t>
  </si>
  <si>
    <t>FLORES ROBLES MARCO ANTONIO</t>
  </si>
  <si>
    <t>FLOMA02</t>
  </si>
  <si>
    <t>FLORES RODRIGUEZ FAUSTO</t>
  </si>
  <si>
    <t>FLOFA</t>
  </si>
  <si>
    <t>FLORES ROMERO CONCEPCION</t>
  </si>
  <si>
    <t>FLOCO</t>
  </si>
  <si>
    <t>FLORES VELAZQUEZ DAVID JEOVANE</t>
  </si>
  <si>
    <t>FLODA</t>
  </si>
  <si>
    <t>FRAGOSO CASTRO FRANCISCO</t>
  </si>
  <si>
    <t>FRAFR</t>
  </si>
  <si>
    <t>FRANCO VEGA HUGO</t>
  </si>
  <si>
    <t>FRAHU</t>
  </si>
  <si>
    <t>FUENTES HERNANDEZ ANDRES</t>
  </si>
  <si>
    <t>FUEAN</t>
  </si>
  <si>
    <t>FUENTES HERNANDEZ TEODORO</t>
  </si>
  <si>
    <t>FUETE</t>
  </si>
  <si>
    <t>FUENTES REYES ALMA DELIA</t>
  </si>
  <si>
    <t>FUEAL</t>
  </si>
  <si>
    <t>GALLARDO RODRIGUEZ EDGAR</t>
  </si>
  <si>
    <t>GALED</t>
  </si>
  <si>
    <t>GALLEGOS ESQUIVEL JORGE</t>
  </si>
  <si>
    <t>GALJO</t>
  </si>
  <si>
    <t>GALVAN RAMIREZ ELIAS IVAN</t>
  </si>
  <si>
    <t>GALEL</t>
  </si>
  <si>
    <t>GALVEZ SAUCEDO EMMANUEL</t>
  </si>
  <si>
    <t>GALEM</t>
  </si>
  <si>
    <t>GAMEZ MACIAS NICOLAS ALFONSO</t>
  </si>
  <si>
    <t>GAMNI</t>
  </si>
  <si>
    <t>GAMEZ RODRIGUEZ MANUEL</t>
  </si>
  <si>
    <t>GAMMA02</t>
  </si>
  <si>
    <t>GARCIA ARELLANO JORGE CESAR</t>
  </si>
  <si>
    <t>GARJO11</t>
  </si>
  <si>
    <t>GARCIA ARELLANO NICOLAS EFRAIN</t>
  </si>
  <si>
    <t>GARNI</t>
  </si>
  <si>
    <t>GARCIA ARELLANO OSCAR JOEL</t>
  </si>
  <si>
    <t>GAROS01</t>
  </si>
  <si>
    <t>GARCIA AVILA ALVARO</t>
  </si>
  <si>
    <t>GARAL04</t>
  </si>
  <si>
    <t>GARCIA ESTRADA ISMAEL</t>
  </si>
  <si>
    <t>GARIS02</t>
  </si>
  <si>
    <t>GARCIA GARCIA RICARDO</t>
  </si>
  <si>
    <t>GARRI</t>
  </si>
  <si>
    <t>GARCIA GONZALEZ DAVID AARON</t>
  </si>
  <si>
    <t>GARDA01</t>
  </si>
  <si>
    <t>GARCIA GUTIERREZ LUIS FERNANDO</t>
  </si>
  <si>
    <t>GARLU02</t>
  </si>
  <si>
    <t>GARCIA HERNANDEZ CARLOS DANIEL</t>
  </si>
  <si>
    <t>GARCA02</t>
  </si>
  <si>
    <t>GARCIA FARIAS JOSE GABRIEL</t>
  </si>
  <si>
    <t>GARJO12</t>
  </si>
  <si>
    <t>GARCIA LEON JESUS YAHIR</t>
  </si>
  <si>
    <t>GARJE03</t>
  </si>
  <si>
    <t>GARCIA MARES HECTOR</t>
  </si>
  <si>
    <t>GARHE</t>
  </si>
  <si>
    <t>GARCIA MARTINEZ SANTIAGO</t>
  </si>
  <si>
    <t>GARSA02</t>
  </si>
  <si>
    <t>GARCIA MARTINEZ DAVID</t>
  </si>
  <si>
    <t>GARDA</t>
  </si>
  <si>
    <t>GARCIA RAMIREZ DARIO</t>
  </si>
  <si>
    <t>GARDA02</t>
  </si>
  <si>
    <t>GARCIA RAMOS HEBER</t>
  </si>
  <si>
    <t>GARHE01</t>
  </si>
  <si>
    <t>GARCIA RODRIGUEZ VALENTIN</t>
  </si>
  <si>
    <t>GARVA01</t>
  </si>
  <si>
    <t>GARCIA RUBIO EDUARDO</t>
  </si>
  <si>
    <t>GARED01</t>
  </si>
  <si>
    <t>GARCIA SANTANA ELISEO</t>
  </si>
  <si>
    <t>GAREL</t>
  </si>
  <si>
    <t>GARCIA SOLIS JAVIER</t>
  </si>
  <si>
    <t>GARJA</t>
  </si>
  <si>
    <t>GARCIA TORRES CARLOS EDUARDO</t>
  </si>
  <si>
    <t>GARCA03</t>
  </si>
  <si>
    <t>GARRIDO LOPEZ MOISES</t>
  </si>
  <si>
    <t>GARMO</t>
  </si>
  <si>
    <t>GASPAR SOSA ABRAHAM</t>
  </si>
  <si>
    <t>GASAB</t>
  </si>
  <si>
    <t>GAZCA HERNANDEZ JULIO CESAR</t>
  </si>
  <si>
    <t>GAZJU</t>
  </si>
  <si>
    <t>GODINEZ FUENTES EDGAR SALVADOR</t>
  </si>
  <si>
    <t>GODED</t>
  </si>
  <si>
    <t>GODINEZ ROCA IVAN</t>
  </si>
  <si>
    <t>GODIV</t>
  </si>
  <si>
    <t>GOMEZ BAUTISTA LUIS</t>
  </si>
  <si>
    <t>GOMLU04</t>
  </si>
  <si>
    <t>GOMEZ CEDILLO ANTONIO</t>
  </si>
  <si>
    <t>GOMAN</t>
  </si>
  <si>
    <t>GOMEZ PEDRAZA VICTOR</t>
  </si>
  <si>
    <t>GOMVI</t>
  </si>
  <si>
    <t>GOMEZ RODRIGUEZ ROLANDO</t>
  </si>
  <si>
    <t>GOMRO</t>
  </si>
  <si>
    <t>GONZALEZ BELTRAN JONATHAN ISIDRO</t>
  </si>
  <si>
    <t>GONJO15</t>
  </si>
  <si>
    <t>GONZALEZ CRUZ VICTOR RODRIGO</t>
  </si>
  <si>
    <t>GONVI01</t>
  </si>
  <si>
    <t>GONAA</t>
  </si>
  <si>
    <t>GONZALEZ DOMINGUEZ JOSE LUIS</t>
  </si>
  <si>
    <t>GONJO14</t>
  </si>
  <si>
    <t>GONZALEZ ESTEFES ELIAS</t>
  </si>
  <si>
    <t>GONEL</t>
  </si>
  <si>
    <t>GONZALEZ HERNANDEZ BERNARDO</t>
  </si>
  <si>
    <t>GONBE</t>
  </si>
  <si>
    <t>GONZALEZ LOPEZ RODOLFO</t>
  </si>
  <si>
    <t>GONRO02</t>
  </si>
  <si>
    <t>GONZALEZ MARTINEZ FRANCISCO</t>
  </si>
  <si>
    <t>GONFR</t>
  </si>
  <si>
    <t>GONZALEZ MONDRAGON JUAN EDUARDO</t>
  </si>
  <si>
    <t>GONJU06</t>
  </si>
  <si>
    <t>GONZALEZ MORENO JOSE MANUEL</t>
  </si>
  <si>
    <t>GONJO16</t>
  </si>
  <si>
    <t>GONZALEZ NIETO DAVID</t>
  </si>
  <si>
    <t>GONDA01</t>
  </si>
  <si>
    <t>GONAR</t>
  </si>
  <si>
    <t>GONZALEZ RAMIREZ USIEL</t>
  </si>
  <si>
    <t>GONUS</t>
  </si>
  <si>
    <t>GONZALEZ RAMOS JUAN MANUEL</t>
  </si>
  <si>
    <t>GONJU05</t>
  </si>
  <si>
    <t>GONZALEZ TORRES MOISES</t>
  </si>
  <si>
    <t>GONMO</t>
  </si>
  <si>
    <t>GOVEA LOPEZ DAVID</t>
  </si>
  <si>
    <t>GOVDA</t>
  </si>
  <si>
    <t>GRANADOS HERNANDEZ HUGO</t>
  </si>
  <si>
    <t>GRAHU</t>
  </si>
  <si>
    <t>GRANADOS SANCHEZ JUAN FRANCISCO</t>
  </si>
  <si>
    <t>GRAJU</t>
  </si>
  <si>
    <t>GRERI</t>
  </si>
  <si>
    <t>GUERRERO AGUILAR OSCAR</t>
  </si>
  <si>
    <t>GUEOS</t>
  </si>
  <si>
    <t>GUERRERO MARTINEZ ANTONIO</t>
  </si>
  <si>
    <t>GUEAN</t>
  </si>
  <si>
    <t>GUERRERO TORRES SANTIAGO ALEJANDRO</t>
  </si>
  <si>
    <t>GUESA</t>
  </si>
  <si>
    <t>GUTIERREZ BLANCAS LUIS ALBERTO</t>
  </si>
  <si>
    <t>GUTLU</t>
  </si>
  <si>
    <t>GUTIERREZ CAPISTRAN CECILIO</t>
  </si>
  <si>
    <t>GUTCE</t>
  </si>
  <si>
    <t>GUTIERREZ MAYEN EDUARDO IGNACIO</t>
  </si>
  <si>
    <t>GUTED</t>
  </si>
  <si>
    <t>GUTIERREZ MONCADA JOSE JESUS</t>
  </si>
  <si>
    <t>GUTJO</t>
  </si>
  <si>
    <t>GUTIERREZ ORDOÑEZ SAMUEL</t>
  </si>
  <si>
    <t>GUTSA</t>
  </si>
  <si>
    <t>GUTBE</t>
  </si>
  <si>
    <t>GUZMAN RODRIGUEZ DANIEL</t>
  </si>
  <si>
    <t>GUZDA</t>
  </si>
  <si>
    <t>GUZMAN SOLORIO JOSE AUGUSTO</t>
  </si>
  <si>
    <t>GUZJO03</t>
  </si>
  <si>
    <t>HERMOSILLO VILCHIS CESAR</t>
  </si>
  <si>
    <t>HERCE</t>
  </si>
  <si>
    <t>HERNANDEZ ALCANTARA JESUS</t>
  </si>
  <si>
    <t>HERJE</t>
  </si>
  <si>
    <t>HEREM</t>
  </si>
  <si>
    <t>HERNANDEZ ARMAS EDGAR</t>
  </si>
  <si>
    <t>HERED</t>
  </si>
  <si>
    <t>HERNANDEZ BRIONES JUAN FRANCISCO</t>
  </si>
  <si>
    <t>HERJU05</t>
  </si>
  <si>
    <t>HERNANDEZ CARRETERO JUAN MARCOS</t>
  </si>
  <si>
    <t>HERJU08</t>
  </si>
  <si>
    <t>HERJO17X</t>
  </si>
  <si>
    <t>HERNANDEZ CONTRERAS AGUSTIN FERNANDO</t>
  </si>
  <si>
    <t>HERAG</t>
  </si>
  <si>
    <t>HERNANDEZ CONTRERAS JOSE JUAN</t>
  </si>
  <si>
    <t>HERJO19</t>
  </si>
  <si>
    <t>HERNANDEZ CRUZ OMAR</t>
  </si>
  <si>
    <t>HEROM</t>
  </si>
  <si>
    <t>HERNANDEZ CUATETA JULIO CESAR</t>
  </si>
  <si>
    <t>HERJU06</t>
  </si>
  <si>
    <t>HERNANDEZ DURAN JUAN MANUEL</t>
  </si>
  <si>
    <t>HERJU07</t>
  </si>
  <si>
    <t>HERNANDEZ EVARISTO JUAN CARLOS</t>
  </si>
  <si>
    <t>HERJU09</t>
  </si>
  <si>
    <t>HERNANDEZ FLORES IGNACIO</t>
  </si>
  <si>
    <t>HERIG</t>
  </si>
  <si>
    <t>HERNANDEZ FLORES JOSE EDUARDO</t>
  </si>
  <si>
    <t>HERJO20</t>
  </si>
  <si>
    <t>HERNANDEZ GARCIA GABRIEL NICOLAS</t>
  </si>
  <si>
    <t>HERGA</t>
  </si>
  <si>
    <t>HERNANDEZ GONZALEZ ISIDRO</t>
  </si>
  <si>
    <t>HERIS03</t>
  </si>
  <si>
    <t>HERNANDEZ GONZALEZ JORGE</t>
  </si>
  <si>
    <t>HERJO05</t>
  </si>
  <si>
    <t>HERNANDEZ GUERREROJOSE LUIS</t>
  </si>
  <si>
    <t>HERJO11</t>
  </si>
  <si>
    <t>HERNANDEZ GUTIERREZ FERNANDO JAVIER</t>
  </si>
  <si>
    <t>HERFE01</t>
  </si>
  <si>
    <t>HERNANDEZ LANDEROS GUADALUPE ADALBERTO</t>
  </si>
  <si>
    <t>HERGU01</t>
  </si>
  <si>
    <t>HERNANDEZ LARA GERMAN ALEJANDRO</t>
  </si>
  <si>
    <t>HERGE01</t>
  </si>
  <si>
    <t>HERNANDEZ LOPEZ JORGE</t>
  </si>
  <si>
    <t>HERJO13</t>
  </si>
  <si>
    <t>HERNANDEZ LUIS ALBERTO</t>
  </si>
  <si>
    <t>HERLU</t>
  </si>
  <si>
    <t>HERJU01</t>
  </si>
  <si>
    <t>HERRE</t>
  </si>
  <si>
    <t>HERNANDEZ MARTINEZ VICTOR MANUEL</t>
  </si>
  <si>
    <t>HERVI01</t>
  </si>
  <si>
    <t>HERNANDEZ MENDOZA JOSE LUIS</t>
  </si>
  <si>
    <t>HERJO01</t>
  </si>
  <si>
    <t>HERNANDEZ MUÑOZ ROBERTO</t>
  </si>
  <si>
    <t>HERRO03</t>
  </si>
  <si>
    <t>HERNANDEZ ORTA DAVID</t>
  </si>
  <si>
    <t>HERDA</t>
  </si>
  <si>
    <t>HERNANDEZ ORTIZ JOSE MANUEL</t>
  </si>
  <si>
    <t>HERJO21</t>
  </si>
  <si>
    <t>HERNANDEZ PEREZ DIEGO DEL CARMEN</t>
  </si>
  <si>
    <t>HERDI</t>
  </si>
  <si>
    <t>HERNANDEZ RAMIREZ ARTURO IVAN</t>
  </si>
  <si>
    <t>HERAR01</t>
  </si>
  <si>
    <t>HERNANDEZ RAMIREZ ISAIAS</t>
  </si>
  <si>
    <t>HERIS02</t>
  </si>
  <si>
    <t>HERNANDEZ RAMOS EDUARDO</t>
  </si>
  <si>
    <t>HERED02</t>
  </si>
  <si>
    <t>HERNANDEZ RODRIGUEZ ARTURO</t>
  </si>
  <si>
    <t>HERAR02</t>
  </si>
  <si>
    <t>HERNANDEZ RODRIGUEZ CARLOS</t>
  </si>
  <si>
    <t>HERCA01</t>
  </si>
  <si>
    <t>HERNANDEZ ROJAS OMAR</t>
  </si>
  <si>
    <t>HEROM01</t>
  </si>
  <si>
    <t>HERNANDEZ SERVIN ENRIQUE</t>
  </si>
  <si>
    <t>HEREN</t>
  </si>
  <si>
    <t>HERNANDEZ SOSA GAUDENCIO</t>
  </si>
  <si>
    <t>HERGA01</t>
  </si>
  <si>
    <t>HERNANDEZ TORRES CRISTHIAN EDUARDO</t>
  </si>
  <si>
    <t>HERCR</t>
  </si>
  <si>
    <t>HERNANDEZ TORRES ALFONSO</t>
  </si>
  <si>
    <t>HERAL</t>
  </si>
  <si>
    <t>HERRERA MARTINEZ JOSE ALBERTO</t>
  </si>
  <si>
    <t>HERJO22</t>
  </si>
  <si>
    <t>HERRERA NAVA OSCAR ASAEL</t>
  </si>
  <si>
    <t>HEROS</t>
  </si>
  <si>
    <t>HERRERA VALERIO ROMULO</t>
  </si>
  <si>
    <t>HERRO04</t>
  </si>
  <si>
    <t>HIDALGO PABELLO JAIME EDGARDO</t>
  </si>
  <si>
    <t>HIDJA</t>
  </si>
  <si>
    <t>HUAIS</t>
  </si>
  <si>
    <t>HUERTA LIMON ARTURO</t>
  </si>
  <si>
    <t>HUEAR</t>
  </si>
  <si>
    <t>HUERTA ORTEGA CARLOS EDUARDO</t>
  </si>
  <si>
    <t>HUECA</t>
  </si>
  <si>
    <t>HUIRA</t>
  </si>
  <si>
    <t>HUITRON DE JESUS ALEJANDRO</t>
  </si>
  <si>
    <t>HUIAL</t>
  </si>
  <si>
    <t>IBARRA CANO JONATHAN</t>
  </si>
  <si>
    <t>IBAJO01</t>
  </si>
  <si>
    <t>ISLHI</t>
  </si>
  <si>
    <t>ISLAS MARTINEZ MARCO ANTONIO</t>
  </si>
  <si>
    <t>ISLMA</t>
  </si>
  <si>
    <t>ISRAEL DOMINGUEZ PEDRO</t>
  </si>
  <si>
    <t>DOMPE</t>
  </si>
  <si>
    <t>ITURBE RESENDIZ JOSE CRUZ</t>
  </si>
  <si>
    <t>ITUJO</t>
  </si>
  <si>
    <t>JACOBO REYES JUAN</t>
  </si>
  <si>
    <t>JACJU</t>
  </si>
  <si>
    <t>JARA MARTINEZ CESAR ALFREDO</t>
  </si>
  <si>
    <t>JARCE</t>
  </si>
  <si>
    <t>JARAMILLO LARA HEROS</t>
  </si>
  <si>
    <t>JARHE</t>
  </si>
  <si>
    <t>Jesús Martín Ruiz Morales</t>
  </si>
  <si>
    <t>RUIJE</t>
  </si>
  <si>
    <t>JIMENEZ BELTRAN SAUL</t>
  </si>
  <si>
    <t>JIMSA</t>
  </si>
  <si>
    <t>JIMENEZ GOMEZ GERARDO</t>
  </si>
  <si>
    <t>JIMGE01</t>
  </si>
  <si>
    <t>JIMENEZ GOMEZ SERGIO ALBERTO</t>
  </si>
  <si>
    <t>JIMSE</t>
  </si>
  <si>
    <t>JIMENEZ JIMENEZ LUCIO ANGELO</t>
  </si>
  <si>
    <t>JIMLU</t>
  </si>
  <si>
    <t>JIMENEZ MEDINA JOSE GUADALUPE</t>
  </si>
  <si>
    <t>JIMJO02</t>
  </si>
  <si>
    <t>JIMENEZ PASCUAL MARIO</t>
  </si>
  <si>
    <t>JIMMA</t>
  </si>
  <si>
    <t>JIMENEZ SANDOVAL RAUL</t>
  </si>
  <si>
    <t>JIMRA01</t>
  </si>
  <si>
    <t>JIMMI</t>
  </si>
  <si>
    <t>JIMENEZ TREJO JOSE MARCOS</t>
  </si>
  <si>
    <t>JIMJO05</t>
  </si>
  <si>
    <t>JIMENEZ VAZQUEZ ANGEL DE JESUS</t>
  </si>
  <si>
    <t>JIMAN</t>
  </si>
  <si>
    <t>JUAN DIP SALINAS SALIM</t>
  </si>
  <si>
    <t>DIPSA</t>
  </si>
  <si>
    <t>JUAREZ GONZALEZ JAVIER EDUARDO</t>
  </si>
  <si>
    <t>JUAJA</t>
  </si>
  <si>
    <t>JUAREZ MOLINA FRANCISCO JAVIER</t>
  </si>
  <si>
    <t>JUAFR</t>
  </si>
  <si>
    <t>JUAREZ SANCHEZ VICTOR MARCOS</t>
  </si>
  <si>
    <t>JUAVI</t>
  </si>
  <si>
    <t>JUSTO GOMEZ JOSE GERARDO</t>
  </si>
  <si>
    <t>JUSJO</t>
  </si>
  <si>
    <t>LAGUNA SANTACRUZ ALEJANDRO</t>
  </si>
  <si>
    <t>LARA VALERIO ROGELIO</t>
  </si>
  <si>
    <t>LARRO</t>
  </si>
  <si>
    <t>LARIOS MARTINEZ RUBEN</t>
  </si>
  <si>
    <t>LARRU</t>
  </si>
  <si>
    <t>LAVALLE MUÑOZ CARLOS JOEL</t>
  </si>
  <si>
    <t>LAVCA</t>
  </si>
  <si>
    <t>LEAL GARCIA FRANCISCO FORTINO</t>
  </si>
  <si>
    <t>LEAFR</t>
  </si>
  <si>
    <t>LEAL PEREZ FELIPE</t>
  </si>
  <si>
    <t>LEAFE01</t>
  </si>
  <si>
    <t>LEAL VALERO HUGO ALBERTO</t>
  </si>
  <si>
    <t>LEAHU</t>
  </si>
  <si>
    <t>LECHUGA HERRERA JOSE CARLOS</t>
  </si>
  <si>
    <t>LECJO</t>
  </si>
  <si>
    <t>LEON DIAZ PABLO</t>
  </si>
  <si>
    <t>LEOPA01</t>
  </si>
  <si>
    <t>LEON MELO FRANCISCO LEOPOLDO</t>
  </si>
  <si>
    <t>LEOFR</t>
  </si>
  <si>
    <t>LEONOR TORRES GUILLERMO</t>
  </si>
  <si>
    <t>LEOGU</t>
  </si>
  <si>
    <t>LEYVA CORTES LUIS ANTONIO</t>
  </si>
  <si>
    <t>LEYLUX</t>
  </si>
  <si>
    <t>LEYVA VALERIO MAURO</t>
  </si>
  <si>
    <t>LEYMA</t>
  </si>
  <si>
    <t>LOPEZ GONZALEZ LORENZO</t>
  </si>
  <si>
    <t>LOPLO</t>
  </si>
  <si>
    <t>LOPEZ LOPEZ JOSE FERNANDO</t>
  </si>
  <si>
    <t>LOPJO07</t>
  </si>
  <si>
    <t>LOPEZ NOGUEZ IGNACIO</t>
  </si>
  <si>
    <t>LOPIG</t>
  </si>
  <si>
    <t>LOPEZ PALACIOS ALEJANDRO</t>
  </si>
  <si>
    <t>LOPAL</t>
  </si>
  <si>
    <t>LOPEZ PEREZ CARLOS ALBERTO</t>
  </si>
  <si>
    <t>LOPCA02</t>
  </si>
  <si>
    <t>LOPEZ RIVAS ISMAEL</t>
  </si>
  <si>
    <t>LOPIS01</t>
  </si>
  <si>
    <t>LOPEZ RODRIGUEZ GONZALO</t>
  </si>
  <si>
    <t>LOPGO</t>
  </si>
  <si>
    <t>LOPEZ SANCHEZ RODRIGO</t>
  </si>
  <si>
    <t>LOPRO01</t>
  </si>
  <si>
    <t>LOPEZ SANCHEZ ROMAN</t>
  </si>
  <si>
    <t>LOPRO</t>
  </si>
  <si>
    <t>LOPEZ SUAREZ ANTONIO</t>
  </si>
  <si>
    <t>LOPAN02</t>
  </si>
  <si>
    <t>LOPEZ VALENCIA ADRIAN</t>
  </si>
  <si>
    <t>LOPAD</t>
  </si>
  <si>
    <t>LOPEZ VILLANUEVA JULIO CESAR</t>
  </si>
  <si>
    <t>LOPJU01</t>
  </si>
  <si>
    <t>LOPJU</t>
  </si>
  <si>
    <t>LOZANO NOLASCO IGNACIO</t>
  </si>
  <si>
    <t>LOZIG</t>
  </si>
  <si>
    <t>LUNA ALMARAZ GAMALIEL</t>
  </si>
  <si>
    <t>LUNGA</t>
  </si>
  <si>
    <t>LUNA GARCIA JOSHUA</t>
  </si>
  <si>
    <t>LUNJO</t>
  </si>
  <si>
    <t>LUNA LUNA MARCOS ANTONIO</t>
  </si>
  <si>
    <t>LUNMA</t>
  </si>
  <si>
    <t>LUNA SANCHEZ MIGUEL ANGEL</t>
  </si>
  <si>
    <t>LUNMI</t>
  </si>
  <si>
    <t>MACIAS CHAVEZ JUAN CARLOS</t>
  </si>
  <si>
    <t>MACJU</t>
  </si>
  <si>
    <t>MAGAÑA RAMIREZ RUBEN</t>
  </si>
  <si>
    <t>MAGRU</t>
  </si>
  <si>
    <t>MAGOS SOTO JORGE</t>
  </si>
  <si>
    <t>MAGJO</t>
  </si>
  <si>
    <t>MALDONADO BARRETO IVAN</t>
  </si>
  <si>
    <t>MALIV</t>
  </si>
  <si>
    <t>MALDONADO CASTILLO JUAN</t>
  </si>
  <si>
    <t>MALJU</t>
  </si>
  <si>
    <t>MALDONADO CERVANTES JOSE ABEL</t>
  </si>
  <si>
    <t>MALJO</t>
  </si>
  <si>
    <t>MALDONADO ESCOBAR VICTOR HUGO</t>
  </si>
  <si>
    <t>MALVI</t>
  </si>
  <si>
    <t>MALDONADO MARCO MANUEL DE JESUS</t>
  </si>
  <si>
    <t>MALMA</t>
  </si>
  <si>
    <t>MANZANO RODRIGUEZ MANUEL</t>
  </si>
  <si>
    <t>MANMA</t>
  </si>
  <si>
    <t>MARES MALDONADO JESUS JHONATHAN</t>
  </si>
  <si>
    <t>MARJE01</t>
  </si>
  <si>
    <t>MARQUEZ BERNABE DAVID</t>
  </si>
  <si>
    <t>MARDA01</t>
  </si>
  <si>
    <t>MARQUEZ MORENO SAUL RUBEN</t>
  </si>
  <si>
    <t>MARSA01</t>
  </si>
  <si>
    <t>MARJO13</t>
  </si>
  <si>
    <t>MARTINEZ ALARCON JORGE</t>
  </si>
  <si>
    <t>MARJO15</t>
  </si>
  <si>
    <t>MARTINEZ CRISOSTOMO JORGE</t>
  </si>
  <si>
    <t>MARJO03</t>
  </si>
  <si>
    <t>MARTINEZ ESCAMILLA FERNANDO</t>
  </si>
  <si>
    <t>MARFE</t>
  </si>
  <si>
    <t>MARTINEZ FIGUEROA CAMILO</t>
  </si>
  <si>
    <t>MARCA</t>
  </si>
  <si>
    <t>MARTINEZ GOVEA MAURICIO RODRIGO</t>
  </si>
  <si>
    <t>MARMA05</t>
  </si>
  <si>
    <t>MARTINEZ LUNA JUAN MANUEL</t>
  </si>
  <si>
    <t>MARJU07</t>
  </si>
  <si>
    <t>MARTINEZ MARCELINO PABLO</t>
  </si>
  <si>
    <t>MARPA</t>
  </si>
  <si>
    <t>MARTINEZ MARTINEZ JUSSET RICARDO</t>
  </si>
  <si>
    <t>MARJU06</t>
  </si>
  <si>
    <t>MARTINEZ MARTINEZ FRANCISCO JAVIER</t>
  </si>
  <si>
    <t>MARFR</t>
  </si>
  <si>
    <t>MARTINEZ MONROY ALFREDO</t>
  </si>
  <si>
    <t>MARAL01</t>
  </si>
  <si>
    <t>MARTINEZ ORTIZ DAVID</t>
  </si>
  <si>
    <t>MARDA02</t>
  </si>
  <si>
    <t>MARTINEZ PEÑA ENRIQUE</t>
  </si>
  <si>
    <t>MAREN</t>
  </si>
  <si>
    <t>MARTINEZ PEREZ ALEJANDRO</t>
  </si>
  <si>
    <t>MARAL02</t>
  </si>
  <si>
    <t>MARJO08</t>
  </si>
  <si>
    <t>MARTINEZ PEREZ,EDUARDO</t>
  </si>
  <si>
    <t>MARED02</t>
  </si>
  <si>
    <t>MARTINEZ VAZQUEZ,LUIS ANTONIO</t>
  </si>
  <si>
    <t>MARLU</t>
  </si>
  <si>
    <t>MATA MONTIEL,JOSE JUAN</t>
  </si>
  <si>
    <t>MATJO</t>
  </si>
  <si>
    <t>MATEO CRUZ JOSE ANTONIO</t>
  </si>
  <si>
    <t>MATJO02</t>
  </si>
  <si>
    <t>MAY MARTINEZ ALFREDO</t>
  </si>
  <si>
    <t>MAYAL</t>
  </si>
  <si>
    <t>MAYSA</t>
  </si>
  <si>
    <t>MEDINA JUAREZ ALVARO</t>
  </si>
  <si>
    <t>MEDAL</t>
  </si>
  <si>
    <t>MEDINA MARTINEZ,JESUS</t>
  </si>
  <si>
    <t>MEDJE</t>
  </si>
  <si>
    <t>MEJIA BRIONES ISRAL</t>
  </si>
  <si>
    <t>MEJIS</t>
  </si>
  <si>
    <t>MEJIA CHAVEZ FRANCISCO</t>
  </si>
  <si>
    <t>MEJFR</t>
  </si>
  <si>
    <t>MEJIA MENDEZ,JOSE MANUEL</t>
  </si>
  <si>
    <t>MEJJO01</t>
  </si>
  <si>
    <t>MELENDEZ CRUZ MARTIN</t>
  </si>
  <si>
    <t>MELMA</t>
  </si>
  <si>
    <t>MENDEZ ALVAREZ HESIQUIO</t>
  </si>
  <si>
    <t>MENHE</t>
  </si>
  <si>
    <t>MENDEZ BORBOLLA,ALEJANDRO</t>
  </si>
  <si>
    <t>MENAL</t>
  </si>
  <si>
    <t>MENDEZ HERNANDEZ BENIGNO</t>
  </si>
  <si>
    <t>MENBE</t>
  </si>
  <si>
    <t>MENDEZ MENDOZA EPIFANIO</t>
  </si>
  <si>
    <t>MENEP</t>
  </si>
  <si>
    <t>MENDEZ ROJAS,JOSE JESUS</t>
  </si>
  <si>
    <t>MENJO03</t>
  </si>
  <si>
    <t>MENDOZA HERNANDEZ EMIGDIO</t>
  </si>
  <si>
    <t>MENEM</t>
  </si>
  <si>
    <t>MENDOZA INFANTE GILDARDO</t>
  </si>
  <si>
    <t>MENGI</t>
  </si>
  <si>
    <t>MENIG</t>
  </si>
  <si>
    <t>MENDOZA ORTIZ MARIO CLEMENTE</t>
  </si>
  <si>
    <t>MENMA01</t>
  </si>
  <si>
    <t>MENDA</t>
  </si>
  <si>
    <t>MENESES SOLIS DAVID</t>
  </si>
  <si>
    <t>MENDA01</t>
  </si>
  <si>
    <t>MENESES SOLIS ERNESTO</t>
  </si>
  <si>
    <t>MENER</t>
  </si>
  <si>
    <t>MENESES SOLIS VICTORIANO</t>
  </si>
  <si>
    <t>MENVI01</t>
  </si>
  <si>
    <t>MERCADO VELAZQUEZ JUAN LUIS</t>
  </si>
  <si>
    <t>MERJU</t>
  </si>
  <si>
    <t>MEZAPILA SANCHEZ LEONEL</t>
  </si>
  <si>
    <t>MEZLE</t>
  </si>
  <si>
    <t>MILJO</t>
  </si>
  <si>
    <t>MIRANDA CRUZ,EDUARDO</t>
  </si>
  <si>
    <t>MIRED</t>
  </si>
  <si>
    <t>MIRANDA MARTINEZ FERNANDO</t>
  </si>
  <si>
    <t>MIRFE</t>
  </si>
  <si>
    <t>MIRANDA VIOLANTE JESUS DANIEL</t>
  </si>
  <si>
    <t>MIRJE01</t>
  </si>
  <si>
    <t>MIRELES HERNANDEZ JERONIMO</t>
  </si>
  <si>
    <t>MIRJE</t>
  </si>
  <si>
    <t>MOLAR BALDERAS JAVIER</t>
  </si>
  <si>
    <t>MOLJA</t>
  </si>
  <si>
    <t>MONAL</t>
  </si>
  <si>
    <t>MONROY FUERTES CARLOS</t>
  </si>
  <si>
    <t>MONCA</t>
  </si>
  <si>
    <t>MONTALVO TORRES JOSE ANGEL</t>
  </si>
  <si>
    <t>MONJO02</t>
  </si>
  <si>
    <t>MONTER SALVADOR MARTIN</t>
  </si>
  <si>
    <t>MONMA04</t>
  </si>
  <si>
    <t>MONTER SANCHEZ LUIS ANGEL</t>
  </si>
  <si>
    <t>MONLU</t>
  </si>
  <si>
    <t>MONJU</t>
  </si>
  <si>
    <t>MONTOYA VARGAS JULIO</t>
  </si>
  <si>
    <t>MONJU02</t>
  </si>
  <si>
    <t>MORALES FLORES,JESUS</t>
  </si>
  <si>
    <t>MORJE</t>
  </si>
  <si>
    <t>MORALES GONZALEZ RODRIGO</t>
  </si>
  <si>
    <t>MORRO</t>
  </si>
  <si>
    <t>MORLU01</t>
  </si>
  <si>
    <t>MORSI</t>
  </si>
  <si>
    <t>MORALES MARTINEZ,JOSE IVAN</t>
  </si>
  <si>
    <t>MORJO05</t>
  </si>
  <si>
    <t>MORALES MAYORGA,LAZARO</t>
  </si>
  <si>
    <t>MORLA</t>
  </si>
  <si>
    <t>MORALES ORTIGOZA IVAN ROLANDO</t>
  </si>
  <si>
    <t>MORIV</t>
  </si>
  <si>
    <t>MORALES PAZ ALEJANDRO</t>
  </si>
  <si>
    <t>MORAL03</t>
  </si>
  <si>
    <t>MORALES PEDROZA JAIME</t>
  </si>
  <si>
    <t>MORJA02</t>
  </si>
  <si>
    <t>MORBR</t>
  </si>
  <si>
    <t>MORALES ROSAS,OLIVERIO</t>
  </si>
  <si>
    <t>MOROL</t>
  </si>
  <si>
    <t>MORENO DOMINGUEZ ADRIAN</t>
  </si>
  <si>
    <t>MORAD</t>
  </si>
  <si>
    <t>MORENO GARCIA OSCAR</t>
  </si>
  <si>
    <t>MOROS01</t>
  </si>
  <si>
    <t>MORENO SANTIAGO MARIO</t>
  </si>
  <si>
    <t>MORMA02</t>
  </si>
  <si>
    <t>MUNSA</t>
  </si>
  <si>
    <t>MUÑOZ CHAVEZ,JUAN CARLOS</t>
  </si>
  <si>
    <t>MUÑJU</t>
  </si>
  <si>
    <t>MUÑOZ GOMEZ ISAAC</t>
  </si>
  <si>
    <t>MUÑIS</t>
  </si>
  <si>
    <t>MUÑOZ GONZALEZ,OSVALDO</t>
  </si>
  <si>
    <t>MUÑOS</t>
  </si>
  <si>
    <t>MUÑOZ GUZMAN LUIS ENRIQUE</t>
  </si>
  <si>
    <t>MUÑLU</t>
  </si>
  <si>
    <t>MUÑOZ SANCHEZ,CRISTIAN BERNARDO</t>
  </si>
  <si>
    <t>MUÑCR</t>
  </si>
  <si>
    <t>MUÑOZ TELLEZ NOE</t>
  </si>
  <si>
    <t>MUÑNO</t>
  </si>
  <si>
    <t>NAJERA CARBAJAL JUAN CARLOS</t>
  </si>
  <si>
    <t>NAJJU</t>
  </si>
  <si>
    <t>NAMPULA JOSE FREDI ALBERTO</t>
  </si>
  <si>
    <t>NAMFR</t>
  </si>
  <si>
    <t>NARANJO MARTINEZ ADRIAN ABISAY</t>
  </si>
  <si>
    <t>NARAD01</t>
  </si>
  <si>
    <t>NARCA</t>
  </si>
  <si>
    <t>NATERA ALFARO SERGIO</t>
  </si>
  <si>
    <t>NATSE</t>
  </si>
  <si>
    <t>NAVARRO FLORES ISMAEL</t>
  </si>
  <si>
    <t>NAVIS</t>
  </si>
  <si>
    <t>NAVARRO FLORES,MARIO</t>
  </si>
  <si>
    <t>NAVMA</t>
  </si>
  <si>
    <t>NAVARRO PARRA RAUL GUILLERMO</t>
  </si>
  <si>
    <t>NAVRA</t>
  </si>
  <si>
    <t>NERI GUZMAN,ANGEL MANUEL</t>
  </si>
  <si>
    <t>NERAN</t>
  </si>
  <si>
    <t>NICOLAS RODRIGUEZ GUSTAVO MANUEL</t>
  </si>
  <si>
    <t>NICGU</t>
  </si>
  <si>
    <t>NIÑO TORRES EDGAR</t>
  </si>
  <si>
    <t>NIÑED</t>
  </si>
  <si>
    <t>NOGUEZ CERVANTES, VICTOR MANUEL</t>
  </si>
  <si>
    <t>NOGVI</t>
  </si>
  <si>
    <t>NOXPANGO CONTRERAS CESAR IVAN</t>
  </si>
  <si>
    <t>NOXCE</t>
  </si>
  <si>
    <t>NUÑEZ SANCHEZ ALEJANDRO</t>
  </si>
  <si>
    <t>NUÑAL</t>
  </si>
  <si>
    <t>NUÑEZ TORRES LUIS HUMBERTO</t>
  </si>
  <si>
    <t>NUÑLU</t>
  </si>
  <si>
    <t>OCAMA</t>
  </si>
  <si>
    <t>OCHOA GONZALEZ MOISES</t>
  </si>
  <si>
    <t>OCHMO</t>
  </si>
  <si>
    <t>OCHOA MARTINEZ JOSE LUIS</t>
  </si>
  <si>
    <t>OCHJO</t>
  </si>
  <si>
    <t>OLIVARES IBAÑEZ,HECTOR FABIAN</t>
  </si>
  <si>
    <t>OLIHE</t>
  </si>
  <si>
    <t>OLIVO RIOS MARIO LUIS</t>
  </si>
  <si>
    <t>OLIMA</t>
  </si>
  <si>
    <t>OLVERA SANCHEZ,SAUL DIEGO</t>
  </si>
  <si>
    <t>OLVSA</t>
  </si>
  <si>
    <t>OROPEZA SEGURA CASIMIRO RIGOBERTO</t>
  </si>
  <si>
    <t>OROCA</t>
  </si>
  <si>
    <t>OROZCO CERVANTES JOSE LUIS</t>
  </si>
  <si>
    <t>OROJO</t>
  </si>
  <si>
    <t>OROZCO PEDRAZA,GERARDO</t>
  </si>
  <si>
    <t>OROGE</t>
  </si>
  <si>
    <t>ORTA GALINDO GUILLERMO</t>
  </si>
  <si>
    <t>ORTGU02</t>
  </si>
  <si>
    <t>ORTEGA DIAZ JOSE ROSALIO</t>
  </si>
  <si>
    <t>ORTJO02</t>
  </si>
  <si>
    <t>ORTEGA MENDOZA,ALEJANDRO</t>
  </si>
  <si>
    <t>ORTAL</t>
  </si>
  <si>
    <t>ORTIZ CAMPA,GERARDO</t>
  </si>
  <si>
    <t>ORTGE</t>
  </si>
  <si>
    <t>ORTIZ MENDOZA FELIPE</t>
  </si>
  <si>
    <t>ORTFE01</t>
  </si>
  <si>
    <t>ORTIZ REYES,ERNESTO</t>
  </si>
  <si>
    <t>ORTER</t>
  </si>
  <si>
    <t>ORTIZ SUASTE HECTOR ADRIAN</t>
  </si>
  <si>
    <t>ORTHE01</t>
  </si>
  <si>
    <t>OSORIO AMADOR,DIEGO</t>
  </si>
  <si>
    <t>OSODI</t>
  </si>
  <si>
    <t>OSOCA01</t>
  </si>
  <si>
    <t>OSORNO CRUZ FERNANDO</t>
  </si>
  <si>
    <t>PABLOS LUNA, JUAN</t>
  </si>
  <si>
    <t>PABJU</t>
  </si>
  <si>
    <t>PACHECO ISLAS DANIEL</t>
  </si>
  <si>
    <t>PACDA</t>
  </si>
  <si>
    <t>PADILLA MEJIA,SAUL</t>
  </si>
  <si>
    <t>PADSA</t>
  </si>
  <si>
    <t>PADRI</t>
  </si>
  <si>
    <t>PALACIOS HUERTA,MARCO ANTONIO</t>
  </si>
  <si>
    <t>PALMA</t>
  </si>
  <si>
    <t>PALACIOS ROBLES GIBRAN</t>
  </si>
  <si>
    <t>PALGI</t>
  </si>
  <si>
    <t>PALAFOX NUÑEZ OSCAR</t>
  </si>
  <si>
    <t>PALOS</t>
  </si>
  <si>
    <t>PALERMO TENORIO ALBERTO</t>
  </si>
  <si>
    <t>PALAL</t>
  </si>
  <si>
    <t>PALMA SUAREZ RAFAEL</t>
  </si>
  <si>
    <t>PALRA</t>
  </si>
  <si>
    <t>PANJU</t>
  </si>
  <si>
    <t>PENILLA GODINEZ,JULIO DAMIAN</t>
  </si>
  <si>
    <t>PENJU01</t>
  </si>
  <si>
    <t>PENSABE HERNANDEZ JESUS DEL CARMEN</t>
  </si>
  <si>
    <t>PENJE02</t>
  </si>
  <si>
    <t>PEÑA CASTRO ANTONIO ORLANDO</t>
  </si>
  <si>
    <t>PEÑAN</t>
  </si>
  <si>
    <t>PEÑA DE ALEJANDRO JESUS RICARDO</t>
  </si>
  <si>
    <t>PEÑJE01</t>
  </si>
  <si>
    <t>PEÑA LUNA JUAN CARLOS</t>
  </si>
  <si>
    <t>PEÑJU02</t>
  </si>
  <si>
    <t>PEÑA ROJAS FERNANDO OMAR</t>
  </si>
  <si>
    <t>PEÑFE</t>
  </si>
  <si>
    <t>PEPE, CAMINO</t>
  </si>
  <si>
    <t>PEPE</t>
  </si>
  <si>
    <t>PERALTA TORRES CARLOS DANIEL</t>
  </si>
  <si>
    <t>PERCA01</t>
  </si>
  <si>
    <t>PEREGRINO VELAZQUEZ FREDDY</t>
  </si>
  <si>
    <t>PERFR</t>
  </si>
  <si>
    <t>PEREZ ALMARAZ JOSE LUIS</t>
  </si>
  <si>
    <t>PERJO12</t>
  </si>
  <si>
    <t>PEREZ CAMACHO JOSE JOHAN</t>
  </si>
  <si>
    <t>PERJO13</t>
  </si>
  <si>
    <t>PEREZ CASTELLANOS DANIEL</t>
  </si>
  <si>
    <t>PERDA</t>
  </si>
  <si>
    <t>PERRI</t>
  </si>
  <si>
    <t>PEREZ FERNANDEZ GONZALO JAVIER</t>
  </si>
  <si>
    <t>PERGO</t>
  </si>
  <si>
    <t>PEREZ GARCIA LUIS ANTONIO</t>
  </si>
  <si>
    <t>PERLU01</t>
  </si>
  <si>
    <t>PEREZ GARCIA MARIO ISAEL</t>
  </si>
  <si>
    <t>PERMA02</t>
  </si>
  <si>
    <t>PEREZ GARCIA VICTOR HUGO</t>
  </si>
  <si>
    <t>PERVI02</t>
  </si>
  <si>
    <t>PEREZ HERNANDEZ JUAN MANUEL</t>
  </si>
  <si>
    <t>PERJU02</t>
  </si>
  <si>
    <t>PEREZ LAZARO JUAN LUIS</t>
  </si>
  <si>
    <t>PERJU05</t>
  </si>
  <si>
    <t>PERJU03</t>
  </si>
  <si>
    <t>PEREZ LINARES,ALBERTO WILIAM</t>
  </si>
  <si>
    <t>PERAL01</t>
  </si>
  <si>
    <t>PERJU04</t>
  </si>
  <si>
    <t>PEREZ PALACIO PASCUAL FRANCISCO</t>
  </si>
  <si>
    <t>PERPA01</t>
  </si>
  <si>
    <t>PEREZ RAMIREZ PAULINO</t>
  </si>
  <si>
    <t>PERPA</t>
  </si>
  <si>
    <t>PERAN01</t>
  </si>
  <si>
    <t>PEREZ ZAMORA ALFREDO EZEQUIEL</t>
  </si>
  <si>
    <t>PERAL02</t>
  </si>
  <si>
    <t>PERFE</t>
  </si>
  <si>
    <t>PINEDA HERNANDEZ,GUADALUPE</t>
  </si>
  <si>
    <t>PINGU</t>
  </si>
  <si>
    <t>PINEDO GOMORA CESAR OCTAVIO</t>
  </si>
  <si>
    <t>PINCE</t>
  </si>
  <si>
    <t>PIÑA GARCIA ADALBERTO</t>
  </si>
  <si>
    <t>PIÑAD01</t>
  </si>
  <si>
    <t>PLIEGO FARIAS CHRISTIAN EDUARDO</t>
  </si>
  <si>
    <t>PLICH</t>
  </si>
  <si>
    <t>PRADO LOPEZ,JOSE MANUEL</t>
  </si>
  <si>
    <t>PRAJO</t>
  </si>
  <si>
    <t>PRIEGO CRUZ CARLOS</t>
  </si>
  <si>
    <t>PRICA</t>
  </si>
  <si>
    <t>PRIEGO LARA,ANTONIO</t>
  </si>
  <si>
    <t>ANTPR</t>
  </si>
  <si>
    <t>QUEZADA PETO EDUARDO</t>
  </si>
  <si>
    <t>QUEED</t>
  </si>
  <si>
    <t>QUIJANO PEREZ ARTURO</t>
  </si>
  <si>
    <t>QUIAR01</t>
  </si>
  <si>
    <t>QUINTERO GUZMAN,ARTURO</t>
  </si>
  <si>
    <t>QUIAR</t>
  </si>
  <si>
    <t>QUILA</t>
  </si>
  <si>
    <t>QUINTERO PEREZ EDGAR JESUS</t>
  </si>
  <si>
    <t>QUIED01</t>
  </si>
  <si>
    <t>QUIROZ TEODOCIO JULIO</t>
  </si>
  <si>
    <t>QUIJU01</t>
  </si>
  <si>
    <t>RAMIREZ HERNANDEZ FRANCISCO JAVIER</t>
  </si>
  <si>
    <t>RAMFR</t>
  </si>
  <si>
    <t>RAMIREZ HERNANDEZ JOSE ANIVAL</t>
  </si>
  <si>
    <t>RAMJO04</t>
  </si>
  <si>
    <t>RAMIREZ MARTINEZ,OSCAR</t>
  </si>
  <si>
    <t>RAMOS</t>
  </si>
  <si>
    <t>RAMIREZ MENDEZ,EMUEL</t>
  </si>
  <si>
    <t>RAMEM</t>
  </si>
  <si>
    <t>RAMIREZ POZOS LARRI</t>
  </si>
  <si>
    <t>RAMLA</t>
  </si>
  <si>
    <t>RAMIREZ POZOS MARCO LUIS</t>
  </si>
  <si>
    <t>RAMMA01</t>
  </si>
  <si>
    <t>RAMIREZ RUIZ JORGE</t>
  </si>
  <si>
    <t>RAMJO02</t>
  </si>
  <si>
    <t>RAMIREZ VERGARA JAIME DE JESUS</t>
  </si>
  <si>
    <t>RAMJA02</t>
  </si>
  <si>
    <t>RAMOS BOLAÑOS JOVAHNNY</t>
  </si>
  <si>
    <t>RAMJO03</t>
  </si>
  <si>
    <t>RAMOS MOLINA LUIS REY</t>
  </si>
  <si>
    <t>RAMLU02</t>
  </si>
  <si>
    <t>RANGEL REBOLLO ROGELIO GERARDO</t>
  </si>
  <si>
    <t>RANRO</t>
  </si>
  <si>
    <t>RAZCON NUÑEZ EDUARDO EMMANUEL</t>
  </si>
  <si>
    <t>RAZED</t>
  </si>
  <si>
    <t>RAZO RAMIREZ,RULLI BRIAN</t>
  </si>
  <si>
    <t>RAZRU</t>
  </si>
  <si>
    <t>REBOLLAR PANIAGUA EFRAIN</t>
  </si>
  <si>
    <t>REBEF</t>
  </si>
  <si>
    <t>RENDON PANTALEON ASAEL</t>
  </si>
  <si>
    <t>RENAS</t>
  </si>
  <si>
    <t>RESENDIZ MORALES GUSTAVO</t>
  </si>
  <si>
    <t>RESGU</t>
  </si>
  <si>
    <t>REYJA01</t>
  </si>
  <si>
    <t>REYES GAMEZ HUMBERTO</t>
  </si>
  <si>
    <t>REYHU</t>
  </si>
  <si>
    <t>REYES GOMEZ FERNANDO FROYLAN</t>
  </si>
  <si>
    <t>REYFE</t>
  </si>
  <si>
    <t>REYES GOMEZ GUADALBERTO</t>
  </si>
  <si>
    <t>REYGU</t>
  </si>
  <si>
    <t>REYJU02</t>
  </si>
  <si>
    <t>REYES RODRIGUEZ SERGIO NOE</t>
  </si>
  <si>
    <t>REYSE</t>
  </si>
  <si>
    <t>REYES SANTILLAN MIGUEL ANGEL</t>
  </si>
  <si>
    <t>REYMI</t>
  </si>
  <si>
    <t>REYES SANTILLAN,ALEJANDRO</t>
  </si>
  <si>
    <t>REYAL</t>
  </si>
  <si>
    <t>REYES VELAZQUEZ ROMAN</t>
  </si>
  <si>
    <t>REYRO</t>
  </si>
  <si>
    <t>REYNOSO MILLAN EDMUNDO</t>
  </si>
  <si>
    <t>REYED</t>
  </si>
  <si>
    <t>REYVI01</t>
  </si>
  <si>
    <t>RICO ARELLANO JESUS</t>
  </si>
  <si>
    <t>RICJE</t>
  </si>
  <si>
    <t>RIVERO AVALOS,JOSE ANTONIO</t>
  </si>
  <si>
    <t>RIVJO01</t>
  </si>
  <si>
    <t>ROBLES MARTINEZ,JUAN CARLOS</t>
  </si>
  <si>
    <t>ROBJU</t>
  </si>
  <si>
    <t>RODRIGUEZ CAMARGO,JAVIER</t>
  </si>
  <si>
    <t>RODJA01</t>
  </si>
  <si>
    <t>RODRIGUEZ DE LA CRUZ,JOSE LUIS</t>
  </si>
  <si>
    <t>RODJO01</t>
  </si>
  <si>
    <t>RODRIGUEZ DEL VILLAR CESAR</t>
  </si>
  <si>
    <t>RODCE</t>
  </si>
  <si>
    <t>RODRIGUEZ GALAVIZ OVEDD</t>
  </si>
  <si>
    <t>RODOV</t>
  </si>
  <si>
    <t>RODRIGUEZ GALINDO JUAN MANUEL</t>
  </si>
  <si>
    <t>RODJU04</t>
  </si>
  <si>
    <t>RODRIGUEZ GOMEZ JOSE EDGAR</t>
  </si>
  <si>
    <t>RODJO02</t>
  </si>
  <si>
    <t>RODRIGUEZ MACEDA EULALIO</t>
  </si>
  <si>
    <t>RODEU01</t>
  </si>
  <si>
    <t>RODRO01</t>
  </si>
  <si>
    <t>RODAR</t>
  </si>
  <si>
    <t>RODMA</t>
  </si>
  <si>
    <t>RODRIGUEZ PEREZ VALENTIN</t>
  </si>
  <si>
    <t>RODVA</t>
  </si>
  <si>
    <t>RODRIGUEZ PEREZ,EMETERIO</t>
  </si>
  <si>
    <t>RODEM</t>
  </si>
  <si>
    <t>RODRIGUEZ RAMIREZ,EUSEBIO</t>
  </si>
  <si>
    <t>RODEU</t>
  </si>
  <si>
    <t>RODRIGUEZ SALAZAR MAURICIO</t>
  </si>
  <si>
    <t>RODMA01</t>
  </si>
  <si>
    <t>RODRIGUEZ VELAZQUEZ EFRAIN</t>
  </si>
  <si>
    <t>RODEF</t>
  </si>
  <si>
    <t>ROLDAN MARTINEZ RICARDO</t>
  </si>
  <si>
    <t>ROLRI</t>
  </si>
  <si>
    <t>ROMAN CASIQUE JESUS</t>
  </si>
  <si>
    <t>ROMJE</t>
  </si>
  <si>
    <t>ROMAN PEÑALOZA ALEJANDRO</t>
  </si>
  <si>
    <t>ROMAL01</t>
  </si>
  <si>
    <t>ROMERO HERNANDEZ JOSE FELIPE</t>
  </si>
  <si>
    <t>ROMJO05</t>
  </si>
  <si>
    <t>ROMERO HUERTA HECTOR MIGUEL</t>
  </si>
  <si>
    <t>ROMHE</t>
  </si>
  <si>
    <t>ROMERO MORALES LUIS ALBERTO</t>
  </si>
  <si>
    <t>ROMLU</t>
  </si>
  <si>
    <t>ROMERO ROMERO VICTOR HUGO</t>
  </si>
  <si>
    <t>ROMVI</t>
  </si>
  <si>
    <t>ROMERO ZUÑIGA JAVIER ABRAHAM</t>
  </si>
  <si>
    <t>ROMJA</t>
  </si>
  <si>
    <t>ROMO BARRETO,JOSE MANUEL</t>
  </si>
  <si>
    <t>ROMJO04</t>
  </si>
  <si>
    <t>ROSALES LUNA JULIO CESAR</t>
  </si>
  <si>
    <t>ROSJU02</t>
  </si>
  <si>
    <t>ROSALES SANCHEZ VALENTE</t>
  </si>
  <si>
    <t>ROSVA</t>
  </si>
  <si>
    <t>ROSALES VILLANUEVA,CARLOS</t>
  </si>
  <si>
    <t>ROSCAR</t>
  </si>
  <si>
    <t>ROSAS CORTES DAVID EULISSES</t>
  </si>
  <si>
    <t>ROSDA</t>
  </si>
  <si>
    <t>ROSAS MARTINEZ JOB JHAVE</t>
  </si>
  <si>
    <t>ROSJO02</t>
  </si>
  <si>
    <t>ROSAS MARTINEZ JOHNNATAN ALBERTO</t>
  </si>
  <si>
    <t>ROSJO01</t>
  </si>
  <si>
    <t>ROSMA</t>
  </si>
  <si>
    <t>ROSAS TREJO CARLOS</t>
  </si>
  <si>
    <t>ROSCA</t>
  </si>
  <si>
    <t>ROSAS URSUA GONZALO</t>
  </si>
  <si>
    <t>ROSGO</t>
  </si>
  <si>
    <t>RUIZ BADILLO VICTOR MANUEL</t>
  </si>
  <si>
    <t>RUIVI</t>
  </si>
  <si>
    <t>RUIZ CARDENAS MIGUEL ANGEL</t>
  </si>
  <si>
    <t>RUIMI</t>
  </si>
  <si>
    <t>RUIZ MORALES,ALLAN MIGUEL</t>
  </si>
  <si>
    <t>RUIAL</t>
  </si>
  <si>
    <t>RUIFR</t>
  </si>
  <si>
    <t>RUIZ SERRANO J. GUADALUPE</t>
  </si>
  <si>
    <t>RUIJ.</t>
  </si>
  <si>
    <t>SAAVEDRA ALFARO,VICTOR HUGO</t>
  </si>
  <si>
    <t>SAAVI</t>
  </si>
  <si>
    <t>SALAS BUCIO JORGE</t>
  </si>
  <si>
    <t>SALJO</t>
  </si>
  <si>
    <t>SALAZAR ISLAS MIGUEL ANGEL</t>
  </si>
  <si>
    <t>SALMI</t>
  </si>
  <si>
    <t>SALDIVAR ARELLANO,VICTOR HUGO</t>
  </si>
  <si>
    <t>SALVI</t>
  </si>
  <si>
    <t>SALINAS ALMARAS ISRAEL</t>
  </si>
  <si>
    <t>SALIS01</t>
  </si>
  <si>
    <t>SALINAS RAMOS OMAR ALBERTO</t>
  </si>
  <si>
    <t>SALOM</t>
  </si>
  <si>
    <t>SALINAS ZARATE LUIS</t>
  </si>
  <si>
    <t>SALLU</t>
  </si>
  <si>
    <t>SANCHEZ ALCANTAR,MIGUEL ANGEL</t>
  </si>
  <si>
    <t>SANMI02</t>
  </si>
  <si>
    <t>SANCHEZ ANGELES LUIS FERNANDO</t>
  </si>
  <si>
    <t>SANLU01</t>
  </si>
  <si>
    <t>SANCHEZ BARBA,JOSE ALBERTO</t>
  </si>
  <si>
    <t>SANJO09</t>
  </si>
  <si>
    <t>SANCHEZ BECERRA JESUS FRANCISCO</t>
  </si>
  <si>
    <t>SANJE02</t>
  </si>
  <si>
    <t>SANCHEZ CAMACHO JOEL ARTURO</t>
  </si>
  <si>
    <t>SANJO11</t>
  </si>
  <si>
    <t>SANCHEZ FERNANDEZ JOSE ALEJANDRO</t>
  </si>
  <si>
    <t>SANJO08</t>
  </si>
  <si>
    <t>SANCHEZ HERNANDEZ,ALBERTO</t>
  </si>
  <si>
    <t>SANAL01</t>
  </si>
  <si>
    <t>SANMA05</t>
  </si>
  <si>
    <t>SANCHEZ IRABIEN HILARIO GERARDO</t>
  </si>
  <si>
    <t>SANHI</t>
  </si>
  <si>
    <t>SANCHEZ MARTINEZ ALFONSO EFRAIN</t>
  </si>
  <si>
    <t>SANAL02</t>
  </si>
  <si>
    <t>SANJE01</t>
  </si>
  <si>
    <t>SANCHEZ ORTA EDGAR ALFREDO</t>
  </si>
  <si>
    <t>SANED02</t>
  </si>
  <si>
    <t>SANCHEZ OSORIO,TADEO CESAR</t>
  </si>
  <si>
    <t>SANTA</t>
  </si>
  <si>
    <t>SANCHEZ SANTOS HECTOR</t>
  </si>
  <si>
    <t>SANHE02</t>
  </si>
  <si>
    <t>SANCHEZ SUAREZ JUAN GABRIEL</t>
  </si>
  <si>
    <t>SANJU06</t>
  </si>
  <si>
    <t>SANCHEZ TELLO EDGAR OCTAVIO</t>
  </si>
  <si>
    <t>SANED01</t>
  </si>
  <si>
    <t>SANCHEZ TRUJILLO MONSERRAT FEDERICO</t>
  </si>
  <si>
    <t>SANMO</t>
  </si>
  <si>
    <t>SANCHEZ VALDEZ MARCO ANTONIO</t>
  </si>
  <si>
    <t>SANMA06</t>
  </si>
  <si>
    <t>SANDOVAL CORTES ERNESTO</t>
  </si>
  <si>
    <t>SANER01</t>
  </si>
  <si>
    <t>SANDOVAL RODRIGUEZ OSCAR DANIEL</t>
  </si>
  <si>
    <t>SANOS01</t>
  </si>
  <si>
    <t>SANTIAGO ANGULO,MANUEL</t>
  </si>
  <si>
    <t>SANMA01</t>
  </si>
  <si>
    <t>SANTIAGO COLIN JOSE ENRIQUE</t>
  </si>
  <si>
    <t>SANJO10</t>
  </si>
  <si>
    <t>SANTIAGO GUADARRAMA,ELEAZAR</t>
  </si>
  <si>
    <t>SANEL</t>
  </si>
  <si>
    <t>SANTIAGO HERNANDEZ,SERGIO URIEL</t>
  </si>
  <si>
    <t>SANSE</t>
  </si>
  <si>
    <t>SANTIAGO RUIZ EMMANUEL</t>
  </si>
  <si>
    <t>SANEM</t>
  </si>
  <si>
    <t>SANTIAGO RUIZ LEOBARDO</t>
  </si>
  <si>
    <t>SANLE</t>
  </si>
  <si>
    <t>SARABIA TORRES,BERNARDO ROGELIO</t>
  </si>
  <si>
    <t>SARBE</t>
  </si>
  <si>
    <t>SEGUNDO ALONSO CIRILO</t>
  </si>
  <si>
    <t>SEGCI</t>
  </si>
  <si>
    <t>SEGURA SANCHEZ JOSE IGNACIO</t>
  </si>
  <si>
    <t>SEGJO</t>
  </si>
  <si>
    <t>SERRANO VEGA ROBERTO CARLOS</t>
  </si>
  <si>
    <t>SERRO</t>
  </si>
  <si>
    <t>SILVA CARDENAS,BERNARDO</t>
  </si>
  <si>
    <t>SILBE</t>
  </si>
  <si>
    <t>SILVA ROJAS JUAN ANGEL</t>
  </si>
  <si>
    <t>SILJU</t>
  </si>
  <si>
    <t>SILVA SANCHEZ JORGE</t>
  </si>
  <si>
    <t>SILJO</t>
  </si>
  <si>
    <t>SILEL01</t>
  </si>
  <si>
    <t>SOBRINO CORTES JUAN CARLOS</t>
  </si>
  <si>
    <t>SOBJU</t>
  </si>
  <si>
    <t>SOLIS ARREDONDO,JUAN MAXIMINO</t>
  </si>
  <si>
    <t>SOLJU03</t>
  </si>
  <si>
    <t>SOSCA01</t>
  </si>
  <si>
    <t>SOSA MORALES ABRAHAM</t>
  </si>
  <si>
    <t>SOSAB</t>
  </si>
  <si>
    <t>SOSA RIVERA,ALBINO</t>
  </si>
  <si>
    <t>SOSAL</t>
  </si>
  <si>
    <t>SOTO CARDONA FERNANDO</t>
  </si>
  <si>
    <t>SOTFE01</t>
  </si>
  <si>
    <t>SOTO IBARRA JAIME</t>
  </si>
  <si>
    <t>SOTJA</t>
  </si>
  <si>
    <t>TEOFILO RICO JULIAN</t>
  </si>
  <si>
    <t>TEOJU</t>
  </si>
  <si>
    <t>Tiburcio Gómez de los Santos</t>
  </si>
  <si>
    <t>GOMTI</t>
  </si>
  <si>
    <t>TIERRANUEVA RUIZ JUAN CARLOS</t>
  </si>
  <si>
    <t>TIEJU</t>
  </si>
  <si>
    <t>TINAJERO HERNANDEZ,SANTOS HUGO</t>
  </si>
  <si>
    <t>TINSA</t>
  </si>
  <si>
    <t>TLAPANCO GUTIERREZ,TOMAS</t>
  </si>
  <si>
    <t>TLATO</t>
  </si>
  <si>
    <t>TOBIAS MORENO JAIME SANTIAGO</t>
  </si>
  <si>
    <t>TOBJA</t>
  </si>
  <si>
    <t>TOBON FLORES ANTONIO</t>
  </si>
  <si>
    <t>TOBAN</t>
  </si>
  <si>
    <t>TORRES ARELLANO JUAN CARLOS</t>
  </si>
  <si>
    <t>TORJU</t>
  </si>
  <si>
    <t>TORRES GOMEZ JOSE LUIS</t>
  </si>
  <si>
    <t>TORJO04</t>
  </si>
  <si>
    <t>TORRES GONZALEZ ISMAEL</t>
  </si>
  <si>
    <t>TORIS</t>
  </si>
  <si>
    <t>TORRES GUTIERREZ,JORGE DONATO</t>
  </si>
  <si>
    <t>TORJO01</t>
  </si>
  <si>
    <t>TORRES OCAMPO GERARDO ALFREDO</t>
  </si>
  <si>
    <t>TORGE</t>
  </si>
  <si>
    <t>TORRES RODRIGUEZ JOSE DE JESUS</t>
  </si>
  <si>
    <t>TORJO03</t>
  </si>
  <si>
    <t>TORRES VALERIO ANDRZEY-BRANDON KENNEDY</t>
  </si>
  <si>
    <t>TORAN01</t>
  </si>
  <si>
    <t>TORBR01</t>
  </si>
  <si>
    <t>TREJO GONZALEZ FRANCISCO JAVIER</t>
  </si>
  <si>
    <t>TREFR</t>
  </si>
  <si>
    <t>TRUJILLO SERAPIO EDGAR DAVID</t>
  </si>
  <si>
    <t>TRUED</t>
  </si>
  <si>
    <t>URIBE RAMIREZ VICTOR ALFONSO</t>
  </si>
  <si>
    <t>URIVI</t>
  </si>
  <si>
    <t>URIBE RAMIREZ,RIGOBERTO</t>
  </si>
  <si>
    <t>URIRI</t>
  </si>
  <si>
    <t>URIBE SALGADO MARTIN</t>
  </si>
  <si>
    <t>URIMA</t>
  </si>
  <si>
    <t>URRIETA JUAREZ FERMIN</t>
  </si>
  <si>
    <t>URRFE</t>
  </si>
  <si>
    <t>USCANGA CANO JOSE ANDRES</t>
  </si>
  <si>
    <t>USCJO</t>
  </si>
  <si>
    <t>VALDES ALCANTARA REYNALDO JONATHAN</t>
  </si>
  <si>
    <t>VALRE</t>
  </si>
  <si>
    <t>VALENCIA CHAVEZ,JOSE</t>
  </si>
  <si>
    <t>VALJO02</t>
  </si>
  <si>
    <t>VALERIANO CARRASCO,NESTOR DANIEL</t>
  </si>
  <si>
    <t>VALNE</t>
  </si>
  <si>
    <t>VALERIANO CONTRERAS GERONIMO</t>
  </si>
  <si>
    <t>VALGE01</t>
  </si>
  <si>
    <t>VALERO JUNCOS,MIGUEL ANGEL</t>
  </si>
  <si>
    <t>VALMI</t>
  </si>
  <si>
    <t>VARELA CHAVIRA HEBERTO</t>
  </si>
  <si>
    <t>VARHE</t>
  </si>
  <si>
    <t>VARGAS ARAUJO ALEJANDRO</t>
  </si>
  <si>
    <t>VARAL</t>
  </si>
  <si>
    <t>VARGAS GARCIA ARMANDO GIOVANNI</t>
  </si>
  <si>
    <t>VARAR02</t>
  </si>
  <si>
    <t>VARGAS RODRIGUEZ,LUIS ALEJANDRO</t>
  </si>
  <si>
    <t>VARLU</t>
  </si>
  <si>
    <t>VASCONCELOS MORALES,LEONEL</t>
  </si>
  <si>
    <t>VASLE</t>
  </si>
  <si>
    <t>VASQUEZ HERNANDEZ,OSVALDO EDGAR</t>
  </si>
  <si>
    <t>VASOS</t>
  </si>
  <si>
    <t>VAZCONCELOS ALMEIDA,JORGE LEONARDO</t>
  </si>
  <si>
    <t>VAZJO02</t>
  </si>
  <si>
    <t>VAZQUEZ FIGUEROA JULIO CESAR</t>
  </si>
  <si>
    <t>VAZJU02</t>
  </si>
  <si>
    <t>VAZQUEZ MENDOZA ISRAEL</t>
  </si>
  <si>
    <t>VAZISX</t>
  </si>
  <si>
    <t>VAZQUEZ OJEDA,ELIAS</t>
  </si>
  <si>
    <t>VAZEL</t>
  </si>
  <si>
    <t>VAZQUEZ QUIJANO JOAN ANTONIO</t>
  </si>
  <si>
    <t>VAZJO03</t>
  </si>
  <si>
    <t>VEGA LARA EDUARDO JASET</t>
  </si>
  <si>
    <t>VEGED</t>
  </si>
  <si>
    <t>VEGA LUCAS,RICHARD JONATAN</t>
  </si>
  <si>
    <t>VEGRI</t>
  </si>
  <si>
    <t>VEGA MIRANDA JUAN CARLOS</t>
  </si>
  <si>
    <t>VEGJU</t>
  </si>
  <si>
    <t>VELAZQUEZ ARREDONDO OSWALDO</t>
  </si>
  <si>
    <t>VELOS</t>
  </si>
  <si>
    <t>VELAZQUEZ DIAZ JOSE URIEL</t>
  </si>
  <si>
    <t>VELJO03</t>
  </si>
  <si>
    <t>VELJU</t>
  </si>
  <si>
    <t>VELAZQUEZ GUZMAN HECTOR DANIEL</t>
  </si>
  <si>
    <t>VELHE</t>
  </si>
  <si>
    <t>VELAZQUEZ RODRIGUEZ MARCO ANTONIO</t>
  </si>
  <si>
    <t>VELMA</t>
  </si>
  <si>
    <t>VENTURA VALENZUELA ADEBEL</t>
  </si>
  <si>
    <t>VENAD</t>
  </si>
  <si>
    <t>VERDIN SANCHEZ CESAR DANIEL</t>
  </si>
  <si>
    <t>VERCE</t>
  </si>
  <si>
    <t>VEROD</t>
  </si>
  <si>
    <t>VERTIZ ROMERO JUAN JOSE</t>
  </si>
  <si>
    <t>VERJU</t>
  </si>
  <si>
    <t>VILLANUEVA PEÑABLANCA ROSALVA</t>
  </si>
  <si>
    <t>VILRO</t>
  </si>
  <si>
    <t>VILLARUEL AQUILES JOSE LUIS</t>
  </si>
  <si>
    <t>VILJO02</t>
  </si>
  <si>
    <t>VILJE</t>
  </si>
  <si>
    <t>VILLAVICENCIO RODRIGUEZ ALFONSO</t>
  </si>
  <si>
    <t>VILAL01</t>
  </si>
  <si>
    <t>VILLEGAS DANIEL,MIGUEL</t>
  </si>
  <si>
    <t>VILMI</t>
  </si>
  <si>
    <t>VILLEGAS DORANTES MANUEL</t>
  </si>
  <si>
    <t>VILMA02</t>
  </si>
  <si>
    <t>VILLEGAS GALLARDO,CHRISTIAN SAEL</t>
  </si>
  <si>
    <t>VILCH</t>
  </si>
  <si>
    <t>VILLEGAS MARTINEZ,LUIS ENRIQUE</t>
  </si>
  <si>
    <t>VILLU</t>
  </si>
  <si>
    <t>VIVEROS ANGELES,CARMELO</t>
  </si>
  <si>
    <t>VIVCA</t>
  </si>
  <si>
    <t>XOLO VENTURA BILIULFO</t>
  </si>
  <si>
    <t>XOLBI</t>
  </si>
  <si>
    <t>ZAPNO</t>
  </si>
  <si>
    <t>ZAPATA VASCONCELOS,EDUARDO</t>
  </si>
  <si>
    <t>ZAPED</t>
  </si>
  <si>
    <t>ZAVALETA ESTRADA ISRAEL</t>
  </si>
  <si>
    <t>ZAVIS</t>
  </si>
  <si>
    <t>ZAYAGOS CASTAÑEDA RUFINO</t>
  </si>
  <si>
    <t>ZAYRU</t>
  </si>
  <si>
    <t>ZEPEDA HERNANDEZ,SALVADOR</t>
  </si>
  <si>
    <t>ZEPSA</t>
  </si>
  <si>
    <t>ZUGRO</t>
  </si>
  <si>
    <t>ZUÑIGA BRAVO JOSE RAFAEL</t>
  </si>
  <si>
    <t>ZUÑJO01</t>
  </si>
  <si>
    <t>BURRITA</t>
  </si>
  <si>
    <t>ALMONASI GÓMEZ CESAR IVAN</t>
  </si>
  <si>
    <t>ALMCE</t>
  </si>
  <si>
    <t>MARTÍNEZ VELÁZQUEZ ALBERTO</t>
  </si>
  <si>
    <t>MARAL03</t>
  </si>
  <si>
    <t>LARA HERNANDEZ GERARDO</t>
  </si>
  <si>
    <t>LARGE</t>
  </si>
  <si>
    <t>VALLADARES GONZALEZ RODRIGO</t>
  </si>
  <si>
    <t>VALRO</t>
  </si>
  <si>
    <t>OSORIO MAGAÑA JONAS</t>
  </si>
  <si>
    <t>OSOJO01</t>
  </si>
  <si>
    <t>GOMEZ LANDERO LORENZO</t>
  </si>
  <si>
    <t>GOMLO</t>
  </si>
  <si>
    <t>GUADI</t>
  </si>
  <si>
    <t>ZAMUDIO TORRES JOSE ALBERTO</t>
  </si>
  <si>
    <t>ZAMJO</t>
  </si>
  <si>
    <t>RUEDA GONZALEZ FELIPE</t>
  </si>
  <si>
    <t>RUEFE</t>
  </si>
  <si>
    <t>HERRERA LARA RUBEN</t>
  </si>
  <si>
    <t>HERRU</t>
  </si>
  <si>
    <t>JIMENEZ SALAZAR DANIEL</t>
  </si>
  <si>
    <t>JIMDA</t>
  </si>
  <si>
    <t>RIOFE</t>
  </si>
  <si>
    <t>HERAL04</t>
  </si>
  <si>
    <t>BONILLA GONZALEZ URIEL</t>
  </si>
  <si>
    <t>BONUR</t>
  </si>
  <si>
    <t>ROMERO ESCOBAR ARMANDO</t>
  </si>
  <si>
    <t>ROMAR</t>
  </si>
  <si>
    <t>CRUZ AGUILAR IVAN JULIAN</t>
  </si>
  <si>
    <t>CRUIV</t>
  </si>
  <si>
    <t>ORTEGA BAUTISTA JORGE LUIS</t>
  </si>
  <si>
    <t>ORTJO03</t>
  </si>
  <si>
    <t>LUGMA</t>
  </si>
  <si>
    <t>SILAL</t>
  </si>
  <si>
    <t>LOPEZ HERNANDEZ DIEGO ERNESTO</t>
  </si>
  <si>
    <t>LOPDI</t>
  </si>
  <si>
    <t>BARRERA BONILLA FRANCISCO JAVIER</t>
  </si>
  <si>
    <t>BARFR</t>
  </si>
  <si>
    <t>GOMEZ LOZANO FABIAN ANGEL</t>
  </si>
  <si>
    <t>GOMFA</t>
  </si>
  <si>
    <t>GONZALEZ HERNANDEZ JOSE</t>
  </si>
  <si>
    <t>GONJO17</t>
  </si>
  <si>
    <t>HERNANDEZ LOPEZ ALFREDO</t>
  </si>
  <si>
    <t>HERAL05</t>
  </si>
  <si>
    <t>DE LA CRUZ ALEGRIA PORFIRIO</t>
  </si>
  <si>
    <t>DELPO</t>
  </si>
  <si>
    <t>ZAPATA RIOS FRANCISCO</t>
  </si>
  <si>
    <t>ZAPFR</t>
  </si>
  <si>
    <t>LOPEZ MORALES CESAR ANGEL</t>
  </si>
  <si>
    <t>LOPCE01</t>
  </si>
  <si>
    <t>MORENO DORANTES ARTURO</t>
  </si>
  <si>
    <t>MORAR</t>
  </si>
  <si>
    <t>VANHORN HERNANDEZ CRYSTIAN</t>
  </si>
  <si>
    <t>VANCR</t>
  </si>
  <si>
    <t>LUGO TREJO JUAN JOSE</t>
  </si>
  <si>
    <t>LUGJU</t>
  </si>
  <si>
    <t>MATEO LEYVA JOSE ANTONIO</t>
  </si>
  <si>
    <t>MATJO03</t>
  </si>
  <si>
    <t>ALARCON RAMIREZ JUAN MANUEL</t>
  </si>
  <si>
    <t>ALAJU02</t>
  </si>
  <si>
    <t>TIMOTEO VARGAS ISRAEL</t>
  </si>
  <si>
    <t>TIMIS</t>
  </si>
  <si>
    <t>FRANCO ZAVALA JOSE GERMAN</t>
  </si>
  <si>
    <t>FRAJO</t>
  </si>
  <si>
    <t>SANCHEZ GONZALEZ OSCAR ABRAHAM</t>
  </si>
  <si>
    <t>SANOS02</t>
  </si>
  <si>
    <t>PERALTA SALAZAR CARLOS ALONSO</t>
  </si>
  <si>
    <t>PERCA02</t>
  </si>
  <si>
    <t>LOPEZ VAZQUEZ LUIS ENRIQUE</t>
  </si>
  <si>
    <t>LOPLU</t>
  </si>
  <si>
    <t>ALONSO JIMENEZ JUAN MANUEL</t>
  </si>
  <si>
    <t>ALOJU</t>
  </si>
  <si>
    <t>HERNANDEZ RODRIGUEZ FRANCISCO DE JESUS</t>
  </si>
  <si>
    <t>HERFR05</t>
  </si>
  <si>
    <t>SOLIS MARIN JOSE ANGEL</t>
  </si>
  <si>
    <t>SOLJO01</t>
  </si>
  <si>
    <t>HERNANDEZ PÉREZ HUGO</t>
  </si>
  <si>
    <t>HERHU</t>
  </si>
  <si>
    <t>GARLO</t>
  </si>
  <si>
    <t>TORRES GUADARRAMA OSCAR</t>
  </si>
  <si>
    <t>TOROS</t>
  </si>
  <si>
    <t>PÉREZ CRUZ MANUEL</t>
  </si>
  <si>
    <t>PERMA05</t>
  </si>
  <si>
    <t>VÁZQUEZ SÁNCHEZ MAURICIO</t>
  </si>
  <si>
    <t>VAZMA01</t>
  </si>
  <si>
    <t>MONROY GARCIA PASCUAL</t>
  </si>
  <si>
    <t>MONPA</t>
  </si>
  <si>
    <t>MANZANO BAUTISTA BRANDON</t>
  </si>
  <si>
    <t>MANBR</t>
  </si>
  <si>
    <t>CAMJU01</t>
  </si>
  <si>
    <t>INIESTRA GALAN MIGUEL ANGEL</t>
  </si>
  <si>
    <t>INIMI</t>
  </si>
  <si>
    <t>MONTIEL MENDOZA LUIS ENRIQUE</t>
  </si>
  <si>
    <t>MONLU01</t>
  </si>
  <si>
    <t>LOPMA03</t>
  </si>
  <si>
    <t>JIMENEZ JIMENEZ MAURICIO</t>
  </si>
  <si>
    <t>JIMMA01</t>
  </si>
  <si>
    <t>PEREZ GONZALEZ JESUS</t>
  </si>
  <si>
    <t>PERJE03</t>
  </si>
  <si>
    <t>FLORES ARAUS JESUS</t>
  </si>
  <si>
    <t>FLOJE01</t>
  </si>
  <si>
    <t>MARTINEZ SANCHEZ CARLOS JESUS</t>
  </si>
  <si>
    <t>MARCA01</t>
  </si>
  <si>
    <t>HERNANDEZ HERNANDEZ NICACIO SERGIO</t>
  </si>
  <si>
    <t>HERNI01</t>
  </si>
  <si>
    <t>GALLEGOS RIVERA JUAN</t>
  </si>
  <si>
    <t>GALJU02</t>
  </si>
  <si>
    <t>MENDOZA HERNANDEZ ERICK FERNANDO</t>
  </si>
  <si>
    <t>MENER02</t>
  </si>
  <si>
    <t>RIORO</t>
  </si>
  <si>
    <t>LEDESMA RUIZ ROGELIO</t>
  </si>
  <si>
    <t>LEDRO</t>
  </si>
  <si>
    <t>FIGUEROA MARTINEZ EDGAR MARTIN</t>
  </si>
  <si>
    <t>FIGED</t>
  </si>
  <si>
    <t>VIDAL SAUCEDO ALEJANDRO</t>
  </si>
  <si>
    <t>VIDAL</t>
  </si>
  <si>
    <t>SOSA CORTES JORGE LUIS</t>
  </si>
  <si>
    <t>SOSJO</t>
  </si>
  <si>
    <t>ZEPAHUA ANDRADE OSCAR HERMINIO</t>
  </si>
  <si>
    <t>ZEPOS</t>
  </si>
  <si>
    <t>GARCIA IBARRA MOISES DE JESUS</t>
  </si>
  <si>
    <t>GARMO01</t>
  </si>
  <si>
    <t>LOZA MARTINEZ FIDEL</t>
  </si>
  <si>
    <t>LOZFI</t>
  </si>
  <si>
    <t>FRANCO MARTINEZ JULIO CESAR</t>
  </si>
  <si>
    <t>FRAJU</t>
  </si>
  <si>
    <t>ORTIZ HERNANDEZ CHRISTIAN ALEJANDRO</t>
  </si>
  <si>
    <t>ORTCH</t>
  </si>
  <si>
    <t>CARBAJAL ALBARRAN ERICK JOSUE</t>
  </si>
  <si>
    <t>CARER01</t>
  </si>
  <si>
    <t>CHAVEZ SEGOVIA CRISTIAN ISSAC</t>
  </si>
  <si>
    <t>CHACR</t>
  </si>
  <si>
    <t>TRUJILLO SILVA JUAN ANTONIO</t>
  </si>
  <si>
    <t>TRUJU</t>
  </si>
  <si>
    <t>BERROSPE GUERRERO EDMUNDO ARIEL</t>
  </si>
  <si>
    <t>BERED</t>
  </si>
  <si>
    <t>MONTERO DE LOS SANTOS JESUS ALBERTO</t>
  </si>
  <si>
    <t>MONJE01</t>
  </si>
  <si>
    <t>MORMA03</t>
  </si>
  <si>
    <t>ZARZA ALVAREZ JOSE ALFREDO</t>
  </si>
  <si>
    <t>ZARJO01</t>
  </si>
  <si>
    <t>ARBJO</t>
  </si>
  <si>
    <t>ACOSTA SOLIS JUAN GUADALUPE</t>
  </si>
  <si>
    <t>ACOJU01</t>
  </si>
  <si>
    <t>SANCHEZ ARRONIZ JESUS</t>
  </si>
  <si>
    <t>SANJE03</t>
  </si>
  <si>
    <t>DE LA ROSA PALACIOS OSCAR</t>
  </si>
  <si>
    <t>DELOS</t>
  </si>
  <si>
    <t>MAQUEDA CRUZ RAMON ABEL</t>
  </si>
  <si>
    <t>MAQRA</t>
  </si>
  <si>
    <t>BUENO RAMIREZ EDGAR ALEJANDRO</t>
  </si>
  <si>
    <t>BUEED</t>
  </si>
  <si>
    <t>POSADAS CERVANTES RICARDO</t>
  </si>
  <si>
    <t>POSRI</t>
  </si>
  <si>
    <t>RODRIGUEZ ORTEGA ENRIQUE DANIEL</t>
  </si>
  <si>
    <t>RODEN</t>
  </si>
  <si>
    <t>TENORIO LOREDO MIGUEL</t>
  </si>
  <si>
    <t>TENMI</t>
  </si>
  <si>
    <t>PONCE SEGURA CARLOS ESTUARDO</t>
  </si>
  <si>
    <t>PONCA</t>
  </si>
  <si>
    <t>FERRO SALAZAR FRANCISCO JAVIER</t>
  </si>
  <si>
    <t>FERFR</t>
  </si>
  <si>
    <t>TORRES ALEGRIA ESTEBAN</t>
  </si>
  <si>
    <t>TORES</t>
  </si>
  <si>
    <t>RODRIGUEZ TORRES JESUS</t>
  </si>
  <si>
    <t>RODJE</t>
  </si>
  <si>
    <t>MARTINEZ MARTINEZ SAUL</t>
  </si>
  <si>
    <t>MONSA</t>
  </si>
  <si>
    <t>JIMENEZ PEREZ ROGELIO</t>
  </si>
  <si>
    <t>JUARO</t>
  </si>
  <si>
    <t>LOPEZ TELLEZ JORGE JESUS</t>
  </si>
  <si>
    <t>LOPJO08</t>
  </si>
  <si>
    <t>MORALES ESPINOZA SANTIAGO RUBEN</t>
  </si>
  <si>
    <t>MORSA01</t>
  </si>
  <si>
    <t>HERNANDEZ AGUILAR ISAL</t>
  </si>
  <si>
    <t>HERIS04</t>
  </si>
  <si>
    <t>LOPEZ VALDEZ OSCAR RENE</t>
  </si>
  <si>
    <t>LOPOS</t>
  </si>
  <si>
    <t>SALJO01</t>
  </si>
  <si>
    <t>VALDEZ LEMUS SERGIO ALBERTO</t>
  </si>
  <si>
    <t>VALSE01</t>
  </si>
  <si>
    <t>RODRIGUEZ CAMACHO JOSE DAVID</t>
  </si>
  <si>
    <t>RODJO03</t>
  </si>
  <si>
    <t>LOPEZ MUÑOZ JOSE ALFREDO</t>
  </si>
  <si>
    <t>LOPJO09</t>
  </si>
  <si>
    <t>VARGAS ESPINOZA LINO</t>
  </si>
  <si>
    <t>VARLI</t>
  </si>
  <si>
    <t>RODRIGUEZ SUSTATIA JOSE ISABEL</t>
  </si>
  <si>
    <t>RODJO04</t>
  </si>
  <si>
    <t>CRUZ HERNANDEZ ROGELIO ASAEL</t>
  </si>
  <si>
    <t>CRURO</t>
  </si>
  <si>
    <t>GOMEZ SOTELO WENCESLAO HIPOLITO</t>
  </si>
  <si>
    <t>GOMWE</t>
  </si>
  <si>
    <t>CRUZ TREJO ADAN</t>
  </si>
  <si>
    <t>CRUAD</t>
  </si>
  <si>
    <t>VANHORNHERNANDEZ JAIME ALBERTO</t>
  </si>
  <si>
    <t>VANJA</t>
  </si>
  <si>
    <t>MONES MONES ARNULFO</t>
  </si>
  <si>
    <t>MONAR</t>
  </si>
  <si>
    <t>HERNANDEZ MENDOZA VICTOR HUGO</t>
  </si>
  <si>
    <t>HERVI03</t>
  </si>
  <si>
    <t>GONAL01</t>
  </si>
  <si>
    <t>PARMI</t>
  </si>
  <si>
    <t>TREJO ESCALANTE FERNANDO</t>
  </si>
  <si>
    <t>TREFE</t>
  </si>
  <si>
    <t>PEREZ CASTILLO CHRISTIAN</t>
  </si>
  <si>
    <t>PERCH</t>
  </si>
  <si>
    <t>GALINDO GARCIA LUIS ALBERTO</t>
  </si>
  <si>
    <t>GALLU</t>
  </si>
  <si>
    <t>SOSA ESPINOZA DAVID</t>
  </si>
  <si>
    <t>SOSDA</t>
  </si>
  <si>
    <t>GARCIA ESPARZA JUAN MIGUEL</t>
  </si>
  <si>
    <t>GARJU01</t>
  </si>
  <si>
    <t>HERNANDEZ SUAREZ BERNARDO</t>
  </si>
  <si>
    <t>HERBE</t>
  </si>
  <si>
    <t>MARTINEZ ESCOBAR JUAN GABRIEL</t>
  </si>
  <si>
    <t>MARJU08</t>
  </si>
  <si>
    <t>CIRINO MORALES GUSTAVO</t>
  </si>
  <si>
    <t>CIRGU</t>
  </si>
  <si>
    <t>CARREON GARCIA ARBEL SAMUEL</t>
  </si>
  <si>
    <t>CARAR</t>
  </si>
  <si>
    <t>MORALES GARCIA ANTONIO</t>
  </si>
  <si>
    <t>MORAN02</t>
  </si>
  <si>
    <t>ROSALES RODRIGUEZ ARMANDO</t>
  </si>
  <si>
    <t>ROSAR</t>
  </si>
  <si>
    <t>QUEZADA SANCHEZ SANDRO ISRAEL</t>
  </si>
  <si>
    <t>QUESA</t>
  </si>
  <si>
    <t>MARTINEZ GALICIA JOSE LUIS</t>
  </si>
  <si>
    <t>MARJO16</t>
  </si>
  <si>
    <t>ALARCON RIVAS CRISTOFER</t>
  </si>
  <si>
    <t>ALACR</t>
  </si>
  <si>
    <t>SERRANO ANDRADE JOSE ANTONIO</t>
  </si>
  <si>
    <t>SERJO</t>
  </si>
  <si>
    <t>HILARIO MENENDEZ ANASTACIO</t>
  </si>
  <si>
    <t>HILAN</t>
  </si>
  <si>
    <t>ENRIQUEZ CRUZ JESUS</t>
  </si>
  <si>
    <t>ENRJE01</t>
  </si>
  <si>
    <t>CAMVI01</t>
  </si>
  <si>
    <t>SANTOS GUADARRAMA EMMANUEL DE JESUS</t>
  </si>
  <si>
    <t>SANEM01</t>
  </si>
  <si>
    <t>ALEGRIA HERNANDEZ SAMUEL</t>
  </si>
  <si>
    <t>ALESA</t>
  </si>
  <si>
    <t>MARGARITO RIVERA ALEJANDRO</t>
  </si>
  <si>
    <t>MARAL04</t>
  </si>
  <si>
    <t>JUAREZ JUAREZ IRVING</t>
  </si>
  <si>
    <t>JUAIR</t>
  </si>
  <si>
    <t>RINCON RODRIGUEZ ALDO DANIEL</t>
  </si>
  <si>
    <t>RINAL</t>
  </si>
  <si>
    <t>GALSA</t>
  </si>
  <si>
    <t>HERNANDEZ VARGAS JESUS MARTIN</t>
  </si>
  <si>
    <t>HERJE02</t>
  </si>
  <si>
    <t>ORTEGA AYALA OSVALDO</t>
  </si>
  <si>
    <t>ORTOS</t>
  </si>
  <si>
    <t>ZAZUETA HERNANDEZ MARCOS</t>
  </si>
  <si>
    <t>ZAZMA</t>
  </si>
  <si>
    <t>CRUZ MORALES DANIEL</t>
  </si>
  <si>
    <t>CRUDA</t>
  </si>
  <si>
    <t>HERNANDEZ MARTINEZ ALEJANDRO JONATHAN</t>
  </si>
  <si>
    <t>HERAL06</t>
  </si>
  <si>
    <t>MEDINA ORTIZ JOSE GUADALUPE</t>
  </si>
  <si>
    <t>MEDJO01</t>
  </si>
  <si>
    <t>PRATZ MONTIEL ERNESTO</t>
  </si>
  <si>
    <t>PRAER</t>
  </si>
  <si>
    <t>REYJA02</t>
  </si>
  <si>
    <t>VALENZUELA LOPEZ RICARDO</t>
  </si>
  <si>
    <t>VALRI</t>
  </si>
  <si>
    <t>LOPEZ JARDINES HECTOR MANUEL</t>
  </si>
  <si>
    <t>LOPHE</t>
  </si>
  <si>
    <t>BOLAÑOS CONTRERAS ELIO</t>
  </si>
  <si>
    <t>BOLEL</t>
  </si>
  <si>
    <t>PALMA ORTIZ ERICK ZURIEL</t>
  </si>
  <si>
    <t>PALER</t>
  </si>
  <si>
    <t>JIMMI01</t>
  </si>
  <si>
    <t>HERNANDEZ MORENO RICARDO</t>
  </si>
  <si>
    <t>HERRI</t>
  </si>
  <si>
    <t>UGALDE MORENO JONATHAN</t>
  </si>
  <si>
    <t>UGAJO</t>
  </si>
  <si>
    <t>BARAJAS ROSAS MIGUEL ANGEL</t>
  </si>
  <si>
    <t>BARMIG</t>
  </si>
  <si>
    <t>MOLINA DOMINGUEZ JOEL</t>
  </si>
  <si>
    <t>MOLJOE</t>
  </si>
  <si>
    <t>LOPEZ TORRES NEFTALI</t>
  </si>
  <si>
    <t>LOPNEF</t>
  </si>
  <si>
    <t>REYALE</t>
  </si>
  <si>
    <t>MENDOZA HIDALGO YANKOVIHS</t>
  </si>
  <si>
    <t>MENYAN</t>
  </si>
  <si>
    <t>OLIMAR01</t>
  </si>
  <si>
    <t>PEREZ MONDRAGON EDWIN JOVANY</t>
  </si>
  <si>
    <t>PEREDW</t>
  </si>
  <si>
    <t>HERNANDEZ CAL Y MAYOR MANUEL GABRIEL</t>
  </si>
  <si>
    <t>HERMAN</t>
  </si>
  <si>
    <t>SALAZAR BARROSO MIGUEL</t>
  </si>
  <si>
    <t>SALMIG</t>
  </si>
  <si>
    <t>GUTIERREZ TLACUAHUAC ERNESTO</t>
  </si>
  <si>
    <t>GUTERN</t>
  </si>
  <si>
    <t>SERVIN SANCHEZ JORGE</t>
  </si>
  <si>
    <t>SERJOR</t>
  </si>
  <si>
    <t>GUZMAN HERNANDEZ GREGORIO</t>
  </si>
  <si>
    <t>GUZGRE</t>
  </si>
  <si>
    <t>MEDEI HERNANDEZ JOSE</t>
  </si>
  <si>
    <t>MEDJOS</t>
  </si>
  <si>
    <t>VELAZQUEZ ORTEGA ANTONIO</t>
  </si>
  <si>
    <t>VELANT</t>
  </si>
  <si>
    <t>HERLEX</t>
  </si>
  <si>
    <t>TAMDAV</t>
  </si>
  <si>
    <t>HERNANDEZ FRANCISCO JAVIER</t>
  </si>
  <si>
    <t>ROMFRA</t>
  </si>
  <si>
    <t>CAMACHO SAUCILLO EDUARDO</t>
  </si>
  <si>
    <t>CAMEDU</t>
  </si>
  <si>
    <t>CHAVEZ LOPEZ JAVIER</t>
  </si>
  <si>
    <t>CHAJAV</t>
  </si>
  <si>
    <t>MURET PALOMO PABLO EMILIO</t>
  </si>
  <si>
    <t>MURPAB</t>
  </si>
  <si>
    <t>MARTINEZ CARRASCO SALVADOR ARMANDO</t>
  </si>
  <si>
    <t>MARSAL</t>
  </si>
  <si>
    <t>LAZARO ASENCIO SAMUEL</t>
  </si>
  <si>
    <t>LAZSAM</t>
  </si>
  <si>
    <t>ALEJANDRO JIMENEZ MAGDALENO ASUNCIO</t>
  </si>
  <si>
    <t>ALEMAG</t>
  </si>
  <si>
    <t>LOPEZ AYALA MANUEL ALBERTO</t>
  </si>
  <si>
    <t>LOPMAN</t>
  </si>
  <si>
    <t>COLLADO GOVEA PEDRO EDUARDO</t>
  </si>
  <si>
    <t>COLPED</t>
  </si>
  <si>
    <t>RAMIREZ ACOSTA JUAN CARLOS</t>
  </si>
  <si>
    <t>RAMJUA</t>
  </si>
  <si>
    <t>LUVIAN SERVIN HUGO ARTURO</t>
  </si>
  <si>
    <t>LUVHUG</t>
  </si>
  <si>
    <t>MURRIERTA TORRES JUAN HECTOR</t>
  </si>
  <si>
    <t>MURJUA</t>
  </si>
  <si>
    <t>MARTINEZ VILLAREAL GERMAN</t>
  </si>
  <si>
    <t>MARGER</t>
  </si>
  <si>
    <t>MENBER</t>
  </si>
  <si>
    <t>SEGURA CHACON JORGE ENRIQUE</t>
  </si>
  <si>
    <t>SEGJOR</t>
  </si>
  <si>
    <t>ARGUETA PEREZ OSCAR</t>
  </si>
  <si>
    <t>ARGOSC</t>
  </si>
  <si>
    <t>HERNANDEZ ROCHA MIGUEL ANGEL</t>
  </si>
  <si>
    <t>HERMIG</t>
  </si>
  <si>
    <t>MORENO MENDOZA OSWALDO NOE</t>
  </si>
  <si>
    <t>MOROSW</t>
  </si>
  <si>
    <t>SANCHEZ PADILLA JUAN ARTURO</t>
  </si>
  <si>
    <t>SANJUA</t>
  </si>
  <si>
    <t>MARTINEZ DOMINGUEZ WILLIAMS</t>
  </si>
  <si>
    <t>MARWIL</t>
  </si>
  <si>
    <t>REYES MALDONADO JONATHAN</t>
  </si>
  <si>
    <t>REYJON</t>
  </si>
  <si>
    <t>SANTOS GAYOSSO LUIS ADRIAN</t>
  </si>
  <si>
    <t>SANLUI</t>
  </si>
  <si>
    <t>CHAVEZ TREJO DAVID</t>
  </si>
  <si>
    <t>CHADAV</t>
  </si>
  <si>
    <t>HIPOLITO RANGEL JORGE ALBERTO</t>
  </si>
  <si>
    <t>HIPJOR</t>
  </si>
  <si>
    <t>RAMIREZ RAMIREZ JUAN CARLOS</t>
  </si>
  <si>
    <t>RAMJUA01</t>
  </si>
  <si>
    <t>AHUMADA REYES DAVID</t>
  </si>
  <si>
    <t>AHUDAV</t>
  </si>
  <si>
    <t>GARCIA ORTIZ GUSTAVO ADOLFO</t>
  </si>
  <si>
    <t>GARGUS</t>
  </si>
  <si>
    <t>JIMENEZ ROJAS NESTOR</t>
  </si>
  <si>
    <t>JIMNES</t>
  </si>
  <si>
    <t>GARIBAY PEREZ JHOVANNI</t>
  </si>
  <si>
    <t>GARJHO</t>
  </si>
  <si>
    <t>GARMAR</t>
  </si>
  <si>
    <t>ALEJO OLIVAREZ J. JESUS</t>
  </si>
  <si>
    <t>ALEJ.J</t>
  </si>
  <si>
    <t>SAN JUAN LOPEZ CORNELIO</t>
  </si>
  <si>
    <t>SANCOR</t>
  </si>
  <si>
    <t>SUAREZ ZAPATA  JOSE ISABEL</t>
  </si>
  <si>
    <t>SUAJOS</t>
  </si>
  <si>
    <t>GALICIA SANCHEZ SILVANO ALEJANDRO</t>
  </si>
  <si>
    <t>GALSIL</t>
  </si>
  <si>
    <t>ALAVEZ ALAVEZ LUIS OMAR</t>
  </si>
  <si>
    <t>ALALUI</t>
  </si>
  <si>
    <t>ESCALANTE ISLAS GERARDO</t>
  </si>
  <si>
    <t>ESCGER</t>
  </si>
  <si>
    <t>HERNANDEZ GUZMAN GUADALUPE</t>
  </si>
  <si>
    <t>HERGUA</t>
  </si>
  <si>
    <t>REYES ZEFERINO ROBERTO CARLOS</t>
  </si>
  <si>
    <t>REYROB</t>
  </si>
  <si>
    <t>ROSAS CORREA MANUEL ALEJANDRO</t>
  </si>
  <si>
    <t>ROSMAN</t>
  </si>
  <si>
    <t>SANCHEZ RAMIREZ JUAN ANDRES</t>
  </si>
  <si>
    <t>SANJUA01</t>
  </si>
  <si>
    <t>MEDINA JIMENEZ MARCO RICARDO</t>
  </si>
  <si>
    <t>MEDMAR</t>
  </si>
  <si>
    <t>VALDEZ SERRANO EDUARDO RAFAEL</t>
  </si>
  <si>
    <t>VALDEU</t>
  </si>
  <si>
    <t>OSORNIO MORALES CARLOS MAURICIO</t>
  </si>
  <si>
    <t>OSOCAR</t>
  </si>
  <si>
    <t>GONZALEZ GARCIA JOSE JESUS</t>
  </si>
  <si>
    <t>GONJOS</t>
  </si>
  <si>
    <t>GUADARRAMA JUAREZ OCTAVIO</t>
  </si>
  <si>
    <t>GUAOCT</t>
  </si>
  <si>
    <t>CASTILLO SALAZAR MIGUEL</t>
  </si>
  <si>
    <t>CASMIG</t>
  </si>
  <si>
    <t>PEREDA ALCARAZ JUAN FRANCISCO</t>
  </si>
  <si>
    <t>PERJUA</t>
  </si>
  <si>
    <t>MENDIETA FLORES ISMAEL</t>
  </si>
  <si>
    <t>MENISM</t>
  </si>
  <si>
    <t>LOPEZ ORTIZ SALVADOR</t>
  </si>
  <si>
    <t>LOPSAL</t>
  </si>
  <si>
    <t>SANCHEZ SUAREZ CESAR</t>
  </si>
  <si>
    <t>SANCES</t>
  </si>
  <si>
    <t>CUPIL MENDEZ GUSTAVO</t>
  </si>
  <si>
    <t>CUPGUS</t>
  </si>
  <si>
    <t>VILLEGAS CHABLE DANIEL</t>
  </si>
  <si>
    <t>VILDAN</t>
  </si>
  <si>
    <t>MARCIAL SANTANA CARLOS MARIO</t>
  </si>
  <si>
    <t>MARCAR</t>
  </si>
  <si>
    <t>ALVAREZ JUAREZ FELIPE</t>
  </si>
  <si>
    <t>ALVFEL</t>
  </si>
  <si>
    <t>TORRES ZAVALA FRANCISCO</t>
  </si>
  <si>
    <t>TORFRA</t>
  </si>
  <si>
    <t>BAZAN CABALLERO EMMANUEL ARMANDO</t>
  </si>
  <si>
    <t>BAZEMM</t>
  </si>
  <si>
    <t>ROSALES VILLAR JOSE CARLOS</t>
  </si>
  <si>
    <t>ROSJOS</t>
  </si>
  <si>
    <t>CABALLERO MENDOZA FRANCISCO JAVIER</t>
  </si>
  <si>
    <t>CABFRA</t>
  </si>
  <si>
    <t>HERNANDEZ BALLINAS SERGIO ANCELMO</t>
  </si>
  <si>
    <t>HERSER</t>
  </si>
  <si>
    <t>PALACIO ROBLES OSCAR</t>
  </si>
  <si>
    <t>PALOSC</t>
  </si>
  <si>
    <t>GALLARDO MELCHOR LUCAS</t>
  </si>
  <si>
    <t>LUCMEL</t>
  </si>
  <si>
    <t>LINARES LEGORRETA MARIO</t>
  </si>
  <si>
    <t>LINMAR</t>
  </si>
  <si>
    <t>LOPEZ LOPEZ JOSE LUIS</t>
  </si>
  <si>
    <t>LOPJOS</t>
  </si>
  <si>
    <t>QUIN CORTES ARMANDO JAIME</t>
  </si>
  <si>
    <t>QUIARM</t>
  </si>
  <si>
    <t>PEREZ LINARES ALBERTO WILIAM</t>
  </si>
  <si>
    <t>RODRIGUEZ CAMACHO RAUL JUAN</t>
  </si>
  <si>
    <t>RODRAU</t>
  </si>
  <si>
    <t>GARCIA ESLAVA RICARDO</t>
  </si>
  <si>
    <t>GARRIC</t>
  </si>
  <si>
    <t>RICVIC</t>
  </si>
  <si>
    <t>LAGUNA VEGA MARTIN</t>
  </si>
  <si>
    <t>LAGMAR</t>
  </si>
  <si>
    <t>RAMIREZ AGUIRRE GONZALO DANIEL</t>
  </si>
  <si>
    <t>RAMGON</t>
  </si>
  <si>
    <t>MORALES VILLANUEVA LEONARDO DANIEL</t>
  </si>
  <si>
    <t>MORLEO</t>
  </si>
  <si>
    <t>CAMARILLO GUAJARDO JUAN CARLOS</t>
  </si>
  <si>
    <t>CAMJUA</t>
  </si>
  <si>
    <t>PEREZ REYES EDUARDO</t>
  </si>
  <si>
    <t>PEREDU</t>
  </si>
  <si>
    <t>HERNANDEZ ANDRADE ALFREDO</t>
  </si>
  <si>
    <t>HERALF</t>
  </si>
  <si>
    <t>MARTINEZ VERGARA JAHZEEL</t>
  </si>
  <si>
    <t>MARJAH</t>
  </si>
  <si>
    <t>HERNANDEZ MARTINEZ JOSE CARLOS</t>
  </si>
  <si>
    <t>HERJOS</t>
  </si>
  <si>
    <t>PERVIC</t>
  </si>
  <si>
    <t>ESMERALDA CORTES JESUS GERARDO</t>
  </si>
  <si>
    <t>ESMJES</t>
  </si>
  <si>
    <t>ARCOS CATALAN EDGAR OSWALDO</t>
  </si>
  <si>
    <t>ARCEDG</t>
  </si>
  <si>
    <t>GORDIAN MUÑOZ FRANCISCO JAVIER</t>
  </si>
  <si>
    <t>GORFRA</t>
  </si>
  <si>
    <t>MANSO NEPOMUCENO ADRIAN ABISAI</t>
  </si>
  <si>
    <t>MANADR</t>
  </si>
  <si>
    <t>CARMAUX</t>
  </si>
  <si>
    <t>ALARCON HURTADO GERSON YERCO</t>
  </si>
  <si>
    <t>ALAGER</t>
  </si>
  <si>
    <t>VAZQUEZ GONZALEZ HERIBERTO</t>
  </si>
  <si>
    <t>VAZHER</t>
  </si>
  <si>
    <t>ESCOBEDO RODRIGUEZ ANGEL</t>
  </si>
  <si>
    <t>ESCANG</t>
  </si>
  <si>
    <t>LOPEZ GONZALEZ ISRAEL</t>
  </si>
  <si>
    <t>LOPISR</t>
  </si>
  <si>
    <t>ARASAL</t>
  </si>
  <si>
    <t>LUGO ROJAS JOSE CESAR</t>
  </si>
  <si>
    <t>LUPJOS</t>
  </si>
  <si>
    <t>MORALES MONDRAGON ALFREDO</t>
  </si>
  <si>
    <t>MORALF</t>
  </si>
  <si>
    <t>LIMON REYES JESUS</t>
  </si>
  <si>
    <t>LIMJES</t>
  </si>
  <si>
    <t>JUAREZ ROMANO JOSE ALBERTO</t>
  </si>
  <si>
    <t>JUAJOS</t>
  </si>
  <si>
    <t>MORALES TORRES LUCIANO</t>
  </si>
  <si>
    <t>MORLUC</t>
  </si>
  <si>
    <t>MORALES BERNABE GILBERTO</t>
  </si>
  <si>
    <t>MORGIL</t>
  </si>
  <si>
    <t>GARCIA CISNEROS JOSE FRANCISCO</t>
  </si>
  <si>
    <t>GARJOS</t>
  </si>
  <si>
    <t>PEREZ PEREZ FELICIANO</t>
  </si>
  <si>
    <t>PERFEL</t>
  </si>
  <si>
    <t>CASTRO DE LA LUZ ERICK</t>
  </si>
  <si>
    <t>CASERI</t>
  </si>
  <si>
    <t>GALVAN RAMIREZ MIGUEL ANGEL</t>
  </si>
  <si>
    <t>GALMIG</t>
  </si>
  <si>
    <t>HERRERA IBARRA CHRISTIAN</t>
  </si>
  <si>
    <t>HERCHR</t>
  </si>
  <si>
    <t>RUBIO JUAREZ EDGAR RAMON</t>
  </si>
  <si>
    <t>RUBEDG</t>
  </si>
  <si>
    <t>CRUZ PASTRANA MIGUEL ANGEL</t>
  </si>
  <si>
    <t>CRUMIGX</t>
  </si>
  <si>
    <t>PALACIOS PLATA MANUEL DE JESUS</t>
  </si>
  <si>
    <t>PALMAN</t>
  </si>
  <si>
    <t>MARTINEZ TLACUAHUAC LUIS GONZALO</t>
  </si>
  <si>
    <t>MARLUI</t>
  </si>
  <si>
    <t>VAZQUEZ SERRANO ERICK</t>
  </si>
  <si>
    <t>VAZERI</t>
  </si>
  <si>
    <t>OLVERA CHICO MOISES</t>
  </si>
  <si>
    <t>OLVMOI</t>
  </si>
  <si>
    <t>URBANO MARTINEZ MARIO</t>
  </si>
  <si>
    <t>URBMAR</t>
  </si>
  <si>
    <t>MARTINEZ CHAVEZ ADAN</t>
  </si>
  <si>
    <t>MARADA</t>
  </si>
  <si>
    <t>TORAN</t>
  </si>
  <si>
    <t>FELIPE BALDERAS MIGUEL ANGEL</t>
  </si>
  <si>
    <t>FELMIG</t>
  </si>
  <si>
    <t>MONICO NUÑES FIDEL</t>
  </si>
  <si>
    <t>MONFID</t>
  </si>
  <si>
    <t>SIL RODRIGUEZ LUIS FERNANDO</t>
  </si>
  <si>
    <t>SILLUI</t>
  </si>
  <si>
    <t>DE LA CRUZ CANDELARI DE DIOS</t>
  </si>
  <si>
    <t>DEDCAN</t>
  </si>
  <si>
    <t>REBOLLEDO MORALES CRISTIAN MICHAEL</t>
  </si>
  <si>
    <t>REBCRI</t>
  </si>
  <si>
    <t>RENOSC</t>
  </si>
  <si>
    <t>GUTIERREZ ORTEGA MOISES</t>
  </si>
  <si>
    <t>GUTMOI</t>
  </si>
  <si>
    <t>ZUÑDAV</t>
  </si>
  <si>
    <t>OROMAR</t>
  </si>
  <si>
    <t>SALVADOR PEREZ LEONARDO ENRIQUEZ</t>
  </si>
  <si>
    <t>SALLEO</t>
  </si>
  <si>
    <t>FLORES GARCIA DIEGO EMILIO</t>
  </si>
  <si>
    <t>FLODIE</t>
  </si>
  <si>
    <t>ANGEL FLORES ARTURO</t>
  </si>
  <si>
    <t>ANGART</t>
  </si>
  <si>
    <t>LOPEZ QUIROGA HUMBERTO</t>
  </si>
  <si>
    <t>LOPHUM</t>
  </si>
  <si>
    <t>CERJER</t>
  </si>
  <si>
    <t>RODMIG</t>
  </si>
  <si>
    <t>GONZALEZ CASTILLO GABRIEL MIGUEL</t>
  </si>
  <si>
    <t>GONGAB</t>
  </si>
  <si>
    <t>GONZALEZ MAYA JUAN MANUEL</t>
  </si>
  <si>
    <t>GONJUA</t>
  </si>
  <si>
    <t>JASSO IBARRA ALEJANDRO</t>
  </si>
  <si>
    <t>JASALE</t>
  </si>
  <si>
    <t>DIAZ SALDAÑA JAVIER</t>
  </si>
  <si>
    <t>DIAJAV</t>
  </si>
  <si>
    <t>MARTINEZ GUERRERO LUIS ALBERTO</t>
  </si>
  <si>
    <t>MARLUI01</t>
  </si>
  <si>
    <t>MALDONADO ESQUEDA CARLOS ALEJANDRO</t>
  </si>
  <si>
    <t>MALCAR</t>
  </si>
  <si>
    <t>RUIZ LAGUNA JOEL</t>
  </si>
  <si>
    <t>LAGRUI</t>
  </si>
  <si>
    <t>GARCIA CASTRO JUAN FRANCISCO</t>
  </si>
  <si>
    <t>GARJUA</t>
  </si>
  <si>
    <t>ISLAS RIVAS JONATHAN</t>
  </si>
  <si>
    <t>ISLJON</t>
  </si>
  <si>
    <t>ROSGIL</t>
  </si>
  <si>
    <t>DELJOS</t>
  </si>
  <si>
    <t>RAMHEC</t>
  </si>
  <si>
    <t>CASTILLO HIDALGO OSCAR</t>
  </si>
  <si>
    <t>CASOSC</t>
  </si>
  <si>
    <t>LOPEZ ALANIS JOSE UBALDO</t>
  </si>
  <si>
    <t>LOPJOS01</t>
  </si>
  <si>
    <t>SANJOR</t>
  </si>
  <si>
    <t>RAMJOS</t>
  </si>
  <si>
    <t>SOSA VERA ELIAS JOB</t>
  </si>
  <si>
    <t>SOSELI</t>
  </si>
  <si>
    <t>PARRA NUÑEZ ROBERTO</t>
  </si>
  <si>
    <t>PARROB</t>
  </si>
  <si>
    <t>REYES ELIZALDE CESAR TONATIUH</t>
  </si>
  <si>
    <t>REYCES</t>
  </si>
  <si>
    <t>PEÑA CASTRO ERICK</t>
  </si>
  <si>
    <t>PEÑERI</t>
  </si>
  <si>
    <t>FLORES GONZALEZ JOSE EMILIO</t>
  </si>
  <si>
    <t>FLOJOS</t>
  </si>
  <si>
    <t>HERNANDEZ SANTOS JOSE LUIS</t>
  </si>
  <si>
    <t>HERJOS01</t>
  </si>
  <si>
    <t>PEREZ LOPEZ RAUL</t>
  </si>
  <si>
    <t>PERRAU</t>
  </si>
  <si>
    <t>CASTILLO CASTILLO GERARDO RAUL</t>
  </si>
  <si>
    <t>CASGER</t>
  </si>
  <si>
    <t>OROEDU</t>
  </si>
  <si>
    <t>GARCIA CABALLERO JUAN CARLOS</t>
  </si>
  <si>
    <t>GARJUA01</t>
  </si>
  <si>
    <t>LORENZO LOPEZ JORGE</t>
  </si>
  <si>
    <t>LORJOR</t>
  </si>
  <si>
    <t>PEREZ CAUDILLO ABRAHAM</t>
  </si>
  <si>
    <t>PERABR</t>
  </si>
  <si>
    <t>GUEVARA MEDINA ANDRES AGUSTIN</t>
  </si>
  <si>
    <t>GUEAND</t>
  </si>
  <si>
    <t>ARGUELLO MUÑOZ ERIK ISRAEL</t>
  </si>
  <si>
    <t>ARGERI</t>
  </si>
  <si>
    <t>MARADO</t>
  </si>
  <si>
    <t>FONSECA CRUZ JOSE FRANCISCO</t>
  </si>
  <si>
    <t>FONJOS</t>
  </si>
  <si>
    <t>MENDOZA ROQUE GEOVANI ROBERTO</t>
  </si>
  <si>
    <t>MENGEO</t>
  </si>
  <si>
    <t>CAMACHO LIEVANO ARIOSTO</t>
  </si>
  <si>
    <t>CAMARI</t>
  </si>
  <si>
    <t>VILGUS</t>
  </si>
  <si>
    <t>VELEZ ROMAN ERICK YAEL</t>
  </si>
  <si>
    <t>VELERI</t>
  </si>
  <si>
    <t>GONZALES SANCHEZ FABIAN</t>
  </si>
  <si>
    <t>GONFAB</t>
  </si>
  <si>
    <t>MENDEZ OLAN LUIS ANTONIO</t>
  </si>
  <si>
    <t>MENLUI</t>
  </si>
  <si>
    <t>CORDOBA PEREZ HUGO</t>
  </si>
  <si>
    <t>CORHUG</t>
  </si>
  <si>
    <t>CASTAÑON VELAZQUEZ EDUARDO</t>
  </si>
  <si>
    <t>CASEDU</t>
  </si>
  <si>
    <t>MARTINEZ CRUZ JOSE JUAN</t>
  </si>
  <si>
    <t>MARJOS</t>
  </si>
  <si>
    <t>REYES LOPEZ JUAN CARLOS</t>
  </si>
  <si>
    <t>REYJUA</t>
  </si>
  <si>
    <t>VALPUESTA  CRUZ ANGEL</t>
  </si>
  <si>
    <t>VALANG</t>
  </si>
  <si>
    <t>HERNANDEZ CASTILLO JESUS</t>
  </si>
  <si>
    <t>HERJES</t>
  </si>
  <si>
    <t>ROBLES ROMERO JUAN ALBERTO</t>
  </si>
  <si>
    <t>ROBJUA</t>
  </si>
  <si>
    <t>SANTIAGO ANGULO MANUEL ELIGIO</t>
  </si>
  <si>
    <t>ESCOBAR CANALES ARTURO</t>
  </si>
  <si>
    <t>ESCART</t>
  </si>
  <si>
    <t>GAEETAN CARAZO FERNANDO</t>
  </si>
  <si>
    <t>GAEFER</t>
  </si>
  <si>
    <t>COLIN MERCADO RAUL</t>
  </si>
  <si>
    <t>COLRAU</t>
  </si>
  <si>
    <t>CARRILLO JUNCO JOSE ANTONIO</t>
  </si>
  <si>
    <t>CARJOS</t>
  </si>
  <si>
    <t>GRAHUG</t>
  </si>
  <si>
    <t>FLORES HERNANDEZ ARTURO</t>
  </si>
  <si>
    <t>FLOART</t>
  </si>
  <si>
    <t>MORGADO AMADOR REFUGIO</t>
  </si>
  <si>
    <t>MORREF</t>
  </si>
  <si>
    <t>PRIEGO LARA JUAN</t>
  </si>
  <si>
    <t>PRIJUA</t>
  </si>
  <si>
    <t>HUERTA LIMON OSCAR</t>
  </si>
  <si>
    <t>HUEOSC</t>
  </si>
  <si>
    <t>GOMEZ VILLAVUCENCIO MIGUEL ANGEL</t>
  </si>
  <si>
    <t>GOMMIG</t>
  </si>
  <si>
    <t>TORRES IBARRA GONZALO EMANUEL</t>
  </si>
  <si>
    <t>TORGO</t>
  </si>
  <si>
    <t>ALVARDO BENTANCOURT ALEXIS ABRAHAN</t>
  </si>
  <si>
    <t>ALVALE</t>
  </si>
  <si>
    <t>HERNANDEZ APOLINAR ENRIQUE OSCAR</t>
  </si>
  <si>
    <t>HERENR</t>
  </si>
  <si>
    <t>CABRERA CASTRO JESUS ALBERTO</t>
  </si>
  <si>
    <t>CABJES</t>
  </si>
  <si>
    <t>HERNANDEZ MONTIEL EDSON ARTURO</t>
  </si>
  <si>
    <t>HEREDS</t>
  </si>
  <si>
    <t>RAMIREZ NUÑES MARIO DAVID</t>
  </si>
  <si>
    <t>RAMMAR</t>
  </si>
  <si>
    <t>CRUZ SUAREZ ALBERTO</t>
  </si>
  <si>
    <t>CRUALB</t>
  </si>
  <si>
    <t>BERMEJO SANTIAGO JOSE ANTONIO</t>
  </si>
  <si>
    <t>BERJOS</t>
  </si>
  <si>
    <t>AVALOS CARRILLO DANIEL</t>
  </si>
  <si>
    <t>AVADAN</t>
  </si>
  <si>
    <t>RANGEL RUBIO OSCAR ALBERTO</t>
  </si>
  <si>
    <t>RANOSC</t>
  </si>
  <si>
    <t>BECERRA RANGEL BRAULIO</t>
  </si>
  <si>
    <t>BECBRA</t>
  </si>
  <si>
    <t>GARCIA MARTINEZ MARCELINO</t>
  </si>
  <si>
    <t>GARMAR01</t>
  </si>
  <si>
    <t>AGUILERA SALAS CESAR JESUS</t>
  </si>
  <si>
    <t>AGUCES</t>
  </si>
  <si>
    <t>RAUDALES SANTOS ALFREDO</t>
  </si>
  <si>
    <t>RAUALF</t>
  </si>
  <si>
    <t>OLMOS TORRES LUIS ANGEL</t>
  </si>
  <si>
    <t>OLMLUI</t>
  </si>
  <si>
    <t>GARRIDO AVEDAÑO JORGE FRANCISCO</t>
  </si>
  <si>
    <t>GARJOR</t>
  </si>
  <si>
    <t>HERROD</t>
  </si>
  <si>
    <t>DOMINGUEZ FERMIN JOSUE EFRAIN</t>
  </si>
  <si>
    <t>DOMJOS</t>
  </si>
  <si>
    <t>AGUILAR CARMONA ARTURO</t>
  </si>
  <si>
    <t>AGUART</t>
  </si>
  <si>
    <t>GUEGAB</t>
  </si>
  <si>
    <t>PEREZ MARTINEZ ARTURO</t>
  </si>
  <si>
    <t>PERART</t>
  </si>
  <si>
    <t>REDJUL</t>
  </si>
  <si>
    <t>RIVERA HERNANDEZ ALAN JOSEPH</t>
  </si>
  <si>
    <t>RIVALA</t>
  </si>
  <si>
    <t>MIYAR GARCIA GABINO</t>
  </si>
  <si>
    <t>MIYGAB</t>
  </si>
  <si>
    <t>REYNOSO GUTIERREZ DAVID</t>
  </si>
  <si>
    <t>REYDAV</t>
  </si>
  <si>
    <t>GRACIANO MALDONADO PEDRO</t>
  </si>
  <si>
    <t>GRAPED</t>
  </si>
  <si>
    <t>GALANG</t>
  </si>
  <si>
    <t>HERNANDEZ PEREZ ISRAEL</t>
  </si>
  <si>
    <t>HERISR</t>
  </si>
  <si>
    <t>TRISTAN JURADO MIGUEL ANGEL</t>
  </si>
  <si>
    <t>TRIMI</t>
  </si>
  <si>
    <t>HERNANDEZ GUZMAN NAHUN</t>
  </si>
  <si>
    <t>HERNAH</t>
  </si>
  <si>
    <t>HERREA CRUZ ADRIAN</t>
  </si>
  <si>
    <t>HERADR</t>
  </si>
  <si>
    <t>MEDELLIN AMAYA GERARDO</t>
  </si>
  <si>
    <t>MEDGER</t>
  </si>
  <si>
    <t>PEREZ CASTAÑEDA DOMINGO</t>
  </si>
  <si>
    <t>PERDOM</t>
  </si>
  <si>
    <t>CRUZ MONTOYA JOSE DE JESUS</t>
  </si>
  <si>
    <t>CRUJOS</t>
  </si>
  <si>
    <t>GONZALEZ CASTILLO JONATHAN ALEXANDER</t>
  </si>
  <si>
    <t>GONJON</t>
  </si>
  <si>
    <t>INCDAN</t>
  </si>
  <si>
    <t>GODINEZ LOPEZ JOSE MANUEL</t>
  </si>
  <si>
    <t>GODJOS</t>
  </si>
  <si>
    <t>ROSAS GARCIA FRANCISCO</t>
  </si>
  <si>
    <t>ROSFRA</t>
  </si>
  <si>
    <t>OLVERA ACOSTA MARCOS IVAN</t>
  </si>
  <si>
    <t>OLVMAR</t>
  </si>
  <si>
    <t>RAMIREZ ARCOS FERNANDO</t>
  </si>
  <si>
    <t>RAMFER</t>
  </si>
  <si>
    <t>CONSUELO BENITEZ SALATIEL</t>
  </si>
  <si>
    <t>CONSAL</t>
  </si>
  <si>
    <t>DIAZ ALVAREZ JORGE</t>
  </si>
  <si>
    <t>DIAJOR</t>
  </si>
  <si>
    <t>SANTIAGO DIAZ JORGE LUIS</t>
  </si>
  <si>
    <t>SANJOR01</t>
  </si>
  <si>
    <t>GUERRERO VIEYRA RAYMUNDO ARTURO</t>
  </si>
  <si>
    <t>GUERAY</t>
  </si>
  <si>
    <t>ROSAS LAGUNAS LUIS IVAN</t>
  </si>
  <si>
    <t>ROSLUI</t>
  </si>
  <si>
    <t>DIEGO MENDOZA HEBER</t>
  </si>
  <si>
    <t>DIEHEB</t>
  </si>
  <si>
    <t>BARMIGX</t>
  </si>
  <si>
    <t>ROMERO BECERRIL JESUS JAVIER</t>
  </si>
  <si>
    <t>ROMJES</t>
  </si>
  <si>
    <t>EDUARDO RUIZ BECERRIL</t>
  </si>
  <si>
    <t>RUIEDU</t>
  </si>
  <si>
    <t>GOMEZ GONZALEZ VISMAR</t>
  </si>
  <si>
    <t>GOMVIS</t>
  </si>
  <si>
    <t>ESPINOZA BRAMBILA ELEAZAR</t>
  </si>
  <si>
    <t>ESPELE</t>
  </si>
  <si>
    <t>CRUZ FLORES JONATHAN</t>
  </si>
  <si>
    <t>CRUJON</t>
  </si>
  <si>
    <t>GUTIERREZ ROSAS ROBERTO AARON</t>
  </si>
  <si>
    <t>GUTROB</t>
  </si>
  <si>
    <t>JIMENEZ ROCHA BRAYAN</t>
  </si>
  <si>
    <t>JIMBRA</t>
  </si>
  <si>
    <t>SORO REYES RICARDO</t>
  </si>
  <si>
    <t>SORRIC</t>
  </si>
  <si>
    <t>ALVARADO JIMENEZ ULISES OMAR</t>
  </si>
  <si>
    <t>ALVULI</t>
  </si>
  <si>
    <t>GARCIA ORELLANO ROBERTO</t>
  </si>
  <si>
    <t>GARROB</t>
  </si>
  <si>
    <t>GARCIA CARRILLO JESUS</t>
  </si>
  <si>
    <t>GARJES</t>
  </si>
  <si>
    <t>DOMINGUEZ RAMIREZ SERGIO</t>
  </si>
  <si>
    <t>DOMSER</t>
  </si>
  <si>
    <t>COVARRUBIAS HERNANDEZ JAVIER</t>
  </si>
  <si>
    <t>COVJAV</t>
  </si>
  <si>
    <t>COLIN ALVAREZ DANIEL</t>
  </si>
  <si>
    <t>COLDAN</t>
  </si>
  <si>
    <t>ALVAREZ RAMIREZ JOSE JOAQUIN</t>
  </si>
  <si>
    <t>ALVJOS</t>
  </si>
  <si>
    <t>PONCE RAMIREZ JOSE MIGUEL</t>
  </si>
  <si>
    <t>PONJOS</t>
  </si>
  <si>
    <t>GUZMAN GUZMAN JOSE ALONSO</t>
  </si>
  <si>
    <t>GUZJOS</t>
  </si>
  <si>
    <t>CANO GOMEZ JULIO CESAR</t>
  </si>
  <si>
    <t>CANJUL</t>
  </si>
  <si>
    <t>LOYOLA ACOSTA ARMANDO</t>
  </si>
  <si>
    <t>LOYARM</t>
  </si>
  <si>
    <t>MIRANDA ACOSTA LEONARDO</t>
  </si>
  <si>
    <t>MIRLEO</t>
  </si>
  <si>
    <t>SUAREZ ZUÑIGA ABEL</t>
  </si>
  <si>
    <t>SUAABE</t>
  </si>
  <si>
    <t>REYES ASCENCIO JOSE DEL CARMEN</t>
  </si>
  <si>
    <t>REYJOS</t>
  </si>
  <si>
    <t>GALINDO PIÑA EDUARDO</t>
  </si>
  <si>
    <t>GALEDU</t>
  </si>
  <si>
    <t>LOZANO ESCALANTE JOSE DANIEL</t>
  </si>
  <si>
    <t>LOZJOS</t>
  </si>
  <si>
    <t>BUSTANTE BENAVIDES ALVARO</t>
  </si>
  <si>
    <t>BUSALV</t>
  </si>
  <si>
    <t>DELGADILLO GARCIA EDUARDO PALEMON</t>
  </si>
  <si>
    <t>DELEDU</t>
  </si>
  <si>
    <t>PEROMA</t>
  </si>
  <si>
    <t>ROMERO URGELL FRANCISCO JAVIER</t>
  </si>
  <si>
    <t>ROMFRA01</t>
  </si>
  <si>
    <t>MAYORGA BELTRAN GUSTAVO</t>
  </si>
  <si>
    <t>MAYGUS01</t>
  </si>
  <si>
    <t>MARTINEZ PADRON ROMAN</t>
  </si>
  <si>
    <t>MARROM</t>
  </si>
  <si>
    <t>REVELI</t>
  </si>
  <si>
    <t>MARROQUIN AGUILAR GILBERTO</t>
  </si>
  <si>
    <t>MARGIL</t>
  </si>
  <si>
    <t>HERNANDEZ GARCIA MARCOS</t>
  </si>
  <si>
    <t>HERMAR</t>
  </si>
  <si>
    <t>PEREZ PADILLA ISRAEL</t>
  </si>
  <si>
    <t>PERISR</t>
  </si>
  <si>
    <t>CRUZ TORRES JOSE ANGEL</t>
  </si>
  <si>
    <t>CRUJO05</t>
  </si>
  <si>
    <t>MUÑOZ MORAN JUAN JOSE</t>
  </si>
  <si>
    <t>MUÑJUA</t>
  </si>
  <si>
    <t>CASTILLO GARCIA LUIS</t>
  </si>
  <si>
    <t>CASULI</t>
  </si>
  <si>
    <t>HERNANDEZ CASTILLO JOSE ANTONIO</t>
  </si>
  <si>
    <t>HERJOS04</t>
  </si>
  <si>
    <t>GALICIA CRUZ BENJAMIN</t>
  </si>
  <si>
    <t>GALBEN</t>
  </si>
  <si>
    <t>ZAPATA DE DIOS CRISTIAN EDWIN</t>
  </si>
  <si>
    <t>ZAPCRI</t>
  </si>
  <si>
    <t>HERRERA VENTURA JOSE EDEN</t>
  </si>
  <si>
    <t>HERJOS03</t>
  </si>
  <si>
    <t>COLORADO PEREZ ABRAHAM</t>
  </si>
  <si>
    <t>COLABR</t>
  </si>
  <si>
    <t>VELAZQUEZ ORTEGA OSCAR DENEG</t>
  </si>
  <si>
    <t>VELOSC</t>
  </si>
  <si>
    <t>RUIZ PEREZ CARLOS ENRIQUE</t>
  </si>
  <si>
    <t>RUICAR</t>
  </si>
  <si>
    <t>SOTJES</t>
  </si>
  <si>
    <t>OSORIO MORALES CARLOS MAURICIO</t>
  </si>
  <si>
    <t>MONROY VICTORIA HECTOR</t>
  </si>
  <si>
    <t>MONHEC</t>
  </si>
  <si>
    <t>SANJES03</t>
  </si>
  <si>
    <t>REMIGIO FRANCISCO VALENTIN</t>
  </si>
  <si>
    <t>REMVAL</t>
  </si>
  <si>
    <t>ORTIZ JUAREZ JOSE ENRRIQUE ROGELIO</t>
  </si>
  <si>
    <t>ORTJOS</t>
  </si>
  <si>
    <t>TEJEDA HERNANDEZ CARLOS JAVIER</t>
  </si>
  <si>
    <t>TEJCAR</t>
  </si>
  <si>
    <t>OROZCO MARTINEZ JOSE ANTONIO</t>
  </si>
  <si>
    <t>OROJOS</t>
  </si>
  <si>
    <t>FALCON GARCIA LUIS JESUS</t>
  </si>
  <si>
    <t>FALLUI</t>
  </si>
  <si>
    <t>GONZALEZFRANCO ROMAN</t>
  </si>
  <si>
    <t>GONROM</t>
  </si>
  <si>
    <t>GONZALEZ CORTES FRANCISCO</t>
  </si>
  <si>
    <t>GONFRA</t>
  </si>
  <si>
    <t>DE LA CRUZ LOPEZ JUAN CARLOS</t>
  </si>
  <si>
    <t>DELJUA</t>
  </si>
  <si>
    <t>SOBERANES SANCHEZ JUAN</t>
  </si>
  <si>
    <t>SOBJUA</t>
  </si>
  <si>
    <t>ROJAS BERNARDITO JUAN DE DIOS</t>
  </si>
  <si>
    <t>ROJJUA</t>
  </si>
  <si>
    <t>SANABRIA SANDOVAL MIGUEL ANGEL</t>
  </si>
  <si>
    <t>SANMIG</t>
  </si>
  <si>
    <t>JARDAN</t>
  </si>
  <si>
    <t>VENEGAS PADILLA JUAN FELIX</t>
  </si>
  <si>
    <t>VENJUA</t>
  </si>
  <si>
    <t>FRIAS VELAZQUEZ MIGUEL ANGEL</t>
  </si>
  <si>
    <t>FRIMIG</t>
  </si>
  <si>
    <t>HERNANDEZ RIVERA MIGUEL ANGEL</t>
  </si>
  <si>
    <t>HERMIG01</t>
  </si>
  <si>
    <t>LUCAS VILCHIS FERNANDO MACIEL</t>
  </si>
  <si>
    <t>LUCFER</t>
  </si>
  <si>
    <t>GONJOS03</t>
  </si>
  <si>
    <t>GONZALEZ CRUZ MICHELL ANTONIO</t>
  </si>
  <si>
    <t>GONMIC</t>
  </si>
  <si>
    <t>MONROY RODRIGUEZ ALDO ARATH</t>
  </si>
  <si>
    <t>MONALD</t>
  </si>
  <si>
    <t>MONROY SALDIVAR ORLANDO SADOT</t>
  </si>
  <si>
    <t>MONORL</t>
  </si>
  <si>
    <t>DELGADILLO RODRIGUEZ EDGAR JOSUE</t>
  </si>
  <si>
    <t>DELEDG</t>
  </si>
  <si>
    <t>ALVARADO SAUCEDO ANGEL GILBERTO</t>
  </si>
  <si>
    <t>ALVANG</t>
  </si>
  <si>
    <t>ROMERO HERNANDEZ GABRIEL</t>
  </si>
  <si>
    <t>ROMGAB</t>
  </si>
  <si>
    <t>RAMIREZ LEON RENE SACRAMENTO</t>
  </si>
  <si>
    <t>RAMREN</t>
  </si>
  <si>
    <t>MARQUEZ RICARDEZ OBET</t>
  </si>
  <si>
    <t>MAROBE</t>
  </si>
  <si>
    <t>LOPEZ GONZALEZ RUBEN</t>
  </si>
  <si>
    <t>LOPRUB</t>
  </si>
  <si>
    <t>RODRIGUEZ MENDEZ IVAN</t>
  </si>
  <si>
    <t>RODLUI</t>
  </si>
  <si>
    <t>GONWEI</t>
  </si>
  <si>
    <t>SPOTA PLATA ALFREDO ESTEBAN</t>
  </si>
  <si>
    <t>SPOALF</t>
  </si>
  <si>
    <t>AGUILAR FLORES FRANCISCO</t>
  </si>
  <si>
    <t>AGUFRA</t>
  </si>
  <si>
    <t>QUEZADA GARCIA EDUARDO</t>
  </si>
  <si>
    <t>QUEEDU</t>
  </si>
  <si>
    <t>IBARRA ROBALDINO ALFONSO</t>
  </si>
  <si>
    <t>IBAALF</t>
  </si>
  <si>
    <t>ESPINOZA SANCHEZ FRANCISCO MIGUEL</t>
  </si>
  <si>
    <t>ESPFRA</t>
  </si>
  <si>
    <t>HERNANDEZ GUZMAN LUIS MANUEL</t>
  </si>
  <si>
    <t>HERLUI</t>
  </si>
  <si>
    <t>OVANDO HERNANDEZ SANTIAGO</t>
  </si>
  <si>
    <t>OVASAN</t>
  </si>
  <si>
    <t>BAUGEO</t>
  </si>
  <si>
    <t>DIAZ CHAVEZ FERNANDO</t>
  </si>
  <si>
    <t>DIAFER</t>
  </si>
  <si>
    <t>HERTA ORTEGA CARLOS EDUARDO</t>
  </si>
  <si>
    <t>HEUECA01</t>
  </si>
  <si>
    <t>ESPONDILA OVANDO GABINO</t>
  </si>
  <si>
    <t>ESPGAB</t>
  </si>
  <si>
    <t>VAZQUEZ LOPEZ CELESTINO</t>
  </si>
  <si>
    <t>VAZCEL</t>
  </si>
  <si>
    <t>AGUIRRE TELLEZ RICARDO</t>
  </si>
  <si>
    <t>AGURIC</t>
  </si>
  <si>
    <t>NAVARRO MONTAÑO JORGE ANTONIO</t>
  </si>
  <si>
    <t>NAVJOR</t>
  </si>
  <si>
    <t>ALMANZAN QUIJANO RUBEN</t>
  </si>
  <si>
    <t>ALMRUB</t>
  </si>
  <si>
    <t>PALMA SILVA SALVADOR</t>
  </si>
  <si>
    <t>PALSAL</t>
  </si>
  <si>
    <t>ORNELAS ROBLES OSBALDO DAMIAN</t>
  </si>
  <si>
    <t>ORNOSB</t>
  </si>
  <si>
    <t>AVALOS MORA JUAN MANUEL</t>
  </si>
  <si>
    <t>AVAJUA</t>
  </si>
  <si>
    <t>MEJIA GONZALEZ RAMSES ANTONIO</t>
  </si>
  <si>
    <t>MEJRAM</t>
  </si>
  <si>
    <t>MENRI</t>
  </si>
  <si>
    <t>LEON LARA LUIS ADRIAN</t>
  </si>
  <si>
    <t>LLEOLUI</t>
  </si>
  <si>
    <t>MAGAÑA DIAZ FRANCISCO JAVIER</t>
  </si>
  <si>
    <t>MAGFRA</t>
  </si>
  <si>
    <t>ROBERTO MARTINEZ SERGIO</t>
  </si>
  <si>
    <t>ROBSER</t>
  </si>
  <si>
    <t>AGUILAR CHAVEZ JOSE</t>
  </si>
  <si>
    <t>AGUJOS</t>
  </si>
  <si>
    <t>DIAOSC</t>
  </si>
  <si>
    <t>PUGAN SANCHEZ JOAQUIN</t>
  </si>
  <si>
    <t>PUGJOA</t>
  </si>
  <si>
    <t>LOPEZ GONZALEZ JOSE DE JESUS</t>
  </si>
  <si>
    <t>RESENDIZ FRANCO JORGE ALEXIS</t>
  </si>
  <si>
    <t>RESJOR</t>
  </si>
  <si>
    <t>NEGRELLOS DE LA LUZ ALEJANDRO</t>
  </si>
  <si>
    <t>NEGALE</t>
  </si>
  <si>
    <t>VARJUAX</t>
  </si>
  <si>
    <t>SANJOS</t>
  </si>
  <si>
    <t>ESCOBEDO DE LOERA EFREN</t>
  </si>
  <si>
    <t>ESCEFR</t>
  </si>
  <si>
    <t>PULIDO SANTANA JORGE ALBERTO</t>
  </si>
  <si>
    <t>PULJOR</t>
  </si>
  <si>
    <t>JIMENEZ JIMENEZ DORILIAN</t>
  </si>
  <si>
    <t>JIMDOR</t>
  </si>
  <si>
    <t>GONZALEZ ACOPA DANIEL</t>
  </si>
  <si>
    <t>GONDAN</t>
  </si>
  <si>
    <t>MAYEN HERNANDEZ JUAN CARLOS</t>
  </si>
  <si>
    <t>MAYJUA</t>
  </si>
  <si>
    <t>RIVERO RAMALES IGNACIO</t>
  </si>
  <si>
    <t>RIVIGN</t>
  </si>
  <si>
    <t>CHAJOE</t>
  </si>
  <si>
    <t>ROJAS FRANCO LUIS FERNANDO</t>
  </si>
  <si>
    <t>ROJUI</t>
  </si>
  <si>
    <t>DEN OCHOA HERNANDEZ HUGO ALBERTO</t>
  </si>
  <si>
    <t>LOPEZ PULIDO MARIO ALBERTO</t>
  </si>
  <si>
    <t>LOPMAR</t>
  </si>
  <si>
    <t>RAMIREZ LUNA HUMBERTO</t>
  </si>
  <si>
    <t>RAMHUM</t>
  </si>
  <si>
    <t>QUIALA</t>
  </si>
  <si>
    <t>VAZQUEZ MONREAL DANIEL</t>
  </si>
  <si>
    <t>VAZDAN</t>
  </si>
  <si>
    <t>GONCES</t>
  </si>
  <si>
    <t>MENDEZ GONZALEZ JOSE DE JESUS</t>
  </si>
  <si>
    <t>MENJOS</t>
  </si>
  <si>
    <t>GOMEZ IZQUIERDO KLEBER</t>
  </si>
  <si>
    <t>GOMKLE</t>
  </si>
  <si>
    <t>FLORES COYOTECATL DANIEL</t>
  </si>
  <si>
    <t>FLODAN</t>
  </si>
  <si>
    <t>MENDEZ AGUIRRE ALEJANDRO</t>
  </si>
  <si>
    <t>MENALE</t>
  </si>
  <si>
    <t>CASTRO ARROLLO RAFAEL</t>
  </si>
  <si>
    <t>CASRAF</t>
  </si>
  <si>
    <t>RODRIGUEZ ESQUIVEL ERIC NEREO</t>
  </si>
  <si>
    <t>RODERIX</t>
  </si>
  <si>
    <t>GONZALEZ SAN SEBASTIAN MIGUEL ADRIAN</t>
  </si>
  <si>
    <t>GONMIG</t>
  </si>
  <si>
    <t>SANCHEZ ALMEIDA WILIAN</t>
  </si>
  <si>
    <t>SANWIL</t>
  </si>
  <si>
    <t>HERNANDEZ CAMPOS ALBERTO</t>
  </si>
  <si>
    <t>HERALB</t>
  </si>
  <si>
    <t>PICHARDO REYNA EDUARDO</t>
  </si>
  <si>
    <t>PICEDU</t>
  </si>
  <si>
    <t>PRECIADO RODRIGUEZ GABRIEL</t>
  </si>
  <si>
    <t>PREGAB</t>
  </si>
  <si>
    <t>MORA TAPIA JERONIMO</t>
  </si>
  <si>
    <t>MORJER</t>
  </si>
  <si>
    <t>QUINTERO BECERRA JUAN ANTONIO</t>
  </si>
  <si>
    <t>QUIJUA</t>
  </si>
  <si>
    <t>CORDOVA RIVERA FLORENTINO</t>
  </si>
  <si>
    <t>CORFLO</t>
  </si>
  <si>
    <t>VILLAREAL LOPEZ ALEJANDRO</t>
  </si>
  <si>
    <t>VILALE</t>
  </si>
  <si>
    <t>GONZALEZ LOPEZ EDUARDO</t>
  </si>
  <si>
    <t>GONEDU</t>
  </si>
  <si>
    <t>HEROCT</t>
  </si>
  <si>
    <t>RAMOS FLORES JAVIER</t>
  </si>
  <si>
    <t>RAMJA01</t>
  </si>
  <si>
    <t>DIAZ ESCOBEDO MISAEL RODOLFO</t>
  </si>
  <si>
    <t>DIAMIS01</t>
  </si>
  <si>
    <t>RODRIGUEZ RUIZ JUAN ANTONIO</t>
  </si>
  <si>
    <t>RODJUA</t>
  </si>
  <si>
    <t>ENRIQUEZ MACHUCA ISRAEL</t>
  </si>
  <si>
    <t>ENRISR</t>
  </si>
  <si>
    <t>GONZALEZ LUCIO ULISES</t>
  </si>
  <si>
    <t>GONULI</t>
  </si>
  <si>
    <t>SERRANO MOTE GABRIEL</t>
  </si>
  <si>
    <t>SERGAB</t>
  </si>
  <si>
    <t>HUERTA ORTEGA MARIO ALBERTO</t>
  </si>
  <si>
    <t>HUEMAR</t>
  </si>
  <si>
    <t>HERNANDEZ PEREZ ALBERTO</t>
  </si>
  <si>
    <t>HERALB01</t>
  </si>
  <si>
    <t>HERNANDEZ AGUILAR ISAI</t>
  </si>
  <si>
    <t>CORANT</t>
  </si>
  <si>
    <t>GARJOR01</t>
  </si>
  <si>
    <t>ATANACIO MURRIETA RAUL</t>
  </si>
  <si>
    <t>ATARAU</t>
  </si>
  <si>
    <t>LOPEZ RAMOS MIGUEL ANGEL</t>
  </si>
  <si>
    <t>LOPMIG</t>
  </si>
  <si>
    <t>IBAJOS</t>
  </si>
  <si>
    <t>VAZQUEZ ACEVES SERGIO</t>
  </si>
  <si>
    <t>VAZSER</t>
  </si>
  <si>
    <t>ROSAS CRUZ RAYMUNDO</t>
  </si>
  <si>
    <t>ROSRAY</t>
  </si>
  <si>
    <t>BARRIOS ROJO HERBERTH</t>
  </si>
  <si>
    <t>BARHEB</t>
  </si>
  <si>
    <t>VEGA MORENO JOSE</t>
  </si>
  <si>
    <t>VEGJOS</t>
  </si>
  <si>
    <t>FLORES JUAREZ JOSE GUSTAVO</t>
  </si>
  <si>
    <t>FLOJOS01</t>
  </si>
  <si>
    <t>NAVARRO MONTAÑO JOSE ANTONIO</t>
  </si>
  <si>
    <t>RODRIGUEZ MONROY IVAN</t>
  </si>
  <si>
    <t>RODIVA</t>
  </si>
  <si>
    <t>GUTIERREZ TREJO JUAN</t>
  </si>
  <si>
    <t>GUTJUA</t>
  </si>
  <si>
    <t>GOMEZ FLORES FRANCISCO JAVIER</t>
  </si>
  <si>
    <t>GOMFRA</t>
  </si>
  <si>
    <t>MARTINEZ BLANCAS FELIPE</t>
  </si>
  <si>
    <t>MARFEL</t>
  </si>
  <si>
    <t>PEREZ DOMINGUEZ FERNANDO</t>
  </si>
  <si>
    <t>PERFER</t>
  </si>
  <si>
    <t>ESCOBAR TORRES OMAR ENRIQUE</t>
  </si>
  <si>
    <t>ESCENR</t>
  </si>
  <si>
    <t>BOROSC</t>
  </si>
  <si>
    <t>GARCIA PORRAS VICTOR MANUEL</t>
  </si>
  <si>
    <t>GARVIC</t>
  </si>
  <si>
    <t>VAZQUEZ MARTINEZ JUAN JOSE</t>
  </si>
  <si>
    <t>VAZJUA</t>
  </si>
  <si>
    <t>MARTINEZ CAMPOS JOSE LUIS</t>
  </si>
  <si>
    <t>MOSJOS01</t>
  </si>
  <si>
    <t>YAÑEZ MORALES JOSE ALFREDO</t>
  </si>
  <si>
    <t>YAÑJOS</t>
  </si>
  <si>
    <t>ALTAMIRANO JUAREZ EPIFANIO</t>
  </si>
  <si>
    <t>ALTEPI</t>
  </si>
  <si>
    <t>MIRANDA ACOSTA ALEJANDRO</t>
  </si>
  <si>
    <t>MIRALE</t>
  </si>
  <si>
    <t>PEÑA ROJAS FERNANDO</t>
  </si>
  <si>
    <t>RAMIREZ QUIÑONES MARTIN</t>
  </si>
  <si>
    <t>RAMMAR01</t>
  </si>
  <si>
    <t>TABYAI</t>
  </si>
  <si>
    <t>BARRIENTOS MEDINA LUIS EDUARDO</t>
  </si>
  <si>
    <t>BARLUI</t>
  </si>
  <si>
    <t>MENDOZA BAUTISTA FELICIANO</t>
  </si>
  <si>
    <t>MENFEL</t>
  </si>
  <si>
    <t>AVILA MUNGUIA JORGE</t>
  </si>
  <si>
    <t>AVIJOR</t>
  </si>
  <si>
    <t>HERNANDEZ RUIZ LUIS ROBERTO</t>
  </si>
  <si>
    <t>HERLUI01</t>
  </si>
  <si>
    <t>ARMAS DIAZ JOSE JUAN</t>
  </si>
  <si>
    <t>ARMJOS</t>
  </si>
  <si>
    <t>SALJES</t>
  </si>
  <si>
    <t>PALACIOS CASTILLO BRANDON SALVADOR</t>
  </si>
  <si>
    <t>PALBRA</t>
  </si>
  <si>
    <t>BALDERAS PARRA LUIS ENRIQUE</t>
  </si>
  <si>
    <t>BALLUI</t>
  </si>
  <si>
    <t>ESPINOZA VAZQUEZ JORGE ARMANDO</t>
  </si>
  <si>
    <t>ESPJOR</t>
  </si>
  <si>
    <t>CHIPAHUA CORDOVA ARTURO</t>
  </si>
  <si>
    <t>CHIART</t>
  </si>
  <si>
    <t>MENDOZA MORALES GUSTAVO</t>
  </si>
  <si>
    <t>MENGUS</t>
  </si>
  <si>
    <t>TREJO GONZALEZ DAVID</t>
  </si>
  <si>
    <t>TREDAV</t>
  </si>
  <si>
    <t>TRUJILLO BUENDIA AARON</t>
  </si>
  <si>
    <t>TRUAA</t>
  </si>
  <si>
    <t>REYES ROSALES JAIR EDGARDO</t>
  </si>
  <si>
    <t>REYJAI</t>
  </si>
  <si>
    <t>LEPE RUIZ RAMSES</t>
  </si>
  <si>
    <t>LEPRAM</t>
  </si>
  <si>
    <t>GUTIERREZ CAMACHO JESUS</t>
  </si>
  <si>
    <t>GUTJES</t>
  </si>
  <si>
    <t>Talavera Ortega Omar</t>
  </si>
  <si>
    <t>TALSER</t>
  </si>
  <si>
    <t>CARJOR</t>
  </si>
  <si>
    <t>Nava Vega Jorge Miguel</t>
  </si>
  <si>
    <t>NAVJOR01</t>
  </si>
  <si>
    <t>Fiscal Goxcon Anastacio</t>
  </si>
  <si>
    <t>FISANA</t>
  </si>
  <si>
    <t>Reyes Rosales Jair Eduardo</t>
  </si>
  <si>
    <t>Mendez Cavita Juan Antonio</t>
  </si>
  <si>
    <t>MENJUAX</t>
  </si>
  <si>
    <t>Avalos Martinez Eduardo</t>
  </si>
  <si>
    <t>AVAEDU</t>
  </si>
  <si>
    <t>Hernandez Vega Jesus</t>
  </si>
  <si>
    <t>HERJES01</t>
  </si>
  <si>
    <t>Calderon Polanco Alberto Mauricio</t>
  </si>
  <si>
    <t>CALALB</t>
  </si>
  <si>
    <t>ROMJOS</t>
  </si>
  <si>
    <t>De Paz Peralta Ismael</t>
  </si>
  <si>
    <t>DEPISM</t>
  </si>
  <si>
    <t>BAUTISTA  GARCIA JUAN</t>
  </si>
  <si>
    <t>BAUJUA</t>
  </si>
  <si>
    <t>VENTURA REYES RICARDO</t>
  </si>
  <si>
    <t>VENRIC</t>
  </si>
  <si>
    <t>RAFAEL RAMIREZ RAMON</t>
  </si>
  <si>
    <t>RAMRAF</t>
  </si>
  <si>
    <t>CARRANZA RODRIGUEZ MILTON RENE</t>
  </si>
  <si>
    <t>CARMIL</t>
  </si>
  <si>
    <t>SANTILLAN DIAZ RUBEN EUGENIO</t>
  </si>
  <si>
    <t>SANRUB</t>
  </si>
  <si>
    <t>CUEVAS GARCIA OMAR</t>
  </si>
  <si>
    <t>CUEOMA</t>
  </si>
  <si>
    <t>TREJO MERCADO ALBERTO FEDERICO</t>
  </si>
  <si>
    <t>TREALB</t>
  </si>
  <si>
    <t>MEJIA GASPAR JORGE ENRIQUE</t>
  </si>
  <si>
    <t>MEJJOR</t>
  </si>
  <si>
    <t>BARRETO BARRETO JUAN DAVID</t>
  </si>
  <si>
    <t>BARJUA</t>
  </si>
  <si>
    <t>PERJAV</t>
  </si>
  <si>
    <t>MARTINEZ ORTEGA SALVADOR</t>
  </si>
  <si>
    <t>MARSAL01</t>
  </si>
  <si>
    <t>REYES ORTEGA FERNANDO ENRIQUE</t>
  </si>
  <si>
    <t>REYFER</t>
  </si>
  <si>
    <t>RODRIGUEZ GONZALEZ FRANCISCO JAVIER</t>
  </si>
  <si>
    <t>RODFRA</t>
  </si>
  <si>
    <t>FLORES RODRIGUEZ MAURICIO</t>
  </si>
  <si>
    <t>FLOMAU</t>
  </si>
  <si>
    <t>FLORES LOZANO ANDRES</t>
  </si>
  <si>
    <t>FLOAND</t>
  </si>
  <si>
    <t>NIEVES GOMEZ LUIS ANTONIO</t>
  </si>
  <si>
    <t>NIELUI</t>
  </si>
  <si>
    <t>MAYGUS</t>
  </si>
  <si>
    <t>ESTRADA QUINTERO LUIS</t>
  </si>
  <si>
    <t>ESTLUI</t>
  </si>
  <si>
    <t>HERNANDEZ GARZA JUAN FELIX</t>
  </si>
  <si>
    <t>HERJUA</t>
  </si>
  <si>
    <t>MARQUEZ VILLALOBOS HUGO ISRAEL</t>
  </si>
  <si>
    <t>MARHUG</t>
  </si>
  <si>
    <t>MITZI CUETO TOMAS</t>
  </si>
  <si>
    <t>MITTOM</t>
  </si>
  <si>
    <t>JUAREZ AVILA JUAN ANDRES</t>
  </si>
  <si>
    <t>JUAJUA</t>
  </si>
  <si>
    <t>HERNANDEZ OLIVARES JOSE DE JESUS</t>
  </si>
  <si>
    <t>HERJOS05</t>
  </si>
  <si>
    <t>RENDON HERNANDEZ FRANCISCO</t>
  </si>
  <si>
    <t>RENFRA</t>
  </si>
  <si>
    <t>RAMJUA03</t>
  </si>
  <si>
    <t>DEJJOS</t>
  </si>
  <si>
    <t>COVARRUBIAS GASCA GIMBER ALEJANDRO</t>
  </si>
  <si>
    <t>COVGIM</t>
  </si>
  <si>
    <t>ACOSTA JIMENEZ JONATHAN LEONEL</t>
  </si>
  <si>
    <t>ACOJON</t>
  </si>
  <si>
    <t>HERRERA FERNADEZ GIL ALFREDO</t>
  </si>
  <si>
    <t>HERGIL</t>
  </si>
  <si>
    <t>JUAREZ CASTRO FRANCISCO</t>
  </si>
  <si>
    <t>JUAFRA</t>
  </si>
  <si>
    <t>MEZA MARTINEZ JOSE MARIANO</t>
  </si>
  <si>
    <t>MEZJOS</t>
  </si>
  <si>
    <t>MARTINEZ GALLEGOS JUAN JOSE</t>
  </si>
  <si>
    <t>MARJUA</t>
  </si>
  <si>
    <t>CRUZ RIVERA JONATHAN CHRISTOPHER</t>
  </si>
  <si>
    <t>CRUJON01</t>
  </si>
  <si>
    <t>RODRIGUEZ MIRANDA GERARDO UZZIEL</t>
  </si>
  <si>
    <t>RODGER</t>
  </si>
  <si>
    <t>NERI OLVERA FILEMON</t>
  </si>
  <si>
    <t>NERFIL</t>
  </si>
  <si>
    <t>HERNANDEZ CERVANTES JOSE JESUS</t>
  </si>
  <si>
    <t>HERJOS06</t>
  </si>
  <si>
    <t>RIODRIGUEZ MIRANDA GERARDO UZZIEL</t>
  </si>
  <si>
    <t>CHAVEZ LOPEZ JESUS MIGUEL</t>
  </si>
  <si>
    <t>CHAJES</t>
  </si>
  <si>
    <t>DOMINGUEZ ACEVEDO FRANCISCO JAVIER</t>
  </si>
  <si>
    <t>DOMFRA</t>
  </si>
  <si>
    <t>LOPEZ RAMIREZ OSCAR JAVIER</t>
  </si>
  <si>
    <t>LOPOSC</t>
  </si>
  <si>
    <t>ROBLEDO RAMIREZ DAVID</t>
  </si>
  <si>
    <t>ROBDAV</t>
  </si>
  <si>
    <t>RAMIREZ RODRIGUEZ JOSE JUAN</t>
  </si>
  <si>
    <t>RAMJOS01</t>
  </si>
  <si>
    <t>CORTAZA CLEMENTE RUBEN</t>
  </si>
  <si>
    <t>CORRUB</t>
  </si>
  <si>
    <t>DIAZ GARCIA ALFREDO</t>
  </si>
  <si>
    <t>DIAALF</t>
  </si>
  <si>
    <t>GONZALEZ ORTIZ HERNAN EDGARDO</t>
  </si>
  <si>
    <t>GONHER</t>
  </si>
  <si>
    <t>MARTINEZ DIAZ CHRISTIAN FABIAN</t>
  </si>
  <si>
    <t>MARCHR</t>
  </si>
  <si>
    <t>MARTINEZ AVILES GABRIEL</t>
  </si>
  <si>
    <t>MARGAB</t>
  </si>
  <si>
    <t>DE JESUS RAMIREZ PABLO JAIR</t>
  </si>
  <si>
    <t>DEJPAB</t>
  </si>
  <si>
    <t>VAZQUEZ ALCANTARA OSCAR CAIN</t>
  </si>
  <si>
    <t>VAZOSC</t>
  </si>
  <si>
    <t>TORRES MERINO JOSE MIGUEL</t>
  </si>
  <si>
    <t>TORJOS</t>
  </si>
  <si>
    <t>LOPEZ SANCHEZ NAZARET</t>
  </si>
  <si>
    <t>LOPNAZ</t>
  </si>
  <si>
    <t>ROSAS MARTINEZ ERIK</t>
  </si>
  <si>
    <t>ROSERI</t>
  </si>
  <si>
    <t>RIVAS FRAGOSO JULIO CESAR</t>
  </si>
  <si>
    <t>RIVJUL</t>
  </si>
  <si>
    <t>FLORES ARRIAGA JULIO CESAR</t>
  </si>
  <si>
    <t>FLOJUL</t>
  </si>
  <si>
    <t>DE JESUS AREVALO JORGE LUIS</t>
  </si>
  <si>
    <t>DEJJOR</t>
  </si>
  <si>
    <t>GONZALEZ ENRIQUEZ JOSE ARTURO</t>
  </si>
  <si>
    <t>GONJOS04</t>
  </si>
  <si>
    <t>TERAN BARCENAS JULIO CESAR</t>
  </si>
  <si>
    <t>TERJUL</t>
  </si>
  <si>
    <t>GALLEGOS SARMIENTO JUAN RENATO</t>
  </si>
  <si>
    <t>GALJUA</t>
  </si>
  <si>
    <t>MEDIANA GARCIA HUMBERTO</t>
  </si>
  <si>
    <t>MEDHUM</t>
  </si>
  <si>
    <t>MARRIC</t>
  </si>
  <si>
    <t>LOPEZ MALDONADO RAFAEL</t>
  </si>
  <si>
    <t>ORTARM</t>
  </si>
  <si>
    <t>CARJOS01</t>
  </si>
  <si>
    <t>MEDINA GARCIA HUMBERTO</t>
  </si>
  <si>
    <t>TORRES CUELLAR RENE ISRAEL</t>
  </si>
  <si>
    <t>TORREN</t>
  </si>
  <si>
    <t>GONZALEZ CORONA ALAN FRANCISCO</t>
  </si>
  <si>
    <t>GONALA</t>
  </si>
  <si>
    <t>VILLAVICENCIO BELTRAN JOEL</t>
  </si>
  <si>
    <t>VILJOE</t>
  </si>
  <si>
    <t>ALTJOS</t>
  </si>
  <si>
    <t>HERJOS07</t>
  </si>
  <si>
    <t>GONZALEZ VALLE CARLOS JOEL</t>
  </si>
  <si>
    <t>GONCAR</t>
  </si>
  <si>
    <t>GARCIA MAR ROBERTO</t>
  </si>
  <si>
    <t>GARROB01</t>
  </si>
  <si>
    <t>OLVERA RIOS JULIO CESAR</t>
  </si>
  <si>
    <t>OLVJUL</t>
  </si>
  <si>
    <t>DEJMAR</t>
  </si>
  <si>
    <t>SANDOVAL CORDERO CARLOS IVAN</t>
  </si>
  <si>
    <t>SANCAR</t>
  </si>
  <si>
    <t>ROBJUA01</t>
  </si>
  <si>
    <t>CULEBRO RAMIREZ GABRIEL</t>
  </si>
  <si>
    <t>CULGAB</t>
  </si>
  <si>
    <t>BAUTISTA GARCIA JUAN</t>
  </si>
  <si>
    <t>CAMEST</t>
  </si>
  <si>
    <t>PEREZ LOPEZ OSCAR ENRIQUE</t>
  </si>
  <si>
    <t>PEROSC</t>
  </si>
  <si>
    <t>ORTIZ ROBLES ERNESTO</t>
  </si>
  <si>
    <t>ORTERN</t>
  </si>
  <si>
    <t>REYPED</t>
  </si>
  <si>
    <t>BOTHO CAZUELA LAZARO</t>
  </si>
  <si>
    <t>BOTLAZ</t>
  </si>
  <si>
    <t>MERUBA</t>
  </si>
  <si>
    <t>PEREZ RODRIGUEZ LEONARDO</t>
  </si>
  <si>
    <t>PERLEOX</t>
  </si>
  <si>
    <t>DE LA CRUZ OLVERA EFREN ABINADI</t>
  </si>
  <si>
    <t>DELEFR</t>
  </si>
  <si>
    <t>SANDOVAL RODRIGUEZ ERICK ALEJANDRO</t>
  </si>
  <si>
    <t>SANERI</t>
  </si>
  <si>
    <t>MORENO RANGEL JOSE LUIS</t>
  </si>
  <si>
    <t>MORJOS</t>
  </si>
  <si>
    <t>OVAQUI</t>
  </si>
  <si>
    <t>MOREFR</t>
  </si>
  <si>
    <t>RIVERA SANTILLAN GIBRAN</t>
  </si>
  <si>
    <t>RIVGIB</t>
  </si>
  <si>
    <t>GOMEZ TAGLE DOMINGUEZ LUIS ANGEL</t>
  </si>
  <si>
    <t>GOMLUI</t>
  </si>
  <si>
    <t>GASCA RAMIREZ ALEXIS ADRIAN</t>
  </si>
  <si>
    <t>GASALE</t>
  </si>
  <si>
    <t>GARAY VELAZQUEZ FABIAN</t>
  </si>
  <si>
    <t>GARFAB</t>
  </si>
  <si>
    <t>HERNANDEZ TENORIO JAVIER DE JESUS</t>
  </si>
  <si>
    <t>HERJAV</t>
  </si>
  <si>
    <t>BARPED</t>
  </si>
  <si>
    <t>SALINAS ITURRALDE JORGE ISRAEL</t>
  </si>
  <si>
    <t>SALJOR</t>
  </si>
  <si>
    <t>CELJOS</t>
  </si>
  <si>
    <t>LOPEZ REYNA ROBERTO</t>
  </si>
  <si>
    <t>LOPROB</t>
  </si>
  <si>
    <t>RAMIREZ MORALES CESAR</t>
  </si>
  <si>
    <t>RAMCES</t>
  </si>
  <si>
    <t>GUZMAN HERNANDEZ FRANCISCO JAVIER</t>
  </si>
  <si>
    <t>GARCIA PORTOCARRETERO FELIPE</t>
  </si>
  <si>
    <t>GARFEL</t>
  </si>
  <si>
    <t>HERNANDEZ LARA EDGAR ROGELIO</t>
  </si>
  <si>
    <t>HEREDG</t>
  </si>
  <si>
    <t>PALACIOS NAVA CESAR ANTONIO</t>
  </si>
  <si>
    <t>PALCES</t>
  </si>
  <si>
    <t>GARCRU</t>
  </si>
  <si>
    <t>RAMIREZ HERNANDEZ ARTURO</t>
  </si>
  <si>
    <t>RAMART</t>
  </si>
  <si>
    <t>MENMI</t>
  </si>
  <si>
    <t>VARRUB</t>
  </si>
  <si>
    <t>CUAALV</t>
  </si>
  <si>
    <t>DIAOMA</t>
  </si>
  <si>
    <t>GONZALEZ VAZQUEZ JUAN ANTONIO</t>
  </si>
  <si>
    <t>GONJUA01</t>
  </si>
  <si>
    <t>SANCHEZ GOYTIA IVAN ARTURO</t>
  </si>
  <si>
    <t>SANIVA</t>
  </si>
  <si>
    <t>MORALES HERNANDEZ JOSE MANUEL</t>
  </si>
  <si>
    <t>MORJOS02</t>
  </si>
  <si>
    <t>VERPAN</t>
  </si>
  <si>
    <t>REYES SANTILLAN ALEJANDRO</t>
  </si>
  <si>
    <t>REYALE01</t>
  </si>
  <si>
    <t>ORTIZ RIGOBERTO</t>
  </si>
  <si>
    <t>ORTRIG</t>
  </si>
  <si>
    <t>SANBEN</t>
  </si>
  <si>
    <t>DIEGO CORONA AURELIO</t>
  </si>
  <si>
    <t>DIEAUR</t>
  </si>
  <si>
    <t>CASOSC01</t>
  </si>
  <si>
    <t>IBAANY</t>
  </si>
  <si>
    <t>CONTRERAS VERA JUAN CARLOS</t>
  </si>
  <si>
    <t>CONJUA</t>
  </si>
  <si>
    <t>ZAMROB</t>
  </si>
  <si>
    <t>ESCALA</t>
  </si>
  <si>
    <t>ZAVJOS</t>
  </si>
  <si>
    <t>MARWAL</t>
  </si>
  <si>
    <t>DOMINGUEZ VICENTE LUIS JULIAN</t>
  </si>
  <si>
    <t>DOMLUI</t>
  </si>
  <si>
    <t>LOPFER</t>
  </si>
  <si>
    <t>PERVIC01</t>
  </si>
  <si>
    <t>RUIROBX</t>
  </si>
  <si>
    <t>ALFEDI</t>
  </si>
  <si>
    <t>BERMUDEZ ZAVALA LUIS ANGEL</t>
  </si>
  <si>
    <t>BERLUIX</t>
  </si>
  <si>
    <t>GOMVIS01</t>
  </si>
  <si>
    <t>GARCIA MONTEJO JUAN CARLOS</t>
  </si>
  <si>
    <t>GARJUA02</t>
  </si>
  <si>
    <t>LEOJAI</t>
  </si>
  <si>
    <t>SOTLAZ</t>
  </si>
  <si>
    <t>RODAS CASTILLO JESUS MANUEL</t>
  </si>
  <si>
    <t>RODJES</t>
  </si>
  <si>
    <t>ARMENDARIZ SANCHEZ DIEGO</t>
  </si>
  <si>
    <t>ARMDIEX</t>
  </si>
  <si>
    <t>ALMAZAN ROJAS MARCO ANTONIO</t>
  </si>
  <si>
    <t>ALMMAR</t>
  </si>
  <si>
    <t>VAZQUEZ GONZALEZ DANIEL</t>
  </si>
  <si>
    <t>VAZDAN01</t>
  </si>
  <si>
    <t>TREJO GARCIA IVAN</t>
  </si>
  <si>
    <t>TREIVAX</t>
  </si>
  <si>
    <t>ALVARADO BETANCOURT ALEXIS ABRAHAM</t>
  </si>
  <si>
    <t>ALVALEX</t>
  </si>
  <si>
    <t>HERJOS08</t>
  </si>
  <si>
    <t>MARANG</t>
  </si>
  <si>
    <t>JUAOSC</t>
  </si>
  <si>
    <t>LOPEZ NUÑEZ DAVID</t>
  </si>
  <si>
    <t>LOPDAV</t>
  </si>
  <si>
    <t>GAROMA</t>
  </si>
  <si>
    <t>VIDALES RIVERA JULIAN TADEO</t>
  </si>
  <si>
    <t>VIDJUL</t>
  </si>
  <si>
    <t>VELAZQUEZ MORALES ALAN</t>
  </si>
  <si>
    <t>VELALA</t>
  </si>
  <si>
    <t>SOSMAR</t>
  </si>
  <si>
    <t>ALMARAZ GARCIA JOSE MIGUEL</t>
  </si>
  <si>
    <t>ALMJOS</t>
  </si>
  <si>
    <t>FLORES ROCHA ANDRES ALEJANDRO</t>
  </si>
  <si>
    <t>FLOAND01</t>
  </si>
  <si>
    <t>MOZPEDX</t>
  </si>
  <si>
    <t>SANEUS</t>
  </si>
  <si>
    <t>CAMARGO PEREZ ARMANDO</t>
  </si>
  <si>
    <t>CAMARM</t>
  </si>
  <si>
    <t>PLASCENCIA ANGEL LUIS ENRIQUE</t>
  </si>
  <si>
    <t>PLALUI</t>
  </si>
  <si>
    <t>MARFRA</t>
  </si>
  <si>
    <t>VAZQUEZ ROMERO GUILLERMO</t>
  </si>
  <si>
    <t>VAZGUI</t>
  </si>
  <si>
    <t>JUAJOR</t>
  </si>
  <si>
    <t>SILVA NARANJO JUAN PABLO</t>
  </si>
  <si>
    <t>SILJUA</t>
  </si>
  <si>
    <t>RICO ORTEGA FERNANDO ALBERTO</t>
  </si>
  <si>
    <t>RICFER</t>
  </si>
  <si>
    <t>SANTILLAN NARVAEZ NOE GIBRAN</t>
  </si>
  <si>
    <t>SANNOE</t>
  </si>
  <si>
    <t>HERRERA SIERRA ROBERTO</t>
  </si>
  <si>
    <t>HERROB</t>
  </si>
  <si>
    <t>LOPEZ LOMELI JESUS ALEXIS</t>
  </si>
  <si>
    <t>LOPJES</t>
  </si>
  <si>
    <t>GONZALEZ MARTINEZ JOSE GUADALUPE</t>
  </si>
  <si>
    <t>GONJOSX</t>
  </si>
  <si>
    <t>SERNA RODRIGUEZ LUIS MANUEL</t>
  </si>
  <si>
    <t>SERLUI</t>
  </si>
  <si>
    <t>FLORES HERNANDEZ ENRIQUE</t>
  </si>
  <si>
    <t>RAMIREZ JIMENES ARTURO</t>
  </si>
  <si>
    <t>RAMART01</t>
  </si>
  <si>
    <t>GARCIA DE LA CRUZ AARON FRANCISCO</t>
  </si>
  <si>
    <t>GARAAR</t>
  </si>
  <si>
    <t>SANART</t>
  </si>
  <si>
    <t>GUTIERREZ JIMENEZ EDWIN ALONSO</t>
  </si>
  <si>
    <t>GUTEDW</t>
  </si>
  <si>
    <t>IBAJOSX</t>
  </si>
  <si>
    <t>MARTINEZ MILLAN JUAN CARLOS</t>
  </si>
  <si>
    <t>MARJUA01</t>
  </si>
  <si>
    <t>RETA VARGAS ARMANDO</t>
  </si>
  <si>
    <t>RETARM</t>
  </si>
  <si>
    <t>CAÑA URIBE OIVESUE</t>
  </si>
  <si>
    <t>CAÑOIV</t>
  </si>
  <si>
    <t>MOLINA RAMIREZ JUAN CARLOS</t>
  </si>
  <si>
    <t>MOLJUA</t>
  </si>
  <si>
    <t>VALADEZ SANCHEZ ALFREDO</t>
  </si>
  <si>
    <t>VALALF</t>
  </si>
  <si>
    <t>GRANADOS LARA CARLOS IVAN</t>
  </si>
  <si>
    <t>GRACAR</t>
  </si>
  <si>
    <t>GUTIERREZ GOCHER FRANCISCO JAVIER</t>
  </si>
  <si>
    <t>GUTFRA</t>
  </si>
  <si>
    <t>VEGA NIETO JOSE MIGUEL</t>
  </si>
  <si>
    <t>VEGJOS01</t>
  </si>
  <si>
    <t>DOMINGUEZ GOMEZ FERNANDO</t>
  </si>
  <si>
    <t>DOMFER</t>
  </si>
  <si>
    <t>MARARM</t>
  </si>
  <si>
    <t>ARANDA BOCANEGRA JUAN CARLOS</t>
  </si>
  <si>
    <t>ARAJUA</t>
  </si>
  <si>
    <t>CARGUS</t>
  </si>
  <si>
    <t>BOTELLO CONTRERAS ROMAN</t>
  </si>
  <si>
    <t>BOTROM</t>
  </si>
  <si>
    <t>PERFID</t>
  </si>
  <si>
    <t>VIAZCAN GONZALEZ BALDOMERO DANIEL</t>
  </si>
  <si>
    <t>VIABALX</t>
  </si>
  <si>
    <t>QUINTANA LOPEZ HUGO</t>
  </si>
  <si>
    <t>QUIHUG</t>
  </si>
  <si>
    <t>ESGUERRA GARCIA ANGEL VALENTIN</t>
  </si>
  <si>
    <t>ESGANG</t>
  </si>
  <si>
    <t>RAMIREZ VAZQUEZ MIGUEL ANGEL</t>
  </si>
  <si>
    <t>RAMMIG</t>
  </si>
  <si>
    <t>SANTOSCOY BERLANGA HUGO</t>
  </si>
  <si>
    <t>SANHUG</t>
  </si>
  <si>
    <t>ROMAN IBAÑEZ MARIO ALBERTO</t>
  </si>
  <si>
    <t>ROMMAR</t>
  </si>
  <si>
    <t>LARA GUZMAN CARLOS</t>
  </si>
  <si>
    <t>LARCARX</t>
  </si>
  <si>
    <t>BELMONT SORIANO JULIO CESAR</t>
  </si>
  <si>
    <t>BELJUL</t>
  </si>
  <si>
    <t>GOMEZ COUTIÑO GERARDO</t>
  </si>
  <si>
    <t>GOMGER</t>
  </si>
  <si>
    <t>CABRERA FERRO JAIME ARTURO</t>
  </si>
  <si>
    <t>CABJAI</t>
  </si>
  <si>
    <t>MENERNX</t>
  </si>
  <si>
    <t>VERA MEJIA ANGEL SALVADOR</t>
  </si>
  <si>
    <t>VERANG</t>
  </si>
  <si>
    <t>ARRIAGA HERNANDEZ JOSE RICARDO</t>
  </si>
  <si>
    <t>ARRJOS</t>
  </si>
  <si>
    <t>MARTINEZ ESCOBAR DAVID</t>
  </si>
  <si>
    <t>MARDAV</t>
  </si>
  <si>
    <t>FLORES FUENTES ENRIQUE</t>
  </si>
  <si>
    <t>FLOENR</t>
  </si>
  <si>
    <t>TRISTAN ALANIS JUAN JAVIER</t>
  </si>
  <si>
    <t>TRIJUA</t>
  </si>
  <si>
    <t>SANMAN</t>
  </si>
  <si>
    <t>VALLEJO MARTINEZ MIGUEL ANGEL</t>
  </si>
  <si>
    <t>VALMIG</t>
  </si>
  <si>
    <t>ZUÑIGA HERRERA DAVID</t>
  </si>
  <si>
    <t>ZUÑDAVX</t>
  </si>
  <si>
    <t>ARROYO GUTIERREZ JONATHAN</t>
  </si>
  <si>
    <t>ARRJON</t>
  </si>
  <si>
    <t>GARCIA VAZQUEZ GEOVANNY</t>
  </si>
  <si>
    <t>GARGEO</t>
  </si>
  <si>
    <t>MUÑOZ MARTINEZ MANUEL RAMSES</t>
  </si>
  <si>
    <t>MUÑMAN</t>
  </si>
  <si>
    <t>NARANJO VEGA EFRAIN</t>
  </si>
  <si>
    <t>NAREFR</t>
  </si>
  <si>
    <t>LORENZO SANCHEZ OMAR</t>
  </si>
  <si>
    <t>LOROMA</t>
  </si>
  <si>
    <t>FLORES GONZALEZ MARCO ANTONIO</t>
  </si>
  <si>
    <t>FLOMAR</t>
  </si>
  <si>
    <t>MARQUEZ MEDINA JORGE ALBERTO</t>
  </si>
  <si>
    <t>MARJOR01</t>
  </si>
  <si>
    <t>MIRANDA VAZQUEZ RICARDO</t>
  </si>
  <si>
    <t>MIRRIC</t>
  </si>
  <si>
    <t>SALMIG01</t>
  </si>
  <si>
    <t>BREISR</t>
  </si>
  <si>
    <t>HERNANDEZ MENDEZ EDUARDO FAUSTO</t>
  </si>
  <si>
    <t>HEREDU</t>
  </si>
  <si>
    <t>CASAS JUAN URIEL</t>
  </si>
  <si>
    <t>CASURI</t>
  </si>
  <si>
    <t>SANCHEZ LOPEZ JUAN TOMAS</t>
  </si>
  <si>
    <t>SANJUA02</t>
  </si>
  <si>
    <t>ESTMANX</t>
  </si>
  <si>
    <t>ACEVEDO PADILLA JESUS EDUARDO</t>
  </si>
  <si>
    <t>ACEJES</t>
  </si>
  <si>
    <t>ALARCON FLORES LUIS ENRIQUE</t>
  </si>
  <si>
    <t>ALALUI01</t>
  </si>
  <si>
    <t>MEDINA CEGUEDA MARCOS</t>
  </si>
  <si>
    <t>MEDMAR01</t>
  </si>
  <si>
    <t>GODJOSX</t>
  </si>
  <si>
    <t>GARCIA CUREÑO JOSE YAIR</t>
  </si>
  <si>
    <t>GARJOS01</t>
  </si>
  <si>
    <t>AYALA INOCENCIO HUGO ADALBERTO</t>
  </si>
  <si>
    <t>AYAHUG</t>
  </si>
  <si>
    <t>CALAMACO MATA JESUS ALEJANDRO</t>
  </si>
  <si>
    <t>CALJES</t>
  </si>
  <si>
    <t>ESCAMILLA HERNANDEZ RUBEN ARMANDO</t>
  </si>
  <si>
    <t>ESCRUB</t>
  </si>
  <si>
    <t>DELVIC</t>
  </si>
  <si>
    <t>TIENDA QUIROZ ULISES</t>
  </si>
  <si>
    <t>TIEULI</t>
  </si>
  <si>
    <t>ZAVJOS01X</t>
  </si>
  <si>
    <t>ZEPAHUA ANDRANDE OSCAR HERMINIO</t>
  </si>
  <si>
    <t>ZEPOSC</t>
  </si>
  <si>
    <t>MUÑOSC</t>
  </si>
  <si>
    <t>GONZALEZ JUAREZ MARIO ULISES</t>
  </si>
  <si>
    <t>GONMAR</t>
  </si>
  <si>
    <t>FLOERI</t>
  </si>
  <si>
    <t>ESCSAU</t>
  </si>
  <si>
    <t>POZOS LOPEZ ISRAEL</t>
  </si>
  <si>
    <t>POZISX</t>
  </si>
  <si>
    <t>MARTINEZ LARA ALEJANDRO DE JESUS</t>
  </si>
  <si>
    <t>MARALE</t>
  </si>
  <si>
    <t>ACOSTA CARPIO JOSE CRUZ</t>
  </si>
  <si>
    <t>ACOJOS</t>
  </si>
  <si>
    <t>REYES CASAS HOVAL GABRIEL BENITO</t>
  </si>
  <si>
    <t>REYHOV</t>
  </si>
  <si>
    <t>CAMPOS NEGRETE UBALDO</t>
  </si>
  <si>
    <t>CAMUBA</t>
  </si>
  <si>
    <t>SEGMAU</t>
  </si>
  <si>
    <t>MORDAN</t>
  </si>
  <si>
    <t>CARCRI</t>
  </si>
  <si>
    <t>FRAMAU</t>
  </si>
  <si>
    <t>TREJO VAZQUEZ JOSE MANUEL</t>
  </si>
  <si>
    <t>TREJOS</t>
  </si>
  <si>
    <t>MEDAND</t>
  </si>
  <si>
    <t>GAITAN ROMERO DIEGO</t>
  </si>
  <si>
    <t>GAIDIE</t>
  </si>
  <si>
    <t>BARAJAS ESPARZA ISRAEL</t>
  </si>
  <si>
    <t>BARISR</t>
  </si>
  <si>
    <t>BALEDU</t>
  </si>
  <si>
    <t>OLVOSX</t>
  </si>
  <si>
    <t>ABRAJAN MIROS MIGUEL</t>
  </si>
  <si>
    <t>ABRMIG</t>
  </si>
  <si>
    <t>GASCA PEREZ ALFREDO</t>
  </si>
  <si>
    <t>GASALF</t>
  </si>
  <si>
    <t>VALENCIA BARRERA ANATOLIO</t>
  </si>
  <si>
    <t>VALANA</t>
  </si>
  <si>
    <t>ROSAS SALAZAR FERNANDO</t>
  </si>
  <si>
    <t>ROSFER</t>
  </si>
  <si>
    <t>CARCRI01</t>
  </si>
  <si>
    <t>MENCAX</t>
  </si>
  <si>
    <t>REYRUB</t>
  </si>
  <si>
    <t>VELAZQUEZ VERDUGO MARTIN</t>
  </si>
  <si>
    <t>VELMAR</t>
  </si>
  <si>
    <t>MIRANDA MORALES LUIS ALBERTO</t>
  </si>
  <si>
    <t>MIRLUI</t>
  </si>
  <si>
    <t>SANTOS LAGUNES JOSE ISIDRO</t>
  </si>
  <si>
    <t>SANJOS01</t>
  </si>
  <si>
    <t>CRUZ GALLARDO JAIME</t>
  </si>
  <si>
    <t>CRUJAI</t>
  </si>
  <si>
    <t>SANCHEZ JIMENEZ JONATHAN</t>
  </si>
  <si>
    <t>SANJON</t>
  </si>
  <si>
    <t>CRUZ FLORES CESAR</t>
  </si>
  <si>
    <t>CRUCES</t>
  </si>
  <si>
    <t>SUAREZ NIETO KEVIN EDUARDO</t>
  </si>
  <si>
    <t>SUAKEV</t>
  </si>
  <si>
    <t>APARICIO PEREZ DANIEL ALBERTO</t>
  </si>
  <si>
    <t>APADAN</t>
  </si>
  <si>
    <t>REYFER01</t>
  </si>
  <si>
    <t>BAUTISTA CHAVEZ RICARDO</t>
  </si>
  <si>
    <t>BAURIC</t>
  </si>
  <si>
    <t>RODRIGUEZ CARDENAS CARLOS</t>
  </si>
  <si>
    <t>RODCAR</t>
  </si>
  <si>
    <t>FERNANDEZ MORALES DEMETRIO</t>
  </si>
  <si>
    <t>FERDEM</t>
  </si>
  <si>
    <t>DEJISR</t>
  </si>
  <si>
    <t>ALVARADO VACA MIGUEL ANGEL</t>
  </si>
  <si>
    <t>ALVMIG</t>
  </si>
  <si>
    <t>MENDOZA MONTELONGO NANCY ELIZABETH</t>
  </si>
  <si>
    <t>MENNAN</t>
  </si>
  <si>
    <t>OLVERA PEREZ JOSE</t>
  </si>
  <si>
    <t>OLVJOSX</t>
  </si>
  <si>
    <t>DIAFRA</t>
  </si>
  <si>
    <t>GONZALEZ PALMA OSCAR</t>
  </si>
  <si>
    <t>GONOSC</t>
  </si>
  <si>
    <t>ESPINOZA LOPEZ GABRIEL ANGEL</t>
  </si>
  <si>
    <t>VAZQUEZ SALINAS CRISTIAN UBILBER</t>
  </si>
  <si>
    <t>VAZCRI</t>
  </si>
  <si>
    <t>HURTADO SANCHEZ ANGEL</t>
  </si>
  <si>
    <t>HURANG</t>
  </si>
  <si>
    <t>RAMOS GARCIA SERGIO</t>
  </si>
  <si>
    <t>RAMSER</t>
  </si>
  <si>
    <t>VALGUS</t>
  </si>
  <si>
    <t>HERNANDEZ RODRIGUEZ ALFREDO</t>
  </si>
  <si>
    <t>HERALF01</t>
  </si>
  <si>
    <t>GUERRERO DIAZ JORGE LUIS</t>
  </si>
  <si>
    <t>GUEJOR</t>
  </si>
  <si>
    <t>JIMENEZ RODRIGUEZ JESUS MIGUEL</t>
  </si>
  <si>
    <t>JIMJES</t>
  </si>
  <si>
    <t>SANLUI01</t>
  </si>
  <si>
    <t>CASTILLO GARCIA HECTOR LEONARDO</t>
  </si>
  <si>
    <t>CASHEC</t>
  </si>
  <si>
    <t>VAZQUEZ NAVARRETE LORENZO ALFREDO</t>
  </si>
  <si>
    <t>VAZLOR</t>
  </si>
  <si>
    <t>LEOJOS</t>
  </si>
  <si>
    <t>CHAVEZ HERNANDEZ HECTOR MIGUEL</t>
  </si>
  <si>
    <t>CHAHEC</t>
  </si>
  <si>
    <t>CALPED</t>
  </si>
  <si>
    <t>MARTINEZ GARCIA JOSE ARTURO</t>
  </si>
  <si>
    <t>MARJOS02</t>
  </si>
  <si>
    <t>QUILUI</t>
  </si>
  <si>
    <t>MAYA CASTILLO MIGUEL ANGEL</t>
  </si>
  <si>
    <t>MAYMIG</t>
  </si>
  <si>
    <t>CUEVAS SANCHEZ NOE OSWALDO</t>
  </si>
  <si>
    <t>CUENOE</t>
  </si>
  <si>
    <t>AVILA JOSE HUMBERTO</t>
  </si>
  <si>
    <t>AVIHUM</t>
  </si>
  <si>
    <t>FRANCES REYES LUIS ALBERTO</t>
  </si>
  <si>
    <t>FRALUI</t>
  </si>
  <si>
    <t>GOMEZ MARTINEZ ARMANDO</t>
  </si>
  <si>
    <t>GOMARM</t>
  </si>
  <si>
    <t>BENOSC</t>
  </si>
  <si>
    <t>TORRES DURAN JUAN CARLOS</t>
  </si>
  <si>
    <t>TORJUA</t>
  </si>
  <si>
    <t>ESCJOR</t>
  </si>
  <si>
    <t>QUIROZ CALVA OSCAR</t>
  </si>
  <si>
    <t>QUIOSC</t>
  </si>
  <si>
    <t>MONTALVO SANCHEZ JESUS ERNESTO</t>
  </si>
  <si>
    <t>MONJES</t>
  </si>
  <si>
    <t>RIVERA ROBLES LUIS ALFONSO</t>
  </si>
  <si>
    <t>RIVLUI01</t>
  </si>
  <si>
    <t>SALAZAR PEREZ MORI FRANCISCO</t>
  </si>
  <si>
    <t>SALMAR</t>
  </si>
  <si>
    <t>MORALES SALAZAR RAUL YERALDO</t>
  </si>
  <si>
    <t>MORRAU</t>
  </si>
  <si>
    <t>GUAJARDO ELIZONDO REYNALDO</t>
  </si>
  <si>
    <t>GUAREY</t>
  </si>
  <si>
    <t>ZARRABAL SIERRA JONATHAN FRANCISCO</t>
  </si>
  <si>
    <t>ZARJONX</t>
  </si>
  <si>
    <t>MALDONADO BADILLO CESAR JESUS</t>
  </si>
  <si>
    <t>MALCES</t>
  </si>
  <si>
    <t>MORALES CORONA JAIME</t>
  </si>
  <si>
    <t>MORJAI</t>
  </si>
  <si>
    <t>SANJUL</t>
  </si>
  <si>
    <t>PEDRAZA GARDUÑO VICTOR</t>
  </si>
  <si>
    <t>PEDVIC</t>
  </si>
  <si>
    <t>RODRIGUEZ VALVERDE ANTONIO</t>
  </si>
  <si>
    <t>RODANT</t>
  </si>
  <si>
    <t>GOMEZ DOMINGUEZ LUIS MANUEL</t>
  </si>
  <si>
    <t>GOMLUI01</t>
  </si>
  <si>
    <t>APARICIO PEREZ JOSE ALDAIR</t>
  </si>
  <si>
    <t>APAJOS</t>
  </si>
  <si>
    <t>PATIÑO PAJARO ISMAEL</t>
  </si>
  <si>
    <t>PATISM</t>
  </si>
  <si>
    <t>PEREZ REGALADO LUIS ALBERTO</t>
  </si>
  <si>
    <t>PERLUI</t>
  </si>
  <si>
    <t>OLVJES</t>
  </si>
  <si>
    <t>MENDEZ SALGADO ERICK</t>
  </si>
  <si>
    <t>MENERI</t>
  </si>
  <si>
    <t>ROJAS AYALA VICTOR</t>
  </si>
  <si>
    <t>ROJVIC</t>
  </si>
  <si>
    <t>ALVARADO RAMIREZ FRANCISCO GABRIEL</t>
  </si>
  <si>
    <t>ALVFRA</t>
  </si>
  <si>
    <t>NUCRIG</t>
  </si>
  <si>
    <t>RAMBAR</t>
  </si>
  <si>
    <t>PEREZ RODRIGUEZ LEOPOLDO</t>
  </si>
  <si>
    <t>PERLEO01</t>
  </si>
  <si>
    <t>RODRAU01</t>
  </si>
  <si>
    <t>SALAZAR PEREZ GILBERTO</t>
  </si>
  <si>
    <t>SALGIL</t>
  </si>
  <si>
    <t>ORNSER</t>
  </si>
  <si>
    <t>SANDOVAL SERRATO FRANCISCO</t>
  </si>
  <si>
    <t>SANFRA</t>
  </si>
  <si>
    <t>LICONA GUERRERO ISAAC EDUARDO</t>
  </si>
  <si>
    <t>LICISA</t>
  </si>
  <si>
    <t>RAMIREZ AVILES MARCOS FRANCISCO</t>
  </si>
  <si>
    <t>RAMMAR02</t>
  </si>
  <si>
    <t>MIREDM</t>
  </si>
  <si>
    <t>SANCHEZ GARCIA ANGEL</t>
  </si>
  <si>
    <t>SANANG</t>
  </si>
  <si>
    <t>PERANT</t>
  </si>
  <si>
    <t>SERVANDO HERNANDEZ SAUL</t>
  </si>
  <si>
    <t>SERSAU</t>
  </si>
  <si>
    <t>GOMEZ RAMIREZ VICTOR DANIEL</t>
  </si>
  <si>
    <t>GOMVIC</t>
  </si>
  <si>
    <t>CASTILLO REYNA RODRIGO</t>
  </si>
  <si>
    <t>CASROD</t>
  </si>
  <si>
    <t>ROMERO GARCIA JORGE ISRAEL</t>
  </si>
  <si>
    <t>ROMJOR</t>
  </si>
  <si>
    <t>ALCANTARA RAMIREZ JOSE MANUEL</t>
  </si>
  <si>
    <t>ALCJOS</t>
  </si>
  <si>
    <t>MORALES AGUADO HECTOR</t>
  </si>
  <si>
    <t>MORHEC</t>
  </si>
  <si>
    <t>GALODI</t>
  </si>
  <si>
    <t>RAMIREZ BENITEZ ARTURO</t>
  </si>
  <si>
    <t>RAMART02</t>
  </si>
  <si>
    <t>GARDAN</t>
  </si>
  <si>
    <t>MAREVA</t>
  </si>
  <si>
    <t>LOPAND</t>
  </si>
  <si>
    <t>ACOSTA NAVA MIGUEL ANGUEL</t>
  </si>
  <si>
    <t>ACOMIG</t>
  </si>
  <si>
    <t>GOMEZ JONAPA JOSE AMER</t>
  </si>
  <si>
    <t>GOMJOS</t>
  </si>
  <si>
    <t>MENJUA01</t>
  </si>
  <si>
    <t>QUIJOS</t>
  </si>
  <si>
    <t>PATRON OSORIO ROEL</t>
  </si>
  <si>
    <t>PATROE</t>
  </si>
  <si>
    <t>HERNANDEZ FASCINETTO SAUL IVAN</t>
  </si>
  <si>
    <t>HERSA01</t>
  </si>
  <si>
    <t>TORREZ BELLO FERNANDO</t>
  </si>
  <si>
    <t>TORFER</t>
  </si>
  <si>
    <t>HERNANDEZ MARTINEZ VICTOR ANDRES</t>
  </si>
  <si>
    <t>HERVIC</t>
  </si>
  <si>
    <t>CRUZ LUIS JOSE IVAN</t>
  </si>
  <si>
    <t>CRUJOS01</t>
  </si>
  <si>
    <t>AGUILAR LUCIO JORGE</t>
  </si>
  <si>
    <t>AGUJOR</t>
  </si>
  <si>
    <t>CORONA BUSTOS FELIX DE JESUS</t>
  </si>
  <si>
    <t>CORFEL</t>
  </si>
  <si>
    <t>JORJON</t>
  </si>
  <si>
    <t>ORTROB</t>
  </si>
  <si>
    <t>OLVERA OSORNIO LIBRADO</t>
  </si>
  <si>
    <t>OLVLIB</t>
  </si>
  <si>
    <t>SALAZAR ROBLES RAUL</t>
  </si>
  <si>
    <t>SALRAU</t>
  </si>
  <si>
    <t>HERNANDEZ MATIAS EVODIO</t>
  </si>
  <si>
    <t>HEREVO</t>
  </si>
  <si>
    <t>ORTIZ ZARAGOZA BRANDON</t>
  </si>
  <si>
    <t>ORTBRA</t>
  </si>
  <si>
    <t>CALDERON MONTOYA MARIO ANTONIO</t>
  </si>
  <si>
    <t>CALMAR</t>
  </si>
  <si>
    <t>CHAIRRES SUMAYA JAVIER</t>
  </si>
  <si>
    <t>CHAJAV01</t>
  </si>
  <si>
    <t>GOMIZT</t>
  </si>
  <si>
    <t>RAMIREZ GARCIA J PORFIRIO JULIO</t>
  </si>
  <si>
    <t>RAMJPO</t>
  </si>
  <si>
    <t>SANTANA NEGRON JUAN AGUSTIN</t>
  </si>
  <si>
    <t>SANJUA03</t>
  </si>
  <si>
    <t>CALAMACO GLORIA JORGE LUIS</t>
  </si>
  <si>
    <t>CALJOR</t>
  </si>
  <si>
    <t>SOLLUI</t>
  </si>
  <si>
    <t>LOPJUA</t>
  </si>
  <si>
    <t>BAUTISTA ORTIZ JUAN CARLOS</t>
  </si>
  <si>
    <t>BAUJUA01</t>
  </si>
  <si>
    <t>MARTINEZ NAVA VICTOR MANUEL</t>
  </si>
  <si>
    <t>MARVIC</t>
  </si>
  <si>
    <t>RAMIREZ CARBAJAL LUIS DANIEL</t>
  </si>
  <si>
    <t>RAMLUI</t>
  </si>
  <si>
    <t>FRUTOS VILLEGAS LUIS ANTONIO</t>
  </si>
  <si>
    <t>FRULUI</t>
  </si>
  <si>
    <t>BENMAX</t>
  </si>
  <si>
    <t>LOPEDU</t>
  </si>
  <si>
    <t>LOPJOS03</t>
  </si>
  <si>
    <t>ZENTENO MATA ALBERTO JORGE</t>
  </si>
  <si>
    <t>ZENALB</t>
  </si>
  <si>
    <t>MEDINA GOMEZ ISRAEL</t>
  </si>
  <si>
    <t>MEDISR</t>
  </si>
  <si>
    <t>GONZALEZ AMADOR MARCO ANTONIO</t>
  </si>
  <si>
    <t>GONMAR01</t>
  </si>
  <si>
    <t>FIGMAR</t>
  </si>
  <si>
    <t>OLIGER</t>
  </si>
  <si>
    <t>MAROSC</t>
  </si>
  <si>
    <t>ALANIZ SANCHEZ FERNANDO</t>
  </si>
  <si>
    <t>ALAFER</t>
  </si>
  <si>
    <t>DIABER</t>
  </si>
  <si>
    <t>GARCIA VILCHIS ARTURO</t>
  </si>
  <si>
    <t>GARART</t>
  </si>
  <si>
    <t>RESEDU</t>
  </si>
  <si>
    <t>ORTEGA HERNANDEZ PABLO MISAEL</t>
  </si>
  <si>
    <t>ORTPAB</t>
  </si>
  <si>
    <t>ARELLANO CARRANZA ADRIAN</t>
  </si>
  <si>
    <t>AREADR</t>
  </si>
  <si>
    <t>CRUZ ARTEAGA CUTBERTO</t>
  </si>
  <si>
    <t>CRUCUT</t>
  </si>
  <si>
    <t>FLOTIT</t>
  </si>
  <si>
    <t>CALJOR01</t>
  </si>
  <si>
    <t>CASILLAS GUERRERO JESUS EULALIO</t>
  </si>
  <si>
    <t>CASJES</t>
  </si>
  <si>
    <t>MTTO</t>
  </si>
  <si>
    <t>GARMAR02</t>
  </si>
  <si>
    <t>SANROD</t>
  </si>
  <si>
    <t>TORRES HERNANDEZ EDGAR</t>
  </si>
  <si>
    <t>TOREDG</t>
  </si>
  <si>
    <t>GUTIRV</t>
  </si>
  <si>
    <t>VERDE BALDERAS RIGOBERTO</t>
  </si>
  <si>
    <t>VERRIG</t>
  </si>
  <si>
    <t>LEMMIG</t>
  </si>
  <si>
    <t>HERNANDEZ QUIROZ VICTOR</t>
  </si>
  <si>
    <t>HERVIC01</t>
  </si>
  <si>
    <t>LUNADO</t>
  </si>
  <si>
    <t>MIRANDA RESENDIZ ISRAEL SURIHM</t>
  </si>
  <si>
    <t>MIRISR</t>
  </si>
  <si>
    <t>RUEREN</t>
  </si>
  <si>
    <t>Moreno Leon Dante Miguel</t>
  </si>
  <si>
    <t>MORDAN01</t>
  </si>
  <si>
    <t>MOLINA MENESES ELI OBET</t>
  </si>
  <si>
    <t>MOLELI</t>
  </si>
  <si>
    <t>MARTINEZ MORENO ARTURO ARTEMIO</t>
  </si>
  <si>
    <t>MARART</t>
  </si>
  <si>
    <t>SOLANO URBAN OCTAVIO JAVIER</t>
  </si>
  <si>
    <t>SOLOCT</t>
  </si>
  <si>
    <t>RUICRU</t>
  </si>
  <si>
    <t>GOMEZ MORENO LUIS ARMANDO</t>
  </si>
  <si>
    <t>RAMOS SANCHEZ JOSE ALBERTO</t>
  </si>
  <si>
    <t>RAMJOS02</t>
  </si>
  <si>
    <t>COSTILLA MONTIEL JESUS ALENDRO</t>
  </si>
  <si>
    <t>COSJES</t>
  </si>
  <si>
    <t>PEREZ JUAREZ JAVIER ALEJANDRO</t>
  </si>
  <si>
    <t>PERJAV01</t>
  </si>
  <si>
    <t>MORENO GUTIERREZ VICTOR HUGO</t>
  </si>
  <si>
    <t>MORVIC</t>
  </si>
  <si>
    <t>RAMIREZ HERNANDEZ BENJAMIN</t>
  </si>
  <si>
    <t>RAMBEN</t>
  </si>
  <si>
    <t>HERNANDEZ GARCIA PEDRO</t>
  </si>
  <si>
    <t>HERPED</t>
  </si>
  <si>
    <t>ORTVIC</t>
  </si>
  <si>
    <t>VILLEGAS GONZALEZ JUAN ANTONIO</t>
  </si>
  <si>
    <t>VILJUA</t>
  </si>
  <si>
    <t>HERRERA PADILLA ERICK ULISES</t>
  </si>
  <si>
    <t>HERERI</t>
  </si>
  <si>
    <t>SOSERN</t>
  </si>
  <si>
    <t>PEREZ ALCANTARA JUAN CARLOS</t>
  </si>
  <si>
    <t>PERJU01</t>
  </si>
  <si>
    <t>HERVIC02</t>
  </si>
  <si>
    <t>MARTINEZ HERNANDEZ AGUSTIN</t>
  </si>
  <si>
    <t>MARAGU</t>
  </si>
  <si>
    <t>LECHUGA GARCIA JOSE LUIS</t>
  </si>
  <si>
    <t>LECJOS</t>
  </si>
  <si>
    <t>DOMLEO</t>
  </si>
  <si>
    <t>AGUMIG</t>
  </si>
  <si>
    <t>MARJUA02</t>
  </si>
  <si>
    <t>ARRIAGA VILLEDA ISRAEL</t>
  </si>
  <si>
    <t>ARRISR</t>
  </si>
  <si>
    <t>VALJUA</t>
  </si>
  <si>
    <t>HERRIG</t>
  </si>
  <si>
    <t>MEZA HERNANDEZ JOSE ALFREDO</t>
  </si>
  <si>
    <t>MEZJOS01</t>
  </si>
  <si>
    <t>DE JESUS AYALA NUBIA LAYIM</t>
  </si>
  <si>
    <t>DEJNUB</t>
  </si>
  <si>
    <t>RAMIREZ ORTIZ MIRIAM</t>
  </si>
  <si>
    <t>RAMMIR</t>
  </si>
  <si>
    <t>VARGAS CARREÑO VICTOR DANIEL</t>
  </si>
  <si>
    <t>VARVIC</t>
  </si>
  <si>
    <t>VALENCIA CARRILLO JUAN HUMBERTO</t>
  </si>
  <si>
    <t>VALJUA01</t>
  </si>
  <si>
    <t>ANGELES HERNANDEZ LUIS GERARDO</t>
  </si>
  <si>
    <t>ESCLUI</t>
  </si>
  <si>
    <t>JIMJOR</t>
  </si>
  <si>
    <t>GARLUI</t>
  </si>
  <si>
    <t>SANCHEZ VELAZQUEZ ANGEL ABRAHAN</t>
  </si>
  <si>
    <t>SANANG01</t>
  </si>
  <si>
    <t>BALDERAS SANCHEZ JULIO</t>
  </si>
  <si>
    <t>BALJUL</t>
  </si>
  <si>
    <t>ROMO RINCON MAURO</t>
  </si>
  <si>
    <t>ROMMAU</t>
  </si>
  <si>
    <t>MARMIG</t>
  </si>
  <si>
    <t>FALLATH ALVAREZ JUAN</t>
  </si>
  <si>
    <t>FALJUA</t>
  </si>
  <si>
    <t>RODRIGUEZ LUGO JOSE MANUEL</t>
  </si>
  <si>
    <t>RODJOS</t>
  </si>
  <si>
    <t>ANGELES MIRANDA JOEL</t>
  </si>
  <si>
    <t>ANGJOE</t>
  </si>
  <si>
    <t>AGUILAR ACUÑA FELIX DIONISIO</t>
  </si>
  <si>
    <t>AGUFEL</t>
  </si>
  <si>
    <t>DELALE</t>
  </si>
  <si>
    <t>CARJOS02</t>
  </si>
  <si>
    <t>GONENR</t>
  </si>
  <si>
    <t>TREJUA</t>
  </si>
  <si>
    <t>MARLEO</t>
  </si>
  <si>
    <t>HERNANDEZ DURAN LUIS</t>
  </si>
  <si>
    <t>HERLUI02</t>
  </si>
  <si>
    <t>ISLAS RAMIREZ HERNAN PABLO</t>
  </si>
  <si>
    <t>ISLHER</t>
  </si>
  <si>
    <t>AGUARM</t>
  </si>
  <si>
    <t>CRUZ JERONIMO AURELIO</t>
  </si>
  <si>
    <t>CRUAUR</t>
  </si>
  <si>
    <t>SANOSC</t>
  </si>
  <si>
    <t>CHAJUA</t>
  </si>
  <si>
    <t>MONDRAGON SANTILLAN ALFREDO</t>
  </si>
  <si>
    <t>MONALF</t>
  </si>
  <si>
    <t>CABCAR</t>
  </si>
  <si>
    <t>DIAZ BARRERA MARIO ALBERTO</t>
  </si>
  <si>
    <t>DIAMAR</t>
  </si>
  <si>
    <t>MARTINEZ MILLAN MARCOS ISMAEL</t>
  </si>
  <si>
    <t>MARMAR</t>
  </si>
  <si>
    <t>DIAZ RUIZ DAVID</t>
  </si>
  <si>
    <t>DIADAV</t>
  </si>
  <si>
    <t>FERFRA</t>
  </si>
  <si>
    <t>OLVJUA</t>
  </si>
  <si>
    <t>GARCIA PEREZ JOSE TRINIDAD</t>
  </si>
  <si>
    <t>GARJOS02</t>
  </si>
  <si>
    <t>ALVARADO GALLEGOS JUAN MANUEL</t>
  </si>
  <si>
    <t>ALVJUA</t>
  </si>
  <si>
    <t>REBOLLEDO GOMEZ CANDIDO</t>
  </si>
  <si>
    <t>REBCAN</t>
  </si>
  <si>
    <t>BALGER</t>
  </si>
  <si>
    <t>CAMPOS GOMEZ DELFINO</t>
  </si>
  <si>
    <t>CAMDEL</t>
  </si>
  <si>
    <t>QUIULI</t>
  </si>
  <si>
    <t>RIVJOS</t>
  </si>
  <si>
    <t>ROSCES</t>
  </si>
  <si>
    <t>REGINA CASTILLEJO HUGO CESAR</t>
  </si>
  <si>
    <t>REGHUG</t>
  </si>
  <si>
    <t>BENITEZ RODRIGUEZ MAXIMINO</t>
  </si>
  <si>
    <t>BENMAX01</t>
  </si>
  <si>
    <t>HERNANDEZ SANDOVAL LUIS ANGEL</t>
  </si>
  <si>
    <t>HERLUI03</t>
  </si>
  <si>
    <t>LEMANT</t>
  </si>
  <si>
    <t>MONCAR</t>
  </si>
  <si>
    <t>TOVREN</t>
  </si>
  <si>
    <t>JUAJUA01</t>
  </si>
  <si>
    <t>GARCIA PEREZ VICTOR MANUEL</t>
  </si>
  <si>
    <t>GARVIC01</t>
  </si>
  <si>
    <t>RIVERA VAZQUEZ GIOVANI</t>
  </si>
  <si>
    <t>RIVGIO</t>
  </si>
  <si>
    <t>OLVJUA01</t>
  </si>
  <si>
    <t>IBARRA RODRIGUEZ ABISAI</t>
  </si>
  <si>
    <t>IBAABI</t>
  </si>
  <si>
    <t>GARERW</t>
  </si>
  <si>
    <t>VELAZQUEZ LOPEZ MANUEL DE JESUS</t>
  </si>
  <si>
    <t>VELMAN</t>
  </si>
  <si>
    <t>ALVGAB</t>
  </si>
  <si>
    <t>BAULUI</t>
  </si>
  <si>
    <t>MENDEZ MAYORGA JOSE ALFREDO</t>
  </si>
  <si>
    <t>MENJOS01</t>
  </si>
  <si>
    <t>GONCAR01</t>
  </si>
  <si>
    <t>ROBLEDO FUENTES KEVIN JESUS</t>
  </si>
  <si>
    <t>ROBKEV</t>
  </si>
  <si>
    <t>CHAVEZ LOPES JESUS ISRAEL</t>
  </si>
  <si>
    <t>CHAJES01</t>
  </si>
  <si>
    <t>MORFRE01</t>
  </si>
  <si>
    <t>GOMLUI02</t>
  </si>
  <si>
    <t>HERJUV</t>
  </si>
  <si>
    <t>HERMOI</t>
  </si>
  <si>
    <t>PENJUA</t>
  </si>
  <si>
    <t>MARGON</t>
  </si>
  <si>
    <t>BAUTRI</t>
  </si>
  <si>
    <t>VIDJOS</t>
  </si>
  <si>
    <t>HERJUA01</t>
  </si>
  <si>
    <t>SANJUA07</t>
  </si>
  <si>
    <t>CHAVEZ ONTIVEROS JOSE DE JESUS</t>
  </si>
  <si>
    <t>CHAJOS</t>
  </si>
  <si>
    <t>ORTEGA OLGUIN EDUARDO</t>
  </si>
  <si>
    <t>ORTEDU</t>
  </si>
  <si>
    <t>HERFRA</t>
  </si>
  <si>
    <t>ZUÑIGA LOPEZ JOSE FELIX</t>
  </si>
  <si>
    <t>ZUÑJOS</t>
  </si>
  <si>
    <t>GARJUL</t>
  </si>
  <si>
    <t>DELJOS01</t>
  </si>
  <si>
    <t>TORVIC</t>
  </si>
  <si>
    <t>PINGUA</t>
  </si>
  <si>
    <t>GAJON CERVANTES JOSE DANIEL</t>
  </si>
  <si>
    <t>GAJJOS</t>
  </si>
  <si>
    <t>LUNA HERNANDEZ EMMANUEL</t>
  </si>
  <si>
    <t>LUNEMM</t>
  </si>
  <si>
    <t>ACOHER</t>
  </si>
  <si>
    <t>BARRON MARTINEZ JORGE ALBERTO</t>
  </si>
  <si>
    <t>BARJOR</t>
  </si>
  <si>
    <t>CHAVEZ LOPEZ JESUS ISRAEL</t>
  </si>
  <si>
    <t>PADLUI</t>
  </si>
  <si>
    <t>PEREZ GUTIERREZ JOSE CARLOS</t>
  </si>
  <si>
    <t>PERJOS</t>
  </si>
  <si>
    <t>LOPJAV</t>
  </si>
  <si>
    <t>CRUTOM</t>
  </si>
  <si>
    <t>MEDJOS01</t>
  </si>
  <si>
    <t>MORALES GARCIA JAHAZIEL</t>
  </si>
  <si>
    <t>MORJAH</t>
  </si>
  <si>
    <t>AQUISA</t>
  </si>
  <si>
    <t>CHAJUA01</t>
  </si>
  <si>
    <t>MAÑON RIVERA MARIANO</t>
  </si>
  <si>
    <t>MAÑMAR</t>
  </si>
  <si>
    <t>FLORES RAMOS ANGEL FRANCISCO</t>
  </si>
  <si>
    <t>FLOANG</t>
  </si>
  <si>
    <t>TRESER</t>
  </si>
  <si>
    <t>TORANG</t>
  </si>
  <si>
    <t>BUSJUA</t>
  </si>
  <si>
    <t>ESPINOSA GAMEZ JUAN MANUEL</t>
  </si>
  <si>
    <t>ESPJUA</t>
  </si>
  <si>
    <t>RAMIREZ RODRIGUEZ JUAN CARLOS</t>
  </si>
  <si>
    <t>RAMJUA04</t>
  </si>
  <si>
    <t>PATRAM</t>
  </si>
  <si>
    <t>SANJES01</t>
  </si>
  <si>
    <t>LOPERI</t>
  </si>
  <si>
    <t>ANGMIG</t>
  </si>
  <si>
    <t>GAYTAN CORONADO JOSE DEL CARMEN</t>
  </si>
  <si>
    <t>GAYJOS</t>
  </si>
  <si>
    <t>MIRJON</t>
  </si>
  <si>
    <t>MUÑGER</t>
  </si>
  <si>
    <t>ROBERTO MARTINEZ EFRAIN</t>
  </si>
  <si>
    <t>ROBEFR</t>
  </si>
  <si>
    <t>ANASTACIO SOTO NOE</t>
  </si>
  <si>
    <t>ANANOE</t>
  </si>
  <si>
    <t>RODRIGUEZ NEGRETE LEONEL</t>
  </si>
  <si>
    <t>RODLEO</t>
  </si>
  <si>
    <t>LEAL VARGAS MIGUEL ANGEL</t>
  </si>
  <si>
    <t>LEAMIG</t>
  </si>
  <si>
    <t>PERMAR</t>
  </si>
  <si>
    <t>CADEMM</t>
  </si>
  <si>
    <t>PERRIC</t>
  </si>
  <si>
    <t>SANCAR01</t>
  </si>
  <si>
    <t>MATIAS MATA ANDRES FERNANDO</t>
  </si>
  <si>
    <t>MATAND</t>
  </si>
  <si>
    <t>FLOBRA</t>
  </si>
  <si>
    <t>AGUMAU</t>
  </si>
  <si>
    <t>RICFRA</t>
  </si>
  <si>
    <t>ALARCON RAMIREZ EDGAR</t>
  </si>
  <si>
    <t>ALAEDG</t>
  </si>
  <si>
    <t>ROJFEL</t>
  </si>
  <si>
    <t>SOLBRI</t>
  </si>
  <si>
    <t>COLALE</t>
  </si>
  <si>
    <t>SALNER</t>
  </si>
  <si>
    <t>MARTINEZ MIRANDA FERNANDO</t>
  </si>
  <si>
    <t>MARFER</t>
  </si>
  <si>
    <t>DOMSAL</t>
  </si>
  <si>
    <t>NAVA JIMENEZ LUIS ANGEL</t>
  </si>
  <si>
    <t>NAVLUI</t>
  </si>
  <si>
    <t>PANIAGUA HERNANDEZ DAVID ALEJANDRO</t>
  </si>
  <si>
    <t>PANDAV</t>
  </si>
  <si>
    <t>COPJAI</t>
  </si>
  <si>
    <t>AGUILAR GARCIA ERNESTO</t>
  </si>
  <si>
    <t>AGUERN</t>
  </si>
  <si>
    <t>VELALE</t>
  </si>
  <si>
    <t>MOLALE</t>
  </si>
  <si>
    <t>ESTZAI</t>
  </si>
  <si>
    <t>GALISM</t>
  </si>
  <si>
    <t>CADCAR</t>
  </si>
  <si>
    <t>ZAMUDIO CORREA GUSTAVO ADEODATO</t>
  </si>
  <si>
    <t>ZAMGUS</t>
  </si>
  <si>
    <t>GOMJOV</t>
  </si>
  <si>
    <t>ORDAZ GALAN IGNACIO ANTONIO</t>
  </si>
  <si>
    <t>ORDIGN01</t>
  </si>
  <si>
    <t>SORJUL</t>
  </si>
  <si>
    <t>VELGIO</t>
  </si>
  <si>
    <t>HUELUI</t>
  </si>
  <si>
    <t>CAMJOS</t>
  </si>
  <si>
    <t>RIVERO MEJIA CRISTIAN ARTURO</t>
  </si>
  <si>
    <t>RIVCRI</t>
  </si>
  <si>
    <t>CERDAV</t>
  </si>
  <si>
    <t>FELJOS</t>
  </si>
  <si>
    <t>SOTJES01</t>
  </si>
  <si>
    <t>MONJON</t>
  </si>
  <si>
    <t>MONENR</t>
  </si>
  <si>
    <t>FLOJOS02</t>
  </si>
  <si>
    <t>BUEOSC</t>
  </si>
  <si>
    <t>ZABALZA MARCIAL FERNANDO</t>
  </si>
  <si>
    <t>ZABFER</t>
  </si>
  <si>
    <t>VILYON</t>
  </si>
  <si>
    <t>PERMAR01</t>
  </si>
  <si>
    <t>MARANT</t>
  </si>
  <si>
    <t>VARELA JUAREZ LUIS ANTONIO</t>
  </si>
  <si>
    <t>VARLUI</t>
  </si>
  <si>
    <t>MUÑCEC</t>
  </si>
  <si>
    <t>PERLUI01</t>
  </si>
  <si>
    <t>REYOFI</t>
  </si>
  <si>
    <t>DELANG</t>
  </si>
  <si>
    <t>MACFRA</t>
  </si>
  <si>
    <t>BAUTISTA DELGADO JUAN</t>
  </si>
  <si>
    <t>BAUJUA02</t>
  </si>
  <si>
    <t>HERNANDEZ DIAZ NORBERTO</t>
  </si>
  <si>
    <t>HERNOR</t>
  </si>
  <si>
    <t>CONMAU</t>
  </si>
  <si>
    <t>LEOJUA</t>
  </si>
  <si>
    <t>ASTLUI</t>
  </si>
  <si>
    <t>MEJJON</t>
  </si>
  <si>
    <t>RICO RICO CESAR</t>
  </si>
  <si>
    <t>RICCES</t>
  </si>
  <si>
    <t>MORDAV</t>
  </si>
  <si>
    <t>GREGORIO ALCANTARA NORA</t>
  </si>
  <si>
    <t>GRENOR</t>
  </si>
  <si>
    <t>LOPREN</t>
  </si>
  <si>
    <t>MARLUI02</t>
  </si>
  <si>
    <t>CABJUA</t>
  </si>
  <si>
    <t>CRUDAN</t>
  </si>
  <si>
    <t>GALRAY</t>
  </si>
  <si>
    <t>GONRAF</t>
  </si>
  <si>
    <t>RAMIREZ FARFAN JOSUE ALEJANDRO</t>
  </si>
  <si>
    <t>RAMJOS05</t>
  </si>
  <si>
    <t>GARFRA</t>
  </si>
  <si>
    <t>MEZA VARGAS LUIS ENRIQUE</t>
  </si>
  <si>
    <t>MEZLUI</t>
  </si>
  <si>
    <t>SANKEV</t>
  </si>
  <si>
    <t>ORTJES</t>
  </si>
  <si>
    <t>CHONTAL ENRIQUEZ VICTOR</t>
  </si>
  <si>
    <t>CHOVIC</t>
  </si>
  <si>
    <t>VELJOR</t>
  </si>
  <si>
    <t>SARJO</t>
  </si>
  <si>
    <t>ALVRAU</t>
  </si>
  <si>
    <t>MARTINEZ AYALA DIEGO ARMANDO</t>
  </si>
  <si>
    <t>MARDIE</t>
  </si>
  <si>
    <t>LOPALF</t>
  </si>
  <si>
    <t>SALMAR01</t>
  </si>
  <si>
    <t>MACJAI</t>
  </si>
  <si>
    <t>GARCIA CARBAJAL JUAN GABRIEL</t>
  </si>
  <si>
    <t>GARJUA03</t>
  </si>
  <si>
    <t>GARISM</t>
  </si>
  <si>
    <t>GORHUG</t>
  </si>
  <si>
    <t>CUAJOR</t>
  </si>
  <si>
    <t>BERJES</t>
  </si>
  <si>
    <t>SANVIC01</t>
  </si>
  <si>
    <t>MALART</t>
  </si>
  <si>
    <t>RIVCAR</t>
  </si>
  <si>
    <t>GARSIX</t>
  </si>
  <si>
    <t>RODALE</t>
  </si>
  <si>
    <t>MARJON</t>
  </si>
  <si>
    <t>REYRAU</t>
  </si>
  <si>
    <t>ACOFED</t>
  </si>
  <si>
    <t>GARJUA04</t>
  </si>
  <si>
    <t>HERHUG</t>
  </si>
  <si>
    <t>RUEPAT</t>
  </si>
  <si>
    <t>ESGJOS</t>
  </si>
  <si>
    <t>ALCART</t>
  </si>
  <si>
    <t>PACJOS</t>
  </si>
  <si>
    <t>FLOIRV</t>
  </si>
  <si>
    <t>ROMJUA</t>
  </si>
  <si>
    <t>VAZISA</t>
  </si>
  <si>
    <t>VILROB</t>
  </si>
  <si>
    <t>FELIX NARVAEZ VAZQUEZ</t>
  </si>
  <si>
    <t>NARFEL</t>
  </si>
  <si>
    <t>TORJUA01</t>
  </si>
  <si>
    <t>HURJOS</t>
  </si>
  <si>
    <t>SANRON</t>
  </si>
  <si>
    <t>CAMJOR</t>
  </si>
  <si>
    <t>FLOVAL</t>
  </si>
  <si>
    <t>VELART</t>
  </si>
  <si>
    <t>CRUJAV</t>
  </si>
  <si>
    <t>MARJUL</t>
  </si>
  <si>
    <t>FLOROB</t>
  </si>
  <si>
    <t>CABANG</t>
  </si>
  <si>
    <t>CARJUA</t>
  </si>
  <si>
    <t>SUM de Litros</t>
  </si>
  <si>
    <t>SUM de Costo por carga</t>
  </si>
  <si>
    <t>Total Crisa</t>
  </si>
  <si>
    <t>Total Patieros Crisa</t>
  </si>
  <si>
    <t>Suma total</t>
  </si>
  <si>
    <t>TDR</t>
  </si>
  <si>
    <t>Autoabasto</t>
  </si>
  <si>
    <t>TOTAL ATB</t>
  </si>
  <si>
    <t>TOTAL NIETO</t>
  </si>
  <si>
    <t>TOTAL TICKET</t>
  </si>
  <si>
    <t>TOTAL LITROS</t>
  </si>
  <si>
    <t>% AUTOABASTO</t>
  </si>
  <si>
    <t>Natgas</t>
  </si>
  <si>
    <t>PROVEEDOR</t>
  </si>
  <si>
    <t>Valores</t>
  </si>
  <si>
    <t>NATGAS</t>
  </si>
  <si>
    <t>SEMANA</t>
  </si>
  <si>
    <t>LITROS</t>
  </si>
  <si>
    <t>$ LITRO</t>
  </si>
  <si>
    <t>Litros Comprados</t>
  </si>
  <si>
    <t>Costo por litro promedio 
ticket car</t>
  </si>
  <si>
    <t>Ahorro</t>
  </si>
  <si>
    <t>Total Huehuetoca</t>
  </si>
  <si>
    <t>Total ATBHUE</t>
  </si>
  <si>
    <t>SUM de Volumen</t>
  </si>
  <si>
    <t>Total 1</t>
  </si>
  <si>
    <t>Total 2</t>
  </si>
  <si>
    <t>Total 3</t>
  </si>
  <si>
    <t>Total 4</t>
  </si>
  <si>
    <t>Total 5</t>
  </si>
  <si>
    <t>Total 6</t>
  </si>
  <si>
    <t>Total 7</t>
  </si>
  <si>
    <t>TTE</t>
  </si>
  <si>
    <t>ESTACION</t>
  </si>
  <si>
    <t>TIPO DE CARGA</t>
  </si>
  <si>
    <t>PRODUCTO</t>
  </si>
  <si>
    <t>Diesel</t>
  </si>
  <si>
    <t>NIETO</t>
  </si>
  <si>
    <t>ENERGEX</t>
  </si>
  <si>
    <t>Efectivo</t>
  </si>
  <si>
    <t>Urea</t>
  </si>
  <si>
    <t>GNC</t>
  </si>
  <si>
    <t>MALECON</t>
  </si>
  <si>
    <t>PASEO CENTRAL SJR</t>
  </si>
  <si>
    <t>JURIQUILLA</t>
  </si>
  <si>
    <t>PROLONGACION ZARAGOZA</t>
  </si>
  <si>
    <t>ABASTOS</t>
  </si>
  <si>
    <t>PERIFERICO SUR</t>
  </si>
  <si>
    <t>LAZARO CARDENAS</t>
  </si>
  <si>
    <t>Estacion de Servicio Tultitlan</t>
  </si>
  <si>
    <t>Enco</t>
  </si>
  <si>
    <t>Estacion de Servicio Chalkani</t>
  </si>
  <si>
    <t>Estación de Servicio El Tule</t>
  </si>
  <si>
    <t>Estacion San Pedro</t>
  </si>
  <si>
    <t>Estacion de Servicio Lincoln Poniente</t>
  </si>
  <si>
    <t>Estacion de Servicio Tule</t>
  </si>
  <si>
    <t>ESTACION DE SERVICIO TRIANGULO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</si>
</sst>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&quot;$&quot;#,##0.00"/>
    <numFmt numFmtId="165" formatCode="d/M/yyyy"/>
    <numFmt numFmtId="166" formatCode="mmmm yyyy"/>
    <numFmt numFmtId="167" formatCode="[$-010409]#,0.00;- #,0.00"/>
  </numFmts>
  <fonts count="18">
    <font>
      <sz val="10.0"/>
      <color rgb="FF000000"/>
      <name val="Arial"/>
      <scheme val="minor"/>
    </font>
    <font>
      <b/>
      <i/>
      <sz val="12.0"/>
      <color rgb="FFFFFFFF"/>
      <name val="Arial"/>
    </font>
    <font>
      <b/>
      <sz val="12.0"/>
      <color rgb="FFFFFFFF"/>
      <name val="Arial"/>
    </font>
    <font>
      <color theme="1"/>
      <name val="Arial"/>
    </font>
    <font>
      <color theme="1"/>
      <name val="Arial"/>
      <scheme val="minor"/>
    </font>
    <font>
      <b/>
      <i/>
      <color rgb="FFFFFFFF"/>
      <name val="Arial"/>
    </font>
    <font>
      <b/>
      <color theme="1"/>
      <name val="Arial"/>
    </font>
    <font>
      <b/>
      <color rgb="FFFFFFFF"/>
      <name val="Arial"/>
    </font>
    <font>
      <i/>
      <color rgb="FF000000"/>
      <name val="Arial"/>
    </font>
    <font>
      <color rgb="FFFFFFFF"/>
      <name val="Arial"/>
    </font>
    <font>
      <color rgb="FF000000"/>
      <name val="Arial"/>
    </font>
    <font>
      <b/>
      <color rgb="FF000000"/>
      <name val="Arial"/>
    </font>
    <font>
      <b/>
      <color rgb="FF000000"/>
      <name val="Arial"/>
      <scheme val="minor"/>
    </font>
    <font>
      <b/>
      <color theme="1"/>
      <name val="Arial"/>
      <scheme val="minor"/>
    </font>
    <font>
      <sz val="11.0"/>
      <color theme="1"/>
      <name val="Calibri"/>
    </font>
    <font>
      <i/>
      <sz val="11.0"/>
      <color theme="1"/>
      <name val="Calibri"/>
    </font>
    <font>
      <sz val="11.0"/>
      <color rgb="FFFFFFFF"/>
      <name val="Calibri"/>
    </font>
    <font>
      <b/>
      <sz val="11.0"/>
      <color theme="1"/>
      <name val="Calibri"/>
    </font>
  </fonts>
  <fills count="22">
    <fill>
      <patternFill patternType="none"/>
    </fill>
    <fill>
      <patternFill patternType="lightGray"/>
    </fill>
    <fill>
      <patternFill patternType="solid">
        <fgColor rgb="FF4285F4"/>
        <bgColor rgb="FF4285F4"/>
      </patternFill>
    </fill>
    <fill>
      <patternFill patternType="solid">
        <fgColor rgb="FF00FF00"/>
        <bgColor rgb="FF00FF00"/>
      </patternFill>
    </fill>
    <fill>
      <patternFill patternType="solid">
        <fgColor rgb="FF45818E"/>
        <bgColor rgb="FF45818E"/>
      </patternFill>
    </fill>
    <fill>
      <patternFill patternType="solid">
        <fgColor rgb="FFFFFFFF"/>
        <bgColor rgb="FFFFFFFF"/>
      </patternFill>
    </fill>
    <fill>
      <patternFill patternType="solid">
        <fgColor rgb="FF134F5C"/>
        <bgColor rgb="FF134F5C"/>
      </patternFill>
    </fill>
    <fill>
      <patternFill patternType="solid">
        <fgColor rgb="FFD9D9D9"/>
        <bgColor rgb="FFD9D9D9"/>
      </patternFill>
    </fill>
    <fill>
      <patternFill patternType="solid">
        <fgColor rgb="FF666666"/>
        <bgColor rgb="FF666666"/>
      </patternFill>
    </fill>
    <fill>
      <patternFill patternType="solid">
        <fgColor rgb="FFF3F3F3"/>
        <bgColor rgb="FFF3F3F3"/>
      </patternFill>
    </fill>
    <fill>
      <patternFill patternType="solid">
        <fgColor rgb="FF6D9EEB"/>
        <bgColor rgb="FF6D9EEB"/>
      </patternFill>
    </fill>
    <fill>
      <patternFill patternType="solid">
        <fgColor rgb="FFB7B7B7"/>
        <bgColor rgb="FFB7B7B7"/>
      </patternFill>
    </fill>
    <fill>
      <patternFill patternType="solid">
        <fgColor rgb="FFD9E0E8"/>
        <bgColor rgb="FFD9E0E8"/>
      </patternFill>
    </fill>
    <fill>
      <patternFill patternType="solid">
        <fgColor rgb="FF6883A4"/>
        <bgColor rgb="FF6883A4"/>
      </patternFill>
    </fill>
    <fill>
      <patternFill patternType="solid">
        <fgColor rgb="FFF2F5F7"/>
        <bgColor rgb="FFF2F5F7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0B5394"/>
        <bgColor rgb="FF0B5394"/>
      </patternFill>
    </fill>
    <fill>
      <patternFill patternType="solid">
        <fgColor rgb="FFD0E0E3"/>
        <bgColor rgb="FFD0E0E3"/>
      </patternFill>
    </fill>
    <fill>
      <patternFill patternType="solid">
        <fgColor rgb="FFE6B8AF"/>
        <bgColor rgb="FFE6B8AF"/>
      </patternFill>
    </fill>
    <fill>
      <patternFill patternType="solid">
        <fgColor rgb="FFCFE2F3"/>
        <bgColor rgb="FFCFE2F3"/>
      </patternFill>
    </fill>
    <fill>
      <patternFill patternType="solid">
        <fgColor rgb="FFD9EAD3"/>
        <bgColor rgb="FFD9EAD3"/>
      </patternFill>
    </fill>
  </fills>
  <borders count="1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bottom style="thick">
        <color rgb="FF666666"/>
      </bottom>
    </border>
    <border>
      <top style="thin">
        <color rgb="FFFFFFFF"/>
      </top>
      <bottom style="thick">
        <color rgb="FF666666"/>
      </bottom>
    </border>
    <border>
      <right style="thin">
        <color rgb="FFFFFFFF"/>
      </right>
    </border>
    <border>
      <top style="double">
        <color rgb="FF000000"/>
      </top>
    </border>
    <border>
      <bottom style="thick">
        <color rgb="FF6883A4"/>
      </bottom>
    </border>
    <border>
      <left style="thin">
        <color rgb="FFFFFFFF"/>
      </left>
      <right style="thin">
        <color rgb="FFFFFFFF"/>
      </right>
    </border>
    <border>
      <top style="thin">
        <color rgb="FFFFFFFF"/>
      </top>
    </border>
  </borders>
  <cellStyleXfs count="1">
    <xf borderId="0" fillId="0" fontId="0" numFmtId="0" applyAlignment="1" applyFont="1"/>
  </cellStyleXfs>
  <cellXfs count="11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1"/>
    </xf>
    <xf borderId="2" fillId="2" fontId="1" numFmtId="0" xfId="0" applyAlignment="1" applyBorder="1" applyFont="1">
      <alignment horizontal="center" shrinkToFit="0" vertical="center" wrapText="1"/>
    </xf>
    <xf borderId="2" fillId="2" fontId="1" numFmtId="49" xfId="0" applyAlignment="1" applyBorder="1" applyFont="1" applyNumberFormat="1">
      <alignment horizontal="center" shrinkToFit="0" vertical="center" wrapText="1"/>
    </xf>
    <xf borderId="2" fillId="2" fontId="1" numFmtId="164" xfId="0" applyAlignment="1" applyBorder="1" applyFont="1" applyNumberFormat="1">
      <alignment horizontal="center" shrinkToFit="0" vertical="center" wrapText="1"/>
    </xf>
    <xf borderId="2" fillId="2" fontId="1" numFmtId="1" xfId="0" applyAlignment="1" applyBorder="1" applyFont="1" applyNumberFormat="1">
      <alignment horizontal="center" shrinkToFit="0" vertical="center" wrapText="1"/>
    </xf>
    <xf borderId="2" fillId="2" fontId="1" numFmtId="4" xfId="0" applyAlignment="1" applyBorder="1" applyFont="1" applyNumberForma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2" numFmtId="4" xfId="0" applyAlignment="1" applyFont="1" applyNumberFormat="1">
      <alignment horizontal="center" shrinkToFit="0" vertical="center" wrapText="1"/>
    </xf>
    <xf borderId="0" fillId="0" fontId="3" numFmtId="0" xfId="0" applyAlignment="1" applyFont="1">
      <alignment horizontal="center" readingOrder="0" vertical="bottom"/>
    </xf>
    <xf borderId="0" fillId="0" fontId="3" numFmtId="0" xfId="0" applyAlignment="1" applyFont="1">
      <alignment horizontal="center" vertical="bottom"/>
    </xf>
    <xf borderId="0" fillId="0" fontId="3" numFmtId="49" xfId="0" applyAlignment="1" applyFont="1" applyNumberFormat="1">
      <alignment horizontal="center" readingOrder="0" vertical="bottom"/>
    </xf>
    <xf borderId="0" fillId="0" fontId="3" numFmtId="0" xfId="0" applyAlignment="1" applyFont="1">
      <alignment horizontal="center" vertical="bottom"/>
    </xf>
    <xf borderId="0" fillId="0" fontId="4" numFmtId="164" xfId="0" applyAlignment="1" applyFont="1" applyNumberFormat="1">
      <alignment horizontal="center" readingOrder="0"/>
    </xf>
    <xf borderId="0" fillId="0" fontId="3" numFmtId="1" xfId="0" applyAlignment="1" applyFont="1" applyNumberFormat="1">
      <alignment horizontal="center" readingOrder="0" vertical="bottom"/>
    </xf>
    <xf borderId="0" fillId="0" fontId="3" numFmtId="164" xfId="0" applyAlignment="1" applyFont="1" applyNumberFormat="1">
      <alignment horizontal="center" vertical="bottom"/>
    </xf>
    <xf borderId="0" fillId="0" fontId="4" numFmtId="0" xfId="0" applyAlignment="1" applyFont="1">
      <alignment horizontal="center" readingOrder="0"/>
    </xf>
    <xf borderId="0" fillId="0" fontId="4" numFmtId="49" xfId="0" applyAlignment="1" applyFont="1" applyNumberFormat="1">
      <alignment horizontal="center" readingOrder="0"/>
    </xf>
    <xf borderId="0" fillId="0" fontId="4" numFmtId="1" xfId="0" applyAlignment="1" applyFont="1" applyNumberFormat="1">
      <alignment horizontal="center" readingOrder="0"/>
    </xf>
    <xf borderId="0" fillId="0" fontId="4" numFmtId="0" xfId="0" applyAlignment="1" applyFont="1">
      <alignment horizontal="center"/>
    </xf>
    <xf borderId="0" fillId="0" fontId="3" numFmtId="164" xfId="0" applyAlignment="1" applyFont="1" applyNumberFormat="1">
      <alignment horizontal="center" readingOrder="0" vertical="bottom"/>
    </xf>
    <xf borderId="0" fillId="3" fontId="4" numFmtId="0" xfId="0" applyAlignment="1" applyFill="1" applyFont="1">
      <alignment horizontal="center" readingOrder="0"/>
    </xf>
    <xf borderId="0" fillId="3" fontId="3" numFmtId="0" xfId="0" applyAlignment="1" applyFont="1">
      <alignment horizontal="center" vertical="bottom"/>
    </xf>
    <xf borderId="0" fillId="3" fontId="4" numFmtId="49" xfId="0" applyAlignment="1" applyFont="1" applyNumberFormat="1">
      <alignment horizontal="center" readingOrder="0"/>
    </xf>
    <xf borderId="0" fillId="3" fontId="4" numFmtId="0" xfId="0" applyAlignment="1" applyFont="1">
      <alignment horizontal="center"/>
    </xf>
    <xf borderId="0" fillId="3" fontId="4" numFmtId="164" xfId="0" applyAlignment="1" applyFont="1" applyNumberFormat="1">
      <alignment horizontal="center" readingOrder="0"/>
    </xf>
    <xf borderId="0" fillId="3" fontId="4" numFmtId="1" xfId="0" applyAlignment="1" applyFont="1" applyNumberFormat="1">
      <alignment horizontal="center" readingOrder="0"/>
    </xf>
    <xf borderId="0" fillId="3" fontId="3" numFmtId="164" xfId="0" applyAlignment="1" applyFont="1" applyNumberFormat="1">
      <alignment horizontal="center" vertical="bottom"/>
    </xf>
    <xf borderId="0" fillId="0" fontId="4" numFmtId="165" xfId="0" applyAlignment="1" applyFont="1" applyNumberFormat="1">
      <alignment horizontal="center" readingOrder="0"/>
    </xf>
    <xf borderId="0" fillId="0" fontId="3" numFmtId="165" xfId="0" applyAlignment="1" applyFont="1" applyNumberFormat="1">
      <alignment horizontal="center" vertical="bottom"/>
    </xf>
    <xf borderId="0" fillId="3" fontId="4" numFmtId="165" xfId="0" applyAlignment="1" applyFont="1" applyNumberFormat="1">
      <alignment horizontal="center" readingOrder="0"/>
    </xf>
    <xf borderId="0" fillId="0" fontId="3" numFmtId="0" xfId="0" applyAlignment="1" applyFont="1">
      <alignment horizontal="left" vertical="bottom"/>
    </xf>
    <xf borderId="0" fillId="0" fontId="3" numFmtId="0" xfId="0" applyAlignment="1" applyFont="1">
      <alignment vertical="bottom"/>
    </xf>
    <xf borderId="0" fillId="0" fontId="3" numFmtId="166" xfId="0" applyAlignment="1" applyFont="1" applyNumberFormat="1">
      <alignment horizontal="right" vertical="bottom"/>
    </xf>
    <xf borderId="0" fillId="0" fontId="3" numFmtId="0" xfId="0" applyAlignment="1" applyFont="1">
      <alignment horizontal="right" vertical="bottom"/>
    </xf>
    <xf borderId="0" fillId="4" fontId="5" numFmtId="0" xfId="0" applyAlignment="1" applyFill="1" applyFont="1">
      <alignment horizontal="left" vertical="bottom"/>
    </xf>
    <xf borderId="0" fillId="4" fontId="5" numFmtId="0" xfId="0" applyAlignment="1" applyFont="1">
      <alignment horizontal="center" vertical="bottom"/>
    </xf>
    <xf borderId="1" fillId="0" fontId="3" numFmtId="0" xfId="0" applyAlignment="1" applyBorder="1" applyFont="1">
      <alignment horizontal="left" vertical="bottom"/>
    </xf>
    <xf borderId="1" fillId="0" fontId="3" numFmtId="0" xfId="0" applyAlignment="1" applyBorder="1" applyFont="1">
      <alignment horizontal="center" vertical="bottom"/>
    </xf>
    <xf borderId="1" fillId="0" fontId="3" numFmtId="0" xfId="0" applyAlignment="1" applyBorder="1" applyFont="1">
      <alignment horizontal="left" readingOrder="0" vertical="bottom"/>
    </xf>
    <xf borderId="0" fillId="0" fontId="3" numFmtId="0" xfId="0" applyAlignment="1" applyFont="1">
      <alignment horizontal="left" readingOrder="0" vertical="bottom"/>
    </xf>
    <xf borderId="1" fillId="5" fontId="3" numFmtId="0" xfId="0" applyAlignment="1" applyBorder="1" applyFill="1" applyFont="1">
      <alignment horizontal="left" vertical="bottom"/>
    </xf>
    <xf borderId="2" fillId="5" fontId="3" numFmtId="0" xfId="0" applyAlignment="1" applyBorder="1" applyFont="1">
      <alignment horizontal="center" vertical="bottom"/>
    </xf>
    <xf borderId="0" fillId="5" fontId="3" numFmtId="0" xfId="0" applyAlignment="1" applyFont="1">
      <alignment horizontal="left" vertical="bottom"/>
    </xf>
    <xf borderId="0" fillId="5" fontId="3" numFmtId="0" xfId="0" applyAlignment="1" applyFont="1">
      <alignment horizontal="center" vertical="bottom"/>
    </xf>
    <xf borderId="0" fillId="0" fontId="4" numFmtId="0" xfId="0" applyFont="1"/>
    <xf borderId="0" fillId="0" fontId="4" numFmtId="1" xfId="0" applyFont="1" applyNumberFormat="1"/>
    <xf borderId="0" fillId="0" fontId="4" numFmtId="164" xfId="0" applyFont="1" applyNumberFormat="1"/>
    <xf borderId="0" fillId="0" fontId="6" numFmtId="0" xfId="0" applyAlignment="1" applyFont="1">
      <alignment horizontal="center" shrinkToFit="0" vertical="bottom" wrapText="1"/>
    </xf>
    <xf borderId="1" fillId="5" fontId="3" numFmtId="0" xfId="0" applyAlignment="1" applyBorder="1" applyFont="1">
      <alignment horizontal="center" vertical="bottom"/>
    </xf>
    <xf borderId="0" fillId="5" fontId="3" numFmtId="0" xfId="0" applyAlignment="1" applyFont="1">
      <alignment vertical="bottom"/>
    </xf>
    <xf borderId="0" fillId="0" fontId="4" numFmtId="4" xfId="0" applyFont="1" applyNumberFormat="1"/>
    <xf borderId="3" fillId="6" fontId="7" numFmtId="0" xfId="0" applyAlignment="1" applyBorder="1" applyFill="1" applyFont="1">
      <alignment horizontal="center" readingOrder="0"/>
    </xf>
    <xf borderId="4" fillId="6" fontId="7" numFmtId="0" xfId="0" applyAlignment="1" applyBorder="1" applyFont="1">
      <alignment horizontal="center"/>
    </xf>
    <xf borderId="2" fillId="6" fontId="7" numFmtId="0" xfId="0" applyAlignment="1" applyBorder="1" applyFont="1">
      <alignment horizontal="center"/>
    </xf>
    <xf borderId="1" fillId="6" fontId="7" numFmtId="0" xfId="0" applyAlignment="1" applyBorder="1" applyFont="1">
      <alignment horizontal="center" readingOrder="0"/>
    </xf>
    <xf borderId="1" fillId="0" fontId="3" numFmtId="4" xfId="0" applyAlignment="1" applyBorder="1" applyFont="1" applyNumberFormat="1">
      <alignment horizontal="center" readingOrder="0"/>
    </xf>
    <xf borderId="1" fillId="0" fontId="3" numFmtId="167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0" fillId="0" fontId="4" numFmtId="167" xfId="0" applyFont="1" applyNumberFormat="1"/>
    <xf borderId="0" fillId="7" fontId="3" numFmtId="0" xfId="0" applyAlignment="1" applyFill="1" applyFont="1">
      <alignment vertical="bottom"/>
    </xf>
    <xf borderId="0" fillId="7" fontId="8" numFmtId="0" xfId="0" applyAlignment="1" applyFont="1">
      <alignment vertical="bottom"/>
    </xf>
    <xf borderId="0" fillId="8" fontId="9" numFmtId="0" xfId="0" applyAlignment="1" applyFill="1" applyFont="1">
      <alignment vertical="bottom"/>
    </xf>
    <xf borderId="0" fillId="8" fontId="3" numFmtId="0" xfId="0" applyAlignment="1" applyFont="1">
      <alignment vertical="bottom"/>
    </xf>
    <xf borderId="5" fillId="7" fontId="8" numFmtId="0" xfId="0" applyAlignment="1" applyBorder="1" applyFont="1">
      <alignment vertical="bottom"/>
    </xf>
    <xf borderId="6" fillId="8" fontId="9" numFmtId="0" xfId="0" applyAlignment="1" applyBorder="1" applyFont="1">
      <alignment horizontal="center" vertical="bottom"/>
    </xf>
    <xf borderId="7" fillId="9" fontId="10" numFmtId="3" xfId="0" applyAlignment="1" applyBorder="1" applyFill="1" applyFont="1" applyNumberFormat="1">
      <alignment horizontal="right" vertical="bottom"/>
    </xf>
    <xf borderId="0" fillId="5" fontId="10" numFmtId="4" xfId="0" applyAlignment="1" applyFont="1" applyNumberFormat="1">
      <alignment horizontal="right" vertical="bottom"/>
    </xf>
    <xf borderId="0" fillId="5" fontId="10" numFmtId="2" xfId="0" applyAlignment="1" applyFont="1" applyNumberFormat="1">
      <alignment horizontal="right" vertical="bottom"/>
    </xf>
    <xf borderId="0" fillId="0" fontId="4" numFmtId="0" xfId="0" applyAlignment="1" applyFont="1">
      <alignment readingOrder="0"/>
    </xf>
    <xf borderId="8" fillId="7" fontId="11" numFmtId="0" xfId="0" applyAlignment="1" applyBorder="1" applyFont="1">
      <alignment vertical="bottom"/>
    </xf>
    <xf borderId="8" fillId="7" fontId="11" numFmtId="4" xfId="0" applyAlignment="1" applyBorder="1" applyFont="1" applyNumberFormat="1">
      <alignment horizontal="right" vertical="bottom"/>
    </xf>
    <xf borderId="1" fillId="0" fontId="4" numFmtId="0" xfId="0" applyAlignment="1" applyBorder="1" applyFont="1">
      <alignment horizontal="center" vertical="center"/>
    </xf>
    <xf borderId="1" fillId="0" fontId="4" numFmtId="4" xfId="0" applyAlignment="1" applyBorder="1" applyFont="1" applyNumberFormat="1">
      <alignment horizontal="center" vertical="center"/>
    </xf>
    <xf borderId="1" fillId="10" fontId="12" numFmtId="0" xfId="0" applyAlignment="1" applyBorder="1" applyFill="1" applyFont="1">
      <alignment horizontal="center" shrinkToFit="0" vertical="center" wrapText="1"/>
    </xf>
    <xf borderId="1" fillId="11" fontId="13" numFmtId="0" xfId="0" applyAlignment="1" applyBorder="1" applyFill="1" applyFont="1">
      <alignment horizontal="center" vertical="center"/>
    </xf>
    <xf borderId="1" fillId="11" fontId="13" numFmtId="4" xfId="0" applyAlignment="1" applyBorder="1" applyFont="1" applyNumberFormat="1">
      <alignment horizontal="center" vertical="center"/>
    </xf>
    <xf borderId="1" fillId="11" fontId="13" numFmtId="0" xfId="0" applyAlignment="1" applyBorder="1" applyFont="1">
      <alignment horizontal="center" readingOrder="0" vertical="center"/>
    </xf>
    <xf borderId="1" fillId="0" fontId="4" numFmtId="1" xfId="0" applyAlignment="1" applyBorder="1" applyFont="1" applyNumberFormat="1">
      <alignment horizontal="center" vertical="center"/>
    </xf>
    <xf borderId="1" fillId="0" fontId="4" numFmtId="164" xfId="0" applyAlignment="1" applyBorder="1" applyFont="1" applyNumberFormat="1">
      <alignment horizontal="center" vertical="center"/>
    </xf>
    <xf borderId="1" fillId="0" fontId="4" numFmtId="164" xfId="0" applyAlignment="1" applyBorder="1" applyFont="1" applyNumberFormat="1">
      <alignment horizontal="center" readingOrder="0"/>
    </xf>
    <xf borderId="1" fillId="0" fontId="4" numFmtId="164" xfId="0" applyAlignment="1" applyBorder="1" applyFont="1" applyNumberFormat="1">
      <alignment horizontal="center"/>
    </xf>
    <xf borderId="1" fillId="0" fontId="4" numFmtId="164" xfId="0" applyAlignment="1" applyBorder="1" applyFont="1" applyNumberFormat="1">
      <alignment horizontal="center" readingOrder="0" vertical="center"/>
    </xf>
    <xf borderId="1" fillId="0" fontId="4" numFmtId="164" xfId="0" applyAlignment="1" applyBorder="1" applyFont="1" applyNumberFormat="1">
      <alignment horizontal="center" vertical="center"/>
    </xf>
    <xf borderId="1" fillId="0" fontId="4" numFmtId="0" xfId="0" applyAlignment="1" applyBorder="1" applyFont="1">
      <alignment horizontal="center" readingOrder="0" vertical="center"/>
    </xf>
    <xf borderId="9" fillId="12" fontId="14" numFmtId="1" xfId="0" applyAlignment="1" applyBorder="1" applyFill="1" applyFont="1" applyNumberFormat="1">
      <alignment vertical="bottom"/>
    </xf>
    <xf borderId="9" fillId="12" fontId="15" numFmtId="0" xfId="0" applyAlignment="1" applyBorder="1" applyFont="1">
      <alignment vertical="bottom"/>
    </xf>
    <xf borderId="9" fillId="13" fontId="16" numFmtId="0" xfId="0" applyAlignment="1" applyBorder="1" applyFill="1" applyFont="1">
      <alignment vertical="bottom"/>
    </xf>
    <xf borderId="0" fillId="14" fontId="14" numFmtId="1" xfId="0" applyAlignment="1" applyFill="1" applyFont="1" applyNumberFormat="1">
      <alignment horizontal="right" vertical="bottom"/>
    </xf>
    <xf borderId="10" fillId="14" fontId="14" numFmtId="0" xfId="0" applyAlignment="1" applyBorder="1" applyFont="1">
      <alignment vertical="bottom"/>
    </xf>
    <xf borderId="0" fillId="5" fontId="14" numFmtId="4" xfId="0" applyAlignment="1" applyFont="1" applyNumberFormat="1">
      <alignment horizontal="right" vertical="bottom"/>
    </xf>
    <xf borderId="0" fillId="14" fontId="14" numFmtId="0" xfId="0" applyAlignment="1" applyFont="1">
      <alignment vertical="bottom"/>
    </xf>
    <xf borderId="11" fillId="12" fontId="14" numFmtId="0" xfId="0" applyAlignment="1" applyBorder="1" applyFont="1">
      <alignment vertical="bottom"/>
    </xf>
    <xf borderId="11" fillId="12" fontId="14" numFmtId="4" xfId="0" applyAlignment="1" applyBorder="1" applyFont="1" applyNumberFormat="1">
      <alignment horizontal="right" vertical="bottom"/>
    </xf>
    <xf borderId="8" fillId="12" fontId="17" numFmtId="0" xfId="0" applyAlignment="1" applyBorder="1" applyFont="1">
      <alignment vertical="bottom"/>
    </xf>
    <xf borderId="8" fillId="12" fontId="14" numFmtId="0" xfId="0" applyAlignment="1" applyBorder="1" applyFont="1">
      <alignment vertical="bottom"/>
    </xf>
    <xf borderId="8" fillId="12" fontId="17" numFmtId="4" xfId="0" applyAlignment="1" applyBorder="1" applyFont="1" applyNumberFormat="1">
      <alignment horizontal="right" vertical="bottom"/>
    </xf>
    <xf borderId="1" fillId="5" fontId="6" numFmtId="0" xfId="0" applyAlignment="1" applyBorder="1" applyFont="1">
      <alignment horizontal="center" shrinkToFit="0" vertical="bottom" wrapText="1"/>
    </xf>
    <xf borderId="0" fillId="0" fontId="6" numFmtId="0" xfId="0" applyAlignment="1" applyFont="1">
      <alignment horizontal="center" shrinkToFit="0" vertical="bottom" wrapText="1"/>
    </xf>
    <xf borderId="1" fillId="5" fontId="3" numFmtId="0" xfId="0" applyAlignment="1" applyBorder="1" applyFont="1">
      <alignment horizontal="center" vertical="bottom"/>
    </xf>
    <xf borderId="0" fillId="0" fontId="3" numFmtId="0" xfId="0" applyAlignment="1" applyFont="1">
      <alignment vertical="bottom"/>
    </xf>
    <xf borderId="1" fillId="15" fontId="3" numFmtId="0" xfId="0" applyAlignment="1" applyBorder="1" applyFill="1" applyFont="1">
      <alignment horizontal="center" vertical="bottom"/>
    </xf>
    <xf borderId="1" fillId="5" fontId="6" numFmtId="0" xfId="0" applyAlignment="1" applyBorder="1" applyFont="1">
      <alignment horizontal="center" vertical="bottom"/>
    </xf>
    <xf borderId="1" fillId="16" fontId="3" numFmtId="0" xfId="0" applyAlignment="1" applyBorder="1" applyFill="1" applyFont="1">
      <alignment horizontal="center" vertical="bottom"/>
    </xf>
    <xf borderId="1" fillId="17" fontId="7" numFmtId="0" xfId="0" applyAlignment="1" applyBorder="1" applyFill="1" applyFont="1">
      <alignment horizontal="center" shrinkToFit="0" wrapText="1"/>
    </xf>
    <xf borderId="1" fillId="18" fontId="3" numFmtId="0" xfId="0" applyAlignment="1" applyBorder="1" applyFill="1" applyFont="1">
      <alignment vertical="bottom"/>
    </xf>
    <xf borderId="1" fillId="18" fontId="3" numFmtId="0" xfId="0" applyAlignment="1" applyBorder="1" applyFont="1">
      <alignment horizontal="center" vertical="bottom"/>
    </xf>
    <xf borderId="1" fillId="19" fontId="3" numFmtId="0" xfId="0" applyAlignment="1" applyBorder="1" applyFill="1" applyFont="1">
      <alignment vertical="bottom"/>
    </xf>
    <xf borderId="1" fillId="19" fontId="3" numFmtId="0" xfId="0" applyAlignment="1" applyBorder="1" applyFont="1">
      <alignment horizontal="center" vertical="bottom"/>
    </xf>
    <xf borderId="1" fillId="19" fontId="3" numFmtId="0" xfId="0" applyAlignment="1" applyBorder="1" applyFont="1">
      <alignment vertical="bottom"/>
    </xf>
    <xf borderId="1" fillId="20" fontId="3" numFmtId="0" xfId="0" applyAlignment="1" applyBorder="1" applyFill="1" applyFont="1">
      <alignment vertical="bottom"/>
    </xf>
    <xf borderId="1" fillId="20" fontId="3" numFmtId="0" xfId="0" applyAlignment="1" applyBorder="1" applyFont="1">
      <alignment horizontal="center" vertical="bottom"/>
    </xf>
    <xf borderId="1" fillId="21" fontId="3" numFmtId="0" xfId="0" applyAlignment="1" applyBorder="1" applyFill="1" applyFont="1">
      <alignment vertical="bottom"/>
    </xf>
    <xf borderId="1" fillId="21" fontId="3" numFmtId="0" xfId="0" applyAlignment="1" applyBorder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2.xml"/><Relationship Id="rId16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19" Type="http://schemas.openxmlformats.org/officeDocument/2006/relationships/pivotCacheDefinition" Target="pivotCache/pivotCacheDefinition4.xml"/><Relationship Id="rId6" Type="http://schemas.openxmlformats.org/officeDocument/2006/relationships/worksheet" Target="worksheets/sheet3.xml"/><Relationship Id="rId18" Type="http://schemas.openxmlformats.org/officeDocument/2006/relationships/pivotCacheDefinition" Target="pivotCache/pivotCacheDefinition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O6927" sheet="Cargas"/>
  </cacheSource>
  <cacheFields>
    <cacheField name="Unidad">
      <sharedItems containsBlank="1" containsMixedTypes="1" containsNumber="1" containsInteger="1">
        <n v="2060.0"/>
        <n v="1870.0"/>
        <n v="1839.0"/>
        <n v="1821.0"/>
        <n v="1897.0"/>
        <n v="2024.0"/>
        <n v="1883.0"/>
        <n v="1689.0"/>
        <n v="1828.0"/>
        <n v="1749.0"/>
        <n v="1874.0"/>
        <n v="2020.0"/>
        <n v="1827.0"/>
        <n v="2011.0"/>
        <s v="PLANTAHUE"/>
        <n v="2026.0"/>
        <n v="2013.0"/>
        <n v="1851.0"/>
        <n v="1998.0"/>
        <n v="1937.0"/>
        <n v="1947.0"/>
        <n v="1819.0"/>
        <n v="2025.0"/>
        <n v="2072.0"/>
        <n v="1875.0"/>
        <n v="1958.0"/>
        <n v="2036.0"/>
        <n v="1688.0"/>
        <n v="2066.0"/>
        <n v="2082.0"/>
        <n v="2018.0"/>
        <n v="1866.0"/>
        <n v="1697.0"/>
        <n v="1683.0"/>
        <n v="1724.0"/>
        <n v="1780.0"/>
        <n v="1994.0"/>
        <n v="1864.0"/>
        <n v="1956.0"/>
        <n v="1855.0"/>
        <n v="1809.0"/>
        <n v="1942.0"/>
        <n v="2035.0"/>
        <n v="1802.0"/>
        <n v="1885.0"/>
        <n v="2040.0"/>
        <n v="2092.0"/>
        <n v="1988.0"/>
        <n v="1884.0"/>
        <n v="1892.0"/>
        <n v="1980.0"/>
        <n v="2014.0"/>
        <n v="308.0"/>
        <n v="1858.0"/>
        <n v="1971.0"/>
        <n v="1969.0"/>
        <n v="1948.0"/>
        <n v="1803.0"/>
        <n v="1888.0"/>
        <n v="2053.0"/>
        <n v="1933.0"/>
        <n v="1999.0"/>
        <n v="2017.0"/>
        <n v="1957.0"/>
        <n v="1974.0"/>
        <n v="2031.0"/>
        <n v="1728.0"/>
        <n v="2000.0"/>
        <n v="2015.0"/>
        <n v="1715.0"/>
        <n v="1814.0"/>
        <n v="1753.0"/>
        <n v="1959.0"/>
        <n v="1813.0"/>
        <n v="1817.0"/>
        <n v="1761.0"/>
        <s v="TT02"/>
        <n v="1936.0"/>
        <n v="1902.0"/>
        <n v="1921.0"/>
        <n v="1919.0"/>
        <n v="1765.0"/>
        <n v="1788.0"/>
        <n v="1939.0"/>
        <n v="1795.0"/>
        <n v="1741.0"/>
        <n v="1982.0"/>
        <n v="1951.0"/>
        <n v="2069.0"/>
        <n v="1735.0"/>
        <n v="1750.0"/>
        <n v="1863.0"/>
        <n v="1774.0"/>
        <n v="2023.0"/>
        <n v="1754.0"/>
        <n v="1935.0"/>
        <n v="1865.0"/>
        <n v="1879.0"/>
        <n v="1695.0"/>
        <n v="1953.0"/>
        <n v="1906.0"/>
        <n v="1704.0"/>
        <n v="1978.0"/>
        <n v="1989.0"/>
        <n v="1944.0"/>
        <n v="2086.0"/>
        <n v="1900.0"/>
        <n v="1946.0"/>
        <n v="1833.0"/>
        <n v="1807.0"/>
        <n v="2037.0"/>
        <n v="1889.0"/>
        <n v="1981.0"/>
        <n v="1752.0"/>
        <n v="2042.0"/>
        <n v="1932.0"/>
        <n v="1829.0"/>
        <n v="1731.0"/>
        <n v="309.0"/>
        <n v="1970.0"/>
        <n v="1881.0"/>
        <n v="2077.0"/>
        <n v="2059.0"/>
        <n v="1740.0"/>
        <n v="2051.0"/>
        <n v="1965.0"/>
        <n v="2062.0"/>
        <n v="2063.0"/>
        <n v="1733.0"/>
        <n v="1991.0"/>
        <n v="1995.0"/>
        <n v="2009.0"/>
        <n v="1820.0"/>
        <n v="1722.0"/>
        <n v="1816.0"/>
        <n v="1997.0"/>
        <n v="2006.0"/>
        <n v="1736.0"/>
        <n v="2001.0"/>
        <n v="1964.0"/>
        <n v="2010.0"/>
        <n v="1818.0"/>
        <n v="1798.0"/>
        <n v="2004.0"/>
        <n v="2021.0"/>
        <n v="1950.0"/>
        <n v="1854.0"/>
        <n v="1898.0"/>
        <n v="2022.0"/>
        <n v="1917.0"/>
        <n v="1912.0"/>
        <n v="1928.0"/>
        <n v="1762.0"/>
        <n v="1992.0"/>
        <n v="2007.0"/>
        <n v="1977.0"/>
        <n v="1904.0"/>
        <n v="2016.0"/>
        <n v="1949.0"/>
        <n v="2043.0"/>
        <n v="1810.0"/>
        <n v="1718.0"/>
        <n v="1983.0"/>
        <n v="1812.0"/>
        <n v="1876.0"/>
        <n v="1759.0"/>
        <n v="1727.0"/>
        <n v="2078.0"/>
        <n v="2079.0"/>
        <n v="1871.0"/>
        <n v="1849.0"/>
        <n v="1799.0"/>
        <n v="1877.0"/>
        <n v="1886.0"/>
        <n v="1869.0"/>
        <n v="2065.0"/>
        <n v="2061.0"/>
        <n v="2084.0"/>
        <n v="1878.0"/>
        <n v="1850.0"/>
        <n v="1730.0"/>
        <n v="1729.0"/>
        <n v="1738.0"/>
        <n v="2029.0"/>
        <s v="TT01"/>
        <n v="2030.0"/>
        <n v="1920.0"/>
        <n v="1923.0"/>
        <n v="1960.0"/>
        <n v="1963.0"/>
        <n v="1996.0"/>
        <n v="1905.0"/>
        <n v="1993.0"/>
        <n v="1984.0"/>
        <n v="1987.0"/>
        <n v="1986.0"/>
        <n v="1975.0"/>
        <n v="1966.0"/>
        <n v="1853.0"/>
        <n v="2071.0"/>
        <n v="2003.0"/>
        <n v="1797.0"/>
        <n v="1979.0"/>
        <n v="1896.0"/>
        <n v="1938.0"/>
        <n v="1806.0"/>
        <n v="1746.0"/>
        <n v="1758.0"/>
        <n v="1705.0"/>
        <n v="2005.0"/>
        <n v="2070.0"/>
        <n v="1725.0"/>
        <n v="1723.0"/>
        <n v="1701.0"/>
        <n v="1990.0"/>
        <n v="1837.0"/>
        <n v="1985.0"/>
        <n v="1941.0"/>
        <n v="1790.0"/>
        <n v="1903.0"/>
        <n v="1972.0"/>
        <n v="1779.0"/>
        <n v="1801.0"/>
        <n v="1784.0"/>
        <n v="2080.0"/>
        <n v="1872.0"/>
        <n v="1931.0"/>
        <n v="2044.0"/>
        <n v="1793.0"/>
        <n v="1717.0"/>
        <n v="1826.0"/>
        <n v="1789.0"/>
        <n v="1907.0"/>
        <n v="1791.0"/>
        <n v="1811.0"/>
        <n v="1808.0"/>
        <n v="1767.0"/>
        <n v="2019.0"/>
        <n v="1873.0"/>
        <n v="2089.0"/>
        <n v="1934.0"/>
        <n v="1847.0"/>
        <n v="1976.0"/>
        <n v="1760.0"/>
        <n v="1748.0"/>
        <n v="2046.0"/>
        <n v="1823.0"/>
        <n v="2002.0"/>
        <n v="2088.0"/>
        <n v="1836.0"/>
        <n v="2028.0"/>
        <n v="1800.0"/>
        <n v="1967.0"/>
        <n v="1848.0"/>
        <n v="2012.0"/>
        <n v="1943.0"/>
        <n v="1721.0"/>
        <n v="1856.0"/>
        <n v="1894.0"/>
        <n v="1769.0"/>
        <n v="1899.0"/>
        <s v="Planta de Luz Mex"/>
        <n v="1838.0"/>
        <n v="1955.0"/>
        <n v="1968.0"/>
        <n v="1846.0"/>
        <s v="MANTENIMIENTO"/>
        <n v="1908.0"/>
        <n v="1786.0"/>
        <n v="2056.0"/>
        <n v="1768.0"/>
        <n v="1954.0"/>
        <s v="MANTENIMIENTO MEXICO"/>
        <n v="1901.0"/>
        <n v="1952.0"/>
        <n v="1783.0"/>
        <n v="1909.0"/>
        <n v="1895.0"/>
        <n v="1757.0"/>
        <n v="2027.0"/>
        <n v="1785.0"/>
        <n v="1805.0"/>
        <n v="1834.0"/>
        <n v="1835.0"/>
        <n v="1862.0"/>
        <n v="2038.0"/>
        <n v="2091.0"/>
        <n v="1777.0"/>
        <n v="2058.0"/>
        <s v="DC06"/>
        <n v="1682.0"/>
        <n v="1714.0"/>
        <n v="1770.0"/>
        <n v="2008.0"/>
        <n v="1887.0"/>
        <n v="2039.0"/>
        <n v="1852.0"/>
        <n v="2057.0"/>
        <n v="1764.0"/>
        <n v="1891.0"/>
        <n v="1755.0"/>
        <n v="1961.0"/>
        <n v="1796.0"/>
        <n v="2041.0"/>
        <n v="1824.0"/>
        <n v="1822.0"/>
        <n v="1792.0"/>
        <n v="2068.0"/>
        <n v="1745.0"/>
        <n v="1739.0"/>
        <n v="1831.0"/>
        <n v="2087.0"/>
        <n v="1945.0"/>
        <n v="1890.0"/>
        <n v="1825.0"/>
        <m/>
        <s v="DC07"/>
        <n v="1719.0"/>
        <n v="1742.0"/>
        <n v="1859.0"/>
        <n v="2085.0"/>
        <n v="1794.0"/>
        <n v="1737.0"/>
        <n v="1716.0"/>
        <n v="2093.0"/>
        <n v="2105.0"/>
        <n v="1880.0"/>
        <n v="2081.0"/>
        <n v="1763.0"/>
        <n v="1751.0"/>
        <n v="1720.0"/>
        <n v="2104.0"/>
        <n v="2108.0"/>
        <n v="2054.0"/>
        <n v="2103.0"/>
        <n v="2099.0"/>
        <n v="1882.0"/>
        <n v="1940.0"/>
        <n v="1685.0"/>
        <n v="1832.0"/>
        <n v="1732.0"/>
        <n v="1893.0"/>
        <n v="2049.0"/>
        <n v="2055.0"/>
        <n v="2048.0"/>
        <n v="1726.0"/>
        <n v="2050.0"/>
        <n v="2101.0"/>
        <n v="2064.0"/>
        <n v="2052.0"/>
        <n v="2076.0"/>
        <n v="2075.0"/>
        <n v="2097.0"/>
        <n v="2094.0"/>
        <n v="2095.0"/>
        <n v="2047.0"/>
        <s v="DC01"/>
        <n v="2074.0"/>
        <n v="2096.0"/>
        <n v="2073.0"/>
        <n v="1636.0"/>
        <n v="1918.0"/>
        <n v="1914.0"/>
        <n v="2098.0"/>
        <n v="1930.0"/>
        <n v="2090.0"/>
        <n v="2083.0"/>
        <n v="2114.0"/>
        <n v="2117.0"/>
        <n v="2115.0"/>
        <n v="2113.0"/>
        <s v="PLANTA DE LUZ"/>
        <n v="2137.0"/>
        <n v="2119.0"/>
        <n v="2116.0"/>
        <n v="2120.0"/>
        <s v="DC08"/>
        <n v="1860.0"/>
      </sharedItems>
    </cacheField>
    <cacheField name="Flota" numFmtId="0">
      <sharedItems containsBlank="1">
        <s v="PISA Gdl"/>
        <s v="Circuitos"/>
        <s v="Liverpool Local"/>
        <s v="Full Liver"/>
        <s v="MeLi Dedicado Merida"/>
        <s v="Pilgrims Tepo"/>
        <s v="Available"/>
        <s v="MeLi Dedicado TD"/>
        <m/>
        <s v="MeLi asignado SD"/>
        <s v="Wm Full"/>
        <s v="Peñafiel Tecamac"/>
        <s v="MeLi Asignado TD"/>
        <s v="Sayer Thorton"/>
        <s v="Hisense"/>
        <s v="Sayer Sencillo"/>
        <s v="Sayer Vuelteros"/>
        <s v="Wm Sencillo"/>
        <s v="Pipas"/>
        <s v="MeLi Ded Puebla"/>
        <s v="Patieros sucursal"/>
        <s v="Out"/>
        <s v="Protans"/>
        <s v="Sayer Full"/>
        <s v="Sayer Patios y T."/>
        <s v="Polaris"/>
        <s v="Peñafiel Tlajomulco"/>
        <s v="Sayer Pipas"/>
        <s v="Patieros Crisa"/>
        <s v="Crisa"/>
        <s v="Available EC-01"/>
        <s v="Available EC-07"/>
        <s v="Available EC-06"/>
        <s v="Available EC-02"/>
        <s v="Available EC-04"/>
        <s v="In"/>
        <s v="Harinas Elizondo"/>
        <s v="Conductores Mty"/>
        <s v="Sayer Expo"/>
        <s v="Available EC-03"/>
      </sharedItems>
    </cacheField>
    <cacheField name="EC" numFmtId="0">
      <sharedItems containsBlank="1">
        <s v="EC-06"/>
        <s v="EC-03"/>
        <s v="EC-01"/>
        <s v="EC-05"/>
        <s v="EC-02"/>
        <s v="TTE"/>
        <m/>
        <s v="EC-08"/>
        <s v="EC-04"/>
        <s v="EC-07"/>
        <s v="AF"/>
      </sharedItems>
    </cacheField>
    <cacheField name="Fecha de Transacción">
      <sharedItems containsDate="1" containsMixedTypes="1">
        <s v="1/1/2025"/>
        <s v="2/1/2025"/>
        <s v="3/1/2025"/>
        <s v="4/1/2025"/>
        <s v="5/1/2025"/>
        <s v="6/1/2025"/>
        <s v="7/1/2025"/>
        <s v="8/1/2025"/>
        <d v="2025-01-09T23:56:39Z"/>
        <d v="2025-01-09T22:31:08Z"/>
        <d v="2025-01-09T22:29:07Z"/>
        <d v="2025-01-09T22:08:37Z"/>
        <d v="2025-01-09T21:54:12Z"/>
        <d v="2025-01-09T21:43:55Z"/>
        <d v="2025-01-09T21:38:30Z"/>
        <d v="2025-01-09T21:18:56Z"/>
        <d v="2025-01-09T20:57:07Z"/>
        <d v="2025-01-09T20:36:53Z"/>
        <d v="2025-01-09T20:31:50Z"/>
        <d v="2025-01-09T20:18:52Z"/>
        <d v="2025-01-09T20:09:34Z"/>
        <d v="2025-01-09T19:43:31Z"/>
        <d v="2025-01-09T19:25:55Z"/>
        <d v="2025-01-09T19:18:23Z"/>
        <d v="2025-01-09T19:05:11Z"/>
        <d v="2025-01-09T18:41:53Z"/>
        <d v="2025-01-09T18:40:11Z"/>
        <d v="2025-01-09T18:21:41Z"/>
        <d v="2025-01-09T18:19:57Z"/>
        <d v="2025-01-09T18:01:01Z"/>
        <d v="2025-01-09T17:53:59Z"/>
        <d v="2025-01-09T17:44:58Z"/>
        <d v="2025-01-09T17:33:16Z"/>
        <d v="2025-01-09T17:25:38Z"/>
        <d v="2025-01-09T17:10:56Z"/>
        <d v="2025-01-09T17:02:12Z"/>
        <d v="2025-01-09T16:37:31Z"/>
        <d v="2025-01-09T15:40:31Z"/>
        <d v="2025-01-09T15:40:10Z"/>
        <d v="2025-01-09T15:14:15Z"/>
        <d v="2025-01-09T14:59:14Z"/>
        <d v="2025-01-09T14:48:06Z"/>
        <d v="2025-01-09T14:17:01Z"/>
        <d v="2025-01-09T13:36:35Z"/>
        <d v="2025-01-09T12:25:17Z"/>
        <d v="2025-01-09T11:53:55Z"/>
        <d v="2025-01-09T11:35:31Z"/>
        <d v="2025-01-09T11:09:27Z"/>
        <d v="2025-01-09T10:57:00Z"/>
        <d v="2025-01-09T10:52:10Z"/>
        <d v="2025-01-09T10:40:04Z"/>
        <d v="2025-01-09T10:35:30Z"/>
        <d v="2025-01-09T10:21:03Z"/>
        <d v="2025-01-09T10:12:52Z"/>
        <d v="2025-01-09T10:00:36Z"/>
        <d v="2025-01-09T09:45:33Z"/>
        <d v="2025-01-09T09:19:58Z"/>
        <d v="2025-01-09T08:43:21Z"/>
        <d v="2025-01-09T08:00:06Z"/>
        <d v="2025-01-09T07:45:31Z"/>
        <d v="2025-01-09T07:27:41Z"/>
        <d v="2025-01-09T06:40:07Z"/>
        <d v="2025-01-09T06:13:12Z"/>
        <d v="2025-01-09T02:43:52Z"/>
        <d v="2025-01-09T02:28:58Z"/>
        <d v="2025-01-09T02:25:26Z"/>
        <d v="2025-01-09T01:14:21Z"/>
        <d v="2025-01-09T00:13:37Z"/>
        <d v="2025-01-09T00:04:49Z"/>
        <d v="2025-01-09T20:24:28Z"/>
        <d v="2025-01-09T19:31:16Z"/>
        <d v="2025-01-09T18:29:39Z"/>
        <d v="2025-01-09T17:25:26Z"/>
        <d v="2025-01-09T15:50:50Z"/>
        <d v="2025-01-09T15:20:15Z"/>
        <d v="2025-01-09T13:42:33Z"/>
        <d v="2025-01-09T12:23:01Z"/>
        <d v="2025-01-09T12:08:08Z"/>
        <d v="2025-01-09T10:44:54Z"/>
        <d v="2025-01-09T05:06:30Z"/>
        <d v="2025-01-09T20:42:34Z"/>
        <d v="2025-01-09T18:55:00Z"/>
        <d v="2025-01-09T18:30:32Z"/>
        <d v="2025-01-09T17:44:50Z"/>
        <d v="2025-01-09T16:22:30Z"/>
        <d v="2025-01-09T13:48:27Z"/>
        <d v="2025-01-09T12:06:23Z"/>
        <d v="2025-01-09T04:02:41Z"/>
        <d v="2025-01-09T01:52:26Z"/>
        <d v="2025-01-09T00:51:57Z"/>
        <d v="2025-01-09T22:06:50Z"/>
        <d v="2025-01-09T20:44:59Z"/>
        <d v="2025-01-09T10:53:52Z"/>
        <d v="2025-01-09T10:40:14Z"/>
        <d v="2025-01-09T06:29:52Z"/>
        <d v="2025-01-09T21:21:22Z"/>
        <d v="2025-01-09T20:53:34Z"/>
        <d v="2025-01-09T23:33:39Z"/>
        <d v="2025-01-09T21:16:21Z"/>
        <d v="2025-01-09T21:12:15Z"/>
        <d v="2025-01-09T20:51:14Z"/>
        <d v="2025-01-09T20:37:01Z"/>
        <d v="2025-01-09T20:15:33Z"/>
        <d v="2025-01-09T19:35:54Z"/>
        <d v="2025-01-09T17:19:35Z"/>
        <d v="2025-01-09T16:42:23Z"/>
        <d v="2025-01-09T16:11:31Z"/>
        <d v="2025-01-09T14:24:56Z"/>
        <d v="2025-01-09T14:19:15Z"/>
        <d v="2025-01-09T14:01:15Z"/>
        <d v="2025-01-09T12:33:31Z"/>
        <d v="2025-01-09T11:57:08Z"/>
        <d v="2025-01-09T11:41:25Z"/>
        <d v="2025-01-09T10:50:07Z"/>
        <d v="2025-01-09T08:09:00Z"/>
        <d v="2025-01-09T07:11:40Z"/>
        <d v="2025-01-09T07:05:43Z"/>
        <d v="2025-01-09T04:29:51Z"/>
        <d v="2025-01-09T03:46:54Z"/>
        <d v="2025-01-09T03:31:36Z"/>
        <d v="2025-01-09T03:04:32Z"/>
        <d v="2025-01-09T00:36:42Z"/>
        <d v="2025-01-09T00:30:15Z"/>
        <d v="2025-01-09T00:15:42Z"/>
        <d v="2025-01-09T02:56:00Z"/>
        <d v="2025-01-09T06:41:00Z"/>
        <d v="2025-01-09T07:05:00Z"/>
        <d v="2025-01-09T10:08:00Z"/>
        <d v="2025-01-09T10:27:00Z"/>
        <d v="2025-01-09T18:06:00Z"/>
        <d v="2025-01-09T19:11:00Z"/>
        <d v="2025-01-09T20:03:00Z"/>
        <d v="2025-01-09T00:00:00Z"/>
        <d v="2025-01-10T00:00:00Z"/>
        <d v="2025-01-11T00:00:00Z"/>
        <d v="2025-01-12T00:00:00Z"/>
        <d v="2025-01-13T23:57:23Z"/>
        <d v="2025-01-13T23:47:45Z"/>
        <d v="2025-01-13T22:47:02Z"/>
        <d v="2025-01-13T22:39:17Z"/>
        <d v="2025-01-13T22:31:20Z"/>
        <d v="2025-01-13T22:12:57Z"/>
        <d v="2025-01-13T21:31:03Z"/>
        <d v="2025-01-13T20:56:02Z"/>
        <d v="2025-01-13T20:49:00Z"/>
        <d v="2025-01-13T20:31:14Z"/>
        <d v="2025-01-13T20:16:04Z"/>
        <d v="2025-01-13T19:49:32Z"/>
        <d v="2025-01-13T19:27:14Z"/>
        <d v="2025-01-13T18:38:38Z"/>
        <d v="2025-01-13T18:16:56Z"/>
        <d v="2025-01-13T17:56:58Z"/>
        <d v="2025-01-13T17:50:53Z"/>
        <d v="2025-01-13T17:42:01Z"/>
        <d v="2025-01-13T17:37:15Z"/>
        <d v="2025-01-13T17:25:33Z"/>
        <d v="2025-01-13T17:09:57Z"/>
        <d v="2025-01-13T17:09:05Z"/>
        <d v="2025-01-13T16:56:31Z"/>
        <d v="2025-01-13T16:51:49Z"/>
        <d v="2025-01-13T16:34:06Z"/>
        <d v="2025-01-13T16:30:30Z"/>
        <d v="2025-01-13T15:59:14Z"/>
        <d v="2025-01-13T15:10:34Z"/>
        <d v="2025-01-13T14:38:11Z"/>
        <d v="2025-01-13T14:28:03Z"/>
        <d v="2025-01-13T13:59:52Z"/>
        <d v="2025-01-13T12:57:17Z"/>
        <d v="2025-01-13T12:11:01Z"/>
        <d v="2025-01-13T12:06:56Z"/>
        <d v="2025-01-13T11:45:11Z"/>
        <d v="2025-01-13T10:29:18Z"/>
        <d v="2025-01-13T10:26:43Z"/>
        <d v="2025-01-13T10:08:13Z"/>
        <d v="2025-01-13T06:36:33Z"/>
        <d v="2025-01-13T06:18:32Z"/>
        <d v="2025-01-13T02:48:31Z"/>
        <d v="2025-01-13T02:37:42Z"/>
        <d v="2025-01-13T02:18:54Z"/>
        <d v="2025-01-13T01:14:56Z"/>
        <d v="2025-01-13T00:06:08Z"/>
        <d v="2025-01-13T22:23:15Z"/>
        <d v="2025-01-13T20:46:01Z"/>
        <d v="2025-01-13T17:36:45Z"/>
        <d v="2025-01-13T16:31:34Z"/>
        <d v="2025-01-13T15:53:05Z"/>
        <d v="2025-01-13T15:15:44Z"/>
        <d v="2025-01-13T13:27:15Z"/>
        <d v="2025-01-13T11:55:33Z"/>
        <d v="2025-01-13T22:26:58Z"/>
        <d v="2025-01-13T20:38:59Z"/>
        <d v="2025-01-13T18:54:20Z"/>
        <d v="2025-01-13T18:49:05Z"/>
        <d v="2025-01-13T18:48:50Z"/>
        <d v="2025-01-13T15:06:26Z"/>
        <d v="2025-01-13T14:15:23Z"/>
        <d v="2025-01-13T12:51:55Z"/>
        <d v="2025-01-13T10:38:48Z"/>
        <d v="2025-01-13T10:19:40Z"/>
        <d v="2025-01-13T09:22:39Z"/>
        <d v="2025-01-13T04:12:08Z"/>
        <d v="2025-01-13T03:41:27Z"/>
        <d v="2025-01-13T02:47:59Z"/>
        <d v="2025-01-13T17:29:44Z"/>
        <d v="2025-01-13T14:33:04Z"/>
        <d v="2025-01-13T12:41:43Z"/>
        <d v="2025-01-13T08:49:57Z"/>
        <d v="2025-01-13T16:56:11Z"/>
        <d v="2025-01-13T10:07:31Z"/>
        <d v="2025-01-13T09:52:35Z"/>
        <d v="2025-01-13T09:48:08Z"/>
        <d v="2025-01-13T09:27:26Z"/>
        <d v="2025-01-13T07:54:39Z"/>
        <d v="2025-01-13T23:58:25Z"/>
        <d v="2025-01-13T22:43:42Z"/>
        <d v="2025-01-13T20:28:48Z"/>
        <d v="2025-01-13T20:14:24Z"/>
        <d v="2025-01-13T19:41:30Z"/>
        <d v="2025-01-13T19:28:08Z"/>
        <d v="2025-01-13T18:55:23Z"/>
        <d v="2025-01-13T17:19:20Z"/>
        <d v="2025-01-13T17:07:53Z"/>
        <d v="2025-01-13T17:03:17Z"/>
        <d v="2025-01-13T12:22:08Z"/>
        <d v="2025-01-13T11:20:18Z"/>
        <d v="2025-01-13T10:59:05Z"/>
        <d v="2025-01-13T10:56:55Z"/>
        <d v="2025-01-13T10:40:43Z"/>
        <d v="2025-01-13T10:31:06Z"/>
        <d v="2025-01-13T01:03:00Z"/>
        <d v="2025-01-13T02:45:00Z"/>
        <d v="2025-01-13T12:50:00Z"/>
        <d v="2025-01-13T16:11:00Z"/>
        <d v="2025-01-13T16:45:00Z"/>
        <d v="2025-01-13T17:02:00Z"/>
        <d v="2025-01-13T18:16:00Z"/>
        <d v="2025-01-13T18:45:00Z"/>
        <d v="2025-01-13T19:45:00Z"/>
        <d v="2025-01-13T20:06:00Z"/>
        <d v="2025-01-13T22:15:00Z"/>
        <d v="2025-01-13T23:05:00Z"/>
        <d v="2025-01-13T23:08:00Z"/>
        <d v="2025-01-13T23:24:00Z"/>
        <d v="2025-01-13T23:40:00Z"/>
        <d v="2025-01-13T00:00:00Z"/>
        <d v="2025-01-14T23:39:41Z"/>
        <d v="2025-01-14T23:18:26Z"/>
        <d v="2025-01-14T22:27:01Z"/>
        <d v="2025-01-14T22:03:24Z"/>
        <d v="2025-01-14T21:54:29Z"/>
        <d v="2025-01-14T21:44:45Z"/>
        <d v="2025-01-14T21:29:00Z"/>
        <d v="2025-01-14T21:28:11Z"/>
        <d v="2025-01-14T21:09:48Z"/>
        <d v="2025-01-14T21:08:59Z"/>
        <d v="2025-01-14T18:16:23Z"/>
        <d v="2025-01-14T17:45:15Z"/>
        <d v="2025-01-14T17:27:33Z"/>
        <d v="2025-01-14T17:14:38Z"/>
        <d v="2025-01-14T17:05:29Z"/>
        <d v="2025-01-14T17:04:50Z"/>
        <d v="2025-01-14T16:46:59Z"/>
        <d v="2025-01-14T16:23:01Z"/>
        <d v="2025-01-14T16:14:44Z"/>
        <d v="2025-01-14T15:45:47Z"/>
        <d v="2025-01-14T15:40:01Z"/>
        <d v="2025-01-14T14:23:49Z"/>
        <d v="2025-01-14T14:12:35Z"/>
        <d v="2025-01-14T13:46:56Z"/>
        <d v="2025-01-14T13:20:47Z"/>
        <d v="2025-01-14T13:18:55Z"/>
        <d v="2025-01-14T12:50:35Z"/>
        <d v="2025-01-14T11:52:05Z"/>
        <d v="2025-01-14T11:18:49Z"/>
        <d v="2025-01-14T10:58:23Z"/>
        <d v="2025-01-14T10:45:55Z"/>
        <d v="2025-01-14T09:53:21Z"/>
        <d v="2025-01-14T09:49:32Z"/>
        <d v="2025-01-14T09:34:03Z"/>
        <d v="2025-01-14T09:31:20Z"/>
        <d v="2025-01-14T08:58:16Z"/>
        <d v="2025-01-14T08:16:13Z"/>
        <d v="2025-01-14T07:50:02Z"/>
        <d v="2025-01-14T07:40:20Z"/>
        <d v="2025-01-14T07:28:26Z"/>
        <d v="2025-01-14T07:08:17Z"/>
        <d v="2025-01-14T06:37:48Z"/>
        <d v="2025-01-14T06:25:22Z"/>
        <d v="2025-01-14T06:01:11Z"/>
        <d v="2025-01-14T04:52:46Z"/>
        <d v="2025-01-14T04:07:42Z"/>
        <d v="2025-01-14T03:42:47Z"/>
        <d v="2025-01-14T03:01:01Z"/>
        <d v="2025-01-14T02:06:31Z"/>
        <d v="2025-01-14T01:47:37Z"/>
        <d v="2025-01-14T01:38:47Z"/>
        <d v="2025-01-14T01:34:36Z"/>
        <d v="2025-01-14T00:58:53Z"/>
        <d v="2025-01-14T22:20:46Z"/>
        <d v="2025-01-14T22:08:24Z"/>
        <d v="2025-01-14T18:28:06Z"/>
        <d v="2025-01-14T17:20:23Z"/>
        <d v="2025-01-14T13:39:28Z"/>
        <d v="2025-01-14T12:08:14Z"/>
        <d v="2025-01-14T08:01:03Z"/>
        <d v="2025-01-14T06:05:28Z"/>
        <d v="2025-01-14T03:05:40Z"/>
        <d v="2025-01-14T21:43:55Z"/>
        <d v="2025-01-14T21:39:20Z"/>
        <d v="2025-01-14T14:06:19Z"/>
        <d v="2025-01-14T00:26:30Z"/>
        <d v="2025-01-14T17:48:52Z"/>
        <d v="2025-01-14T17:34:48Z"/>
        <d v="2025-01-14T13:27:02Z"/>
        <d v="2025-01-14T23:03:37Z"/>
        <d v="2025-01-14T17:02:12Z"/>
        <d v="2025-01-14T16:42:39Z"/>
        <d v="2025-01-14T11:38:15Z"/>
        <d v="2025-01-14T08:00:22Z"/>
        <d v="2025-01-14T06:08:58Z"/>
        <d v="2025-01-14T22:43:33Z"/>
        <d v="2025-01-14T21:45:46Z"/>
        <d v="2025-01-14T20:13:09Z"/>
        <d v="2025-01-14T19:46:22Z"/>
        <d v="2025-01-14T19:25:21Z"/>
        <d v="2025-01-14T18:21:58Z"/>
        <d v="2025-01-14T18:04:37Z"/>
        <d v="2025-01-14T18:01:36Z"/>
        <d v="2025-01-14T16:58:02Z"/>
        <d v="2025-01-14T15:37:23Z"/>
        <d v="2025-01-14T15:04:38Z"/>
        <d v="2025-01-14T15:02:23Z"/>
        <d v="2025-01-14T13:53:45Z"/>
        <d v="2025-01-14T11:58:26Z"/>
        <d v="2025-01-14T11:44:08Z"/>
        <d v="2025-01-14T11:33:40Z"/>
        <d v="2025-01-14T08:40:02Z"/>
        <d v="2025-01-14T07:32:53Z"/>
        <d v="2025-01-14T05:07:17Z"/>
        <d v="2025-01-14T04:11:27Z"/>
        <d v="2025-01-14T03:34:00Z"/>
        <d v="2025-01-14T05:02:00Z"/>
        <d v="2025-01-14T10:47:00Z"/>
        <d v="2025-01-14T11:37:00Z"/>
        <d v="2025-01-14T12:29:00Z"/>
        <d v="2025-01-14T12:41:00Z"/>
        <d v="2025-01-14T12:51:00Z"/>
        <d v="2025-01-14T13:22:00Z"/>
        <d v="2025-01-14T13:48:00Z"/>
        <d v="2025-01-14T15:56:00Z"/>
        <d v="2025-01-14T17:06:00Z"/>
        <d v="2025-01-14T18:45:00Z"/>
        <d v="2025-01-14T19:11:00Z"/>
        <d v="2025-01-14T19:25:00Z"/>
        <d v="2025-01-14T22:27:00Z"/>
        <d v="2025-01-14T23:44:00Z"/>
        <d v="2025-01-14T00:00:00Z"/>
        <d v="2025-01-15T23:42:16Z"/>
        <d v="2025-01-15T23:00:36Z"/>
        <d v="2025-01-15T22:55:20Z"/>
        <d v="2025-01-15T22:44:36Z"/>
        <d v="2025-01-15T22:15:36Z"/>
        <d v="2025-01-15T22:09:58Z"/>
        <d v="2025-01-15T22:01:41Z"/>
        <d v="2025-01-15T21:17:21Z"/>
        <d v="2025-01-15T20:53:33Z"/>
        <d v="2025-01-15T20:29:52Z"/>
        <d v="2025-01-15T20:25:31Z"/>
        <d v="2025-01-15T20:05:27Z"/>
        <d v="2025-01-15T20:00:53Z"/>
        <d v="2025-01-15T19:43:25Z"/>
        <d v="2025-01-15T19:42:47Z"/>
        <d v="2025-01-15T19:20:07Z"/>
        <d v="2025-01-15T19:17:25Z"/>
        <d v="2025-01-15T19:02:45Z"/>
        <d v="2025-01-15T19:00:53Z"/>
        <d v="2025-01-15T18:42:37Z"/>
        <d v="2025-01-15T18:37:01Z"/>
        <d v="2025-01-15T17:19:00Z"/>
        <d v="2025-01-15T16:55:52Z"/>
        <d v="2025-01-15T16:52:28Z"/>
        <d v="2025-01-15T15:33:03Z"/>
        <d v="2025-01-15T15:24:35Z"/>
        <d v="2025-01-15T15:16:16Z"/>
        <d v="2025-01-15T15:06:38Z"/>
        <d v="2025-01-15T14:37:56Z"/>
        <d v="2025-01-15T14:30:41Z"/>
        <d v="2025-01-15T13:25:55Z"/>
        <d v="2025-01-15T12:35:41Z"/>
        <d v="2025-01-15T12:20:24Z"/>
        <d v="2025-01-15T12:18:50Z"/>
        <d v="2025-01-15T12:03:42Z"/>
        <d v="2025-01-15T11:31:25Z"/>
        <d v="2025-01-15T11:27:37Z"/>
        <d v="2025-01-15T11:25:25Z"/>
        <d v="2025-01-15T11:15:37Z"/>
        <d v="2025-01-15T10:59:09Z"/>
        <d v="2025-01-15T10:34:59Z"/>
        <d v="2025-01-15T08:55:46Z"/>
        <d v="2025-01-15T08:45:35Z"/>
        <d v="2025-01-15T08:11:34Z"/>
        <d v="2025-01-15T06:38:42Z"/>
        <d v="2025-01-15T06:30:05Z"/>
        <d v="2025-01-15T06:20:15Z"/>
        <d v="2025-01-15T06:17:23Z"/>
        <d v="2025-01-15T06:02:16Z"/>
        <d v="2025-01-15T05:41:01Z"/>
        <d v="2025-01-15T05:26:33Z"/>
        <d v="2025-01-15T05:24:27Z"/>
        <d v="2025-01-15T03:50:01Z"/>
        <d v="2025-01-15T02:53:25Z"/>
        <d v="2025-01-15T02:06:57Z"/>
        <d v="2025-01-15T01:29:30Z"/>
        <d v="2025-01-15T00:08:52Z"/>
        <d v="2025-01-15T23:16:42Z"/>
        <d v="2025-01-15T22:47:18Z"/>
        <d v="2025-01-15T21:24:19Z"/>
        <d v="2025-01-15T16:21:12Z"/>
        <d v="2025-01-15T14:15:45Z"/>
        <d v="2025-01-15T11:47:57Z"/>
        <d v="2025-01-15T10:57:30Z"/>
        <d v="2025-01-15T10:17:07Z"/>
        <d v="2025-01-15T09:55:22Z"/>
        <d v="2025-01-15T09:06:22Z"/>
        <d v="2025-01-15T06:54:23Z"/>
        <d v="2025-01-15T01:25:45Z"/>
        <d v="2025-01-15T01:17:19Z"/>
        <d v="2025-01-15T23:57:07Z"/>
        <d v="2025-01-15T20:28:12Z"/>
        <d v="2025-01-15T16:27:31Z"/>
        <d v="2025-01-15T14:39:42Z"/>
        <d v="2025-01-15T02:23:39Z"/>
        <d v="2025-01-15T01:20:32Z"/>
        <d v="2025-01-15T22:54:27Z"/>
        <d v="2025-01-15T22:49:38Z"/>
        <d v="2025-01-15T22:30:50Z"/>
        <d v="2025-01-15T21:31:59Z"/>
        <d v="2025-01-15T20:58:22Z"/>
        <d v="2025-01-15T10:52:16Z"/>
        <d v="2025-01-15T10:43:32Z"/>
        <d v="2025-01-15T08:13:51Z"/>
        <d v="2025-01-15T05:32:24Z"/>
        <d v="2025-01-15T23:57:11Z"/>
        <d v="2025-01-15T23:37:43Z"/>
        <d v="2025-01-15T22:44:06Z"/>
        <d v="2025-01-15T19:29:25Z"/>
        <d v="2025-01-15T19:01:24Z"/>
        <d v="2025-01-15T14:51:36Z"/>
        <d v="2025-01-15T14:40:12Z"/>
        <d v="2025-01-15T14:04:43Z"/>
        <d v="2025-01-15T14:02:15Z"/>
        <d v="2025-01-15T13:28:08Z"/>
        <d v="2025-01-15T13:14:33Z"/>
        <d v="2025-01-15T13:07:49Z"/>
        <d v="2025-01-15T12:35:48Z"/>
        <d v="2025-01-15T10:55:13Z"/>
        <d v="2025-01-15T10:33:24Z"/>
        <d v="2025-01-15T09:58:01Z"/>
        <d v="2025-01-15T09:47:40Z"/>
        <d v="2025-01-15T08:09:16Z"/>
        <d v="2025-01-15T07:44:59Z"/>
        <d v="2025-01-15T07:19:42Z"/>
        <d v="2025-01-15T07:04:58Z"/>
        <d v="2025-01-15T06:41:43Z"/>
        <d v="2025-01-15T04:38:03Z"/>
        <d v="2025-01-15T03:27:32Z"/>
        <d v="2025-01-15T02:08:22Z"/>
        <d v="2025-01-15T11:38:00Z"/>
        <d v="2025-01-15T12:40:00Z"/>
        <d v="2025-01-15T13:42:00Z"/>
        <d v="2025-01-15T13:58:00Z"/>
        <d v="2025-01-15T16:26:00Z"/>
        <d v="2025-01-15T19:22:00Z"/>
        <d v="2025-01-15T23:42:00Z"/>
        <d v="2025-01-15T00:00:00Z"/>
        <s v="16/1/2025"/>
        <d v="2025-01-17T22:43:03Z"/>
        <d v="2025-01-17T21:16:57Z"/>
        <d v="2025-01-17T20:19:46Z"/>
        <d v="2025-01-17T20:18:44Z"/>
        <d v="2025-01-17T19:39:17Z"/>
        <d v="2025-01-17T19:25:44Z"/>
        <d v="2025-01-17T18:00:12Z"/>
        <d v="2025-01-17T17:55:49Z"/>
        <d v="2025-01-17T17:37:57Z"/>
        <d v="2025-01-17T17:34:27Z"/>
        <d v="2025-01-17T17:15:18Z"/>
        <d v="2025-01-17T16:20:05Z"/>
        <d v="2025-01-17T15:47:06Z"/>
        <d v="2025-01-17T15:22:32Z"/>
        <d v="2025-01-17T15:14:56Z"/>
        <d v="2025-01-17T14:51:46Z"/>
        <d v="2025-01-17T14:39:46Z"/>
        <d v="2025-01-17T13:54:13Z"/>
        <d v="2025-01-17T13:33:47Z"/>
        <d v="2025-01-17T13:09:34Z"/>
        <d v="2025-01-17T13:06:39Z"/>
        <d v="2025-01-17T12:47:48Z"/>
        <d v="2025-01-17T11:48:45Z"/>
        <d v="2025-01-17T11:35:34Z"/>
        <d v="2025-01-17T11:13:15Z"/>
        <d v="2025-01-17T11:01:04Z"/>
        <d v="2025-01-17T09:26:16Z"/>
        <d v="2025-01-17T09:12:25Z"/>
        <d v="2025-01-17T09:11:18Z"/>
        <d v="2025-01-17T08:34:36Z"/>
        <d v="2025-01-17T07:50:18Z"/>
        <d v="2025-01-17T07:46:34Z"/>
        <d v="2025-01-17T07:32:43Z"/>
        <d v="2025-01-17T07:21:02Z"/>
        <d v="2025-01-17T06:41:38Z"/>
        <d v="2025-01-17T06:15:26Z"/>
        <d v="2025-01-17T05:46:32Z"/>
        <d v="2025-01-17T04:43:32Z"/>
        <d v="2025-01-17T02:23:24Z"/>
        <d v="2025-01-17T01:26:29Z"/>
        <d v="2025-01-17T00:51:55Z"/>
        <d v="2025-01-17T00:15:58Z"/>
        <d v="2025-01-17T22:17:10Z"/>
        <d v="2025-01-17T20:03:23Z"/>
        <d v="2025-01-17T19:46:42Z"/>
        <d v="2025-01-17T19:27:44Z"/>
        <d v="2025-01-17T17:32:30Z"/>
        <d v="2025-01-17T14:06:24Z"/>
        <d v="2025-01-17T11:33:46Z"/>
        <d v="2025-01-17T10:05:28Z"/>
        <d v="2025-01-17T07:54:06Z"/>
        <d v="2025-01-17T07:28:16Z"/>
        <d v="2025-01-17T06:25:39Z"/>
        <d v="2025-01-17T01:39:21Z"/>
        <d v="2025-01-17T23:28:41Z"/>
        <d v="2025-01-17T15:40:47Z"/>
        <d v="2025-01-17T11:52:31Z"/>
        <d v="2025-01-17T09:50:32Z"/>
        <d v="2025-01-17T08:41:39Z"/>
        <d v="2025-01-17T05:16:23Z"/>
        <d v="2025-01-17T00:59:49Z"/>
        <d v="2025-01-17T17:50:24Z"/>
        <d v="2025-01-17T17:35:33Z"/>
        <d v="2025-01-17T10:48:13Z"/>
        <d v="2025-01-17T08:53:30Z"/>
        <d v="2025-01-17T22:05:17Z"/>
        <d v="2025-01-17T20:16:58Z"/>
        <d v="2025-01-17T17:51:29Z"/>
        <d v="2025-01-17T17:50:49Z"/>
        <d v="2025-01-17T17:42:13Z"/>
        <d v="2025-01-17T17:30:51Z"/>
        <d v="2025-01-17T17:17:03Z"/>
        <d v="2025-01-17T14:22:01Z"/>
        <d v="2025-01-17T13:22:08Z"/>
        <d v="2025-01-17T10:26:13Z"/>
        <d v="2025-01-17T10:11:57Z"/>
        <d v="2025-01-17T09:00:19Z"/>
        <d v="2025-01-17T08:30:32Z"/>
        <d v="2025-01-17T08:14:02Z"/>
        <d v="2025-01-17T08:12:21Z"/>
        <d v="2025-01-17T07:54:21Z"/>
        <d v="2025-01-17T07:49:04Z"/>
        <d v="2025-01-17T07:18:35Z"/>
        <d v="2025-01-17T04:53:43Z"/>
        <d v="2025-01-17T03:24:02Z"/>
        <d v="2025-01-17T03:13:59Z"/>
        <d v="2025-01-17T01:55:06Z"/>
        <d v="2025-01-17T00:00:00Z"/>
        <d v="2025-01-18T00:00:00Z"/>
        <d v="2025-01-19T00:00:00Z"/>
        <d v="2025-01-16T00:00:00Z"/>
        <d v="2025-01-20T00:00:00Z"/>
        <d v="2025-01-21T00:00:00Z"/>
        <d v="2025-01-22T00:00:00Z"/>
        <d v="2025-01-23T00:00:00Z"/>
        <d v="2025-01-24T21:54:10Z"/>
        <d v="2025-01-24T21:41:29Z"/>
        <d v="2025-01-24T20:26:02Z"/>
        <d v="2025-01-24T20:13:59Z"/>
        <d v="2025-01-24T20:01:01Z"/>
        <d v="2025-01-24T19:49:30Z"/>
        <d v="2025-01-24T19:27:14Z"/>
        <d v="2025-01-24T18:36:10Z"/>
        <d v="2025-01-24T18:22:55Z"/>
        <d v="2025-01-24T18:03:18Z"/>
        <d v="2025-01-24T17:53:12Z"/>
        <d v="2025-01-24T17:32:08Z"/>
        <d v="2025-01-24T16:35:01Z"/>
        <d v="2025-01-24T16:20:43Z"/>
        <d v="2025-01-24T16:09:41Z"/>
        <d v="2025-01-24T15:51:33Z"/>
        <d v="2025-01-24T15:37:12Z"/>
        <d v="2025-01-24T15:15:47Z"/>
        <d v="2025-01-24T15:07:37Z"/>
        <d v="2025-01-24T14:49:42Z"/>
        <d v="2025-01-24T14:38:35Z"/>
        <d v="2025-01-24T14:12:21Z"/>
        <d v="2025-01-24T12:45:31Z"/>
        <d v="2025-01-24T12:18:37Z"/>
        <d v="2025-01-24T11:08:14Z"/>
        <d v="2025-01-24T10:49:02Z"/>
        <d v="2025-01-24T10:46:15Z"/>
        <d v="2025-01-24T10:27:14Z"/>
        <d v="2025-01-24T10:24:32Z"/>
        <d v="2025-01-24T10:07:46Z"/>
        <d v="2025-01-24T09:59:11Z"/>
        <d v="2025-01-24T09:52:27Z"/>
        <d v="2025-01-24T09:27:13Z"/>
        <d v="2025-01-24T09:13:02Z"/>
        <d v="2025-01-24T08:04:23Z"/>
        <d v="2025-01-24T07:56:40Z"/>
        <d v="2025-01-24T07:48:33Z"/>
        <d v="2025-01-24T07:40:35Z"/>
        <d v="2025-01-24T07:26:38Z"/>
        <d v="2025-01-24T06:59:03Z"/>
        <d v="2025-01-24T06:39:24Z"/>
        <d v="2025-01-24T06:17:51Z"/>
        <d v="2025-01-24T05:20:21Z"/>
        <d v="2025-01-24T02:20:53Z"/>
        <d v="2025-01-24T02:00:32Z"/>
        <d v="2025-01-24T00:58:25Z"/>
        <d v="2025-01-24T00:08:44Z"/>
        <d v="2025-01-24T22:44:41Z"/>
        <d v="2025-01-24T21:51:54Z"/>
        <d v="2025-01-24T19:20:53Z"/>
        <d v="2025-01-24T19:05:36Z"/>
        <d v="2025-01-24T17:40:10Z"/>
        <d v="2025-01-24T17:24:32Z"/>
        <d v="2025-01-24T16:07:14Z"/>
        <d v="2025-01-24T15:10:19Z"/>
        <d v="2025-01-24T14:33:40Z"/>
        <d v="2025-01-24T14:10:29Z"/>
        <d v="2025-01-24T09:18:46Z"/>
        <d v="2025-01-24T08:26:29Z"/>
        <d v="2025-01-24T23:43:23Z"/>
        <d v="2025-01-24T23:19:17Z"/>
        <d v="2025-01-24T23:09:37Z"/>
        <d v="2025-01-24T20:42:37Z"/>
        <d v="2025-01-24T12:28:01Z"/>
        <d v="2025-01-24T11:55:46Z"/>
        <d v="2025-01-24T10:43:17Z"/>
        <d v="2025-01-24T01:31:12Z"/>
        <d v="2025-01-24T21:14:27Z"/>
        <d v="2025-01-24T17:07:21Z"/>
        <d v="2025-01-24T16:06:43Z"/>
        <d v="2025-01-24T15:16:01Z"/>
        <d v="2025-01-24T10:01:26Z"/>
        <d v="2025-01-24T02:03:20Z"/>
        <d v="2025-01-24T22:14:43Z"/>
        <d v="2025-01-24T20:46:31Z"/>
        <d v="2025-01-24T20:23:47Z"/>
        <d v="2025-01-24T23:53:41Z"/>
        <d v="2025-01-24T18:56:49Z"/>
        <d v="2025-01-24T17:39:22Z"/>
        <d v="2025-01-24T17:13:22Z"/>
        <d v="2025-01-24T15:24:39Z"/>
        <d v="2025-01-24T13:46:18Z"/>
        <d v="2025-01-24T12:55:19Z"/>
        <d v="2025-01-24T12:48:33Z"/>
        <d v="2025-01-24T12:26:07Z"/>
        <d v="2025-01-24T10:37:42Z"/>
        <d v="2025-01-24T09:18:21Z"/>
        <d v="2025-01-24T08:35:10Z"/>
        <d v="2025-01-24T07:36:59Z"/>
        <d v="2025-01-24T06:41:25Z"/>
        <d v="2025-01-24T06:27:25Z"/>
        <d v="2025-01-24T04:57:31Z"/>
        <d v="2025-01-24T03:18:30Z"/>
        <d v="2025-01-24T00:31:06Z"/>
        <d v="2025-01-24T00:05:52Z"/>
        <d v="2025-01-24T00:05:08Z"/>
        <d v="2025-01-24T00:00:00Z"/>
        <d v="2025-01-25T00:00:00Z"/>
        <d v="2025-01-26T00:00:00Z"/>
        <d v="2025-01-27T00:00:00Z"/>
        <d v="2025-01-28T00:00:00Z"/>
        <d v="2025-01-29T00:00:00Z"/>
        <d v="2025-01-30T00:00:00Z"/>
        <d v="2025-01-31T00:00:00Z"/>
        <d v="2025-02-01T00:00:00Z"/>
        <d v="2025-02-02T00:00:00Z"/>
        <d v="2025-02-03T00:00:00Z"/>
        <d v="2025-02-04T00:00:00Z"/>
        <d v="2025-02-05T00:00:00Z"/>
        <d v="2025-02-06T00:00:00Z"/>
        <d v="2025-02-07T00:00:00Z"/>
        <d v="2025-02-08T00:00:00Z"/>
        <d v="2025-02-09T00:00:00Z"/>
        <d v="2025-02-10T00:00:00Z"/>
        <d v="2025-02-11T00:00:00Z"/>
        <d v="2025-02-12T00:00:00Z"/>
        <d v="2025-02-13T00:00:00Z"/>
        <d v="2025-02-14T00:00:00Z"/>
        <d v="2025-02-15T00:00:00Z"/>
        <d v="2025-02-16T00:00:00Z"/>
        <d v="2025-02-17T00:00:00Z"/>
        <d v="2025-02-18T00:00:00Z"/>
        <d v="2025-02-19T00:00:00Z"/>
        <d v="2025-02-20T00:00:00Z"/>
        <d v="2025-02-21T00:00:00Z"/>
        <d v="2025-02-22T00:00:00Z"/>
        <d v="2025-02-23T00:00:00Z"/>
        <d v="2025-02-24T00:00:00Z"/>
        <d v="2025-02-25T00:00:00Z"/>
        <d v="2025-02-26T00:00:00Z"/>
        <d v="2025-02-27T00:00:00Z"/>
        <d v="2025-02-28T00:00:00Z"/>
        <d v="2025-03-01T00:00:00Z"/>
        <d v="2025-03-02T00:00:00Z"/>
        <d v="2025-03-03T00:00:00Z"/>
        <d v="2025-03-04T00:00:00Z"/>
        <d v="2025-03-05T00:00:00Z"/>
        <d v="2025-03-06T00:00:00Z"/>
        <d v="2025-03-07T00:00:00Z"/>
      </sharedItems>
    </cacheField>
    <cacheField name="Operador" numFmtId="0">
      <sharedItems containsBlank="1">
        <s v="VALENCIA CARILLO GUSTAVO"/>
        <s v="RIOS ORTIZ FERNANDO"/>
        <s v="PERCINO ALCANTARA ANTONIO"/>
        <s v="BAUTISTA LOPEZ LUIS"/>
        <s v="RODRIGUEZ MORALES ARMANDO EDGAR"/>
        <s v="AGUIRRE VIDAL MAURICIO"/>
        <s v="JIMENEZ DIAZ MIGUEL ANGEL"/>
        <s v="OROZCO SALAS EDUARDO"/>
        <s v="CRUZ HERNANDEZ BENITO"/>
        <s v="DE JESUS TORRES JOSE"/>
        <s v="CONTRERAS CARMONA MAURICIO ALEJANDRO"/>
        <s v="CADENA LOPEZ EMMANUEL"/>
        <s v="ANGELES BARRETO MARIO"/>
        <s v="GUERRERO RAMIREZ GABRIEL"/>
        <s v="Mantenimiento"/>
        <s v="PEREZ RUELAS ANGEL ARTURO"/>
        <s v="MONTES DE OCA GRIMALDO ENRIQUE"/>
        <s v="ROJAS MUÑOZ FELIX"/>
        <s v="HERNANDEZ MALAGON HUGO ANTONIO"/>
        <s v="BENITEZ LOPEZ MAXIMINO"/>
        <s v="LUNA SANCHEZ ADOLFO MUCIO"/>
        <s v="DAMIAN MEJIA OSCAR FEDERICO"/>
        <s v="COPO VALENCIA JAIR DE JESUS"/>
        <s v="BONIFACIO FERNANDEZ ARTURO"/>
        <s v="ALCAZAR MENDIOLA ARTURO"/>
        <s v="Cardenas Razo Jorge"/>
        <s v="MONROY FUERTES  ALFREDO"/>
        <s v="ORTEGA RODRIGUEZ JESUS MANUEL"/>
        <s v="SANDOVAL SOLIS JUAN BERNARDO"/>
        <s v="TABARES SANCHEZ YAIR APOLINAR"/>
        <s v="CALLEJAS CERVANTES PEDRO EMILIO"/>
        <s v="CHAVEZ ALVAREZ JUAN CARLOS"/>
        <s v="JORGE HERNANDEZ JONATHAN"/>
        <s v="DELGADO MODESTO JOSE MANUEL"/>
        <s v="MARTINEZ ESPINOZA EVARISTO RAYMUNDO"/>
        <s v="REYES CRUZ JAIME"/>
        <s v="ESTRADA HERNANDEZ MANUEL DAVID"/>
        <s v="ESCOBEDO SALGADO JORGE"/>
        <s v="SEGOVIA RODRIGUEZ MAURICIO SAMUEL"/>
        <s v="MUÑOZ LEAL CECILIO MIGUEL"/>
        <s v="REYES LOPEZ PEDRO"/>
        <s v="MARTINEZ HERNANDEZ FRANDER HUMBERTO"/>
        <s v="GARCIA CAMARGO JUAN LUIS"/>
        <s v="HERNANDEZ PEREZ RODOLFO"/>
        <s v="LOPEZ SEQUEIRO ALFREDO"/>
        <s v="FLORES PARRILLA ERICK ALAN"/>
        <s v="MONTER SANCHEZ JUAN"/>
        <s v="GONZALEZ HERNANDEZ ALONSO"/>
        <s v="CALZADA ALVAREZ JORGE HILARIO"/>
        <s v="CHAVEZ MARTINEZ JOEL"/>
        <s v="LOPEZ MELENDEZ JAVIER CESAR"/>
        <s v="CALDERON TEJEDA VICTOR"/>
        <s v="AGUIRRE CARMONA MIGUEL ALEJANDRO"/>
        <s v="OLVERA RIVAS JUAN ANGEL"/>
        <s v="FLORES CALZADA TITO ADAN"/>
        <s v="IBARRA CANO ANYELO RAFAEL"/>
        <s v="OLVERA PEREZ OSIEL ARMANDO"/>
        <s v="FIGUEROA TELLEZ MARCO ANTONIO"/>
        <s v="MORALES TAPIA EFREEN"/>
        <s v="LOPEZ CISNEROS RENE"/>
        <s v="CUATETA LOPEZ JORGE LUIS"/>
        <s v="PADILLA ZAMORA LUIS ALBERTO"/>
        <s v="OLIVA GARCIA MARCOS ISRRAEL"/>
        <s v="CAMPOS RAMIREZ JOSE JESUS"/>
        <s v="QUINTERO MARTINEZ ULISES HUGO"/>
        <s v="HERNANDEZ MARTINEZ FRANCISCO JAVIER"/>
        <s v="SOLIS CORTES BRIAYAN OSIRIS"/>
        <s v="SARABIA OLIVA JOSE GERMAN"/>
        <s v="MARQUEZ RICARDEZ JOSE ANTONIO"/>
        <s v="RODRIGUEZ SOTO ALEJANDRO"/>
        <s v="VILLEGAS DE LA CRUZ YONI DEL CARMEN"/>
        <s v="LEON ANCHEITA JAIRO DAMIAN"/>
        <s v="DE LA CRUZ SANCHEZ ALEJANDRO"/>
        <s v="MENDEZ CARRILLO RICARDO"/>
        <s v="JARDINES SANTIZO DANIEL"/>
        <s v="ALFARO CRUZ EDIN MISAEL"/>
        <s v="RUIZ SOLIS ROBERTO CARLOS"/>
        <s v="RAMOS RAMIREZ BARTOLO"/>
        <m/>
        <s v="OCAÑA ROSILES MARIO"/>
        <s v="MIRANDA TOVAR EDMUNDO"/>
        <s v="ALVAREZ SANDOVAL RAUL"/>
        <s v="DELGADO REYES JOSE"/>
        <s v="ACOSTA RUIZ FEDERICO"/>
        <s v="PEREZ ANGELES MARCO ANTONIO"/>
        <s v="TORRES VALERIO BRUCE JOSHEPRIK POTTERTON"/>
        <s v="GALLEGOS RIVERA SAMUEL"/>
        <s v="BUSTOS NAVA JUAN DE DIOS"/>
        <s v="HERNANDEZ ENCALADA JOSE SILVESTRE"/>
        <s v="VALENCIA MENDEZ JUAN GIL"/>
        <s v="SALGADO BRAVO MIGUEL ANGEL"/>
        <s v="SANCHEZ NIETO CARLOS SALVADOR"/>
        <s v="CARDENAS MOSQUEDA JOSE LUIS"/>
        <s v="MORA VENDAÑO DANIEL"/>
        <s v="GARCIA VILLEGAS FRANCISCO JAVIER"/>
        <s v="ESCOBAR SANCHEZ SAUL"/>
        <s v="PATIÑO GUZMAN RAMON"/>
        <s v="SANCHEZ ESPINOZA JORGE GIL"/>
        <s v="SANCHEZ NERY KEVIN ERNESTO"/>
        <s v="RODRIGUEZ PANTALEON MARCO ANTONIO"/>
        <s v="REYES MONTES DE OCA RAUL DANIEL"/>
        <s v="ISLAS CAPULIN HILARIO ANTONIO"/>
        <s v="GUTIERREZ VARGAS BERNARDO"/>
        <s v="IBAÑEZ MONROY JOSE RICARDO"/>
        <s v="GALINDO NEGRETE ISMAEL DAVID"/>
        <s v="MENESES VENEGAS ERNESTO"/>
        <s v="CARRANZA GOMEZ CRISTIAN ALBERTO"/>
        <s v="ORTIZ ESPAÑA ARMANDO"/>
        <s v="SOSA GARIBAY ERNESTO"/>
        <s v="BUENAVENTURA TORRES MARTIN"/>
        <s v="VELAZQUEZ SANCHEZ JORGE"/>
        <s v="GARDUÑO ACEVES LUIS ANTONIO"/>
        <s v="SANCHEZ TORRIJOS RODRIGO"/>
        <s v="MORALES LEDESMA LUIS ALBERTO"/>
        <s v="OVALLE ESCOBAR QUINTIN"/>
        <s v="MIRANDA MONTOYA JONATHAN"/>
        <s v="MARTINEZ RAMIREZ ANGEL AGUSTIN"/>
        <s v="GARCIA MARTINEZ SIXTO WILZZON"/>
        <s v="REYES GOMEZ GUALBERTO"/>
        <s v="JUAREZ HERNANDEZ OSCAR"/>
        <s v="FERNANDEZ MORENO RICARDO"/>
        <s v="HERNANDEZ RIVERA ALEJANDRO"/>
        <s v="RAMIREZ SERRANO HECTOR ISRAEL"/>
        <s v="REVLES ARTEAGA ELIAS"/>
        <s v="HERNANDEZ MORLAN LENIN MICHAEL"/>
        <s v="CERVANTES CRUZ JEREMIAS"/>
        <s v="FLORES MENDOZA JOSE ANTONIO"/>
        <s v="SANTOS RAMIREZ VICTOR HUGO"/>
        <s v="HERNANDEZ MALDONADO JUAN"/>
        <s v="CARREÑO MEJIA GUSTAVO"/>
        <s v="BRENIZ ORTIZ ISRAEL"/>
        <s v="ROSALES OLGUIN CESAR ANTONIO"/>
        <s v="GOMEZ PARRAL LUIS ANDRES"/>
        <s v="ORNELAS BELTRAN SERGIO IVAN"/>
        <s v="RUEDA TORIZ RENE"/>
        <s v="GONZALEZ MEDINA CARLOS ALBERTO"/>
        <s v="CAMPOS SANCHEZ VICTOR DE JESUS"/>
        <s v="RICARDEZ RICARDEZ FRANK ALEXANDER"/>
        <s v="RODRIGUEZ PEREZ MIGUEL"/>
        <s v="MARTINEZ RIVERA LEONARDO JAVIER"/>
        <s v="RIVERA DE LA CRUZ JOSE CARLOS"/>
        <s v="VILLASEÑOR CRUZ JESUS MIGUEL"/>
        <s v="GARCIA GONZALEZ JULIO ANTONIO"/>
        <s v="BENITEZ RAMIREZ OSCAR"/>
        <s v="CHAVEZ VILLANUEVA JESUS EDUARDO"/>
        <s v="HERNANDEZ MARTINEZ OCTACVIO"/>
        <s v="MARTINEZ CISNEROS WALTER WENDY"/>
        <s v="ESTRADA MARTINEZ ANIBAL"/>
        <s v="GUTIERREZ ZARAZUA IRVIN RODRIGO"/>
        <s v="MARTINEZ RIVERA OSCAR OSWALDO"/>
        <s v="CARRETERO VILLA MAURICIO"/>
        <s v="CASTILLO MACHUCA MARIO"/>
        <s v="DE LA ROSA RUEDA BLAS"/>
        <s v="ARANDA MORALES SALVADOR"/>
        <s v="OLIVA CRUZ GERARDO ALEXIS"/>
        <s v="LOPEZ GARCIA MARIO ALFONSO"/>
        <s v="MENDOZA MOTA MIGUEL ANGEL"/>
        <s v="PADILLA PEREZ RICARDO"/>
        <s v="MENDIOLA FERNANDEZ CARLOS"/>
        <s v="MARQUEZ RUIZ ARMANDO"/>
        <s v="MARTINEZ RUIZ MIGUEL ANGEL"/>
        <s v="ASTORGA GONZALEZ LUIS"/>
        <s v="MUÑOZ CHAVEZ JUAN CARLOS"/>
        <s v="CHAME CRUZ JUAN ADRIAN"/>
        <s v="MOLINA BUENAVENTURA ALEXIS"/>
        <s v="INCLAN GARRIDO DANIEL ALBERTO"/>
        <s v="SANCHEZ LAGORRETA ARTURO"/>
        <s v="RUEDA CALVA PATRICIO MANUEL"/>
        <s v="REYNOSO ORTIZ VICTOR"/>
        <s v="RUIZ PAEZ FRANCISCO"/>
        <s v="GORDILLO ELENO HUGO CESAR"/>
        <s v="VERGARA MIRANDA PANTALEON"/>
        <s v="MACIN TRINIDAD FRANCISCO"/>
        <s v="PERRUSQUIA MENDOZA FERNANDO"/>
        <s v="LOPEZ VAUGHAN JOSE DANIEL"/>
        <s v="MUÑOZ SANCHEZ GERSSON"/>
        <s v="FERNANDEZ ROMERO FRANCISCO"/>
        <s v="GREGORIO GUERRERO RICARDO"/>
        <s v="CORTEZ SERRANO ERNESTO"/>
        <s v="MERLOS MORALES UBALDO"/>
        <s v="GOMEZ MORAN IZTLI CALEB"/>
        <s v="RESENDIZ FLORES EDUARDO"/>
        <s v="LOPEZ NARVAEZ EDUARDO"/>
        <s v="GOMEZ FERNANDEZ JOVANNY"/>
        <s v="DOMINGUEZ HINOJOSA SALVADOR"/>
        <s v="LOPEZ PIÑON ERICK EMMANUEL"/>
        <s v="CAMPOS GARCIA JUAN ANTONIO"/>
        <s v="ALVAREZ VILLARREAL GABRIEL"/>
        <s v="TORRES LOZANO VICTOR"/>
        <s v="CHABLE PEREZ OMAR"/>
        <s v="CRUZ CASTILLO TOMAS"/>
        <s v="ACOSTA MONASTERIO HERIBERTO"/>
        <s v="BERMEO LOPEZ JESUS SALVADOR"/>
        <s v="SANCHEZ ROJO EUSEBIO"/>
        <s v="TAMAYO ZUÑIGA DAVID"/>
        <s v="VARGAS TERAN JUAN CARLOS"/>
        <s v="PAREDES MEJIA MISAEL DYLAN"/>
        <s v="DIAZ ACUÑA OSCAR"/>
        <s v="REYES RODA FERNANDO"/>
        <s v="BARRETO BARRETO PEDRO"/>
        <s v="MARIN MARTINEZ JUANA"/>
        <s v="SANCHEZ MEDINA JESUS ADAN"/>
        <s v="ROBERTO SOBERANES JUAN"/>
        <s v="LEON MONTECINOS JUAN ANTONIO"/>
        <s v="VELAZQUEZ MORALES GIOVANNI ARMANDO"/>
        <s v="GALICIA AVILA RAYMUNDO"/>
        <s v="ALTAMIRANO CHAVEZ JOSE LEONARDO"/>
        <s v="ZAMORA ZAMORA ROBERTO CARLOS"/>
        <s v="PEREZ BENITEZ FIDEL"/>
        <s v="SORIANO NOLASCO JULIO CESAR"/>
        <s v="SOSA GUZMAN MARIO ANTONIO"/>
        <s v="SANTILLAN GONZALEZ MANUEL"/>
        <s v="SANCHEZ MENDOZA JESUS"/>
        <s v="VARGAS HERNANDEZ RUBEN"/>
        <s v="DIAZ SEDANO FRANCISCO JAVIER"/>
        <s v="SALINAS GASPER NERI ISRAEL"/>
        <s v="DE JESUS TORRES MARIO"/>
        <s v="ODILON GALVAN GUEVARA"/>
        <s v="HERNANDEZ MARTINEZ JUVENTINO"/>
        <s v="BALDERAS SACHEZ EDUARDO"/>
        <s v="SOSA DAVILA CARLOS"/>
        <s v="DIAZ MARTINEZ OMAR ALEJANDRO"/>
        <s v="LOPEZ GONZALEZ FERNANDO ANTONIO"/>
        <s v="PINEDA HERNANDEZ GUADALUPE"/>
        <s v="HUERTA ROSALES LUIS GONZALO"/>
        <s v="BAUTISTA LOPEZ TRINIDAD"/>
        <s v="HERNANDEZ CABELLO MOISES"/>
        <s v="GONZALEZ CORONA CESAR IMANOL"/>
        <s v="LEON GONZALEZ JOSE ORLANDO"/>
        <s v="TORRES DIAZ ANDRES"/>
        <s v="RAMOS RENDON JOSE DE JESUS"/>
        <s v="GARCIA BARRALES MARCO ANTONIO"/>
        <s v="REDONDO RODRIGUEZ JULIO CESAR"/>
        <s v="ROSAS GARCIA GILBERTO"/>
        <s v="QUINTERO MONROY ALAN"/>
        <s v="DE JESUS AYALA ISRAEL"/>
        <s v="HERNANDEZ ARELLANO EMMANUEL"/>
        <s v="ROMERO ZEPEDA JOSUE MAURICIO"/>
        <s v="DIAZ SOLAR BERNARDO"/>
        <s v="DURAN MATAMOROS MARIO"/>
        <s v="PEREZ RIOS JAVIER MOISES"/>
        <s v="BUENROSTRO MENDEZ OSCAR ALBERTO"/>
        <s v="ARBESU MEDINA JOSE ALBERTO"/>
        <s v="HUICOCHEA ALEJO RAYMUNDO"/>
        <s v="MEDINA MARTINEZ JOSE ALBERTO"/>
        <s v="HERNANDEZ DURAN VICTOR"/>
        <s v="MUÑOZ GUTIERREZ OSCAR GERMAN"/>
        <s v="SOTO PEREZ JESUS ALFONSO"/>
        <s v="MENDOZA VALENZUELA JUAN ANTONIO"/>
        <s v="GALLEGOS PARADA ANGEL CRISTOBAL"/>
        <s v="HUARACHA PEREZ ISAC"/>
        <s v="SOLORZANO ANZUETO LUIS ARTEMIO"/>
        <s v="SOTO OCHOA JESUS MANUEL"/>
        <s v="PACHECO PACHECO JOSE GUADALUPE"/>
        <s v="JIMENEZ SOSA JORGE PATRICIO"/>
        <s v="RODRIGUEZ MELQUIADEZ ROBERTO"/>
        <s v="CRUZ CAMPOS DANIEL ANTONIO"/>
        <s v="GUARNEROS CRUZ DIEGO RAMON"/>
        <s v="CCEO"/>
        <s v="ALVAREZ RAMIREZ GERMAN"/>
        <s v="AVILA CASTRO ENRIQUE"/>
        <s v="HERNANDEZ CARRETERO JOSE GUADALUPE"/>
        <s v="BAUTISTA RICO GEOVANNI"/>
        <s v="CABALLERO ANGELES CARLOS ALBERTO"/>
        <s v="PANTOJA FLORES JUAN JOSE"/>
        <s v="MARTINEZ PEREZ JOSE LUIS"/>
        <s v="SANCHEZ SANTOS JULIO CESAR"/>
        <s v="LEMUS PINEDA ANTONIO ADIF"/>
        <s v="QUINTERO MARTINEZ JOSE MAURICIO"/>
        <s v="SANCHEZ RODRIGUEZ LUIS ENRIQUEZ"/>
        <s v="ESCOBAR ALONSO ALAN ROBERTO"/>
        <s v="VELASCO RODRIGUEZ ALEJANDRO"/>
        <s v="SANCHEZ HERNANDEZ MAXIMINO"/>
        <s v="ESGUERRA GARCIA JOSE ISIDRO"/>
        <s v="RENDON PEREZ OSCAR MANUEL"/>
        <s v="CABALLERO ORTIZ JUAN LUIS"/>
        <s v="PEREZ LEON JUAN MANUEL"/>
        <s v="BARRIENTOS RAMOS MIGUEL ANGEL"/>
        <s v="ROSAS TELLEZ MARIO"/>
        <s v="ZUGAIDE SOLIS RODOLFO INOCENCIO"/>
        <s v="RODRIGUEZ FLORES RAUL"/>
        <s v="GONZALEZ CRUZ AARON"/>
        <s v="LOPEZ VIVAS JULIO"/>
        <s v="TOVILLA LOPEZ RENE DE JESUS"/>
        <s v="HERNANDEZ MARTINEZ REYNALDO"/>
        <s v="VERGARA GARRIDO ODILON"/>
        <s v="CARREÑO LOPEZ CRISTIAN ADRIAN"/>
        <s v="SANCHEZ CRUZ OSCAR ORLANDO"/>
        <s v="GARDUÑO GONZALEZ LORENZO ABRAHAM"/>
        <s v="MOZO BONILLA PEDRO CELESTINO"/>
        <s v="MENDOZA LOPEZ IGNACIO"/>
        <s v="OLVERA RAMIREZ JUAN CARLOS"/>
        <s v="GARCIA CARMONA JORGE"/>
        <s v="GARCIA PEREZ ISMAEL"/>
        <s v="ZAPATA BARBOSA NORBERTO"/>
        <s v="AQUINO CERVANTES ISABEL"/>
        <s v="MENDOZA MARTINEZ BERNANRDO"/>
        <s v="MEDINA SANCHEZ ANDRES"/>
        <s v="AGUILAR SANCHEZ ARMANDO KALEB"/>
        <s v="GONZALEZ OLGUIN ENRIQUE"/>
        <s v="ESTRADA MONDRAGON ZAIRA CARINA"/>
        <s v="APOLONIO PLATON DANIEL"/>
        <s v="FLORES MADRID BRANDON"/>
        <s v="TREJO SANCHEZ JUAN FRANCISCO"/>
        <s v="RIOS CALZADA ROGELIO"/>
        <s v="ZUÑIGA VAZQUEZ DAVID ALBERTO"/>
        <s v="PEREZ CAMPOS VICTOR MANUEL"/>
        <s v="FABIOLA GARCIA MATEO"/>
        <s v="RIVAS IBARRA CARLOS ISRAEL"/>
        <s v="SANCHEZ VEGA BENITO OMAR"/>
        <s v="RAMIREZ CORTES JUAN MANUEL"/>
        <s v="VILLA BADILLO GUSTAVO"/>
        <s v="SALDAÑA ESQUIVEL MARIO BRANDON"/>
        <s v="GONZALEZ CHAVEZ JOSE MIGUEL"/>
        <s v="LEMUS ANGUIANO MIGUEL ANGEL"/>
        <s v="GARCIA AGUIRRE CRUZ"/>
        <s v="CUAXIL PEREZ ALVARO"/>
        <s v="PEREZ CERVANTES RICARDO JOSE"/>
        <s v="PEREZ ALVAREZ RICARDO"/>
        <s v="MORALES ALEJO FREDDY"/>
        <s v="TREJO ESTRADA SERGIO ELLIOT"/>
        <s v="ANGELES APOLINAR MIGUEL ANGEL"/>
        <s v="ORTIZ MARTINEZ ROBERTO SAMUEL"/>
        <s v="OROZCO GUTIERREZ MARCO ANTONIO"/>
        <s v="PEREZ DIAZ LUIS ADOLFO"/>
        <s v="MONROY CAMPOS CARLOS EDUARDO"/>
        <s v="GARCIA LOYA DANIEL ESTEBAN"/>
        <s v="HERNANDEZ MARTINEZ JUAN DE DIOS"/>
        <s v="BORUNDA DIMAS OSCAR"/>
        <s v="MAYO VALENZUELA SANTANA"/>
        <s v="CABRERA CORTES OSCAR"/>
        <s v="CELESTINO RAMIREZ JOSE LUIS"/>
        <s v="NARANJO SANDOVAL CARLOS CLEMENTE"/>
        <s v="ROMERO ROLDAN JUAN ANTONIO"/>
        <s v="FRANCO CESAR MAURICIO"/>
        <s v="RUIZ OROZCO CRUZ ALBERTO"/>
        <s v="REYES TORRES ALEJANDRO"/>
        <s v="JUAREZ GUTIERREZ JORGE ALBERTO"/>
        <s v="MORALES DOMINGUEZ DAVID ELIMELEC"/>
        <s v="ZAVALA ROJAS JOSE JUAN"/>
        <s v="CHAVEZ PUENTE  ALFREDO"/>
        <s v="DOMINGUEZ FLORES LEONARDO"/>
        <s v="PEREZ MORALES VICTOR"/>
        <s v="MARTINEZ ARMENTA JONATHAN ANDRES"/>
        <s v="HERNANDEZ GARCIA JOSE GABRIEL"/>
        <s v="GONZALEZ QUINTANA ARMANDO"/>
        <s v="MTTO"/>
        <s v="QUINTERO HERRERA LAZARO"/>
        <s v="MALVAEZ CORTES ARTURO"/>
        <s v="MARTINEZ CHAVEZ ANTONIO"/>
        <s v="FLORES GARCIA IRVIN OMAR"/>
        <s v="GONZALEZ MAYA RAFAEL LUIS"/>
        <s v="CADENA VELAZQUEZ CARLOS IVAN"/>
        <s v="GARCIA LIBREROS OMAR"/>
        <s v="ESPINOSA Y PIÑA ALEJANDRO"/>
        <s v="CASTRO JIMENEZ SAUL"/>
        <s v="PEREZ MONTIEL JUAN LUIS"/>
        <s v="OLVERA CARREÑO JESUS URIEL"/>
        <s v="MORENO ANGELES MARIO ALBERTO"/>
        <s v="LOPEZ GORDILLO JUAN"/>
        <s v="ORTIZ ORTEGA VICTOR HUGO"/>
        <s v="HURTADO CASTRO JOSE FRANCISCO"/>
        <s v="OSORIO VARGAS CARLOS"/>
        <s v="ESPINOZA MARIN ISMAEL"/>
        <s v="CERVANTES GARCIA DAVID"/>
        <s v="MILLAN DIAZ JOEL"/>
        <s v="GONZALEZ MARTINEZ WEINER ADRIAN"/>
        <s v="ESCOBAR ORTEGA LUIS ERICK"/>
        <s v="LÓPEZ GARCÍA MARIO ALFONSO"/>
        <s v="SOTO GUZMAN LAZARO"/>
        <s v="PENAGOS RAMOS JUAN FRANCISCO"/>
        <s v="JIMENEZ SARABIA MILLO ERNESTO"/>
        <s v="MARTINEZ TREJO LUIS ANGEL"/>
        <s v="MONTES DE OCA ORTIZ JONATHAN ALEXIS"/>
        <s v="SILVA SILVA ELISEO"/>
        <s v="SILVA OSORNIO ALAN EDUARDO"/>
        <s v="LUGO VELASQUEZ MANUEL ADRIAN"/>
        <s v="GARCIA GONZALEZ ERWIN YOVANY"/>
        <s v="CORTES DOMINGUEZ ANTONIO DE JESUS"/>
        <s v="CRUZ ANGELES LEANDRO"/>
        <s v="JUAN MANUEL TORRES RAMOS"/>
        <s v="VIDAL ROQUE JOSE ALBERTO"/>
        <s v="MARTINEZ FERIA GONZALO"/>
        <s v="MARTINEZ PETATAN ADOLFO"/>
        <s v="VELAZQUEZ GARDUÑO JUAN"/>
        <s v="DEL VALLE CUELLAR VICTOR HUGO"/>
        <s v="DE LA CRUZ VELAZQUEZ ANGEL"/>
        <s v="VAZQUEZ BOLAINA ISAIAS"/>
        <s v="REYES RAMIREZ JUAN DANIEL"/>
        <s v="FLORES LOPEZ PEDRO"/>
        <s v="NUCAMENDI ESPINOZA RIGOBERTO"/>
        <s v="MACHORRO RODRIGUEZ JAIME GERARDO"/>
        <s v="REYES RINCON OFIR ENRIQUE"/>
        <s v="SALTILLO GONZALEZ JOSE TONATIHU"/>
        <s v="SANDOVAL CATALAN RONALDO"/>
        <s v="ALFEREZ CASAS AARON CONNY"/>
        <s v="VAZQUEZ GARCIA ALFREDO"/>
        <s v="JULIAN MENDEZ ALBERTO"/>
        <s v="JUAREZ ALTUNAR JUAN CARLOS"/>
        <s v="SANABRIA MONTES JOSE"/>
        <s v="LOPEZ GARZA ANDRES DANIEL"/>
        <s v="FELIX DIAZ JOSE ANTONIO"/>
        <s v="CARDONA GAYTAN JOSE DE JESUS"/>
        <s v="CARDONA GAYTAN JUAN ANTONIO"/>
        <s v="BALDERAS MARTINEZ GERARDO"/>
        <s v="FLORES FLORES VALENTIN"/>
        <s v="MORALES RICO BRIGIDO"/>
        <s v="GARCIA RAMIREZ MARCO ANTONIO"/>
        <s v="CAMPOS CAMPOS JORGE ALBERTO"/>
        <s v="-"/>
        <s v="VELAZQUEZ ACOSTA ARTURO"/>
        <s v="DIAZ GARCIA OSCAR"/>
        <s v="REYES NAJERA RUBEN"/>
        <s v="PEREZ LOPEZ MARCOS EUSTOLIO"/>
        <s v="ESCOBAR VILLEGAS LUIS"/>
        <s v="CRUZ TELLEZ JAVIER"/>
        <s v="MORALES LOPEZ SILVINO ISMAEL"/>
        <s v="COLMENERO CUESTAS ALEJANDRO"/>
        <s v="HERNANDEZ ROLDAN RIGOBERTO"/>
        <s v="FLORES MUÑIZ ROBERTO JHOSIMAR"/>
        <s v="MARTINEZ LOPEZ JULIO CESAR"/>
        <s v="MEJIA GALVEZ JONI EVANDER"/>
        <s v="MARTINEZ MENDEZ RICARDO"/>
        <s v="SALAS CASTAÑEDA JESUS"/>
        <s v="MENESES SOLIS DANIEL"/>
        <s v="ZAVALA CERDA JOSE CARMEN"/>
        <s v="CAMARGO RAYON ESTANISLAO"/>
        <s v="CABALLERO LARA ANGEL DAMIAN"/>
        <s v="ROBERTO EDGAR VILLARREAL ABAD"/>
        <s v="TORRES CRUZ ANGEL ANTONIO"/>
        <s v="MUNOZ MORALES SALVADOR"/>
        <s v="QUIJAS JIMENEZ LUIS FELIPE"/>
      </sharedItems>
    </cacheField>
    <cacheField name="ID OPERADOR" numFmtId="0">
      <sharedItems containsBlank="1">
        <s v="VALGUS"/>
        <s v="RIOFE"/>
        <s v="PERANT"/>
        <s v="BAULUI"/>
        <s v="RODAR"/>
        <s v="AGUMAU"/>
        <s v="JIMMI01"/>
        <s v="OROEDU"/>
        <s v="CRUBE"/>
        <s v="DEJJOS"/>
        <s v="CONMAU"/>
        <s v="CADEMM"/>
        <s v="ANGMA"/>
        <s v="GUEGAB"/>
        <s v="MTTO"/>
        <s v="PERAN01"/>
        <s v="MONENR"/>
        <s v="ROJFEL"/>
        <s v="HERHUG"/>
        <s v="BENMAX"/>
        <s v="LUNADO"/>
        <s v="DAMOS"/>
        <s v="COPJAI"/>
        <s v="BONAR"/>
        <s v="ALCART"/>
        <s v="CARJOR"/>
        <s v="MONAL"/>
        <s v="ORTJES"/>
        <s v="SANJUA07"/>
        <s v="TABYAI"/>
        <s v="CALPED"/>
        <s v="CHAJUA"/>
        <s v="JORJON"/>
        <s v="DELJOS"/>
        <s v="MAREVA"/>
        <s v="REYJA01"/>
        <s v="ESTMANX"/>
        <s v="ESCJOR"/>
        <s v="SEGMAU"/>
        <s v="MUÑCEC"/>
        <s v="REYPED"/>
        <s v="MARFRA"/>
        <s v="GARJUA04"/>
        <s v="HERROD"/>
        <s v="LOPALF"/>
        <s v="FLOERI"/>
        <s v="MONJU"/>
        <s v="GONAL01"/>
        <s v="CALJOR01"/>
        <s v="CHAJOE"/>
        <s v="LOPJAV"/>
        <s v="CALVI"/>
        <s v="AGUMIG"/>
        <s v="OLVJUA01"/>
        <s v="FLOTIT"/>
        <s v="IBAANY"/>
        <s v="OLVOSX"/>
        <s v="FIGMAR"/>
        <s v="MOREFR"/>
        <s v="LOPREN"/>
        <s v="CUAJOR"/>
        <s v="PADLUI"/>
        <s v="OLIMAR01"/>
        <s v="CAMJOS"/>
        <s v="QUIULI"/>
        <s v="HERFRA"/>
        <s v="SOLBRI"/>
        <s v="SARJO"/>
        <s v="MARJO13"/>
        <s v="RODALE"/>
        <s v="VILYON"/>
        <s v="LEOJAI"/>
        <s v="DELALE"/>
        <s v="MENRI"/>
        <s v="JARDAN"/>
        <s v="ALFEDI"/>
        <s v="RUIROBX"/>
        <s v="RAMBAR"/>
        <m/>
        <s v="OCAMA"/>
        <s v="MIREDM"/>
        <s v="ALVRAU"/>
        <s v="DELJOS01"/>
        <s v="ACOFED"/>
        <s v="PERMAR01"/>
        <s v="TORBR01"/>
        <s v="GALSA"/>
        <s v="BUSJUA"/>
        <s v="HERJOS08"/>
        <s v="VALJUA"/>
        <s v="SALMIG01"/>
        <s v="SANCAR01"/>
        <s v="CARJOS02"/>
        <s v="MORDAN"/>
        <s v="GARFRA"/>
        <s v="ESCSAU"/>
        <s v="PATRAM"/>
        <s v="SANJOR"/>
        <s v="SANKEV"/>
        <s v="RODMA"/>
        <s v="REYRAU"/>
        <s v="ISLHI"/>
        <s v="GUTBE"/>
        <s v="IBAJOS"/>
        <s v="GALISM"/>
        <s v="MENERNX"/>
        <s v="CARCRI01"/>
        <s v="ORTARM"/>
        <s v="SOSERN"/>
        <s v="BUEMA"/>
        <s v="VELJOR"/>
        <s v="GARLUI"/>
        <s v="SANROD"/>
        <s v="MORLU01"/>
        <s v="OVAQUI"/>
        <s v="MIRJON"/>
        <s v="MARANG"/>
        <s v="GARSIX"/>
        <s v="REYGU"/>
        <s v="JUAOSC"/>
        <s v="FERRI"/>
        <s v="HERAL04"/>
        <s v="RAMHEC"/>
        <s v="REVELI"/>
        <s v="HERLEX"/>
        <s v="CERJER"/>
        <s v="FLOJOS02"/>
        <s v="SANVIC01"/>
        <s v="HERJU01"/>
        <s v="CARGUS"/>
        <s v="BREISR"/>
        <s v="ROSCES"/>
        <s v="GOMLUI02"/>
        <s v="ORNSER"/>
        <s v="RUEREN"/>
        <s v="GONCAR01"/>
        <s v="CAMVI01"/>
        <s v="RICFRA"/>
        <s v="RODMIG"/>
        <s v="MARLEO"/>
        <s v="RIVJOS"/>
        <s v="VILJE"/>
        <s v="GARJUL"/>
        <s v="BENOSC"/>
        <s v="CHAJE"/>
        <s v="HEROCT"/>
        <s v="MARWAL"/>
        <s v="ESTAN"/>
        <s v="GUTIRV"/>
        <s v="MAROSC"/>
        <s v="CARMAUX"/>
        <s v="CASMA"/>
        <s v="DELBL"/>
        <s v="ARASAL"/>
        <s v="OLIGER"/>
        <s v="LOPMA03"/>
        <s v="MENMI"/>
        <s v="PADRI"/>
        <s v="MENCAX"/>
        <s v="MARARM"/>
        <s v="MARMIG"/>
        <s v="ASTLUI"/>
        <s v="MUÑJU"/>
        <s v="CHAJUA01"/>
        <s v="MOLALE"/>
        <s v="INCDAN"/>
        <s v="SANART"/>
        <s v="RUEPAT"/>
        <s v="REYVI01"/>
        <s v="RUIFR"/>
        <s v="GORHUG"/>
        <s v="VERPAN"/>
        <s v="MACFRA"/>
        <s v="PERFE"/>
        <s v="LOPJOS03"/>
        <s v="MUÑGER"/>
        <s v="FERFRA"/>
        <s v="GRERI"/>
        <s v="CORER"/>
        <s v="MERUBA"/>
        <s v="GOMIZT"/>
        <s v="RESEDU"/>
        <s v="LOPEDU"/>
        <s v="GOMJOV"/>
        <s v="DOMSAL"/>
        <s v="LOPERI"/>
        <s v="CAMJU01"/>
        <s v="ALVGAB"/>
        <s v="TORVIC"/>
        <s v="PEROMA"/>
        <s v="CRUTOM"/>
        <s v="ACOHER"/>
        <s v="BERJES"/>
        <s v="SANEUS"/>
        <s v="TAMDAV"/>
        <s v="VARJUAX"/>
        <s v="PARMI"/>
        <s v="DIAOSC"/>
        <s v="REYFER01"/>
        <s v="BARPED"/>
        <s v="MARJUA02"/>
        <s v="SANJES01"/>
        <s v="ROBJUA01"/>
        <s v="LEOJUA"/>
        <s v="VELGIO"/>
        <s v="GALRAY"/>
        <s v="ALTJOS"/>
        <s v="ZAMROB"/>
        <s v="PERFID"/>
        <s v="SORJUL"/>
        <s v="SOSMAR"/>
        <s v="SANMAN"/>
        <s v="SANJE01"/>
        <s v="VARRUB"/>
        <s v="DIAFRA"/>
        <s v="SALNER"/>
        <s v="DEJMAR"/>
        <s v="GALODI"/>
        <s v="HERJUV"/>
        <s v="BALEDU"/>
        <s v="SOSCA01"/>
        <s v="DIAOMA"/>
        <s v="LOPFER"/>
        <s v="PINGUA"/>
        <s v="HUELUI"/>
        <s v="BAUTRI"/>
        <s v="HERMOI"/>
        <s v="GONCES"/>
        <s v="LEOJOS"/>
        <s v="TORAN"/>
        <s v="RAMJOS"/>
        <s v="GARMAR"/>
        <s v="REDJUL"/>
        <s v="ROSGIL"/>
        <s v="QUIALA"/>
        <s v="DEJISR"/>
        <s v="HEREM"/>
        <s v="ROMJOS"/>
        <s v="DIABER"/>
        <s v="DURMA01"/>
        <s v="PERJAV"/>
        <s v="BUEOSC"/>
        <s v="ARBJO"/>
        <s v="HUIRA"/>
        <s v="MEDJOS01"/>
        <s v="HERVIC02"/>
        <s v="MUÑOSC"/>
        <s v="SOTJES01"/>
        <s v="MENJUA01"/>
        <s v="GALANG"/>
        <s v="HUAIS"/>
        <s v="SOLLUI"/>
        <s v="SOTJES"/>
        <s v="PACJOS"/>
        <s v="JIMJOR"/>
        <s v="RODRO01"/>
        <s v="CRUDAN"/>
        <s v="GUADI"/>
        <s v="CCEO"/>
        <s v="ALVGE"/>
        <s v="AVIEN"/>
        <s v="HERJO17X"/>
        <s v="BAUGEO"/>
        <s v="CABCAR"/>
        <s v="PANJU"/>
        <s v="MARJO08"/>
        <s v="SANJUL"/>
        <s v="LEMANT"/>
        <s v="QUIJOS"/>
        <s v="SANLUI01"/>
        <s v="ESCALA"/>
        <s v="VELALE"/>
        <s v="SANMA05"/>
        <s v="ESGJOS"/>
        <s v="RENOSC"/>
        <s v="CABJUA"/>
        <s v="PERJU03"/>
        <s v="BARMIGX"/>
        <s v="ROSMA"/>
        <s v="ZUGRO"/>
        <s v="RODRAU01"/>
        <s v="GONAA"/>
        <s v="LOPJU"/>
        <s v="TOVREN"/>
        <s v="HERRE"/>
        <s v="VEROD"/>
        <s v="CARCRI"/>
        <s v="SANOSC"/>
        <s v="GARLO"/>
        <s v="MOZPEDX"/>
        <s v="MENIG"/>
        <s v="OLVJUA"/>
        <s v="GARJOR01"/>
        <s v="GARISM"/>
        <s v="ZAPNO"/>
        <s v="AQUISA"/>
        <s v="MENBER"/>
        <s v="MEDAND"/>
        <s v="AGUARM"/>
        <s v="GONENR"/>
        <s v="ESTZAI"/>
        <s v="APODA"/>
        <s v="FLOBRA"/>
        <s v="TREJUA"/>
        <s v="RIORO"/>
        <s v="ZUÑDAV"/>
        <s v="PERVIC"/>
        <s v="FABMA"/>
        <s v="RIVCAR"/>
        <s v="SANBEN"/>
        <s v="RAMJUA03"/>
        <s v="VILGUS"/>
        <s v="SALMAR01"/>
        <s v="GONJOS03"/>
        <s v="LEMMIG"/>
        <s v="GARCRU"/>
        <s v="CUAALV"/>
        <s v="PERRI"/>
        <s v="PERRIC"/>
        <s v="MORFRE01"/>
        <s v="TRESER"/>
        <s v="ANGMIG"/>
        <s v="ORTROB"/>
        <s v="OROMAR"/>
        <s v="PERLUI01"/>
        <s v="MONCAR"/>
        <s v="GARDAN"/>
        <s v="HERJUA01"/>
        <s v="BOROSC"/>
        <s v="MAYSA"/>
        <s v="CABOS"/>
        <s v="CELJOS"/>
        <s v="NARCA"/>
        <s v="ROMJUA"/>
        <s v="FRAMAU"/>
        <s v="RUICRU"/>
        <s v="REYALE"/>
        <s v="JUAJOR"/>
        <s v="MORDAV"/>
        <s v="ZAVJOS01X"/>
        <s v="CHAAL"/>
        <s v="DOMLEO"/>
        <s v="PERVIC01"/>
        <s v="MARJON"/>
        <s v="HERJOS07"/>
        <s v="GONAR"/>
        <s v="QUILA"/>
        <s v="MALART"/>
        <s v="MARANT"/>
        <s v="FLOIRV"/>
        <s v="GONRAF"/>
        <s v="CADCAR"/>
        <s v="GAROMA"/>
        <s v="ESPAL"/>
        <s v="CASSA"/>
        <s v="PERJU04"/>
        <s v="OLVJES"/>
        <s v="MORMA03"/>
        <s v="LOPJUA"/>
        <s v="ORTVIC"/>
        <s v="HURJOS"/>
        <s v="OSOCA01"/>
        <s v="ESPIS"/>
        <s v="CERDAV"/>
        <s v="MILJO"/>
        <s v="GONWEI"/>
        <s v="ESCLUI"/>
        <s v="SOTLAZ"/>
        <s v="PENJUA"/>
        <s v="JIMMI"/>
        <s v="MARLUI02"/>
        <s v="MONJON"/>
        <s v="SILEL01"/>
        <s v="SILAL"/>
        <s v="LUGMA"/>
        <s v="GARERW"/>
        <s v="CORANT"/>
        <s v="CRULE"/>
        <s v="TORJUA01"/>
        <s v="VIDJOS"/>
        <s v="MARGON"/>
        <s v="MARADO"/>
        <s v="VELJU"/>
        <s v="DELVIC"/>
        <s v="DELANG"/>
        <s v="VAZISA"/>
        <s v="REYJU02"/>
        <s v="FLOPE"/>
        <s v="NUCRIG"/>
        <s v="MACJAI"/>
        <s v="REYOFI"/>
        <s v="SALJO01"/>
        <s v="SANRON"/>
        <s v="JUAJUA01"/>
        <s v="SANJOS"/>
        <s v="LOPAND"/>
        <s v="FELJOS"/>
        <s v="CARJOS01"/>
        <s v="CARJUA"/>
        <s v="BALGER"/>
        <s v="FLOVAL"/>
        <s v="MORBR"/>
        <s v="GARMAR02"/>
        <s v="CAMJOR"/>
        <s v="VELART"/>
        <s v="REYRUB"/>
        <s v="PERMAR"/>
        <s v="ESCLU"/>
        <s v="CRUJAV"/>
        <s v="MORSI"/>
        <s v="COLALE"/>
        <s v="HERRIG"/>
        <s v="FLOROB"/>
        <s v="MARJUL"/>
        <s v="MEJJON"/>
        <s v="MARRIC"/>
        <s v="SALJES"/>
        <s v="MENDA"/>
        <s v="ZAVJOS"/>
        <s v="CAMEST"/>
        <s v="CABANG"/>
        <s v="VILROB"/>
        <s v="TORANG"/>
        <s v="MUNSA"/>
        <s v="QUILUI"/>
      </sharedItems>
    </cacheField>
    <cacheField name="Estación" numFmtId="0">
      <sharedItems>
        <s v="ATBMX"/>
        <s v="ATBHUE"/>
        <s v="ATBVIL"/>
        <s v="Ticket"/>
        <s v="ATBQRO"/>
        <s v="ATBGDL"/>
        <s v="ATBMTY"/>
        <s v="Nieto"/>
        <s v="TLALNEPANTLA"/>
        <s v="LEON NORTE"/>
        <s v="COMSUSTENTA"/>
        <s v="EL MARQUES"/>
        <s v="AV MEXICO JAPON"/>
        <s v="EJE 108"/>
        <s v="LAREDO Y LIBRAMIENTO"/>
      </sharedItems>
    </cacheField>
    <cacheField name="Costo por litro" numFmtId="164">
      <sharedItems containsSemiMixedTypes="0" containsString="0" containsNumber="1">
        <n v="19.17"/>
        <n v="20.55377"/>
        <n v="20.06239"/>
        <n v="25.47"/>
        <n v="20.1917"/>
        <n v="20.05377"/>
        <n v="19.36"/>
        <n v="24.69"/>
        <n v="24.99"/>
        <n v="26.59"/>
        <n v="21.185917"/>
        <n v="10.25"/>
        <n v="10.65"/>
        <n v="19.16868"/>
        <n v="26.69"/>
        <n v="27.39"/>
        <n v="24.79"/>
        <n v="25.94"/>
        <n v="26.15"/>
        <n v="19.16584"/>
        <n v="26.29"/>
        <n v="25.93"/>
        <n v="27.09"/>
        <n v="25.49"/>
        <n v="25.85"/>
        <n v="19.2"/>
        <n v="19.78653"/>
        <n v="20.06523"/>
        <n v="26.45"/>
        <n v="26.49"/>
        <n v="19.29"/>
        <n v="19.2900000000001"/>
        <n v="26.89"/>
        <n v="25.99"/>
        <n v="26.19"/>
        <n v="26.99"/>
        <n v="21.470214"/>
        <n v="20.0652299999999"/>
        <n v="26.79"/>
        <n v="25.29"/>
        <n v="25.96"/>
        <n v="25.45"/>
        <n v="19.7865300000001"/>
        <n v="20.806606"/>
        <n v="25.81"/>
        <n v="27.8"/>
        <n v="27.3"/>
        <n v="25.34"/>
        <n v="25.59"/>
        <n v="27.48"/>
        <n v="26.77"/>
        <n v="26.21"/>
        <n v="19.38"/>
        <n v="25.09"/>
        <n v="19.78936"/>
        <n v="19.1917"/>
        <n v="25.69"/>
        <n v="24.49"/>
        <n v="27.34"/>
        <n v="26.5"/>
        <n v="26.34"/>
        <n v="26.97"/>
        <n v="25.9"/>
        <n v="25.19"/>
        <n v="27.75"/>
        <n v="25.0"/>
        <n v="25.51"/>
        <n v="25.97"/>
        <n v="26.54"/>
        <n v="27.6"/>
        <n v="24.66"/>
        <n v="21.47"/>
        <n v="26.3"/>
        <n v="26.88"/>
        <n v="25.79"/>
        <n v="21.487641"/>
        <n v="26.84"/>
        <n v="25.95"/>
        <n v="19.2000000000001"/>
        <n v="25.2"/>
        <n v="26.75"/>
        <n v="26.05"/>
        <n v="21.609103"/>
        <n v="20.12557"/>
        <n v="19.2900000000002"/>
        <n v="25.39"/>
        <n v="26.51"/>
        <n v="26.08"/>
        <n v="26.2"/>
        <n v="26.09"/>
        <n v="19.2900000000003"/>
        <n v="25.65"/>
        <n v="26.95"/>
        <n v="26.36"/>
        <n v="26.35"/>
        <n v="20.1342"/>
        <n v="20.61695"/>
        <n v="19.25"/>
        <n v="20.69454"/>
        <n v="26.16"/>
        <n v="24.89"/>
        <n v="27.99"/>
        <n v="26.64"/>
        <n v="19.40143"/>
        <n v="20.4273"/>
        <n v="25.89"/>
        <n v="27.69"/>
        <n v="27.5"/>
        <n v="26.8"/>
        <n v="25.41"/>
        <n v="19.63419"/>
        <n v="27.42"/>
        <n v="26.38"/>
        <n v="27.2"/>
        <n v="19.79799"/>
        <n v="19.7204"/>
        <n v="19.81523"/>
        <n v="25.77"/>
        <n v="27.0"/>
        <n v="19.7979899999999"/>
        <n v="19.7979899999998"/>
        <n v="26.32"/>
        <n v="26.74"/>
        <n v="26.91"/>
        <n v="24.95"/>
        <n v="27.59"/>
        <n v="27.46"/>
        <n v="26.55"/>
        <n v="26.98"/>
        <n v="26.06"/>
        <n v="26.17"/>
        <n v="25.7"/>
        <n v="26.85"/>
        <n v="26.7"/>
        <n v="26.1"/>
        <n v="27.4"/>
        <n v="26.14"/>
        <n v="21.6091"/>
        <n v="19.85"/>
        <n v="25.04"/>
        <n v="26.4"/>
        <n v="25.18"/>
        <n v="19.89"/>
        <n v="19.81"/>
        <n v="19.15143"/>
        <n v="19.52"/>
        <n v="20.22902"/>
        <n v="25.87"/>
        <n v="27.1"/>
        <n v="19.8900000000001"/>
        <n v="26.0"/>
        <n v="20.03936"/>
        <n v="20.0393600000001"/>
        <n v="19.46"/>
        <n v="19.9273"/>
        <n v="26.53"/>
        <n v="19.89281"/>
        <n v="26.39"/>
        <n v="27.29"/>
        <n v="25.55"/>
        <n v="19.8100000000001"/>
        <n v="25.14"/>
        <n v="26.31"/>
      </sharedItems>
    </cacheField>
    <cacheField name="Litros" numFmtId="1">
      <sharedItems containsSemiMixedTypes="0" containsString="0" containsNumber="1">
        <n v="380.0"/>
        <n v="500.0"/>
        <n v="775.0"/>
        <n v="720.0"/>
        <n v="988.0"/>
        <n v="327.0"/>
        <n v="559.0"/>
        <n v="124.0"/>
        <n v="640.0"/>
        <n v="543.0"/>
        <n v="267.0"/>
        <n v="296.0"/>
        <n v="834.0"/>
        <n v="580.0"/>
        <n v="23.0"/>
        <n v="113.0"/>
        <n v="270.0"/>
        <n v="300.0"/>
        <n v="625.0"/>
        <n v="352.0"/>
        <n v="393.0"/>
        <n v="415.01"/>
        <n v="405.37"/>
        <n v="216.0"/>
        <n v="471.0"/>
        <n v="41.0"/>
        <n v="333.0"/>
        <n v="760.0"/>
        <n v="644.0"/>
        <n v="260.0"/>
        <n v="137.0"/>
        <n v="285.0"/>
        <n v="331.0"/>
        <n v="599.0"/>
        <n v="130.0"/>
        <n v="205.0"/>
        <n v="368.0"/>
        <n v="246.0"/>
        <n v="84.0"/>
        <n v="228.0"/>
        <n v="557.0"/>
        <n v="312.0"/>
        <n v="821.0"/>
        <n v="371.0"/>
        <n v="286.0"/>
        <n v="741.0"/>
        <n v="367.0"/>
        <n v="509.0"/>
        <n v="190.0"/>
        <n v="550.0"/>
        <n v="616.0"/>
        <n v="384.0"/>
        <n v="498.0"/>
        <n v="567.0"/>
        <n v="373.0"/>
        <n v="800.0"/>
        <n v="766.0"/>
        <n v="518.0"/>
        <n v="771.0"/>
        <n v="465.0"/>
        <n v="527.0"/>
        <n v="453.0"/>
        <n v="171.0"/>
        <n v="185.0"/>
        <n v="726.0"/>
        <n v="532.0"/>
        <n v="310.0"/>
        <n v="83.0"/>
        <n v="117.0"/>
        <n v="330.0"/>
        <n v="261.0"/>
        <n v="660.0"/>
        <n v="210.0"/>
        <n v="444.0"/>
        <n v="378.0"/>
        <n v="200.0"/>
        <n v="305.0"/>
        <n v="426.0"/>
        <n v="211.0"/>
        <n v="342.0"/>
        <n v="351.0"/>
        <n v="271.0"/>
        <n v="350.0"/>
        <n v="408.0"/>
        <n v="240.0"/>
        <n v="293.0"/>
        <n v="751.0"/>
        <n v="272.0"/>
        <n v="256.0"/>
        <n v="255.0"/>
        <n v="26.29"/>
        <n v="265.2"/>
        <n v="592.46"/>
        <n v="588.08"/>
        <n v="338.08"/>
        <n v="230.8"/>
        <n v="380.22"/>
        <n v="325.01"/>
        <n v="386.71"/>
        <n v="289.67"/>
        <n v="83.86"/>
        <n v="127.43"/>
        <n v="222.61"/>
        <n v="401.21"/>
        <n v="643.29"/>
        <n v="111.66"/>
        <n v="300.04"/>
        <n v="94.74"/>
        <n v="248.0"/>
        <n v="690.42"/>
        <n v="593.37"/>
        <n v="685.07"/>
        <n v="70.53"/>
        <n v="170.17"/>
        <n v="227.96"/>
        <n v="317.07"/>
        <n v="274.02"/>
        <n v="716.77"/>
        <n v="833.39"/>
        <n v="378.93"/>
        <n v="25.35"/>
        <n v="425.64"/>
        <n v="655.83"/>
        <n v="128.02"/>
        <n v="107.36"/>
        <n v="350.41"/>
        <n v="451.48"/>
        <n v="42.04"/>
        <n v="785.03"/>
        <n v="396.02"/>
        <n v="355.05"/>
        <n v="603.07"/>
        <n v="405.03"/>
        <n v="402.59"/>
        <n v="60.05"/>
        <n v="535.01"/>
        <n v="300.03"/>
        <n v="356.83"/>
        <n v="299.99"/>
        <n v="420.03"/>
        <n v="795.22"/>
        <n v="249.21"/>
        <n v="234.14"/>
        <n v="627.94"/>
        <n v="505.07"/>
        <n v="190.01"/>
        <n v="260.04"/>
        <n v="345.03"/>
        <n v="300.01"/>
        <n v="396.05"/>
        <n v="459.01"/>
        <n v="281.42"/>
        <n v="483.05"/>
        <n v="535.9"/>
        <n v="285.93"/>
        <n v="276.56"/>
        <n v="249.07"/>
        <n v="396.7"/>
        <n v="404.91"/>
        <n v="345.01"/>
        <n v="230.0"/>
        <n v="190.04"/>
        <n v="228.65"/>
        <n v="400.04"/>
        <n v="220.04"/>
        <n v="245.02"/>
        <n v="477.98"/>
        <n v="250.04"/>
        <n v="439.2"/>
        <n v="357.04"/>
        <n v="398.01"/>
        <n v="490.14"/>
        <n v="245.29"/>
        <n v="149.86"/>
        <n v="83.97"/>
        <n v="278.33"/>
        <n v="211.77"/>
        <n v="92.52"/>
        <n v="315.9"/>
        <n v="198.85"/>
        <n v="451.29"/>
        <n v="278.88"/>
        <n v="254.88"/>
        <n v="251.17"/>
        <n v="294.0"/>
        <n v="548.0"/>
        <n v="481.0"/>
        <n v="480.0"/>
        <n v="314.0"/>
        <n v="495.0"/>
        <n v="606.0"/>
        <n v="632.0"/>
        <n v="74.0"/>
        <n v="119.0"/>
        <n v="392.0"/>
        <n v="108.0"/>
        <n v="206.0"/>
        <n v="235.0"/>
        <n v="131.0"/>
        <n v="647.0"/>
        <n v="303.0"/>
        <n v="536.0"/>
        <n v="385.0"/>
        <n v="268.0"/>
        <n v="357.0"/>
        <n v="562.0"/>
        <n v="114.0"/>
        <n v="165.0"/>
        <n v="510.0"/>
        <n v="515.0"/>
        <n v="363.0"/>
        <n v="304.0"/>
        <n v="390.0"/>
        <n v="507.0"/>
        <n v="714.0"/>
        <n v="403.0"/>
        <n v="746.0"/>
        <n v="35.0"/>
        <n v="700.0"/>
        <n v="531.0"/>
        <n v="460.0"/>
        <n v="410.0"/>
        <n v="315.0"/>
        <n v="280.0"/>
        <n v="490.0"/>
        <n v="279.0"/>
        <n v="489.0"/>
        <n v="492.0"/>
        <n v="591.0"/>
        <n v="89.0"/>
        <n v="111.0"/>
        <n v="430.0"/>
        <n v="376.0"/>
        <n v="443.0"/>
        <n v="411.0"/>
        <n v="388.0"/>
        <n v="349.0"/>
        <n v="163.0"/>
        <n v="220.0"/>
        <n v="416.0"/>
        <n v="422.0"/>
        <n v="406.0"/>
        <n v="253.0"/>
        <n v="375.0"/>
        <n v="656.0"/>
        <n v="427.0"/>
        <n v="153.0"/>
        <n v="466.0"/>
        <n v="461.0"/>
        <n v="221.0"/>
        <n v="143.0"/>
        <n v="202.0"/>
        <n v="252.95"/>
        <n v="258.0"/>
        <n v="231.0"/>
        <n v="3.0"/>
        <n v="115.0"/>
        <n v="166.0"/>
        <n v="222.0"/>
        <n v="448.0"/>
        <n v="387.0"/>
        <n v="301.0"/>
        <n v="365.0"/>
        <n v="450.0"/>
        <n v="423.0"/>
        <n v="620.0"/>
        <n v="329.0"/>
        <n v="424.0"/>
        <n v="425.0"/>
        <n v="668.0"/>
        <n v="603.0"/>
        <n v="147.0"/>
        <n v="537.0"/>
        <n v="754.0"/>
        <n v="641.0"/>
        <n v="340.0"/>
        <n v="383.0"/>
        <n v="740.0"/>
        <n v="33.0"/>
        <n v="1029.0"/>
        <n v="763.0"/>
        <n v="397.0"/>
        <n v="243.0"/>
        <n v="530.0"/>
        <n v="545.0"/>
        <n v="370.0"/>
        <n v="701.0"/>
        <n v="290.0"/>
        <n v="664.0"/>
        <n v="452.0"/>
        <n v="322.0"/>
        <n v="680.0"/>
        <n v="420.0"/>
        <n v="547.0"/>
        <n v="402.0"/>
        <n v="346.0"/>
        <n v="215.0"/>
        <n v="524.0"/>
        <n v="451.0"/>
        <n v="395.0"/>
        <n v="433.0"/>
        <n v="415.0"/>
        <n v="244.0"/>
        <n v="549.0"/>
        <n v="359.0"/>
        <n v="187.97"/>
        <n v="229.0"/>
        <n v="311.0"/>
        <n v="320.0"/>
        <n v="181.0"/>
        <n v="291.0"/>
        <n v="866.0"/>
        <n v="338.0"/>
        <n v="180.0"/>
        <n v="259.0"/>
        <n v="354.0"/>
        <n v="148.0"/>
        <n v="125.0"/>
        <n v="234.0"/>
        <n v="552.0"/>
        <n v="360.0"/>
        <n v="514.0"/>
        <n v="501.0"/>
        <n v="570.0"/>
        <n v="456.0"/>
        <n v="364.0"/>
        <n v="173.0"/>
        <n v="494.0"/>
        <n v="476.0"/>
        <n v="539.0"/>
        <n v="837.0"/>
        <n v="0.0"/>
        <n v="583.0"/>
        <n v="860.0"/>
        <n v="297.0"/>
        <n v="564.0"/>
        <n v="97.0"/>
        <n v="526.0"/>
        <n v="635.0"/>
        <n v="487.0"/>
        <n v="690.0"/>
        <n v="652.0"/>
        <n v="334.0"/>
        <n v="844.0"/>
        <n v="362.0"/>
        <n v="348.0"/>
        <n v="86.0"/>
        <n v="710.0"/>
        <n v="435.0"/>
        <n v="319.0"/>
        <n v="344.0"/>
        <n v="239.0"/>
        <n v="398.0"/>
        <n v="484.0"/>
        <n v="519.0"/>
        <n v="201.0"/>
        <n v="250.0"/>
        <n v="439.0"/>
        <n v="101.0"/>
        <n v="446.0"/>
        <n v="462.0"/>
        <n v="192.0"/>
        <n v="169.0"/>
        <n v="199.09"/>
        <n v="115.62"/>
        <n v="584.87"/>
        <n v="310.01"/>
        <n v="566.68"/>
        <n v="515.07"/>
        <n v="420.22"/>
        <n v="309.67"/>
        <n v="437.57"/>
        <n v="730.62"/>
        <n v="471.29"/>
        <n v="380.42"/>
        <n v="280.06"/>
        <n v="362.16"/>
        <n v="84.1"/>
        <n v="108.49"/>
        <n v="246.32"/>
        <n v="97.35"/>
        <n v="280.12"/>
        <n v="447.03"/>
        <n v="265.86"/>
        <n v="272.02"/>
        <n v="353.38"/>
        <n v="307.0"/>
        <n v="11.08"/>
        <n v="538.0"/>
        <n v="325.23"/>
        <n v="302.44"/>
        <n v="648.92"/>
        <n v="841.36"/>
        <n v="767.32"/>
        <n v="222.04"/>
        <n v="16.99"/>
        <n v="285.07"/>
        <n v="47.08"/>
        <n v="260.05"/>
        <n v="522.75"/>
        <n v="778.4"/>
        <n v="236.68"/>
        <n v="487.19"/>
        <n v="596.32"/>
        <n v="435.89"/>
        <n v="147.24"/>
        <n v="300.43"/>
        <n v="157.1"/>
        <n v="503.69"/>
        <n v="891.69"/>
        <n v="537.58"/>
        <n v="670.06"/>
        <n v="29.64"/>
        <n v="447.71"/>
        <n v="335.0"/>
        <n v="447.96"/>
        <n v="294.74"/>
        <n v="299.49"/>
        <n v="855.61"/>
        <n v="275.97"/>
        <n v="521.78"/>
        <n v="511.06"/>
        <n v="947.74"/>
        <n v="475.02"/>
        <n v="421.67"/>
        <n v="534.3"/>
        <n v="403.12"/>
        <n v="392.02"/>
        <n v="179.99"/>
        <n v="388.33"/>
        <n v="218.75"/>
        <n v="622.98"/>
        <n v="539.73"/>
        <n v="251.63"/>
        <n v="310.1"/>
        <n v="190.03"/>
        <n v="290.94"/>
        <n v="760.03"/>
        <n v="530.06"/>
        <n v="452.79"/>
        <n v="541.49"/>
        <n v="531.95"/>
        <n v="490.05"/>
        <n v="485.06"/>
        <n v="79.2"/>
        <n v="120.71"/>
        <n v="235.53"/>
        <n v="420.31"/>
        <n v="396.15"/>
        <n v="424.25"/>
        <n v="428.44"/>
        <n v="480.07"/>
        <n v="618.98"/>
        <n v="400.11"/>
        <n v="416.91"/>
        <n v="533.44"/>
        <n v="320.05"/>
        <n v="460.02"/>
        <n v="370.03"/>
        <n v="193.01"/>
        <n v="370.13"/>
        <n v="425.09"/>
        <n v="393.05"/>
        <n v="217.81"/>
        <n v="333.24"/>
        <n v="240.08"/>
        <n v="409.01"/>
        <n v="393.39"/>
        <n v="240.07"/>
        <n v="268.75"/>
        <n v="403.13"/>
        <n v="314.93"/>
        <n v="429.02"/>
        <n v="358.0"/>
        <n v="197.7"/>
        <n v="420.8"/>
        <n v="449.0"/>
        <n v="188.6"/>
        <n v="248.06"/>
        <n v="238.889"/>
        <n v="195.87"/>
        <n v="224.0"/>
        <n v="64.0"/>
        <n v="134.0"/>
        <n v="264.0"/>
        <n v="176.0"/>
        <n v="156.0"/>
        <n v="73.0"/>
        <n v="437.0"/>
        <n v="328.0"/>
        <n v="782.0"/>
        <n v="332.0"/>
        <n v="182.0"/>
        <n v="80.0"/>
        <n v="588.0"/>
        <n v="318.0"/>
        <n v="785.0"/>
        <n v="323.0"/>
        <n v="590.0"/>
        <n v="233.0"/>
        <n v="485.0"/>
        <n v="525.0"/>
        <n v="287.0"/>
        <n v="266.0"/>
        <n v="692.0"/>
        <n v="872.0"/>
        <n v="611.0"/>
        <n v="694.0"/>
        <n v="400.0"/>
        <n v="339.0"/>
        <n v="394.0"/>
        <n v="665.0"/>
        <n v="600.0"/>
        <n v="783.0"/>
        <n v="595.0"/>
        <n v="177.0"/>
        <n v="703.0"/>
        <n v="626.0"/>
        <n v="776.0"/>
        <n v="273.0"/>
        <n v="431.0"/>
        <n v="251.0"/>
        <n v="496.0"/>
        <n v="508.0"/>
        <n v="445.0"/>
        <n v="225.0"/>
        <n v="418.0"/>
        <n v="650.0"/>
        <n v="428.0"/>
        <n v="409.0"/>
        <n v="440.0"/>
        <n v="138.0"/>
        <n v="136.0"/>
        <n v="79.0"/>
        <n v="236.0"/>
        <n v="189.45"/>
        <n v="252.0"/>
        <n v="249.0"/>
        <n v="284.0"/>
        <n v="161.0"/>
        <n v="382.0"/>
        <n v="159.0"/>
        <n v="345.0"/>
        <n v="617.0"/>
        <n v="55.0"/>
        <n v="90.0"/>
        <n v="374.0"/>
        <n v="812.0"/>
        <n v="193.0"/>
        <n v="30.0"/>
        <n v="22.0"/>
        <n v="521.0"/>
        <n v="306.0"/>
        <n v="624.0"/>
        <n v="859.0"/>
        <n v="308.0"/>
        <n v="343.0"/>
        <n v="313.0"/>
        <n v="434.0"/>
        <n v="274.0"/>
        <n v="325.0"/>
        <n v="419.0"/>
        <n v="522.0"/>
        <n v="106.0"/>
        <n v="908.0"/>
        <n v="128.0"/>
        <n v="852.0"/>
        <n v="132.0"/>
        <n v="687.0"/>
        <n v="629.0"/>
        <n v="298.0"/>
        <n v="459.0"/>
        <n v="493.0"/>
        <n v="631.0"/>
        <n v="565.0"/>
        <n v="633.0"/>
        <n v="483.0"/>
        <n v="520.0"/>
        <n v="120.0"/>
        <n v="377.0"/>
        <n v="361.0"/>
        <n v="257.0"/>
        <n v="369.0"/>
        <n v="186.0"/>
        <n v="458.0"/>
        <n v="412.0"/>
        <n v="347.0"/>
        <n v="238.0"/>
        <n v="198.0"/>
        <n v="242.0"/>
        <n v="558.0"/>
        <n v="218.0"/>
        <n v="188.0"/>
        <n v="275.0"/>
        <n v="566.22"/>
        <n v="115.02"/>
        <n v="231.39"/>
        <n v="95.83"/>
        <n v="274.33"/>
        <n v="321.0"/>
        <n v="761.91"/>
        <n v="340.32"/>
        <n v="540.83"/>
        <n v="315.1"/>
        <n v="603.05"/>
        <n v="600.17"/>
        <n v="649.7"/>
        <n v="330.78"/>
        <n v="401.51"/>
        <n v="590.53"/>
        <n v="370.5"/>
        <n v="542.2"/>
        <n v="543.86"/>
        <n v="469.66"/>
        <n v="646.03"/>
        <n v="562.05"/>
        <n v="619.93"/>
        <n v="87.0"/>
        <n v="366.76"/>
        <n v="353.14"/>
        <n v="129.76"/>
        <n v="572.15"/>
        <n v="43.52"/>
        <n v="815.87"/>
        <n v="231.46"/>
        <n v="308.87"/>
        <n v="245.79"/>
        <n v="364.65"/>
        <n v="709.29"/>
        <n v="512.57"/>
        <n v="923.09"/>
        <n v="578.51"/>
        <n v="795.09"/>
        <n v="310.07"/>
        <n v="682.99"/>
        <n v="484.93"/>
        <n v="210.02"/>
        <n v="670.02"/>
        <n v="900.0"/>
        <n v="145.23"/>
        <n v="370.04"/>
        <n v="762.0"/>
        <n v="520.56"/>
        <n v="661.85"/>
        <n v="382.35"/>
        <n v="582.09"/>
        <n v="350.1"/>
        <n v="430.04"/>
        <n v="800.01"/>
        <n v="433.37"/>
        <n v="400.03"/>
        <n v="280.23"/>
        <n v="302.08"/>
        <n v="232.37"/>
        <n v="257.7"/>
        <n v="740.01"/>
        <n v="206.79"/>
        <n v="466.66"/>
        <n v="250.05"/>
        <n v="375.01"/>
        <n v="410.1"/>
        <n v="326.17"/>
        <n v="396.33"/>
        <n v="360.07"/>
        <n v="224.29"/>
        <n v="686.99"/>
        <n v="338.17"/>
        <n v="461.41"/>
        <n v="432.53"/>
        <n v="247.07"/>
        <n v="604.02"/>
        <n v="360.01"/>
        <n v="446.26"/>
        <n v="285.2"/>
        <n v="358.33"/>
        <n v="143.48"/>
        <n v="91.63"/>
        <n v="215.82"/>
        <n v="136.1"/>
        <n v="449.6"/>
        <n v="264.07"/>
        <n v="276.0"/>
        <n v="228.449"/>
        <n v="366.0"/>
        <n v="797.0"/>
        <n v="655.0"/>
        <n v="110.0"/>
        <n v="803.0"/>
        <n v="857.0"/>
        <n v="636.0"/>
        <n v="196.0"/>
        <n v="681.0"/>
        <n v="683.0"/>
        <n v="241.0"/>
        <n v="579.0"/>
        <n v="663.0"/>
        <n v="685.0"/>
        <n v="568.0"/>
        <n v="262.0"/>
        <n v="822.0"/>
        <n v="563.0"/>
        <n v="855.0"/>
        <n v="372.0"/>
        <n v="755.0"/>
        <n v="790.0"/>
        <n v="682.0"/>
        <n v="911.0"/>
        <n v="820.0"/>
        <n v="441.0"/>
        <n v="737.0"/>
        <n v="391.0"/>
        <n v="473.0"/>
        <n v="232.0"/>
        <n v="470.0"/>
        <n v="206.25"/>
        <n v="135.0"/>
        <n v="183.0"/>
        <n v="281.0"/>
        <n v="175.0"/>
        <n v="421.0"/>
        <n v="605.0"/>
        <n v="653.0"/>
        <n v="517.0"/>
        <n v="77.0"/>
        <n v="968.0"/>
        <n v="734.0"/>
        <n v="540.0"/>
        <n v="195.0"/>
        <n v="170.0"/>
        <n v="401.0"/>
        <n v="523.0"/>
        <n v="506.0"/>
        <n v="404.0"/>
        <n v="150.0"/>
        <n v="561.0"/>
        <n v="190.06"/>
        <n v="704.0"/>
        <n v="81.0"/>
        <n v="45.0"/>
        <n v="574.0"/>
        <n v="316.0"/>
        <n v="67.0"/>
        <n v="356.0"/>
        <n v="226.0"/>
        <n v="144.0"/>
        <n v="610.0"/>
        <n v="96.0"/>
        <n v="49.0"/>
        <n v="34.0"/>
        <n v="326.0"/>
        <n v="819.0"/>
        <n v="630.0"/>
        <n v="463.0"/>
        <n v="810.0"/>
        <n v="772.0"/>
        <n v="121.0"/>
        <n v="160.0"/>
        <n v="511.0"/>
        <n v="648.0"/>
        <n v="705.0"/>
        <n v="174.0"/>
        <n v="678.0"/>
        <n v="309.0"/>
        <n v="247.0"/>
        <n v="324.0"/>
        <n v="386.0"/>
        <n v="95.0"/>
        <n v="100.0"/>
        <n v="195.66"/>
        <n v="336.0"/>
        <n v="178.0"/>
        <n v="609.0"/>
        <n v="1.0"/>
        <n v="21.0"/>
        <n v="46.0"/>
        <n v="302.0"/>
        <n v="39.0"/>
        <n v="109.0"/>
        <n v="85.0"/>
        <n v="18.0"/>
        <n v="16.0"/>
        <n v="675.0"/>
        <n v="417.0"/>
        <n v="534.0"/>
        <n v="141.0"/>
        <n v="826.0"/>
        <n v="885.0"/>
        <n v="808.0"/>
        <n v="770.0"/>
        <n v="950.0"/>
        <n v="37.0"/>
        <n v="172.0"/>
        <n v="491.0"/>
        <n v="750.0"/>
        <n v="842.0"/>
        <n v="777.0"/>
        <n v="554.0"/>
        <n v="454.0"/>
        <n v="542.0"/>
        <n v="399.0"/>
        <n v="467.0"/>
        <n v="245.0"/>
        <n v="219.0"/>
        <n v="432.0"/>
        <n v="116.0"/>
        <n v="149.0"/>
        <n v="778.0"/>
        <n v="194.81"/>
        <n v="289.0"/>
        <n v="27.0"/>
        <n v="712.0"/>
        <n v="184.0"/>
        <n v="56.0"/>
        <n v="254.0"/>
        <n v="651.0"/>
        <n v="716.0"/>
        <n v="43.0"/>
        <n v="277.0"/>
        <n v="805.0"/>
        <n v="263.0"/>
        <n v="730.0"/>
        <n v="657.0"/>
        <n v="849.0"/>
        <n v="295.0"/>
        <n v="761.0"/>
        <n v="571.0"/>
        <n v="413.0"/>
        <n v="576.0"/>
        <n v="478.0"/>
        <n v="436.0"/>
        <n v="337.0"/>
        <n v="736.0"/>
        <n v="735.0"/>
        <n v="133.0"/>
        <n v="197.66"/>
        <n v="223.0"/>
        <n v="204.0"/>
        <n v="150.01"/>
        <n v="425.23"/>
        <n v="838.42"/>
        <n v="366.17"/>
        <n v="501.68"/>
        <n v="125.3"/>
        <n v="289.95"/>
        <n v="905.31"/>
        <n v="723.93"/>
        <n v="96.87"/>
        <n v="109.68"/>
        <n v="647.29"/>
        <n v="43.79"/>
        <n v="365.43"/>
        <n v="74.85"/>
        <n v="132.02"/>
        <n v="271.58"/>
        <n v="60.29"/>
        <n v="594.83"/>
        <n v="52.99"/>
        <n v="381.01"/>
        <n v="610.6"/>
        <n v="132.62"/>
        <n v="453.75"/>
        <n v="615.45"/>
        <n v="398.26"/>
        <n v="905.07"/>
        <n v="333.12"/>
        <n v="545.49"/>
        <n v="36.07"/>
        <n v="42.34"/>
        <n v="352.98"/>
        <n v="119.49"/>
        <n v="610.7"/>
        <n v="343.24"/>
        <n v="554.09"/>
        <n v="630.51"/>
        <n v="406.66"/>
        <n v="387.66"/>
        <n v="360.34"/>
        <n v="296.04"/>
        <n v="365.1"/>
        <n v="385.37"/>
        <n v="500.99"/>
        <n v="480.04"/>
        <n v="80.01"/>
        <n v="420.13"/>
        <n v="497.04"/>
        <n v="330.03"/>
        <n v="100.48"/>
        <n v="451.25"/>
        <n v="730.04"/>
        <n v="789.38"/>
        <n v="645.04"/>
        <n v="237.53"/>
        <n v="845.04"/>
        <n v="760.19"/>
        <n v="613.9"/>
        <n v="374.49"/>
        <n v="350.22"/>
        <n v="337.96"/>
        <n v="271.03"/>
        <n v="453.21"/>
        <n v="345.22"/>
        <n v="480.71"/>
        <n v="124.02"/>
        <n v="634.31"/>
        <n v="370.09"/>
        <n v="310.04"/>
        <n v="540.02"/>
        <n v="624.03"/>
        <n v="387.95"/>
        <n v="276.02"/>
        <n v="367.65"/>
        <n v="400.82"/>
        <n v="578.01"/>
        <n v="339.94"/>
        <n v="266.89"/>
        <n v="0.51"/>
        <n v="440.02"/>
        <n v="89.9"/>
        <n v="110.1"/>
        <n v="387.1"/>
        <n v="472.44"/>
        <n v="390.01"/>
        <n v="484.03"/>
        <n v="387.2"/>
        <n v="278.83"/>
        <n v="503.29"/>
        <n v="560.04"/>
        <n v="402.05"/>
        <n v="383.83"/>
        <n v="20.59"/>
        <n v="391.59"/>
        <n v="456.27"/>
        <n v="203.2"/>
        <n v="382.4"/>
        <n v="401.78"/>
        <n v="297.07"/>
        <n v="134.44"/>
        <n v="364.46"/>
        <n v="366.55"/>
        <n v="468.93"/>
        <n v="265.74"/>
        <n v="256.34"/>
        <n v="190.82"/>
        <n v="384.59"/>
        <n v="298.27"/>
        <n v="208.8"/>
        <n v="231.11"/>
        <n v="328.87"/>
        <n v="263.01"/>
        <n v="89.46"/>
        <n v="374.46"/>
        <n v="305.04"/>
        <n v="249.65"/>
        <n v="208.14"/>
        <n v="81.65"/>
        <n v="345.95"/>
        <n v="292.15"/>
        <n v="250.01"/>
        <n v="20.02"/>
        <n v="387.16"/>
        <n v="750.12"/>
        <n v="520.06"/>
        <n v="709.71"/>
        <n v="815.06"/>
        <n v="318.19"/>
        <n v="312.11"/>
        <n v="350.01"/>
        <n v="524.86"/>
        <n v="572.75"/>
        <n v="599.39"/>
        <n v="291.44"/>
        <n v="346.45"/>
        <n v="492.99"/>
        <n v="463.4"/>
        <n v="375.26"/>
        <n v="672.44"/>
        <n v="347.74"/>
        <n v="598.92"/>
        <n v="285.02"/>
        <n v="489.12"/>
        <n v="796.06"/>
        <n v="511.47"/>
        <n v="336.26"/>
        <n v="870.54"/>
        <n v="854.17"/>
        <n v="358.47"/>
        <n v="410.45"/>
        <n v="918.85"/>
        <n v="443.93"/>
        <n v="428.32"/>
        <n v="760.02"/>
        <n v="535.25"/>
        <n v="385.02"/>
        <n v="530.93"/>
        <n v="492.04"/>
        <n v="292.64"/>
        <n v="675.03"/>
        <n v="429.54"/>
        <n v="540.39"/>
        <n v="630.06"/>
        <n v="243.55"/>
        <n v="407.68"/>
        <n v="55.52"/>
        <n v="495.07"/>
        <n v="322.22"/>
        <n v="406.03"/>
        <n v="388.05"/>
        <n v="250.11"/>
        <n v="440.13"/>
        <n v="414.05"/>
        <n v="282.89"/>
        <n v="437.03"/>
        <n v="470.08"/>
        <n v="234.95"/>
        <n v="370.3"/>
        <n v="215.14"/>
        <n v="402.07"/>
        <n v="441.35"/>
        <n v="383.07"/>
        <n v="395.42"/>
        <n v="400.01"/>
        <n v="235.16"/>
        <n v="239.05"/>
        <n v="230.05"/>
        <n v="476.73"/>
        <n v="111.98"/>
        <n v="187.57"/>
        <n v="120.41"/>
        <n v="372.23"/>
        <n v="402.37"/>
        <n v="118.62"/>
        <n v="230.85"/>
        <n v="604.69"/>
        <n v="201.68"/>
        <n v="605.76"/>
        <n v="240.54"/>
        <n v="198.57"/>
        <n v="823.0"/>
        <n v="865.0"/>
        <n v="516.0"/>
        <n v="265.0"/>
        <n v="505.0"/>
        <n v="645.0"/>
        <n v="575.0"/>
        <n v="353.0"/>
        <n v="405.0"/>
        <n v="546.0"/>
        <n v="788.0"/>
        <n v="528.0"/>
        <n v="503.0"/>
        <n v="840.0"/>
        <n v="795.0"/>
        <n v="715.0"/>
        <n v="870.0"/>
        <n v="614.0"/>
        <n v="780.0"/>
        <n v="533.0"/>
        <n v="472.0"/>
        <n v="745.0"/>
        <n v="146.0"/>
        <n v="129.0"/>
        <n v="187.0"/>
        <n v="283.17"/>
        <n v="188.64"/>
        <n v="429.0"/>
        <n v="634.0"/>
        <n v="145.0"/>
        <n v="237.0"/>
        <n v="47.0"/>
        <n v="127.0"/>
        <n v="927.0"/>
        <n v="627.0"/>
        <n v="573.0"/>
        <n v="396.0"/>
        <n v="612.0"/>
        <n v="512.0"/>
        <n v="179.0"/>
        <n v="572.0"/>
        <n v="835.0"/>
        <n v="389.0"/>
        <n v="469.0"/>
        <n v="245.11"/>
        <n v="209.0"/>
        <n v="40.0"/>
        <n v="217.0"/>
        <n v="497.0"/>
        <n v="197.0"/>
        <n v="50.0"/>
        <n v="32.0"/>
        <n v="673.0"/>
        <n v="379.0"/>
        <n v="212.0"/>
        <n v="529.0"/>
        <n v="71.0"/>
        <n v="895.0"/>
        <n v="468.0"/>
        <n v="832.0"/>
        <n v="269.0"/>
        <n v="257.62"/>
        <n v="254.48"/>
        <n v="578.0"/>
        <n v="189.0"/>
        <n v="828.0"/>
        <n v="381.0"/>
        <n v="355.0"/>
        <n v="92.0"/>
        <n v="20.0"/>
        <n v="57.0"/>
        <n v="824.0"/>
        <n v="756.0"/>
        <n v="535.0"/>
        <n v="719.0"/>
        <n v="729.0"/>
        <n v="560.0"/>
        <n v="586.0"/>
        <n v="341.0"/>
        <n v="739.0"/>
        <n v="845.0"/>
        <n v="214.0"/>
        <n v="233.34"/>
        <n v="213.0"/>
        <n v="78.0"/>
        <n v="830.0"/>
        <n v="118.0"/>
        <n v="643.0"/>
        <n v="15.0"/>
        <n v="199.0"/>
        <n v="278.0"/>
        <n v="728.0"/>
        <n v="477.0"/>
        <n v="831.0"/>
        <n v="738.0"/>
        <n v="802.0"/>
        <n v="815.0"/>
        <n v="358.1"/>
        <n v="265.03"/>
        <n v="824.55"/>
        <n v="515.01"/>
        <n v="878.96"/>
        <n v="595.4"/>
        <n v="935.11"/>
        <n v="655.05"/>
        <n v="436.89"/>
        <n v="299.0"/>
        <n v="105.0"/>
        <n v="804.0"/>
        <n v="707.0"/>
        <n v="407.0"/>
        <n v="504.0"/>
        <n v="749.0"/>
        <n v="817.0"/>
        <n v="168.0"/>
        <n v="811.0"/>
        <n v="698.0"/>
        <n v="102.0"/>
        <n v="447.0"/>
        <n v="784.0"/>
        <n v="502.0"/>
        <n v="544.0"/>
        <n v="1015.0"/>
        <n v="851.0"/>
        <n v="679.0"/>
        <n v="62.0"/>
        <n v="593.0"/>
        <n v="764.0"/>
        <n v="742.0"/>
        <n v="555.0"/>
        <n v="474.0"/>
        <n v="203.0"/>
        <n v="195.64"/>
        <n v="486.28"/>
        <n v="157.93"/>
        <n v="672.7"/>
        <n v="736.72"/>
        <n v="196.86"/>
        <n v="466.43"/>
        <n v="233.43"/>
        <n v="165.78"/>
        <n v="197.74"/>
        <n v="427.85"/>
        <n v="98.65"/>
        <n v="46.71"/>
        <n v="380.69"/>
        <n v="565.06"/>
        <n v="799.52"/>
        <n v="256.75"/>
        <n v="754.42"/>
        <n v="770.26"/>
        <n v="894.73"/>
        <n v="196.59"/>
        <n v="632.52"/>
        <n v="856.25"/>
        <n v="520.74"/>
        <n v="650.92"/>
        <n v="641.21"/>
        <n v="105.17"/>
        <n v="661.31"/>
        <n v="462.69"/>
        <n v="175.41"/>
        <n v="532.23"/>
        <n v="280.21"/>
        <n v="453.15"/>
        <n v="308.18"/>
        <n v="277.72"/>
        <n v="463.01"/>
        <n v="763.87"/>
        <n v="50.53"/>
        <n v="253.71"/>
        <n v="295.06"/>
        <n v="410.26"/>
        <n v="104.74"/>
        <n v="501.81"/>
        <n v="241.05"/>
        <n v="493.74"/>
        <n v="200.01"/>
        <n v="499.45"/>
        <n v="508.16"/>
        <n v="260.59"/>
        <n v="620.03"/>
        <n v="565.03"/>
        <n v="904.17"/>
        <n v="680.03"/>
        <n v="922.12"/>
        <n v="530.29"/>
        <n v="640.11"/>
        <n v="721.7"/>
        <n v="371.04"/>
        <n v="354.4"/>
        <n v="650.03"/>
        <n v="366.02"/>
        <n v="399.03"/>
        <n v="631.94"/>
        <n v="877.31"/>
        <n v="505.06"/>
        <n v="400.06"/>
        <n v="473.16"/>
        <n v="251.09"/>
        <n v="572.62"/>
        <n v="871.97"/>
        <n v="80.4"/>
        <n v="120.01"/>
        <n v="675.07"/>
        <n v="451.26"/>
        <n v="300.09"/>
        <n v="440.8"/>
        <n v="290.04"/>
        <n v="257.72"/>
        <n v="230.76"/>
        <n v="190.53"/>
        <n v="240.02"/>
        <n v="160.47"/>
        <n v="392.01"/>
        <n v="445.05"/>
        <n v="365.35"/>
        <n v="426.64"/>
        <n v="230.12"/>
        <n v="880.0"/>
        <n v="240.09"/>
        <n v="458.19"/>
        <n v="135.84"/>
        <n v="138.39"/>
        <n v="177.93"/>
        <n v="714.02"/>
        <n v="365.15"/>
        <n v="184.26"/>
        <n v="147.34"/>
        <n v="266.449"/>
        <n v="273.449"/>
        <n v="876.0"/>
        <n v="585.0"/>
        <n v="59.0"/>
        <n v="748.0"/>
        <n v="438.0"/>
        <n v="850.0"/>
        <n v="482.0"/>
        <n v="479.0"/>
        <n v="615.0"/>
        <n v="693.0"/>
        <n v="123.0"/>
        <n v="455.0"/>
        <n v="717.0"/>
        <n v="513.0"/>
        <n v="207.0"/>
        <n v="796.0"/>
        <n v="155.44"/>
        <n v="99.0"/>
        <n v="674.0"/>
        <n v="732.0"/>
        <n v="208.0"/>
        <n v="204.03"/>
        <n v="191.0"/>
        <n v="227.0"/>
        <n v="890.0"/>
        <n v="752.0"/>
        <n v="622.0"/>
        <n v="825.0"/>
        <n v="584.0"/>
        <n v="63.0"/>
        <n v="670.0"/>
        <n v="774.0"/>
        <n v="975.0"/>
        <n v="607.0"/>
        <n v="722.0"/>
        <n v="488.0"/>
        <n v="457.0"/>
        <n v="31.0"/>
        <n v="642.0"/>
        <n v="909.0"/>
        <n v="553.0"/>
        <n v="699.0"/>
        <n v="152.0"/>
        <n v="628.0"/>
        <n v="864.0"/>
        <n v="639.0"/>
        <n v="713.0"/>
        <n v="744.0"/>
        <n v="727.0"/>
        <n v="93.0"/>
        <n v="142.0"/>
        <n v="431.58"/>
        <n v="95.09"/>
        <n v="253.28"/>
        <n v="540.04"/>
        <n v="613.08"/>
        <n v="363.18"/>
        <n v="621.96"/>
        <n v="310.02"/>
        <n v="186.71"/>
        <n v="305.01"/>
        <n v="71.19"/>
        <n v="433.63"/>
        <n v="272.39"/>
        <n v="227.99"/>
        <n v="292.61"/>
        <n v="325.1"/>
        <n v="247.81"/>
        <n v="136.64"/>
        <n v="200.03"/>
        <n v="312.34"/>
        <n v="268.17"/>
        <n v="303.5"/>
        <n v="251.54"/>
        <n v="188.74"/>
        <n v="330.09"/>
        <n v="345.15"/>
        <n v="80.38"/>
        <n v="346.24"/>
        <n v="474.21"/>
        <n v="144.36"/>
        <n v="554.05"/>
        <n v="758.48"/>
        <n v="350.05"/>
        <n v="60.04"/>
        <n v="819.76"/>
        <n v="374.64"/>
        <n v="170.07"/>
        <n v="584.04"/>
        <n v="157.47"/>
        <n v="115.49"/>
        <n v="498.93"/>
        <n v="580.01"/>
        <n v="148.14"/>
        <n v="818.77"/>
        <n v="370.18"/>
        <n v="274.7"/>
        <n v="295.18"/>
        <n v="511.86"/>
        <n v="711.04"/>
        <n v="461.18"/>
        <n v="101.21"/>
        <n v="388.09"/>
        <n v="295.16"/>
        <n v="300.62"/>
        <n v="478.18"/>
        <n v="519.86"/>
        <n v="610.37"/>
        <n v="826.88"/>
        <n v="583.45"/>
        <n v="191.84"/>
        <n v="510.55"/>
        <n v="500.02"/>
        <n v="317.99"/>
        <n v="805.13"/>
        <n v="284.58"/>
        <n v="410.03"/>
        <n v="313.42"/>
        <n v="300.13"/>
        <n v="706.24"/>
        <n v="300.29"/>
        <n v="480.14"/>
        <n v="136.17"/>
        <n v="450.02"/>
        <n v="275.02"/>
        <n v="524.96"/>
        <n v="442.41"/>
        <n v="415.06"/>
        <n v="427.02"/>
        <n v="400.17"/>
        <n v="256.57"/>
        <n v="396.03"/>
        <n v="408.03"/>
        <n v="262.54"/>
        <n v="440.26"/>
        <n v="564.01"/>
        <n v="416.31"/>
        <n v="255.06"/>
        <n v="243.33"/>
        <n v="461.69"/>
        <n v="430.06"/>
        <n v="614.41"/>
        <n v="261.57"/>
        <n v="127.67"/>
        <n v="245.37"/>
        <n v="128.61"/>
        <n v="334.69"/>
        <n v="723.27"/>
        <n v="570.05"/>
        <n v="270.53"/>
        <n v="252.82"/>
        <n v="137.18"/>
        <n v="54.73"/>
        <n v="284.68"/>
        <n v="125.99"/>
        <n v="77.96"/>
        <n v="70.05"/>
        <n v="255.53"/>
        <n v="896.14"/>
        <n v="425.27"/>
        <n v="294.33"/>
        <n v="362.97"/>
        <n v="594.71"/>
        <n v="350.04"/>
        <n v="238.74"/>
        <n v="233.99"/>
        <n v="313.43"/>
        <n v="455.76"/>
        <n v="344.43"/>
        <n v="188.53"/>
        <n v="620.28"/>
        <n v="295.02"/>
        <n v="214.02"/>
        <n v="698.75"/>
        <n v="223.58"/>
        <n v="259.66"/>
        <n v="644.84"/>
        <n v="390.15"/>
        <n v="654.73"/>
        <n v="820.08"/>
        <n v="105.6"/>
        <n v="482.12"/>
        <n v="175.32"/>
        <n v="796.42"/>
        <n v="666.03"/>
        <n v="677.21"/>
        <n v="132.42"/>
        <n v="525.38"/>
        <n v="267.36"/>
        <n v="238.67"/>
        <n v="440.39"/>
        <n v="651.35"/>
        <n v="393.66"/>
        <n v="698.1"/>
        <n v="445.03"/>
        <n v="672.53"/>
        <n v="700.02"/>
        <n v="103.99"/>
        <n v="600.03"/>
        <n v="782.08"/>
        <n v="577.02"/>
        <n v="547.01"/>
        <n v="446.06"/>
        <n v="720.04"/>
        <n v="710.02"/>
        <n v="751.38"/>
        <n v="452.95"/>
        <n v="359.23"/>
        <n v="115.42"/>
        <n v="588.05"/>
        <n v="284.65"/>
        <n v="424.59"/>
        <n v="246.36"/>
        <n v="400.62"/>
        <n v="230.36"/>
        <n v="418.14"/>
        <n v="448.01"/>
        <n v="250.08"/>
        <n v="400.02"/>
        <n v="502.01"/>
        <n v="281.11"/>
        <n v="640.01"/>
        <n v="104.57"/>
        <n v="424.41"/>
        <n v="222.02"/>
        <n v="265.04"/>
        <n v="138.03"/>
        <n v="200.85"/>
        <n v="196.18"/>
        <n v="144.92"/>
        <n v="288.99"/>
        <n v="445.26"/>
        <n v="731.0"/>
        <n v="654.0"/>
        <n v="789.0"/>
        <n v="29.0"/>
        <n v="157.0"/>
        <n v="442.0"/>
        <n v="747.0"/>
        <n v="587.0"/>
        <n v="662.0"/>
        <n v="623.0"/>
        <n v="827.0"/>
        <n v="486.0"/>
        <n v="873.0"/>
        <n v="317.0"/>
        <n v="54.0"/>
        <n v="194.0"/>
        <n v="816.0"/>
        <n v="753.0"/>
        <n v="139.0"/>
        <n v="283.0"/>
        <n v="676.0"/>
        <n v="75.0"/>
        <n v="180.07"/>
        <n v="520.03"/>
        <n v="564.04"/>
        <n v="950.09"/>
        <n v="857.89"/>
        <n v="830.07"/>
        <n v="282.0"/>
        <n v="414.0"/>
        <n v="956.0"/>
        <n v="70.0"/>
        <n v="541.0"/>
        <n v="9.0"/>
        <n v="709.0"/>
        <n v="646.0"/>
        <n v="65.0"/>
        <n v="60.0"/>
        <n v="158.0"/>
        <n v="76.0"/>
        <n v="122.0"/>
        <n v="91.0"/>
        <n v="107.0"/>
        <n v="553.25"/>
        <n v="123.4"/>
        <n v="546.42"/>
        <n v="122.13"/>
        <n v="355.47"/>
        <n v="360.02"/>
        <n v="349.53"/>
        <n v="685.5"/>
        <n v="303.67"/>
        <n v="223.87"/>
        <n v="179.54"/>
        <n v="285.86"/>
        <n v="264.2"/>
        <n v="249.42"/>
        <n v="642.25"/>
        <n v="348.32"/>
        <n v="438.14"/>
        <n v="7.45"/>
        <n v="208.08"/>
        <n v="580.36"/>
        <n v="90.01"/>
        <n v="830.46"/>
        <n v="660.03"/>
        <n v="311.57"/>
        <n v="329.37"/>
        <n v="398.02"/>
        <n v="188.94"/>
        <n v="295.09"/>
        <n v="216.15"/>
        <n v="540.22"/>
        <n v="327.32"/>
        <n v="555.35"/>
        <n v="482.92"/>
        <n v="711.16"/>
        <n v="140.2"/>
        <n v="704.36"/>
        <n v="725.01"/>
        <n v="730.64"/>
        <n v="750.1"/>
        <n v="612.32"/>
        <n v="399.78"/>
        <n v="698.11"/>
        <n v="395.68"/>
        <n v="257.22"/>
        <n v="502.44"/>
        <n v="700.01"/>
        <n v="951.49"/>
        <n v="932.73"/>
        <n v="20.01"/>
        <n v="490.9"/>
        <n v="620.02"/>
        <n v="409.03"/>
        <n v="125.21"/>
        <n v="622.13"/>
        <n v="690.4"/>
        <n v="304.86"/>
        <n v="300.02"/>
        <n v="470.06"/>
        <n v="541.53"/>
        <n v="620.06"/>
        <n v="736.09"/>
        <n v="508.43"/>
        <n v="172.78"/>
        <n v="470.01"/>
        <n v="490.02"/>
        <n v="565.23"/>
        <n v="55.58"/>
        <n v="122.84"/>
        <n v="121.48"/>
        <n v="656.74"/>
        <n v="810.89"/>
        <n v="80.34"/>
        <n v="527.39"/>
        <n v="151.69"/>
        <n v="623.33"/>
        <n v="450.01"/>
        <n v="465.03"/>
        <n v="405.99"/>
        <n v="683.72"/>
        <n v="416.02"/>
        <n v="277.63"/>
        <n v="204.14"/>
        <n v="370.02"/>
        <n v="358.88"/>
        <n v="277.73"/>
        <n v="41.01"/>
        <n v="374.04"/>
        <n v="418.21"/>
        <n v="260.01"/>
        <n v="430.01"/>
        <n v="563.13"/>
        <n v="465.65"/>
        <n v="379.18"/>
        <n v="260.86"/>
        <n v="349.09"/>
        <n v="168.61"/>
        <n v="238.2"/>
        <n v="100.01"/>
        <n v="750.16"/>
        <n v="401.8"/>
        <n v="588.02"/>
        <n v="47.43"/>
        <n v="431.26"/>
        <n v="459.04"/>
        <n v="753.9"/>
        <n v="194.97"/>
        <n v="181.33"/>
        <n v="318.18"/>
        <n v="236.71"/>
        <n v="585.61"/>
        <n v="519.23"/>
        <n v="655.88"/>
        <n v="155.01"/>
        <n v="679.41"/>
        <n v="158.09"/>
        <n v="424.06"/>
        <n v="647.02"/>
        <n v="746.83"/>
        <n v="139.99"/>
        <n v="516.18"/>
        <n v="601.63"/>
        <n v="269.58"/>
        <n v="710.41"/>
        <n v="315.2"/>
        <n v="136.91"/>
        <n v="131.88"/>
        <n v="583.38"/>
        <n v="376.08"/>
        <n v="605.01"/>
        <n v="857.11"/>
        <n v="320.62"/>
        <n v="529.57"/>
        <n v="290.06"/>
        <n v="634.64"/>
        <n v="43.05"/>
        <n v="532.88"/>
        <n v="456.8"/>
        <n v="440.01"/>
        <n v="467.84"/>
        <n v="480.9"/>
        <n v="625.04"/>
        <n v="810.35"/>
        <n v="470.02"/>
        <n v="270.23"/>
        <n v="282.65"/>
        <n v="470.22"/>
        <n v="258.35"/>
        <n v="638.84"/>
        <n v="522.62"/>
        <n v="660.02"/>
        <n v="222.06"/>
        <n v="455.79"/>
        <n v="727.59"/>
        <n v="180.02"/>
        <n v="808.08"/>
        <n v="388.47"/>
        <n v="405.02"/>
        <n v="522.04"/>
        <n v="270.04"/>
        <n v="580.17"/>
        <n v="290.02"/>
        <n v="274.17"/>
        <n v="19.67"/>
        <n v="492.77"/>
        <n v="384.44"/>
        <n v="420.04"/>
        <n v="513.68"/>
        <n v="608.97"/>
        <n v="286.21"/>
        <n v="500.01"/>
        <n v="342.05"/>
        <n v="315.01"/>
        <n v="386.17"/>
        <n v="381.44"/>
        <n v="171.52"/>
        <n v="129.08"/>
        <n v="193.62"/>
        <n v="369.37"/>
        <n v="271.8"/>
        <n v="377.69"/>
        <n v="438.94"/>
        <n v="266.76"/>
        <n v="74.07"/>
        <n v="519.73"/>
        <n v="686.0"/>
        <n v="594.0"/>
        <n v="901.0"/>
        <n v="44.0"/>
        <n v="569.0"/>
        <n v="61.0"/>
        <n v="896.0"/>
        <n v="702.0"/>
        <n v="69.0"/>
        <n v="661.0"/>
        <n v="582.0"/>
        <n v="618.0"/>
        <n v="14.0"/>
        <n v="871.0"/>
        <n v="806.0"/>
        <n v="666.0"/>
        <n v="721.0"/>
        <n v="52.0"/>
        <n v="103.0"/>
        <n v="126.0"/>
        <n v="882.0"/>
        <n v="875.0"/>
        <n v="154.0"/>
        <n v="48.0"/>
        <n v="765.0"/>
        <n v="577.0"/>
        <n v="355.06"/>
        <n v="786.0"/>
        <n v="10.0"/>
        <n v="725.0"/>
        <n v="155.0"/>
        <n v="292.0"/>
        <n v="118.4"/>
        <n v="831.48"/>
        <n v="837.83"/>
        <n v="595.11"/>
        <n v="353.36"/>
        <n v="299.11"/>
        <n v="419.1"/>
        <n v="506.16"/>
        <n v="372.27"/>
        <n v="245.22"/>
        <n v="65.03"/>
        <n v="670.07"/>
        <n v="95.62"/>
        <n v="70.06"/>
        <n v="268.01"/>
        <n v="391.47"/>
        <n v="505.11"/>
        <n v="656.3"/>
        <n v="228.61"/>
        <n v="218.44"/>
        <n v="190.56"/>
        <n v="19.8"/>
        <n v="241.87"/>
        <n v="340.54"/>
        <n v="802.63"/>
        <n v="151.45"/>
        <n v="207.2"/>
        <n v="314.25"/>
        <n v="140.56"/>
        <n v="83.71"/>
        <n v="500.08"/>
        <n v="231.49"/>
        <n v="810.04"/>
        <n v="188.75"/>
        <n v="286.72"/>
        <n v="315.21"/>
        <n v="556.2"/>
        <n v="79.8"/>
        <n v="465.19"/>
        <n v="142.35"/>
        <n v="390.03"/>
        <n v="401.23"/>
        <n v="551.42"/>
        <n v="97.85"/>
        <n v="581.88"/>
        <n v="246.7"/>
        <n v="483.25"/>
        <n v="492.37"/>
        <n v="485.33"/>
        <n v="360.03"/>
        <n v="455.24"/>
        <n v="547.44"/>
        <n v="392.25"/>
        <n v="535.09"/>
        <n v="320.21"/>
        <n v="489.49"/>
        <n v="315.12"/>
        <n v="390.02"/>
        <n v="394.21"/>
        <n v="372.68"/>
        <n v="30.55"/>
        <n v="260.25"/>
        <n v="299.02"/>
        <n v="706.36"/>
        <n v="103.57"/>
        <n v="750.88"/>
        <n v="178.07"/>
        <n v="900.01"/>
        <n v="327.9"/>
        <n v="515.02"/>
        <n v="732.09"/>
        <n v="290.11"/>
        <n v="450.06"/>
        <n v="300.38"/>
        <n v="622.83"/>
        <n v="180.89"/>
        <n v="847.06"/>
        <n v="740.02"/>
        <n v="340.36"/>
        <n v="693.27"/>
        <n v="556.01"/>
        <n v="393.8"/>
        <n v="410.02"/>
        <n v="420.14"/>
        <n v="246.65"/>
        <n v="240.28"/>
        <n v="382.95"/>
        <n v="425.83"/>
        <n v="390.05"/>
        <n v="340.1"/>
        <n v="347.03"/>
        <n v="472.72"/>
        <n v="241.41"/>
        <n v="340.04"/>
        <n v="306.29"/>
        <n v="237.05"/>
        <n v="372.39"/>
        <n v="383.53"/>
        <n v="396.13"/>
        <n v="339.95"/>
        <n v="398.67"/>
        <n v="446.2"/>
        <n v="149.66"/>
        <n v="258.99"/>
        <n v="400.4"/>
        <n v="652.59"/>
        <n v="536.61"/>
        <n v="76.95"/>
        <n v="61.56"/>
        <n v="260.03"/>
        <n v="340.64"/>
        <n v="521.55"/>
        <n v="620.59"/>
        <n v="560.01"/>
        <n v="192.05"/>
        <n v="90.77"/>
        <n v="278.99"/>
        <n v="211.48"/>
        <n v="300.05"/>
        <n v="260.35"/>
        <n v="322.84"/>
        <n v="73.01"/>
        <n v="791.05"/>
        <n v="83.91"/>
        <n v="610.53"/>
        <n v="852.39"/>
        <n v="186.62"/>
        <n v="333.09"/>
        <n v="468.01"/>
        <n v="585.09"/>
        <n v="300.51"/>
        <n v="71.17"/>
        <n v="520.28"/>
        <n v="58.39"/>
        <n v="603.8"/>
        <n v="226.51"/>
        <n v="200.66"/>
        <n v="426.5"/>
        <n v="690.07"/>
        <n v="500.27"/>
        <n v="505.68"/>
        <n v="369.26"/>
        <n v="490.63"/>
        <n v="816.14"/>
        <n v="500.38"/>
        <n v="241.37"/>
        <n v="93.01"/>
        <n v="221.71"/>
        <n v="555.23"/>
        <n v="315.46"/>
        <n v="655.94"/>
        <n v="958.98"/>
        <n v="246.63"/>
        <n v="254.68"/>
        <n v="532.04"/>
        <n v="324.35"/>
        <n v="526.34"/>
        <n v="0.03"/>
        <n v="608.49"/>
        <n v="420.6"/>
        <n v="156.35"/>
        <n v="421.79"/>
        <n v="592.43"/>
        <n v="577.76"/>
        <n v="575.39"/>
        <n v="632.79"/>
        <n v="900.07"/>
        <n v="331.79"/>
        <n v="498.01"/>
        <n v="318.07"/>
        <n v="354.12"/>
        <n v="452.35"/>
        <n v="690.01"/>
        <n v="795.08"/>
        <n v="630.01"/>
        <n v="229.91"/>
        <n v="430.03"/>
        <n v="465.08"/>
        <n v="453.9"/>
        <n v="320.03"/>
        <n v="428.34"/>
        <n v="600.06"/>
        <n v="145.84"/>
        <n v="468.03"/>
        <n v="381.28"/>
        <n v="754.08"/>
        <n v="260.06"/>
        <n v="256.11"/>
        <n v="260.17"/>
        <n v="42.01"/>
        <n v="454.66"/>
        <n v="357.92"/>
        <n v="389.78"/>
        <n v="355.41"/>
        <n v="382.96"/>
        <n v="750.03"/>
        <n v="698.25"/>
        <n v="364.9"/>
        <n v="400.57"/>
        <n v="228.71"/>
        <n v="220.01"/>
        <n v="365.01"/>
        <n v="261.81"/>
        <n v="357.01"/>
        <n v="135.79"/>
        <n v="208.74"/>
        <n v="106.34"/>
        <n v="226.41"/>
        <n v="281.47"/>
        <n v="236.53"/>
        <n v="275.22"/>
        <n v="267.55"/>
        <n v="444.6"/>
        <n v="457.73"/>
        <n v="930.0"/>
        <n v="758.0"/>
        <n v="671.0"/>
        <n v="581.0"/>
        <n v="858.0"/>
        <n v="733.0"/>
        <n v="915.0"/>
        <n v="638.0"/>
        <n v="940.0"/>
        <n v="677.0"/>
        <n v="684.0"/>
        <n v="288.0"/>
        <n v="12.0"/>
        <n v="72.0"/>
        <n v="17.0"/>
        <n v="98.0"/>
        <n v="813.0"/>
        <n v="853.0"/>
        <n v="669.0"/>
        <n v="464.0"/>
        <n v="151.0"/>
        <n v="982.0"/>
        <n v="556.0"/>
        <n v="869.0"/>
        <n v="724.0"/>
        <n v="773.0"/>
        <n v="613.0"/>
        <n v="140.0"/>
        <n v="162.0"/>
        <n v="755.79"/>
        <n v="273.34"/>
        <n v="798.75"/>
        <n v="59.36"/>
        <n v="596.0"/>
        <n v="667.0"/>
        <n v="112.0"/>
        <n v="769.0"/>
        <n v="133.94"/>
        <n v="520.66"/>
        <n v="779.39"/>
        <n v="82.0"/>
        <n v="792.0"/>
        <n v="38.0"/>
        <n v="941.0"/>
        <n v="862.0"/>
        <n v="926.0"/>
        <n v="818.0"/>
        <n v="471.58"/>
        <n v="325.42"/>
        <n v="463.1"/>
        <n v="850.78"/>
        <n v="272.26"/>
        <n v="740.06"/>
        <n v="305.86"/>
        <n v="316.85"/>
        <n v="736.88"/>
        <n v="302.81"/>
        <n v="286.03"/>
        <n v="147.25"/>
        <n v="666.22"/>
        <n v="610.06"/>
        <n v="184.3"/>
        <n v="480.88"/>
        <n v="44.58"/>
        <n v="468.49"/>
        <n v="350.12"/>
        <n v="775.16"/>
        <n v="214.01"/>
        <n v="464.58"/>
        <n v="592.62"/>
        <n v="290.18"/>
        <n v="325.53"/>
        <n v="290.63"/>
        <n v="564.96"/>
        <n v="484.35"/>
        <n v="498.08"/>
        <n v="422.37"/>
        <n v="461.84"/>
        <n v="487.7"/>
        <n v="391.95"/>
        <n v="481.04"/>
        <n v="152.19"/>
        <n v="97.56"/>
        <n v="278.17"/>
        <n v="813.42"/>
        <n v="288.89"/>
        <n v="77.61"/>
        <n v="632.3"/>
        <n v="106.83"/>
        <n v="253.2"/>
        <n v="275.01"/>
        <n v="181.55"/>
        <n v="11.0"/>
        <n v="944.0"/>
        <n v="1.99"/>
        <n v="305.44"/>
        <n v="118.76"/>
        <n v="306.6"/>
        <n v="170.46"/>
        <n v="116.82"/>
        <n v="631.83"/>
        <n v="149.13"/>
        <n v="256.04"/>
        <n v="588.39"/>
        <n v="304.2"/>
        <n v="586.89"/>
        <n v="370.19"/>
        <n v="972.31"/>
        <n v="547.31"/>
        <n v="532.25"/>
        <n v="706.94"/>
        <n v="340.76"/>
        <n v="264.8"/>
        <n v="235.83"/>
        <n v="220.02"/>
        <n v="475.0"/>
        <n v="928.0"/>
        <n v="58.0"/>
        <n v="658.0"/>
        <n v="601.0"/>
        <n v="1000.01"/>
        <n v="598.0"/>
        <n v="774.77"/>
        <n v="337.67"/>
        <n v="347.7"/>
        <n v="580.04"/>
        <n v="776.08"/>
        <n v="29.39"/>
        <n v="640.52"/>
        <n v="20.07"/>
        <n v="620.14"/>
        <n v="253.52"/>
        <n v="153.04"/>
        <n v="334.47"/>
        <n v="256.8"/>
        <n v="326.68"/>
        <n v="487.75"/>
        <n v="344.27"/>
        <n v="261.69"/>
        <n v="187.84"/>
        <n v="111.33"/>
        <n v="224.73"/>
        <n v="321.01"/>
        <n v="218.66"/>
        <n v="140.25"/>
        <n v="243.01"/>
        <n v="644.59"/>
        <n v="249.34"/>
        <n v="346.44"/>
        <n v="199.31"/>
        <n v="286.02"/>
        <n v="307.93"/>
        <n v="199.43"/>
        <n v="197.6"/>
        <n v="596.07"/>
        <n v="50.05"/>
        <n v="405.82"/>
        <n v="190.58"/>
        <n v="305.28"/>
        <n v="590.02"/>
        <n v="509.12"/>
        <n v="549.99"/>
        <n v="60.49"/>
        <n v="443.29"/>
        <n v="320.77"/>
        <n v="531.83"/>
        <n v="630.03"/>
        <n v="88.02"/>
        <n v="534.16"/>
        <n v="119.64"/>
        <n v="465.01"/>
        <n v="499.19"/>
        <n v="482.99"/>
        <n v="160.48"/>
        <n v="250.75"/>
        <n v="388.06"/>
        <n v="477.66"/>
        <n v="790.02"/>
        <n v="829.98"/>
        <n v="352.3"/>
        <n v="205.45"/>
        <n v="253.04"/>
        <n v="164.0"/>
        <n v="793.0"/>
        <n v="843.0"/>
        <n v="345.76"/>
        <n v="495.16"/>
        <n v="495.08"/>
        <n v="590.35"/>
        <n v="570.75"/>
        <n v="714.63"/>
        <n v="182.26"/>
        <n v="223.97"/>
        <n v="525.04"/>
        <n v="116.97"/>
        <n v="107.87"/>
        <n v="492.84"/>
        <n v="64.97"/>
        <n v="505.84"/>
        <n v="885.98"/>
        <n v="180.1"/>
        <n v="281.23"/>
        <n v="281.1"/>
        <n v="177.57"/>
        <n v="284.49"/>
        <n v="140.12"/>
        <n v="239.03"/>
        <n v="108.44"/>
        <n v="567.1"/>
        <n v="180.52"/>
        <n v="427.01"/>
        <n v="686.06"/>
        <n v="430.02"/>
        <n v="7.28"/>
        <n v="252.06"/>
        <n v="75.16"/>
        <n v="280.04"/>
        <n v="285.16"/>
        <n v="408.21"/>
        <n v="576.28"/>
        <n v="379.84"/>
        <n v="400.05"/>
        <n v="480.91"/>
        <n v="378.13"/>
        <n v="580.22"/>
        <n v="223.98"/>
        <n v="343.04"/>
        <n v="464.78"/>
        <n v="3.69"/>
        <n v="787.28"/>
        <n v="489.11"/>
        <n v="280.1"/>
        <n v="258.6"/>
        <n v="255.2"/>
        <n v="269.76"/>
        <n v="357.46"/>
        <n v="242.29"/>
        <n v="645.02"/>
        <n v="230.03"/>
        <n v="610.04"/>
        <n v="340.16"/>
        <n v="419.83"/>
        <n v="909.23"/>
        <n v="849.31"/>
        <n v="942.35"/>
        <n v="150.13"/>
        <n v="320.12"/>
        <n v="762.34"/>
        <n v="325.03"/>
        <n v="307.03"/>
        <n v="110.03"/>
        <n v="444.97"/>
        <n v="360.06"/>
        <n v="195.8"/>
        <n v="356.6"/>
        <n v="616.32"/>
        <n v="465.54"/>
        <n v="242.08"/>
        <n v="336.04"/>
        <n v="687.37"/>
        <n v="520.02"/>
        <n v="800.03"/>
        <n v="923.37"/>
        <n v="245.04"/>
        <n v="615.8"/>
        <n v="321.34"/>
        <n v="221.09"/>
        <n v="350.02"/>
        <n v="300.1"/>
        <n v="670.04"/>
        <n v="273.39"/>
        <n v="359.04"/>
        <n v="250.94"/>
        <n v="233.87"/>
        <n v="386.02"/>
        <n v="394.63"/>
        <n v="364.33"/>
        <n v="375.25"/>
        <n v="223.26"/>
        <n v="436.01"/>
        <n v="361.52"/>
        <n v="367.93"/>
        <n v="274.3"/>
        <n v="227.02"/>
        <n v="592.96"/>
        <n v="574.57"/>
        <n v="454.54"/>
        <n v="222.3"/>
        <n v="413.86"/>
        <n v="369.3"/>
        <n v="205.64"/>
        <n v="226.5"/>
        <n v="142.27"/>
        <n v="252.88"/>
        <n v="359.8"/>
        <n v="180.83"/>
        <n v="165.44"/>
        <n v="107.559"/>
        <n v="332.509"/>
        <n v="867.0"/>
        <n v="551.0"/>
        <n v="621.0"/>
        <n v="222.45"/>
        <n v="266.78"/>
        <n v="100.92"/>
        <n v="785.49"/>
        <n v="338.06"/>
        <n v="582.67"/>
        <n v="614.01"/>
        <n v="611.88"/>
        <n v="265.7"/>
        <n v="279.58"/>
        <n v="917.0"/>
        <n v="689.0"/>
        <n v="592.0"/>
        <n v="287.93"/>
        <n v="677.2"/>
        <n v="495.15"/>
        <n v="302.61"/>
        <n v="947.45"/>
        <n v="155.75"/>
        <n v="815.09"/>
        <n v="495.36"/>
        <n v="286.24"/>
        <n v="955.07"/>
        <n v="138.63"/>
        <n v="243.68"/>
        <n v="270.01"/>
        <n v="201.42"/>
        <n v="256.48"/>
        <n v="242.72"/>
        <n v="238.39"/>
        <n v="276.37"/>
        <n v="550.08"/>
        <n v="317.1"/>
        <n v="773.61"/>
        <n v="277.97"/>
        <n v="523.96"/>
        <n v="586.68"/>
        <n v="555.96"/>
        <n v="675.04"/>
        <n v="221.01"/>
        <n v="450.56"/>
        <n v="532.05"/>
        <n v="74.42"/>
        <n v="246.71"/>
        <n v="597.0"/>
        <n v="13.0"/>
        <n v="659.0"/>
        <n v="25.0"/>
        <n v="26.0"/>
        <n v="718.0"/>
        <n v="104.0"/>
        <n v="706.0"/>
        <n v="743.0"/>
        <n v="711.0"/>
        <n v="29.12"/>
        <n v="302.07"/>
        <n v="106.16"/>
        <n v="649.0"/>
        <n v="167.0"/>
        <n v="7.0"/>
        <n v="88.0"/>
      </sharedItems>
    </cacheField>
    <cacheField name="Costo por carga">
      <sharedItems containsMixedTypes="1" containsNumber="1">
        <n v="7284.6"/>
        <n v="9585.0"/>
        <n v="14856.750000000002"/>
        <n v="13802.400000000001"/>
        <n v="18939.960000000003"/>
        <n v="6268.59"/>
        <n v="10716.03"/>
        <n v="2377.0800000000004"/>
        <n v="12268.800000000001"/>
        <n v="10409.310000000001"/>
        <n v="5118.39"/>
        <n v="5674.320000000001"/>
        <n v="15987.78"/>
        <n v="11118.6"/>
        <n v="472.73671"/>
        <n v="2322.57601"/>
        <n v="5549.5179"/>
        <n v="6166.131"/>
        <n v="12846.10625"/>
        <n v="7234.9270400000005"/>
        <n v="5416.8453"/>
        <n v="7884.519270000001"/>
        <n v="8326.0924739"/>
        <n v="8132.6910343"/>
        <n v="5501.5199999999995"/>
        <n v="11996.369999999999"/>
        <n v="785.97"/>
        <n v="6383.610000000001"/>
        <n v="14569.2"/>
        <n v="12345.480000000001"/>
        <n v="4984.200000000001"/>
        <n v="2626.2900000000004"/>
        <n v="5463.450000000001"/>
        <n v="6345.27"/>
        <n v="11482.830000000002"/>
        <n v="2492.1000000000004"/>
        <n v="3929.8500000000004"/>
        <n v="7054.56"/>
        <n v="4715.820000000001"/>
        <n v="1610.2800000000002"/>
        <n v="4370.76"/>
        <n v="10677.69"/>
        <n v="5981.040000000001"/>
        <n v="15738.570000000002"/>
        <n v="7112.070000000001"/>
        <n v="5482.620000000001"/>
        <n v="14204.970000000001"/>
        <n v="7035.39"/>
        <n v="9757.53"/>
        <n v="3642.3"/>
        <n v="10543.500000000002"/>
        <n v="11808.720000000001"/>
        <n v="7361.280000000001"/>
        <n v="9546.660000000002"/>
        <n v="10869.390000000001"/>
        <n v="7150.410000000001"/>
        <n v="15336.000000000002"/>
        <n v="14684.220000000001"/>
        <n v="9930.060000000001"/>
        <n v="5249.842000000001"/>
        <n v="15567.8007"/>
        <n v="9389.1405"/>
        <n v="10641.0259"/>
        <n v="9146.840100000001"/>
        <n v="5774.8262"/>
        <n v="3429.19467"/>
        <n v="5213.9802"/>
        <n v="3709.94745"/>
        <n v="14559.03702"/>
        <n v="10299.52"/>
        <n v="6001.599999999999"/>
        <n v="1705.96291"/>
        <n v="2404.79109"/>
        <n v="6782.7441"/>
        <n v="5364.53397"/>
        <n v="13154.4128"/>
        <n v="13565.4882"/>
        <n v="4213.101900000001"/>
        <n v="8907.70116"/>
        <n v="7583.58342"/>
        <n v="4012.478"/>
        <n v="6119.02895"/>
        <n v="8546.57814"/>
        <n v="4233.16429"/>
        <n v="6861.33738"/>
        <n v="9449.385690000001"/>
        <n v="7041.89889"/>
        <n v="5436.90769"/>
        <n v="7021.8365"/>
        <n v="7362.89713"/>
        <n v="8185.4551200000005"/>
        <n v="5925.6"/>
        <n v="4998.0"/>
        <n v="7790.87"/>
        <n v="15910.623667"/>
        <n v="2788.0"/>
        <n v="2624.0"/>
        <n v="2715.75"/>
        <n v="503.9445971999999"/>
        <n v="5083.533935999999"/>
        <n v="11356.6761528"/>
        <n v="11272.7173344"/>
        <n v="6480.547334399999"/>
        <n v="4424.131343999999"/>
        <n v="7288.3155096"/>
        <n v="6230.0126868"/>
        <n v="7412.720242799999"/>
        <n v="5552.5915356"/>
        <n v="1607.4855048"/>
        <n v="2442.6648924"/>
        <n v="4267.1398548"/>
        <n v="7690.666102799999"/>
        <n v="12331.020157199999"/>
        <n v="2140.3748087999998"/>
        <n v="5751.3707472"/>
        <n v="1816.0407431999997"/>
        <n v="4753.83264"/>
        <n v="13234.440045599998"/>
        <n v="11374.1196516"/>
        <n v="13131.8876076"/>
        <n v="1351.9670004"/>
        <n v="3261.9342755999996"/>
        <n v="4369.692292799999"/>
        <n v="6077.8133676"/>
        <n v="5252.6016936"/>
        <n v="13739.534763599999"/>
        <n v="15974.986225199998"/>
        <n v="7263.587912399999"/>
        <n v="485.926038"/>
        <n v="8158.956955199999"/>
        <n v="12571.3954044"/>
        <n v="2453.9744136"/>
        <n v="2057.9494848"/>
        <n v="6716.8971587999995"/>
        <n v="8654.2756464"/>
        <n v="805.8513072"/>
        <n v="15047.988860399999"/>
        <n v="7591.1806535999995"/>
        <n v="6805.839833999999"/>
        <n v="11560.0558476"/>
        <n v="7763.890460399999"/>
        <n v="7717.118881199999"/>
        <n v="1151.0792339999998"/>
        <n v="10255.4354868"/>
        <n v="5751.179060399999"/>
        <n v="6839.960084399999"/>
        <n v="6057.308083000001"/>
        <n v="8481.119751"/>
        <n v="16056.843674000002"/>
        <n v="4997.6000217"/>
        <n v="4695.3897078"/>
        <n v="12592.5643338"/>
        <n v="10128.5576139"/>
        <n v="3810.4168376999996"/>
        <n v="5214.7823508"/>
        <n v="6919.1522631"/>
        <n v="5808.1936"/>
        <n v="7667.528"/>
        <n v="8886.4336"/>
        <n v="5448.291200000001"/>
        <n v="9351.848"/>
        <n v="11014.765343"/>
        <n v="5876.9394561"/>
        <n v="4814.9736"/>
        <n v="5548.4545784"/>
        <n v="4996.9394773"/>
        <n v="7958.750113"/>
        <n v="8123.4623349"/>
        <n v="6921.7251739"/>
        <n v="4614.3497"/>
        <n v="3812.6565956"/>
        <n v="4587.265473500001"/>
        <n v="8025.758495600001"/>
        <n v="4414.5282956"/>
        <n v="4915.6867978"/>
        <n v="9589.4211722"/>
        <n v="5016.3999956"/>
        <n v="8811.401688"/>
        <n v="7163.075725600001"/>
        <n v="7985.0318439"/>
        <n v="9833.3798346"/>
        <n v="4921.1036431"/>
        <n v="3999.7634000000007"/>
        <n v="2299.9383"/>
        <n v="6899.8007"/>
        <n v="5249.7783"/>
        <n v="2399.9688"/>
        <n v="8399.780999999999"/>
        <n v="5199.9275"/>
        <n v="11999.8011"/>
        <n v="2858.52"/>
        <n v="2612.52"/>
        <n v="2574.4925"/>
        <n v="2875.5"/>
        <n v="3131.1"/>
        <n v="10504.43664"/>
        <n v="9220.13508"/>
        <n v="5616.423239999999"/>
        <n v="9200.9664"/>
        <n v="6018.96552"/>
        <n v="9488.496599999999"/>
        <n v="5213.8809599999995"/>
        <n v="11616.22008"/>
        <n v="12114.605759999999"/>
        <n v="7034.905559999999"/>
        <n v="1418.4823199999998"/>
        <n v="10715.292119999998"/>
        <n v="7111.580279999999"/>
        <n v="2281.0729199999996"/>
        <n v="7514.12256"/>
        <n v="2070.21744"/>
        <n v="3948.74808"/>
        <n v="4504.6398"/>
        <n v="2511.09708"/>
        <n v="12402.13596"/>
        <n v="5808.11004"/>
        <n v="10274.412479999999"/>
        <n v="7379.9418"/>
        <n v="5137.2062399999995"/>
        <n v="6843.21876"/>
        <n v="10772.798159999998"/>
        <n v="785.9158799999999"/>
        <n v="2185.22952"/>
        <n v="3162.8322"/>
        <n v="9776.0268"/>
        <n v="5673.929279999999"/>
        <n v="9871.8702"/>
        <n v="6958.230839999999"/>
        <n v="5827.278719999999"/>
        <n v="7874.763"/>
        <n v="10237.1919"/>
        <n v="14416.873800000001"/>
        <n v="8137.2551"/>
        <n v="15063.0082"/>
        <n v="4240.2570000000005"/>
        <s v="--"/>
        <n v="14134.19"/>
        <n v="10648.55187"/>
        <n v="9224.7342"/>
        <n v="8222.0457"/>
        <n v="6316.93755"/>
        <n v="6216.6687"/>
        <n v="5615.0556"/>
        <n v="4211.2917"/>
        <n v="9486.4"/>
        <n v="9292.8"/>
        <n v="9583.199999999999"/>
        <n v="5401.44"/>
        <n v="9467.039999999999"/>
        <n v="9429.59328"/>
        <n v="11327.01144"/>
        <n v="1705.75976"/>
        <n v="2127.4082399999998"/>
        <n v="8626.8277"/>
        <n v="7543.45864"/>
        <n v="8887.63877"/>
        <n v="8245.64229"/>
        <n v="7784.20732"/>
        <n v="7001.77411"/>
        <n v="3270.16957"/>
        <n v="4413.7258"/>
        <n v="8345.954240000001"/>
        <n v="8466.32858"/>
        <n v="8145.33034"/>
        <n v="5075.78467"/>
        <n v="7523.39625"/>
        <n v="13160.92784"/>
        <n v="8566.64053"/>
        <n v="4000.95"/>
        <n v="7518.94"/>
        <n v="11645.34"/>
        <n v="11953.73"/>
        <n v="5986.89"/>
        <n v="9354.83"/>
        <n v="3696.55"/>
        <n v="5007.58"/>
        <n v="2592.7374999999997"/>
        <n v="2747.7000000000003"/>
        <n v="2694.4500000000003"/>
        <n v="2460.15"/>
        <n v="2556.0"/>
        <n v="57.50604"/>
        <n v="3929.5793999999996"/>
        <n v="2204.3981999999996"/>
        <n v="3182.0008799999996"/>
        <n v="4255.446959999999"/>
        <n v="8587.56864"/>
        <n v="7418.279159999999"/>
        <n v="5769.772679999999"/>
        <n v="4849.676039999999"/>
        <n v="6996.5682"/>
        <n v="8625.905999999999"/>
        <n v="3833.736"/>
        <n v="8108.351639999999"/>
        <n v="11884.5816"/>
        <n v="6306.49572"/>
        <n v="8127.52032"/>
        <n v="8146.688999999999"/>
        <n v="10178.56908"/>
        <n v="12804.67824"/>
        <n v="11558.714039999999"/>
        <n v="2817.79596"/>
        <n v="10293.58116"/>
        <n v="14453.18472"/>
        <n v="12287.12388"/>
        <n v="6517.351199999999"/>
        <n v="7341.604439999999"/>
        <n v="14184.823199999999"/>
        <n v="632.56644"/>
        <n v="19724.57172"/>
        <n v="14625.702839999998"/>
        <n v="7054.074239999999"/>
        <n v="8601.664200000001"/>
        <n v="8016.1049"/>
        <n v="14538.024000000001"/>
        <n v="4665.599999999999"/>
        <n v="10176.0"/>
        <n v="10929.30465"/>
        <n v="7881.13161"/>
        <n v="7419.8949"/>
        <n v="10026.885"/>
        <n v="4511.32884"/>
        <n v="8228.0"/>
        <n v="12777.6"/>
        <n v="10783.52"/>
        <n v="13435.25384"/>
        <n v="9582.92"/>
        <n v="5558.0936"/>
        <n v="12726.11776"/>
        <n v="8662.95968"/>
        <n v="6171.400479999999"/>
        <n v="13032.7712"/>
        <n v="8526.51575"/>
        <n v="8426.203800000001"/>
        <n v="8086.28769"/>
        <n v="6220.2213"/>
        <n v="7484.33079"/>
        <n v="4113.37215"/>
        <n v="10634.571899999999"/>
        <n v="7624.7874"/>
        <n v="5437.6773299999995"/>
        <n v="10975.68081"/>
        <n v="4414.3506"/>
        <n v="8066.22246"/>
        <n v="6561.33021"/>
        <n v="6942.56958"/>
        <n v="7544.5264799999995"/>
        <n v="15369.96618"/>
        <n v="4314.02445"/>
        <n v="10514.18052"/>
        <n v="9049.41873"/>
        <n v="7925.76585"/>
        <n v="9230.005799999999"/>
        <n v="8688.24459"/>
        <n v="8327.07045"/>
        <n v="14045.661"/>
        <n v="4213.6983"/>
        <n v="5216.9598"/>
        <n v="6487.96"/>
        <n v="14521.05"/>
        <n v="15364.199999999999"/>
        <n v="9495.55"/>
        <n v="9303.849999999999"/>
        <n v="1926.6924999999999"/>
        <n v="2438.85"/>
        <n v="5750.603999999999"/>
        <n v="5961.4594799999995"/>
        <n v="6133.977599999999"/>
        <n v="4044.5914799999996"/>
        <n v="3491.49"/>
        <n v="5613.389999999999"/>
        <n v="13503.0"/>
        <n v="16705.14"/>
        <n v="6520.0199999999995"/>
        <n v="3472.2"/>
        <n v="8545.47"/>
        <n v="4996.11"/>
        <n v="3144.27"/>
        <n v="6828.66"/>
        <n v="2854.92"/>
        <n v="2411.25"/>
        <n v="5516.94"/>
        <n v="4513.86"/>
        <n v="10648.08"/>
        <n v="6944.4"/>
        <n v="9915.06000000005"/>
        <n v="9664.29000000005"/>
        <n v="10995.300000000056"/>
        <n v="8796.240000000045"/>
        <n v="7021.560000000036"/>
        <n v="3337.170000000017"/>
        <n v="9529.26000000005"/>
        <n v="7773.87000000004"/>
        <n v="9606.42000000005"/>
        <n v="9182.040000000046"/>
        <n v="10397.310000000054"/>
        <n v="16145.730000000083"/>
        <n v="5864.16000000003"/>
        <n v="0.0"/>
        <n v="11193.6"/>
        <n v="16512.0"/>
        <n v="5702.4"/>
        <n v="10828.8"/>
        <n v="1862.3999999999999"/>
        <n v="2131.2"/>
        <n v="10099.199999999999"/>
        <n v="12192.0"/>
        <n v="9636.04011"/>
        <n v="13652.705699999999"/>
        <n v="5935.959"/>
        <n v="7222.08345"/>
        <n v="6153.61083"/>
        <n v="12900.81756"/>
        <n v="6608.7010199999995"/>
        <n v="16699.831319999998"/>
        <n v="7162.72386"/>
        <n v="7608.48"/>
        <n v="10919.039999999999"/>
        <n v="5866.08"/>
        <n v="6388.8"/>
        <n v="8816.286399999999"/>
        <n v="6669.71232"/>
        <n v="1648.26224"/>
        <n v="2184.90576"/>
        <n v="13607.7464"/>
        <n v="8728.37505"/>
        <n v="6400.80837"/>
        <n v="6902.43912"/>
        <n v="3812.3937"/>
        <n v="4795.58997"/>
        <n v="4815.6552"/>
        <n v="7985.96154"/>
        <n v="9711.57132"/>
        <n v="6461.00406"/>
        <n v="8226.7443"/>
        <n v="7022.8305"/>
        <n v="4615.0028999999995"/>
        <n v="10413.85437"/>
        <n v="8427.3966"/>
        <n v="7424.1350999999995"/>
        <n v="4574.87244"/>
        <n v="4033.11123"/>
        <n v="5016.3075"/>
        <n v="4233.76353"/>
        <n v="11611.55"/>
        <n v="9998.1"/>
        <n v="2493.69"/>
        <n v="11992.94"/>
        <n v="12007.38"/>
        <n v="9196.32"/>
        <n v="3098.7599999999998"/>
        <n v="6809.400000000001"/>
        <n v="5182.08"/>
        <n v="4426.110000000001"/>
        <n v="7194.4"/>
        <n v="17176.171199999997"/>
        <n v="2040.6725000000001"/>
        <n v="2619.9"/>
        <n v="2364.3"/>
        <n v="2230.3098000000114"/>
        <n v="7098.720000000037"/>
        <n v="11282.142300000058"/>
        <n v="5952.192"/>
        <n v="10880.256"/>
        <n v="9889.344000000001"/>
        <n v="8068.224"/>
        <n v="5945.664"/>
        <n v="8401.344"/>
        <n v="14027.904"/>
        <n v="9048.768"/>
        <n v="7304.064"/>
        <n v="5377.152"/>
        <n v="6953.472000000001"/>
        <n v="1614.7199999999998"/>
        <n v="2083.008"/>
        <n v="4729.344"/>
        <n v="1869.12"/>
        <n v="5378.304"/>
        <n v="8582.975999999999"/>
        <n v="5104.512"/>
        <n v="5222.784"/>
        <n v="6784.896"/>
        <n v="5894.4"/>
        <n v="212.736"/>
        <n v="10329.6"/>
        <n v="6244.416"/>
        <n v="5806.848"/>
        <n v="12459.264"/>
        <n v="16154.112"/>
        <n v="14732.544"/>
        <n v="4263.168"/>
        <n v="326.20799999999997"/>
        <n v="5473.344"/>
        <n v="903.9359999999999"/>
        <n v="4992.96"/>
        <n v="10036.8"/>
        <n v="14945.279999999999"/>
        <n v="4544.256"/>
        <n v="9354.047999999999"/>
        <n v="11449.344000000001"/>
        <n v="8369.088"/>
        <n v="2827.0080000000003"/>
        <n v="5768.256"/>
        <n v="8697.6"/>
        <n v="3016.3199999999997"/>
        <n v="9670.848"/>
        <n v="17120.448"/>
        <n v="10321.536"/>
        <n v="12865.151999999998"/>
        <n v="569.088"/>
        <n v="8596.032"/>
        <n v="6432.0"/>
        <n v="8600.831999999999"/>
        <n v="5659.008"/>
        <n v="5750.208"/>
        <n v="16427.712"/>
        <n v="5298.624000000001"/>
        <n v="10018.176"/>
        <n v="9812.351999999999"/>
        <n v="18196.608"/>
        <n v="9120.384"/>
        <n v="8096.064"/>
        <n v="10258.56"/>
        <n v="7739.9039999999995"/>
        <n v="4512.0"/>
        <n v="7526.784"/>
        <n v="3455.808"/>
        <n v="7455.936"/>
        <n v="4200.0"/>
        <n v="11961.216"/>
        <n v="10362.816"/>
        <n v="4831.295999999999"/>
        <n v="5953.92"/>
        <n v="3648.576"/>
        <n v="5756.6930382"/>
        <n v="15038.356395899998"/>
        <n v="10488.048091799998"/>
        <n v="8959.1429187"/>
        <n v="6925.2855"/>
        <n v="10714.2081297"/>
        <n v="10298.552"/>
        <n v="9487.368"/>
        <n v="9390.7616"/>
        <n v="1517.934528"/>
        <n v="2313.5085464"/>
        <n v="4725.9636219"/>
        <n v="8433.6168213"/>
        <n v="7948.840864499999"/>
        <n v="8512.673827499957"/>
        <n v="8596.747141199958"/>
        <n v="9632.714966099951"/>
        <n v="12419.976065399938"/>
        <n v="8028.299175299961"/>
        <n v="8365.39503929996"/>
        <n v="10703.596291199949"/>
        <n v="6421.876861499968"/>
        <n v="9230.407104599954"/>
        <n v="7424.737056899962"/>
        <n v="3872.7900422999805"/>
        <n v="7426.743579899963"/>
        <n v="8529.528620699957"/>
        <n v="7886.638651499961"/>
        <n v="4370.4077462999785"/>
        <n v="6686.5372451999665"/>
        <n v="4817.2604183999765"/>
        <n v="8206.879722299958"/>
        <n v="9831.962699999951"/>
        <n v="7893.46082969996"/>
        <n v="8433.616821299958"/>
        <n v="4817.059766099976"/>
        <n v="7199.8125"/>
        <n v="10799.8527"/>
        <n v="8499.9607"/>
        <n v="10849.915799999999"/>
        <n v="9293.68"/>
        <n v="4999.833"/>
        <n v="11130.16"/>
        <n v="11983.810000000001"/>
        <n v="4799.87"/>
        <n v="8037.0"/>
        <n v="2542.6150000000002"/>
        <n v="2448.61225"/>
        <n v="2007.6675"/>
        <n v="2385.6"/>
        <n v="3152.4"/>
        <n v="1228.8"/>
        <n v="2572.7999999999997"/>
        <n v="6681.599999999999"/>
        <n v="5568.0"/>
        <n v="6028.8"/>
        <n v="5856.0"/>
        <n v="5068.8"/>
        <n v="3379.2"/>
        <n v="2995.2"/>
        <n v="1401.6"/>
        <n v="5952.0"/>
        <n v="7430.4"/>
        <n v="9388.8"/>
        <n v="8390.4"/>
        <n v="6297.599999999999"/>
        <n v="8832.0"/>
        <n v="15014.4"/>
        <n v="6374.4"/>
        <n v="3494.4"/>
        <n v="6739.2"/>
        <n v="8256.0"/>
        <n v="1536.0"/>
        <n v="11289.6"/>
        <n v="6105.599999999999"/>
        <n v="15072.0"/>
        <n v="5817.599999999999"/>
        <n v="7795.2"/>
        <n v="6201.599999999999"/>
        <n v="787.1999999999999"/>
        <n v="6336.0"/>
        <n v="11328.0"/>
        <n v="2073.6"/>
        <n v="4473.599999999999"/>
        <n v="9312.0"/>
        <n v="10080.0"/>
        <n v="5510.4"/>
        <n v="7833.599999999999"/>
        <n v="5107.2"/>
        <n v="13286.4"/>
        <n v="16742.399999999998"/>
        <n v="11731.199999999999"/>
        <n v="4608.0"/>
        <n v="13324.8"/>
        <n v="9792.0"/>
        <n v="8928.0"/>
        <n v="7680.0"/>
        <n v="7104.0"/>
        <n v="8640.0"/>
        <n v="6508.8"/>
        <n v="7564.799999999999"/>
        <n v="12768.0"/>
        <n v="672.0"/>
        <n v="11520.0"/>
        <n v="15033.599999999999"/>
        <n v="9888.0"/>
        <n v="11424.0"/>
        <n v="3502.2158099999997"/>
        <n v="15492.85299"/>
        <n v="5540.2284"/>
        <n v="7004.431619999999"/>
        <n v="7815.6793500000385"/>
        <n v="13909.930590000069"/>
        <n v="6776.0"/>
        <n v="11997.81584"/>
        <n v="4484.80656"/>
        <n v="14872.69184"/>
        <n v="9631.310399999951"/>
        <n v="5477.807789999973"/>
        <n v="7825.439699999961"/>
        <n v="8648.114129999956"/>
        <n v="6658.11392"/>
        <n v="5222.458106"/>
        <n v="5617.783619999999"/>
        <n v="8322.642399999999"/>
        <n v="10320.076576"/>
        <n v="10569.755847999999"/>
        <n v="9258.93967"/>
        <n v="8114.57634"/>
        <n v="4681.48635"/>
        <n v="8530.70846"/>
        <n v="5201.6515"/>
        <n v="4577.45332"/>
        <n v="9279.746276"/>
        <n v="8697.161307999999"/>
        <n v="8634.741489999999"/>
        <n v="13524.293899999999"/>
        <n v="8905.227368"/>
        <n v="7802.47725"/>
        <n v="13732.35996"/>
        <n v="8509.901854"/>
        <n v="9154.90664"/>
        <n v="5047.98"/>
        <n v="3608.7"/>
        <n v="3597.2"/>
        <n v="4480.34"/>
        <n v="9711.36"/>
        <n v="1997.9099999999999"/>
        <n v="12001.65"/>
        <n v="6006.2"/>
        <n v="5282.0"/>
        <n v="1941.8625"/>
        <n v="2683.8"/>
        <n v="7584.0"/>
        <n v="4780.8"/>
        <n v="5452.8"/>
        <n v="13459.199999999999"/>
        <n v="3091.2"/>
        <n v="7334.4"/>
        <n v="5683.2"/>
        <n v="3052.7999999999997"/>
        <n v="6624.0"/>
        <n v="4992.0"/>
        <n v="11846.4"/>
        <n v="1056.0"/>
        <n v="3936.0"/>
        <n v="1728.0"/>
        <n v="7180.8"/>
        <n v="3840.0"/>
        <n v="15590.4"/>
        <n v="3705.6"/>
        <n v="4128.0"/>
        <n v="576.0"/>
        <n v="5491.2"/>
        <n v="4819.2"/>
        <n v="422.4"/>
        <n v="4723.2"/>
        <n v="10003.199999999999"/>
        <n v="5875.2"/>
        <n v="11980.8"/>
        <n v="5836.8"/>
        <n v="16492.8"/>
        <n v="5913.599999999999"/>
        <n v="5587.2"/>
        <n v="6585.599999999999"/>
        <n v="6009.599999999999"/>
        <n v="16070.4"/>
        <n v="7008.0"/>
        <n v="14880.0"/>
        <n v="8332.8"/>
        <n v="6144.0"/>
        <n v="6278.4"/>
        <n v="5260.8"/>
        <n v="7622.4"/>
        <n v="6240.0"/>
        <n v="8044.799999999999"/>
        <n v="10022.4"/>
        <n v="4915.2"/>
        <n v="2035.1999999999998"/>
        <n v="6604.8"/>
        <n v="10464.0"/>
        <n v="6912.0"/>
        <n v="9523.199999999999"/>
        <n v="17433.6"/>
        <n v="4684.8"/>
        <n v="2457.6"/>
        <n v="16358.4"/>
        <n v="2534.4"/>
        <n v="9446.4"/>
        <n v="13190.4"/>
        <n v="2400.0"/>
        <n v="9600.0"/>
        <n v="12076.8"/>
        <n v="12672.0"/>
        <n v="7296.0"/>
        <n v="5721.599999999999"/>
        <n v="7123.150800000036"/>
        <n v="9082.017270000046"/>
        <n v="6826.352850000034"/>
        <n v="7281.4430400000365"/>
        <n v="7518.8814000000375"/>
        <n v="9754.759290000049"/>
        <n v="12485.300430000063"/>
        <n v="9675.613170000048"/>
        <n v="11179.389450000055"/>
        <n v="12524.873490000062"/>
        <n v="9525.119999999999"/>
        <n v="6175.84"/>
        <n v="9350.88"/>
        <n v="10067.199999999999"/>
        <n v="15488.0"/>
        <n v="1533.2672"/>
        <n v="2299.9008"/>
        <n v="3391.4767779999997"/>
        <n v="7844.090461999999"/>
        <n v="8010.543309999999"/>
        <n v="7511.184765999999"/>
        <n v="5347.297742"/>
        <n v="8551.515066"/>
        <n v="5950.689316"/>
        <n v="4993.58544"/>
        <n v="7677.637613999999"/>
        <n v="3870.028716"/>
        <n v="9529.425548"/>
        <n v="4369.3872599999995"/>
        <n v="6096.335558"/>
        <n v="5430.524165999999"/>
        <n v="7698.444219999999"/>
        <n v="7948.123492"/>
        <n v="8572.321672"/>
        <n v="8717.967913999999"/>
        <n v="8738.774519999999"/>
        <n v="4161.321199999999"/>
        <n v="7219.892282"/>
        <n v="8863.614156"/>
        <n v="4951.972228"/>
        <n v="5971.495921999999"/>
        <n v="5268.900000000001"/>
        <n v="5017.32"/>
        <n v="6192.78"/>
        <n v="14279.22"/>
        <n v="13409.16"/>
        <n v="5990.64"/>
        <n v="5032.76"/>
        <n v="15594.95"/>
        <n v="7696.919999999999"/>
        <n v="2644.5"/>
        <n v="2818.75"/>
        <n v="1978.25"/>
        <n v="10871.424"/>
        <n v="2208.384"/>
        <n v="4442.687999999999"/>
        <n v="1839.936"/>
        <n v="5267.1359999999995"/>
        <n v="6163.2"/>
        <n v="14628.671999999999"/>
        <n v="6534.143999999999"/>
        <n v="10383.936"/>
        <n v="6049.92"/>
        <n v="11578.56"/>
        <n v="11523.264"/>
        <n v="12474.24"/>
        <n v="6350.976"/>
        <n v="7708.991999999999"/>
        <n v="11338.176"/>
        <n v="7113.599999999999"/>
        <n v="10410.24"/>
        <n v="10442.112"/>
        <n v="9017.472"/>
        <n v="12403.776"/>
        <n v="9561.6"/>
        <n v="10791.359999999999"/>
        <n v="11902.655999999999"/>
        <n v="8544.0"/>
        <n v="1670.3999999999999"/>
        <n v="7041.7919999999995"/>
        <n v="6780.288"/>
        <n v="2491.392"/>
        <n v="10985.279999999999"/>
        <n v="835.5840000000001"/>
        <n v="15664.704"/>
        <n v="4444.032"/>
        <n v="5930.304"/>
        <n v="4719.168"/>
        <n v="7001.28"/>
        <n v="13618.367999999999"/>
        <n v="9841.344000000001"/>
        <n v="17723.328"/>
        <n v="11107.392"/>
        <n v="15265.728"/>
        <n v="5953.344"/>
        <n v="13236.3462"/>
        <n v="9397.9434"/>
        <n v="4070.1876"/>
        <n v="12984.987599999999"/>
        <n v="12887.699999999999"/>
        <n v="17442.0"/>
        <n v="2814.5573999999997"/>
        <n v="7171.3752"/>
        <n v="14767.56"/>
        <n v="10300.07605680005"/>
        <n v="13095.714880500065"/>
        <n v="7565.379745500039"/>
        <n v="11517.541247700057"/>
        <n v="6826.946445900034"/>
        <n v="6927.264153000035"/>
        <n v="8508.999361200043"/>
        <n v="15829.421865300079"/>
        <n v="8390.0432"/>
        <n v="7744.580799999999"/>
        <n v="5425.2528"/>
        <n v="5789.616947199999"/>
        <n v="4834.83103622"/>
        <n v="8801.194338"/>
        <n v="5361.862366199999"/>
        <n v="15397.09650606"/>
        <n v="4302.5980547399995"/>
        <n v="9709.61075596"/>
        <n v="5202.6918303"/>
        <n v="7802.685316059999"/>
        <n v="8532.7891206"/>
        <n v="6786.49067902"/>
        <n v="8246.28215598"/>
        <n v="7491.8346224199995"/>
        <n v="4889.552409999999"/>
        <n v="4666.7136597399995"/>
        <n v="14293.930255939998"/>
        <n v="7036.16995102"/>
        <n v="9600.37607446"/>
        <n v="8999.481293179999"/>
        <n v="5140.68814442"/>
        <n v="12567.606156119999"/>
        <n v="7490.58622606"/>
        <n v="11999.9314"/>
        <n v="4976.1"/>
        <n v="15213.300000000001"/>
        <n v="7497.907999999999"/>
        <n v="9599.660699999999"/>
        <n v="3599.9131999999995"/>
        <n v="2399.7897"/>
        <n v="5999.796"/>
        <n v="3599.845"/>
        <n v="11999.824"/>
        <n v="2706.7174999999997"/>
        <n v="2829.0"/>
        <n v="2341.60225"/>
        <n v="5472.0"/>
        <n v="7027.2"/>
        <n v="7238.4"/>
        <n v="15302.4"/>
        <n v="9868.8"/>
        <n v="12576.0"/>
        <n v="2112.0"/>
        <n v="15417.599999999999"/>
        <n v="16454.399999999998"/>
        <n v="6048.0"/>
        <n v="6566.4"/>
        <n v="12211.199999999999"/>
        <n v="3763.2"/>
        <n v="14899.199999999999"/>
        <n v="13075.199999999999"/>
        <n v="13113.6"/>
        <n v="4300.8"/>
        <n v="4627.2"/>
        <n v="6393.599999999999"/>
        <n v="4032.0"/>
        <n v="11116.8"/>
        <n v="12729.6"/>
        <n v="13152.0"/>
        <n v="10905.6"/>
        <n v="7123.2"/>
        <n v="5030.4"/>
        <n v="10790.4"/>
        <n v="15782.4"/>
        <n v="5760.0"/>
        <n v="10809.6"/>
        <n v="16416.0"/>
        <n v="7142.4"/>
        <n v="14631.9"/>
        <n v="15310.199999999999"/>
        <n v="7034.94"/>
        <n v="16221.06"/>
        <n v="10271.4"/>
        <n v="13217.16"/>
        <n v="12015.599999999999"/>
        <n v="17655.18"/>
        <n v="8895.42"/>
        <n v="9980.699999999999"/>
        <n v="15891.599999999999"/>
        <n v="8725.859730000044"/>
        <n v="9855.101279999999"/>
        <n v="4551.5527999999995"/>
        <n v="4353.6592"/>
        <n v="8636.265000000001"/>
        <n v="8828.182"/>
        <n v="14776.86264"/>
        <n v="14125.22408"/>
        <n v="8135.382946"/>
        <n v="9841.524637999999"/>
        <n v="9030.067003999999"/>
        <n v="4827.132592"/>
        <n v="9695.878396"/>
        <n v="5701.010044"/>
        <n v="8364.255611999999"/>
        <n v="9779.104819999999"/>
        <n v="8072.963127999999"/>
        <n v="8780.387732"/>
        <n v="7992.16"/>
        <n v="7506.0"/>
        <n v="9505.300000000001"/>
        <n v="8595.99"/>
        <n v="8501.85"/>
        <n v="2114.0625"/>
        <n v="5299.2"/>
        <n v="6643.2"/>
        <n v="12364.8"/>
        <n v="5126.4"/>
        <n v="2592.0"/>
        <n v="2649.6"/>
        <n v="15360.0"/>
        <n v="3513.6"/>
        <n v="5395.2"/>
        <n v="3360.0"/>
        <n v="8083.2"/>
        <n v="10195.199999999999"/>
        <n v="3168.0"/>
        <n v="11616.0"/>
        <n v="7046.4"/>
        <n v="12537.6"/>
        <n v="7257.599999999999"/>
        <n v="10214.4"/>
        <n v="13824.0"/>
        <n v="7392.0"/>
        <n v="9926.4"/>
        <n v="14803.199999999999"/>
        <n v="1478.3999999999999"/>
        <n v="18759.84"/>
        <n v="8333.4"/>
        <n v="7558.2"/>
        <n v="14224.92"/>
        <n v="10465.199999999999"/>
        <n v="7228.74"/>
        <n v="4166.7"/>
        <n v="3858.9251999999997"/>
        <n v="7757.42912"/>
        <n v="3364.1911999999998"/>
        <n v="9736.365119999999"/>
        <n v="10389.413999999999"/>
        <n v="6827.329199999999"/>
        <n v="15831.488"/>
        <n v="7532.17512"/>
        <n v="5941.4104"/>
        <n v="15275.17448"/>
        <n v="7719.2508259999995"/>
        <n v="7178.27907"/>
        <n v="4265.35423"/>
        <n v="10174.430333999999"/>
        <n v="6408.4346479999995"/>
        <n v="9362.9727"/>
        <n v="7906.5102799999995"/>
        <n v="8343.449005999999"/>
        <n v="10881.854937999999"/>
        <n v="5264.071317999999"/>
        <n v="10528.142635999999"/>
        <n v="8405.868824"/>
        <n v="7594.41119"/>
        <n v="8218.60937"/>
        <n v="8946.84058"/>
        <n v="3953.2551399999998"/>
        <n v="7295.96"/>
        <n v="8748.8"/>
        <n v="7208.0"/>
        <n v="12454.4"/>
        <n v="10632.9"/>
        <n v="3943.5"/>
        <n v="9614.1"/>
        <n v="9587.76"/>
        <n v="12722.449999999999"/>
        <n v="16893.5"/>
        <n v="14838.449999999999"/>
        <n v="3094.65"/>
        <n v="1948.115"/>
        <n v="2449.5"/>
        <n v="3439.9500000000003"/>
        <n v="2513.4"/>
        <n v="16317.36264"/>
        <n v="14914.885568"/>
        <n v="2247.15"/>
        <n v="2854.2000000000003"/>
        <n v="2896.8"/>
        <n v="1555.2"/>
        <n v="864.0"/>
        <n v="11020.8"/>
        <n v="11904.0"/>
        <n v="6067.2"/>
        <n v="1286.3999999999999"/>
        <n v="6835.2"/>
        <n v="3648.0"/>
        <n v="6796.8"/>
        <n v="2515.2"/>
        <n v="6662.4"/>
        <n v="4339.2"/>
        <n v="2380.7999999999997"/>
        <n v="2764.7999999999997"/>
        <n v="11712.0"/>
        <n v="1843.1999999999998"/>
        <n v="940.8"/>
        <n v="7161.599999999999"/>
        <n v="652.8"/>
        <n v="6259.2"/>
        <n v="6720.0"/>
        <n v="15724.8"/>
        <n v="3878.3999999999996"/>
        <n v="12096.0"/>
        <n v="6412.8"/>
        <n v="9139.199999999999"/>
        <n v="8972.939999999999"/>
        <n v="15697.8"/>
        <n v="11686.14"/>
        <n v="2209.3199999999997"/>
        <n v="14961.359999999999"/>
        <n v="2344.98"/>
        <n v="9302.4"/>
        <n v="2093.04"/>
        <n v="7737.639759999999"/>
        <n v="10686.2544"/>
        <n v="4155.7656"/>
        <n v="8905.212"/>
        <n v="5402.495279999999"/>
        <n v="6570.06752"/>
        <n v="6530.488799999999"/>
        <n v="3166.2976"/>
        <n v="10884.148"/>
        <n v="10112.362959999999"/>
        <n v="2176.8296"/>
        <n v="8410.478"/>
        <n v="12823.50528"/>
        <n v="13951.4988"/>
        <n v="6160.5357"/>
        <n v="7887.7887"/>
        <n v="9711.0002"/>
        <n v="3339.3558000000003"/>
        <n v="12994.43952"/>
        <n v="1590.76472"/>
        <n v="2242.40328"/>
        <n v="8011.32112"/>
        <n v="7417.18008"/>
        <n v="5922.24456"/>
        <n v="5139.231682"/>
        <n v="8197.802764"/>
        <n v="9009.260397999999"/>
        <n v="6741.340343999999"/>
        <n v="4785.51938"/>
        <n v="4390.193866"/>
        <n v="8489.095248"/>
        <n v="8281.029187999999"/>
        <n v="5305.6845299999995"/>
        <n v="9997.4"/>
        <n v="4808.15"/>
        <n v="9990.199999999999"/>
        <n v="8992.83"/>
        <n v="2393.05"/>
        <n v="11638.0"/>
        <n v="7187.25"/>
        <n v="13225.0"/>
        <n v="9599.73"/>
        <n v="7908.07"/>
        <n v="4800.0"/>
        <n v="2596.0"/>
        <n v="9999.92"/>
        <n v="2005.5149999999999"/>
        <n v="6451.2"/>
        <n v="6892.8"/>
        <n v="13516.8"/>
        <n v="3417.6"/>
        <n v="8448.0"/>
        <n v="8601.6"/>
        <n v="11692.8"/>
        <n v="19.2"/>
        <n v="4320.0"/>
        <n v="403.2"/>
        <n v="883.1999999999999"/>
        <n v="10886.4"/>
        <n v="3609.6"/>
        <n v="5798.4"/>
        <n v="748.8"/>
        <n v="8160.0"/>
        <n v="2092.7999999999997"/>
        <n v="1632.0"/>
        <n v="345.59999999999997"/>
        <n v="307.2"/>
        <n v="7737.599999999999"/>
        <n v="12960.0"/>
        <n v="5145.599999999999"/>
        <n v="13632.0"/>
        <n v="8006.4"/>
        <n v="3801.6"/>
        <n v="13017.6"/>
        <n v="1939.1999999999998"/>
        <n v="10252.8"/>
        <n v="6316.8"/>
        <n v="10291.199999999999"/>
        <n v="2707.2"/>
        <n v="15859.199999999999"/>
        <n v="16992.0"/>
        <n v="6873.599999999999"/>
        <n v="15513.599999999999"/>
        <n v="14922.599999999999"/>
        <n v="18411.0"/>
        <n v="11434.199999999999"/>
        <n v="3972.8999999999996"/>
        <n v="717.06"/>
        <n v="3333.3599999999997"/>
        <n v="9515.58"/>
        <n v="15504.0"/>
        <n v="11477.8288"/>
        <n v="14842.019999999999"/>
        <n v="7322.0632"/>
        <n v="16662.64112"/>
        <n v="14911.9509"/>
        <n v="9595.85"/>
        <n v="10617.87536"/>
        <n v="1667.42808"/>
        <n v="2165.73992"/>
        <n v="6938.034079999999"/>
        <n v="8337.1404"/>
        <n v="8842.80755"/>
        <n v="10070.397304"/>
        <n v="9446.199123999999"/>
        <n v="11277.180451999999"/>
        <n v="8301.835793999999"/>
        <n v="7573.604584"/>
        <n v="7074.246039999999"/>
        <n v="6762.146949999999"/>
        <n v="4535.840107999999"/>
        <n v="9716.685002"/>
        <n v="5097.618469999999"/>
        <n v="4556.6467139999995"/>
        <n v="7490.378159999999"/>
        <n v="9996.0"/>
        <n v="12009.6"/>
        <n v="3012.52"/>
        <n v="4840.349999999999"/>
        <n v="5994.85"/>
        <n v="12987.87"/>
        <n v="5991.78"/>
        <n v="5378.0"/>
        <n v="10067.269999999999"/>
        <n v="10005.58"/>
        <n v="3836.4"/>
        <n v="9590.31"/>
        <n v="2649.6000000000004"/>
        <n v="4006.61"/>
        <n v="12010.5"/>
        <n v="8396.64"/>
        <n v="7176.06"/>
        <n v="16703.66"/>
        <n v="1996.8025"/>
        <n v="5644.5"/>
        <n v="2641.2000000000003"/>
        <n v="883.95"/>
        <n v="14592.0"/>
        <n v="5548.8"/>
        <n v="518.4"/>
        <n v="13248.0"/>
        <n v="13670.4"/>
        <n v="7219.2"/>
        <n v="5644.8"/>
        <n v="3532.7999999999997"/>
        <n v="1075.2"/>
        <n v="6182.4"/>
        <n v="4876.8"/>
        <n v="12499.199999999999"/>
        <n v="13747.199999999999"/>
        <n v="10560.0"/>
        <n v="15744.0"/>
        <n v="4454.4"/>
        <n v="5625.599999999999"/>
        <n v="5932.8"/>
        <n v="825.6"/>
        <n v="9504.0"/>
        <n v="5318.4"/>
        <n v="5779.2"/>
        <n v="14400.0"/>
        <n v="15456.0"/>
        <n v="5049.599999999999"/>
        <n v="10598.4"/>
        <n v="5011.2"/>
        <n v="14535.0"/>
        <n v="13759.8"/>
        <n v="14147.4"/>
        <n v="11531.099999999999"/>
        <n v="13178.4"/>
        <n v="4748.099999999999"/>
        <n v="12693.9"/>
        <n v="2907.0"/>
        <n v="12732.66"/>
        <n v="14457.48"/>
        <n v="14845.08"/>
        <n v="16453.62"/>
        <n v="9108.6"/>
        <n v="8707.3184"/>
        <n v="7975.112079999999"/>
        <n v="5837.861199999999"/>
        <n v="9894.679999999998"/>
        <n v="10646.675679999998"/>
        <n v="6035.7548"/>
        <n v="14604.8837"/>
        <n v="10958.4607"/>
        <n v="10171.601"/>
        <n v="8002.9389"/>
        <n v="7926.172100000001"/>
        <n v="11054.4192"/>
        <n v="9173.6326"/>
        <n v="9020.099"/>
        <n v="5757.51"/>
        <n v="9071.680215999999"/>
        <n v="9612.651972"/>
        <n v="7760.864038"/>
        <n v="10403.303"/>
        <n v="7011.826222"/>
        <n v="15813.020559999999"/>
        <n v="8052.156521999999"/>
        <n v="7864.897067999999"/>
        <n v="7282.312099999999"/>
        <n v="8385.062218"/>
        <n v="15313.662015999998"/>
        <n v="14980.756319999999"/>
        <n v="9675.07179"/>
        <n v="9571.03876"/>
        <n v="12587.99663"/>
        <n v="5118.4250759999995"/>
        <n v="19506.899999999998"/>
        <n v="3589.6699999999996"/>
        <n v="12193.449999999999"/>
        <n v="4993.15"/>
        <n v="11981.800000000001"/>
        <n v="11988.24"/>
        <n v="16874.0"/>
        <n v="2026.0149999999999"/>
        <n v="2374.9500000000003"/>
        <n v="2172.6"/>
        <n v="3258.9"/>
        <n v="2880.1919999999996"/>
        <n v="8164.416"/>
        <n v="16097.663999999999"/>
        <n v="7030.464"/>
        <n v="9632.256"/>
        <n v="2405.7599999999998"/>
        <n v="5567.04"/>
        <n v="17381.951999999997"/>
        <n v="13899.455999999998"/>
        <n v="1859.904"/>
        <n v="2105.856"/>
        <n v="12427.967999999999"/>
        <n v="840.7679999999999"/>
        <n v="7016.256"/>
        <n v="1437.12"/>
        <n v="2534.784"/>
        <n v="5214.335999999999"/>
        <n v="1157.568"/>
        <n v="11420.736"/>
        <n v="1017.408"/>
        <n v="7315.392"/>
        <n v="11723.52"/>
        <n v="2546.304"/>
        <n v="8712.0"/>
        <n v="11816.640000000001"/>
        <n v="7646.592"/>
        <n v="17377.344"/>
        <n v="6395.9039999999995"/>
        <n v="10473.408"/>
        <n v="692.544"/>
        <n v="812.928"/>
        <n v="6777.216"/>
        <n v="2294.2079999999996"/>
        <n v="11725.44"/>
        <n v="6590.208"/>
        <n v="10638.528"/>
        <n v="12105.792"/>
        <n v="7807.872"/>
        <n v="5760.768"/>
        <n v="7443.072"/>
        <n v="6918.527999999999"/>
        <n v="5683.968"/>
        <n v="7009.92"/>
        <n v="7399.103999999999"/>
        <n v="9619.008"/>
        <n v="14728.8"/>
        <n v="9303.1752"/>
        <n v="1550.5938"/>
        <n v="8142.1194"/>
        <n v="9632.6352"/>
        <n v="6395.981399999999"/>
        <n v="1947.3024"/>
        <n v="8745.225"/>
        <n v="14148.175199999998"/>
        <n v="15298.184399999998"/>
        <n v="12500.875199999999"/>
        <n v="4603.3314"/>
        <n v="16376.875199999999"/>
        <n v="14732.4822"/>
        <n v="11897.382"/>
        <n v="7410.917426399999"/>
        <n v="6930.6296592"/>
        <n v="6688.012105599999"/>
        <n v="6015.96544"/>
        <n v="5363.510240799999"/>
        <n v="8968.735845599998"/>
        <n v="6831.6828592"/>
        <n v="9512.9432456"/>
        <n v="2454.2764272"/>
        <n v="12552.588941599997"/>
        <n v="7323.844242399999"/>
        <n v="7322.656880799999"/>
        <n v="6135.4931744"/>
        <n v="10686.650187199999"/>
        <n v="12349.154320799998"/>
        <n v="7445.420015"/>
        <n v="5297.293034"/>
        <n v="7055.8285049999995"/>
        <n v="15545.277"/>
        <n v="7692.417194000001"/>
        <n v="11078.0471784"/>
        <n v="6515.235649599999"/>
        <n v="5115.171037599999"/>
        <n v="9.7745784"/>
        <n v="8433.352916799999"/>
        <n v="5941.6020584"/>
        <n v="1723.009016"/>
        <n v="2110.1589839999997"/>
        <n v="8054.2371826"/>
        <n v="9829.87293864"/>
        <n v="8114.784406059999"/>
        <n v="10071.02150218"/>
        <n v="8056.3178431999995"/>
        <n v="5801.505950979999"/>
        <n v="10471.75673374"/>
        <n v="11652.531624239999"/>
        <n v="8365.2959423"/>
        <n v="7986.199580979999"/>
        <n v="428.40801753999995"/>
        <n v="8147.658843539999"/>
        <n v="11999.901"/>
        <n v="5398.0"/>
        <n v="5199.888"/>
        <n v="9999.759999999998"/>
        <n v="10799.846399999999"/>
        <n v="7661.435299999999"/>
        <n v="3399.9876"/>
        <n v="9599.8764"/>
        <n v="9599.944500000001"/>
        <n v="11999.9187"/>
        <n v="2723.835"/>
        <n v="2627.4849999999997"/>
        <n v="1955.905"/>
        <n v="7219.847376"/>
        <n v="14599.745519999999"/>
        <n v="7384.127999999999"/>
        <n v="5726.784"/>
        <n v="4008.96"/>
        <n v="4437.312"/>
        <n v="6314.304"/>
        <n v="5049.7919999999995"/>
        <n v="1717.6319999999998"/>
        <n v="7189.632"/>
        <n v="5856.768"/>
        <n v="4793.28"/>
        <n v="3996.2879999999996"/>
        <n v="1567.68"/>
        <n v="6642.24"/>
        <n v="5609.28"/>
        <n v="4800.192"/>
        <n v="384.38399999999996"/>
        <n v="7433.472"/>
        <n v="14402.304"/>
        <n v="9985.151999999998"/>
        <n v="13626.432"/>
        <n v="15649.151999999998"/>
        <n v="6109.248"/>
        <n v="5992.512"/>
        <n v="6720.192"/>
        <n v="10077.312"/>
        <n v="10996.8"/>
        <n v="11508.287999999999"/>
        <n v="5595.648"/>
        <n v="6651.839999999999"/>
        <n v="9465.408"/>
        <n v="8897.279999999999"/>
        <n v="7204.991999999999"/>
        <n v="12910.848"/>
        <n v="6676.608"/>
        <n v="11499.264"/>
        <n v="5472.383999999999"/>
        <n v="9391.104"/>
        <n v="15284.351999999999"/>
        <n v="9820.224"/>
        <n v="6456.192"/>
        <n v="16714.368"/>
        <n v="16553.814599999998"/>
        <n v="6627.96"/>
        <n v="6947.1486"/>
        <n v="7954.521"/>
        <n v="6337.259999999999"/>
        <n v="17807.313"/>
        <n v="15019.5"/>
        <n v="8603.3634"/>
        <n v="8300.8416"/>
        <n v="14729.1876"/>
        <n v="10373.144999999999"/>
        <n v="7461.687599999999"/>
        <n v="10506.764904799998"/>
        <n v="9737.1566944"/>
        <n v="5791.158310399999"/>
        <n v="13358.411680799998"/>
        <n v="8500.3216944"/>
        <n v="10693.972250399998"/>
        <n v="12468.484161599998"/>
        <n v="4674.138535"/>
        <n v="7824.072256"/>
        <n v="1065.5231840000001"/>
        <n v="9501.234919"/>
        <n v="6175.6169648000005"/>
        <n v="8448.106234179999"/>
        <n v="8074.0034583"/>
        <n v="5203.94022666"/>
        <n v="9157.61149878"/>
        <n v="8614.9752143"/>
        <n v="5885.98077134"/>
        <n v="9093.111020179998"/>
        <n v="9780.769348479998"/>
        <n v="4888.512079699999"/>
        <n v="7704.6862018"/>
        <n v="4476.3332148399995"/>
        <n v="8365.71207442"/>
        <n v="9182.9955581"/>
        <n v="7970.386560419999"/>
        <n v="8227.34814452"/>
        <n v="8322.85046606"/>
        <n v="4892.88146696"/>
        <n v="4973.8191643"/>
        <n v="4786.5597103"/>
        <n v="12609.5085"/>
        <n v="2999.9442"/>
        <n v="4799.9163"/>
        <n v="3125.8436"/>
        <n v="9599.8117"/>
        <n v="10799.6108"/>
        <n v="2999.8998"/>
        <n v="7785.0"/>
        <n v="5999.791499999999"/>
        <n v="15994.050500000001"/>
        <n v="5039.9832"/>
        <n v="13395.0"/>
        <n v="16022.351999999999"/>
        <n v="2465.535"/>
        <n v="2035.3425"/>
        <n v="15801.599999999999"/>
        <n v="16608.0"/>
        <n v="9907.199999999999"/>
        <n v="5088.0"/>
        <n v="8064.0"/>
        <n v="5280.0"/>
        <n v="4416.0"/>
        <n v="13497.6"/>
        <n v="9696.0"/>
        <n v="3744.0"/>
        <n v="12384.0"/>
        <n v="11040.0"/>
        <n v="3244.7999999999997"/>
        <n v="6777.599999999999"/>
        <n v="2323.2"/>
        <n v="12595.199999999999"/>
        <n v="2208.0"/>
        <n v="3686.3999999999996"/>
        <n v="5990.4"/>
        <n v="7776.0"/>
        <n v="10483.199999999999"/>
        <n v="15129.600000000079"/>
        <n v="7238.400000000037"/>
        <n v="5664.000000000029"/>
        <n v="4051.2000000000207"/>
        <n v="11846.400000000061"/>
        <n v="10176.000000000053"/>
        <n v="18585.600000000097"/>
        <n v="8083.200000000042"/>
        <n v="5548.800000000028"/>
        <n v="7084.800000000037"/>
        <n v="11500.80000000006"/>
        <n v="6105.600000000031"/>
        <n v="10137.600000000051"/>
        <n v="6432.000000000033"/>
        <n v="7180.800000000037"/>
        <n v="8256.000000000042"/>
        <n v="6144.000000000032"/>
        <n v="6912.0000000000355"/>
        <n v="9657.60000000005"/>
        <n v="16279.199999999999"/>
        <n v="9786.9"/>
        <n v="15407.099999999999"/>
        <n v="11628.0"/>
        <n v="13856.699999999999"/>
        <n v="12848.939999999999"/>
        <n v="5019.42"/>
        <n v="9496.199999999999"/>
        <n v="16860.6"/>
        <n v="11899.32"/>
        <n v="15116.4"/>
        <n v="14050.4456"/>
        <n v="8727.107759999999"/>
        <n v="15534.647599999998"/>
        <n v="11636.14368"/>
        <n v="9691.808500000001"/>
        <n v="8924.1405"/>
        <n v="6333.261"/>
        <n v="5968.6187"/>
        <n v="8962.5239"/>
        <n v="8751.415200000001"/>
        <n v="10215.39272"/>
        <n v="5078.9475999999995"/>
        <n v="4676.46496"/>
        <n v="14201.887439999999"/>
        <n v="7513.009279999999"/>
        <n v="9820.718031999999"/>
        <n v="4868.745803999999"/>
        <n v="8593.128278"/>
        <n v="11589.279541999998"/>
        <n v="11942.991843999998"/>
        <n v="15500.92147"/>
        <n v="7448.764947999999"/>
        <n v="8426.67543"/>
        <n v="5191.2"/>
        <n v="5495.34"/>
        <n v="2888.5"/>
        <n v="3692.3399999999997"/>
        <n v="4299.3"/>
        <n v="12010.75"/>
        <n v="3586.2000000000003"/>
        <n v="5198.6"/>
        <n v="4793.2"/>
        <n v="6009.07"/>
        <n v="2902.4925000000003"/>
        <n v="1933.56"/>
        <n v="8236.8"/>
        <n v="633.6"/>
        <n v="2880.0"/>
        <n v="12172.8"/>
        <n v="5241.599999999999"/>
        <n v="2784.0"/>
        <n v="4550.4"/>
        <n v="902.4"/>
        <n v="2438.4"/>
        <n v="12115.199999999999"/>
        <n v="5203.200000000027"/>
        <n v="17798.400000000092"/>
        <n v="13248.000000000067"/>
        <n v="8102.4000000000415"/>
        <n v="12038.400000000061"/>
        <n v="11001.600000000057"/>
        <n v="7603.200000000039"/>
        <n v="11750.40000000006"/>
        <n v="9830.40000000005"/>
        <n v="6739.200000000034"/>
        <n v="9715.20000000005"/>
        <n v="7257.600000000038"/>
        <n v="6240.000000000032"/>
        <n v="3436.8000000000175"/>
        <n v="12441.600000000064"/>
        <n v="6007.799999999999"/>
        <n v="10250.88848"/>
        <n v="9954.048079999999"/>
        <n v="9696.786399999999"/>
        <n v="15376.332719999999"/>
        <n v="13417.18608"/>
        <n v="10508.15016"/>
        <n v="9419.735359999999"/>
        <n v="12665.1904"/>
        <n v="7983.747200000001"/>
        <n v="6909.012000000001"/>
        <n v="10056.4508"/>
        <n v="10977.6524"/>
        <n v="5749.7519999999995"/>
        <n v="3564.84624"/>
        <n v="11499.503999999999"/>
        <n v="13416.088"/>
        <n v="16003.4764"/>
        <n v="7283.0192"/>
        <n v="3641.5096"/>
        <n v="5409.71756"/>
        <n v="8093.7697339999995"/>
        <n v="7636.024401999999"/>
        <n v="11693.312571999999"/>
        <n v="8759.581126"/>
        <n v="9758.298213999999"/>
        <n v="6824.566768"/>
        <n v="9903.944456"/>
        <n v="4473.42029"/>
        <n v="11027.50118"/>
        <n v="9050.873609999999"/>
        <n v="11981.39"/>
        <n v="2512.3775"/>
        <n v="2470.8"/>
        <n v="5580.6"/>
        <n v="2534.7000000000003"/>
        <n v="2673.15"/>
        <n v="2428.2000000000003"/>
        <n v="2225.85"/>
        <n v="6661.16871"/>
        <n v="10743.8205"/>
        <n v="13073.507315"/>
        <n v="14563.949999999999"/>
        <n v="771.5999999999999"/>
        <n v="3626.52"/>
        <n v="5111.849999999999"/>
        <n v="14891.88"/>
        <n v="8005.349999999999"/>
        <n v="7175.88"/>
        <n v="7214.46"/>
        <n v="7137.299999999999"/>
        <n v="10763.82"/>
        <n v="5594.099999999999"/>
        <n v="11014.59"/>
        <n v="6249.96"/>
        <n v="4185.929999999999"/>
        <n v="6211.38"/>
        <n v="12634.949999999999"/>
        <n v="9587.13"/>
        <n v="1929.0"/>
        <n v="868.05"/>
        <n v="1543.1999999999998"/>
        <n v="3800.1299999999997"/>
        <n v="5979.9"/>
        <n v="6539.3099999999995"/>
        <n v="5324.04"/>
        <n v="13695.9"/>
        <n v="16203.599999999999"/>
        <n v="5671.259999999999"/>
        <n v="12422.76"/>
        <n v="9432.81"/>
        <n v="9953.64"/>
        <n v="11574.0"/>
        <n v="3858.0"/>
        <n v="964.5"/>
        <n v="8892.69"/>
        <n v="617.28"/>
        <n v="7908.9"/>
        <n v="12982.17"/>
        <n v="6365.7"/>
        <n v="14467.5"/>
        <n v="6693.63"/>
        <n v="7310.91"/>
        <n v="6462.15"/>
        <n v="7310.910000000037"/>
        <n v="4726.050000000024"/>
        <n v="5343.330000000027"/>
        <n v="4745.340000000025"/>
        <n v="10193.88"/>
        <n v="7073.7"/>
        <n v="4108.5599999999995"/>
        <n v="6279.12"/>
        <n v="13643.519999999999"/>
        <n v="4069.7999999999997"/>
        <n v="8449.68"/>
        <n v="10659.0"/>
        <n v="10252.019999999999"/>
        <n v="11240.4"/>
        <n v="8585.34"/>
        <n v="10116.359999999999"/>
        <n v="5949.66"/>
        <n v="3197.7"/>
        <n v="1375.98"/>
        <n v="7519.44"/>
        <n v="6957.42"/>
        <n v="6783.0"/>
        <n v="6472.92"/>
        <n v="6589.2"/>
        <n v="18012.38515"/>
        <n v="6943.32165"/>
        <n v="7043.9495"/>
        <n v="744.64609"/>
        <n v="6178.5499899999995"/>
        <n v="8970.942239999998"/>
        <n v="6038.1341999999995"/>
        <n v="15948.34176"/>
        <n v="5056.005257999999"/>
        <n v="10985.887968"/>
        <n v="3786.802292"/>
        <n v="5035.198652"/>
        <n v="9217.326458"/>
        <n v="9342.166094"/>
        <n v="11859.76542"/>
        <n v="3793.5"/>
        <n v="7987.950000000001"/>
        <n v="7481.43"/>
        <n v="5031.8"/>
        <n v="7201.13"/>
        <n v="14385.67"/>
        <n v="2640.605"/>
        <n v="2608.42"/>
        <n v="15142.65"/>
        <n v="7445.94"/>
        <n v="13117.199999999999"/>
        <n v="11149.619999999999"/>
        <n v="6751.5"/>
        <n v="3645.81"/>
        <n v="10378.02"/>
        <n v="10532.34"/>
        <n v="8333.279999999999"/>
        <n v="7754.58"/>
        <n v="5343.33"/>
        <n v="5536.23"/>
        <n v="5285.46"/>
        <n v="3665.1"/>
        <n v="1678.2300000000087"/>
        <n v="4166.640000000021"/>
        <n v="2874.2100000000146"/>
        <n v="7619.550000000039"/>
        <n v="5266.170000000027"/>
        <n v="15972.12000000008"/>
        <n v="7349.490000000038"/>
        <n v="12577.080000000064"/>
        <n v="3510.780000000018"/>
        <n v="5420.490000000028"/>
        <n v="617.2800000000032"/>
        <n v="6037.77000000003"/>
        <n v="7716.000000000039"/>
        <n v="12094.830000000062"/>
        <n v="5304.750000000027"/>
        <n v="6847.950000000035"/>
        <n v="11381.100000000059"/>
        <n v="9066.300000000096"/>
        <n v="6944.400000000072"/>
        <n v="8217.540000000086"/>
        <n v="1774.6800000000185"/>
        <n v="8931.270000000093"/>
        <n v="4205.220000000044"/>
        <n v="7889.610000000082"/>
        <n v="10088.670000000106"/>
        <n v="11689.740000000122"/>
        <n v="12442.05000000013"/>
        <n v="385.80000000000405"/>
        <n v="1099.5300000000116"/>
        <n v="15894.960000000166"/>
        <n v="8759.76"/>
        <n v="14651.279999999999"/>
        <n v="13275.3"/>
        <n v="9089.22"/>
        <n v="10368.3"/>
        <n v="13934.22"/>
        <n v="14128.019999999999"/>
        <n v="10852.8"/>
        <n v="7170.599999999999"/>
        <n v="10736.519999999999"/>
        <n v="4089.18"/>
        <n v="10872.18"/>
        <n v="5814.0"/>
        <n v="9690.0"/>
        <n v="12480.72"/>
        <n v="11356.68"/>
        <n v="7965.179999999999"/>
        <n v="12739.48581"/>
        <n v="13101.74607"/>
        <n v="6681.68924"/>
        <n v="6862.81937"/>
        <n v="1610.1691199999998"/>
        <n v="2223.56688"/>
        <n v="14165.654519999998"/>
        <n v="6720.533737999999"/>
        <n v="10091.20391"/>
        <n v="6699.727132"/>
        <n v="5243.264711999999"/>
        <n v="11152.340816"/>
        <n v="11443.6333"/>
        <n v="6241.9818"/>
        <n v="11173.147422"/>
        <n v="17581.58207"/>
        <n v="4452.613684"/>
        <n v="7989.736703999999"/>
        <n v="5991.5"/>
        <n v="12009.470000000001"/>
        <n v="14230.1"/>
        <n v="7210.72"/>
        <n v="9245.34"/>
        <n v="14097.85"/>
        <n v="3136.5"/>
        <n v="2391.735"/>
        <n v="2779.65"/>
        <n v="2343.0"/>
        <n v="2577.3"/>
        <n v="3386.7000000000003"/>
        <n v="2268.4500000000003"/>
        <n v="2130.0"/>
        <n v="4957.53"/>
        <n v="7889.61"/>
        <n v="1504.62"/>
        <n v="16010.699999999999"/>
        <n v="6172.799999999999"/>
        <n v="14872.59"/>
        <n v="15528.449999999999"/>
        <n v="2276.22"/>
        <n v="6925.11"/>
        <n v="12403.47"/>
        <n v="1408.1699999999998"/>
        <n v="2874.21"/>
        <n v="5478.36"/>
        <n v="5787.0"/>
        <n v="289.34999999999997"/>
        <n v="5748.420000000029"/>
        <n v="5690.550000000029"/>
        <n v="3838.7100000000196"/>
        <n v="6732.210000000035"/>
        <n v="5362.620000000027"/>
        <n v="4861.0800000000245"/>
        <n v="14043.120000000072"/>
        <n v="9201.330000000047"/>
        <n v="7831.74000000004"/>
        <n v="3645.8100000000186"/>
        <n v="6751.500000000035"/>
        <n v="8873.400000000045"/>
        <n v="2179.7700000000114"/>
        <n v="12731.400000000065"/>
        <n v="16029.990000000082"/>
        <n v="10050.090000000051"/>
        <n v="7445.940000000038"/>
        <n v="1871.1300000000097"/>
        <n v="6520.020000000033"/>
        <n v="15933.54000000008"/>
        <n v="6288.540000000032"/>
        <n v="6847.950000000072"/>
        <n v="8834.820000000092"/>
        <n v="6307.830000000066"/>
        <n v="7638.84000000008"/>
        <n v="9645.0000000001"/>
        <n v="13155.780000000137"/>
        <n v="14236.02000000015"/>
        <n v="7330.200000000076"/>
        <n v="15470.580000000162"/>
        <n v="8546.58"/>
        <n v="5620.2"/>
        <n v="15794.699999999999"/>
        <n v="6939.978"/>
        <n v="5136.281399999999"/>
        <n v="15979.778999999999"/>
        <n v="9980.8938"/>
        <n v="7267.693799999999"/>
        <n v="17034.2448"/>
        <n v="11538.851999999999"/>
        <n v="18122.4318"/>
        <n v="12694.868999999999"/>
        <n v="8466.928199999998"/>
        <n v="6085.32"/>
        <n v="10077.6"/>
        <n v="9476.82"/>
        <n v="6017.54543"/>
        <n v="15597.31675"/>
        <n v="2113.18485"/>
        <n v="7647.7166"/>
        <n v="16201.083849999999"/>
        <n v="12316.84884"/>
        <n v="15295.4332"/>
        <n v="14087.899"/>
        <n v="15411.618719999999"/>
        <n v="13552.256759999998"/>
        <n v="6450.04786"/>
        <n v="4972.778834"/>
        <n v="9591.845366"/>
        <n v="8468.288642"/>
        <n v="10007.977486"/>
        <n v="7823.283855999999"/>
        <n v="9987.17088"/>
        <n v="4798.719999999999"/>
        <n v="4792.12"/>
        <n v="3604.0"/>
        <n v="5209.74"/>
        <n v="2807.19"/>
        <n v="11999.6"/>
        <n v="12998.16"/>
        <n v="3805.5899999999997"/>
        <n v="19811.05"/>
        <n v="14203.65"/>
        <n v="9392.4"/>
        <n v="5198.0"/>
        <n v="7655.2"/>
        <n v="15576.0"/>
        <n v="5157.03384"/>
        <n v="2378.0"/>
        <n v="2654.75"/>
        <n v="2460.0"/>
        <n v="3077.85"/>
        <n v="2864.85"/>
        <n v="4824.45"/>
        <n v="7677.42"/>
        <n v="10686.66"/>
        <n v="15759.929999999998"/>
        <n v="752.31"/>
        <n v="5497.65"/>
        <n v="3549.3599999999997"/>
        <n v="7851.03"/>
        <n v="2893.5"/>
        <n v="4726.05"/>
        <n v="4918.95"/>
        <n v="4475.28"/>
        <n v="3240.72"/>
        <n v="6558.599999999999"/>
        <n v="2797.0499999999997"/>
        <n v="3202.14"/>
        <n v="8854.110000000046"/>
        <n v="5594.100000000029"/>
        <n v="6327.120000000033"/>
        <n v="15644.19000000008"/>
        <n v="5902.74000000003"/>
        <n v="13464.42000000007"/>
        <n v="3626.5200000000186"/>
        <n v="10416.600000000053"/>
        <n v="4996.110000000025"/>
        <n v="1967.5800000000102"/>
        <n v="10185.120000000052"/>
        <n v="11574.00000000006"/>
        <n v="2314.800000000012"/>
        <n v="13792.350000000071"/>
        <n v="7908.900000000041"/>
        <n v="6384.9900000000325"/>
        <n v="8584.050000000045"/>
        <n v="10223.700000000052"/>
        <n v="5941.320000000031"/>
        <n v="10590.210000000054"/>
        <n v="8622.63000000009"/>
        <n v="5767.71000000006"/>
        <n v="14216.730000000149"/>
        <n v="5709.840000000059"/>
        <n v="15509.160000000162"/>
        <n v="12229.860000000128"/>
        <n v="6269.2500000000655"/>
        <n v="3395.0400000000354"/>
        <n v="4417.410000000046"/>
        <n v="15123.360000000159"/>
        <n v="3298.5900000000347"/>
        <n v="6153.510000000064"/>
        <n v="4050.9000000000424"/>
        <n v="9664.290000000101"/>
        <n v="9683.58000000015"/>
        <n v="10542.72"/>
        <n v="19670.7"/>
        <n v="16492.379999999997"/>
        <n v="13159.019999999999"/>
        <n v="4457.4"/>
        <n v="1201.56"/>
        <n v="19.38"/>
        <n v="11492.34"/>
        <n v="6996.179999999999"/>
        <n v="11221.019999999999"/>
        <n v="7364.4"/>
        <n v="3100.7999999999997"/>
        <n v="12209.4"/>
        <n v="16511.76"/>
        <n v="10485.42197"/>
        <n v="10062.785"/>
        <n v="15375.93548"/>
        <n v="7587.33989"/>
        <n v="6440.1824"/>
        <n v="1629.3377999999998"/>
        <n v="7667.472"/>
        <n v="6900.724799999999"/>
        <n v="15438.501651999999"/>
        <n v="4764.712774"/>
        <n v="18725.9454"/>
        <n v="2392.75969"/>
        <n v="6533.274283999999"/>
        <n v="7552.797978"/>
        <n v="11547.66633"/>
        <n v="2746.471992"/>
        <n v="5388.910954"/>
        <n v="6616.500708"/>
        <n v="5326.491136"/>
        <n v="4743.9061679999995"/>
        <n v="11987.46"/>
        <n v="14411.22"/>
        <n v="3821.7599999999998"/>
        <n v="11955.4"/>
        <n v="11565.55"/>
        <n v="5612.200000000001"/>
        <n v="5206.95"/>
        <n v="2603.5"/>
        <n v="1875.75"/>
        <n v="2587.9500000000003"/>
        <n v="2183.25"/>
        <n v="2705.1"/>
        <n v="3773.8955999999994"/>
        <n v="9380.341199999999"/>
        <n v="3046.4697"/>
        <n v="12976.383"/>
        <n v="14211.3288"/>
        <n v="3797.4294"/>
        <n v="8997.4347"/>
        <n v="4502.8647"/>
        <n v="3197.8961999999997"/>
        <n v="3814.4046"/>
        <n v="8253.2265"/>
        <n v="1902.9585"/>
        <n v="901.0359"/>
        <n v="7343.5100999999995"/>
        <n v="10900.007399999999"/>
        <n v="15422.7408"/>
        <n v="4952.7074999999995"/>
        <n v="14552.761799999998"/>
        <n v="14858.3154"/>
        <n v="17259.3417"/>
        <n v="3792.2210999999998"/>
        <n v="12201.3108"/>
        <n v="16517.0625"/>
        <n v="10045.0746"/>
        <n v="12556.246799999999"/>
        <n v="12368.9409"/>
        <n v="2028.7293"/>
        <n v="12756.669899999999"/>
        <n v="8925.2901"/>
        <n v="3383.6589"/>
        <n v="10266.716699999999"/>
        <n v="5405.250899999999"/>
        <n v="8741.2635"/>
        <n v="5944.7922"/>
        <n v="5357.218800000001"/>
        <n v="8931.462899999999"/>
        <n v="14735.0523"/>
        <n v="974.7237"/>
        <n v="4894.0659"/>
        <n v="5691.7074"/>
        <n v="7913.9154"/>
        <n v="2020.4345999999998"/>
        <n v="9679.9149"/>
        <n v="4649.8545"/>
        <n v="9524.2446"/>
        <n v="3858.1928999999996"/>
        <n v="9634.3905"/>
        <n v="9848.1408"/>
        <n v="5050.234199999999"/>
        <n v="12016.1814"/>
        <n v="10950.281399999998"/>
        <n v="17522.814599999998"/>
        <n v="13178.981399999999"/>
        <n v="17870.6856"/>
        <n v="10277.020199999999"/>
        <n v="8721.0"/>
        <n v="12405.3318"/>
        <n v="13986.546"/>
        <n v="7093.08"/>
        <n v="7190.7552"/>
        <n v="6868.271999999999"/>
        <n v="12597.5814"/>
        <n v="7093.467599999999"/>
        <n v="7733.201399999999"/>
        <n v="12246.9972"/>
        <n v="17002.267799999998"/>
        <n v="10164.6203842"/>
        <n v="8051.4355342"/>
        <n v="9522.6147012"/>
        <n v="5053.3293713"/>
        <n v="10988.56122"/>
        <n v="11524.3038934"/>
        <n v="16714.5138996"/>
        <n v="1541.161872"/>
        <n v="2300.4332867999997"/>
        <n v="14045.91551242"/>
        <n v="9389.189023559999"/>
        <n v="6243.854394539999"/>
        <n v="9171.5519248"/>
        <n v="6034.74800424"/>
        <n v="5410.54982424"/>
        <n v="5362.27849832"/>
        <n v="4801.33240056"/>
        <n v="2288.72666"/>
        <n v="3964.2826411799997"/>
        <n v="4994.00157212"/>
        <n v="3338.8360648199996"/>
        <n v="8156.397618059999"/>
        <n v="9259.9800003"/>
        <n v="7601.6935021"/>
        <n v="8876.93038384"/>
        <n v="5368.104348"/>
        <n v="4788.01617272"/>
        <n v="18309.81328"/>
        <n v="4995.45803454"/>
        <n v="11999.9961"/>
        <n v="3599.76"/>
        <n v="7199.76"/>
        <n v="3499.8830999999996"/>
        <n v="4499.8497"/>
        <n v="19199.9978"/>
        <n v="4795.41"/>
        <n v="9599.7935"/>
        <n v="4799.973"/>
        <n v="3799.8986"/>
        <n v="11992.75"/>
        <n v="2731.10225"/>
        <n v="2802.85225"/>
        <n v="15432.0"/>
        <n v="16898.04"/>
        <n v="12538.5"/>
        <n v="9201.33"/>
        <n v="6346.41"/>
        <n v="5420.49"/>
        <n v="11284.65"/>
        <n v="5189.01"/>
        <n v="4822.5"/>
        <n v="12075.539999999999"/>
        <n v="5362.62"/>
        <n v="8121.089999999999"/>
        <n v="10088.67"/>
        <n v="6057.060000000031"/>
        <n v="5787.00000000003"/>
        <n v="7118.010000000037"/>
        <n v="1138.1100000000058"/>
        <n v="6558.600000000033"/>
        <n v="3587.9400000000182"/>
        <n v="6674.340000000034"/>
        <n v="578.700000000003"/>
        <n v="15046.200000000077"/>
        <n v="11188.200000000057"/>
        <n v="14428.920000000075"/>
        <n v="8449.020000000044"/>
        <n v="1929.0000000000098"/>
        <n v="7368.780000000038"/>
        <n v="4687.470000000024"/>
        <n v="5420.490000000057"/>
        <n v="8680.500000000091"/>
        <n v="3800.1300000000397"/>
        <n v="14660.400000000152"/>
        <n v="5690.550000000059"/>
        <n v="3279.3000000000343"/>
        <n v="6172.800000000065"/>
        <n v="3530.070000000037"/>
        <n v="3568.6500000000374"/>
        <n v="9837.900000000103"/>
        <n v="2951.370000000031"/>
        <n v="11805.480000000123"/>
        <n v="9857.190000000102"/>
        <n v="6018.480000000063"/>
        <n v="16046.64"/>
        <n v="13662.9"/>
        <n v="16473.0"/>
        <n v="12306.3"/>
        <n v="7151.219999999999"/>
        <n v="15600.9"/>
        <n v="5329.5"/>
        <n v="6395.4"/>
        <n v="9341.16"/>
        <n v="9283.019999999999"/>
        <n v="3682.2"/>
        <n v="8472.86497"/>
        <n v="12377.22555"/>
        <n v="10847.68223"/>
        <n v="6339.55455"/>
        <n v="9438.89233"/>
        <n v="9633.458578"/>
        <n v="11339.600269999999"/>
        <n v="5284.877923999999"/>
        <n v="769.8444219999999"/>
        <n v="6866.17998"/>
        <n v="9321.359488"/>
        <n v="14418.977958"/>
        <n v="7968.930098"/>
        <n v="3932.4485339999997"/>
        <n v="8031.349915999999"/>
        <n v="8655.548095999999"/>
        <n v="4602.78"/>
        <n v="3110.67"/>
        <n v="7203.46"/>
        <n v="9593.1"/>
        <n v="9590.52"/>
        <n v="11993.8"/>
        <n v="7195.17"/>
        <n v="13830.93"/>
        <n v="5246.88"/>
        <n v="6192.09"/>
        <n v="5767.71"/>
        <n v="11766.9"/>
        <n v="3086.3999999999996"/>
        <n v="2507.7"/>
        <n v="1195.98"/>
        <n v="12152.699999999999"/>
        <n v="2816.3399999999997"/>
        <n v="7233.75"/>
        <n v="2295.5099999999998"/>
        <n v="3260.0099999999998"/>
        <n v="4533.15"/>
        <n v="6847.95"/>
        <n v="6134.219999999999"/>
        <n v="8622.63"/>
        <n v="9683.58"/>
        <n v="4494.57"/>
        <n v="9895.77"/>
        <n v="4011.66"/>
        <n v="7383.78"/>
        <n v="12790.8"/>
        <n v="12597.0"/>
        <n v="8236.5"/>
        <n v="14360.58"/>
        <n v="15426.48"/>
        <n v="11821.8"/>
        <n v="10096.98"/>
        <n v="14283.06"/>
        <n v="4670.58"/>
        <n v="6027.179999999999"/>
        <n v="12112.5"/>
        <n v="6500.55911"/>
        <n v="9700.52474"/>
        <n v="17509.245899999998"/>
        <n v="2300.2416"/>
        <n v="4466.3024399999995"/>
        <n v="7284.098399999999"/>
        <n v="12076.268399999999"/>
        <n v="7188.254999999999"/>
        <n v="6325.6644"/>
        <n v="7571.628599999999"/>
        <n v="11131.53421"/>
        <n v="9737.491607999998"/>
        <n v="3899.9896"/>
        <n v="10294.2"/>
        <n v="3599.88"/>
        <n v="12475.199999999999"/>
        <n v="17127.5"/>
        <n v="8919.4506"/>
        <n v="10348.9788"/>
        <n v="8879.1822"/>
        <n v="5093.9526"/>
        <n v="704.697"/>
        <n v="10812.0654"/>
        <n v="5637.576"/>
        <n v="2395.9698"/>
        <n v="6140.931"/>
        <n v="4288.5846"/>
        <n v="1852.3464"/>
        <n v="6744.957"/>
        <n v="825.5022"/>
        <n v="14617.4292"/>
        <n v="6704.6886"/>
        <n v="6503.3466"/>
        <n v="15906.018"/>
        <n v="9644.2818"/>
        <n v="2758.3854"/>
        <n v="926.1732"/>
        <n v="8637.5718"/>
        <n v="5335.563"/>
        <n v="1791.9438"/>
        <n v="1610.7359999999999"/>
        <n v="6463.0782"/>
        <n v="4590.5976"/>
        <n v="5476.5024"/>
        <n v="3885.9006"/>
        <n v="9020.1216"/>
        <n v="6523.4808"/>
        <n v="12986.559"/>
        <n v="3704.6928"/>
        <n v="6080.5284"/>
        <n v="6442.9439999999995"/>
        <n v="6161.0652"/>
        <n v="10429.5156"/>
        <n v="6644.286"/>
        <n v="8677.8402"/>
        <n v="10570.455"/>
        <n v="2041.0780499999998"/>
        <n v="11504.2581"/>
        <n v="1649.356"/>
        <n v="4824.3663"/>
        <n v="1463.8034499999999"/>
        <n v="618.5085"/>
        <n v="2267.8645"/>
        <n v="16493.559999999998"/>
        <n v="13895.8243"/>
        <n v="6865.44435"/>
        <n v="6185.085"/>
        <n v="10452.75"/>
        <n v="7892.5"/>
        <n v="5524.75"/>
        <n v="6910.75"/>
        <n v="5871.25"/>
        <n v="8874.25"/>
        <n v="11319.0"/>
        <n v="14822.5"/>
        <n v="12705.0"/>
        <n v="8914.8"/>
        <n v="969.0"/>
        <n v="10407.06"/>
        <n v="1916.868"/>
        <n v="958.434"/>
        <n v="11117.8344"/>
        <n v="1533.4943999999998"/>
        <n v="7160.31084"/>
        <n v="8484.7614"/>
        <n v="4656.2715"/>
        <n v="9685.04472"/>
        <n v="15148.40328"/>
        <n v="8277.816"/>
        <n v="5649.60942"/>
        <n v="4304.46432"/>
        <n v="6663.64188"/>
        <n v="9540.18294"/>
        <n v="4759.7442"/>
        <n v="3373.21002"/>
        <n v="3518.0718"/>
        <n v="6208.362"/>
        <n v="8464.06686"/>
        <n v="5008.07868"/>
        <n v="13948.11996"/>
        <n v="8257.12146"/>
        <n v="5380.5804"/>
        <n v="9105.5976"/>
        <n v="7450.0344"/>
        <n v="6288.2"/>
        <n v="5159.9187"/>
        <n v="4830.389999999999"/>
        <n v="10403.68"/>
        <n v="6512.5"/>
        <n v="3270.0"/>
        <n v="2645.19"/>
        <n v="9988.64"/>
        <n v="14415.25"/>
        <n v="2321.7000000000003"/>
        <n v="2396.25"/>
        <n v="3493.2000000000003"/>
        <n v="2609.25"/>
        <n v="2417.55"/>
        <n v="13635.343993"/>
        <n v="19124.00049"/>
        <n v="5264.472045"/>
        <n v="13369.1088"/>
        <n v="5939.589"/>
        <n v="15060.3816"/>
        <n v="11899.3122"/>
        <n v="6100.6626"/>
        <n v="5295.2946"/>
        <n v="15140.9184"/>
        <n v="11053.675799999999"/>
        <n v="13590.585"/>
        <n v="12523.4724"/>
        <n v="4832.208"/>
        <n v="14053.6716"/>
        <n v="5979.8574"/>
        <n v="9483.2082"/>
        <n v="6865.7622"/>
        <n v="7167.7752"/>
        <n v="3664.4244"/>
        <n v="3382.5456"/>
        <n v="6201.3336"/>
        <n v="1489.9308"/>
        <n v="16610.715"/>
        <n v="11758.3728"/>
        <n v="3604.0218"/>
        <n v="1268.4546"/>
        <n v="3825.498"/>
        <n v="3845.6322"/>
        <n v="9362.403"/>
        <n v="9724.8186"/>
        <n v="7852.338"/>
        <n v="8456.364"/>
        <n v="10771.797"/>
        <n v="10872.468"/>
        <n v="6040.26"/>
        <n v="7228.1778"/>
        <n v="5597.3076"/>
        <n v="6966.4332"/>
        <n v="9604.0134"/>
        <n v="1429.5282"/>
        <n v="16107.36"/>
        <n v="9382.5372"/>
        <n v="13489.914"/>
        <n v="4348.9872"/>
        <n v="8295.2904"/>
        <n v="15583.8708"/>
        <n v="7892.6064"/>
        <n v="6946.299"/>
        <n v="10248.3078"/>
        <n v="12281.862"/>
        <n v="10973.139"/>
        <n v="17565.6414"/>
        <n v="16802.81425"/>
        <n v="20101.52625"/>
        <n v="9071.458"/>
        <n v="10803.281799999999"/>
        <n v="11545.492"/>
        <n v="16699.729499999998"/>
        <n v="9339.47835"/>
        <n v="17194.5363"/>
        <n v="14576.183649999999"/>
        <n v="7623.0"/>
        <n v="3984.75"/>
        <n v="11684.75"/>
        <n v="9528.75"/>
        <n v="9399.3"/>
        <n v="8042.7"/>
        <n v="5501.41116"/>
        <n v="8549.23128"/>
        <n v="3066.9887999999996"/>
        <n v="4221.68616"/>
        <n v="14941.45788"/>
        <n v="4449.3261"/>
        <n v="8795.1795"/>
        <n v="4904.60598"/>
        <n v="4842.52236"/>
        <n v="7243.089"/>
        <n v="7284.47808"/>
        <n v="5484.0531"/>
        <n v="7491.42348"/>
        <n v="10098.935519999999"/>
        <n v="10616.29902"/>
        <n v="4594.18788"/>
        <n v="8319.20508"/>
        <n v="7946.7033599999995"/>
        <n v="8691.7068"/>
        <n v="8608.92864"/>
        <n v="10243.7973"/>
        <n v="8857.26312"/>
        <n v="4345.8534"/>
        <n v="9457.40478"/>
        <n v="8360.59416"/>
        <n v="7263.78354"/>
        <n v="4804.219999999999"/>
        <n v="13859.8"/>
        <n v="15182.9"/>
        <n v="12395.220000000001"/>
        <n v="4318.4"/>
        <n v="11999.97"/>
        <n v="4002.5699999999997"/>
        <n v="5022.99"/>
        <n v="4281.139999999999"/>
        <n v="2832.9"/>
        <n v="2481.4500000000003"/>
        <n v="2524.05"/>
        <n v="5436.234"/>
        <n v="11778.507"/>
        <n v="7791.9354"/>
        <n v="4812.0738"/>
        <n v="4187.9136"/>
        <n v="6805.3596"/>
        <n v="1932.8832"/>
        <n v="3624.156"/>
        <n v="624.1602"/>
        <n v="8375.8272"/>
        <n v="8355.693"/>
        <n v="3966.4374"/>
        <n v="6885.8964"/>
        <n v="3644.2902"/>
        <n v="12926.1564"/>
        <n v="3926.169"/>
        <n v="18301.9878"/>
        <n v="9684.5502"/>
        <n v="15805.347"/>
        <n v="9201.3294"/>
        <n v="12483.204"/>
        <n v="4046.9742"/>
        <n v="12583.875"/>
        <n v="5838.918"/>
        <n v="9120.7926"/>
        <n v="10067.1"/>
        <n v="3503.3508"/>
        <n v="3463.0824"/>
        <n v="11134.2126"/>
        <n v="14073.8058"/>
        <n v="3020.13"/>
        <n v="16630.8492"/>
        <n v="5416.0998"/>
        <n v="13087.23"/>
        <n v="3060.3984"/>
        <n v="4530.195"/>
        <n v="6241.602"/>
        <n v="7570.4592"/>
        <n v="7449.6539999999995"/>
        <n v="12644.2776"/>
        <n v="4026.84"/>
        <n v="17813.0448"/>
        <n v="16081.221"/>
        <n v="16926.51595"/>
        <n v="17503.790549999998"/>
        <n v="5587.19345"/>
        <n v="8267.39695"/>
        <n v="17318.237999999998"/>
        <n v="16747.5"/>
        <n v="10934.0"/>
        <n v="9011.699999999999"/>
        <n v="12383.82"/>
        <n v="13953.599999999999"/>
        <n v="13817.939999999999"/>
        <n v="7189.98"/>
        <n v="8100.839999999999"/>
        <n v="8261.701079999999"/>
        <n v="12363.798599999998"/>
        <n v="1725.1811999999998"/>
        <n v="2108.5548"/>
        <n v="10638.6174"/>
        <n v="16676.7516"/>
        <n v="15396.73776"/>
        <n v="7863.9252"/>
        <n v="5173.635"/>
        <n v="4966.6896"/>
        <n v="6580.86372"/>
        <n v="15044.93058"/>
        <n v="9126.29214"/>
        <n v="1924.59222"/>
        <n v="4697.66058"/>
        <n v="8898.6522"/>
        <n v="9726.4338"/>
        <n v="8588.2341"/>
        <n v="9312.543"/>
        <n v="3832.58"/>
        <n v="5513.22"/>
        <n v="4552.2"/>
        <n v="11801.52"/>
        <n v="7205.89"/>
        <n v="5753.0"/>
        <n v="8728.5"/>
        <n v="14468.15"/>
        <n v="8993.0"/>
        <n v="11320.6"/>
        <n v="11902.5"/>
        <n v="11452.85"/>
        <n v="2645.0"/>
        <n v="10923.85"/>
        <n v="8225.949999999999"/>
        <n v="2758.35"/>
        <n v="8373.2691594"/>
        <n v="1844.8819787000002"/>
        <n v="4913.994190400001"/>
        <n v="10477.5482572"/>
        <n v="11894.628704400002"/>
        <n v="7046.211347400001"/>
        <n v="12066.9134028"/>
        <n v="6014.8313286"/>
        <n v="3622.4409953000004"/>
        <n v="5917.630164300001"/>
        <n v="1381.1878017000001"/>
        <n v="8413.0420909"/>
        <n v="5284.7555177"/>
        <n v="4423.3320257000005"/>
        <n v="5677.052432300001"/>
        <n v="6307.404893000001"/>
        <n v="4807.8683683"/>
        <n v="2651.0113951999997"/>
        <n v="3880.8680429"/>
        <n v="6059.8426462"/>
        <n v="5202.881483100001"/>
        <n v="5888.334005000001"/>
        <n v="4880.235702200001"/>
        <n v="3661.8258982"/>
        <n v="6404.2180287"/>
        <n v="6696.4035645"/>
        <n v="1559.4869434"/>
        <n v="6717.551123200001"/>
        <n v="8245.607750000001"/>
        <n v="9200.3521203"/>
        <n v="2800.7904348000006"/>
        <n v="10283.9219858"/>
        <n v="10749.3622915"/>
        <n v="14715.596626400002"/>
        <n v="6791.470571500001"/>
        <n v="1164.8618572"/>
        <n v="15904.516256800001"/>
        <n v="7268.551735200001"/>
        <n v="3299.6012001"/>
        <n v="11331.2111772"/>
        <n v="3055.1431821"/>
        <n v="2240.6711507"/>
        <n v="5083.174660000001"/>
        <n v="9679.9554699"/>
        <n v="11253.0234143"/>
        <n v="2874.1278402"/>
        <n v="15885.3088411"/>
        <n v="7182.021357400001"/>
        <n v="5329.572821"/>
        <n v="6324.86618"/>
        <n v="5726.914107400001"/>
        <n v="9930.8159598"/>
        <n v="14659.476127999998"/>
        <n v="9508.125001"/>
        <n v="2086.6415094999998"/>
        <n v="11937.214049999999"/>
        <n v="8001.232125499999"/>
        <n v="6085.298962"/>
        <n v="9934.2069816"/>
        <n v="6221.1926148"/>
        <n v="9895.7151372"/>
        <n v="10758.2635644"/>
        <n v="12631.3263798"/>
        <n v="17111.9012352"/>
        <n v="12074.229363"/>
        <n v="3970.0405536"/>
        <n v="10565.597397"/>
        <n v="10347.683890799999"/>
        <n v="6162.6462"/>
        <n v="15603.419399999999"/>
        <n v="5515.1604"/>
        <n v="7946.381399999999"/>
        <n v="6074.0796"/>
        <n v="5753.095928399999"/>
        <n v="13537.6885632"/>
        <n v="5756.1629172"/>
        <n v="9203.650015199999"/>
        <n v="2610.1991555999994"/>
        <n v="8626.289373599999"/>
        <n v="8070.8706"/>
        <n v="5691.412390799999"/>
        <n v="10863.8057184"/>
        <n v="4760.778927"/>
        <n v="9155.471441400001"/>
        <n v="8589.4757724"/>
        <n v="8836.9824708"/>
        <n v="8281.3340718"/>
        <n v="5309.5981278"/>
        <n v="5173.8419453999995"/>
        <n v="8195.658676199999"/>
        <n v="8443.9931562"/>
        <n v="5433.144531600001"/>
        <n v="9478.09932"/>
        <n v="9110.9781804"/>
        <n v="11671.927505399999"/>
        <n v="8615.3439474"/>
        <n v="5278.3493724"/>
        <n v="5035.6024182"/>
        <n v="9974.76828"/>
        <n v="14693.1234"/>
        <n v="9554.4621726"/>
        <n v="8899.8938724"/>
        <n v="15599.8699"/>
        <n v="6719.7333"/>
        <n v="3279.8423000000003"/>
        <n v="6499.851299999999"/>
        <n v="3599.7939"/>
        <n v="3835.25"/>
        <n v="8999.8141"/>
        <n v="14032.472276100001"/>
        <n v="11059.7851715"/>
        <n v="5248.6688579"/>
        <n v="4905.0695326000005"/>
        <n v="2661.4881674000003"/>
        <n v="1061.8402639"/>
        <n v="5523.1990924"/>
        <n v="2444.3861657"/>
        <n v="1512.5354828"/>
        <n v="1359.0701715"/>
        <n v="4957.6474079"/>
        <n v="17386.3974802"/>
        <n v="8250.8461361"/>
        <n v="5710.4228919"/>
        <n v="7042.137047100001"/>
        <n v="7120.32481"/>
        <n v="11538.224435300002"/>
        <n v="6791.276557200001"/>
        <n v="4631.897398200001"/>
        <n v="4539.740605700001"/>
        <n v="6080.9902049"/>
        <n v="8842.395736800001"/>
        <n v="6682.4345349000005"/>
        <n v="3657.7515979000004"/>
        <n v="12034.3190004"/>
        <n v="5723.8098786"/>
        <n v="4152.294048600001"/>
        <n v="13556.7492125"/>
        <n v="4337.771719400001"/>
        <n v="5037.775313800001"/>
        <n v="12510.818121200002"/>
        <n v="7569.4679145"/>
        <n v="12702.698263900002"/>
        <n v="15910.724714400001"/>
        <n v="2048.791008"/>
        <n v="9353.8174316"/>
        <n v="3401.4587076000003"/>
        <n v="15451.6868806"/>
        <n v="12921.9344229"/>
        <n v="13138.842410300002"/>
        <n v="2569.1373605999997"/>
        <n v="3015.7582792000003"/>
        <n v="10193.1232934"/>
        <n v="5187.1663248"/>
        <n v="4630.5392981"/>
        <n v="8544.195757700001"/>
        <n v="13428.8503825"/>
        <n v="8116.068537"/>
        <n v="14392.692794999999"/>
        <n v="9175.161258499998"/>
        <n v="13865.517383499999"/>
        <n v="14432.277338999998"/>
        <n v="17730.577"/>
        <n v="2143.9566305"/>
        <n v="12370.7885085"/>
        <n v="16184.785843200001"/>
        <n v="11941.1634708"/>
        <n v="11320.1203254"/>
        <n v="9231.0065124"/>
        <n v="13954.375199999999"/>
        <n v="13760.1876"/>
        <n v="14561.7444"/>
        <n v="8778.170999999998"/>
        <n v="9438.06"/>
        <n v="6929.5467"/>
        <n v="2226.4518"/>
        <n v="2121.9"/>
        <n v="11343.484499999999"/>
        <n v="5490.898499999999"/>
        <n v="8673.227307"/>
        <n v="5032.469628"/>
        <n v="8183.5849259999995"/>
        <n v="9968.5224"/>
        <n v="8885.8755"/>
        <n v="4705.632828"/>
        <n v="8541.471222"/>
        <n v="9151.634672999999"/>
        <n v="5108.459184"/>
        <n v="8171.328545999999"/>
        <n v="10254.708873"/>
        <n v="5742.318303"/>
        <n v="13073.676273"/>
        <n v="8171.124272999999"/>
        <n v="2136.0827609999997"/>
        <n v="8669.550393"/>
        <n v="4535.269146"/>
        <n v="5414.051592"/>
        <n v="5997.599999999999"/>
        <n v="3599.8224"/>
        <n v="5159.8365"/>
        <n v="5039.8642"/>
        <n v="4033.5"/>
        <n v="3999.792"/>
        <n v="7796.999999999999"/>
        <n v="7799.840099999999"/>
        <n v="11999.757"/>
        <n v="2598.6"/>
        <n v="14473.46678"/>
        <n v="14182.44533"/>
        <n v="5374.196110000001"/>
        <n v="12688.535220000002"/>
        <n v="4850.3575"/>
        <n v="15307.728270000001"/>
        <n v="5393.597540000001"/>
        <n v="4714.54749"/>
        <n v="1881.9387100000001"/>
        <n v="562.64147"/>
        <n v="3046.02451"/>
        <n v="5548.808980000001"/>
        <n v="8575.432060000001"/>
        <n v="1804.33299"/>
        <n v="2483.38304"/>
        <n v="14492.86821"/>
        <n v="11388.639410000002"/>
        <n v="6344.267610000001"/>
        <n v="6014.443300000001"/>
        <n v="5121.97752"/>
        <n v="8614.23492"/>
        <n v="2677.39734"/>
        <n v="7760.572"/>
        <n v="5296.59039"/>
        <n v="5451.80183"/>
        <n v="5141.37895"/>
        <n v="2832.60878"/>
        <n v="9526.102130000001"/>
        <n v="12843.74666"/>
        <n v="8924.6578"/>
        <n v="12087.090890000001"/>
        <n v="9836.525010000001"/>
        <n v="10437.969340000001"/>
        <n v="6887.5076500000005"/>
        <n v="6286.06332"/>
        <n v="4035.49744"/>
        <n v="8750.04493"/>
        <n v="11252.8294"/>
        <n v="7178.529100000001"/>
        <n v="14783.88966"/>
        <n v="12630.33093"/>
        <n v="5005.56894"/>
        <n v="11912.47802"/>
        <n v="5412.998970000001"/>
        <n v="10573.77935"/>
        <n v="6164.4680499999995"/>
        <n v="17050.21765"/>
        <n v="10411.55975"/>
        <n v="4948.068"/>
        <n v="17029.6007"/>
        <n v="17524.407499999998"/>
        <n v="17854.2787"/>
        <n v="2483.3448"/>
        <n v="14175.7599"/>
        <n v="13658.3964"/>
        <n v="2090.14854"/>
        <n v="9788.51742"/>
        <n v="10057.54644"/>
        <n v="8256.119999999999"/>
        <n v="16840.17"/>
        <n v="8603.34"/>
        <n v="6114.929999999999"/>
        <n v="11554.71"/>
        <n v="9498.6945"/>
        <n v="8375.193"/>
        <n v="7190.4096"/>
        <n v="7639.8102"/>
        <n v="4596.1425"/>
        <n v="5576.6529"/>
        <n v="10622.196"/>
        <n v="5004.688499999999"/>
        <n v="10826.469"/>
        <n v="7925.792399999999"/>
        <n v="8334.338399999999"/>
        <n v="4105.887299999999"/>
        <n v="8477.3295"/>
        <n v="8109.638099999999"/>
        <n v="8027.9289"/>
        <n v="6455.0268"/>
        <n v="8273.056499999999"/>
        <n v="5106.825"/>
        <n v="8906.3028"/>
        <n v="4902.552"/>
        <n v="9437.4126"/>
        <n v="4007.07"/>
        <n v="2796.12"/>
        <n v="7798.1"/>
        <n v="4804.030000000001"/>
        <n v="5035.240000000001"/>
        <n v="1495.26"/>
        <n v="11990.0"/>
        <n v="7203.6"/>
        <n v="4797.2"/>
        <n v="4617.5403400000005"/>
        <n v="3763.8774200000003"/>
        <n v="10476.772200000001"/>
        <n v="5684.61899"/>
        <n v="4229.51174"/>
        <n v="1610.31869"/>
        <n v="3453.45454"/>
        <n v="5878.633290000001"/>
        <n v="1067.0786500000002"/>
        <n v="12145.295180000001"/>
        <n v="4054.8988700000004"/>
        <n v="4074.3003000000003"/>
        <n v="4733.948920000001"/>
        <n v="14395.861060000001"/>
        <n v="10961.80795"/>
        <n v="15327.129700000001"/>
        <n v="3084.8273700000004"/>
        <n v="14163.0439"/>
        <n v="3492.2574000000004"/>
        <n v="14434.66392"/>
        <n v="11931.87945"/>
        <n v="6363.669040000001"/>
        <n v="8206.804890000001"/>
        <n v="14648.079650000001"/>
        <n v="7488.951980000001"/>
        <n v="11873.67516"/>
        <n v="9720.11643"/>
        <n v="6499.479050000001"/>
        <n v="15831.56688"/>
        <n v="10166.349320000001"/>
        <n v="15256.543"/>
        <n v="3504.8815"/>
        <n v="16019.370149999999"/>
        <n v="13277.3158"/>
        <n v="14225.6955"/>
        <n v="15524.563349999999"/>
        <n v="11957.831"/>
        <n v="13401.0175"/>
        <n v="5359.88586"/>
        <n v="3104.181"/>
        <n v="8139.599999999999"/>
        <n v="7291.62"/>
        <n v="1967.58"/>
        <n v="2372.67"/>
        <n v="15798.509999999998"/>
        <n v="15239.099999999999"/>
        <n v="19.29"/>
        <n v="8926.730099999999"/>
        <n v="8191.347299999999"/>
        <n v="9396.557999999999"/>
        <n v="8211.774599999999"/>
        <n v="7762.374"/>
        <n v="8661.1752"/>
        <n v="9600.831"/>
        <n v="9886.813199999999"/>
        <n v="8620.3206"/>
        <n v="5127.2523"/>
        <n v="9069.7212"/>
        <n v="7905.3651"/>
        <n v="7558.101"/>
        <n v="4718.7063"/>
        <n v="4432.724099999999"/>
        <n v="11745.6975"/>
        <n v="5311.098"/>
        <n v="3994.52"/>
        <n v="6987.68"/>
        <n v="3598.71"/>
        <n v="7191.03"/>
        <n v="11989.77"/>
        <n v="2593.5"/>
        <n v="7800.11"/>
        <n v="7081.52195"/>
        <n v="9351.48926"/>
        <n v="5432.4004"/>
        <n v="4986.16751"/>
        <n v="4966.76608"/>
        <n v="1571.51583"/>
        <n v="13115.366680000001"/>
        <n v="6033.844730000001"/>
        <n v="1455.10725"/>
        <n v="3472.85597"/>
        <n v="2153.55873"/>
        <n v="2425.17875"/>
        <n v="4442.9274700000005"/>
        <n v="9894.7293"/>
        <n v="6712.8947800000005"/>
        <n v="7294.937680000001"/>
        <n v="12242.30233"/>
        <n v="3705.67313"/>
        <n v="5257.7875300000005"/>
        <n v="5820.429"/>
        <n v="13775.015300000001"/>
        <n v="7314.339110000001"/>
        <n v="7721.76914"/>
        <n v="5704.020420000001"/>
        <n v="6945.71194"/>
        <n v="7217.33196"/>
        <n v="6421.87333"/>
        <n v="5238.386100000001"/>
        <n v="10340.96219"/>
        <n v="4753.350350000001"/>
        <n v="8653.03778"/>
        <n v="7236.73339"/>
        <n v="1236.95397"/>
        <n v="3141.4704"/>
        <n v="12624.78417"/>
        <n v="3726.4658178"/>
        <n v="10761.7816362"/>
        <n v="11672.548341599999"/>
        <n v="19661.6755086"/>
        <n v="17753.6389206"/>
        <n v="17177.9168178"/>
        <n v="5465.16"/>
        <n v="6037.7699999999995"/>
        <n v="8776.949999999999"/>
        <n v="12731.4"/>
        <n v="11766.1248"/>
        <n v="8456.9022"/>
        <n v="7864.510499999999"/>
        <n v="7721.519399999999"/>
        <n v="7782.801299999999"/>
        <n v="7374.2553"/>
        <n v="5188.5342"/>
        <n v="8170.919999999999"/>
        <n v="8783.739"/>
        <n v="4494.005999999999"/>
        <n v="14278.6827"/>
        <n v="8824.5936"/>
        <n v="15054.9201"/>
        <n v="2610.6"/>
        <n v="15411.289999999999"/>
        <n v="12982.189999999999"/>
        <n v="4789.650000000001"/>
        <n v="5009.55"/>
        <n v="6612.549999999999"/>
        <n v="16918.04696"/>
        <n v="7566.5577"/>
        <n v="11834.8723"/>
        <n v="18547.76708"/>
        <n v="1513.3115400000002"/>
        <n v="1784.9315600000002"/>
        <n v="15909.172600000002"/>
        <n v="9623.10928"/>
        <n v="3162.43309"/>
        <n v="7139.726240000001"/>
        <n v="4307.11746"/>
        <n v="5801.02757"/>
        <n v="1358.1001"/>
        <n v="11970.68231"/>
        <n v="10496.173630000001"/>
        <n v="6577.08477"/>
        <n v="3783.27885"/>
        <n v="10903.60366"/>
        <n v="8148.600600000001"/>
        <n v="4947.36465"/>
        <n v="5315.99182"/>
        <n v="13639.205290000002"/>
        <n v="5917.43615"/>
        <n v="4636.94177"/>
        <n v="11543.85085"/>
        <n v="7411.34626"/>
        <n v="7624.761990000001"/>
        <n v="6751.69764"/>
        <n v="8265.009180000001"/>
        <n v="6130.85188"/>
        <n v="7100.92338"/>
        <n v="6402.4719000000005"/>
        <n v="14570.47393"/>
        <n v="9914.13073"/>
        <n v="174.61287000000002"/>
        <n v="13755.613870000001"/>
        <n v="6247.26046"/>
        <n v="17400.7058"/>
        <n v="8452.949499999999"/>
        <n v="8659.118999999999"/>
        <n v="11339.3225"/>
        <n v="11627.959799999999"/>
        <n v="4329.559499999999"/>
        <n v="17112.068499999998"/>
        <n v="1669.9729499999999"/>
        <n v="17421.32275"/>
        <n v="6927.2952"/>
        <n v="10926.9835"/>
        <n v="4020.30525"/>
        <n v="9586.88175"/>
        <n v="3000.7083"/>
        <n v="11112.96798"/>
        <n v="11485.4697"/>
        <n v="6725.7255"/>
        <n v="3807.79536"/>
        <n v="7532.81256"/>
        <n v="13368.67284"/>
        <n v="1179.58878"/>
        <n v="13451.451"/>
        <n v="6911.97636"/>
        <n v="1345.1451"/>
        <n v="5297.80224"/>
        <n v="11754.49872"/>
        <n v="5096.94"/>
        <n v="6356.639999999999"/>
        <n v="5015.4"/>
        <n v="1736.1"/>
        <n v="1157.3999999999999"/>
        <n v="1832.55"/>
        <n v="7619.3829"/>
        <n v="4453.1514"/>
        <n v="8252.6292"/>
        <n v="653.6736"/>
        <n v="6005.6262"/>
        <n v="4861.6974"/>
        <n v="6148.6173"/>
        <n v="9273.9942"/>
        <n v="9192.285"/>
        <n v="3211.25"/>
        <n v="11200.849999999999"/>
        <n v="7200.2"/>
        <n v="4798.5"/>
        <n v="14335.9"/>
        <n v="13790.089999999998"/>
        <n v="4809.0"/>
        <n v="7469.550550000001"/>
        <n v="6984.514800000001"/>
        <n v="15986.778320000001"/>
        <n v="2735.60163"/>
        <n v="3744.4759900000004"/>
        <n v="9254.48211"/>
        <n v="5044.3718"/>
        <n v="11776.668010000001"/>
        <n v="4869.75893"/>
        <n v="13678.008150000001"/>
        <n v="892.4657800000001"/>
        <n v="4326.51889"/>
        <n v="12222.9009"/>
        <n v="2638.59448"/>
        <n v="3065.42594"/>
        <n v="756.6557700000001"/>
        <n v="6208.457600000001"/>
        <n v="12339.309480000002"/>
        <n v="8439.62205"/>
        <n v="3259.4402400000004"/>
        <n v="12998.958100000002"/>
        <n v="9273.88354"/>
        <n v="4501.13176"/>
        <n v="9797.722150000001"/>
        <n v="6809.901930000001"/>
        <n v="2813.20735"/>
        <n v="3550.46169"/>
        <n v="1474.5086800000001"/>
        <n v="13581.001"/>
        <n v="13813.81816"/>
        <n v="5490.60469"/>
        <n v="10457.370770000001"/>
        <n v="13212.37383"/>
        <n v="9277.6275"/>
        <n v="9689.9665"/>
        <n v="4247.0917"/>
        <n v="2515.2679"/>
        <n v="15668.882"/>
        <n v="5978.9155"/>
        <n v="13978.292099999999"/>
        <n v="1883.20314"/>
        <n v="5794.4712"/>
        <n v="9573.72"/>
        <n v="6879.9"/>
        <n v="4555.287899999999"/>
        <n v="5515.371"/>
        <n v="8293.4838"/>
        <n v="8048.356199999999"/>
        <n v="7108.7004"/>
        <n v="6638.8724999999995"/>
        <n v="6128.19"/>
        <n v="10642.6233"/>
        <n v="7701.0921"/>
        <n v="8742.884399999999"/>
        <n v="9457.839899999999"/>
        <n v="8416.0476"/>
        <n v="8395.620299999999"/>
        <n v="3600.42"/>
        <n v="11011.92"/>
        <n v="6700.5199999999995"/>
        <n v="7098.3"/>
        <n v="5289.900000000001"/>
        <n v="2695.33"/>
        <n v="10988.8"/>
        <n v="12319.259999999998"/>
        <n v="10953.2379675"/>
        <n v="2443.071966"/>
        <n v="10818.0176958"/>
        <n v="2417.9285186999996"/>
        <n v="7037.5915053"/>
        <n v="7127.672359799999"/>
        <n v="6919.991444699999"/>
        <n v="13571.522144999999"/>
        <n v="6012.0556233"/>
        <n v="4432.1760213"/>
        <n v="3554.5311245999997"/>
        <n v="5659.4534214"/>
        <n v="5230.628957999999"/>
        <n v="4938.014665799999"/>
        <n v="7523.236199999999"/>
        <n v="12715.259077499999"/>
        <n v="6896.0358768"/>
        <n v="8674.2913386"/>
        <n v="147.4950255"/>
        <n v="4119.5657592"/>
        <n v="11489.9614764"/>
        <n v="1782.0170799"/>
        <n v="16441.438775399998"/>
        <n v="6510.9649713"/>
        <n v="13067.267339699998"/>
        <n v="6168.459744299999"/>
        <n v="6520.863966299999"/>
        <n v="7879.995979799999"/>
        <n v="3740.6322305999997"/>
        <n v="5842.1888690999995"/>
        <n v="4279.3355384999995"/>
        <n v="10695.2701578"/>
        <n v="6480.278086799999"/>
        <n v="10994.8137465"/>
        <n v="9560.845330799999"/>
        <n v="14079.538568399998"/>
        <n v="2775.6781979999996"/>
        <n v="13944.9122364"/>
        <n v="14353.740729899999"/>
        <n v="4949.4974999999995"/>
        <n v="14465.203413599998"/>
        <n v="14850.472299"/>
        <n v="2850.91056"/>
        <n v="12122.7052368"/>
        <n v="7914.8404421999985"/>
        <n v="13821.1747989"/>
        <n v="7833.6686832"/>
        <n v="5092.4389878"/>
        <n v="9947.3020956"/>
        <n v="12762.2235"/>
        <n v="13744.1293419"/>
        <n v="18681.735443100002"/>
        <n v="18313.3980387"/>
        <n v="392.8801419"/>
        <n v="13488.492188100001"/>
        <n v="1178.0514"/>
        <n v="9638.423870999999"/>
        <n v="11191.4883"/>
        <n v="12173.5904838"/>
        <n v="8030.972735699999"/>
        <n v="4888.91331"/>
        <n v="2458.3969299"/>
        <n v="12215.0186247"/>
        <n v="13555.444776"/>
        <n v="12173.1978"/>
        <n v="5985.6791634"/>
        <n v="5916.514408"/>
        <n v="9269.771224"/>
        <n v="10679.188212000001"/>
        <n v="12227.831224"/>
        <n v="14515.989236000001"/>
        <n v="10026.442972"/>
        <n v="3407.2907120000004"/>
        <n v="9313.3562523"/>
        <n v="9709.859004599999"/>
        <n v="11200.1624529"/>
        <n v="6367.436099999999"/>
        <n v="1072.1381999999999"/>
        <n v="2369.5836"/>
        <n v="2343.3492"/>
        <n v="12668.5146"/>
        <n v="15642.068099999999"/>
        <n v="1549.7586"/>
        <n v="10173.353099999998"/>
        <n v="3098.6171369999997"/>
        <n v="12732.948909"/>
        <n v="9192.489273"/>
        <n v="9499.307319"/>
        <n v="8293.279527"/>
        <n v="13966.553555999999"/>
        <n v="8498.165346"/>
        <n v="5671.231299"/>
        <n v="4170.029022"/>
        <n v="7558.509545999999"/>
        <n v="7330.949423999999"/>
        <n v="5673.274029"/>
        <n v="837.7235729999999"/>
        <n v="7640.627292"/>
        <n v="8542.901133"/>
        <n v="5311.302272999999"/>
        <n v="5065.9704"/>
        <n v="8783.943272999999"/>
        <n v="4391.8695"/>
        <n v="14731.4808"/>
        <n v="5279.976299999999"/>
        <n v="11999.8005"/>
        <n v="9399.8722"/>
        <n v="7199.736000000001"/>
        <n v="9599.974999999999"/>
        <n v="3338.1390939000003"/>
        <n v="4715.8812179999995"/>
        <n v="1979.9969799"/>
        <n v="14851.660178399998"/>
        <n v="7954.832382"/>
        <n v="11641.6140798"/>
        <n v="939.0186656999999"/>
        <n v="8538.0811674"/>
        <n v="9088.069329599999"/>
        <n v="14925.704660999998"/>
        <n v="6137.574879899999"/>
        <n v="3860.0141102999996"/>
        <n v="3589.9695267"/>
        <n v="6299.3244582"/>
        <n v="4686.3822129"/>
        <n v="11593.900923899999"/>
        <n v="10279.7103477"/>
        <n v="12985.105681199999"/>
        <n v="3068.8864298999997"/>
        <n v="13450.952385899998"/>
        <n v="3129.8642391"/>
        <n v="8395.5356394"/>
        <n v="12809.695489799999"/>
        <n v="14785.7328717"/>
        <n v="2771.5206201"/>
        <n v="11997.58194"/>
        <n v="10219.326478199999"/>
        <n v="11911.0647237"/>
        <n v="5337.142144199999"/>
        <n v="14064.690075899998"/>
        <n v="6240.326448"/>
        <n v="2710.5428109"/>
        <n v="2610.9589211999996"/>
        <n v="11549.7514062"/>
        <n v="7445.628079199999"/>
        <n v="11977.9819299"/>
        <n v="16969.055208899998"/>
        <n v="6347.6315538"/>
        <n v="10484.4215643"/>
        <n v="5742.6049794"/>
        <n v="12564.5963736"/>
        <n v="852.3034694999999"/>
        <n v="10549.9529112"/>
        <n v="9043.721832"/>
        <n v="8639.2399419"/>
        <n v="9185.6594496"/>
        <n v="9442.081971"/>
        <n v="17572.60005"/>
        <n v="12272.1541176"/>
        <n v="15910.565866500001"/>
        <n v="9228.4619838"/>
        <n v="3927.0343419"/>
        <n v="5329.043692000001"/>
        <n v="8874.18"/>
        <n v="5573.97106"/>
        <n v="9272.926488000001"/>
        <n v="5094.765340000001"/>
        <n v="12598.180336000001"/>
        <n v="10355.835502599999"/>
        <n v="13078.4481046"/>
        <n v="4400.1699738"/>
        <n v="9031.5836817"/>
        <n v="14035.2111"/>
        <n v="3472.5858"/>
        <n v="15587.8632"/>
        <n v="7935.393231"/>
        <n v="5617.916045999999"/>
        <n v="8273.465046"/>
        <n v="6128.8028189999995"/>
        <n v="10663.867691999998"/>
        <n v="5516.188092"/>
        <n v="11418.8607"/>
        <n v="11851.306641"/>
        <n v="5924.325545999999"/>
        <n v="5600.552841"/>
        <n v="6822.718199999999"/>
        <n v="401.80499100000003"/>
        <n v="10065.960620999998"/>
        <n v="7853.071212"/>
        <n v="8580.283092"/>
        <n v="10493.095463999998"/>
        <n v="5107.846365"/>
        <n v="12439.612881"/>
        <n v="5846.497532999999"/>
        <n v="10213.854272999999"/>
        <n v="4535.677691999999"/>
        <n v="6987.157964999999"/>
        <n v="6434.803773"/>
        <n v="7888.410441"/>
        <n v="9989.9136"/>
        <n v="4468.0960000000005"/>
        <n v="3199.8932"/>
        <n v="4799.8398"/>
        <n v="9599.9263"/>
        <n v="9999.795"/>
        <n v="5258.16"/>
        <n v="7199.982"/>
        <n v="9989.9005"/>
        <n v="11609.963"/>
        <n v="7199.8524"/>
        <n v="1999.8899999999999"/>
        <n v="13746.8585"/>
        <n v="8691.31761"/>
        <n v="10017.78294"/>
        <n v="6137.376899999999"/>
        <n v="13581.421139999999"/>
        <n v="11760.00606"/>
        <n v="6335.3568"/>
        <n v="5642.4271499999995"/>
        <n v="5820.60906"/>
        <n v="9166.469369999999"/>
        <n v="3761.6180999999997"/>
        <n v="5424.649259999999"/>
        <n v="7582.630169999999"/>
        <n v="9839.60103"/>
        <n v="13818.997019999999"/>
        <n v="2652.93066"/>
        <n v="17837.988989999998"/>
        <n v="10888.894499999999"/>
        <n v="6038.386949999999"/>
        <n v="8988.28746"/>
        <n v="3880.40604"/>
        <n v="5662.225139999971"/>
        <n v="9483.237209999952"/>
        <n v="871.1115599999955"/>
        <n v="8552.731679999957"/>
        <n v="1445.2532699999927"/>
        <n v="5682.023129999971"/>
        <n v="7523.236199999962"/>
        <n v="10057.378919999948"/>
        <n v="8968.489469999955"/>
        <n v="3345.8603099999827"/>
        <n v="1227.4753799999937"/>
        <n v="11265.056309999942"/>
        <n v="4454.547749999977"/>
        <n v="8354.751779999957"/>
        <n v="9503.035199999951"/>
        <n v="10136.570879999897"/>
        <n v="11641.218119999881"/>
        <n v="7998.387959999919"/>
        <n v="1207.6773899999878"/>
        <n v="7503.438209999924"/>
        <n v="7325.256299999926"/>
        <n v="692.929649999993"/>
        <n v="7029.04002"/>
        <n v="15353.93658"/>
        <n v="9640.38729"/>
        <n v="10307.94975"/>
        <n v="12271.36875"/>
        <n v="10209.7788"/>
        <n v="7755.50505"/>
        <n v="11780.514000000001"/>
        <n v="5890.2570000000005"/>
        <n v="4417.69275"/>
        <n v="16571.25636"/>
        <n v="17592.23424"/>
        <n v="14332.958700000001"/>
        <n v="5718.916"/>
        <n v="5225.906"/>
        <n v="8322.008800000001"/>
        <n v="16289.050400000002"/>
        <n v="6862.699200000001"/>
        <n v="9229.147200000001"/>
        <n v="9662.996000000001"/>
        <n v="6737.1782"/>
        <n v="11195.604949999999"/>
        <n v="13910.29146"/>
        <n v="8758.33166"/>
        <n v="8738.369999999999"/>
        <n v="1331.01"/>
        <n v="4616.569799999999"/>
        <n v="6352.8903"/>
        <n v="7987.074299999999"/>
        <n v="7966.647"/>
        <n v="8007.5016"/>
        <n v="4575.7152"/>
        <n v="10152.3681"/>
        <n v="7353.8279999999995"/>
        <n v="8082.889999999999"/>
        <n v="3586.62"/>
        <n v="2407.77"/>
        <n v="2702.11"/>
        <n v="5305.0599999999995"/>
        <n v="10001.6"/>
        <n v="10013.289999999999"/>
        <n v="12405.05"/>
        <n v="9681.21711"/>
        <n v="5840.40705"/>
        <n v="5127.67941"/>
        <n v="4375.35579"/>
        <n v="8532.93369"/>
        <n v="11779.804049999999"/>
        <n v="5008.89147"/>
        <n v="12373.74375"/>
        <n v="6592.73067"/>
        <n v="2969.6985"/>
        <n v="8810.10555"/>
        <n v="5919.59901"/>
        <n v="8909.0955"/>
        <n v="3702.2241299999996"/>
        <n v="8414.14575"/>
        <n v="5246.46735"/>
        <n v="8631.923639999999"/>
        <n v="16531.321649999998"/>
        <n v="6414.54876"/>
        <n v="11304.65229"/>
        <n v="13937.784959999999"/>
        <n v="4593.13368"/>
        <n v="3167.6784"/>
        <n v="6612.52866"/>
        <n v="12116.369879999998"/>
        <n v="4929.6995099999995"/>
        <n v="4909.901519999999"/>
        <n v="11403.64224"/>
        <n v="13086.471389999999"/>
        <n v="9621.823139999999"/>
        <n v="10077.17691"/>
        <n v="11027.48043"/>
        <n v="3534.1542"/>
        <n v="9247.70349"/>
        <n v="12369.5397"/>
        <n v="8835.3855"/>
        <n v="5399.40225"/>
        <n v="15216.49725"/>
        <n v="11427.09858"/>
        <n v="10798.8045"/>
        <n v="7578.79734"/>
        <n v="7099.344000000001"/>
        <n v="4259.606400000001"/>
        <n v="11437.832"/>
        <n v="3766.5964000000004"/>
        <n v="3115.8232000000003"/>
        <n v="7014.59142"/>
        <n v="12681.7472"/>
        <n v="3269.51295"/>
        <n v="6439.94975"/>
        <n v="15792.73831"/>
        <n v="5150.429999999999"/>
        <n v="8352.57"/>
        <n v="15933.539999999999"/>
        <n v="11670.449999999999"/>
        <n v="10223.699999999999"/>
        <n v="8579.466"/>
        <n v="7578.5283"/>
        <n v="7149.554999999999"/>
        <n v="5903.4897"/>
        <n v="11194.160399999999"/>
        <n v="5597.080199999999"/>
        <n v="8559.0387"/>
        <n v="8130.0653999999995"/>
        <n v="8845.0209"/>
        <n v="4167.169199999999"/>
        <n v="9151.4304"/>
        <n v="6986.1366"/>
        <n v="5821.7805"/>
        <n v="6557.163299999999"/>
        <n v="2016.75"/>
        <n v="16284.300000000001"/>
        <n v="13957.582949999998"/>
        <n v="3128.0824199999997"/>
        <n v="6572.93268"/>
        <n v="5523.639209999999"/>
        <n v="10314.752789999999"/>
        <n v="673.13166"/>
        <n v="4454.54775"/>
        <n v="7226.26635"/>
        <n v="2395.5567899999996"/>
        <n v="4216.971869999999"/>
        <n v="12353.945759999999"/>
        <n v="6751.114589999999"/>
        <n v="4969.2954899999995"/>
        <n v="1187.8793999999998"/>
        <n v="1682.8291499999998"/>
        <n v="4414.95177"/>
        <n v="277.17186"/>
        <n v="1207.6773899999998"/>
        <n v="10532.530679999947"/>
        <n v="6256.1648399999685"/>
        <n v="277.17185999999856"/>
        <n v="5622.629159999971"/>
        <n v="17244.04928999991"/>
        <n v="2078.788949999989"/>
        <n v="9324.853289999952"/>
        <n v="5226.6693599999735"/>
        <n v="11225.460329999943"/>
        <n v="9225.863339999953"/>
        <n v="10948.288469999945"/>
        <n v="3682.4261399999814"/>
        <n v="5563.235189999971"/>
        <n v="1484.8492499999925"/>
        <n v="15739.40204999992"/>
        <n v="5028.689459999974"/>
        <n v="8136.973889999958"/>
        <n v="9166.469369999953"/>
        <n v="9898.9949999999"/>
        <n v="10671.116609999892"/>
        <n v="5266.265339999947"/>
        <n v="3187.476389999968"/>
        <n v="5068.285439999949"/>
        <n v="8473.539719999913"/>
        <n v="17818.19099999982"/>
        <n v="4672.325639999953"/>
        <n v="15957.179939999838"/>
        <n v="8552.731679999913"/>
        <n v="15739.40204999984"/>
        <n v="3405.2542799999655"/>
        <n v="6335.356799999936"/>
        <n v="2395.556789999976"/>
        <n v="1643.2331699999834"/>
        <n v="6711.518609999932"/>
        <n v="10096.974899999897"/>
        <n v="8226.72561"/>
        <n v="13253.07825"/>
        <n v="14509.66641"/>
        <n v="1374.3933"/>
        <n v="12075.02685"/>
        <n v="11917.95333"/>
        <n v="13076.37054"/>
        <n v="12958.5654"/>
        <n v="16394.54865"/>
        <n v="13842.10395"/>
        <n v="14691.698"/>
        <n v="10629.295600000001"/>
        <n v="14218.4084"/>
        <n v="8972.782000000001"/>
        <n v="16307.93429"/>
        <n v="356.67413999999997"/>
        <n v="9154.63626"/>
        <n v="10799.30035"/>
        <n v="4557.5028999999995"/>
        <n v="5548.2644"/>
        <n v="16189.04291"/>
        <n v="8342.21183"/>
        <n v="1003.0799999999999"/>
        <n v="2391.96"/>
        <n v="4943.406599999999"/>
        <n v="9171.857699999999"/>
        <n v="6741.009"/>
        <n v="8518.1841"/>
        <n v="6945.281999999999"/>
        <n v="7680.6648"/>
        <n v="9355.7034"/>
        <n v="6965.7092999999995"/>
        <n v="12072.5343"/>
        <n v="6495.881399999999"/>
        <n v="8702.0298"/>
        <n v="9591.4"/>
        <n v="4968.5"/>
        <n v="4809.26"/>
        <n v="3197.91"/>
        <n v="4812.5"/>
        <n v="5994.12"/>
        <n v="11236.73356"/>
        <n v="7285.660319999999"/>
        <n v="7246.06434"/>
        <n v="14848.492499999998"/>
        <n v="4098.18393"/>
        <n v="2039.1929699999998"/>
        <n v="2712.3246299999996"/>
        <n v="11542.228169999998"/>
        <n v="10057.37892"/>
        <n v="2336.16282"/>
        <n v="4652.52765"/>
        <n v="2494.5467399999998"/>
        <n v="3682.4261399999996"/>
        <n v="4256.567849999999"/>
        <n v="8018.185949999999"/>
        <n v="1781.8191"/>
        <n v="1722.4251299999999"/>
        <n v="5107.88142"/>
        <n v="5028.68946"/>
        <n v="9285.257309999999"/>
        <n v="4731.71961"/>
        <n v="17461.82718"/>
        <n v="5860.20504"/>
        <n v="11383.84425"/>
        <n v="17323.24125"/>
        <n v="10809.702539999998"/>
        <n v="8315.155799999999"/>
        <n v="1960.00101"/>
        <n v="7147.07439"/>
        <n v="6770.912579999999"/>
        <n v="5266.26534"/>
        <n v="12076.773899999998"/>
        <n v="1583.839199999992"/>
        <n v="8909.095499999954"/>
        <n v="6018.588959999969"/>
        <n v="4632.729659999976"/>
        <n v="7226.2663499999635"/>
        <n v="3048.8904599999846"/>
        <n v="11581.82414999994"/>
        <n v="950.3035199999952"/>
        <n v="7562.832179999961"/>
        <n v="6196.770869999968"/>
        <n v="4157.577899999978"/>
        <n v="8639.0436"/>
        <n v="14470.39803"/>
        <n v="8481.970080000001"/>
        <n v="7068.3084"/>
        <n v="12997.83378"/>
        <n v="10190.14461"/>
        <n v="15020.15535"/>
        <n v="7460.9922"/>
        <n v="10622.09679"/>
        <n v="9444.04539"/>
        <n v="16689.0615"/>
        <n v="11309.29344"/>
        <n v="8187.45723"/>
        <n v="5301.2313"/>
        <n v="8246.3598"/>
        <n v="7592.354"/>
        <n v="6507.732000000001"/>
        <n v="4437.09"/>
        <n v="11102.585200000001"/>
        <n v="12818.26"/>
        <n v="10550.414"/>
        <n v="11378.670800000002"/>
        <n v="9564.394"/>
        <n v="8341.7292"/>
        <n v="8104.42907"/>
        <n v="12978.97565"/>
        <n v="6935.3305"/>
        <n v="16050.336299999999"/>
        <n v="9907.615"/>
        <n v="10107.96"/>
        <n v="11323.23"/>
        <n v="4698.2789999999995"/>
        <n v="4351.0149"/>
        <n v="12624.071399999999"/>
        <n v="11132.878499999999"/>
        <n v="408.546"/>
        <n v="7251.6915"/>
        <n v="6904.4274"/>
        <n v="8313.9111"/>
        <n v="7537.673699999999"/>
        <n v="1634.184"/>
        <n v="9008.4393"/>
        <n v="4289.733"/>
        <n v="8722.4571"/>
        <n v="8497.7568"/>
        <n v="8391.6"/>
        <n v="4288.67"/>
        <n v="3693.71"/>
        <n v="10961.02"/>
        <n v="10616.0"/>
        <n v="7206.33"/>
        <n v="12010.55"/>
        <n v="8408.880000000001"/>
        <n v="5321.259999999999"/>
        <n v="12001.71"/>
        <n v="13092.75"/>
        <n v="4789.9800000000005"/>
        <n v="3639.3650000000002"/>
        <n v="3987.25"/>
        <n v="2098.5869399999997"/>
        <n v="15917.583959999998"/>
        <n v="791.9196"/>
        <n v="4890.103529999999"/>
        <n v="15442.4322"/>
        <n v="4197.173879999999"/>
        <n v="4355.5578"/>
        <n v="6533.3367"/>
        <n v="3266.66835"/>
        <n v="14056.5729"/>
        <n v="13007.279429999999"/>
        <n v="4513.94172"/>
        <n v="5068.28544"/>
        <n v="3741.8201099999997"/>
        <n v="6275.9628299999995"/>
        <n v="7325.256299999963"/>
        <n v="7246.0643399999635"/>
        <n v="10512.732689999946"/>
        <n v="10572.126659999945"/>
        <n v="15561.220139999921"/>
        <n v="9918.792989999949"/>
        <n v="6216.5688599999685"/>
        <n v="9265.459319999953"/>
        <n v="8235.963839999959"/>
        <n v="4771.315589999976"/>
        <n v="8829.903539999956"/>
        <n v="14670.310589999925"/>
        <n v="3029.0924699999846"/>
        <n v="9898.99499999995"/>
        <n v="4751.517599999976"/>
        <n v="14610.916619999853"/>
        <n v="4355.557799999956"/>
        <n v="5939.39699999994"/>
        <n v="10235.560829999897"/>
        <n v="197.979899999998"/>
        <n v="14907.886469999848"/>
        <n v="8869.49951999991"/>
        <n v="8156.7718799999175"/>
        <n v="15707.352"/>
        <n v="8599.77522"/>
        <n v="6636.35622"/>
        <n v="6675.6246"/>
        <n v="14725.6425"/>
        <n v="14274.05613"/>
        <n v="14234.78775"/>
        <n v="17003.20854"/>
        <n v="16237.47513"/>
        <n v="12212.46618"/>
        <n v="13940.2749"/>
        <n v="9620.7531"/>
        <n v="3043.29945"/>
        <n v="12664.05255"/>
        <n v="14077.71423"/>
        <n v="16158.93837"/>
        <n v="9919.361200000001"/>
        <n v="4930.1"/>
        <n v="8183.966"/>
        <n v="5758.3568000000005"/>
        <n v="7316.268400000001"/>
        <n v="14790.300000000001"/>
        <n v="9801.0388"/>
        <n v="9268.588000000002"/>
        <n v="2267.846"/>
        <n v="8520.5489"/>
        <n v="5944.5689999999995"/>
        <n v="4478.24198"/>
        <n v="14068.8133"/>
        <n v="15852.184"/>
        <n v="15320.474999999999"/>
        <n v="13604.5818"/>
        <n v="6230.326499999999"/>
        <n v="6332.463"/>
        <n v="4514.4333"/>
        <n v="13992.700499999999"/>
        <n v="7292.5461"/>
        <n v="11976.52"/>
        <n v="16320.0"/>
        <n v="5106.74"/>
        <n v="2900.43"/>
        <n v="2409.48"/>
        <n v="5290.38"/>
        <n v="5316.45"/>
        <n v="13511.52"/>
        <n v="1213.6000000000001"/>
        <n v="16461.6327252"/>
        <n v="5148.2693196"/>
        <n v="16587.349961699998"/>
        <n v="11781.9818289"/>
        <n v="6995.8177464"/>
        <n v="5921.7767889"/>
        <n v="8297.337609"/>
        <n v="10020.9506184"/>
        <n v="7127.474379899999"/>
        <n v="7370.197737299999"/>
        <n v="4854.8631078"/>
        <n v="1287.4632897"/>
        <n v="13266.0391593"/>
        <n v="1893.0838038"/>
        <n v="1387.0471794"/>
        <n v="5306.059299899999"/>
        <n v="7750.3191453"/>
        <n v="10000.162728899999"/>
        <n v="12993.420836999998"/>
        <n v="4526.0184939"/>
        <n v="4324.6729356"/>
        <n v="3772.7049743999996"/>
        <n v="392.000202"/>
        <n v="4788.539841299999"/>
        <n v="6742.0075146"/>
        <n v="15890.460713699998"/>
        <n v="2998.4055854999997"/>
        <n v="4102.143528"/>
        <n v="6221.518357499999"/>
        <n v="2782.8054743999996"/>
        <n v="1657.2897428999997"/>
        <n v="9900.5788392"/>
        <n v="4583.0367051"/>
        <n v="16037.163819599999"/>
        <n v="3736.8706125"/>
        <n v="5676.4796928000005"/>
        <n v="6240.524427899999"/>
        <n v="11011.642037999945"/>
        <n v="1579.8796019999918"/>
        <n v="9209.826968099953"/>
        <n v="2818.2438764999856"/>
        <n v="7721.81003969996"/>
        <n v="7943.54752769996"/>
        <n v="10917.007645799944"/>
        <n v="1937.23332149999"/>
        <n v="11520.05442119994"/>
        <n v="4884.164132999975"/>
        <n v="9567.378667499952"/>
        <n v="9747.93633629995"/>
        <n v="9608.55848669995"/>
        <n v="7127.870339699964"/>
        <n v="5147.675379899973"/>
        <n v="9012.836967599955"/>
        <n v="10838.211645599946"/>
        <n v="7765.76157749996"/>
        <n v="10593.706469099947"/>
        <n v="6339.514377899935"/>
        <n v="9690.918125099903"/>
        <n v="6238.7426087999365"/>
        <n v="7657.7267838"/>
        <n v="7739.9940399"/>
        <n v="7317.269929200001"/>
        <n v="599.8245045"/>
        <n v="5109.7979475"/>
        <n v="5871.0154938"/>
        <n v="13868.8064484"/>
        <n v="2033.5130582999998"/>
        <n v="14742.9205872"/>
        <n v="2945.1285000000003"/>
        <n v="3496.2602133"/>
        <n v="17670.9673419"/>
        <n v="7362.82125"/>
        <n v="6466.31916"/>
        <n v="10156.400408"/>
        <n v="14437.107636000002"/>
        <n v="5721.085244000001"/>
        <n v="8875.363224"/>
        <n v="5923.613752"/>
        <n v="12282.456732000002"/>
        <n v="3567.223156"/>
        <n v="16704.362024000002"/>
        <n v="7106.048936"/>
        <n v="14663.6665046"/>
        <n v="6744.3116828"/>
        <n v="13737.3045021"/>
        <n v="11017.466032299999"/>
        <n v="7803.237574"/>
        <n v="8124.640604599999"/>
        <n v="8104.500599999999"/>
        <n v="5038.393545"/>
        <n v="4908.2716439999995"/>
        <n v="5005.097046"/>
        <n v="7822.634534999999"/>
        <n v="8698.557159"/>
        <n v="7967.6683649999995"/>
        <n v="6947.32473"/>
        <n v="6434.599499999999"/>
        <n v="7088.885918999999"/>
        <n v="9656.393256"/>
        <n v="4931.354493"/>
        <n v="6946.099092"/>
        <n v="6256.6777170000005"/>
        <n v="4842.291465"/>
        <n v="7606.9222469999995"/>
        <n v="7834.482368999999"/>
        <n v="8091.866349"/>
        <n v="7966.851272999999"/>
        <n v="6944.260635"/>
        <n v="10799.9703"/>
        <n v="11998.318"/>
        <n v="3799.8674"/>
        <n v="7199.9220000000005"/>
        <n v="9989.98"/>
        <n v="16999.969500000003"/>
        <n v="8380.800000000001"/>
        <n v="14193.3345"/>
        <n v="1999.9305"/>
        <n v="1599.9443999999999"/>
        <n v="10689.0"/>
        <n v="5148.071339699999"/>
        <n v="6743.9873136"/>
        <n v="10325.641684499999"/>
        <n v="12286.4346141"/>
        <n v="11087.072379899999"/>
        <n v="3802.2039795"/>
        <n v="1797.0635522999999"/>
        <n v="5523.4412301"/>
        <n v="4186.8789252"/>
        <n v="5940.3868995"/>
        <n v="5154.4066965"/>
        <n v="6391.583091599999"/>
        <n v="1445.4512499"/>
        <n v="15661.199989499997"/>
        <n v="1661.2493408999999"/>
        <n v="12087.266834699998"/>
        <n v="16875.6086961"/>
        <n v="3694.7008938"/>
        <n v="6594.512489099999"/>
        <n v="9265.6572999"/>
        <n v="11583.6059691"/>
        <n v="5949.4939749"/>
        <n v="1409.0229482999998"/>
        <n v="10300.4982372"/>
        <n v="1156.0046361"/>
        <n v="9305.2532799"/>
        <n v="11954.026361999999"/>
        <n v="4484.442714899999"/>
        <n v="3972.6646733999996"/>
        <n v="8443.842735"/>
        <n v="13661.998959300001"/>
        <n v="11878.794"/>
        <n v="9904.340457299999"/>
        <n v="10011.447583199999"/>
        <n v="7310.605787399999"/>
        <n v="9713.4878337"/>
        <n v="16157.9315586"/>
        <n v="9906.5182362"/>
        <n v="4778.6408463"/>
        <n v="1841.4110499"/>
        <n v="4389.4123629"/>
        <n v="10992.4379877"/>
        <n v="6245.473925399999"/>
        <n v="12986.293560600001"/>
        <n v="18985.876450199998"/>
        <n v="4882.7782737"/>
        <n v="5042.152093199999"/>
        <n v="10533.322599599998"/>
        <n v="6421.4780565"/>
        <n v="10420.4740566"/>
        <n v="0.5939397"/>
        <n v="12046.8789351"/>
        <n v="8327.034594"/>
        <n v="3069.8056065"/>
        <n v="8281.5050001"/>
        <n v="8050.4105838"/>
        <n v="11631.8831817"/>
        <n v="11343.8496144"/>
        <n v="11297.3165841"/>
        <n v="10995.3427419"/>
        <n v="12424.3190901"/>
        <n v="17749.740428"/>
        <n v="6543.031516000001"/>
        <n v="9820.956404"/>
        <n v="6272.467628"/>
        <n v="6983.388048000001"/>
        <n v="8920.52294"/>
        <n v="13607.273204000001"/>
        <n v="15754.6930684"/>
        <n v="12483.7930523"/>
        <n v="4555.7195292999995"/>
        <n v="8521.1433569"/>
        <n v="9215.6671684"/>
        <n v="8994.132897"/>
        <n v="6341.468056899999"/>
        <n v="8487.655618199999"/>
        <n v="11890.3269138"/>
        <n v="2889.8531432"/>
        <n v="9274.122096899999"/>
        <n v="7926.686456899999"/>
        <n v="7354.891199999999"/>
        <n v="14546.2032"/>
        <n v="5312.323638"/>
        <n v="5231.635803"/>
        <n v="5109.072003"/>
        <n v="5314.570641"/>
        <n v="858.1508729999999"/>
        <n v="9287.476218"/>
        <n v="7311.339216"/>
        <n v="7962.152993999999"/>
        <n v="5312.119365"/>
        <n v="7260.066693"/>
        <n v="7822.8388079999995"/>
        <n v="15321.087818999998"/>
        <n v="14263.362224999999"/>
        <n v="7453.921769999999"/>
        <n v="9090.761319"/>
        <n v="8182.563560999999"/>
        <n v="4671.927783"/>
        <n v="4494.210273"/>
        <n v="7456.168772999999"/>
        <n v="7199.775"/>
        <n v="9599.9989"/>
        <n v="3599.7929"/>
        <n v="5299.908600000001"/>
        <n v="2699.9726"/>
        <n v="5999.865"/>
        <n v="7399.8463"/>
        <n v="6499.8444"/>
        <n v="7199.7552000000005"/>
        <n v="7199.7705000000005"/>
        <n v="11999.754"/>
        <n v="12106.9585"/>
        <n v="17870.728181000002"/>
        <n v="18412.130699999998"/>
        <n v="7543.034189999999"/>
        <n v="8453.74173"/>
        <n v="4711.92162"/>
        <n v="17620.2111"/>
        <n v="15006.876419999999"/>
        <n v="9008.085449999999"/>
        <n v="5147.4774"/>
        <n v="4533.73971"/>
        <n v="12314.349779999999"/>
        <n v="11482.8342"/>
        <n v="2078.7889499999997"/>
        <n v="1227.4753799999999"/>
        <n v="6790.710569999999"/>
        <n v="4771.315589999999"/>
        <n v="13284.451289999999"/>
        <n v="6553.13469"/>
        <n v="5187.07338"/>
        <n v="11502.632189999998"/>
        <n v="7602.4281599999995"/>
        <n v="10116.77289"/>
        <n v="9225.86334"/>
        <n v="16986.67542"/>
        <n v="14511.926669999999"/>
        <n v="7760.81208"/>
        <n v="8117.175899999999"/>
        <n v="5939.397"/>
        <n v="5563.235189999999"/>
        <n v="15996.775919999998"/>
        <n v="2197.57689"/>
        <n v="5721.61911"/>
        <n v="9542.631179999951"/>
        <n v="9008.085449999955"/>
        <n v="5840.407049999971"/>
        <n v="5497.5732"/>
        <n v="4947.81588"/>
        <n v="17965.28385"/>
        <n v="12978.19959"/>
        <n v="12526.61322"/>
        <n v="18456.138600000002"/>
        <n v="1963.419"/>
        <n v="13292.34663"/>
        <n v="6479.2827"/>
        <n v="12565.8816"/>
        <n v="6047.33052"/>
        <n v="10013.4369"/>
        <n v="15903.6939"/>
        <n v="15314.6682"/>
        <n v="8676.976"/>
        <n v="10057.404"/>
        <n v="6981.021600000001"/>
        <n v="7414.870400000001"/>
        <n v="4417.3696"/>
        <n v="9860.2"/>
        <n v="4476.5308"/>
        <n v="9071.384"/>
        <n v="7846.83108"/>
        <n v="17437.4024"/>
        <n v="4815.10089"/>
        <n v="7727.9397"/>
        <n v="7503.8099999999995"/>
        <n v="8873.4"/>
        <n v="7619.549999999999"/>
        <n v="14371.05"/>
        <n v="7496.8191"/>
        <n v="9805.104"/>
        <n v="9376.1307"/>
        <n v="9090.1485"/>
        <n v="10111.5135"/>
        <n v="13318.5996"/>
        <n v="14707.655999999999"/>
        <n v="7129.1277"/>
        <n v="4085.4599999999996"/>
        <n v="4189.35"/>
        <n v="4798.71"/>
        <n v="1079.6"/>
        <n v="7007.86"/>
        <n v="8675.6"/>
        <n v="3602.97"/>
        <n v="12000.02"/>
        <n v="13306.07"/>
        <n v="11495.887935"/>
        <n v="11086.874399999999"/>
        <n v="13541.825159999999"/>
        <n v="10552.328669999999"/>
        <n v="4553.5377"/>
        <n v="5701.82112"/>
        <n v="3464.6482499999997"/>
        <n v="237.57587999999998"/>
        <n v="16808.49351"/>
        <n v="2633.13267"/>
        <n v="3939.80001"/>
        <n v="1425.45528"/>
        <n v="336.56583"/>
        <n v="3365.6582999999996"/>
        <n v="3642.8301599999995"/>
        <n v="3147.8804099999998"/>
        <n v="6394.75077"/>
        <n v="8612.125649999956"/>
        <n v="3702.224129999981"/>
        <n v="8631.923639999955"/>
        <n v="9938.59097999995"/>
        <n v="4474.345739999977"/>
        <n v="10413.742739999947"/>
        <n v="6097.780919999969"/>
        <n v="6572.932679999966"/>
        <n v="6137.376899999968"/>
        <n v="6731.316599999966"/>
        <n v="10888.894499999944"/>
        <n v="9087.277409999953"/>
        <n v="10968.086459999944"/>
        <n v="14452.532699999927"/>
        <n v="4058.587949999979"/>
        <n v="10433.540729999946"/>
        <n v="11779.80404999994"/>
        <n v="14254.552799999927"/>
        <n v="12094.66104"/>
        <n v="13056.736350000001"/>
        <n v="6086.5989"/>
        <n v="12349.90551"/>
        <n v="5320.86549"/>
        <n v="6930.86907"/>
        <n v="10700.63355"/>
        <n v="14921.9844"/>
        <n v="5423.110000000001"/>
        <n v="12581.6152"/>
        <n v="3352.4680000000003"/>
        <n v="4713.1756000000005"/>
        <n v="6902.14"/>
        <n v="7192.92849"/>
        <n v="9372.60379"/>
        <n v="8540.36413"/>
        <n v="5449.18825"/>
        <n v="13888.8"/>
        <n v="7658.13"/>
        <n v="5073.2699999999995"/>
        <n v="5304.75"/>
        <n v="5690.55"/>
        <n v="7415.1098999999995"/>
        <n v="551.5371"/>
        <n v="15381.756899999998"/>
        <n v="5842.2078"/>
        <n v="10213.65"/>
        <n v="7455.9645"/>
        <n v="4187.5965"/>
        <n v="9611.1"/>
        <n v="2703.82"/>
        <n v="13697.34"/>
        <n v="16095.76587"/>
        <n v="13838.79501"/>
        <n v="10453.33872"/>
        <n v="16887.68547"/>
        <n v="3088.4864399999997"/>
        <n v="13244.855309999999"/>
        <n v="5464.245239999999"/>
        <n v="10195.964849999998"/>
        <n v="15284.048279999999"/>
        <n v="12571.72365"/>
        <n v="12334.14777"/>
        <n v="1841.2130699999998"/>
        <n v="4276.3658399999995"/>
        <n v="2019.3949799999998"/>
        <n v="5048.48745"/>
        <n v="5781.01308"/>
        <n v="3801.2140799999806"/>
        <n v="14848.492499999924"/>
        <n v="8057.781929999959"/>
        <n v="7998.387959999959"/>
        <n v="13917.986969999929"/>
        <n v="5246.4673499999735"/>
        <n v="9186.267359999953"/>
        <n v="13660.61309999993"/>
        <n v="5741.417099999971"/>
        <n v="2989.496489999985"/>
        <n v="19441.6261799999"/>
        <n v="2474.7487499999875"/>
        <n v="11938.187969999939"/>
        <n v="11977.783949999939"/>
        <n v="9974.16852"/>
        <n v="17670.771"/>
        <n v="1197.68559"/>
        <n v="4123.1799"/>
        <n v="6577.45365"/>
        <n v="1825.97967"/>
        <n v="5419.03644"/>
        <n v="9817.095"/>
        <n v="13351.2492"/>
        <n v="10964.5424"/>
        <n v="15342.471200000002"/>
        <n v="10747.618"/>
        <n v="10195.446800000002"/>
        <n v="12522.454000000002"/>
        <n v="9689.64747"/>
        <n v="9214.08195"/>
        <n v="9610.38655"/>
        <n v="14782.16158"/>
        <n v="8294.699999999999"/>
        <n v="8969.85"/>
        <n v="4371.4421999999995"/>
        <n v="9478.2672"/>
        <n v="4779.9882"/>
        <n v="15034.4928"/>
        <n v="6863.5728"/>
        <n v="5413.2345"/>
        <n v="10867.3236"/>
        <n v="9110.575799999999"/>
        <n v="8681.602499999999"/>
        <n v="12006.1"/>
        <n v="12033.08"/>
        <n v="10987.56"/>
        <n v="4777.23"/>
        <n v="13806.9"/>
        <n v="4398.24"/>
        <n v="4598.16"/>
        <n v="3596.2799999999997"/>
        <n v="5993.799999999999"/>
        <n v="14071.4"/>
        <n v="13397.64386"/>
        <n v="14115.966869999998"/>
        <n v="5444.447249999999"/>
        <n v="13423.037219999998"/>
        <n v="4395.15378"/>
        <n v="5286.06333"/>
        <n v="17006.47341"/>
        <n v="17204.453309999997"/>
        <n v="14333.74476"/>
        <n v="3425.0522699999997"/>
        <n v="989.8995"/>
        <n v="11522.43018"/>
        <n v="11581.824149999999"/>
        <n v="12888.491489999999"/>
        <n v="11700.612089999999"/>
        <n v="7741.01409"/>
        <n v="5959.19499"/>
        <n v="3524.04222"/>
        <n v="2296.56684"/>
        <n v="6058.184939999999"/>
        <n v="5543.437199999999"/>
        <n v="9641.62113"/>
        <n v="4335.75981"/>
        <n v="6691.720619999999"/>
        <n v="7384.650269999999"/>
        <n v="1979.799"/>
        <n v="8612.12565"/>
        <n v="7562.832179999999"/>
        <n v="7127.2764"/>
        <n v="3405.2542799999997"/>
        <n v="2138.1829199999997"/>
        <n v="8473.539719999957"/>
        <n v="5286.063329999973"/>
        <n v="1722.4251299999912"/>
        <n v="12591.521639999935"/>
        <n v="7087.680419999964"/>
        <n v="10017.782939999948"/>
        <n v="6909.498509999965"/>
        <n v="10255.358819999949"/>
        <n v="7404.448259999962"/>
        <n v="4969.295489999975"/>
        <n v="10037.580929999898"/>
        <n v="16492.7196"/>
        <n v="5693.9151"/>
        <n v="10111.60785"/>
        <n v="13488.68853"/>
        <n v="6695.25879"/>
        <n v="8560.50684"/>
        <n v="4162.44828"/>
        <n v="10602.4626"/>
        <n v="2257.93185"/>
        <n v="7853.676"/>
        <n v="3470.7904000000003"/>
        <n v="5995.0016000000005"/>
        <n v="5699.1956"/>
        <n v="12266.088800000001"/>
        <n v="4890.6592"/>
        <n v="1873.438"/>
        <n v="12029.444000000001"/>
        <n v="15243.869200000001"/>
        <n v="7927.6008"/>
        <n v="6816.43912"/>
        <n v="7529.7874"/>
        <n v="9709.4627"/>
        <n v="8064.79861"/>
        <n v="4933.99227"/>
        <n v="8680.5"/>
        <n v="14448.21"/>
        <n v="4841.2701"/>
        <n v="10009.376999999999"/>
        <n v="12256.38"/>
        <n v="7394.682599999999"/>
        <n v="3594.0899999999997"/>
        <n v="16213.85"/>
        <n v="3596.6000000000004"/>
        <n v="13003.2"/>
        <n v="8734.6"/>
        <n v="11992.35"/>
        <n v="17324.54"/>
        <n v="4210.38"/>
        <n v="9581.449999999999"/>
        <n v="19202.7"/>
        <n v="17105.463359999998"/>
        <n v="7919.196"/>
        <n v="6889.700519999999"/>
        <n v="1999.5969899999998"/>
        <n v="4632.72966"/>
        <n v="6374.95278"/>
        <n v="3662.6281499999996"/>
        <n v="10710.71259"/>
        <n v="4870.305539999999"/>
        <n v="7622.2261499999995"/>
        <n v="1504.6472399999998"/>
        <n v="14963.1228621"/>
        <n v="5411.5825866"/>
        <n v="15813.6445125"/>
        <n v="1175.2086863999998"/>
        <n v="3029.0924699999996"/>
        <n v="5741.4171"/>
        <n v="7840.00404"/>
        <n v="11799.60204"/>
        <n v="4315.9618199999995"/>
        <n v="13205.259329999999"/>
        <n v="2217.37488"/>
        <n v="9898.994999999999"/>
        <n v="6315.5588099999995"/>
        <n v="1801.61709"/>
        <n v="5761.21509"/>
        <n v="13462.633199999931"/>
        <n v="3405.254279999983"/>
        <n v="7622.226149999961"/>
        <n v="8037.983939999959"/>
        <n v="7899.39800999996"/>
        <n v="3524.042219999982"/>
        <n v="6949.094489999965"/>
        <n v="13997.17892999993"/>
        <n v="9582.227159999951"/>
        <n v="5988.42795"/>
        <n v="15648.44943"/>
        <n v="6597.08784"/>
        <n v="15098.69211"/>
        <n v="9051.36159"/>
        <n v="6184.76985"/>
        <n v="7245.0161100000005"/>
        <n v="2905.86012"/>
        <n v="4908.5475"/>
        <n v="4121.5636"/>
        <n v="11339.230000000001"/>
        <n v="7395.150000000001"/>
        <n v="7493.752"/>
        <n v="10224.65868"/>
        <n v="9511.3104"/>
        <n v="16589.399999999998"/>
        <n v="10551.63"/>
        <n v="5045.5431"/>
        <n v="8436.4749"/>
        <n v="14401.2465"/>
        <n v="13584.154499999999"/>
        <n v="12460.652999999998"/>
        <n v="7272.118799999999"/>
        <n v="4020.4"/>
        <n v="3590.77"/>
        <n v="12114.1"/>
        <n v="10499.109999999999"/>
        <n v="11717.35"/>
        <n v="2651.7427805999996"/>
        <n v="10308.021473399998"/>
        <n v="14650.908559799998"/>
        <n v="5152.4268974999995"/>
        <n v="15430.355426099999"/>
        <n v="6810.508559999999"/>
        <n v="9384.24726"/>
        <n v="1940.20302"/>
        <n v="17719.20105"/>
        <n v="4751.517599999999"/>
        <n v="6018.588959999999"/>
        <n v="15323.64426"/>
        <n v="3860.60805"/>
        <n v="3999.1939799999996"/>
        <n v="6176.972879999999"/>
        <n v="6632.32665"/>
        <n v="5385.05328"/>
        <n v="15501.826169999998"/>
        <n v="16570.91763"/>
        <n v="692.9296499999999"/>
        <n v="1623.43518"/>
        <n v="11740.208069999999"/>
        <n v="9800.00505"/>
        <n v="4810.911569999999"/>
        <n v="13403.23923"/>
        <n v="12215.35983"/>
        <n v="12670.7136"/>
        <n v="5206.87137"/>
        <n v="15680.00808"/>
        <n v="10156.368869999998"/>
        <n v="6671.922629999966"/>
        <n v="8711.115599999956"/>
        <n v="6077.982929999969"/>
        <n v="6612.528659999966"/>
        <n v="6493.740719999967"/>
        <n v="10294.954799999947"/>
        <n v="10690.914599999945"/>
        <n v="13284.451289999932"/>
        <n v="4221.35085"/>
        <n v="7559.16315"/>
        <n v="12585.51579"/>
        <n v="746.0992200000001"/>
        <n v="6106.23309"/>
        <n v="15511.0101"/>
        <n v="18475.77279"/>
        <n v="16924.67178"/>
        <n v="18181.25994"/>
        <n v="11701.97724"/>
        <n v="15046.665200000001"/>
        <n v="13942.322800000002"/>
        <n v="9958.802000000001"/>
        <n v="14297.29"/>
        <n v="6093.6036"/>
        <n v="15973.524000000001"/>
        <n v="8479.772"/>
        <n v="5092.51411"/>
        <n v="6756.9934299999995"/>
        <n v="10938.00696"/>
        <n v="13672.5087"/>
        <n v="9297.779999999999"/>
        <n v="7067.8458"/>
        <n v="4739.1336"/>
        <n v="7435.5372"/>
        <n v="1838.4569999999999"/>
        <n v="5025.1158"/>
        <n v="9335.2761"/>
        <n v="8988.011999999999"/>
        <n v="10989.8874"/>
        <n v="7803.2285999999995"/>
        <n v="7844.083199999999"/>
        <n v="15075.347399999999"/>
        <n v="6536.736"/>
        <n v="4534.8606"/>
        <n v="11435.599999999999"/>
        <n v="3612.6099999999997"/>
        <n v="10489.720000000001"/>
        <n v="3248.75"/>
        <n v="9979.1"/>
        <n v="9846.34"/>
        <n v="6422.5"/>
        <n v="5764.0"/>
        <n v="20011.16"/>
        <n v="7992.7"/>
        <n v="11508.92"/>
        <n v="4796.43"/>
        <n v="5557.88"/>
        <n v="17003.7"/>
        <n v="3998.3999999999996"/>
        <n v="752.3236199999999"/>
        <n v="2930.10252"/>
        <n v="6850.104539999999"/>
        <n v="7721.2161"/>
        <n v="15600.81612"/>
        <n v="3504.24423"/>
        <n v="5088.08343"/>
        <n v="6434.34675"/>
        <n v="871.1115599999999"/>
        <n v="16194.755819999917"/>
        <n v="6533.336699999967"/>
        <n v="10869.096509999945"/>
        <n v="14729.704559999926"/>
        <n v="3840.8100599999802"/>
        <n v="10156.368869999947"/>
        <n v="11403.642239999943"/>
        <n v="10215.762839999948"/>
        <n v="15046.472399999924"/>
        <n v="9027.883439999954"/>
        <n v="5464.245239999972"/>
        <n v="11166.066359999943"/>
        <n v="10671.116609999946"/>
        <n v="4018.9919699999796"/>
        <n v="8909.09549999991"/>
        <n v="6652.124639999933"/>
        <n v="1187.879399999988"/>
        <n v="8334.953789999916"/>
        <n v="15343.442249999845"/>
        <n v="7048.084439999929"/>
        <n v="6790.710569999931"/>
        <n v="17145.059339999825"/>
        <n v="5345.4572999999455"/>
        <n v="6929.296499999929"/>
        <n v="8730.913589999911"/>
        <n v="10690.914599999891"/>
        <n v="15157.59468"/>
        <n v="11014.78059"/>
        <n v="7618.0657200000005"/>
        <n v="5674.28091"/>
        <n v="11996.49009"/>
        <n v="6145.50147"/>
        <n v="9718.92405"/>
        <n v="8933.55645"/>
        <n v="9090.62997"/>
        <n v="6950.50326"/>
        <n v="3926.838"/>
        <n v="16885.4034"/>
        <n v="12226.648000000001"/>
        <n v="15618.5568"/>
        <n v="14080.365600000001"/>
        <n v="5916.120000000001"/>
        <n v="5896.399600000001"/>
        <n v="14198.688000000002"/>
        <n v="10649.016000000001"/>
        <n v="9702.436800000001"/>
        <n v="7331.6350999999995"/>
        <n v="9808.538849999999"/>
        <n v="9075.37534"/>
        <n v="9837.9"/>
        <n v="8043.929999999999"/>
        <n v="4248.8784"/>
        <n v="4269.3057"/>
        <n v="8068.7835"/>
        <n v="5147.6795999999995"/>
        <n v="2001.8754"/>
        <n v="9764.249399999999"/>
        <n v="13488.81"/>
        <n v="4332.72"/>
        <n v="13039.85"/>
        <n v="6747.5"/>
        <n v="3404.6899999999996"/>
        <n v="5587.849999999999"/>
        <n v="9797.369999999999"/>
        <n v="15900.85434"/>
        <n v="9336.3361242"/>
        <n v="6442.6619058"/>
        <n v="9168.449169"/>
        <n v="16843.733932199997"/>
        <n v="3761.8160798999997"/>
        <n v="5390.200757399999"/>
        <n v="14651.700479399999"/>
        <n v="6055.4132214"/>
        <n v="6272.9931315"/>
        <n v="14588.742871199998"/>
        <n v="5995.0293519"/>
        <n v="5662.819079699999"/>
        <n v="2915.2540274999997"/>
        <n v="13189.8168978"/>
        <n v="12077.961779399999"/>
        <n v="3648.769557"/>
        <n v="9520.457431199999"/>
        <n v="882.5943941999999"/>
        <n v="9275.1603351"/>
        <n v="6931.672258799999"/>
        <n v="15346.609928399997"/>
        <n v="4236.9678398999995"/>
        <n v="9197.7501942"/>
        <n v="11732.6848338"/>
        <n v="5744.9807382"/>
        <n v="6444.839684699999"/>
        <n v="9690.918125099999"/>
        <n v="5753.889833699999"/>
        <n v="11185.0724304"/>
        <n v="9589.156456499999"/>
        <n v="9860.9828592"/>
        <n v="8362.0770363"/>
        <n v="9143.503701599999"/>
        <n v="9655.479722999999"/>
        <n v="7759.822180499999"/>
        <n v="9523.6251096"/>
        <n v="3013.0560981"/>
        <n v="1931.4919043999998"/>
        <n v="5507.2068782999995"/>
        <n v="1088.88945"/>
        <n v="16104.081025799998"/>
        <n v="5719.441331099999"/>
        <n v="1536.5220038999998"/>
        <n v="12518.269076999999"/>
        <n v="13660.613099999999"/>
        <n v="2115.0192717"/>
        <n v="5012.851067999999"/>
        <n v="5444.645229899999"/>
        <n v="3594.3250845"/>
        <n v="215.97609"/>
        <n v="8992.45902"/>
        <n v="10975.51221"/>
        <n v="6381.11175"/>
        <n v="4064.27733"/>
        <n v="9347.4696"/>
        <n v="8381.17"/>
        <n v="18616.0576"/>
        <n v="7000.742"/>
        <n v="6261.61268"/>
        <n v="12285.4426"/>
        <n v="9233.89718"/>
        <n v="11988.21415"/>
        <n v="9115.005799999999"/>
        <n v="9055.56011"/>
        <n v="13213.65"/>
        <n v="12577.08"/>
        <n v="9988.9497"/>
        <n v="8150.4927"/>
        <n v="9131.0031"/>
        <n v="7476.391799999999"/>
        <n v="7660.237499999999"/>
        <n v="7169.9823"/>
        <n v="6026.0535"/>
        <n v="7333.400699999999"/>
        <n v="3840.3324"/>
        <n v="12811.2"/>
        <n v="13078.1"/>
        <n v="4290.91"/>
        <n v="3706.94"/>
        <n v="5248.68"/>
        <n v="7195.8"/>
        <n v="39.3980001"/>
        <n v="6047.098065599999"/>
        <n v="2351.2092924"/>
        <n v="12275.347739699999"/>
        <n v="6070.063734"/>
        <n v="3374.7653754"/>
        <n v="2312.8011917999997"/>
        <n v="12508.9640217"/>
        <n v="5940.1889196"/>
        <n v="2952.4742487"/>
        <n v="5069.0773596"/>
        <n v="11648.939336099998"/>
        <n v="6022.5485579999995"/>
        <n v="5150.8430583"/>
        <n v="11619.2423511"/>
        <n v="4942.5682035"/>
        <n v="7329.017918099999"/>
        <n v="19249.7836569"/>
        <n v="10835.637906899998"/>
        <n v="10537.4801775"/>
        <n v="13995.9910506"/>
        <n v="6746.3630723999995"/>
        <n v="5242.5077519999995"/>
        <n v="4668.9599817"/>
        <n v="4355.9537598"/>
        <n v="11486.00115"/>
        <n v="11584.1721"/>
        <n v="14038.44585"/>
        <n v="10896.97545"/>
        <n v="9228.069300000001"/>
        <n v="9522.58215"/>
        <n v="3648.2740000000003"/>
        <n v="9761.598"/>
        <n v="6566.8932"/>
        <n v="14553.655200000001"/>
        <n v="5285.0672"/>
        <n v="8322.3966"/>
        <n v="7133.4828"/>
        <n v="4591.0199999999995"/>
        <n v="4629.599999999999"/>
        <n v="7426.65"/>
        <n v="3935.16"/>
        <n v="10995.3"/>
        <n v="12345.599999999999"/>
        <n v="4208.0238"/>
        <n v="7598.955599999999"/>
        <n v="4820.842799999999"/>
        <n v="9702.967499999999"/>
        <n v="16750.386"/>
        <n v="6924.8547"/>
        <n v="7884.9378"/>
        <n v="14408.18"/>
        <n v="8888.58"/>
        <n v="17218.95"/>
        <n v="7672.5"/>
        <n v="6942.0"/>
        <n v="8295.35781"/>
        <n v="13165.663349999999"/>
        <n v="18372.53472"/>
        <n v="4672.32564"/>
        <n v="633.53568"/>
        <n v="10215.76284"/>
        <n v="6869.902529999999"/>
        <n v="6157.174889999999"/>
        <n v="12433.137719999999"/>
        <n v="6988.69047"/>
        <n v="4078.3859399999997"/>
        <n v="14749.50255"/>
        <n v="4573.33569"/>
        <n v="10512.732689999999"/>
        <n v="4058.5879499999996"/>
        <n v="8552.731679999999"/>
        <n v="11938.187969999999"/>
        <n v="9186.26736"/>
        <n v="1148.28342"/>
        <n v="8097.377909999999"/>
        <n v="6236.366849999999"/>
        <n v="13027.07742"/>
        <n v="3603.23418"/>
        <n v="14333.744759999927"/>
        <n v="4949.497499999975"/>
        <n v="5305.861319999973"/>
        <n v="5444.447249999972"/>
        <n v="2930.102519999985"/>
        <n v="12096.57188999994"/>
        <n v="4533.739709999977"/>
        <n v="5761.215089999971"/>
        <n v="5365.255289999973"/>
        <n v="10591.924649999946"/>
        <n v="13154.9073"/>
        <n v="14490.032220000001"/>
        <n v="11800.14819"/>
        <n v="18259.7967"/>
        <n v="3828.66705"/>
        <n v="7598.43153"/>
        <n v="5811.72024"/>
        <n v="11976.8559"/>
        <n v="16787.23245"/>
        <n v="13232.388400000002"/>
        <n v="5324.508000000001"/>
        <n v="7434.590800000001"/>
        <n v="13824.0004"/>
        <n v="19720.597204"/>
        <n v="11635.036"/>
        <n v="13429.592400000001"/>
        <n v="7888.160000000001"/>
        <n v="6961.301200000001"/>
        <n v="10165.21299"/>
        <n v="10720.03943"/>
        <n v="6836.25435"/>
        <n v="6875.88481"/>
        <n v="10030.8"/>
        <n v="6655.049999999999"/>
        <n v="6770.79"/>
        <n v="8236.83"/>
        <n v="4922.9793"/>
        <n v="6046.480799999999"/>
        <n v="7312.9734"/>
        <n v="13441.1634"/>
        <n v="19990.88"/>
        <n v="1708.85"/>
        <n v="9604.800000000001"/>
        <n v="12713.599999999999"/>
        <n v="7178.799999999999"/>
        <n v="4086.6"/>
        <n v="4809.76"/>
        <n v="11003.199999999999"/>
        <n v="4392.3099999999995"/>
        <n v="4600.23"/>
        <n v="5802.849999999999"/>
        <n v="10761.333294"/>
        <n v="12922.241800000002"/>
        <n v="15338.888712299999"/>
        <n v="6685.1872833"/>
        <n v="6883.761122999999"/>
        <n v="11483.626119599998"/>
        <n v="7800.40806"/>
        <n v="15364.8240792"/>
        <n v="581.8629261"/>
        <n v="12681.008554799999"/>
        <n v="397.34565929999997"/>
        <n v="12277.5255186"/>
        <n v="5019.1864248"/>
        <n v="3029.8843896"/>
        <n v="6621.8337153"/>
        <n v="5084.123832"/>
        <n v="6467.6073731999995"/>
        <n v="9656.469622499999"/>
        <n v="6815.854017299999"/>
        <n v="5180.9360031"/>
        <n v="3718.8544416"/>
        <n v="2204.1102266999997"/>
        <n v="4449.2022927"/>
        <n v="6355.3527699"/>
        <n v="4329.028493399999"/>
        <n v="2776.6680975"/>
        <n v="4811.109549899999"/>
        <n v="12761.5863741"/>
        <n v="4936.4308266"/>
        <n v="6858.815655599999"/>
        <n v="3945.9373868999996"/>
        <n v="5662.6210998"/>
        <n v="6096.3950607"/>
        <n v="3948.3131457"/>
        <n v="3912.0828239999996"/>
        <n v="11800.9878993"/>
        <n v="990.8893994999999"/>
        <n v="8034.420301799999"/>
        <n v="3773.1009342"/>
        <n v="7364.852279999999"/>
        <n v="6043.930387199999"/>
        <n v="11681.2100598"/>
        <n v="10079.552668799999"/>
        <n v="10888.6965201"/>
        <n v="1197.5804151"/>
        <n v="8776.2509871"/>
        <n v="6350.601252299999"/>
        <n v="10529.1650217"/>
        <n v="12473.327639699999"/>
        <n v="1742.6190797999998"/>
        <n v="6196.770869999999"/>
        <n v="10575.2943384"/>
        <n v="2368.6315236"/>
        <n v="13563.0090093"/>
        <n v="9206.263329899999"/>
        <n v="9882.9586281"/>
        <n v="9562.2311901"/>
        <n v="3177.1814351999997"/>
        <n v="4964.3459925"/>
        <n v="7682.8079994"/>
        <n v="9456.7079034"/>
        <n v="15640.808059799998"/>
        <n v="16431.9357402"/>
        <n v="6974.831877"/>
        <n v="7931.470753799999"/>
        <n v="4067.4970454999993"/>
        <n v="5009.6833896"/>
        <n v="6352.0"/>
        <n v="13895.000000000002"/>
        <n v="7146.000000000001"/>
        <n v="1528.45"/>
        <n v="9329.5"/>
        <n v="5855.75"/>
        <n v="14887.500000000002"/>
        <n v="5141.150000000001"/>
        <n v="6927.650000000001"/>
        <n v="3255.4"/>
        <n v="1687.2500000000002"/>
        <n v="5915.3"/>
        <n v="9528.0"/>
        <n v="9465.792000000001"/>
        <n v="9741.877600000002"/>
        <n v="13114.066"/>
        <n v="9248.867600000001"/>
        <n v="4914.17704"/>
        <n v="9134.82103"/>
        <n v="10898.3765"/>
        <n v="9174.45149"/>
        <n v="7926.092"/>
        <n v="1523.9099999999999"/>
        <n v="17361.0"/>
        <n v="4677.8517"/>
        <n v="15606.457199999999"/>
        <n v="8089.2108"/>
        <n v="13073.472"/>
        <n v="9907.2405"/>
        <n v="12664.926"/>
        <n v="6781.8636"/>
        <n v="6003.69"/>
        <n v="8004.919999999999"/>
        <n v="12012.03"/>
        <n v="4794.69"/>
        <n v="7199.23"/>
        <n v="7210.76"/>
        <n v="5766.2"/>
        <n v="3898.4999999999995"/>
        <n v="5094.04"/>
        <n v="11017.6"/>
        <n v="16137.218391"/>
        <n v="5221.496763"/>
        <n v="14155.562849999998"/>
        <n v="15838.392"/>
        <n v="13264.6533"/>
        <n v="3781.4160899999997"/>
        <n v="10433.540729999999"/>
        <n v="6077.982929999999"/>
        <n v="4474.34574"/>
        <n v="5068.285439999974"/>
        <n v="4929.699509999975"/>
        <n v="5939.39699999997"/>
        <n v="1702.6271399999914"/>
        <n v="3464.6482499999825"/>
        <n v="5048.487449999974"/>
        <n v="7424.246249999962"/>
        <n v="7503.438209999962"/>
        <n v="9978.18695999995"/>
        <n v="11482.834199999941"/>
        <n v="8730.913589999955"/>
        <n v="1148.283419999994"/>
        <n v="3444.8502599999824"/>
        <n v="6236.3668499999685"/>
        <n v="11740.20806999994"/>
        <n v="15699.80606999992"/>
        <n v="12155.965859999938"/>
        <n v="1029.4954799999948"/>
        <n v="2573.7386999999867"/>
        <n v="1088.8894499999944"/>
        <n v="8829.90353999991"/>
        <n v="13858.592999999859"/>
        <n v="11344.248269999885"/>
        <n v="8592.327659999914"/>
        <n v="6137.376899999937"/>
        <n v="14808.89651999985"/>
        <n v="5008.89146999995"/>
        <n v="16848.08948999983"/>
        <n v="16733.550000000003"/>
        <n v="13498.000000000002"/>
        <n v="14232.45"/>
        <n v="456.55"/>
        <n v="10123.5"/>
        <n v="16257.150000000001"/>
        <n v="7474.0316"/>
        <n v="11260.3484"/>
        <n v="7572.633600000001"/>
        <n v="9939.081600000001"/>
        <n v="11063.144400000001"/>
        <n v="3549.6720000000005"/>
        <n v="7197.946000000001"/>
        <n v="11043.424"/>
        <n v="8026.202800000001"/>
        <n v="13573.43255"/>
        <n v="12384.51875"/>
        <n v="8947.1574"/>
        <n v="5556.2256"/>
        <n v="6373.317599999999"/>
        <n v="8865.448199999999"/>
        <n v="7231.2642"/>
        <n v="14299.109999999999"/>
        <n v="10397.4957"/>
        <n v="6843.1455"/>
        <n v="5617.5075"/>
        <n v="15238.7658"/>
        <n v="5168.1069"/>
        <n v="7823.6559"/>
        <n v="12955.199999999999"/>
        <n v="8604.8"/>
        <n v="5604.21"/>
        <n v="3403.47"/>
        <n v="13899.199999999999"/>
        <n v="9442.65"/>
        <n v="3703.0"/>
        <n v="5977.7"/>
        <n v="4575.849999999999"/>
        <n v="12995.0"/>
        <n v="4800.75"/>
        <n v="10791.6"/>
        <n v="8913.65"/>
        <n v="7485.349999999999"/>
        <n v="8093.7"/>
        <n v="6845.3530224"/>
        <n v="9803.172728399999"/>
        <n v="9801.588889199998"/>
        <n v="11687.7433965"/>
        <n v="11299.702792499998"/>
        <n v="14148.2375937"/>
        <n v="3608.3816573999998"/>
        <n v="4434.1558202999995"/>
        <n v="10394.736669599999"/>
        <n v="2315.7708903"/>
        <n v="2135.6091813"/>
        <n v="3762.2120397"/>
        <n v="9757.241391599999"/>
        <n v="1286.2754103"/>
        <n v="10014.615261599998"/>
        <n v="17540.6231802"/>
        <n v="3565.6179989999996"/>
        <n v="5567.7887277"/>
        <n v="5565.214989"/>
        <n v="3515.5290843"/>
        <n v="5632.3301751"/>
        <n v="2774.0943588"/>
        <n v="4732.313549699999"/>
        <n v="2146.8940356"/>
        <n v="11227.440129"/>
        <n v="3573.9331548"/>
        <n v="8453.9397099"/>
        <n v="7089.660219"/>
        <n v="13582.609019399997"/>
        <n v="8513.531659799999"/>
        <n v="144.1293672"/>
        <n v="4990.2813594"/>
        <n v="1488.0169283999999"/>
        <n v="5544.2291196"/>
        <n v="5645.594828400001"/>
        <n v="8081.737497899999"/>
        <n v="11409.1856772"/>
        <n v="7520.068521599999"/>
        <n v="7920.185899499999"/>
        <n v="9521.0513709"/>
        <n v="7486.213958699999"/>
        <n v="11487.189757799999"/>
        <n v="4434.3538002"/>
        <n v="6791.5024895999995"/>
        <n v="9201.7097922"/>
        <n v="73.05458309999999"/>
        <n v="15586.561567199999"/>
        <n v="9683.3948889"/>
        <n v="5545.416999"/>
        <n v="5119.760214"/>
        <n v="5052.447047999999"/>
        <n v="5340.705782399999"/>
        <n v="7076.989505399999"/>
        <n v="4796.854997099999"/>
        <n v="12803.647"/>
        <n v="4566.0955"/>
        <n v="12109.294"/>
        <n v="6752.176000000001"/>
        <n v="8333.6255"/>
        <n v="18048.215500000002"/>
        <n v="16858.8035"/>
        <n v="18705.647500000003"/>
        <n v="2980.0805"/>
        <n v="6354.3820000000005"/>
        <n v="12704.0"/>
        <n v="15132.449000000002"/>
        <n v="6451.8455"/>
        <n v="6054.754412"/>
        <n v="2169.8356120000003"/>
        <n v="8774.986388000001"/>
        <n v="7100.527224"/>
        <n v="3861.2543200000005"/>
        <n v="7032.294640000001"/>
        <n v="12154.076928000002"/>
        <n v="9224.7821742"/>
        <n v="4796.8708784"/>
        <n v="6658.7098892"/>
        <n v="13620.3946451"/>
        <n v="10304.3159046"/>
        <n v="15432.578699999998"/>
        <n v="17811.8073"/>
        <n v="4726.821599999999"/>
        <n v="11878.782"/>
        <n v="6564.108581999999"/>
        <n v="4516.2717569999995"/>
        <n v="7149.963545999999"/>
        <n v="6130.23273"/>
        <n v="13687.108091999999"/>
        <n v="5584.619546999999"/>
        <n v="7334.217792"/>
        <n v="5126.026661999999"/>
        <n v="4777.332651"/>
        <n v="7885.346345999999"/>
        <n v="8061.225399"/>
        <n v="8289.806886"/>
        <n v="7442.278208999999"/>
        <n v="7665.344325"/>
        <n v="4560.5989979999995"/>
        <n v="8906.507072999999"/>
        <n v="7384.877495999999"/>
        <n v="7515.816489"/>
        <n v="5603.20839"/>
        <n v="4637.405646"/>
        <n v="15683.792000000001"/>
        <n v="15197.3765"/>
        <n v="6613.8225"/>
        <n v="11999.856"/>
        <n v="3892.5"/>
        <n v="5999.877"/>
        <n v="10983.8444"/>
        <n v="9598.107"/>
        <n v="5550.223599999999"/>
        <n v="5999.985"/>
        <n v="3839.8673"/>
        <n v="8366.9"/>
        <n v="15787.86"/>
        <n v="6688.6759999999995"/>
        <n v="9516.710000000001"/>
        <n v="4699.7717"/>
        <n v="4299.785599999999"/>
        <n v="3280.58"/>
        <n v="1102.47975"/>
        <n v="3408.21725"/>
        <n v="16293.261400000001"/>
        <n v="4773.6"/>
        <n v="4574.7"/>
        <n v="11357.19"/>
        <n v="17244.63"/>
        <n v="6563.7"/>
        <n v="12471.03"/>
        <n v="10959.39"/>
        <n v="6762.6"/>
        <n v="4713.93"/>
        <n v="5628.87"/>
        <n v="6364.8"/>
        <n v="10820.16"/>
        <n v="278.46000000000004"/>
        <n v="11735.1"/>
        <n v="4793.49"/>
        <n v="3639.87"/>
        <n v="9586.98"/>
        <n v="6165.900000000001"/>
        <n v="6325.02"/>
        <n v="5310.63"/>
        <n v="4196.79"/>
        <n v="4256.46"/>
        <n v="1770.21"/>
        <n v="7418.97"/>
        <n v="11436.75"/>
        <n v="13604.76"/>
        <n v="6742.71"/>
        <n v="5032.17"/>
        <n v="13027.95"/>
        <n v="7220.070000000001"/>
        <n v="11814.66"/>
        <n v="11237.85"/>
        <n v="10641.15"/>
        <n v="7041.06"/>
        <n v="6583.59"/>
        <n v="5091.84"/>
        <n v="5708.43"/>
        <n v="9407.970000000001"/>
        <n v="2724.9300000000003"/>
        <n v="7438.860000000001"/>
        <n v="10203.57"/>
        <n v="7657.650000000001"/>
        <n v="5728.32"/>
        <n v="7200.18"/>
        <n v="8572.59"/>
        <n v="11894.220000000001"/>
        <n v="11337.300000000001"/>
        <n v="14539.59"/>
        <n v="3480.75"/>
        <n v="12103.91"/>
        <n v="11509.609999999999"/>
        <n v="13074.599999999999"/>
        <n v="3961.9999999999995"/>
        <n v="4278.96"/>
        <n v="15847.999999999998"/>
        <n v="8260.769999999999"/>
        <n v="14065.099999999999"/>
        <n v="14778.259999999998"/>
        <n v="10322.0"/>
        <n v="15383.750000000002"/>
        <n v="10143.35"/>
        <n v="5359.5"/>
        <n v="11036.6"/>
        <n v="14153.050000000001"/>
        <n v="5101.450000000001"/>
        <n v="5200.700000000001"/>
        <n v="10533.2865"/>
        <n v="13980.5439"/>
        <n v="3294.0459600000004"/>
        <n v="10341.772200000001"/>
        <n v="13501.758150000001"/>
        <n v="6722.151930000001"/>
        <n v="14114.603910000002"/>
        <n v="9460.80642"/>
        <n v="10954.617960000001"/>
        <n v="7430.7548400000005"/>
        <n v="1053.3286500000002"/>
        <n v="7808.0"/>
        <n v="10560.32"/>
        <n v="4551.5295"/>
        <n v="4450.3844"/>
        <n v="4753.8197"/>
        <n v="6614.889539999999"/>
        <n v="7484.737399999999"/>
        <n v="8192.7531"/>
        <n v="7707.256619999999"/>
        <n v="8172.524079999999"/>
        <n v="5522.522459999999"/>
        <n v="5178.62912"/>
        <n v="8091.607999999999"/>
        <n v="6938.553859999999"/>
        <n v="7767.943679999999"/>
        <n v="4652.674599999999"/>
        <n v="12562.22142"/>
        <n v="7181.3021"/>
        <n v="8010.691919999999"/>
        <n v="6230.538159999999"/>
        <n v="6473.286399999999"/>
        <n v="4167.17812"/>
        <n v="4045.8039999999996"/>
        <n v="7990.4628999999995"/>
        <n v="6877.8668"/>
        <n v="9103.059"/>
        <n v="12602.67946"/>
        <n v="9627.8"/>
        <n v="12012.0"/>
        <n v="12728.43"/>
        <n v="12576.4"/>
        <n v="458.83"/>
        <n v="5039.65"/>
        <n v="4798.08"/>
        <n v="9607.48"/>
        <n v="9557.1"/>
        <n v="13987.05"/>
        <n v="7394.75"/>
        <n v="15522.0"/>
        <n v="2601.6000000000004"/>
        <n v="9569.0"/>
        <n v="10866.92"/>
        <n v="1142.55"/>
        <n v="2280.1124999999997"/>
        <n v="15041.3487"/>
        <n v="5306.254199999999"/>
        <n v="2007.2988"/>
        <n v="15623.3961"/>
        <n v="11635.65"/>
        <n v="6724.0134"/>
        <n v="11589.3063"/>
        <n v="12212.6589"/>
        <n v="12170.2932"/>
        <n v="5284.773"/>
        <n v="5560.8462"/>
        <n v="7697.43"/>
        <n v="7776.99"/>
        <n v="11456.64"/>
        <n v="10979.28"/>
        <n v="14300.91"/>
        <n v="8890.83"/>
        <n v="15235.74"/>
        <n v="8015.67"/>
        <n v="18239.13"/>
        <n v="4037.67"/>
        <n v="10303.02"/>
        <n v="4972.5"/>
        <n v="9825.66"/>
        <n v="9885.33"/>
        <n v="14002.560000000001"/>
        <n v="13704.210000000001"/>
        <n v="9308.52"/>
        <n v="9089.73"/>
        <n v="5052.06"/>
        <n v="4654.260000000024"/>
        <n v="5131.620000000026"/>
        <n v="12876.5"/>
        <n v="6537.299999999999"/>
        <n v="15055.599999999999"/>
        <n v="12817.07"/>
        <n v="11093.599999999999"/>
        <n v="16580.969999999998"/>
        <n v="5150.599999999999"/>
        <n v="11291.699999999999"/>
        <n v="13966.05"/>
        <n v="8753.85"/>
        <n v="6875.36337"/>
        <n v="6617.28"/>
        <n v="11126.4"/>
        <n v="14191.039999999999"/>
        <n v="8881.6"/>
        <n v="7889.3178"/>
        <n v="4349.239299999999"/>
        <n v="7080.156999999999"/>
        <n v="8132.06604"/>
        <n v="4248.0942"/>
        <n v="4956.1098999999995"/>
        <n v="9912.219799999999"/>
        <n v="6068.705999999999"/>
        <n v="4713.36166"/>
        <n v="5158.4001"/>
        <n v="9001.9139"/>
        <n v="5360.690299999999"/>
        <n v="6979.0118999999995"/>
        <n v="7585.8825"/>
        <n v="7504.96642"/>
        <n v="4895.422839999999"/>
        <n v="6655.34758"/>
        <n v="6817.17974"/>
        <n v="4369.46832"/>
        <n v="6533.973459999999"/>
        <n v="950.7639399999999"/>
        <n v="11125.961"/>
        <n v="13755.7336"/>
        <n v="8556.87546"/>
        <n v="4693.13264"/>
        <n v="15576.345399999998"/>
        <n v="3402.26"/>
        <n v="4595.59"/>
        <n v="9992.08"/>
        <n v="3722.6"/>
        <n v="15386.08"/>
        <n v="11796.720000000001"/>
        <n v="3588.0"/>
        <n v="5726.9277"/>
        <n v="13469.508000000002"/>
        <n v="9848.5335"/>
        <n v="6018.9129"/>
        <n v="18844.7805"/>
        <n v="3097.8675000000003"/>
        <n v="16212.1401"/>
        <n v="9852.7104"/>
        <n v="5693.3136"/>
        <n v="18996.3423"/>
        <n v="2757.3507"/>
        <n v="4846.7952000000005"/>
        <n v="5370.4989"/>
        <n v="4006.2437999999997"/>
        <n v="5101.3872"/>
        <n v="4827.7008000000005"/>
        <n v="4974.687900000001"/>
        <n v="4741.5770999999995"/>
        <n v="5496.9993"/>
        <n v="10941.0912"/>
        <n v="6307.119000000001"/>
        <n v="15387.1029"/>
        <n v="5528.823300000001"/>
        <n v="10421.564400000001"/>
        <n v="11669.0652"/>
        <n v="11058.0444"/>
        <n v="13426.5456"/>
        <n v="4395.8889"/>
        <n v="8961.6384"/>
        <n v="10582.4745"/>
        <n v="7290.08"/>
        <n v="9310.699999999999"/>
        <n v="10221.96"/>
        <n v="17135.649999999998"/>
        <n v="1446.1299999999999"/>
        <n v="8716.4"/>
        <n v="10499.3"/>
        <n v="16481.92"/>
        <n v="4625.05"/>
        <n v="12108.5"/>
        <n v="14788.250000000002"/>
        <n v="11374.050000000001"/>
        <n v="7265.1"/>
        <n v="10302.150000000001"/>
        <n v="11513.0"/>
        <n v="6636.8"/>
        <n v="5563.2"/>
        <n v="12609.92"/>
        <n v="10189.44"/>
        <n v="6792.96"/>
        <n v="5465.599999999999"/>
        <n v="11321.6"/>
        <n v="13293.119999999999"/>
        <n v="10519.0904"/>
        <n v="5603.438539999999"/>
        <n v="5380.91932"/>
        <n v="6675.576599999999"/>
        <n v="7403.821319999999"/>
        <n v="7646.569559999999"/>
        <n v="11672.14454"/>
        <n v="7869.088779999999"/>
        <n v="7747.71466"/>
        <n v="8961.45586"/>
        <n v="7322.905239999999"/>
        <n v="7525.1954399999995"/>
        <n v="9711.689999999999"/>
        <n v="1491.3291712"/>
        <n v="4943.9105056"/>
        <n v="4749.32832"/>
        <n v="6252.28032"/>
        <n v="4589.01344"/>
        <n v="6893.5398399999995"/>
        <n v="8015.744"/>
        <n v="5931.650559999999"/>
        <n v="16031.488"/>
        <n v="5731.25696"/>
        <n v="2685.2742399999997"/>
        <n v="8416.5312"/>
        <n v="2765.4316799999997"/>
        <n v="5711.2176"/>
        <n v="6071.926079999999"/>
        <n v="2023.97536"/>
        <n v="7514.759999999999"/>
        <n v="8897.47584"/>
        <n v="6532.831359999999"/>
        <n v="7314.3664"/>
        <n v="11963.49792"/>
        <n v="260.51167999999996"/>
        <n v="2404.7232"/>
        <n v="4649.13152"/>
        <n v="13205.93824"/>
        <n v="11161.923519999998"/>
        <n v="5490.78464"/>
        <n v="13025.583999999999"/>
        <n v="11081.76608"/>
        <n v="7394.523840000037"/>
        <n v="500.98400000000254"/>
        <n v="2985.8646400000152"/>
        <n v="521.0233600000026"/>
        <n v="8196.098240000041"/>
        <n v="14388.260480000074"/>
        <n v="11642.868160000058"/>
        <n v="15430.307200000078"/>
        <n v="16772.944320000086"/>
        <n v="8897.475840000045"/>
        <n v="15229.913600000076"/>
        <n v="10420.467200000054"/>
        <n v="6773.303680000035"/>
        <n v="9627.66"/>
        <n v="14263.199999999999"/>
        <n v="11116.0"/>
        <n v="9091.300000000001"/>
        <n v="9031.75"/>
        <n v="8535.5"/>
        <n v="5022.05"/>
        <n v="10480.800000000001"/>
        <n v="10619.75"/>
        <n v="5254.2"/>
        <n v="4767.7"/>
        <n v="6227.200000000001"/>
        <n v="2030.08"/>
        <n v="2771.84"/>
        <n v="9764.376999999999"/>
        <n v="4264.4421999999995"/>
        <n v="9565.104"/>
        <n v="5579.643999999999"/>
        <n v="7970.919999999999"/>
        <n v="7632.1559"/>
        <n v="10362.196"/>
        <n v="4782.552"/>
        <n v="5978.19"/>
        <n v="4184.733"/>
        <n v="6396.663299999999"/>
        <n v="5061.5342"/>
        <n v="7034.336899999999"/>
        <n v="8508.9571"/>
        <n v="10202.7776"/>
        <n v="6854.9911999999995"/>
        <n v="6735.4274"/>
        <n v="7532.519399999999"/>
        <n v="14287.874099999999"/>
        <n v="15164.675299999999"/>
        <n v="7871.2835"/>
        <n v="12001.4"/>
        <n v="13568.85"/>
        <n v="19427.28"/>
        <n v="6893.2300000000005"/>
        <n v="3997.45"/>
        <n v="4781.6"/>
        <n v="5040.7"/>
        <n v="1384.5"/>
        <n v="1509.9299999999998"/>
        <n v="8252.4"/>
        <n v="6982.376310000001"/>
        <n v="4694.70316"/>
        <n v="14322.8232"/>
        <n v="3819.4195200000004"/>
        <n v="11657.186660000001"/>
        <n v="4475.882250000001"/>
        <n v="5351.16589"/>
        <n v="3660.27704"/>
        <n v="6683.98416"/>
        <n v="10742.117400000001"/>
        <n v="3640.38423"/>
        <n v="9250.15665"/>
        <n v="12830.86245"/>
        <n v="6166.7711"/>
        <n v="1790.3529"/>
        <n v="1949.49538"/>
        <n v="4535.5606800000005"/>
        <n v="12214.18534"/>
        <n v="6465.1632500000005"/>
        <n v="2387.1372"/>
        <n v="5908.16457"/>
        <n v="4396.31101"/>
        <n v="14402.39444"/>
        <n v="10762.01021"/>
        <n v="6504.94887"/>
        <n v="11537.829800000001"/>
        <n v="5888.2717600000005"/>
        <n v="6485.05606"/>
        <n v="9011.442930000001"/>
        <n v="4973.2025"/>
        <n v="13785.717330000001"/>
        <n v="1889.8169500000001"/>
        <n v="7280.76846"/>
        <n v="8056.58805"/>
        <n v="7459.80375"/>
        <n v="14044.32386"/>
        <n v="5211.91622"/>
        <n v="14780.35783"/>
        <n v="8792.62202"/>
        <n v="14143.787910000001"/>
        <n v="9846.94095"/>
        <n v="6882.91226"/>
        <n v="7061.94755"/>
        <n v="895.17645"/>
        <n v="14501.85849"/>
        <n v="7937.23119"/>
        <n v="7957.124000000001"/>
        <n v="9727.58409"/>
        <n v="14857.499999999998"/>
        <n v="13867.0"/>
        <n v="9013.55"/>
        <n v="12579.349999999999"/>
        <n v="16640.399999999998"/>
        <n v="9290.89"/>
        <n v="11747.33"/>
        <n v="3763.8999999999996"/>
        <n v="10994.55"/>
        <n v="15253.699999999999"/>
        <n v="14916.929999999998"/>
        <n v="3612.7000000000003"/>
        <n v="4367.0"/>
        <n v="6252.75"/>
        <n v="11175.550000000001"/>
        <n v="5756.5"/>
        <n v="3275.2500000000005"/>
        <n v="7784.0"/>
        <n v="8484.56"/>
        <n v="7005.6"/>
        <n v="8698.62"/>
        <n v="5231.36"/>
        <n v="4196.8"/>
        <n v="11282.56"/>
        <n v="8666.88"/>
        <n v="15616.0"/>
        <n v="4941.9704"/>
        <n v="9186.4853"/>
        <n v="7432.8829"/>
        <n v="6815.1366"/>
        <n v="4623.1336"/>
        <n v="8628.5209"/>
        <n v="8768.011999999999"/>
        <n v="6297.0268"/>
        <n v="8249.9022"/>
        <n v="7476.0"/>
        <n v="6321.55"/>
        <n v="5278.0"/>
        <n v="4704.19"/>
        <n v="8226.15"/>
        <n v="11188.35"/>
        <n v="579.2786272000001"/>
        <n v="6009.0211167"/>
        <n v="2111.8207096"/>
        <n v="12910.43369"/>
        <n v="4933.41688"/>
        <n v="14820.143450000001"/>
        <n v="3700.06266"/>
        <n v="7837.76714"/>
        <n v="5649.55804"/>
        <n v="3322.09927"/>
        <n v="3879.0979500000003"/>
        <n v="6445.27044"/>
        <n v="13487.32518"/>
        <n v="4674.81035"/>
        <n v="9349.6207"/>
        <n v="8295.30177"/>
        <n v="3739.84828"/>
        <n v="1531.74637"/>
        <n v="3242.52803"/>
        <n v="10503.403680000001"/>
        <n v="6067.30705"/>
        <n v="2526.3868700000003"/>
        <n v="437.64182"/>
        <n v="6385.59201"/>
        <n v="5530.20118"/>
        <n v="11040.50955"/>
        <n v="4893.63126"/>
        <n v="9468.977560000001"/>
        <n v="10324.36839"/>
        <n v="7340.44689"/>
        <n v="11517.93699"/>
        <n v="11935.686"/>
        <n v="6863.019450000001"/>
        <n v="2685.5293500000002"/>
        <n v="4556.299999999999"/>
        <n v="12678.4"/>
        <n v="14679.21"/>
        <n v="8201.34"/>
        <n v="3664.85"/>
        <n v="6299.58"/>
        <n v="3565.7999999999997"/>
        <n v="6101.48"/>
        <n v="3526.18"/>
        <n v="14164.15"/>
        <n v="11489.8"/>
        <n v="6371.85"/>
        <n v="8158.35"/>
        <n v="9190.550000000001"/>
        <n v="3970.0000000000005"/>
        <n v="13081.150000000001"/>
        <n v="2322.4500000000003"/>
        <n v="9243.5"/>
        <n v="8367.800000000001"/>
        <n v="2529.8"/>
        <n v="7219.660000000001"/>
        <n v="10605.7"/>
        <n v="8795.92"/>
        <n v="5133.76"/>
        <n v="10638.4"/>
        <n v="7074.1915"/>
        <n v="7672.010499999999"/>
        <n v="4583.2789999999995"/>
        <n v="8309.6841"/>
        <n v="8668.3755"/>
        <n v="11019.7969"/>
        <n v="4324.224099999999"/>
        <n v="12972.6723"/>
        <n v="7572.374"/>
        <n v="3387.6409999999996"/>
        <n v="3826.0415999999996"/>
        <n v="757.2374"/>
        <n v="7094.118799999999"/>
        <n v="1474.6201999999998"/>
        <n v="11757.107"/>
        <n v="8807.8666"/>
        <n v="9844.0862"/>
        <n v="4862.2612"/>
        <n v="8927.4304"/>
        <n v="7791.574299999999"/>
        <n v="12007.6"/>
        <n v="12005.789999999999"/>
        <n v="3838.5"/>
        <n v="15949.35"/>
        <n v="7188.179999999999"/>
        <n v="6132.0"/>
        <n v="6006.0"/>
        <n v="5531.33"/>
        <n v="9986.01"/>
        <n v="10136.099999999999"/>
        <n v="6675.0"/>
        <n v="3690.58"/>
        <n v="10500.65"/>
        <n v="3492.1299999999997"/>
        <n v="9979.601279999999"/>
        <n v="4969.76128"/>
        <n v="8316.3344"/>
        <n v="9198.06624"/>
        <n v="8596.88544"/>
        <n v="13726.961599999999"/>
        <n v="17354.085759999998"/>
        <n v="4809.4464"/>
        <n v="5450.705919999999"/>
        <n v="1563.07008"/>
        <n v="4088.02944"/>
        <n v="9278.22368"/>
        <n v="3446.7699199999997"/>
        <n v="7254.24832"/>
        <n v="5009.839999999999"/>
        <n v="2705.3136"/>
        <n v="5611.020799999999"/>
        <n v="14348.18176"/>
        <n v="6352.47712"/>
        <n v="2204.3296"/>
        <n v="4909.6431999999995"/>
        <n v="2725.3529599999997"/>
        <n v="4769.367679999999"/>
        <n v="5951.68992"/>
        <n v="3807.4783999999995"/>
        <n v="1603.1488"/>
        <n v="12524.599999999999"/>
        <n v="5390.587839999999"/>
        <n v="7855.42912"/>
        <n v="8616.924799999999"/>
        <n v="7775.27168"/>
        <n v="10019.679999999998"/>
        <n v="8075.862079999999"/>
        <n v="140.27552"/>
        <n v="4729.28896"/>
        <n v="4849.525120000025"/>
        <n v="541.0627200000027"/>
        <n v="10280.191680000053"/>
        <n v="7113.972800000036"/>
        <n v="9458.577920000047"/>
        <n v="3246.3763200000167"/>
        <n v="14428.339200000073"/>
        <n v="5530.8633600000285"/>
        <n v="8997.672640000046"/>
        <n v="5751.2963200000295"/>
        <n v="10520.664000000053"/>
        <n v="8677.042880000045"/>
        <n v="2304.5264000000116"/>
        <n v="2544.998720000013"/>
        <n v="10680.978880000053"/>
        <n v="15971.369920000081"/>
        <n v="7675.074880000039"/>
        <n v="10360.349120000052"/>
        <n v="5971.7292800000305"/>
        <n v="9418.499200000047"/>
        <n v="11422.435200000058"/>
        <n v="7554.838720000038"/>
        <n v="4556.300000000024"/>
        <n v="11192.650000000058"/>
        <n v="693.3500000000035"/>
        <n v="6339.200000000033"/>
        <n v="13074.600000000068"/>
        <n v="12876.500000000065"/>
        <n v="13668.90000000007"/>
        <n v="9528.61000000005"/>
        <n v="8518.300000000043"/>
        <n v="16739.450000000084"/>
        <n v="16838.500000000087"/>
        <n v="5051.550000000026"/>
        <n v="14461.300000000074"/>
        <n v="5447.750000000028"/>
        <n v="12579.350000000064"/>
        <n v="16442.300000000083"/>
        <n v="9925.0"/>
        <n v="10262.45"/>
        <n v="6947.500000000001"/>
        <n v="10659.45"/>
        <n v="6431.400000000001"/>
        <n v="8932.5"/>
        <n v="6616.400000000001"/>
        <n v="8757.0"/>
        <n v="10461.832499999999"/>
        <n v="13052.3815"/>
        <n v="8190.1203"/>
        <n v="5181.098"/>
        <n v="7691.9378"/>
        <n v="7771.647"/>
        <n v="3487.2774999999997"/>
        <n v="5599.5713"/>
        <n v="4662.9882"/>
        <n v="4483.6425"/>
        <n v="11956.38"/>
        <n v="6775.281999999999"/>
        <n v="6576.009"/>
        <n v="7373.101"/>
        <n v="7919.1"/>
        <n v="11997.359999999999"/>
        <n v="7206.52"/>
        <n v="4145.58"/>
        <n v="3787.32"/>
        <n v="12004.18"/>
        <n v="14309.449999999999"/>
        <n v="10950.3"/>
        <n v="12790.48"/>
        <n v="8437.55"/>
        <n v="875.28364"/>
        <n v="2426.9228200000002"/>
        <n v="2327.45877"/>
        <n v="10781.90302"/>
        <n v="4993.095310000001"/>
        <n v="10960.93831"/>
        <n v="2029.06662"/>
        <n v="258.60653"/>
        <n v="3381.7777"/>
        <n v="14581.42973"/>
        <n v="12731.3984"/>
        <n v="13228.71865"/>
        <n v="3361.8848900000003"/>
        <n v="1750.56728"/>
        <n v="7240.982840000001"/>
        <n v="15595.96304"/>
        <n v="4097.91886"/>
        <n v="4734.488780000001"/>
        <n v="11100.18798"/>
        <n v="13407.75394"/>
        <n v="5271.59465"/>
        <n v="8772.72921"/>
        <n v="6365.6992"/>
        <n v="7698.517470000001"/>
        <n v="3938.7763800000002"/>
        <n v="10642.65335"/>
        <n v="7221.09003"/>
        <n v="2446.81563"/>
        <n v="11000.72393"/>
        <n v="11776.543520000001"/>
        <n v="10344.2612"/>
        <n v="10045.869050000001"/>
        <n v="5172.1306"/>
        <n v="9707.691280000001"/>
        <n v="14462.07287"/>
        <n v="13885.18138"/>
        <n v="7181.304410000001"/>
        <n v="2705.42216"/>
        <n v="8931.87169"/>
        <n v="10861.47426"/>
        <n v="6544.73449"/>
        <n v="10205.01153"/>
        <n v="13427.64675"/>
        <n v="10543.1893"/>
        <n v="9488.87037"/>
        <n v="1782.8999999999999"/>
        <n v="7230.65"/>
        <n v="1188.6"/>
        <n v="12480.3"/>
        <n v="792.4"/>
        <n v="7012.74"/>
        <n v="3486.56"/>
        <n v="9409.75"/>
      </sharedItems>
    </cacheField>
    <cacheField name="Tipo de Carga" numFmtId="0">
      <sharedItems>
        <s v="Autoabasto"/>
        <s v="Ticket"/>
        <s v="Nieto"/>
        <s v="Natgas"/>
        <s v="COMSUSTENTA"/>
      </sharedItems>
    </cacheField>
    <cacheField name="Semana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</sharedItems>
    </cacheField>
    <cacheField name="Día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</sharedItems>
    </cacheField>
    <cacheField name="Mes" numFmtId="0">
      <sharedItems containsSemiMixedTypes="0" containsString="0" containsNumber="1" containsInteger="1">
        <n v="1.0"/>
        <n v="2.0"/>
        <n v="3.0"/>
      </sharedItems>
    </cacheField>
    <cacheField name="Producto" numFmtId="0">
      <sharedItems containsBlank="1">
        <s v="Diesel"/>
        <s v="GNC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O7969" sheet="Cargas"/>
  </cacheSource>
  <cacheFields>
    <cacheField name="Unidad">
      <sharedItems containsBlank="1" containsMixedTypes="1" containsNumber="1" containsInteger="1">
        <n v="2060.0"/>
        <n v="1870.0"/>
        <n v="1839.0"/>
        <n v="1821.0"/>
        <n v="1897.0"/>
        <n v="2024.0"/>
        <n v="1883.0"/>
        <n v="1689.0"/>
        <n v="1828.0"/>
        <n v="1749.0"/>
        <n v="1874.0"/>
        <n v="2020.0"/>
        <n v="1827.0"/>
        <n v="2011.0"/>
        <s v="PLANTAHUE"/>
        <n v="2026.0"/>
        <n v="2013.0"/>
        <n v="1851.0"/>
        <n v="1998.0"/>
        <n v="1937.0"/>
        <n v="1947.0"/>
        <n v="1819.0"/>
        <n v="2025.0"/>
        <n v="2072.0"/>
        <n v="1875.0"/>
        <n v="1958.0"/>
        <n v="2036.0"/>
        <n v="1688.0"/>
        <n v="2066.0"/>
        <n v="2082.0"/>
        <n v="2018.0"/>
        <n v="1866.0"/>
        <n v="1697.0"/>
        <n v="1683.0"/>
        <n v="1724.0"/>
        <n v="1780.0"/>
        <n v="1994.0"/>
        <n v="1864.0"/>
        <n v="1956.0"/>
        <n v="1855.0"/>
        <n v="1809.0"/>
        <n v="1942.0"/>
        <n v="2035.0"/>
        <n v="1802.0"/>
        <n v="1885.0"/>
        <n v="2040.0"/>
        <n v="2092.0"/>
        <n v="1988.0"/>
        <n v="1884.0"/>
        <n v="1892.0"/>
        <n v="1980.0"/>
        <n v="2014.0"/>
        <n v="308.0"/>
        <n v="1858.0"/>
        <n v="1971.0"/>
        <n v="1969.0"/>
        <n v="1948.0"/>
        <n v="1803.0"/>
        <n v="1888.0"/>
        <n v="2053.0"/>
        <n v="1933.0"/>
        <n v="1999.0"/>
        <n v="2017.0"/>
        <n v="1957.0"/>
        <n v="1974.0"/>
        <n v="2031.0"/>
        <n v="1728.0"/>
        <n v="2000.0"/>
        <n v="2015.0"/>
        <n v="1715.0"/>
        <n v="1814.0"/>
        <n v="1753.0"/>
        <n v="1959.0"/>
        <n v="1813.0"/>
        <n v="1817.0"/>
        <n v="1761.0"/>
        <s v="TT02"/>
        <n v="1936.0"/>
        <n v="1902.0"/>
        <n v="1921.0"/>
        <n v="1919.0"/>
        <n v="1765.0"/>
        <n v="1788.0"/>
        <n v="1939.0"/>
        <n v="1795.0"/>
        <n v="1741.0"/>
        <n v="1982.0"/>
        <n v="1951.0"/>
        <n v="2069.0"/>
        <n v="1735.0"/>
        <n v="1750.0"/>
        <n v="1863.0"/>
        <n v="1774.0"/>
        <n v="2023.0"/>
        <n v="1754.0"/>
        <n v="1935.0"/>
        <n v="1865.0"/>
        <n v="1879.0"/>
        <n v="1695.0"/>
        <n v="1953.0"/>
        <n v="1906.0"/>
        <n v="1704.0"/>
        <n v="1978.0"/>
        <n v="1989.0"/>
        <n v="1944.0"/>
        <n v="2086.0"/>
        <n v="1900.0"/>
        <n v="1946.0"/>
        <n v="1833.0"/>
        <n v="1807.0"/>
        <n v="2037.0"/>
        <n v="1889.0"/>
        <n v="1981.0"/>
        <n v="1752.0"/>
        <n v="2042.0"/>
        <n v="1932.0"/>
        <n v="1829.0"/>
        <n v="1731.0"/>
        <n v="309.0"/>
        <n v="1970.0"/>
        <n v="1881.0"/>
        <n v="2077.0"/>
        <n v="2059.0"/>
        <n v="1740.0"/>
        <n v="2051.0"/>
        <n v="1965.0"/>
        <n v="2062.0"/>
        <n v="2063.0"/>
        <n v="1733.0"/>
        <n v="1991.0"/>
        <n v="1995.0"/>
        <n v="2009.0"/>
        <n v="1820.0"/>
        <n v="1722.0"/>
        <n v="1816.0"/>
        <n v="1997.0"/>
        <n v="2006.0"/>
        <n v="1736.0"/>
        <n v="2001.0"/>
        <n v="1964.0"/>
        <n v="2010.0"/>
        <n v="1818.0"/>
        <n v="1798.0"/>
        <n v="2004.0"/>
        <n v="2021.0"/>
        <n v="1950.0"/>
        <n v="1854.0"/>
        <n v="1898.0"/>
        <n v="2022.0"/>
        <n v="1917.0"/>
        <n v="1912.0"/>
        <n v="1928.0"/>
        <n v="1762.0"/>
        <n v="1992.0"/>
        <n v="2007.0"/>
        <n v="1977.0"/>
        <n v="1904.0"/>
        <n v="2016.0"/>
        <n v="1949.0"/>
        <n v="2043.0"/>
        <n v="1810.0"/>
        <n v="1718.0"/>
        <n v="1983.0"/>
        <n v="1812.0"/>
        <n v="1876.0"/>
        <n v="1759.0"/>
        <n v="1727.0"/>
        <n v="2078.0"/>
        <n v="2079.0"/>
        <n v="1871.0"/>
        <n v="1849.0"/>
        <n v="1799.0"/>
        <n v="1877.0"/>
        <n v="1886.0"/>
        <n v="1869.0"/>
        <n v="2065.0"/>
        <n v="2061.0"/>
        <n v="2084.0"/>
        <n v="1878.0"/>
        <n v="1850.0"/>
        <n v="1730.0"/>
        <n v="1729.0"/>
        <n v="1738.0"/>
        <n v="2029.0"/>
        <s v="TT01"/>
        <n v="2030.0"/>
        <n v="1920.0"/>
        <n v="1923.0"/>
        <n v="1960.0"/>
        <n v="1963.0"/>
        <n v="1996.0"/>
        <n v="1905.0"/>
        <n v="1993.0"/>
        <n v="1984.0"/>
        <n v="1987.0"/>
        <n v="1986.0"/>
        <n v="1975.0"/>
        <n v="1966.0"/>
        <n v="1853.0"/>
        <n v="2071.0"/>
        <n v="2003.0"/>
        <n v="1797.0"/>
        <n v="1979.0"/>
        <n v="1896.0"/>
        <n v="1938.0"/>
        <n v="1806.0"/>
        <n v="1746.0"/>
        <n v="1758.0"/>
        <n v="1705.0"/>
        <n v="2005.0"/>
        <n v="2070.0"/>
        <n v="1725.0"/>
        <n v="1723.0"/>
        <n v="1701.0"/>
        <n v="1990.0"/>
        <n v="1837.0"/>
        <n v="1985.0"/>
        <n v="1941.0"/>
        <n v="1790.0"/>
        <n v="1903.0"/>
        <n v="1972.0"/>
        <n v="1779.0"/>
        <n v="1801.0"/>
        <n v="1784.0"/>
        <n v="2080.0"/>
        <n v="1872.0"/>
        <n v="1931.0"/>
        <n v="2044.0"/>
        <n v="1793.0"/>
        <n v="1717.0"/>
        <n v="1826.0"/>
        <n v="1789.0"/>
        <n v="1907.0"/>
        <n v="1791.0"/>
        <n v="1811.0"/>
        <n v="1808.0"/>
        <n v="1767.0"/>
        <n v="2019.0"/>
        <n v="1873.0"/>
        <n v="2089.0"/>
        <n v="1934.0"/>
        <n v="1847.0"/>
        <n v="1976.0"/>
        <n v="1760.0"/>
        <n v="1748.0"/>
        <n v="2046.0"/>
        <n v="1823.0"/>
        <n v="2002.0"/>
        <n v="2088.0"/>
        <n v="1836.0"/>
        <n v="2028.0"/>
        <n v="1800.0"/>
        <n v="1967.0"/>
        <n v="1848.0"/>
        <n v="2012.0"/>
        <n v="1943.0"/>
        <n v="1721.0"/>
        <n v="1856.0"/>
        <n v="1894.0"/>
        <n v="1769.0"/>
        <n v="1899.0"/>
        <s v="Planta de Luz Mex"/>
        <n v="1838.0"/>
        <n v="1955.0"/>
        <n v="1968.0"/>
        <n v="1846.0"/>
        <s v="MANTENIMIENTO"/>
        <n v="1908.0"/>
        <n v="1786.0"/>
        <n v="2056.0"/>
        <n v="1768.0"/>
        <n v="1954.0"/>
        <s v="MANTENIMIENTO MEXICO"/>
        <n v="1901.0"/>
        <n v="1952.0"/>
        <n v="1783.0"/>
        <n v="1909.0"/>
        <n v="1895.0"/>
        <n v="1757.0"/>
        <n v="2027.0"/>
        <n v="1785.0"/>
        <n v="1805.0"/>
        <n v="1834.0"/>
        <n v="1835.0"/>
        <n v="1862.0"/>
        <n v="2038.0"/>
        <n v="2091.0"/>
        <n v="1777.0"/>
        <n v="2058.0"/>
        <s v="DC06"/>
        <n v="1682.0"/>
        <n v="1714.0"/>
        <n v="1770.0"/>
        <n v="2008.0"/>
        <n v="1887.0"/>
        <n v="2039.0"/>
        <n v="1852.0"/>
        <n v="2057.0"/>
        <n v="1764.0"/>
        <n v="1891.0"/>
        <n v="1755.0"/>
        <n v="1961.0"/>
        <n v="1796.0"/>
        <n v="2041.0"/>
        <n v="1824.0"/>
        <n v="1822.0"/>
        <n v="1792.0"/>
        <n v="2068.0"/>
        <n v="1745.0"/>
        <n v="1739.0"/>
        <n v="1831.0"/>
        <n v="2087.0"/>
        <n v="1945.0"/>
        <n v="1890.0"/>
        <n v="1825.0"/>
        <m/>
        <s v="DC07"/>
        <n v="1719.0"/>
        <n v="1742.0"/>
        <n v="1859.0"/>
        <n v="2085.0"/>
        <n v="1794.0"/>
        <n v="1737.0"/>
        <n v="1716.0"/>
        <n v="2093.0"/>
        <n v="2105.0"/>
        <n v="1880.0"/>
        <n v="2081.0"/>
        <n v="1763.0"/>
        <n v="1751.0"/>
        <n v="1720.0"/>
        <n v="2104.0"/>
        <n v="2108.0"/>
        <n v="2054.0"/>
        <n v="2103.0"/>
        <n v="2099.0"/>
        <n v="1882.0"/>
        <n v="1940.0"/>
        <n v="1685.0"/>
        <n v="1832.0"/>
        <n v="1732.0"/>
        <n v="1893.0"/>
        <n v="2049.0"/>
        <n v="2055.0"/>
        <n v="2048.0"/>
        <n v="1726.0"/>
        <n v="2050.0"/>
        <n v="2101.0"/>
        <n v="2064.0"/>
        <n v="2052.0"/>
        <n v="2076.0"/>
        <n v="2075.0"/>
        <n v="2097.0"/>
        <n v="2094.0"/>
        <n v="2095.0"/>
        <n v="2047.0"/>
        <s v="DC01"/>
        <n v="2074.0"/>
        <n v="2096.0"/>
        <n v="2073.0"/>
        <n v="1636.0"/>
        <n v="1918.0"/>
        <n v="1914.0"/>
        <n v="2098.0"/>
        <n v="1930.0"/>
        <n v="2090.0"/>
        <n v="2083.0"/>
        <n v="2114.0"/>
        <n v="2117.0"/>
        <n v="2115.0"/>
        <n v="2113.0"/>
        <s v="PLANTA DE LUZ"/>
        <n v="2137.0"/>
        <n v="2119.0"/>
        <n v="2116.0"/>
        <n v="2120.0"/>
        <s v="DC08"/>
        <n v="1860.0"/>
      </sharedItems>
    </cacheField>
    <cacheField name="Flota" numFmtId="0">
      <sharedItems containsBlank="1">
        <s v="PISA Gdl"/>
        <s v="Circuitos"/>
        <s v="Liverpool Local"/>
        <s v="Full Liver"/>
        <s v="MeLi Dedicado Merida"/>
        <s v="Pilgrims Tepo"/>
        <s v="Available"/>
        <s v="MeLi Dedicado TD"/>
        <m/>
        <s v="MeLi asignado SD"/>
        <s v="Wm Full"/>
        <s v="Peñafiel Tecamac"/>
        <s v="MeLi Asignado TD"/>
        <s v="Sayer Thorton"/>
        <s v="Hisense"/>
        <s v="Sayer Sencillo"/>
        <s v="Sayer Vuelteros"/>
        <s v="Wm Sencillo"/>
        <s v="Pipas"/>
        <s v="MeLi Ded Puebla"/>
        <s v="Patieros sucursal"/>
        <s v="Out"/>
        <s v="Protans"/>
        <s v="Sayer Full"/>
        <s v="Sayer Patios y T."/>
        <s v="Polaris"/>
        <s v="Peñafiel Tlajomulco"/>
        <s v="Sayer Pipas"/>
        <s v="Patieros Crisa"/>
        <s v="Crisa"/>
        <s v="Available EC-01"/>
        <s v="Available EC-07"/>
        <s v="Available EC-06"/>
        <s v="Available EC-02"/>
        <s v="Available EC-04"/>
        <s v="In"/>
        <s v="Harinas Elizondo"/>
        <s v="Conductores Mty"/>
        <s v="Sayer Expo"/>
        <s v="Available EC-03"/>
      </sharedItems>
    </cacheField>
    <cacheField name="EC" numFmtId="0">
      <sharedItems containsBlank="1">
        <s v="EC-06"/>
        <s v="EC-03"/>
        <s v="EC-01"/>
        <s v="EC-05"/>
        <s v="EC-02"/>
        <s v="TTE"/>
        <m/>
        <s v="EC-08"/>
        <s v="EC-04"/>
        <s v="EC-07"/>
        <s v="AF"/>
      </sharedItems>
    </cacheField>
    <cacheField name="Fecha de Transacción">
      <sharedItems containsDate="1" containsBlank="1" containsMixedTypes="1">
        <s v="1/1/2025"/>
        <s v="2/1/2025"/>
        <s v="3/1/2025"/>
        <s v="4/1/2025"/>
        <s v="5/1/2025"/>
        <s v="6/1/2025"/>
        <s v="7/1/2025"/>
        <s v="8/1/2025"/>
        <d v="2025-01-09T23:56:39Z"/>
        <d v="2025-01-09T22:31:08Z"/>
        <d v="2025-01-09T22:29:07Z"/>
        <d v="2025-01-09T22:08:37Z"/>
        <d v="2025-01-09T21:54:12Z"/>
        <d v="2025-01-09T21:43:55Z"/>
        <d v="2025-01-09T21:38:30Z"/>
        <d v="2025-01-09T21:18:56Z"/>
        <d v="2025-01-09T20:57:07Z"/>
        <d v="2025-01-09T20:36:53Z"/>
        <d v="2025-01-09T20:31:50Z"/>
        <d v="2025-01-09T20:18:52Z"/>
        <d v="2025-01-09T20:09:34Z"/>
        <d v="2025-01-09T19:43:31Z"/>
        <d v="2025-01-09T19:25:55Z"/>
        <d v="2025-01-09T19:18:23Z"/>
        <d v="2025-01-09T19:05:11Z"/>
        <d v="2025-01-09T18:41:53Z"/>
        <d v="2025-01-09T18:40:11Z"/>
        <d v="2025-01-09T18:21:41Z"/>
        <d v="2025-01-09T18:19:57Z"/>
        <d v="2025-01-09T18:01:01Z"/>
        <d v="2025-01-09T17:53:59Z"/>
        <d v="2025-01-09T17:44:58Z"/>
        <d v="2025-01-09T17:33:16Z"/>
        <d v="2025-01-09T17:25:38Z"/>
        <d v="2025-01-09T17:10:56Z"/>
        <d v="2025-01-09T17:02:12Z"/>
        <d v="2025-01-09T16:37:31Z"/>
        <d v="2025-01-09T15:40:31Z"/>
        <d v="2025-01-09T15:40:10Z"/>
        <d v="2025-01-09T15:14:15Z"/>
        <d v="2025-01-09T14:59:14Z"/>
        <d v="2025-01-09T14:48:06Z"/>
        <d v="2025-01-09T14:17:01Z"/>
        <d v="2025-01-09T13:36:35Z"/>
        <d v="2025-01-09T12:25:17Z"/>
        <d v="2025-01-09T11:53:55Z"/>
        <d v="2025-01-09T11:35:31Z"/>
        <d v="2025-01-09T11:09:27Z"/>
        <d v="2025-01-09T10:57:00Z"/>
        <d v="2025-01-09T10:52:10Z"/>
        <d v="2025-01-09T10:40:04Z"/>
        <d v="2025-01-09T10:35:30Z"/>
        <d v="2025-01-09T10:21:03Z"/>
        <d v="2025-01-09T10:12:52Z"/>
        <d v="2025-01-09T10:00:36Z"/>
        <d v="2025-01-09T09:45:33Z"/>
        <d v="2025-01-09T09:19:58Z"/>
        <d v="2025-01-09T08:43:21Z"/>
        <d v="2025-01-09T08:00:06Z"/>
        <d v="2025-01-09T07:45:31Z"/>
        <d v="2025-01-09T07:27:41Z"/>
        <d v="2025-01-09T06:40:07Z"/>
        <d v="2025-01-09T06:13:12Z"/>
        <d v="2025-01-09T02:43:52Z"/>
        <d v="2025-01-09T02:28:58Z"/>
        <d v="2025-01-09T02:25:26Z"/>
        <d v="2025-01-09T01:14:21Z"/>
        <d v="2025-01-09T00:13:37Z"/>
        <d v="2025-01-09T00:04:49Z"/>
        <d v="2025-01-09T20:24:28Z"/>
        <d v="2025-01-09T19:31:16Z"/>
        <d v="2025-01-09T18:29:39Z"/>
        <d v="2025-01-09T17:25:26Z"/>
        <d v="2025-01-09T15:50:50Z"/>
        <d v="2025-01-09T15:20:15Z"/>
        <d v="2025-01-09T13:42:33Z"/>
        <d v="2025-01-09T12:23:01Z"/>
        <d v="2025-01-09T12:08:08Z"/>
        <d v="2025-01-09T10:44:54Z"/>
        <d v="2025-01-09T05:06:30Z"/>
        <d v="2025-01-09T20:42:34Z"/>
        <d v="2025-01-09T18:55:00Z"/>
        <d v="2025-01-09T18:30:32Z"/>
        <d v="2025-01-09T17:44:50Z"/>
        <d v="2025-01-09T16:22:30Z"/>
        <d v="2025-01-09T13:48:27Z"/>
        <d v="2025-01-09T12:06:23Z"/>
        <d v="2025-01-09T04:02:41Z"/>
        <d v="2025-01-09T01:52:26Z"/>
        <d v="2025-01-09T00:51:57Z"/>
        <d v="2025-01-09T22:06:50Z"/>
        <d v="2025-01-09T20:44:59Z"/>
        <d v="2025-01-09T10:53:52Z"/>
        <d v="2025-01-09T10:40:14Z"/>
        <d v="2025-01-09T06:29:52Z"/>
        <d v="2025-01-09T21:21:22Z"/>
        <d v="2025-01-09T20:53:34Z"/>
        <d v="2025-01-09T23:33:39Z"/>
        <d v="2025-01-09T21:16:21Z"/>
        <d v="2025-01-09T21:12:15Z"/>
        <d v="2025-01-09T20:51:14Z"/>
        <d v="2025-01-09T20:37:01Z"/>
        <d v="2025-01-09T20:15:33Z"/>
        <d v="2025-01-09T19:35:54Z"/>
        <d v="2025-01-09T17:19:35Z"/>
        <d v="2025-01-09T16:42:23Z"/>
        <d v="2025-01-09T16:11:31Z"/>
        <d v="2025-01-09T14:24:56Z"/>
        <d v="2025-01-09T14:19:15Z"/>
        <d v="2025-01-09T14:01:15Z"/>
        <d v="2025-01-09T12:33:31Z"/>
        <d v="2025-01-09T11:57:08Z"/>
        <d v="2025-01-09T11:41:25Z"/>
        <d v="2025-01-09T10:50:07Z"/>
        <d v="2025-01-09T08:09:00Z"/>
        <d v="2025-01-09T07:11:40Z"/>
        <d v="2025-01-09T07:05:43Z"/>
        <d v="2025-01-09T04:29:51Z"/>
        <d v="2025-01-09T03:46:54Z"/>
        <d v="2025-01-09T03:31:36Z"/>
        <d v="2025-01-09T03:04:32Z"/>
        <d v="2025-01-09T00:36:42Z"/>
        <d v="2025-01-09T00:30:15Z"/>
        <d v="2025-01-09T00:15:42Z"/>
        <d v="2025-01-09T02:56:00Z"/>
        <d v="2025-01-09T06:41:00Z"/>
        <d v="2025-01-09T07:05:00Z"/>
        <d v="2025-01-09T10:08:00Z"/>
        <d v="2025-01-09T10:27:00Z"/>
        <d v="2025-01-09T18:06:00Z"/>
        <d v="2025-01-09T19:11:00Z"/>
        <d v="2025-01-09T20:03:00Z"/>
        <d v="2025-01-09T00:00:00Z"/>
        <d v="2025-01-10T00:00:00Z"/>
        <d v="2025-01-11T00:00:00Z"/>
        <d v="2025-01-12T00:00:00Z"/>
        <d v="2025-01-13T23:57:23Z"/>
        <d v="2025-01-13T23:47:45Z"/>
        <d v="2025-01-13T22:47:02Z"/>
        <d v="2025-01-13T22:39:17Z"/>
        <d v="2025-01-13T22:31:20Z"/>
        <d v="2025-01-13T22:12:57Z"/>
        <d v="2025-01-13T21:31:03Z"/>
        <d v="2025-01-13T20:56:02Z"/>
        <d v="2025-01-13T20:49:00Z"/>
        <d v="2025-01-13T20:31:14Z"/>
        <d v="2025-01-13T20:16:04Z"/>
        <d v="2025-01-13T19:49:32Z"/>
        <d v="2025-01-13T19:27:14Z"/>
        <d v="2025-01-13T18:38:38Z"/>
        <d v="2025-01-13T18:16:56Z"/>
        <d v="2025-01-13T17:56:58Z"/>
        <d v="2025-01-13T17:50:53Z"/>
        <d v="2025-01-13T17:42:01Z"/>
        <d v="2025-01-13T17:37:15Z"/>
        <d v="2025-01-13T17:25:33Z"/>
        <d v="2025-01-13T17:09:57Z"/>
        <d v="2025-01-13T17:09:05Z"/>
        <d v="2025-01-13T16:56:31Z"/>
        <d v="2025-01-13T16:51:49Z"/>
        <d v="2025-01-13T16:34:06Z"/>
        <d v="2025-01-13T16:30:30Z"/>
        <d v="2025-01-13T15:59:14Z"/>
        <d v="2025-01-13T15:10:34Z"/>
        <d v="2025-01-13T14:38:11Z"/>
        <d v="2025-01-13T14:28:03Z"/>
        <d v="2025-01-13T13:59:52Z"/>
        <d v="2025-01-13T12:57:17Z"/>
        <d v="2025-01-13T12:11:01Z"/>
        <d v="2025-01-13T12:06:56Z"/>
        <d v="2025-01-13T11:45:11Z"/>
        <d v="2025-01-13T10:29:18Z"/>
        <d v="2025-01-13T10:26:43Z"/>
        <d v="2025-01-13T10:08:13Z"/>
        <d v="2025-01-13T06:36:33Z"/>
        <d v="2025-01-13T06:18:32Z"/>
        <d v="2025-01-13T02:48:31Z"/>
        <d v="2025-01-13T02:37:42Z"/>
        <d v="2025-01-13T02:18:54Z"/>
        <d v="2025-01-13T01:14:56Z"/>
        <d v="2025-01-13T00:06:08Z"/>
        <d v="2025-01-13T22:23:15Z"/>
        <d v="2025-01-13T20:46:01Z"/>
        <d v="2025-01-13T17:36:45Z"/>
        <d v="2025-01-13T16:31:34Z"/>
        <d v="2025-01-13T15:53:05Z"/>
        <d v="2025-01-13T15:15:44Z"/>
        <d v="2025-01-13T13:27:15Z"/>
        <d v="2025-01-13T11:55:33Z"/>
        <d v="2025-01-13T22:26:58Z"/>
        <d v="2025-01-13T20:38:59Z"/>
        <d v="2025-01-13T18:54:20Z"/>
        <d v="2025-01-13T18:49:05Z"/>
        <d v="2025-01-13T18:48:50Z"/>
        <d v="2025-01-13T15:06:26Z"/>
        <d v="2025-01-13T14:15:23Z"/>
        <d v="2025-01-13T12:51:55Z"/>
        <d v="2025-01-13T10:38:48Z"/>
        <d v="2025-01-13T10:19:40Z"/>
        <d v="2025-01-13T09:22:39Z"/>
        <d v="2025-01-13T04:12:08Z"/>
        <d v="2025-01-13T03:41:27Z"/>
        <d v="2025-01-13T02:47:59Z"/>
        <d v="2025-01-13T17:29:44Z"/>
        <d v="2025-01-13T14:33:04Z"/>
        <d v="2025-01-13T12:41:43Z"/>
        <d v="2025-01-13T08:49:57Z"/>
        <d v="2025-01-13T16:56:11Z"/>
        <d v="2025-01-13T10:07:31Z"/>
        <d v="2025-01-13T09:52:35Z"/>
        <d v="2025-01-13T09:48:08Z"/>
        <d v="2025-01-13T09:27:26Z"/>
        <d v="2025-01-13T07:54:39Z"/>
        <d v="2025-01-13T23:58:25Z"/>
        <d v="2025-01-13T22:43:42Z"/>
        <d v="2025-01-13T20:28:48Z"/>
        <d v="2025-01-13T20:14:24Z"/>
        <d v="2025-01-13T19:41:30Z"/>
        <d v="2025-01-13T19:28:08Z"/>
        <d v="2025-01-13T18:55:23Z"/>
        <d v="2025-01-13T17:19:20Z"/>
        <d v="2025-01-13T17:07:53Z"/>
        <d v="2025-01-13T17:03:17Z"/>
        <d v="2025-01-13T12:22:08Z"/>
        <d v="2025-01-13T11:20:18Z"/>
        <d v="2025-01-13T10:59:05Z"/>
        <d v="2025-01-13T10:56:55Z"/>
        <d v="2025-01-13T10:40:43Z"/>
        <d v="2025-01-13T10:31:06Z"/>
        <d v="2025-01-13T01:03:00Z"/>
        <d v="2025-01-13T02:45:00Z"/>
        <d v="2025-01-13T12:50:00Z"/>
        <d v="2025-01-13T16:11:00Z"/>
        <d v="2025-01-13T16:45:00Z"/>
        <d v="2025-01-13T17:02:00Z"/>
        <d v="2025-01-13T18:16:00Z"/>
        <d v="2025-01-13T18:45:00Z"/>
        <d v="2025-01-13T19:45:00Z"/>
        <d v="2025-01-13T20:06:00Z"/>
        <d v="2025-01-13T22:15:00Z"/>
        <d v="2025-01-13T23:05:00Z"/>
        <d v="2025-01-13T23:08:00Z"/>
        <d v="2025-01-13T23:24:00Z"/>
        <d v="2025-01-13T23:40:00Z"/>
        <d v="2025-01-13T00:00:00Z"/>
        <d v="2025-01-14T23:39:41Z"/>
        <d v="2025-01-14T23:18:26Z"/>
        <d v="2025-01-14T22:27:01Z"/>
        <d v="2025-01-14T22:03:24Z"/>
        <d v="2025-01-14T21:54:29Z"/>
        <d v="2025-01-14T21:44:45Z"/>
        <d v="2025-01-14T21:29:00Z"/>
        <d v="2025-01-14T21:28:11Z"/>
        <d v="2025-01-14T21:09:48Z"/>
        <d v="2025-01-14T21:08:59Z"/>
        <d v="2025-01-14T18:16:23Z"/>
        <d v="2025-01-14T17:45:15Z"/>
        <d v="2025-01-14T17:27:33Z"/>
        <d v="2025-01-14T17:14:38Z"/>
        <d v="2025-01-14T17:05:29Z"/>
        <d v="2025-01-14T17:04:50Z"/>
        <d v="2025-01-14T16:46:59Z"/>
        <d v="2025-01-14T16:23:01Z"/>
        <d v="2025-01-14T16:14:44Z"/>
        <d v="2025-01-14T15:45:47Z"/>
        <d v="2025-01-14T15:40:01Z"/>
        <d v="2025-01-14T14:23:49Z"/>
        <d v="2025-01-14T14:12:35Z"/>
        <d v="2025-01-14T13:46:56Z"/>
        <d v="2025-01-14T13:20:47Z"/>
        <d v="2025-01-14T13:18:55Z"/>
        <d v="2025-01-14T12:50:35Z"/>
        <d v="2025-01-14T11:52:05Z"/>
        <d v="2025-01-14T11:18:49Z"/>
        <d v="2025-01-14T10:58:23Z"/>
        <d v="2025-01-14T10:45:55Z"/>
        <d v="2025-01-14T09:53:21Z"/>
        <d v="2025-01-14T09:49:32Z"/>
        <d v="2025-01-14T09:34:03Z"/>
        <d v="2025-01-14T09:31:20Z"/>
        <d v="2025-01-14T08:58:16Z"/>
        <d v="2025-01-14T08:16:13Z"/>
        <d v="2025-01-14T07:50:02Z"/>
        <d v="2025-01-14T07:40:20Z"/>
        <d v="2025-01-14T07:28:26Z"/>
        <d v="2025-01-14T07:08:17Z"/>
        <d v="2025-01-14T06:37:48Z"/>
        <d v="2025-01-14T06:25:22Z"/>
        <d v="2025-01-14T06:01:11Z"/>
        <d v="2025-01-14T04:52:46Z"/>
        <d v="2025-01-14T04:07:42Z"/>
        <d v="2025-01-14T03:42:47Z"/>
        <d v="2025-01-14T03:01:01Z"/>
        <d v="2025-01-14T02:06:31Z"/>
        <d v="2025-01-14T01:47:37Z"/>
        <d v="2025-01-14T01:38:47Z"/>
        <d v="2025-01-14T01:34:36Z"/>
        <d v="2025-01-14T00:58:53Z"/>
        <d v="2025-01-14T22:20:46Z"/>
        <d v="2025-01-14T22:08:24Z"/>
        <d v="2025-01-14T18:28:06Z"/>
        <d v="2025-01-14T17:20:23Z"/>
        <d v="2025-01-14T13:39:28Z"/>
        <d v="2025-01-14T12:08:14Z"/>
        <d v="2025-01-14T08:01:03Z"/>
        <d v="2025-01-14T06:05:28Z"/>
        <d v="2025-01-14T03:05:40Z"/>
        <d v="2025-01-14T21:43:55Z"/>
        <d v="2025-01-14T21:39:20Z"/>
        <d v="2025-01-14T14:06:19Z"/>
        <d v="2025-01-14T00:26:30Z"/>
        <d v="2025-01-14T17:48:52Z"/>
        <d v="2025-01-14T17:34:48Z"/>
        <d v="2025-01-14T13:27:02Z"/>
        <d v="2025-01-14T23:03:37Z"/>
        <d v="2025-01-14T17:02:12Z"/>
        <d v="2025-01-14T16:42:39Z"/>
        <d v="2025-01-14T11:38:15Z"/>
        <d v="2025-01-14T08:00:22Z"/>
        <d v="2025-01-14T06:08:58Z"/>
        <d v="2025-01-14T22:43:33Z"/>
        <d v="2025-01-14T21:45:46Z"/>
        <d v="2025-01-14T20:13:09Z"/>
        <d v="2025-01-14T19:46:22Z"/>
        <d v="2025-01-14T19:25:21Z"/>
        <d v="2025-01-14T18:21:58Z"/>
        <d v="2025-01-14T18:04:37Z"/>
        <d v="2025-01-14T18:01:36Z"/>
        <d v="2025-01-14T16:58:02Z"/>
        <d v="2025-01-14T15:37:23Z"/>
        <d v="2025-01-14T15:04:38Z"/>
        <d v="2025-01-14T15:02:23Z"/>
        <d v="2025-01-14T13:53:45Z"/>
        <d v="2025-01-14T11:58:26Z"/>
        <d v="2025-01-14T11:44:08Z"/>
        <d v="2025-01-14T11:33:40Z"/>
        <d v="2025-01-14T08:40:02Z"/>
        <d v="2025-01-14T07:32:53Z"/>
        <d v="2025-01-14T05:07:17Z"/>
        <d v="2025-01-14T04:11:27Z"/>
        <d v="2025-01-14T03:34:00Z"/>
        <d v="2025-01-14T05:02:00Z"/>
        <d v="2025-01-14T10:47:00Z"/>
        <d v="2025-01-14T11:37:00Z"/>
        <d v="2025-01-14T12:29:00Z"/>
        <d v="2025-01-14T12:41:00Z"/>
        <d v="2025-01-14T12:51:00Z"/>
        <d v="2025-01-14T13:22:00Z"/>
        <d v="2025-01-14T13:48:00Z"/>
        <d v="2025-01-14T15:56:00Z"/>
        <d v="2025-01-14T17:06:00Z"/>
        <d v="2025-01-14T18:45:00Z"/>
        <d v="2025-01-14T19:11:00Z"/>
        <d v="2025-01-14T19:25:00Z"/>
        <d v="2025-01-14T22:27:00Z"/>
        <d v="2025-01-14T23:44:00Z"/>
        <d v="2025-01-14T00:00:00Z"/>
        <d v="2025-01-15T23:42:16Z"/>
        <d v="2025-01-15T23:00:36Z"/>
        <d v="2025-01-15T22:55:20Z"/>
        <d v="2025-01-15T22:44:36Z"/>
        <d v="2025-01-15T22:15:36Z"/>
        <d v="2025-01-15T22:09:58Z"/>
        <d v="2025-01-15T22:01:41Z"/>
        <d v="2025-01-15T21:17:21Z"/>
        <d v="2025-01-15T20:53:33Z"/>
        <d v="2025-01-15T20:29:52Z"/>
        <d v="2025-01-15T20:25:31Z"/>
        <d v="2025-01-15T20:05:27Z"/>
        <d v="2025-01-15T20:00:53Z"/>
        <d v="2025-01-15T19:43:25Z"/>
        <d v="2025-01-15T19:42:47Z"/>
        <d v="2025-01-15T19:20:07Z"/>
        <d v="2025-01-15T19:17:25Z"/>
        <d v="2025-01-15T19:02:45Z"/>
        <d v="2025-01-15T19:00:53Z"/>
        <d v="2025-01-15T18:42:37Z"/>
        <d v="2025-01-15T18:37:01Z"/>
        <d v="2025-01-15T17:19:00Z"/>
        <d v="2025-01-15T16:55:52Z"/>
        <d v="2025-01-15T16:52:28Z"/>
        <d v="2025-01-15T15:33:03Z"/>
        <d v="2025-01-15T15:24:35Z"/>
        <d v="2025-01-15T15:16:16Z"/>
        <d v="2025-01-15T15:06:38Z"/>
        <d v="2025-01-15T14:37:56Z"/>
        <d v="2025-01-15T14:30:41Z"/>
        <d v="2025-01-15T13:25:55Z"/>
        <d v="2025-01-15T12:35:41Z"/>
        <d v="2025-01-15T12:20:24Z"/>
        <d v="2025-01-15T12:18:50Z"/>
        <d v="2025-01-15T12:03:42Z"/>
        <d v="2025-01-15T11:31:25Z"/>
        <d v="2025-01-15T11:27:37Z"/>
        <d v="2025-01-15T11:25:25Z"/>
        <d v="2025-01-15T11:15:37Z"/>
        <d v="2025-01-15T10:59:09Z"/>
        <d v="2025-01-15T10:34:59Z"/>
        <d v="2025-01-15T08:55:46Z"/>
        <d v="2025-01-15T08:45:35Z"/>
        <d v="2025-01-15T08:11:34Z"/>
        <d v="2025-01-15T06:38:42Z"/>
        <d v="2025-01-15T06:30:05Z"/>
        <d v="2025-01-15T06:20:15Z"/>
        <d v="2025-01-15T06:17:23Z"/>
        <d v="2025-01-15T06:02:16Z"/>
        <d v="2025-01-15T05:41:01Z"/>
        <d v="2025-01-15T05:26:33Z"/>
        <d v="2025-01-15T05:24:27Z"/>
        <d v="2025-01-15T03:50:01Z"/>
        <d v="2025-01-15T02:53:25Z"/>
        <d v="2025-01-15T02:06:57Z"/>
        <d v="2025-01-15T01:29:30Z"/>
        <d v="2025-01-15T00:08:52Z"/>
        <d v="2025-01-15T23:16:42Z"/>
        <d v="2025-01-15T22:47:18Z"/>
        <d v="2025-01-15T21:24:19Z"/>
        <d v="2025-01-15T16:21:12Z"/>
        <d v="2025-01-15T14:15:45Z"/>
        <d v="2025-01-15T11:47:57Z"/>
        <d v="2025-01-15T10:57:30Z"/>
        <d v="2025-01-15T10:17:07Z"/>
        <d v="2025-01-15T09:55:22Z"/>
        <d v="2025-01-15T09:06:22Z"/>
        <d v="2025-01-15T06:54:23Z"/>
        <d v="2025-01-15T01:25:45Z"/>
        <d v="2025-01-15T01:17:19Z"/>
        <d v="2025-01-15T23:57:07Z"/>
        <d v="2025-01-15T20:28:12Z"/>
        <d v="2025-01-15T16:27:31Z"/>
        <d v="2025-01-15T14:39:42Z"/>
        <d v="2025-01-15T02:23:39Z"/>
        <d v="2025-01-15T01:20:32Z"/>
        <d v="2025-01-15T22:54:27Z"/>
        <d v="2025-01-15T22:49:38Z"/>
        <d v="2025-01-15T22:30:50Z"/>
        <d v="2025-01-15T21:31:59Z"/>
        <d v="2025-01-15T20:58:22Z"/>
        <d v="2025-01-15T10:52:16Z"/>
        <d v="2025-01-15T10:43:32Z"/>
        <d v="2025-01-15T08:13:51Z"/>
        <d v="2025-01-15T05:32:24Z"/>
        <d v="2025-01-15T23:57:11Z"/>
        <d v="2025-01-15T23:37:43Z"/>
        <d v="2025-01-15T22:44:06Z"/>
        <d v="2025-01-15T19:29:25Z"/>
        <d v="2025-01-15T19:01:24Z"/>
        <d v="2025-01-15T14:51:36Z"/>
        <d v="2025-01-15T14:40:12Z"/>
        <d v="2025-01-15T14:04:43Z"/>
        <d v="2025-01-15T14:02:15Z"/>
        <d v="2025-01-15T13:28:08Z"/>
        <d v="2025-01-15T13:14:33Z"/>
        <d v="2025-01-15T13:07:49Z"/>
        <d v="2025-01-15T12:35:48Z"/>
        <d v="2025-01-15T10:55:13Z"/>
        <d v="2025-01-15T10:33:24Z"/>
        <d v="2025-01-15T09:58:01Z"/>
        <d v="2025-01-15T09:47:40Z"/>
        <d v="2025-01-15T08:09:16Z"/>
        <d v="2025-01-15T07:44:59Z"/>
        <d v="2025-01-15T07:19:42Z"/>
        <d v="2025-01-15T07:04:58Z"/>
        <d v="2025-01-15T06:41:43Z"/>
        <d v="2025-01-15T04:38:03Z"/>
        <d v="2025-01-15T03:27:32Z"/>
        <d v="2025-01-15T02:08:22Z"/>
        <d v="2025-01-15T11:38:00Z"/>
        <d v="2025-01-15T12:40:00Z"/>
        <d v="2025-01-15T13:42:00Z"/>
        <d v="2025-01-15T13:58:00Z"/>
        <d v="2025-01-15T16:26:00Z"/>
        <d v="2025-01-15T19:22:00Z"/>
        <d v="2025-01-15T23:42:00Z"/>
        <d v="2025-01-15T00:00:00Z"/>
        <s v="16/1/2025"/>
        <d v="2025-01-17T22:43:03Z"/>
        <d v="2025-01-17T21:16:57Z"/>
        <d v="2025-01-17T20:19:46Z"/>
        <d v="2025-01-17T20:18:44Z"/>
        <d v="2025-01-17T19:39:17Z"/>
        <d v="2025-01-17T19:25:44Z"/>
        <d v="2025-01-17T18:00:12Z"/>
        <d v="2025-01-17T17:55:49Z"/>
        <d v="2025-01-17T17:37:57Z"/>
        <d v="2025-01-17T17:34:27Z"/>
        <d v="2025-01-17T17:15:18Z"/>
        <d v="2025-01-17T16:20:05Z"/>
        <d v="2025-01-17T15:47:06Z"/>
        <d v="2025-01-17T15:22:32Z"/>
        <d v="2025-01-17T15:14:56Z"/>
        <d v="2025-01-17T14:51:46Z"/>
        <d v="2025-01-17T14:39:46Z"/>
        <d v="2025-01-17T13:54:13Z"/>
        <d v="2025-01-17T13:33:47Z"/>
        <d v="2025-01-17T13:09:34Z"/>
        <d v="2025-01-17T13:06:39Z"/>
        <d v="2025-01-17T12:47:48Z"/>
        <d v="2025-01-17T11:48:45Z"/>
        <d v="2025-01-17T11:35:34Z"/>
        <d v="2025-01-17T11:13:15Z"/>
        <d v="2025-01-17T11:01:04Z"/>
        <d v="2025-01-17T09:26:16Z"/>
        <d v="2025-01-17T09:12:25Z"/>
        <d v="2025-01-17T09:11:18Z"/>
        <d v="2025-01-17T08:34:36Z"/>
        <d v="2025-01-17T07:50:18Z"/>
        <d v="2025-01-17T07:46:34Z"/>
        <d v="2025-01-17T07:32:43Z"/>
        <d v="2025-01-17T07:21:02Z"/>
        <d v="2025-01-17T06:41:38Z"/>
        <d v="2025-01-17T06:15:26Z"/>
        <d v="2025-01-17T05:46:32Z"/>
        <d v="2025-01-17T04:43:32Z"/>
        <d v="2025-01-17T02:23:24Z"/>
        <d v="2025-01-17T01:26:29Z"/>
        <d v="2025-01-17T00:51:55Z"/>
        <d v="2025-01-17T00:15:58Z"/>
        <d v="2025-01-17T22:17:10Z"/>
        <d v="2025-01-17T20:03:23Z"/>
        <d v="2025-01-17T19:46:42Z"/>
        <d v="2025-01-17T19:27:44Z"/>
        <d v="2025-01-17T17:32:30Z"/>
        <d v="2025-01-17T14:06:24Z"/>
        <d v="2025-01-17T11:33:46Z"/>
        <d v="2025-01-17T10:05:28Z"/>
        <d v="2025-01-17T07:54:06Z"/>
        <d v="2025-01-17T07:28:16Z"/>
        <d v="2025-01-17T06:25:39Z"/>
        <d v="2025-01-17T01:39:21Z"/>
        <d v="2025-01-17T23:28:41Z"/>
        <d v="2025-01-17T15:40:47Z"/>
        <d v="2025-01-17T11:52:31Z"/>
        <d v="2025-01-17T09:50:32Z"/>
        <d v="2025-01-17T08:41:39Z"/>
        <d v="2025-01-17T05:16:23Z"/>
        <d v="2025-01-17T00:59:49Z"/>
        <d v="2025-01-17T17:50:24Z"/>
        <d v="2025-01-17T17:35:33Z"/>
        <d v="2025-01-17T10:48:13Z"/>
        <d v="2025-01-17T08:53:30Z"/>
        <d v="2025-01-17T22:05:17Z"/>
        <d v="2025-01-17T20:16:58Z"/>
        <d v="2025-01-17T17:51:29Z"/>
        <d v="2025-01-17T17:50:49Z"/>
        <d v="2025-01-17T17:42:13Z"/>
        <d v="2025-01-17T17:30:51Z"/>
        <d v="2025-01-17T17:17:03Z"/>
        <d v="2025-01-17T14:22:01Z"/>
        <d v="2025-01-17T13:22:08Z"/>
        <d v="2025-01-17T10:26:13Z"/>
        <d v="2025-01-17T10:11:57Z"/>
        <d v="2025-01-17T09:00:19Z"/>
        <d v="2025-01-17T08:30:32Z"/>
        <d v="2025-01-17T08:14:02Z"/>
        <d v="2025-01-17T08:12:21Z"/>
        <d v="2025-01-17T07:54:21Z"/>
        <d v="2025-01-17T07:49:04Z"/>
        <d v="2025-01-17T07:18:35Z"/>
        <d v="2025-01-17T04:53:43Z"/>
        <d v="2025-01-17T03:24:02Z"/>
        <d v="2025-01-17T03:13:59Z"/>
        <d v="2025-01-17T01:55:06Z"/>
        <d v="2025-01-17T00:00:00Z"/>
        <d v="2025-01-18T00:00:00Z"/>
        <d v="2025-01-19T00:00:00Z"/>
        <d v="2025-01-16T00:00:00Z"/>
        <d v="2025-01-20T00:00:00Z"/>
        <d v="2025-01-21T00:00:00Z"/>
        <d v="2025-01-22T00:00:00Z"/>
        <d v="2025-01-23T00:00:00Z"/>
        <d v="2025-01-24T21:54:10Z"/>
        <d v="2025-01-24T21:41:29Z"/>
        <d v="2025-01-24T20:26:02Z"/>
        <d v="2025-01-24T20:13:59Z"/>
        <d v="2025-01-24T20:01:01Z"/>
        <d v="2025-01-24T19:49:30Z"/>
        <d v="2025-01-24T19:27:14Z"/>
        <d v="2025-01-24T18:36:10Z"/>
        <d v="2025-01-24T18:22:55Z"/>
        <d v="2025-01-24T18:03:18Z"/>
        <d v="2025-01-24T17:53:12Z"/>
        <d v="2025-01-24T17:32:08Z"/>
        <d v="2025-01-24T16:35:01Z"/>
        <d v="2025-01-24T16:20:43Z"/>
        <d v="2025-01-24T16:09:41Z"/>
        <d v="2025-01-24T15:51:33Z"/>
        <d v="2025-01-24T15:37:12Z"/>
        <d v="2025-01-24T15:15:47Z"/>
        <d v="2025-01-24T15:07:37Z"/>
        <d v="2025-01-24T14:49:42Z"/>
        <d v="2025-01-24T14:38:35Z"/>
        <d v="2025-01-24T14:12:21Z"/>
        <d v="2025-01-24T12:45:31Z"/>
        <d v="2025-01-24T12:18:37Z"/>
        <d v="2025-01-24T11:08:14Z"/>
        <d v="2025-01-24T10:49:02Z"/>
        <d v="2025-01-24T10:46:15Z"/>
        <d v="2025-01-24T10:27:14Z"/>
        <d v="2025-01-24T10:24:32Z"/>
        <d v="2025-01-24T10:07:46Z"/>
        <d v="2025-01-24T09:59:11Z"/>
        <d v="2025-01-24T09:52:27Z"/>
        <d v="2025-01-24T09:27:13Z"/>
        <d v="2025-01-24T09:13:02Z"/>
        <d v="2025-01-24T08:04:23Z"/>
        <d v="2025-01-24T07:56:40Z"/>
        <d v="2025-01-24T07:48:33Z"/>
        <d v="2025-01-24T07:40:35Z"/>
        <d v="2025-01-24T07:26:38Z"/>
        <d v="2025-01-24T06:59:03Z"/>
        <d v="2025-01-24T06:39:24Z"/>
        <d v="2025-01-24T06:17:51Z"/>
        <d v="2025-01-24T05:20:21Z"/>
        <d v="2025-01-24T02:20:53Z"/>
        <d v="2025-01-24T02:00:32Z"/>
        <d v="2025-01-24T00:58:25Z"/>
        <d v="2025-01-24T00:08:44Z"/>
        <d v="2025-01-24T22:44:41Z"/>
        <d v="2025-01-24T21:51:54Z"/>
        <d v="2025-01-24T19:20:53Z"/>
        <d v="2025-01-24T19:05:36Z"/>
        <d v="2025-01-24T17:40:10Z"/>
        <d v="2025-01-24T17:24:32Z"/>
        <d v="2025-01-24T16:07:14Z"/>
        <d v="2025-01-24T15:10:19Z"/>
        <d v="2025-01-24T14:33:40Z"/>
        <d v="2025-01-24T14:10:29Z"/>
        <d v="2025-01-24T09:18:46Z"/>
        <d v="2025-01-24T08:26:29Z"/>
        <d v="2025-01-24T23:43:23Z"/>
        <d v="2025-01-24T23:19:17Z"/>
        <d v="2025-01-24T23:09:37Z"/>
        <d v="2025-01-24T20:42:37Z"/>
        <d v="2025-01-24T12:28:01Z"/>
        <d v="2025-01-24T11:55:46Z"/>
        <d v="2025-01-24T10:43:17Z"/>
        <d v="2025-01-24T01:31:12Z"/>
        <d v="2025-01-24T21:14:27Z"/>
        <d v="2025-01-24T17:07:21Z"/>
        <d v="2025-01-24T16:06:43Z"/>
        <d v="2025-01-24T15:16:01Z"/>
        <d v="2025-01-24T10:01:26Z"/>
        <d v="2025-01-24T02:03:20Z"/>
        <d v="2025-01-24T22:14:43Z"/>
        <d v="2025-01-24T20:46:31Z"/>
        <d v="2025-01-24T20:23:47Z"/>
        <d v="2025-01-24T23:53:41Z"/>
        <d v="2025-01-24T18:56:49Z"/>
        <d v="2025-01-24T17:39:22Z"/>
        <d v="2025-01-24T17:13:22Z"/>
        <d v="2025-01-24T15:24:39Z"/>
        <d v="2025-01-24T13:46:18Z"/>
        <d v="2025-01-24T12:55:19Z"/>
        <d v="2025-01-24T12:48:33Z"/>
        <d v="2025-01-24T12:26:07Z"/>
        <d v="2025-01-24T10:37:42Z"/>
        <d v="2025-01-24T09:18:21Z"/>
        <d v="2025-01-24T08:35:10Z"/>
        <d v="2025-01-24T07:36:59Z"/>
        <d v="2025-01-24T06:41:25Z"/>
        <d v="2025-01-24T06:27:25Z"/>
        <d v="2025-01-24T04:57:31Z"/>
        <d v="2025-01-24T03:18:30Z"/>
        <d v="2025-01-24T00:31:06Z"/>
        <d v="2025-01-24T00:05:52Z"/>
        <d v="2025-01-24T00:05:08Z"/>
        <d v="2025-01-24T00:00:00Z"/>
        <d v="2025-01-25T00:00:00Z"/>
        <d v="2025-01-26T00:00:00Z"/>
        <d v="2025-01-27T00:00:00Z"/>
        <d v="2025-01-28T00:00:00Z"/>
        <d v="2025-01-29T00:00:00Z"/>
        <d v="2025-01-30T00:00:00Z"/>
        <d v="2025-01-31T00:00:00Z"/>
        <d v="2025-02-01T00:00:00Z"/>
        <d v="2025-02-02T00:00:00Z"/>
        <d v="2025-02-03T00:00:00Z"/>
        <d v="2025-02-04T00:00:00Z"/>
        <d v="2025-02-05T00:00:00Z"/>
        <d v="2025-02-06T00:00:00Z"/>
        <d v="2025-02-07T00:00:00Z"/>
        <d v="2025-02-08T00:00:00Z"/>
        <d v="2025-02-09T00:00:00Z"/>
        <d v="2025-02-10T00:00:00Z"/>
        <d v="2025-02-11T00:00:00Z"/>
        <d v="2025-02-12T00:00:00Z"/>
        <d v="2025-02-13T00:00:00Z"/>
        <d v="2025-02-14T00:00:00Z"/>
        <d v="2025-02-15T00:00:00Z"/>
        <d v="2025-02-16T00:00:00Z"/>
        <d v="2025-02-17T00:00:00Z"/>
        <d v="2025-02-18T00:00:00Z"/>
        <d v="2025-02-19T00:00:00Z"/>
        <d v="2025-02-20T00:00:00Z"/>
        <d v="2025-02-21T00:00:00Z"/>
        <d v="2025-02-22T00:00:00Z"/>
        <d v="2025-02-23T00:00:00Z"/>
        <d v="2025-02-24T00:00:00Z"/>
        <d v="2025-02-25T00:00:00Z"/>
        <d v="2025-02-26T00:00:00Z"/>
        <d v="2025-02-27T00:00:00Z"/>
        <d v="2025-02-28T00:00:00Z"/>
        <d v="2025-03-01T00:00:00Z"/>
        <d v="2025-03-02T00:00:00Z"/>
        <d v="2025-03-03T00:00:00Z"/>
        <d v="2025-03-04T00:00:00Z"/>
        <d v="2025-03-05T00:00:00Z"/>
        <d v="2025-03-06T00:00:00Z"/>
        <d v="2025-03-07T00:00:00Z"/>
        <m/>
      </sharedItems>
    </cacheField>
    <cacheField name="Operador" numFmtId="0">
      <sharedItems containsBlank="1">
        <s v="VALENCIA CARILLO GUSTAVO"/>
        <s v="RIOS ORTIZ FERNANDO"/>
        <s v="PERCINO ALCANTARA ANTONIO"/>
        <s v="BAUTISTA LOPEZ LUIS"/>
        <s v="RODRIGUEZ MORALES ARMANDO EDGAR"/>
        <s v="AGUIRRE VIDAL MAURICIO"/>
        <s v="JIMENEZ DIAZ MIGUEL ANGEL"/>
        <s v="OROZCO SALAS EDUARDO"/>
        <s v="CRUZ HERNANDEZ BENITO"/>
        <s v="DE JESUS TORRES JOSE"/>
        <s v="CONTRERAS CARMONA MAURICIO ALEJANDRO"/>
        <s v="CADENA LOPEZ EMMANUEL"/>
        <s v="ANGELES BARRETO MARIO"/>
        <s v="GUERRERO RAMIREZ GABRIEL"/>
        <s v="Mantenimiento"/>
        <s v="PEREZ RUELAS ANGEL ARTURO"/>
        <s v="MONTES DE OCA GRIMALDO ENRIQUE"/>
        <s v="ROJAS MUÑOZ FELIX"/>
        <s v="HERNANDEZ MALAGON HUGO ANTONIO"/>
        <s v="BENITEZ LOPEZ MAXIMINO"/>
        <s v="LUNA SANCHEZ ADOLFO MUCIO"/>
        <s v="DAMIAN MEJIA OSCAR FEDERICO"/>
        <s v="COPO VALENCIA JAIR DE JESUS"/>
        <s v="BONIFACIO FERNANDEZ ARTURO"/>
        <s v="ALCAZAR MENDIOLA ARTURO"/>
        <s v="Cardenas Razo Jorge"/>
        <s v="MONROY FUERTES  ALFREDO"/>
        <s v="ORTEGA RODRIGUEZ JESUS MANUEL"/>
        <s v="SANDOVAL SOLIS JUAN BERNARDO"/>
        <s v="TABARES SANCHEZ YAIR APOLINAR"/>
        <s v="CALLEJAS CERVANTES PEDRO EMILIO"/>
        <s v="CHAVEZ ALVAREZ JUAN CARLOS"/>
        <s v="JORGE HERNANDEZ JONATHAN"/>
        <s v="DELGADO MODESTO JOSE MANUEL"/>
        <s v="MARTINEZ ESPINOZA EVARISTO RAYMUNDO"/>
        <s v="REYES CRUZ JAIME"/>
        <s v="ESTRADA HERNANDEZ MANUEL DAVID"/>
        <s v="ESCOBEDO SALGADO JORGE"/>
        <s v="SEGOVIA RODRIGUEZ MAURICIO SAMUEL"/>
        <s v="MUÑOZ LEAL CECILIO MIGUEL"/>
        <s v="REYES LOPEZ PEDRO"/>
        <s v="MARTINEZ HERNANDEZ FRANDER HUMBERTO"/>
        <s v="GARCIA CAMARGO JUAN LUIS"/>
        <s v="HERNANDEZ PEREZ RODOLFO"/>
        <s v="LOPEZ SEQUEIRO ALFREDO"/>
        <s v="FLORES PARRILLA ERICK ALAN"/>
        <s v="MONTER SANCHEZ JUAN"/>
        <s v="GONZALEZ HERNANDEZ ALONSO"/>
        <s v="CALZADA ALVAREZ JORGE HILARIO"/>
        <s v="CHAVEZ MARTINEZ JOEL"/>
        <s v="LOPEZ MELENDEZ JAVIER CESAR"/>
        <s v="CALDERON TEJEDA VICTOR"/>
        <s v="AGUIRRE CARMONA MIGUEL ALEJANDRO"/>
        <s v="OLVERA RIVAS JUAN ANGEL"/>
        <s v="FLORES CALZADA TITO ADAN"/>
        <s v="IBARRA CANO ANYELO RAFAEL"/>
        <s v="OLVERA PEREZ OSIEL ARMANDO"/>
        <s v="FIGUEROA TELLEZ MARCO ANTONIO"/>
        <s v="MORALES TAPIA EFREEN"/>
        <s v="LOPEZ CISNEROS RENE"/>
        <s v="CUATETA LOPEZ JORGE LUIS"/>
        <s v="PADILLA ZAMORA LUIS ALBERTO"/>
        <s v="OLIVA GARCIA MARCOS ISRRAEL"/>
        <s v="CAMPOS RAMIREZ JOSE JESUS"/>
        <s v="QUINTERO MARTINEZ ULISES HUGO"/>
        <s v="HERNANDEZ MARTINEZ FRANCISCO JAVIER"/>
        <s v="SOLIS CORTES BRIAYAN OSIRIS"/>
        <s v="SARABIA OLIVA JOSE GERMAN"/>
        <s v="MARQUEZ RICARDEZ JOSE ANTONIO"/>
        <s v="RODRIGUEZ SOTO ALEJANDRO"/>
        <s v="VILLEGAS DE LA CRUZ YONI DEL CARMEN"/>
        <s v="LEON ANCHEITA JAIRO DAMIAN"/>
        <s v="DE LA CRUZ SANCHEZ ALEJANDRO"/>
        <s v="MENDEZ CARRILLO RICARDO"/>
        <s v="JARDINES SANTIZO DANIEL"/>
        <s v="ALFARO CRUZ EDIN MISAEL"/>
        <s v="RUIZ SOLIS ROBERTO CARLOS"/>
        <s v="RAMOS RAMIREZ BARTOLO"/>
        <m/>
        <s v="OCAÑA ROSILES MARIO"/>
        <s v="MIRANDA TOVAR EDMUNDO"/>
        <s v="ALVAREZ SANDOVAL RAUL"/>
        <s v="DELGADO REYES JOSE"/>
        <s v="ACOSTA RUIZ FEDERICO"/>
        <s v="PEREZ ANGELES MARCO ANTONIO"/>
        <s v="TORRES VALERIO BRUCE JOSHEPRIK POTTERTON"/>
        <s v="GALLEGOS RIVERA SAMUEL"/>
        <s v="BUSTOS NAVA JUAN DE DIOS"/>
        <s v="HERNANDEZ ENCALADA JOSE SILVESTRE"/>
        <s v="VALENCIA MENDEZ JUAN GIL"/>
        <s v="SALGADO BRAVO MIGUEL ANGEL"/>
        <s v="SANCHEZ NIETO CARLOS SALVADOR"/>
        <s v="CARDENAS MOSQUEDA JOSE LUIS"/>
        <s v="MORA VENDAÑO DANIEL"/>
        <s v="GARCIA VILLEGAS FRANCISCO JAVIER"/>
        <s v="ESCOBAR SANCHEZ SAUL"/>
        <s v="PATIÑO GUZMAN RAMON"/>
        <s v="SANCHEZ ESPINOZA JORGE GIL"/>
        <s v="SANCHEZ NERY KEVIN ERNESTO"/>
        <s v="RODRIGUEZ PANTALEON MARCO ANTONIO"/>
        <s v="REYES MONTES DE OCA RAUL DANIEL"/>
        <s v="ISLAS CAPULIN HILARIO ANTONIO"/>
        <s v="GUTIERREZ VARGAS BERNARDO"/>
        <s v="IBAÑEZ MONROY JOSE RICARDO"/>
        <s v="GALINDO NEGRETE ISMAEL DAVID"/>
        <s v="MENESES VENEGAS ERNESTO"/>
        <s v="CARRANZA GOMEZ CRISTIAN ALBERTO"/>
        <s v="ORTIZ ESPAÑA ARMANDO"/>
        <s v="SOSA GARIBAY ERNESTO"/>
        <s v="BUENAVENTURA TORRES MARTIN"/>
        <s v="VELAZQUEZ SANCHEZ JORGE"/>
        <s v="GARDUÑO ACEVES LUIS ANTONIO"/>
        <s v="SANCHEZ TORRIJOS RODRIGO"/>
        <s v="MORALES LEDESMA LUIS ALBERTO"/>
        <s v="OVALLE ESCOBAR QUINTIN"/>
        <s v="MIRANDA MONTOYA JONATHAN"/>
        <s v="MARTINEZ RAMIREZ ANGEL AGUSTIN"/>
        <s v="GARCIA MARTINEZ SIXTO WILZZON"/>
        <s v="REYES GOMEZ GUALBERTO"/>
        <s v="JUAREZ HERNANDEZ OSCAR"/>
        <s v="FERNANDEZ MORENO RICARDO"/>
        <s v="HERNANDEZ RIVERA ALEJANDRO"/>
        <s v="RAMIREZ SERRANO HECTOR ISRAEL"/>
        <s v="REVLES ARTEAGA ELIAS"/>
        <s v="HERNANDEZ MORLAN LENIN MICHAEL"/>
        <s v="CERVANTES CRUZ JEREMIAS"/>
        <s v="FLORES MENDOZA JOSE ANTONIO"/>
        <s v="SANTOS RAMIREZ VICTOR HUGO"/>
        <s v="HERNANDEZ MALDONADO JUAN"/>
        <s v="CARREÑO MEJIA GUSTAVO"/>
        <s v="BRENIZ ORTIZ ISRAEL"/>
        <s v="ROSALES OLGUIN CESAR ANTONIO"/>
        <s v="GOMEZ PARRAL LUIS ANDRES"/>
        <s v="ORNELAS BELTRAN SERGIO IVAN"/>
        <s v="RUEDA TORIZ RENE"/>
        <s v="GONZALEZ MEDINA CARLOS ALBERTO"/>
        <s v="CAMPOS SANCHEZ VICTOR DE JESUS"/>
        <s v="RICARDEZ RICARDEZ FRANK ALEXANDER"/>
        <s v="RODRIGUEZ PEREZ MIGUEL"/>
        <s v="MARTINEZ RIVERA LEONARDO JAVIER"/>
        <s v="RIVERA DE LA CRUZ JOSE CARLOS"/>
        <s v="VILLASEÑOR CRUZ JESUS MIGUEL"/>
        <s v="GARCIA GONZALEZ JULIO ANTONIO"/>
        <s v="BENITEZ RAMIREZ OSCAR"/>
        <s v="CHAVEZ VILLANUEVA JESUS EDUARDO"/>
        <s v="HERNANDEZ MARTINEZ OCTACVIO"/>
        <s v="MARTINEZ CISNEROS WALTER WENDY"/>
        <s v="ESTRADA MARTINEZ ANIBAL"/>
        <s v="GUTIERREZ ZARAZUA IRVIN RODRIGO"/>
        <s v="MARTINEZ RIVERA OSCAR OSWALDO"/>
        <s v="CARRETERO VILLA MAURICIO"/>
        <s v="CASTILLO MACHUCA MARIO"/>
        <s v="DE LA ROSA RUEDA BLAS"/>
        <s v="ARANDA MORALES SALVADOR"/>
        <s v="OLIVA CRUZ GERARDO ALEXIS"/>
        <s v="LOPEZ GARCIA MARIO ALFONSO"/>
        <s v="MENDOZA MOTA MIGUEL ANGEL"/>
        <s v="PADILLA PEREZ RICARDO"/>
        <s v="MENDIOLA FERNANDEZ CARLOS"/>
        <s v="MARQUEZ RUIZ ARMANDO"/>
        <s v="MARTINEZ RUIZ MIGUEL ANGEL"/>
        <s v="ASTORGA GONZALEZ LUIS"/>
        <s v="MUÑOZ CHAVEZ JUAN CARLOS"/>
        <s v="CHAME CRUZ JUAN ADRIAN"/>
        <s v="MOLINA BUENAVENTURA ALEXIS"/>
        <s v="INCLAN GARRIDO DANIEL ALBERTO"/>
        <s v="SANCHEZ LAGORRETA ARTURO"/>
        <s v="RUEDA CALVA PATRICIO MANUEL"/>
        <s v="REYNOSO ORTIZ VICTOR"/>
        <s v="RUIZ PAEZ FRANCISCO"/>
        <s v="GORDILLO ELENO HUGO CESAR"/>
        <s v="VERGARA MIRANDA PANTALEON"/>
        <s v="MACIN TRINIDAD FRANCISCO"/>
        <s v="PERRUSQUIA MENDOZA FERNANDO"/>
        <s v="LOPEZ VAUGHAN JOSE DANIEL"/>
        <s v="MUÑOZ SANCHEZ GERSSON"/>
        <s v="FERNANDEZ ROMERO FRANCISCO"/>
        <s v="GREGORIO GUERRERO RICARDO"/>
        <s v="CORTEZ SERRANO ERNESTO"/>
        <s v="MERLOS MORALES UBALDO"/>
        <s v="GOMEZ MORAN IZTLI CALEB"/>
        <s v="RESENDIZ FLORES EDUARDO"/>
        <s v="LOPEZ NARVAEZ EDUARDO"/>
        <s v="GOMEZ FERNANDEZ JOVANNY"/>
        <s v="DOMINGUEZ HINOJOSA SALVADOR"/>
        <s v="LOPEZ PIÑON ERICK EMMANUEL"/>
        <s v="CAMPOS GARCIA JUAN ANTONIO"/>
        <s v="ALVAREZ VILLARREAL GABRIEL"/>
        <s v="TORRES LOZANO VICTOR"/>
        <s v="CHABLE PEREZ OMAR"/>
        <s v="CRUZ CASTILLO TOMAS"/>
        <s v="ACOSTA MONASTERIO HERIBERTO"/>
        <s v="BERMEO LOPEZ JESUS SALVADOR"/>
        <s v="SANCHEZ ROJO EUSEBIO"/>
        <s v="TAMAYO ZUÑIGA DAVID"/>
        <s v="VARGAS TERAN JUAN CARLOS"/>
        <s v="PAREDES MEJIA MISAEL DYLAN"/>
        <s v="DIAZ ACUÑA OSCAR"/>
        <s v="REYES RODA FERNANDO"/>
        <s v="BARRETO BARRETO PEDRO"/>
        <s v="MARIN MARTINEZ JUANA"/>
        <s v="SANCHEZ MEDINA JESUS ADAN"/>
        <s v="ROBERTO SOBERANES JUAN"/>
        <s v="LEON MONTECINOS JUAN ANTONIO"/>
        <s v="VELAZQUEZ MORALES GIOVANNI ARMANDO"/>
        <s v="GALICIA AVILA RAYMUNDO"/>
        <s v="ALTAMIRANO CHAVEZ JOSE LEONARDO"/>
        <s v="ZAMORA ZAMORA ROBERTO CARLOS"/>
        <s v="PEREZ BENITEZ FIDEL"/>
        <s v="SORIANO NOLASCO JULIO CESAR"/>
        <s v="SOSA GUZMAN MARIO ANTONIO"/>
        <s v="SANTILLAN GONZALEZ MANUEL"/>
        <s v="SANCHEZ MENDOZA JESUS"/>
        <s v="VARGAS HERNANDEZ RUBEN"/>
        <s v="DIAZ SEDANO FRANCISCO JAVIER"/>
        <s v="SALINAS GASPER NERI ISRAEL"/>
        <s v="DE JESUS TORRES MARIO"/>
        <s v="ODILON GALVAN GUEVARA"/>
        <s v="HERNANDEZ MARTINEZ JUVENTINO"/>
        <s v="BALDERAS SACHEZ EDUARDO"/>
        <s v="SOSA DAVILA CARLOS"/>
        <s v="DIAZ MARTINEZ OMAR ALEJANDRO"/>
        <s v="LOPEZ GONZALEZ FERNANDO ANTONIO"/>
        <s v="PINEDA HERNANDEZ GUADALUPE"/>
        <s v="HUERTA ROSALES LUIS GONZALO"/>
        <s v="BAUTISTA LOPEZ TRINIDAD"/>
        <s v="HERNANDEZ CABELLO MOISES"/>
        <s v="GONZALEZ CORONA CESAR IMANOL"/>
        <s v="LEON GONZALEZ JOSE ORLANDO"/>
        <s v="TORRES DIAZ ANDRES"/>
        <s v="RAMOS RENDON JOSE DE JESUS"/>
        <s v="GARCIA BARRALES MARCO ANTONIO"/>
        <s v="REDONDO RODRIGUEZ JULIO CESAR"/>
        <s v="ROSAS GARCIA GILBERTO"/>
        <s v="QUINTERO MONROY ALAN"/>
        <s v="DE JESUS AYALA ISRAEL"/>
        <s v="HERNANDEZ ARELLANO EMMANUEL"/>
        <s v="ROMERO ZEPEDA JOSUE MAURICIO"/>
        <s v="DIAZ SOLAR BERNARDO"/>
        <s v="DURAN MATAMOROS MARIO"/>
        <s v="PEREZ RIOS JAVIER MOISES"/>
        <s v="BUENROSTRO MENDEZ OSCAR ALBERTO"/>
        <s v="ARBESU MEDINA JOSE ALBERTO"/>
        <s v="HUICOCHEA ALEJO RAYMUNDO"/>
        <s v="MEDINA MARTINEZ JOSE ALBERTO"/>
        <s v="HERNANDEZ DURAN VICTOR"/>
        <s v="MUÑOZ GUTIERREZ OSCAR GERMAN"/>
        <s v="SOTO PEREZ JESUS ALFONSO"/>
        <s v="MENDOZA VALENZUELA JUAN ANTONIO"/>
        <s v="GALLEGOS PARADA ANGEL CRISTOBAL"/>
        <s v="HUARACHA PEREZ ISAC"/>
        <s v="SOLORZANO ANZUETO LUIS ARTEMIO"/>
        <s v="SOTO OCHOA JESUS MANUEL"/>
        <s v="PACHECO PACHECO JOSE GUADALUPE"/>
        <s v="JIMENEZ SOSA JORGE PATRICIO"/>
        <s v="RODRIGUEZ MELQUIADEZ ROBERTO"/>
        <s v="CRUZ CAMPOS DANIEL ANTONIO"/>
        <s v="GUARNEROS CRUZ DIEGO RAMON"/>
        <s v="CCEO"/>
        <s v="ALVAREZ RAMIREZ GERMAN"/>
        <s v="AVILA CASTRO ENRIQUE"/>
        <s v="HERNANDEZ CARRETERO JOSE GUADALUPE"/>
        <s v="BAUTISTA RICO GEOVANNI"/>
        <s v="CABALLERO ANGELES CARLOS ALBERTO"/>
        <s v="PANTOJA FLORES JUAN JOSE"/>
        <s v="MARTINEZ PEREZ JOSE LUIS"/>
        <s v="SANCHEZ SANTOS JULIO CESAR"/>
        <s v="LEMUS PINEDA ANTONIO ADIF"/>
        <s v="QUINTERO MARTINEZ JOSE MAURICIO"/>
        <s v="SANCHEZ RODRIGUEZ LUIS ENRIQUEZ"/>
        <s v="ESCOBAR ALONSO ALAN ROBERTO"/>
        <s v="VELASCO RODRIGUEZ ALEJANDRO"/>
        <s v="SANCHEZ HERNANDEZ MAXIMINO"/>
        <s v="ESGUERRA GARCIA JOSE ISIDRO"/>
        <s v="RENDON PEREZ OSCAR MANUEL"/>
        <s v="CABALLERO ORTIZ JUAN LUIS"/>
        <s v="PEREZ LEON JUAN MANUEL"/>
        <s v="BARRIENTOS RAMOS MIGUEL ANGEL"/>
        <s v="ROSAS TELLEZ MARIO"/>
        <s v="ZUGAIDE SOLIS RODOLFO INOCENCIO"/>
        <s v="RODRIGUEZ FLORES RAUL"/>
        <s v="GONZALEZ CRUZ AARON"/>
        <s v="LOPEZ VIVAS JULIO"/>
        <s v="TOVILLA LOPEZ RENE DE JESUS"/>
        <s v="HERNANDEZ MARTINEZ REYNALDO"/>
        <s v="VERGARA GARRIDO ODILON"/>
        <s v="CARREÑO LOPEZ CRISTIAN ADRIAN"/>
        <s v="SANCHEZ CRUZ OSCAR ORLANDO"/>
        <s v="GARDUÑO GONZALEZ LORENZO ABRAHAM"/>
        <s v="MOZO BONILLA PEDRO CELESTINO"/>
        <s v="MENDOZA LOPEZ IGNACIO"/>
        <s v="OLVERA RAMIREZ JUAN CARLOS"/>
        <s v="GARCIA CARMONA JORGE"/>
        <s v="GARCIA PEREZ ISMAEL"/>
        <s v="ZAPATA BARBOSA NORBERTO"/>
        <s v="AQUINO CERVANTES ISABEL"/>
        <s v="MENDOZA MARTINEZ BERNANRDO"/>
        <s v="MEDINA SANCHEZ ANDRES"/>
        <s v="AGUILAR SANCHEZ ARMANDO KALEB"/>
        <s v="GONZALEZ OLGUIN ENRIQUE"/>
        <s v="ESTRADA MONDRAGON ZAIRA CARINA"/>
        <s v="APOLONIO PLATON DANIEL"/>
        <s v="FLORES MADRID BRANDON"/>
        <s v="TREJO SANCHEZ JUAN FRANCISCO"/>
        <s v="RIOS CALZADA ROGELIO"/>
        <s v="ZUÑIGA VAZQUEZ DAVID ALBERTO"/>
        <s v="PEREZ CAMPOS VICTOR MANUEL"/>
        <s v="FABIOLA GARCIA MATEO"/>
        <s v="RIVAS IBARRA CARLOS ISRAEL"/>
        <s v="SANCHEZ VEGA BENITO OMAR"/>
        <s v="RAMIREZ CORTES JUAN MANUEL"/>
        <s v="VILLA BADILLO GUSTAVO"/>
        <s v="SALDAÑA ESQUIVEL MARIO BRANDON"/>
        <s v="GONZALEZ CHAVEZ JOSE MIGUEL"/>
        <s v="LEMUS ANGUIANO MIGUEL ANGEL"/>
        <s v="GARCIA AGUIRRE CRUZ"/>
        <s v="CUAXIL PEREZ ALVARO"/>
        <s v="PEREZ CERVANTES RICARDO JOSE"/>
        <s v="PEREZ ALVAREZ RICARDO"/>
        <s v="MORALES ALEJO FREDDY"/>
        <s v="TREJO ESTRADA SERGIO ELLIOT"/>
        <s v="ANGELES APOLINAR MIGUEL ANGEL"/>
        <s v="ORTIZ MARTINEZ ROBERTO SAMUEL"/>
        <s v="OROZCO GUTIERREZ MARCO ANTONIO"/>
        <s v="PEREZ DIAZ LUIS ADOLFO"/>
        <s v="MONROY CAMPOS CARLOS EDUARDO"/>
        <s v="GARCIA LOYA DANIEL ESTEBAN"/>
        <s v="HERNANDEZ MARTINEZ JUAN DE DIOS"/>
        <s v="BORUNDA DIMAS OSCAR"/>
        <s v="MAYO VALENZUELA SANTANA"/>
        <s v="CABRERA CORTES OSCAR"/>
        <s v="CELESTINO RAMIREZ JOSE LUIS"/>
        <s v="NARANJO SANDOVAL CARLOS CLEMENTE"/>
        <s v="ROMERO ROLDAN JUAN ANTONIO"/>
        <s v="FRANCO CESAR MAURICIO"/>
        <s v="RUIZ OROZCO CRUZ ALBERTO"/>
        <s v="REYES TORRES ALEJANDRO"/>
        <s v="JUAREZ GUTIERREZ JORGE ALBERTO"/>
        <s v="MORALES DOMINGUEZ DAVID ELIMELEC"/>
        <s v="ZAVALA ROJAS JOSE JUAN"/>
        <s v="CHAVEZ PUENTE  ALFREDO"/>
        <s v="DOMINGUEZ FLORES LEONARDO"/>
        <s v="PEREZ MORALES VICTOR"/>
        <s v="MARTINEZ ARMENTA JONATHAN ANDRES"/>
        <s v="HERNANDEZ GARCIA JOSE GABRIEL"/>
        <s v="GONZALEZ QUINTANA ARMANDO"/>
        <s v="MTTO"/>
        <s v="QUINTERO HERRERA LAZARO"/>
        <s v="MALVAEZ CORTES ARTURO"/>
        <s v="MARTINEZ CHAVEZ ANTONIO"/>
        <s v="FLORES GARCIA IRVIN OMAR"/>
        <s v="GONZALEZ MAYA RAFAEL LUIS"/>
        <s v="CADENA VELAZQUEZ CARLOS IVAN"/>
        <s v="GARCIA LIBREROS OMAR"/>
        <s v="ESPINOSA Y PIÑA ALEJANDRO"/>
        <s v="CASTRO JIMENEZ SAUL"/>
        <s v="PEREZ MONTIEL JUAN LUIS"/>
        <s v="OLVERA CARREÑO JESUS URIEL"/>
        <s v="MORENO ANGELES MARIO ALBERTO"/>
        <s v="LOPEZ GORDILLO JUAN"/>
        <s v="ORTIZ ORTEGA VICTOR HUGO"/>
        <s v="HURTADO CASTRO JOSE FRANCISCO"/>
        <s v="OSORIO VARGAS CARLOS"/>
        <s v="ESPINOZA MARIN ISMAEL"/>
        <s v="CERVANTES GARCIA DAVID"/>
        <s v="MILLAN DIAZ JOEL"/>
        <s v="GONZALEZ MARTINEZ WEINER ADRIAN"/>
        <s v="ESCOBAR ORTEGA LUIS ERICK"/>
        <s v="LÓPEZ GARCÍA MARIO ALFONSO"/>
        <s v="SOTO GUZMAN LAZARO"/>
        <s v="PENAGOS RAMOS JUAN FRANCISCO"/>
        <s v="JIMENEZ SARABIA MILLO ERNESTO"/>
        <s v="MARTINEZ TREJO LUIS ANGEL"/>
        <s v="MONTES DE OCA ORTIZ JONATHAN ALEXIS"/>
        <s v="SILVA SILVA ELISEO"/>
        <s v="SILVA OSORNIO ALAN EDUARDO"/>
        <s v="LUGO VELASQUEZ MANUEL ADRIAN"/>
        <s v="GARCIA GONZALEZ ERWIN YOVANY"/>
        <s v="CORTES DOMINGUEZ ANTONIO DE JESUS"/>
        <s v="CRUZ ANGELES LEANDRO"/>
        <s v="JUAN MANUEL TORRES RAMOS"/>
        <s v="VIDAL ROQUE JOSE ALBERTO"/>
        <s v="MARTINEZ FERIA GONZALO"/>
        <s v="MARTINEZ PETATAN ADOLFO"/>
        <s v="VELAZQUEZ GARDUÑO JUAN"/>
        <s v="DEL VALLE CUELLAR VICTOR HUGO"/>
        <s v="DE LA CRUZ VELAZQUEZ ANGEL"/>
        <s v="VAZQUEZ BOLAINA ISAIAS"/>
        <s v="REYES RAMIREZ JUAN DANIEL"/>
        <s v="FLORES LOPEZ PEDRO"/>
        <s v="NUCAMENDI ESPINOZA RIGOBERTO"/>
        <s v="MACHORRO RODRIGUEZ JAIME GERARDO"/>
        <s v="REYES RINCON OFIR ENRIQUE"/>
        <s v="SALTILLO GONZALEZ JOSE TONATIHU"/>
        <s v="SANDOVAL CATALAN RONALDO"/>
        <s v="ALFEREZ CASAS AARON CONNY"/>
        <s v="VAZQUEZ GARCIA ALFREDO"/>
        <s v="JULIAN MENDEZ ALBERTO"/>
        <s v="JUAREZ ALTUNAR JUAN CARLOS"/>
        <s v="SANABRIA MONTES JOSE"/>
        <s v="LOPEZ GARZA ANDRES DANIEL"/>
        <s v="FELIX DIAZ JOSE ANTONIO"/>
        <s v="CARDONA GAYTAN JOSE DE JESUS"/>
        <s v="CARDONA GAYTAN JUAN ANTONIO"/>
        <s v="BALDERAS MARTINEZ GERARDO"/>
        <s v="FLORES FLORES VALENTIN"/>
        <s v="MORALES RICO BRIGIDO"/>
        <s v="GARCIA RAMIREZ MARCO ANTONIO"/>
        <s v="CAMPOS CAMPOS JORGE ALBERTO"/>
        <s v="-"/>
        <s v="VELAZQUEZ ACOSTA ARTURO"/>
        <s v="DIAZ GARCIA OSCAR"/>
        <s v="REYES NAJERA RUBEN"/>
        <s v="PEREZ LOPEZ MARCOS EUSTOLIO"/>
        <s v="ESCOBAR VILLEGAS LUIS"/>
        <s v="CRUZ TELLEZ JAVIER"/>
        <s v="MORALES LOPEZ SILVINO ISMAEL"/>
        <s v="COLMENERO CUESTAS ALEJANDRO"/>
        <s v="HERNANDEZ ROLDAN RIGOBERTO"/>
        <s v="FLORES MUÑIZ ROBERTO JHOSIMAR"/>
        <s v="MARTINEZ LOPEZ JULIO CESAR"/>
        <s v="MEJIA GALVEZ JONI EVANDER"/>
        <s v="MARTINEZ MENDEZ RICARDO"/>
        <s v="SALAS CASTAÑEDA JESUS"/>
        <s v="MENESES SOLIS DANIEL"/>
        <s v="ZAVALA CERDA JOSE CARMEN"/>
        <s v="CAMARGO RAYON ESTANISLAO"/>
        <s v="CABALLERO LARA ANGEL DAMIAN"/>
        <s v="ROBERTO EDGAR VILLARREAL ABAD"/>
        <s v="TORRES CRUZ ANGEL ANTONIO"/>
        <s v="MUNOZ MORALES SALVADOR"/>
        <s v="QUIJAS JIMENEZ LUIS FELIPE"/>
        <s v="VARELA GONZALEZ JUAN DE DIOS"/>
      </sharedItems>
    </cacheField>
    <cacheField name="ID OPERADOR" numFmtId="0">
      <sharedItems containsBlank="1">
        <s v="VALGUS"/>
        <s v="RIOFE"/>
        <s v="PERANT"/>
        <s v="BAULUI"/>
        <s v="RODAR"/>
        <s v="AGUMAU"/>
        <s v="JIMMI01"/>
        <s v="OROEDU"/>
        <s v="CRUBE"/>
        <s v="DEJJOS"/>
        <s v="CONMAU"/>
        <s v="CADEMM"/>
        <s v="ANGMA"/>
        <s v="GUEGAB"/>
        <s v="MTTO"/>
        <s v="PERAN01"/>
        <s v="MONENR"/>
        <s v="ROJFEL"/>
        <s v="HERHUG"/>
        <s v="BENMAX"/>
        <s v="LUNADO"/>
        <s v="DAMOS"/>
        <s v="COPJAI"/>
        <s v="BONAR"/>
        <s v="ALCART"/>
        <s v="CARJOR"/>
        <s v="MONAL"/>
        <s v="ORTJES"/>
        <s v="SANJUA07"/>
        <s v="TABYAI"/>
        <s v="CALPED"/>
        <s v="CHAJUA"/>
        <s v="JORJON"/>
        <s v="DELJOS"/>
        <s v="MAREVA"/>
        <s v="REYJA01"/>
        <s v="ESTMANX"/>
        <s v="ESCJOR"/>
        <s v="SEGMAU"/>
        <s v="MUÑCEC"/>
        <s v="REYPED"/>
        <s v="MARFRA"/>
        <s v="GARJUA04"/>
        <s v="HERROD"/>
        <s v="LOPALF"/>
        <s v="FLOERI"/>
        <s v="MONJU"/>
        <s v="GONAL01"/>
        <s v="CALJOR01"/>
        <s v="CHAJOE"/>
        <s v="LOPJAV"/>
        <s v="CALVI"/>
        <s v="AGUMIG"/>
        <s v="OLVJUA01"/>
        <s v="FLOTIT"/>
        <s v="IBAANY"/>
        <s v="OLVOSX"/>
        <s v="FIGMAR"/>
        <s v="MOREFR"/>
        <s v="LOPREN"/>
        <s v="CUAJOR"/>
        <s v="PADLUI"/>
        <s v="OLIMAR01"/>
        <s v="CAMJOS"/>
        <s v="QUIULI"/>
        <s v="HERFRA"/>
        <s v="SOLBRI"/>
        <s v="SARJO"/>
        <s v="MARJO13"/>
        <s v="RODALE"/>
        <s v="VILYON"/>
        <s v="LEOJAI"/>
        <s v="DELALE"/>
        <s v="MENRI"/>
        <s v="JARDAN"/>
        <s v="ALFEDI"/>
        <s v="RUIROBX"/>
        <s v="RAMBAR"/>
        <m/>
        <s v="OCAMA"/>
        <s v="MIREDM"/>
        <s v="ALVRAU"/>
        <s v="DELJOS01"/>
        <s v="ACOFED"/>
        <s v="PERMAR01"/>
        <s v="TORBR01"/>
        <s v="GALSA"/>
        <s v="BUSJUA"/>
        <s v="HERJOS08"/>
        <s v="VALJUA"/>
        <s v="SALMIG01"/>
        <s v="SANCAR01"/>
        <s v="CARJOS02"/>
        <s v="MORDAN"/>
        <s v="GARFRA"/>
        <s v="ESCSAU"/>
        <s v="PATRAM"/>
        <s v="SANJOR"/>
        <s v="SANKEV"/>
        <s v="RODMA"/>
        <s v="REYRAU"/>
        <s v="ISLHI"/>
        <s v="GUTBE"/>
        <s v="IBAJOS"/>
        <s v="GALISM"/>
        <s v="MENERNX"/>
        <s v="CARCRI01"/>
        <s v="ORTARM"/>
        <s v="SOSERN"/>
        <s v="BUEMA"/>
        <s v="VELJOR"/>
        <s v="GARLUI"/>
        <s v="SANROD"/>
        <s v="MORLU01"/>
        <s v="OVAQUI"/>
        <s v="MIRJON"/>
        <s v="MARANG"/>
        <s v="GARSIX"/>
        <s v="REYGU"/>
        <s v="JUAOSC"/>
        <s v="FERRI"/>
        <s v="HERAL04"/>
        <s v="RAMHEC"/>
        <s v="REVELI"/>
        <s v="HERLEX"/>
        <s v="CERJER"/>
        <s v="FLOJOS02"/>
        <s v="SANVIC01"/>
        <s v="HERJU01"/>
        <s v="CARGUS"/>
        <s v="BREISR"/>
        <s v="ROSCES"/>
        <s v="GOMLUI02"/>
        <s v="ORNSER"/>
        <s v="RUEREN"/>
        <s v="GONCAR01"/>
        <s v="CAMVI01"/>
        <s v="RICFRA"/>
        <s v="RODMIG"/>
        <s v="MARLEO"/>
        <s v="RIVJOS"/>
        <s v="VILJE"/>
        <s v="GARJUL"/>
        <s v="BENOSC"/>
        <s v="CHAJE"/>
        <s v="HEROCT"/>
        <s v="MARWAL"/>
        <s v="ESTAN"/>
        <s v="GUTIRV"/>
        <s v="MAROSC"/>
        <s v="CARMAUX"/>
        <s v="CASMA"/>
        <s v="DELBL"/>
        <s v="ARASAL"/>
        <s v="OLIGER"/>
        <s v="LOPMA03"/>
        <s v="MENMI"/>
        <s v="PADRI"/>
        <s v="MENCAX"/>
        <s v="MARARM"/>
        <s v="MARMIG"/>
        <s v="ASTLUI"/>
        <s v="MUÑJU"/>
        <s v="CHAJUA01"/>
        <s v="MOLALE"/>
        <s v="INCDAN"/>
        <s v="SANART"/>
        <s v="RUEPAT"/>
        <s v="REYVI01"/>
        <s v="RUIFR"/>
        <s v="GORHUG"/>
        <s v="VERPAN"/>
        <s v="MACFRA"/>
        <s v="PERFE"/>
        <s v="LOPJOS03"/>
        <s v="MUÑGER"/>
        <s v="FERFRA"/>
        <s v="GRERI"/>
        <s v="CORER"/>
        <s v="MERUBA"/>
        <s v="GOMIZT"/>
        <s v="RESEDU"/>
        <s v="LOPEDU"/>
        <s v="GOMJOV"/>
        <s v="DOMSAL"/>
        <s v="LOPERI"/>
        <s v="CAMJU01"/>
        <s v="ALVGAB"/>
        <s v="TORVIC"/>
        <s v="PEROMA"/>
        <s v="CRUTOM"/>
        <s v="ACOHER"/>
        <s v="BERJES"/>
        <s v="SANEUS"/>
        <s v="TAMDAV"/>
        <s v="VARJUAX"/>
        <s v="PARMI"/>
        <s v="DIAOSC"/>
        <s v="REYFER01"/>
        <s v="BARPED"/>
        <s v="MARJUA02"/>
        <s v="SANJES01"/>
        <s v="ROBJUA01"/>
        <s v="LEOJUA"/>
        <s v="VELGIO"/>
        <s v="GALRAY"/>
        <s v="ALTJOS"/>
        <s v="ZAMROB"/>
        <s v="PERFID"/>
        <s v="SORJUL"/>
        <s v="SOSMAR"/>
        <s v="SANMAN"/>
        <s v="SANJE01"/>
        <s v="VARRUB"/>
        <s v="DIAFRA"/>
        <s v="SALNER"/>
        <s v="DEJMAR"/>
        <s v="GALODI"/>
        <s v="HERJUV"/>
        <s v="BALEDU"/>
        <s v="SOSCA01"/>
        <s v="DIAOMA"/>
        <s v="LOPFER"/>
        <s v="PINGUA"/>
        <s v="HUELUI"/>
        <s v="BAUTRI"/>
        <s v="HERMOI"/>
        <s v="GONCES"/>
        <s v="LEOJOS"/>
        <s v="TORAN"/>
        <s v="RAMJOS"/>
        <s v="GARMAR"/>
        <s v="REDJUL"/>
        <s v="ROSGIL"/>
        <s v="QUIALA"/>
        <s v="DEJISR"/>
        <s v="HEREM"/>
        <s v="ROMJOS"/>
        <s v="DIABER"/>
        <s v="DURMA01"/>
        <s v="PERJAV"/>
        <s v="BUEOSC"/>
        <s v="ARBJO"/>
        <s v="HUIRA"/>
        <s v="MEDJOS01"/>
        <s v="HERVIC02"/>
        <s v="MUÑOSC"/>
        <s v="SOTJES01"/>
        <s v="MENJUA01"/>
        <s v="GALANG"/>
        <s v="HUAIS"/>
        <s v="SOLLUI"/>
        <s v="SOTJES"/>
        <s v="PACJOS"/>
        <s v="JIMJOR"/>
        <s v="RODRO01"/>
        <s v="CRUDAN"/>
        <s v="GUADI"/>
        <s v="CCEO"/>
        <s v="ALVGE"/>
        <s v="AVIEN"/>
        <s v="HERJO17X"/>
        <s v="BAUGEO"/>
        <s v="CABCAR"/>
        <s v="PANJU"/>
        <s v="MARJO08"/>
        <s v="SANJUL"/>
        <s v="LEMANT"/>
        <s v="QUIJOS"/>
        <s v="SANLUI01"/>
        <s v="ESCALA"/>
        <s v="VELALE"/>
        <s v="SANMA05"/>
        <s v="ESGJOS"/>
        <s v="RENOSC"/>
        <s v="CABJUA"/>
        <s v="PERJU03"/>
        <s v="BARMIGX"/>
        <s v="ROSMA"/>
        <s v="ZUGRO"/>
        <s v="RODRAU01"/>
        <s v="GONAA"/>
        <s v="LOPJU"/>
        <s v="TOVREN"/>
        <s v="HERRE"/>
        <s v="VEROD"/>
        <s v="CARCRI"/>
        <s v="SANOSC"/>
        <s v="GARLO"/>
        <s v="MOZPEDX"/>
        <s v="MENIG"/>
        <s v="OLVJUA"/>
        <s v="GARJOR01"/>
        <s v="GARISM"/>
        <s v="ZAPNO"/>
        <s v="AQUISA"/>
        <s v="MENBER"/>
        <s v="MEDAND"/>
        <s v="AGUARM"/>
        <s v="GONENR"/>
        <s v="ESTZAI"/>
        <s v="APODA"/>
        <s v="FLOBRA"/>
        <s v="TREJUA"/>
        <s v="RIORO"/>
        <s v="ZUÑDAV"/>
        <s v="PERVIC"/>
        <s v="FABMA"/>
        <s v="RIVCAR"/>
        <s v="SANBEN"/>
        <s v="RAMJUA03"/>
        <s v="VILGUS"/>
        <s v="SALMAR01"/>
        <s v="GONJOS03"/>
        <s v="LEMMIG"/>
        <s v="GARCRU"/>
        <s v="CUAALV"/>
        <s v="PERRI"/>
        <s v="PERRIC"/>
        <s v="MORFRE01"/>
        <s v="TRESER"/>
        <s v="ANGMIG"/>
        <s v="ORTROB"/>
        <s v="OROMAR"/>
        <s v="PERLUI01"/>
        <s v="MONCAR"/>
        <s v="GARDAN"/>
        <s v="HERJUA01"/>
        <s v="BOROSC"/>
        <s v="MAYSA"/>
        <s v="CABOS"/>
        <s v="CELJOS"/>
        <s v="NARCA"/>
        <s v="ROMJUA"/>
        <s v="FRAMAU"/>
        <s v="RUICRU"/>
        <s v="REYALE"/>
        <s v="JUAJOR"/>
        <s v="MORDAV"/>
        <s v="ZAVJOS01X"/>
        <s v="CHAAL"/>
        <s v="DOMLEO"/>
        <s v="PERVIC01"/>
        <s v="MARJON"/>
        <s v="HERJOS07"/>
        <s v="GONAR"/>
        <s v="QUILA"/>
        <s v="MALART"/>
        <s v="MARANT"/>
        <s v="FLOIRV"/>
        <s v="GONRAF"/>
        <s v="CADCAR"/>
        <s v="GAROMA"/>
        <s v="ESPAL"/>
        <s v="CASSA"/>
        <s v="PERJU04"/>
        <s v="OLVJES"/>
        <s v="MORMA03"/>
        <s v="LOPJUA"/>
        <s v="ORTVIC"/>
        <s v="HURJOS"/>
        <s v="OSOCA01"/>
        <s v="ESPIS"/>
        <s v="CERDAV"/>
        <s v="MILJO"/>
        <s v="GONWEI"/>
        <s v="ESCLUI"/>
        <s v="SOTLAZ"/>
        <s v="PENJUA"/>
        <s v="JIMMI"/>
        <s v="MARLUI02"/>
        <s v="MONJON"/>
        <s v="SILEL01"/>
        <s v="SILAL"/>
        <s v="LUGMA"/>
        <s v="GARERW"/>
        <s v="CORANT"/>
        <s v="CRULE"/>
        <s v="TORJUA01"/>
        <s v="VIDJOS"/>
        <s v="MARGON"/>
        <s v="MARADO"/>
        <s v="VELJU"/>
        <s v="DELVIC"/>
        <s v="DELANG"/>
        <s v="VAZISA"/>
        <s v="REYJU02"/>
        <s v="FLOPE"/>
        <s v="NUCRIG"/>
        <s v="MACJAI"/>
        <s v="REYOFI"/>
        <s v="SALJO01"/>
        <s v="SANRON"/>
        <s v="JUAJUA01"/>
        <s v="SANJOS"/>
        <s v="LOPAND"/>
        <s v="FELJOS"/>
        <s v="CARJOS01"/>
        <s v="CARJUA"/>
        <s v="BALGER"/>
        <s v="FLOVAL"/>
        <s v="MORBR"/>
        <s v="GARMAR02"/>
        <s v="CAMJOR"/>
        <s v="VELART"/>
        <s v="REYRUB"/>
        <s v="PERMAR"/>
        <s v="ESCLU"/>
        <s v="CRUJAV"/>
        <s v="MORSI"/>
        <s v="COLALE"/>
        <s v="HERRIG"/>
        <s v="FLOROB"/>
        <s v="MARJUL"/>
        <s v="MEJJON"/>
        <s v="MARRIC"/>
        <s v="SALJES"/>
        <s v="MENDA"/>
        <s v="ZAVJOS"/>
        <s v="CAMEST"/>
        <s v="CABANG"/>
        <s v="VILROB"/>
        <s v="TORANG"/>
        <s v="MUNSA"/>
        <s v="QUILUI"/>
      </sharedItems>
    </cacheField>
    <cacheField name="Estación" numFmtId="0">
      <sharedItems containsBlank="1">
        <s v="ATBMX"/>
        <s v="ATBHUE"/>
        <s v="ATBVIL"/>
        <s v="Ticket"/>
        <s v="ATBQRO"/>
        <s v="ATBGDL"/>
        <s v="ATBMTY"/>
        <s v="Nieto"/>
        <s v="TLALNEPANTLA"/>
        <s v="LEON NORTE"/>
        <s v="COMSUSTENTA"/>
        <s v="EL MARQUES"/>
        <s v="AV MEXICO JAPON"/>
        <s v="EJE 108"/>
        <s v="LAREDO Y LIBRAMIENTO"/>
        <m/>
      </sharedItems>
    </cacheField>
    <cacheField name="Costo por litro" numFmtId="164">
      <sharedItems containsString="0" containsBlank="1" containsNumber="1">
        <n v="19.17"/>
        <n v="20.55377"/>
        <n v="20.06239"/>
        <n v="25.47"/>
        <n v="20.1917"/>
        <n v="20.05377"/>
        <n v="19.36"/>
        <n v="24.69"/>
        <n v="24.99"/>
        <n v="26.59"/>
        <n v="21.185917"/>
        <n v="10.25"/>
        <n v="10.65"/>
        <n v="19.16868"/>
        <n v="26.69"/>
        <n v="27.39"/>
        <n v="24.79"/>
        <n v="25.94"/>
        <n v="26.15"/>
        <n v="19.16584"/>
        <n v="26.29"/>
        <n v="25.93"/>
        <n v="27.09"/>
        <n v="25.49"/>
        <n v="25.85"/>
        <n v="19.2"/>
        <n v="19.78653"/>
        <n v="20.06523"/>
        <n v="26.45"/>
        <n v="26.49"/>
        <n v="19.29"/>
        <n v="19.2900000000001"/>
        <n v="26.89"/>
        <n v="25.99"/>
        <n v="26.19"/>
        <n v="26.99"/>
        <n v="21.470214"/>
        <n v="20.0652299999999"/>
        <n v="26.79"/>
        <n v="25.29"/>
        <n v="25.96"/>
        <n v="25.45"/>
        <n v="19.7865300000001"/>
        <n v="20.806606"/>
        <n v="25.81"/>
        <n v="27.8"/>
        <n v="27.3"/>
        <n v="25.34"/>
        <n v="25.59"/>
        <n v="27.48"/>
        <n v="26.77"/>
        <n v="26.21"/>
        <n v="19.38"/>
        <n v="25.09"/>
        <n v="19.78936"/>
        <n v="19.1917"/>
        <n v="25.69"/>
        <n v="24.49"/>
        <n v="27.34"/>
        <n v="26.5"/>
        <n v="26.34"/>
        <n v="26.97"/>
        <n v="25.9"/>
        <n v="25.19"/>
        <n v="27.75"/>
        <n v="25.0"/>
        <n v="25.51"/>
        <n v="25.97"/>
        <n v="26.54"/>
        <n v="27.6"/>
        <n v="24.66"/>
        <n v="21.47"/>
        <n v="26.3"/>
        <n v="26.88"/>
        <n v="25.79"/>
        <n v="21.487641"/>
        <n v="26.84"/>
        <n v="25.95"/>
        <n v="19.2000000000001"/>
        <n v="25.2"/>
        <n v="26.75"/>
        <n v="26.05"/>
        <n v="21.609103"/>
        <n v="20.12557"/>
        <n v="19.2900000000002"/>
        <n v="25.39"/>
        <n v="26.51"/>
        <n v="26.08"/>
        <n v="26.2"/>
        <n v="26.09"/>
        <n v="19.2900000000003"/>
        <n v="25.65"/>
        <n v="26.95"/>
        <n v="26.36"/>
        <n v="26.35"/>
        <n v="20.1342"/>
        <n v="20.61695"/>
        <n v="19.25"/>
        <n v="20.69454"/>
        <n v="26.16"/>
        <n v="24.89"/>
        <n v="27.99"/>
        <n v="26.64"/>
        <n v="19.40143"/>
        <n v="20.4273"/>
        <n v="25.89"/>
        <n v="27.69"/>
        <n v="27.5"/>
        <n v="26.8"/>
        <n v="25.41"/>
        <n v="19.63419"/>
        <n v="27.42"/>
        <n v="26.38"/>
        <n v="27.2"/>
        <n v="19.79799"/>
        <n v="19.7204"/>
        <n v="19.81523"/>
        <n v="25.77"/>
        <n v="27.0"/>
        <n v="19.7979899999999"/>
        <n v="19.7979899999998"/>
        <n v="26.32"/>
        <n v="26.74"/>
        <n v="26.91"/>
        <n v="24.95"/>
        <n v="27.59"/>
        <n v="27.46"/>
        <n v="26.55"/>
        <n v="26.98"/>
        <n v="26.06"/>
        <n v="26.17"/>
        <n v="25.7"/>
        <n v="26.85"/>
        <n v="26.7"/>
        <n v="26.1"/>
        <n v="27.4"/>
        <n v="26.14"/>
        <n v="21.6091"/>
        <n v="19.85"/>
        <n v="25.04"/>
        <n v="26.4"/>
        <n v="25.18"/>
        <n v="19.89"/>
        <n v="19.81"/>
        <n v="19.15143"/>
        <n v="19.52"/>
        <n v="20.22902"/>
        <n v="25.87"/>
        <n v="27.1"/>
        <n v="19.8900000000001"/>
        <n v="26.0"/>
        <n v="20.03936"/>
        <n v="20.0393600000001"/>
        <n v="19.46"/>
        <n v="19.9273"/>
        <n v="26.53"/>
        <n v="19.89281"/>
        <n v="26.39"/>
        <n v="27.29"/>
        <n v="25.55"/>
        <n v="19.8100000000001"/>
        <n v="25.14"/>
        <n v="26.31"/>
        <n v="25.68"/>
        <m/>
      </sharedItems>
    </cacheField>
    <cacheField name="Litros" numFmtId="1">
      <sharedItems containsString="0" containsBlank="1" containsNumber="1">
        <n v="380.0"/>
        <n v="500.0"/>
        <n v="775.0"/>
        <n v="720.0"/>
        <n v="988.0"/>
        <n v="327.0"/>
        <n v="559.0"/>
        <n v="124.0"/>
        <n v="640.0"/>
        <n v="543.0"/>
        <n v="267.0"/>
        <n v="296.0"/>
        <n v="834.0"/>
        <n v="580.0"/>
        <n v="23.0"/>
        <n v="113.0"/>
        <n v="270.0"/>
        <n v="300.0"/>
        <n v="625.0"/>
        <n v="352.0"/>
        <n v="393.0"/>
        <n v="415.01"/>
        <n v="405.37"/>
        <n v="216.0"/>
        <n v="471.0"/>
        <n v="41.0"/>
        <n v="333.0"/>
        <n v="760.0"/>
        <n v="644.0"/>
        <n v="260.0"/>
        <n v="137.0"/>
        <n v="285.0"/>
        <n v="331.0"/>
        <n v="599.0"/>
        <n v="130.0"/>
        <n v="205.0"/>
        <n v="368.0"/>
        <n v="246.0"/>
        <n v="84.0"/>
        <n v="228.0"/>
        <n v="557.0"/>
        <n v="312.0"/>
        <n v="821.0"/>
        <n v="371.0"/>
        <n v="286.0"/>
        <n v="741.0"/>
        <n v="367.0"/>
        <n v="509.0"/>
        <n v="190.0"/>
        <n v="550.0"/>
        <n v="616.0"/>
        <n v="384.0"/>
        <n v="498.0"/>
        <n v="567.0"/>
        <n v="373.0"/>
        <n v="800.0"/>
        <n v="766.0"/>
        <n v="518.0"/>
        <n v="771.0"/>
        <n v="465.0"/>
        <n v="527.0"/>
        <n v="453.0"/>
        <n v="171.0"/>
        <n v="185.0"/>
        <n v="726.0"/>
        <n v="532.0"/>
        <n v="310.0"/>
        <n v="83.0"/>
        <n v="117.0"/>
        <n v="330.0"/>
        <n v="261.0"/>
        <n v="660.0"/>
        <n v="210.0"/>
        <n v="444.0"/>
        <n v="378.0"/>
        <n v="200.0"/>
        <n v="305.0"/>
        <n v="426.0"/>
        <n v="211.0"/>
        <n v="342.0"/>
        <n v="351.0"/>
        <n v="271.0"/>
        <n v="350.0"/>
        <n v="408.0"/>
        <n v="240.0"/>
        <n v="293.0"/>
        <n v="751.0"/>
        <n v="272.0"/>
        <n v="256.0"/>
        <n v="255.0"/>
        <n v="26.29"/>
        <n v="265.2"/>
        <n v="592.46"/>
        <n v="588.08"/>
        <n v="338.08"/>
        <n v="230.8"/>
        <n v="380.22"/>
        <n v="325.01"/>
        <n v="386.71"/>
        <n v="289.67"/>
        <n v="83.86"/>
        <n v="127.43"/>
        <n v="222.61"/>
        <n v="401.21"/>
        <n v="643.29"/>
        <n v="111.66"/>
        <n v="300.04"/>
        <n v="94.74"/>
        <n v="248.0"/>
        <n v="690.42"/>
        <n v="593.37"/>
        <n v="685.07"/>
        <n v="70.53"/>
        <n v="170.17"/>
        <n v="227.96"/>
        <n v="317.07"/>
        <n v="274.02"/>
        <n v="716.77"/>
        <n v="833.39"/>
        <n v="378.93"/>
        <n v="25.35"/>
        <n v="425.64"/>
        <n v="655.83"/>
        <n v="128.02"/>
        <n v="107.36"/>
        <n v="350.41"/>
        <n v="451.48"/>
        <n v="42.04"/>
        <n v="785.03"/>
        <n v="396.02"/>
        <n v="355.05"/>
        <n v="603.07"/>
        <n v="405.03"/>
        <n v="402.59"/>
        <n v="60.05"/>
        <n v="535.01"/>
        <n v="300.03"/>
        <n v="356.83"/>
        <n v="299.99"/>
        <n v="420.03"/>
        <n v="795.22"/>
        <n v="249.21"/>
        <n v="234.14"/>
        <n v="627.94"/>
        <n v="505.07"/>
        <n v="190.01"/>
        <n v="260.04"/>
        <n v="345.03"/>
        <n v="300.01"/>
        <n v="396.05"/>
        <n v="459.01"/>
        <n v="281.42"/>
        <n v="483.05"/>
        <n v="535.9"/>
        <n v="285.93"/>
        <n v="276.56"/>
        <n v="249.07"/>
        <n v="396.7"/>
        <n v="404.91"/>
        <n v="345.01"/>
        <n v="230.0"/>
        <n v="190.04"/>
        <n v="228.65"/>
        <n v="400.04"/>
        <n v="220.04"/>
        <n v="245.02"/>
        <n v="477.98"/>
        <n v="250.04"/>
        <n v="439.2"/>
        <n v="357.04"/>
        <n v="398.01"/>
        <n v="490.14"/>
        <n v="245.29"/>
        <n v="149.86"/>
        <n v="83.97"/>
        <n v="278.33"/>
        <n v="211.77"/>
        <n v="92.52"/>
        <n v="315.9"/>
        <n v="198.85"/>
        <n v="451.29"/>
        <n v="278.88"/>
        <n v="254.88"/>
        <n v="251.17"/>
        <n v="294.0"/>
        <n v="548.0"/>
        <n v="481.0"/>
        <n v="480.0"/>
        <n v="314.0"/>
        <n v="495.0"/>
        <n v="606.0"/>
        <n v="632.0"/>
        <n v="74.0"/>
        <n v="119.0"/>
        <n v="392.0"/>
        <n v="108.0"/>
        <n v="206.0"/>
        <n v="235.0"/>
        <n v="131.0"/>
        <n v="647.0"/>
        <n v="303.0"/>
        <n v="536.0"/>
        <n v="385.0"/>
        <n v="268.0"/>
        <n v="357.0"/>
        <n v="562.0"/>
        <n v="114.0"/>
        <n v="165.0"/>
        <n v="510.0"/>
        <n v="515.0"/>
        <n v="363.0"/>
        <n v="304.0"/>
        <n v="390.0"/>
        <n v="507.0"/>
        <n v="714.0"/>
        <n v="403.0"/>
        <n v="746.0"/>
        <n v="35.0"/>
        <n v="700.0"/>
        <n v="531.0"/>
        <n v="460.0"/>
        <n v="410.0"/>
        <n v="315.0"/>
        <n v="280.0"/>
        <n v="490.0"/>
        <n v="279.0"/>
        <n v="489.0"/>
        <n v="492.0"/>
        <n v="591.0"/>
        <n v="89.0"/>
        <n v="111.0"/>
        <n v="430.0"/>
        <n v="376.0"/>
        <n v="443.0"/>
        <n v="411.0"/>
        <n v="388.0"/>
        <n v="349.0"/>
        <n v="163.0"/>
        <n v="220.0"/>
        <n v="416.0"/>
        <n v="422.0"/>
        <n v="406.0"/>
        <n v="253.0"/>
        <n v="375.0"/>
        <n v="656.0"/>
        <n v="427.0"/>
        <n v="153.0"/>
        <n v="466.0"/>
        <n v="461.0"/>
        <n v="221.0"/>
        <n v="143.0"/>
        <n v="202.0"/>
        <n v="252.95"/>
        <n v="258.0"/>
        <n v="231.0"/>
        <n v="3.0"/>
        <n v="115.0"/>
        <n v="166.0"/>
        <n v="222.0"/>
        <n v="448.0"/>
        <n v="387.0"/>
        <n v="301.0"/>
        <n v="365.0"/>
        <n v="450.0"/>
        <n v="423.0"/>
        <n v="620.0"/>
        <n v="329.0"/>
        <n v="424.0"/>
        <n v="425.0"/>
        <n v="668.0"/>
        <n v="603.0"/>
        <n v="147.0"/>
        <n v="537.0"/>
        <n v="754.0"/>
        <n v="641.0"/>
        <n v="340.0"/>
        <n v="383.0"/>
        <n v="740.0"/>
        <n v="33.0"/>
        <n v="1029.0"/>
        <n v="763.0"/>
        <n v="397.0"/>
        <n v="243.0"/>
        <n v="530.0"/>
        <n v="545.0"/>
        <n v="370.0"/>
        <n v="701.0"/>
        <n v="290.0"/>
        <n v="664.0"/>
        <n v="452.0"/>
        <n v="322.0"/>
        <n v="680.0"/>
        <n v="420.0"/>
        <n v="547.0"/>
        <n v="402.0"/>
        <n v="346.0"/>
        <n v="215.0"/>
        <n v="524.0"/>
        <n v="451.0"/>
        <n v="395.0"/>
        <n v="433.0"/>
        <n v="415.0"/>
        <n v="244.0"/>
        <n v="549.0"/>
        <n v="359.0"/>
        <n v="187.97"/>
        <n v="229.0"/>
        <n v="311.0"/>
        <n v="320.0"/>
        <n v="181.0"/>
        <n v="291.0"/>
        <n v="866.0"/>
        <n v="338.0"/>
        <n v="180.0"/>
        <n v="259.0"/>
        <n v="354.0"/>
        <n v="148.0"/>
        <n v="125.0"/>
        <n v="234.0"/>
        <n v="552.0"/>
        <n v="360.0"/>
        <n v="514.0"/>
        <n v="501.0"/>
        <n v="570.0"/>
        <n v="456.0"/>
        <n v="364.0"/>
        <n v="173.0"/>
        <n v="494.0"/>
        <n v="476.0"/>
        <n v="539.0"/>
        <n v="837.0"/>
        <n v="0.0"/>
        <n v="583.0"/>
        <n v="860.0"/>
        <n v="297.0"/>
        <n v="564.0"/>
        <n v="97.0"/>
        <n v="526.0"/>
        <n v="635.0"/>
        <n v="487.0"/>
        <n v="690.0"/>
        <n v="652.0"/>
        <n v="334.0"/>
        <n v="844.0"/>
        <n v="362.0"/>
        <n v="348.0"/>
        <n v="86.0"/>
        <n v="710.0"/>
        <n v="435.0"/>
        <n v="319.0"/>
        <n v="344.0"/>
        <n v="239.0"/>
        <n v="398.0"/>
        <n v="484.0"/>
        <n v="519.0"/>
        <n v="201.0"/>
        <n v="250.0"/>
        <n v="439.0"/>
        <n v="101.0"/>
        <n v="446.0"/>
        <n v="462.0"/>
        <n v="192.0"/>
        <n v="169.0"/>
        <n v="199.09"/>
        <n v="115.62"/>
        <n v="584.87"/>
        <n v="310.01"/>
        <n v="566.68"/>
        <n v="515.07"/>
        <n v="420.22"/>
        <n v="309.67"/>
        <n v="437.57"/>
        <n v="730.62"/>
        <n v="471.29"/>
        <n v="380.42"/>
        <n v="280.06"/>
        <n v="362.16"/>
        <n v="84.1"/>
        <n v="108.49"/>
        <n v="246.32"/>
        <n v="97.35"/>
        <n v="280.12"/>
        <n v="447.03"/>
        <n v="265.86"/>
        <n v="272.02"/>
        <n v="353.38"/>
        <n v="307.0"/>
        <n v="11.08"/>
        <n v="538.0"/>
        <n v="325.23"/>
        <n v="302.44"/>
        <n v="648.92"/>
        <n v="841.36"/>
        <n v="767.32"/>
        <n v="222.04"/>
        <n v="16.99"/>
        <n v="285.07"/>
        <n v="47.08"/>
        <n v="260.05"/>
        <n v="522.75"/>
        <n v="778.4"/>
        <n v="236.68"/>
        <n v="487.19"/>
        <n v="596.32"/>
        <n v="435.89"/>
        <n v="147.24"/>
        <n v="300.43"/>
        <n v="157.1"/>
        <n v="503.69"/>
        <n v="891.69"/>
        <n v="537.58"/>
        <n v="670.06"/>
        <n v="29.64"/>
        <n v="447.71"/>
        <n v="335.0"/>
        <n v="447.96"/>
        <n v="294.74"/>
        <n v="299.49"/>
        <n v="855.61"/>
        <n v="275.97"/>
        <n v="521.78"/>
        <n v="511.06"/>
        <n v="947.74"/>
        <n v="475.02"/>
        <n v="421.67"/>
        <n v="534.3"/>
        <n v="403.12"/>
        <n v="392.02"/>
        <n v="179.99"/>
        <n v="388.33"/>
        <n v="218.75"/>
        <n v="622.98"/>
        <n v="539.73"/>
        <n v="251.63"/>
        <n v="310.1"/>
        <n v="190.03"/>
        <n v="290.94"/>
        <n v="760.03"/>
        <n v="530.06"/>
        <n v="452.79"/>
        <n v="541.49"/>
        <n v="531.95"/>
        <n v="490.05"/>
        <n v="485.06"/>
        <n v="79.2"/>
        <n v="120.71"/>
        <n v="235.53"/>
        <n v="420.31"/>
        <n v="396.15"/>
        <n v="424.25"/>
        <n v="428.44"/>
        <n v="480.07"/>
        <n v="618.98"/>
        <n v="400.11"/>
        <n v="416.91"/>
        <n v="533.44"/>
        <n v="320.05"/>
        <n v="460.02"/>
        <n v="370.03"/>
        <n v="193.01"/>
        <n v="370.13"/>
        <n v="425.09"/>
        <n v="393.05"/>
        <n v="217.81"/>
        <n v="333.24"/>
        <n v="240.08"/>
        <n v="409.01"/>
        <n v="393.39"/>
        <n v="240.07"/>
        <n v="268.75"/>
        <n v="403.13"/>
        <n v="314.93"/>
        <n v="429.02"/>
        <n v="358.0"/>
        <n v="197.7"/>
        <n v="420.8"/>
        <n v="449.0"/>
        <n v="188.6"/>
        <n v="248.06"/>
        <n v="238.889"/>
        <n v="195.87"/>
        <n v="224.0"/>
        <n v="64.0"/>
        <n v="134.0"/>
        <n v="264.0"/>
        <n v="176.0"/>
        <n v="156.0"/>
        <n v="73.0"/>
        <n v="437.0"/>
        <n v="328.0"/>
        <n v="782.0"/>
        <n v="332.0"/>
        <n v="182.0"/>
        <n v="80.0"/>
        <n v="588.0"/>
        <n v="318.0"/>
        <n v="785.0"/>
        <n v="323.0"/>
        <n v="590.0"/>
        <n v="233.0"/>
        <n v="485.0"/>
        <n v="525.0"/>
        <n v="287.0"/>
        <n v="266.0"/>
        <n v="692.0"/>
        <n v="872.0"/>
        <n v="611.0"/>
        <n v="694.0"/>
        <n v="400.0"/>
        <n v="339.0"/>
        <n v="394.0"/>
        <n v="665.0"/>
        <n v="600.0"/>
        <n v="783.0"/>
        <n v="595.0"/>
        <n v="177.0"/>
        <n v="703.0"/>
        <n v="626.0"/>
        <n v="776.0"/>
        <n v="273.0"/>
        <n v="431.0"/>
        <n v="251.0"/>
        <n v="496.0"/>
        <n v="508.0"/>
        <n v="445.0"/>
        <n v="225.0"/>
        <n v="418.0"/>
        <n v="650.0"/>
        <n v="428.0"/>
        <n v="409.0"/>
        <n v="440.0"/>
        <n v="138.0"/>
        <n v="136.0"/>
        <n v="79.0"/>
        <n v="236.0"/>
        <n v="189.45"/>
        <n v="252.0"/>
        <n v="249.0"/>
        <n v="284.0"/>
        <n v="161.0"/>
        <n v="382.0"/>
        <n v="159.0"/>
        <n v="345.0"/>
        <n v="617.0"/>
        <n v="55.0"/>
        <n v="90.0"/>
        <n v="374.0"/>
        <n v="812.0"/>
        <n v="193.0"/>
        <n v="30.0"/>
        <n v="22.0"/>
        <n v="521.0"/>
        <n v="306.0"/>
        <n v="624.0"/>
        <n v="859.0"/>
        <n v="308.0"/>
        <n v="343.0"/>
        <n v="313.0"/>
        <n v="434.0"/>
        <n v="274.0"/>
        <n v="325.0"/>
        <n v="419.0"/>
        <n v="522.0"/>
        <n v="106.0"/>
        <n v="908.0"/>
        <n v="128.0"/>
        <n v="852.0"/>
        <n v="132.0"/>
        <n v="687.0"/>
        <n v="629.0"/>
        <n v="298.0"/>
        <n v="459.0"/>
        <n v="493.0"/>
        <n v="631.0"/>
        <n v="565.0"/>
        <n v="633.0"/>
        <n v="483.0"/>
        <n v="520.0"/>
        <n v="120.0"/>
        <n v="377.0"/>
        <n v="361.0"/>
        <n v="257.0"/>
        <n v="369.0"/>
        <n v="186.0"/>
        <n v="458.0"/>
        <n v="412.0"/>
        <n v="347.0"/>
        <n v="238.0"/>
        <n v="198.0"/>
        <n v="242.0"/>
        <n v="558.0"/>
        <n v="218.0"/>
        <n v="188.0"/>
        <n v="275.0"/>
        <n v="566.22"/>
        <n v="115.02"/>
        <n v="231.39"/>
        <n v="95.83"/>
        <n v="274.33"/>
        <n v="321.0"/>
        <n v="761.91"/>
        <n v="340.32"/>
        <n v="540.83"/>
        <n v="315.1"/>
        <n v="603.05"/>
        <n v="600.17"/>
        <n v="649.7"/>
        <n v="330.78"/>
        <n v="401.51"/>
        <n v="590.53"/>
        <n v="370.5"/>
        <n v="542.2"/>
        <n v="543.86"/>
        <n v="469.66"/>
        <n v="646.03"/>
        <n v="562.05"/>
        <n v="619.93"/>
        <n v="87.0"/>
        <n v="366.76"/>
        <n v="353.14"/>
        <n v="129.76"/>
        <n v="572.15"/>
        <n v="43.52"/>
        <n v="815.87"/>
        <n v="231.46"/>
        <n v="308.87"/>
        <n v="245.79"/>
        <n v="364.65"/>
        <n v="709.29"/>
        <n v="512.57"/>
        <n v="923.09"/>
        <n v="578.51"/>
        <n v="795.09"/>
        <n v="310.07"/>
        <n v="682.99"/>
        <n v="484.93"/>
        <n v="210.02"/>
        <n v="670.02"/>
        <n v="900.0"/>
        <n v="145.23"/>
        <n v="370.04"/>
        <n v="762.0"/>
        <n v="520.56"/>
        <n v="661.85"/>
        <n v="382.35"/>
        <n v="582.09"/>
        <n v="350.1"/>
        <n v="430.04"/>
        <n v="800.01"/>
        <n v="433.37"/>
        <n v="400.03"/>
        <n v="280.23"/>
        <n v="302.08"/>
        <n v="232.37"/>
        <n v="257.7"/>
        <n v="740.01"/>
        <n v="206.79"/>
        <n v="466.66"/>
        <n v="250.05"/>
        <n v="375.01"/>
        <n v="410.1"/>
        <n v="326.17"/>
        <n v="396.33"/>
        <n v="360.07"/>
        <n v="224.29"/>
        <n v="686.99"/>
        <n v="338.17"/>
        <n v="461.41"/>
        <n v="432.53"/>
        <n v="247.07"/>
        <n v="604.02"/>
        <n v="360.01"/>
        <n v="446.26"/>
        <n v="285.2"/>
        <n v="358.33"/>
        <n v="143.48"/>
        <n v="91.63"/>
        <n v="215.82"/>
        <n v="136.1"/>
        <n v="449.6"/>
        <n v="264.07"/>
        <n v="276.0"/>
        <n v="228.449"/>
        <n v="366.0"/>
        <n v="797.0"/>
        <n v="655.0"/>
        <n v="110.0"/>
        <n v="803.0"/>
        <n v="857.0"/>
        <n v="636.0"/>
        <n v="196.0"/>
        <n v="681.0"/>
        <n v="683.0"/>
        <n v="241.0"/>
        <n v="579.0"/>
        <n v="663.0"/>
        <n v="685.0"/>
        <n v="568.0"/>
        <n v="262.0"/>
        <n v="822.0"/>
        <n v="563.0"/>
        <n v="855.0"/>
        <n v="372.0"/>
        <n v="755.0"/>
        <n v="790.0"/>
        <n v="682.0"/>
        <n v="911.0"/>
        <n v="820.0"/>
        <n v="441.0"/>
        <n v="737.0"/>
        <n v="391.0"/>
        <n v="473.0"/>
        <n v="232.0"/>
        <n v="470.0"/>
        <n v="206.25"/>
        <n v="135.0"/>
        <n v="183.0"/>
        <n v="281.0"/>
        <n v="175.0"/>
        <n v="421.0"/>
        <n v="605.0"/>
        <n v="653.0"/>
        <n v="517.0"/>
        <n v="77.0"/>
        <n v="968.0"/>
        <n v="734.0"/>
        <n v="540.0"/>
        <n v="195.0"/>
        <n v="170.0"/>
        <n v="401.0"/>
        <n v="523.0"/>
        <n v="506.0"/>
        <n v="404.0"/>
        <n v="150.0"/>
        <n v="561.0"/>
        <n v="190.06"/>
        <n v="704.0"/>
        <n v="81.0"/>
        <n v="45.0"/>
        <n v="574.0"/>
        <n v="316.0"/>
        <n v="67.0"/>
        <n v="356.0"/>
        <n v="226.0"/>
        <n v="144.0"/>
        <n v="610.0"/>
        <n v="96.0"/>
        <n v="49.0"/>
        <n v="34.0"/>
        <n v="326.0"/>
        <n v="819.0"/>
        <n v="630.0"/>
        <n v="463.0"/>
        <n v="810.0"/>
        <n v="772.0"/>
        <n v="121.0"/>
        <n v="160.0"/>
        <n v="511.0"/>
        <n v="648.0"/>
        <n v="705.0"/>
        <n v="174.0"/>
        <n v="678.0"/>
        <n v="309.0"/>
        <n v="247.0"/>
        <n v="324.0"/>
        <n v="386.0"/>
        <n v="95.0"/>
        <n v="100.0"/>
        <n v="195.66"/>
        <n v="336.0"/>
        <n v="178.0"/>
        <n v="609.0"/>
        <n v="1.0"/>
        <n v="21.0"/>
        <n v="46.0"/>
        <n v="302.0"/>
        <n v="39.0"/>
        <n v="109.0"/>
        <n v="85.0"/>
        <n v="18.0"/>
        <n v="16.0"/>
        <n v="675.0"/>
        <n v="417.0"/>
        <n v="534.0"/>
        <n v="141.0"/>
        <n v="826.0"/>
        <n v="885.0"/>
        <n v="808.0"/>
        <n v="770.0"/>
        <n v="950.0"/>
        <n v="37.0"/>
        <n v="172.0"/>
        <n v="491.0"/>
        <n v="750.0"/>
        <n v="842.0"/>
        <n v="777.0"/>
        <n v="554.0"/>
        <n v="454.0"/>
        <n v="542.0"/>
        <n v="399.0"/>
        <n v="467.0"/>
        <n v="245.0"/>
        <n v="219.0"/>
        <n v="432.0"/>
        <n v="116.0"/>
        <n v="149.0"/>
        <n v="778.0"/>
        <n v="194.81"/>
        <n v="289.0"/>
        <n v="27.0"/>
        <n v="712.0"/>
        <n v="184.0"/>
        <n v="56.0"/>
        <n v="254.0"/>
        <n v="651.0"/>
        <n v="716.0"/>
        <n v="43.0"/>
        <n v="277.0"/>
        <n v="805.0"/>
        <n v="263.0"/>
        <n v="730.0"/>
        <n v="657.0"/>
        <n v="849.0"/>
        <n v="295.0"/>
        <n v="761.0"/>
        <n v="571.0"/>
        <n v="413.0"/>
        <n v="576.0"/>
        <n v="478.0"/>
        <n v="436.0"/>
        <n v="337.0"/>
        <n v="736.0"/>
        <n v="735.0"/>
        <n v="133.0"/>
        <n v="197.66"/>
        <n v="223.0"/>
        <n v="204.0"/>
        <n v="150.01"/>
        <n v="425.23"/>
        <n v="838.42"/>
        <n v="366.17"/>
        <n v="501.68"/>
        <n v="125.3"/>
        <n v="289.95"/>
        <n v="905.31"/>
        <n v="723.93"/>
        <n v="96.87"/>
        <n v="109.68"/>
        <n v="647.29"/>
        <n v="43.79"/>
        <n v="365.43"/>
        <n v="74.85"/>
        <n v="132.02"/>
        <n v="271.58"/>
        <n v="60.29"/>
        <n v="594.83"/>
        <n v="52.99"/>
        <n v="381.01"/>
        <n v="610.6"/>
        <n v="132.62"/>
        <n v="453.75"/>
        <n v="615.45"/>
        <n v="398.26"/>
        <n v="905.07"/>
        <n v="333.12"/>
        <n v="545.49"/>
        <n v="36.07"/>
        <n v="42.34"/>
        <n v="352.98"/>
        <n v="119.49"/>
        <n v="610.7"/>
        <n v="343.24"/>
        <n v="554.09"/>
        <n v="630.51"/>
        <n v="406.66"/>
        <n v="387.66"/>
        <n v="360.34"/>
        <n v="296.04"/>
        <n v="365.1"/>
        <n v="385.37"/>
        <n v="500.99"/>
        <n v="480.04"/>
        <n v="80.01"/>
        <n v="420.13"/>
        <n v="497.04"/>
        <n v="330.03"/>
        <n v="100.48"/>
        <n v="451.25"/>
        <n v="730.04"/>
        <n v="789.38"/>
        <n v="645.04"/>
        <n v="237.53"/>
        <n v="845.04"/>
        <n v="760.19"/>
        <n v="613.9"/>
        <n v="374.49"/>
        <n v="350.22"/>
        <n v="337.96"/>
        <n v="271.03"/>
        <n v="453.21"/>
        <n v="345.22"/>
        <n v="480.71"/>
        <n v="124.02"/>
        <n v="634.31"/>
        <n v="370.09"/>
        <n v="310.04"/>
        <n v="540.02"/>
        <n v="624.03"/>
        <n v="387.95"/>
        <n v="276.02"/>
        <n v="367.65"/>
        <n v="400.82"/>
        <n v="578.01"/>
        <n v="339.94"/>
        <n v="266.89"/>
        <n v="0.51"/>
        <n v="440.02"/>
        <n v="89.9"/>
        <n v="110.1"/>
        <n v="387.1"/>
        <n v="472.44"/>
        <n v="390.01"/>
        <n v="484.03"/>
        <n v="387.2"/>
        <n v="278.83"/>
        <n v="503.29"/>
        <n v="560.04"/>
        <n v="402.05"/>
        <n v="383.83"/>
        <n v="20.59"/>
        <n v="391.59"/>
        <n v="456.27"/>
        <n v="203.2"/>
        <n v="382.4"/>
        <n v="401.78"/>
        <n v="297.07"/>
        <n v="134.44"/>
        <n v="364.46"/>
        <n v="366.55"/>
        <n v="468.93"/>
        <n v="265.74"/>
        <n v="256.34"/>
        <n v="190.82"/>
        <n v="384.59"/>
        <n v="298.27"/>
        <n v="208.8"/>
        <n v="231.11"/>
        <n v="328.87"/>
        <n v="263.01"/>
        <n v="89.46"/>
        <n v="374.46"/>
        <n v="305.04"/>
        <n v="249.65"/>
        <n v="208.14"/>
        <n v="81.65"/>
        <n v="345.95"/>
        <n v="292.15"/>
        <n v="250.01"/>
        <n v="20.02"/>
        <n v="387.16"/>
        <n v="750.12"/>
        <n v="520.06"/>
        <n v="709.71"/>
        <n v="815.06"/>
        <n v="318.19"/>
        <n v="312.11"/>
        <n v="350.01"/>
        <n v="524.86"/>
        <n v="572.75"/>
        <n v="599.39"/>
        <n v="291.44"/>
        <n v="346.45"/>
        <n v="492.99"/>
        <n v="463.4"/>
        <n v="375.26"/>
        <n v="672.44"/>
        <n v="347.74"/>
        <n v="598.92"/>
        <n v="285.02"/>
        <n v="489.12"/>
        <n v="796.06"/>
        <n v="511.47"/>
        <n v="336.26"/>
        <n v="870.54"/>
        <n v="854.17"/>
        <n v="358.47"/>
        <n v="410.45"/>
        <n v="918.85"/>
        <n v="443.93"/>
        <n v="428.32"/>
        <n v="760.02"/>
        <n v="535.25"/>
        <n v="385.02"/>
        <n v="530.93"/>
        <n v="492.04"/>
        <n v="292.64"/>
        <n v="675.03"/>
        <n v="429.54"/>
        <n v="540.39"/>
        <n v="630.06"/>
        <n v="243.55"/>
        <n v="407.68"/>
        <n v="55.52"/>
        <n v="495.07"/>
        <n v="322.22"/>
        <n v="406.03"/>
        <n v="388.05"/>
        <n v="250.11"/>
        <n v="440.13"/>
        <n v="414.05"/>
        <n v="282.89"/>
        <n v="437.03"/>
        <n v="470.08"/>
        <n v="234.95"/>
        <n v="370.3"/>
        <n v="215.14"/>
        <n v="402.07"/>
        <n v="441.35"/>
        <n v="383.07"/>
        <n v="395.42"/>
        <n v="400.01"/>
        <n v="235.16"/>
        <n v="239.05"/>
        <n v="230.05"/>
        <n v="476.73"/>
        <n v="111.98"/>
        <n v="187.57"/>
        <n v="120.41"/>
        <n v="372.23"/>
        <n v="402.37"/>
        <n v="118.62"/>
        <n v="230.85"/>
        <n v="604.69"/>
        <n v="201.68"/>
        <n v="605.76"/>
        <n v="240.54"/>
        <n v="198.57"/>
        <n v="823.0"/>
        <n v="865.0"/>
        <n v="516.0"/>
        <n v="265.0"/>
        <n v="505.0"/>
        <n v="645.0"/>
        <n v="575.0"/>
        <n v="353.0"/>
        <n v="405.0"/>
        <n v="546.0"/>
        <n v="788.0"/>
        <n v="528.0"/>
        <n v="503.0"/>
        <n v="840.0"/>
        <n v="795.0"/>
        <n v="715.0"/>
        <n v="870.0"/>
        <n v="614.0"/>
        <n v="780.0"/>
        <n v="533.0"/>
        <n v="472.0"/>
        <n v="745.0"/>
        <n v="146.0"/>
        <n v="129.0"/>
        <n v="187.0"/>
        <n v="283.17"/>
        <n v="188.64"/>
        <n v="429.0"/>
        <n v="634.0"/>
        <n v="145.0"/>
        <n v="237.0"/>
        <n v="47.0"/>
        <n v="127.0"/>
        <n v="927.0"/>
        <n v="627.0"/>
        <n v="573.0"/>
        <n v="396.0"/>
        <n v="612.0"/>
        <n v="512.0"/>
        <n v="179.0"/>
        <n v="572.0"/>
        <n v="835.0"/>
        <n v="389.0"/>
        <n v="469.0"/>
        <n v="245.11"/>
        <n v="209.0"/>
        <n v="40.0"/>
        <n v="217.0"/>
        <n v="497.0"/>
        <n v="197.0"/>
        <n v="50.0"/>
        <n v="32.0"/>
        <n v="673.0"/>
        <n v="379.0"/>
        <n v="212.0"/>
        <n v="529.0"/>
        <n v="71.0"/>
        <n v="895.0"/>
        <n v="468.0"/>
        <n v="832.0"/>
        <n v="269.0"/>
        <n v="257.62"/>
        <n v="254.48"/>
        <n v="578.0"/>
        <n v="189.0"/>
        <n v="828.0"/>
        <n v="381.0"/>
        <n v="355.0"/>
        <n v="92.0"/>
        <n v="20.0"/>
        <n v="57.0"/>
        <n v="824.0"/>
        <n v="756.0"/>
        <n v="535.0"/>
        <n v="719.0"/>
        <n v="729.0"/>
        <n v="560.0"/>
        <n v="586.0"/>
        <n v="341.0"/>
        <n v="739.0"/>
        <n v="845.0"/>
        <n v="214.0"/>
        <n v="233.34"/>
        <n v="213.0"/>
        <n v="78.0"/>
        <n v="830.0"/>
        <n v="118.0"/>
        <n v="643.0"/>
        <n v="15.0"/>
        <n v="199.0"/>
        <n v="278.0"/>
        <n v="728.0"/>
        <n v="477.0"/>
        <n v="831.0"/>
        <n v="738.0"/>
        <n v="802.0"/>
        <n v="815.0"/>
        <n v="358.1"/>
        <n v="265.03"/>
        <n v="824.55"/>
        <n v="515.01"/>
        <n v="878.96"/>
        <n v="595.4"/>
        <n v="935.11"/>
        <n v="655.05"/>
        <n v="436.89"/>
        <n v="299.0"/>
        <n v="105.0"/>
        <n v="804.0"/>
        <n v="707.0"/>
        <n v="407.0"/>
        <n v="504.0"/>
        <n v="749.0"/>
        <n v="817.0"/>
        <n v="168.0"/>
        <n v="811.0"/>
        <n v="698.0"/>
        <n v="102.0"/>
        <n v="447.0"/>
        <n v="784.0"/>
        <n v="502.0"/>
        <n v="544.0"/>
        <n v="1015.0"/>
        <n v="851.0"/>
        <n v="679.0"/>
        <n v="62.0"/>
        <n v="593.0"/>
        <n v="764.0"/>
        <n v="742.0"/>
        <n v="555.0"/>
        <n v="474.0"/>
        <n v="203.0"/>
        <n v="195.64"/>
        <n v="486.28"/>
        <n v="157.93"/>
        <n v="672.7"/>
        <n v="736.72"/>
        <n v="196.86"/>
        <n v="466.43"/>
        <n v="233.43"/>
        <n v="165.78"/>
        <n v="197.74"/>
        <n v="427.85"/>
        <n v="98.65"/>
        <n v="46.71"/>
        <n v="380.69"/>
        <n v="565.06"/>
        <n v="799.52"/>
        <n v="256.75"/>
        <n v="754.42"/>
        <n v="770.26"/>
        <n v="894.73"/>
        <n v="196.59"/>
        <n v="632.52"/>
        <n v="856.25"/>
        <n v="520.74"/>
        <n v="650.92"/>
        <n v="641.21"/>
        <n v="105.17"/>
        <n v="661.31"/>
        <n v="462.69"/>
        <n v="175.41"/>
        <n v="532.23"/>
        <n v="280.21"/>
        <n v="453.15"/>
        <n v="308.18"/>
        <n v="277.72"/>
        <n v="463.01"/>
        <n v="763.87"/>
        <n v="50.53"/>
        <n v="253.71"/>
        <n v="295.06"/>
        <n v="410.26"/>
        <n v="104.74"/>
        <n v="501.81"/>
        <n v="241.05"/>
        <n v="493.74"/>
        <n v="200.01"/>
        <n v="499.45"/>
        <n v="508.16"/>
        <n v="260.59"/>
        <n v="620.03"/>
        <n v="565.03"/>
        <n v="904.17"/>
        <n v="680.03"/>
        <n v="922.12"/>
        <n v="530.29"/>
        <n v="640.11"/>
        <n v="721.7"/>
        <n v="371.04"/>
        <n v="354.4"/>
        <n v="650.03"/>
        <n v="366.02"/>
        <n v="399.03"/>
        <n v="631.94"/>
        <n v="877.31"/>
        <n v="505.06"/>
        <n v="400.06"/>
        <n v="473.16"/>
        <n v="251.09"/>
        <n v="572.62"/>
        <n v="871.97"/>
        <n v="80.4"/>
        <n v="120.01"/>
        <n v="675.07"/>
        <n v="451.26"/>
        <n v="300.09"/>
        <n v="440.8"/>
        <n v="290.04"/>
        <n v="257.72"/>
        <n v="230.76"/>
        <n v="190.53"/>
        <n v="240.02"/>
        <n v="160.47"/>
        <n v="392.01"/>
        <n v="445.05"/>
        <n v="365.35"/>
        <n v="426.64"/>
        <n v="230.12"/>
        <n v="880.0"/>
        <n v="240.09"/>
        <n v="458.19"/>
        <n v="135.84"/>
        <n v="138.39"/>
        <n v="177.93"/>
        <n v="714.02"/>
        <n v="365.15"/>
        <n v="184.26"/>
        <n v="147.34"/>
        <n v="266.449"/>
        <n v="273.449"/>
        <n v="876.0"/>
        <n v="585.0"/>
        <n v="59.0"/>
        <n v="748.0"/>
        <n v="438.0"/>
        <n v="850.0"/>
        <n v="482.0"/>
        <n v="479.0"/>
        <n v="615.0"/>
        <n v="693.0"/>
        <n v="123.0"/>
        <n v="455.0"/>
        <n v="717.0"/>
        <n v="513.0"/>
        <n v="207.0"/>
        <n v="796.0"/>
        <n v="155.44"/>
        <n v="99.0"/>
        <n v="674.0"/>
        <n v="732.0"/>
        <n v="208.0"/>
        <n v="204.03"/>
        <n v="191.0"/>
        <n v="227.0"/>
        <n v="890.0"/>
        <n v="752.0"/>
        <n v="622.0"/>
        <n v="825.0"/>
        <n v="584.0"/>
        <n v="63.0"/>
        <n v="670.0"/>
        <n v="774.0"/>
        <n v="975.0"/>
        <n v="607.0"/>
        <n v="722.0"/>
        <n v="488.0"/>
        <n v="457.0"/>
        <n v="31.0"/>
        <n v="642.0"/>
        <n v="909.0"/>
        <n v="553.0"/>
        <n v="699.0"/>
        <n v="152.0"/>
        <n v="628.0"/>
        <n v="864.0"/>
        <n v="639.0"/>
        <n v="713.0"/>
        <n v="744.0"/>
        <n v="727.0"/>
        <n v="93.0"/>
        <n v="142.0"/>
        <n v="431.58"/>
        <n v="95.09"/>
        <n v="253.28"/>
        <n v="540.04"/>
        <n v="613.08"/>
        <n v="363.18"/>
        <n v="621.96"/>
        <n v="310.02"/>
        <n v="186.71"/>
        <n v="305.01"/>
        <n v="71.19"/>
        <n v="433.63"/>
        <n v="272.39"/>
        <n v="227.99"/>
        <n v="292.61"/>
        <n v="325.1"/>
        <n v="247.81"/>
        <n v="136.64"/>
        <n v="200.03"/>
        <n v="312.34"/>
        <n v="268.17"/>
        <n v="303.5"/>
        <n v="251.54"/>
        <n v="188.74"/>
        <n v="330.09"/>
        <n v="345.15"/>
        <n v="80.38"/>
        <n v="346.24"/>
        <n v="474.21"/>
        <n v="144.36"/>
        <n v="554.05"/>
        <n v="758.48"/>
        <n v="350.05"/>
        <n v="60.04"/>
        <n v="819.76"/>
        <n v="374.64"/>
        <n v="170.07"/>
        <n v="584.04"/>
        <n v="157.47"/>
        <n v="115.49"/>
        <n v="498.93"/>
        <n v="580.01"/>
        <n v="148.14"/>
        <n v="818.77"/>
        <n v="370.18"/>
        <n v="274.7"/>
        <n v="295.18"/>
        <n v="511.86"/>
        <n v="711.04"/>
        <n v="461.18"/>
        <n v="101.21"/>
        <n v="388.09"/>
        <n v="295.16"/>
        <n v="300.62"/>
        <n v="478.18"/>
        <n v="519.86"/>
        <n v="610.37"/>
        <n v="826.88"/>
        <n v="583.45"/>
        <n v="191.84"/>
        <n v="510.55"/>
        <n v="500.02"/>
        <n v="317.99"/>
        <n v="805.13"/>
        <n v="284.58"/>
        <n v="410.03"/>
        <n v="313.42"/>
        <n v="300.13"/>
        <n v="706.24"/>
        <n v="300.29"/>
        <n v="480.14"/>
        <n v="136.17"/>
        <n v="450.02"/>
        <n v="275.02"/>
        <n v="524.96"/>
        <n v="442.41"/>
        <n v="415.06"/>
        <n v="427.02"/>
        <n v="400.17"/>
        <n v="256.57"/>
        <n v="396.03"/>
        <n v="408.03"/>
        <n v="262.54"/>
        <n v="440.26"/>
        <n v="564.01"/>
        <n v="416.31"/>
        <n v="255.06"/>
        <n v="243.33"/>
        <n v="461.69"/>
        <n v="430.06"/>
        <n v="614.41"/>
        <n v="261.57"/>
        <n v="127.67"/>
        <n v="245.37"/>
        <n v="128.61"/>
        <n v="334.69"/>
        <n v="723.27"/>
        <n v="570.05"/>
        <n v="270.53"/>
        <n v="252.82"/>
        <n v="137.18"/>
        <n v="54.73"/>
        <n v="284.68"/>
        <n v="125.99"/>
        <n v="77.96"/>
        <n v="70.05"/>
        <n v="255.53"/>
        <n v="896.14"/>
        <n v="425.27"/>
        <n v="294.33"/>
        <n v="362.97"/>
        <n v="594.71"/>
        <n v="350.04"/>
        <n v="238.74"/>
        <n v="233.99"/>
        <n v="313.43"/>
        <n v="455.76"/>
        <n v="344.43"/>
        <n v="188.53"/>
        <n v="620.28"/>
        <n v="295.02"/>
        <n v="214.02"/>
        <n v="698.75"/>
        <n v="223.58"/>
        <n v="259.66"/>
        <n v="644.84"/>
        <n v="390.15"/>
        <n v="654.73"/>
        <n v="820.08"/>
        <n v="105.6"/>
        <n v="482.12"/>
        <n v="175.32"/>
        <n v="796.42"/>
        <n v="666.03"/>
        <n v="677.21"/>
        <n v="132.42"/>
        <n v="525.38"/>
        <n v="267.36"/>
        <n v="238.67"/>
        <n v="440.39"/>
        <n v="651.35"/>
        <n v="393.66"/>
        <n v="698.1"/>
        <n v="445.03"/>
        <n v="672.53"/>
        <n v="700.02"/>
        <n v="103.99"/>
        <n v="600.03"/>
        <n v="782.08"/>
        <n v="577.02"/>
        <n v="547.01"/>
        <n v="446.06"/>
        <n v="720.04"/>
        <n v="710.02"/>
        <n v="751.38"/>
        <n v="452.95"/>
        <n v="359.23"/>
        <n v="115.42"/>
        <n v="588.05"/>
        <n v="284.65"/>
        <n v="424.59"/>
        <n v="246.36"/>
        <n v="400.62"/>
        <n v="230.36"/>
        <n v="418.14"/>
        <n v="448.01"/>
        <n v="250.08"/>
        <n v="400.02"/>
        <n v="502.01"/>
        <n v="281.11"/>
        <n v="640.01"/>
        <n v="104.57"/>
        <n v="424.41"/>
        <n v="222.02"/>
        <n v="265.04"/>
        <n v="138.03"/>
        <n v="200.85"/>
        <n v="196.18"/>
        <n v="144.92"/>
        <n v="288.99"/>
        <n v="445.26"/>
        <n v="731.0"/>
        <n v="654.0"/>
        <n v="789.0"/>
        <n v="29.0"/>
        <n v="157.0"/>
        <n v="442.0"/>
        <n v="747.0"/>
        <n v="587.0"/>
        <n v="662.0"/>
        <n v="623.0"/>
        <n v="827.0"/>
        <n v="486.0"/>
        <n v="873.0"/>
        <n v="317.0"/>
        <n v="54.0"/>
        <n v="194.0"/>
        <n v="816.0"/>
        <n v="753.0"/>
        <n v="139.0"/>
        <n v="283.0"/>
        <n v="676.0"/>
        <n v="75.0"/>
        <n v="180.07"/>
        <n v="520.03"/>
        <n v="564.04"/>
        <n v="950.09"/>
        <n v="857.89"/>
        <n v="830.07"/>
        <n v="282.0"/>
        <n v="414.0"/>
        <n v="956.0"/>
        <n v="70.0"/>
        <n v="541.0"/>
        <n v="9.0"/>
        <n v="709.0"/>
        <n v="646.0"/>
        <n v="65.0"/>
        <n v="60.0"/>
        <n v="158.0"/>
        <n v="76.0"/>
        <n v="122.0"/>
        <n v="91.0"/>
        <n v="107.0"/>
        <n v="553.25"/>
        <n v="123.4"/>
        <n v="546.42"/>
        <n v="122.13"/>
        <n v="355.47"/>
        <n v="360.02"/>
        <n v="349.53"/>
        <n v="685.5"/>
        <n v="303.67"/>
        <n v="223.87"/>
        <n v="179.54"/>
        <n v="285.86"/>
        <n v="264.2"/>
        <n v="249.42"/>
        <n v="642.25"/>
        <n v="348.32"/>
        <n v="438.14"/>
        <n v="7.45"/>
        <n v="208.08"/>
        <n v="580.36"/>
        <n v="90.01"/>
        <n v="830.46"/>
        <n v="660.03"/>
        <n v="311.57"/>
        <n v="329.37"/>
        <n v="398.02"/>
        <n v="188.94"/>
        <n v="295.09"/>
        <n v="216.15"/>
        <n v="540.22"/>
        <n v="327.32"/>
        <n v="555.35"/>
        <n v="482.92"/>
        <n v="711.16"/>
        <n v="140.2"/>
        <n v="704.36"/>
        <n v="725.01"/>
        <n v="730.64"/>
        <n v="750.1"/>
        <n v="612.32"/>
        <n v="399.78"/>
        <n v="698.11"/>
        <n v="395.68"/>
        <n v="257.22"/>
        <n v="502.44"/>
        <n v="700.01"/>
        <n v="951.49"/>
        <n v="932.73"/>
        <n v="20.01"/>
        <n v="490.9"/>
        <n v="620.02"/>
        <n v="409.03"/>
        <n v="125.21"/>
        <n v="622.13"/>
        <n v="690.4"/>
        <n v="304.86"/>
        <n v="300.02"/>
        <n v="470.06"/>
        <n v="541.53"/>
        <n v="620.06"/>
        <n v="736.09"/>
        <n v="508.43"/>
        <n v="172.78"/>
        <n v="470.01"/>
        <n v="490.02"/>
        <n v="565.23"/>
        <n v="55.58"/>
        <n v="122.84"/>
        <n v="121.48"/>
        <n v="656.74"/>
        <n v="810.89"/>
        <n v="80.34"/>
        <n v="527.39"/>
        <n v="151.69"/>
        <n v="623.33"/>
        <n v="450.01"/>
        <n v="465.03"/>
        <n v="405.99"/>
        <n v="683.72"/>
        <n v="416.02"/>
        <n v="277.63"/>
        <n v="204.14"/>
        <n v="370.02"/>
        <n v="358.88"/>
        <n v="277.73"/>
        <n v="41.01"/>
        <n v="374.04"/>
        <n v="418.21"/>
        <n v="260.01"/>
        <n v="430.01"/>
        <n v="563.13"/>
        <n v="465.65"/>
        <n v="379.18"/>
        <n v="260.86"/>
        <n v="349.09"/>
        <n v="168.61"/>
        <n v="238.2"/>
        <n v="100.01"/>
        <n v="750.16"/>
        <n v="401.8"/>
        <n v="588.02"/>
        <n v="47.43"/>
        <n v="431.26"/>
        <n v="459.04"/>
        <n v="753.9"/>
        <n v="194.97"/>
        <n v="181.33"/>
        <n v="318.18"/>
        <n v="236.71"/>
        <n v="585.61"/>
        <n v="519.23"/>
        <n v="655.88"/>
        <n v="155.01"/>
        <n v="679.41"/>
        <n v="158.09"/>
        <n v="424.06"/>
        <n v="647.02"/>
        <n v="746.83"/>
        <n v="139.99"/>
        <n v="516.18"/>
        <n v="601.63"/>
        <n v="269.58"/>
        <n v="710.41"/>
        <n v="315.2"/>
        <n v="136.91"/>
        <n v="131.88"/>
        <n v="583.38"/>
        <n v="376.08"/>
        <n v="605.01"/>
        <n v="857.11"/>
        <n v="320.62"/>
        <n v="529.57"/>
        <n v="290.06"/>
        <n v="634.64"/>
        <n v="43.05"/>
        <n v="532.88"/>
        <n v="456.8"/>
        <n v="440.01"/>
        <n v="467.84"/>
        <n v="480.9"/>
        <n v="625.04"/>
        <n v="810.35"/>
        <n v="470.02"/>
        <n v="270.23"/>
        <n v="282.65"/>
        <n v="470.22"/>
        <n v="258.35"/>
        <n v="638.84"/>
        <n v="522.62"/>
        <n v="660.02"/>
        <n v="222.06"/>
        <n v="455.79"/>
        <n v="727.59"/>
        <n v="180.02"/>
        <n v="808.08"/>
        <n v="388.47"/>
        <n v="405.02"/>
        <n v="522.04"/>
        <n v="270.04"/>
        <n v="580.17"/>
        <n v="290.02"/>
        <n v="274.17"/>
        <n v="19.67"/>
        <n v="492.77"/>
        <n v="384.44"/>
        <n v="420.04"/>
        <n v="513.68"/>
        <n v="608.97"/>
        <n v="286.21"/>
        <n v="500.01"/>
        <n v="342.05"/>
        <n v="315.01"/>
        <n v="386.17"/>
        <n v="381.44"/>
        <n v="171.52"/>
        <n v="129.08"/>
        <n v="193.62"/>
        <n v="369.37"/>
        <n v="271.8"/>
        <n v="377.69"/>
        <n v="438.94"/>
        <n v="266.76"/>
        <n v="74.07"/>
        <n v="519.73"/>
        <n v="686.0"/>
        <n v="594.0"/>
        <n v="901.0"/>
        <n v="44.0"/>
        <n v="569.0"/>
        <n v="61.0"/>
        <n v="896.0"/>
        <n v="702.0"/>
        <n v="69.0"/>
        <n v="661.0"/>
        <n v="582.0"/>
        <n v="618.0"/>
        <n v="14.0"/>
        <n v="871.0"/>
        <n v="806.0"/>
        <n v="666.0"/>
        <n v="721.0"/>
        <n v="52.0"/>
        <n v="103.0"/>
        <n v="126.0"/>
        <n v="882.0"/>
        <n v="875.0"/>
        <n v="154.0"/>
        <n v="48.0"/>
        <n v="765.0"/>
        <n v="577.0"/>
        <n v="355.06"/>
        <n v="786.0"/>
        <n v="10.0"/>
        <n v="725.0"/>
        <n v="155.0"/>
        <n v="292.0"/>
        <n v="118.4"/>
        <n v="831.48"/>
        <n v="837.83"/>
        <n v="595.11"/>
        <n v="353.36"/>
        <n v="299.11"/>
        <n v="419.1"/>
        <n v="506.16"/>
        <n v="372.27"/>
        <n v="245.22"/>
        <n v="65.03"/>
        <n v="670.07"/>
        <n v="95.62"/>
        <n v="70.06"/>
        <n v="268.01"/>
        <n v="391.47"/>
        <n v="505.11"/>
        <n v="656.3"/>
        <n v="228.61"/>
        <n v="218.44"/>
        <n v="190.56"/>
        <n v="19.8"/>
        <n v="241.87"/>
        <n v="340.54"/>
        <n v="802.63"/>
        <n v="151.45"/>
        <n v="207.2"/>
        <n v="314.25"/>
        <n v="140.56"/>
        <n v="83.71"/>
        <n v="500.08"/>
        <n v="231.49"/>
        <n v="810.04"/>
        <n v="188.75"/>
        <n v="286.72"/>
        <n v="315.21"/>
        <n v="556.2"/>
        <n v="79.8"/>
        <n v="465.19"/>
        <n v="142.35"/>
        <n v="390.03"/>
        <n v="401.23"/>
        <n v="551.42"/>
        <n v="97.85"/>
        <n v="581.88"/>
        <n v="246.7"/>
        <n v="483.25"/>
        <n v="492.37"/>
        <n v="485.33"/>
        <n v="360.03"/>
        <n v="455.24"/>
        <n v="547.44"/>
        <n v="392.25"/>
        <n v="535.09"/>
        <n v="320.21"/>
        <n v="489.49"/>
        <n v="315.12"/>
        <n v="390.02"/>
        <n v="394.21"/>
        <n v="372.68"/>
        <n v="30.55"/>
        <n v="260.25"/>
        <n v="299.02"/>
        <n v="706.36"/>
        <n v="103.57"/>
        <n v="750.88"/>
        <n v="178.07"/>
        <n v="900.01"/>
        <n v="327.9"/>
        <n v="515.02"/>
        <n v="732.09"/>
        <n v="290.11"/>
        <n v="450.06"/>
        <n v="300.38"/>
        <n v="622.83"/>
        <n v="180.89"/>
        <n v="847.06"/>
        <n v="740.02"/>
        <n v="340.36"/>
        <n v="693.27"/>
        <n v="556.01"/>
        <n v="393.8"/>
        <n v="410.02"/>
        <n v="420.14"/>
        <n v="246.65"/>
        <n v="240.28"/>
        <n v="382.95"/>
        <n v="425.83"/>
        <n v="390.05"/>
        <n v="340.1"/>
        <n v="347.03"/>
        <n v="472.72"/>
        <n v="241.41"/>
        <n v="340.04"/>
        <n v="306.29"/>
        <n v="237.05"/>
        <n v="372.39"/>
        <n v="383.53"/>
        <n v="396.13"/>
        <n v="339.95"/>
        <n v="398.67"/>
        <n v="446.2"/>
        <n v="149.66"/>
        <n v="258.99"/>
        <n v="400.4"/>
        <n v="652.59"/>
        <n v="536.61"/>
        <n v="76.95"/>
        <n v="61.56"/>
        <n v="260.03"/>
        <n v="340.64"/>
        <n v="521.55"/>
        <n v="620.59"/>
        <n v="560.01"/>
        <n v="192.05"/>
        <n v="90.77"/>
        <n v="278.99"/>
        <n v="211.48"/>
        <n v="300.05"/>
        <n v="260.35"/>
        <n v="322.84"/>
        <n v="73.01"/>
        <n v="791.05"/>
        <n v="83.91"/>
        <n v="610.53"/>
        <n v="852.39"/>
        <n v="186.62"/>
        <n v="333.09"/>
        <n v="468.01"/>
        <n v="585.09"/>
        <n v="300.51"/>
        <n v="71.17"/>
        <n v="520.28"/>
        <n v="58.39"/>
        <n v="603.8"/>
        <n v="226.51"/>
        <n v="200.66"/>
        <n v="426.5"/>
        <n v="690.07"/>
        <n v="500.27"/>
        <n v="505.68"/>
        <n v="369.26"/>
        <n v="490.63"/>
        <n v="816.14"/>
        <n v="500.38"/>
        <n v="241.37"/>
        <n v="93.01"/>
        <n v="221.71"/>
        <n v="555.23"/>
        <n v="315.46"/>
        <n v="655.94"/>
        <n v="958.98"/>
        <n v="246.63"/>
        <n v="254.68"/>
        <n v="532.04"/>
        <n v="324.35"/>
        <n v="526.34"/>
        <n v="0.03"/>
        <n v="608.49"/>
        <n v="420.6"/>
        <n v="156.35"/>
        <n v="421.79"/>
        <n v="592.43"/>
        <n v="577.76"/>
        <n v="575.39"/>
        <n v="632.79"/>
        <n v="900.07"/>
        <n v="331.79"/>
        <n v="498.01"/>
        <n v="318.07"/>
        <n v="354.12"/>
        <n v="452.35"/>
        <n v="690.01"/>
        <n v="795.08"/>
        <n v="630.01"/>
        <n v="229.91"/>
        <n v="430.03"/>
        <n v="465.08"/>
        <n v="453.9"/>
        <n v="320.03"/>
        <n v="428.34"/>
        <n v="600.06"/>
        <n v="145.84"/>
        <n v="468.03"/>
        <n v="381.28"/>
        <n v="754.08"/>
        <n v="260.06"/>
        <n v="256.11"/>
        <n v="260.17"/>
        <n v="42.01"/>
        <n v="454.66"/>
        <n v="357.92"/>
        <n v="389.78"/>
        <n v="355.41"/>
        <n v="382.96"/>
        <n v="750.03"/>
        <n v="698.25"/>
        <n v="364.9"/>
        <n v="400.57"/>
        <n v="228.71"/>
        <n v="220.01"/>
        <n v="365.01"/>
        <n v="261.81"/>
        <n v="357.01"/>
        <n v="135.79"/>
        <n v="208.74"/>
        <n v="106.34"/>
        <n v="226.41"/>
        <n v="281.47"/>
        <n v="236.53"/>
        <n v="275.22"/>
        <n v="267.55"/>
        <n v="444.6"/>
        <n v="457.73"/>
        <n v="930.0"/>
        <n v="758.0"/>
        <n v="671.0"/>
        <n v="581.0"/>
        <n v="858.0"/>
        <n v="733.0"/>
        <n v="915.0"/>
        <n v="638.0"/>
        <n v="940.0"/>
        <n v="677.0"/>
        <n v="684.0"/>
        <n v="288.0"/>
        <n v="12.0"/>
        <n v="72.0"/>
        <n v="17.0"/>
        <n v="98.0"/>
        <n v="813.0"/>
        <n v="853.0"/>
        <n v="669.0"/>
        <n v="464.0"/>
        <n v="151.0"/>
        <n v="982.0"/>
        <n v="556.0"/>
        <n v="869.0"/>
        <n v="724.0"/>
        <n v="773.0"/>
        <n v="613.0"/>
        <n v="140.0"/>
        <n v="162.0"/>
        <n v="755.79"/>
        <n v="273.34"/>
        <n v="798.75"/>
        <n v="59.36"/>
        <n v="596.0"/>
        <n v="667.0"/>
        <n v="112.0"/>
        <n v="769.0"/>
        <n v="133.94"/>
        <n v="520.66"/>
        <n v="779.39"/>
        <n v="82.0"/>
        <n v="792.0"/>
        <n v="38.0"/>
        <n v="941.0"/>
        <n v="862.0"/>
        <n v="926.0"/>
        <n v="818.0"/>
        <n v="471.58"/>
        <n v="325.42"/>
        <n v="463.1"/>
        <n v="850.78"/>
        <n v="272.26"/>
        <n v="740.06"/>
        <n v="305.86"/>
        <n v="316.85"/>
        <n v="736.88"/>
        <n v="302.81"/>
        <n v="286.03"/>
        <n v="147.25"/>
        <n v="666.22"/>
        <n v="610.06"/>
        <n v="184.3"/>
        <n v="480.88"/>
        <n v="44.58"/>
        <n v="468.49"/>
        <n v="350.12"/>
        <n v="775.16"/>
        <n v="214.01"/>
        <n v="464.58"/>
        <n v="592.62"/>
        <n v="290.18"/>
        <n v="325.53"/>
        <n v="290.63"/>
        <n v="564.96"/>
        <n v="484.35"/>
        <n v="498.08"/>
        <n v="422.37"/>
        <n v="461.84"/>
        <n v="487.7"/>
        <n v="391.95"/>
        <n v="481.04"/>
        <n v="152.19"/>
        <n v="97.56"/>
        <n v="278.17"/>
        <n v="813.42"/>
        <n v="288.89"/>
        <n v="77.61"/>
        <n v="632.3"/>
        <n v="106.83"/>
        <n v="253.2"/>
        <n v="275.01"/>
        <n v="181.55"/>
        <n v="11.0"/>
        <n v="944.0"/>
        <n v="1.99"/>
        <n v="305.44"/>
        <n v="118.76"/>
        <n v="306.6"/>
        <n v="170.46"/>
        <n v="116.82"/>
        <n v="631.83"/>
        <n v="149.13"/>
        <n v="256.04"/>
        <n v="588.39"/>
        <n v="304.2"/>
        <n v="586.89"/>
        <n v="370.19"/>
        <n v="972.31"/>
        <n v="547.31"/>
        <n v="532.25"/>
        <n v="706.94"/>
        <n v="340.76"/>
        <n v="264.8"/>
        <n v="235.83"/>
        <n v="220.02"/>
        <n v="475.0"/>
        <n v="928.0"/>
        <n v="58.0"/>
        <n v="658.0"/>
        <n v="601.0"/>
        <n v="1000.01"/>
        <n v="598.0"/>
        <n v="774.77"/>
        <n v="337.67"/>
        <n v="347.7"/>
        <n v="580.04"/>
        <n v="776.08"/>
        <n v="29.39"/>
        <n v="640.52"/>
        <n v="20.07"/>
        <n v="620.14"/>
        <n v="253.52"/>
        <n v="153.04"/>
        <n v="334.47"/>
        <n v="256.8"/>
        <n v="326.68"/>
        <n v="487.75"/>
        <n v="344.27"/>
        <n v="261.69"/>
        <n v="187.84"/>
        <n v="111.33"/>
        <n v="224.73"/>
        <n v="321.01"/>
        <n v="218.66"/>
        <n v="140.25"/>
        <n v="243.01"/>
        <n v="644.59"/>
        <n v="249.34"/>
        <n v="346.44"/>
        <n v="199.31"/>
        <n v="286.02"/>
        <n v="307.93"/>
        <n v="199.43"/>
        <n v="197.6"/>
        <n v="596.07"/>
        <n v="50.05"/>
        <n v="405.82"/>
        <n v="190.58"/>
        <n v="305.28"/>
        <n v="590.02"/>
        <n v="509.12"/>
        <n v="549.99"/>
        <n v="60.49"/>
        <n v="443.29"/>
        <n v="320.77"/>
        <n v="531.83"/>
        <n v="630.03"/>
        <n v="88.02"/>
        <n v="534.16"/>
        <n v="119.64"/>
        <n v="465.01"/>
        <n v="499.19"/>
        <n v="482.99"/>
        <n v="160.48"/>
        <n v="250.75"/>
        <n v="388.06"/>
        <n v="477.66"/>
        <n v="790.02"/>
        <n v="829.98"/>
        <n v="352.3"/>
        <n v="205.45"/>
        <n v="253.04"/>
        <n v="164.0"/>
        <n v="793.0"/>
        <n v="843.0"/>
        <n v="345.76"/>
        <n v="495.16"/>
        <n v="495.08"/>
        <n v="590.35"/>
        <n v="570.75"/>
        <n v="714.63"/>
        <n v="182.26"/>
        <n v="223.97"/>
        <n v="525.04"/>
        <n v="116.97"/>
        <n v="107.87"/>
        <n v="492.84"/>
        <n v="64.97"/>
        <n v="505.84"/>
        <n v="885.98"/>
        <n v="180.1"/>
        <n v="281.23"/>
        <n v="281.1"/>
        <n v="177.57"/>
        <n v="284.49"/>
        <n v="140.12"/>
        <n v="239.03"/>
        <n v="108.44"/>
        <n v="567.1"/>
        <n v="180.52"/>
        <n v="427.01"/>
        <n v="686.06"/>
        <n v="430.02"/>
        <n v="7.28"/>
        <n v="252.06"/>
        <n v="75.16"/>
        <n v="280.04"/>
        <n v="285.16"/>
        <n v="408.21"/>
        <n v="576.28"/>
        <n v="379.84"/>
        <n v="400.05"/>
        <n v="480.91"/>
        <n v="378.13"/>
        <n v="580.22"/>
        <n v="223.98"/>
        <n v="343.04"/>
        <n v="464.78"/>
        <n v="3.69"/>
        <n v="787.28"/>
        <n v="489.11"/>
        <n v="280.1"/>
        <n v="258.6"/>
        <n v="255.2"/>
        <n v="269.76"/>
        <n v="357.46"/>
        <n v="242.29"/>
        <n v="645.02"/>
        <n v="230.03"/>
        <n v="610.04"/>
        <n v="340.16"/>
        <n v="419.83"/>
        <n v="909.23"/>
        <n v="849.31"/>
        <n v="942.35"/>
        <n v="150.13"/>
        <n v="320.12"/>
        <n v="762.34"/>
        <n v="325.03"/>
        <n v="307.03"/>
        <n v="110.03"/>
        <n v="444.97"/>
        <n v="360.06"/>
        <n v="195.8"/>
        <n v="356.6"/>
        <n v="616.32"/>
        <n v="465.54"/>
        <n v="242.08"/>
        <n v="336.04"/>
        <n v="687.37"/>
        <n v="520.02"/>
        <n v="800.03"/>
        <n v="923.37"/>
        <n v="245.04"/>
        <n v="615.8"/>
        <n v="321.34"/>
        <n v="221.09"/>
        <n v="350.02"/>
        <n v="300.1"/>
        <n v="670.04"/>
        <n v="273.39"/>
        <n v="359.04"/>
        <n v="250.94"/>
        <n v="233.87"/>
        <n v="386.02"/>
        <n v="394.63"/>
        <n v="364.33"/>
        <n v="375.25"/>
        <n v="223.26"/>
        <n v="436.01"/>
        <n v="361.52"/>
        <n v="367.93"/>
        <n v="274.3"/>
        <n v="227.02"/>
        <n v="592.96"/>
        <n v="574.57"/>
        <n v="454.54"/>
        <n v="222.3"/>
        <n v="413.86"/>
        <n v="369.3"/>
        <n v="205.64"/>
        <n v="226.5"/>
        <n v="142.27"/>
        <n v="252.88"/>
        <n v="359.8"/>
        <n v="180.83"/>
        <n v="165.44"/>
        <n v="107.559"/>
        <n v="332.509"/>
        <n v="867.0"/>
        <n v="551.0"/>
        <n v="621.0"/>
        <n v="222.45"/>
        <n v="266.78"/>
        <n v="100.92"/>
        <n v="785.49"/>
        <n v="338.06"/>
        <n v="582.67"/>
        <n v="614.01"/>
        <n v="611.88"/>
        <n v="265.7"/>
        <n v="279.58"/>
        <n v="917.0"/>
        <n v="689.0"/>
        <n v="592.0"/>
        <n v="287.93"/>
        <n v="677.2"/>
        <n v="495.15"/>
        <n v="302.61"/>
        <n v="947.45"/>
        <n v="155.75"/>
        <n v="815.09"/>
        <n v="495.36"/>
        <n v="286.24"/>
        <n v="955.07"/>
        <n v="138.63"/>
        <n v="243.68"/>
        <n v="270.01"/>
        <n v="201.42"/>
        <n v="256.48"/>
        <n v="242.72"/>
        <n v="238.39"/>
        <n v="276.37"/>
        <n v="550.08"/>
        <n v="317.1"/>
        <n v="773.61"/>
        <n v="277.97"/>
        <n v="523.96"/>
        <n v="586.68"/>
        <n v="555.96"/>
        <n v="675.04"/>
        <n v="221.01"/>
        <n v="450.56"/>
        <n v="532.05"/>
        <n v="74.42"/>
        <n v="246.71"/>
        <n v="597.0"/>
        <n v="13.0"/>
        <n v="659.0"/>
        <n v="25.0"/>
        <n v="26.0"/>
        <n v="718.0"/>
        <n v="104.0"/>
        <n v="706.0"/>
        <n v="743.0"/>
        <n v="711.0"/>
        <n v="29.12"/>
        <n v="302.07"/>
        <n v="106.16"/>
        <n v="649.0"/>
        <n v="167.0"/>
        <n v="7.0"/>
        <n v="88.0"/>
        <n v="602.0"/>
        <n v="861.0"/>
        <m/>
      </sharedItems>
    </cacheField>
    <cacheField name="Costo por carga">
      <sharedItems containsBlank="1" containsMixedTypes="1" containsNumber="1">
        <n v="7284.6"/>
        <n v="9585.0"/>
        <n v="14856.750000000002"/>
        <n v="13802.400000000001"/>
        <n v="18939.960000000003"/>
        <n v="6268.59"/>
        <n v="10716.03"/>
        <n v="2377.0800000000004"/>
        <n v="12268.800000000001"/>
        <n v="10409.310000000001"/>
        <n v="5118.39"/>
        <n v="5674.320000000001"/>
        <n v="15987.78"/>
        <n v="11118.6"/>
        <n v="472.73671"/>
        <n v="2322.57601"/>
        <n v="5549.5179"/>
        <n v="6166.131"/>
        <n v="12846.10625"/>
        <n v="7234.9270400000005"/>
        <n v="5416.8453"/>
        <n v="7884.519270000001"/>
        <n v="8326.0924739"/>
        <n v="8132.6910343"/>
        <n v="5501.5199999999995"/>
        <n v="11996.369999999999"/>
        <n v="785.97"/>
        <n v="6383.610000000001"/>
        <n v="14569.2"/>
        <n v="12345.480000000001"/>
        <n v="4984.200000000001"/>
        <n v="2626.2900000000004"/>
        <n v="5463.450000000001"/>
        <n v="6345.27"/>
        <n v="11482.830000000002"/>
        <n v="2492.1000000000004"/>
        <n v="3929.8500000000004"/>
        <n v="7054.56"/>
        <n v="4715.820000000001"/>
        <n v="1610.2800000000002"/>
        <n v="4370.76"/>
        <n v="10677.69"/>
        <n v="5981.040000000001"/>
        <n v="15738.570000000002"/>
        <n v="7112.070000000001"/>
        <n v="5482.620000000001"/>
        <n v="14204.970000000001"/>
        <n v="7035.39"/>
        <n v="9757.53"/>
        <n v="3642.3"/>
        <n v="10543.500000000002"/>
        <n v="11808.720000000001"/>
        <n v="7361.280000000001"/>
        <n v="9546.660000000002"/>
        <n v="10869.390000000001"/>
        <n v="7150.410000000001"/>
        <n v="15336.000000000002"/>
        <n v="14684.220000000001"/>
        <n v="9930.060000000001"/>
        <n v="5249.842000000001"/>
        <n v="15567.8007"/>
        <n v="9389.1405"/>
        <n v="10641.0259"/>
        <n v="9146.840100000001"/>
        <n v="5774.8262"/>
        <n v="3429.19467"/>
        <n v="5213.9802"/>
        <n v="3709.94745"/>
        <n v="14559.03702"/>
        <n v="10299.52"/>
        <n v="6001.599999999999"/>
        <n v="1705.96291"/>
        <n v="2404.79109"/>
        <n v="6782.7441"/>
        <n v="5364.53397"/>
        <n v="13154.4128"/>
        <n v="13565.4882"/>
        <n v="4213.101900000001"/>
        <n v="8907.70116"/>
        <n v="7583.58342"/>
        <n v="4012.478"/>
        <n v="6119.02895"/>
        <n v="8546.57814"/>
        <n v="4233.16429"/>
        <n v="6861.33738"/>
        <n v="9449.385690000001"/>
        <n v="7041.89889"/>
        <n v="5436.90769"/>
        <n v="7021.8365"/>
        <n v="7362.89713"/>
        <n v="8185.4551200000005"/>
        <n v="5925.6"/>
        <n v="4998.0"/>
        <n v="7790.87"/>
        <n v="15910.623667"/>
        <n v="2788.0"/>
        <n v="2624.0"/>
        <n v="2715.75"/>
        <n v="503.9445971999999"/>
        <n v="5083.533935999999"/>
        <n v="11356.6761528"/>
        <n v="11272.7173344"/>
        <n v="6480.547334399999"/>
        <n v="4424.131343999999"/>
        <n v="7288.3155096"/>
        <n v="6230.0126868"/>
        <n v="7412.720242799999"/>
        <n v="5552.5915356"/>
        <n v="1607.4855048"/>
        <n v="2442.6648924"/>
        <n v="4267.1398548"/>
        <n v="7690.666102799999"/>
        <n v="12331.020157199999"/>
        <n v="2140.3748087999998"/>
        <n v="5751.3707472"/>
        <n v="1816.0407431999997"/>
        <n v="4753.83264"/>
        <n v="13234.440045599998"/>
        <n v="11374.1196516"/>
        <n v="13131.8876076"/>
        <n v="1351.9670004"/>
        <n v="3261.9342755999996"/>
        <n v="4369.692292799999"/>
        <n v="6077.8133676"/>
        <n v="5252.6016936"/>
        <n v="13739.534763599999"/>
        <n v="15974.986225199998"/>
        <n v="7263.587912399999"/>
        <n v="485.926038"/>
        <n v="8158.956955199999"/>
        <n v="12571.3954044"/>
        <n v="2453.9744136"/>
        <n v="2057.9494848"/>
        <n v="6716.8971587999995"/>
        <n v="8654.2756464"/>
        <n v="805.8513072"/>
        <n v="15047.988860399999"/>
        <n v="7591.1806535999995"/>
        <n v="6805.839833999999"/>
        <n v="11560.0558476"/>
        <n v="7763.890460399999"/>
        <n v="7717.118881199999"/>
        <n v="1151.0792339999998"/>
        <n v="10255.4354868"/>
        <n v="5751.179060399999"/>
        <n v="6839.960084399999"/>
        <n v="6057.308083000001"/>
        <n v="8481.119751"/>
        <n v="16056.843674000002"/>
        <n v="4997.6000217"/>
        <n v="4695.3897078"/>
        <n v="12592.5643338"/>
        <n v="10128.5576139"/>
        <n v="3810.4168376999996"/>
        <n v="5214.7823508"/>
        <n v="6919.1522631"/>
        <n v="5808.1936"/>
        <n v="7667.528"/>
        <n v="8886.4336"/>
        <n v="5448.291200000001"/>
        <n v="9351.848"/>
        <n v="11014.765343"/>
        <n v="5876.9394561"/>
        <n v="4814.9736"/>
        <n v="5548.4545784"/>
        <n v="4996.9394773"/>
        <n v="7958.750113"/>
        <n v="8123.4623349"/>
        <n v="6921.7251739"/>
        <n v="4614.3497"/>
        <n v="3812.6565956"/>
        <n v="4587.265473500001"/>
        <n v="8025.758495600001"/>
        <n v="4414.5282956"/>
        <n v="4915.6867978"/>
        <n v="9589.4211722"/>
        <n v="5016.3999956"/>
        <n v="8811.401688"/>
        <n v="7163.075725600001"/>
        <n v="7985.0318439"/>
        <n v="9833.3798346"/>
        <n v="4921.1036431"/>
        <n v="3999.7634000000007"/>
        <n v="2299.9383"/>
        <n v="6899.8007"/>
        <n v="5249.7783"/>
        <n v="2399.9688"/>
        <n v="8399.780999999999"/>
        <n v="5199.9275"/>
        <n v="11999.8011"/>
        <n v="2858.52"/>
        <n v="2612.52"/>
        <n v="2574.4925"/>
        <n v="2875.5"/>
        <n v="3131.1"/>
        <n v="10504.43664"/>
        <n v="9220.13508"/>
        <n v="5616.423239999999"/>
        <n v="9200.9664"/>
        <n v="6018.96552"/>
        <n v="9488.496599999999"/>
        <n v="5213.8809599999995"/>
        <n v="11616.22008"/>
        <n v="12114.605759999999"/>
        <n v="7034.905559999999"/>
        <n v="1418.4823199999998"/>
        <n v="10715.292119999998"/>
        <n v="7111.580279999999"/>
        <n v="2281.0729199999996"/>
        <n v="7514.12256"/>
        <n v="2070.21744"/>
        <n v="3948.74808"/>
        <n v="4504.6398"/>
        <n v="2511.09708"/>
        <n v="12402.13596"/>
        <n v="5808.11004"/>
        <n v="10274.412479999999"/>
        <n v="7379.9418"/>
        <n v="5137.2062399999995"/>
        <n v="6843.21876"/>
        <n v="10772.798159999998"/>
        <n v="785.9158799999999"/>
        <n v="2185.22952"/>
        <n v="3162.8322"/>
        <n v="9776.0268"/>
        <n v="5673.929279999999"/>
        <n v="9871.8702"/>
        <n v="6958.230839999999"/>
        <n v="5827.278719999999"/>
        <n v="7874.763"/>
        <n v="10237.1919"/>
        <n v="14416.873800000001"/>
        <n v="8137.2551"/>
        <n v="15063.0082"/>
        <n v="4240.2570000000005"/>
        <s v="--"/>
        <n v="14134.19"/>
        <n v="10648.55187"/>
        <n v="9224.7342"/>
        <n v="8222.0457"/>
        <n v="6316.93755"/>
        <n v="6216.6687"/>
        <n v="5615.0556"/>
        <n v="4211.2917"/>
        <n v="9486.4"/>
        <n v="9292.8"/>
        <n v="9583.199999999999"/>
        <n v="5401.44"/>
        <n v="9467.039999999999"/>
        <n v="9429.59328"/>
        <n v="11327.01144"/>
        <n v="1705.75976"/>
        <n v="2127.4082399999998"/>
        <n v="8626.8277"/>
        <n v="7543.45864"/>
        <n v="8887.63877"/>
        <n v="8245.64229"/>
        <n v="7784.20732"/>
        <n v="7001.77411"/>
        <n v="3270.16957"/>
        <n v="4413.7258"/>
        <n v="8345.954240000001"/>
        <n v="8466.32858"/>
        <n v="8145.33034"/>
        <n v="5075.78467"/>
        <n v="7523.39625"/>
        <n v="13160.92784"/>
        <n v="8566.64053"/>
        <n v="4000.95"/>
        <n v="7518.94"/>
        <n v="11645.34"/>
        <n v="11953.73"/>
        <n v="5986.89"/>
        <n v="9354.83"/>
        <n v="3696.55"/>
        <n v="5007.58"/>
        <n v="2592.7374999999997"/>
        <n v="2747.7000000000003"/>
        <n v="2694.4500000000003"/>
        <n v="2460.15"/>
        <n v="2556.0"/>
        <n v="57.50604"/>
        <n v="3929.5793999999996"/>
        <n v="2204.3981999999996"/>
        <n v="3182.0008799999996"/>
        <n v="4255.446959999999"/>
        <n v="8587.56864"/>
        <n v="7418.279159999999"/>
        <n v="5769.772679999999"/>
        <n v="4849.676039999999"/>
        <n v="6996.5682"/>
        <n v="8625.905999999999"/>
        <n v="3833.736"/>
        <n v="8108.351639999999"/>
        <n v="11884.5816"/>
        <n v="6306.49572"/>
        <n v="8127.52032"/>
        <n v="8146.688999999999"/>
        <n v="10178.56908"/>
        <n v="12804.67824"/>
        <n v="11558.714039999999"/>
        <n v="2817.79596"/>
        <n v="10293.58116"/>
        <n v="14453.18472"/>
        <n v="12287.12388"/>
        <n v="6517.351199999999"/>
        <n v="7341.604439999999"/>
        <n v="14184.823199999999"/>
        <n v="632.56644"/>
        <n v="19724.57172"/>
        <n v="14625.702839999998"/>
        <n v="7054.074239999999"/>
        <n v="8601.664200000001"/>
        <n v="8016.1049"/>
        <n v="14538.024000000001"/>
        <n v="4665.599999999999"/>
        <n v="10176.0"/>
        <n v="10929.30465"/>
        <n v="7881.13161"/>
        <n v="7419.8949"/>
        <n v="10026.885"/>
        <n v="4511.32884"/>
        <n v="8228.0"/>
        <n v="12777.6"/>
        <n v="10783.52"/>
        <n v="13435.25384"/>
        <n v="9582.92"/>
        <n v="5558.0936"/>
        <n v="12726.11776"/>
        <n v="8662.95968"/>
        <n v="6171.400479999999"/>
        <n v="13032.7712"/>
        <n v="8526.51575"/>
        <n v="8426.203800000001"/>
        <n v="8086.28769"/>
        <n v="6220.2213"/>
        <n v="7484.33079"/>
        <n v="4113.37215"/>
        <n v="10634.571899999999"/>
        <n v="7624.7874"/>
        <n v="5437.6773299999995"/>
        <n v="10975.68081"/>
        <n v="4414.3506"/>
        <n v="8066.22246"/>
        <n v="6561.33021"/>
        <n v="6942.56958"/>
        <n v="7544.5264799999995"/>
        <n v="15369.96618"/>
        <n v="4314.02445"/>
        <n v="10514.18052"/>
        <n v="9049.41873"/>
        <n v="7925.76585"/>
        <n v="9230.005799999999"/>
        <n v="8688.24459"/>
        <n v="8327.07045"/>
        <n v="14045.661"/>
        <n v="4213.6983"/>
        <n v="5216.9598"/>
        <n v="6487.96"/>
        <n v="14521.05"/>
        <n v="15364.199999999999"/>
        <n v="9495.55"/>
        <n v="9303.849999999999"/>
        <n v="1926.6924999999999"/>
        <n v="2438.85"/>
        <n v="5750.603999999999"/>
        <n v="5961.4594799999995"/>
        <n v="6133.977599999999"/>
        <n v="4044.5914799999996"/>
        <n v="3491.49"/>
        <n v="5613.389999999999"/>
        <n v="13503.0"/>
        <n v="16705.14"/>
        <n v="6520.0199999999995"/>
        <n v="3472.2"/>
        <n v="8545.47"/>
        <n v="4996.11"/>
        <n v="3144.27"/>
        <n v="6828.66"/>
        <n v="2854.92"/>
        <n v="2411.25"/>
        <n v="5516.94"/>
        <n v="4513.86"/>
        <n v="10648.08"/>
        <n v="6944.4"/>
        <n v="9915.06000000005"/>
        <n v="9664.29000000005"/>
        <n v="10995.300000000056"/>
        <n v="8796.240000000045"/>
        <n v="7021.560000000036"/>
        <n v="3337.170000000017"/>
        <n v="9529.26000000005"/>
        <n v="7773.87000000004"/>
        <n v="9606.42000000005"/>
        <n v="9182.040000000046"/>
        <n v="10397.310000000054"/>
        <n v="16145.730000000083"/>
        <n v="5864.16000000003"/>
        <n v="0.0"/>
        <n v="11193.6"/>
        <n v="16512.0"/>
        <n v="5702.4"/>
        <n v="10828.8"/>
        <n v="1862.3999999999999"/>
        <n v="2131.2"/>
        <n v="10099.199999999999"/>
        <n v="12192.0"/>
        <n v="9636.04011"/>
        <n v="13652.705699999999"/>
        <n v="5935.959"/>
        <n v="7222.08345"/>
        <n v="6153.61083"/>
        <n v="12900.81756"/>
        <n v="6608.7010199999995"/>
        <n v="16699.831319999998"/>
        <n v="7162.72386"/>
        <n v="7608.48"/>
        <n v="10919.039999999999"/>
        <n v="5866.08"/>
        <n v="6388.8"/>
        <n v="8816.286399999999"/>
        <n v="6669.71232"/>
        <n v="1648.26224"/>
        <n v="2184.90576"/>
        <n v="13607.7464"/>
        <n v="8728.37505"/>
        <n v="6400.80837"/>
        <n v="6902.43912"/>
        <n v="3812.3937"/>
        <n v="4795.58997"/>
        <n v="4815.6552"/>
        <n v="7985.96154"/>
        <n v="9711.57132"/>
        <n v="6461.00406"/>
        <n v="8226.7443"/>
        <n v="7022.8305"/>
        <n v="4615.0028999999995"/>
        <n v="10413.85437"/>
        <n v="8427.3966"/>
        <n v="7424.1350999999995"/>
        <n v="4574.87244"/>
        <n v="4033.11123"/>
        <n v="5016.3075"/>
        <n v="4233.76353"/>
        <n v="11611.55"/>
        <n v="9998.1"/>
        <n v="2493.69"/>
        <n v="11992.94"/>
        <n v="12007.38"/>
        <n v="9196.32"/>
        <n v="3098.7599999999998"/>
        <n v="6809.400000000001"/>
        <n v="5182.08"/>
        <n v="4426.110000000001"/>
        <n v="7194.4"/>
        <n v="17176.171199999997"/>
        <n v="2040.6725000000001"/>
        <n v="2619.9"/>
        <n v="2364.3"/>
        <n v="2230.3098000000114"/>
        <n v="7098.720000000037"/>
        <n v="11282.142300000058"/>
        <n v="5952.192"/>
        <n v="10880.256"/>
        <n v="9889.344000000001"/>
        <n v="8068.224"/>
        <n v="5945.664"/>
        <n v="8401.344"/>
        <n v="14027.904"/>
        <n v="9048.768"/>
        <n v="7304.064"/>
        <n v="5377.152"/>
        <n v="6953.472000000001"/>
        <n v="1614.7199999999998"/>
        <n v="2083.008"/>
        <n v="4729.344"/>
        <n v="1869.12"/>
        <n v="5378.304"/>
        <n v="8582.975999999999"/>
        <n v="5104.512"/>
        <n v="5222.784"/>
        <n v="6784.896"/>
        <n v="5894.4"/>
        <n v="212.736"/>
        <n v="10329.6"/>
        <n v="6244.416"/>
        <n v="5806.848"/>
        <n v="12459.264"/>
        <n v="16154.112"/>
        <n v="14732.544"/>
        <n v="4263.168"/>
        <n v="326.20799999999997"/>
        <n v="5473.344"/>
        <n v="903.9359999999999"/>
        <n v="4992.96"/>
        <n v="10036.8"/>
        <n v="14945.279999999999"/>
        <n v="4544.256"/>
        <n v="9354.047999999999"/>
        <n v="11449.344000000001"/>
        <n v="8369.088"/>
        <n v="2827.0080000000003"/>
        <n v="5768.256"/>
        <n v="8697.6"/>
        <n v="3016.3199999999997"/>
        <n v="9670.848"/>
        <n v="17120.448"/>
        <n v="10321.536"/>
        <n v="12865.151999999998"/>
        <n v="569.088"/>
        <n v="8596.032"/>
        <n v="6432.0"/>
        <n v="8600.831999999999"/>
        <n v="5659.008"/>
        <n v="5750.208"/>
        <n v="16427.712"/>
        <n v="5298.624000000001"/>
        <n v="10018.176"/>
        <n v="9812.351999999999"/>
        <n v="18196.608"/>
        <n v="9120.384"/>
        <n v="8096.064"/>
        <n v="10258.56"/>
        <n v="7739.9039999999995"/>
        <n v="4512.0"/>
        <n v="7526.784"/>
        <n v="3455.808"/>
        <n v="7455.936"/>
        <n v="4200.0"/>
        <n v="11961.216"/>
        <n v="10362.816"/>
        <n v="4831.295999999999"/>
        <n v="5953.92"/>
        <n v="3648.576"/>
        <n v="5756.6930382"/>
        <n v="15038.356395899998"/>
        <n v="10488.048091799998"/>
        <n v="8959.1429187"/>
        <n v="6925.2855"/>
        <n v="10714.2081297"/>
        <n v="10298.552"/>
        <n v="9487.368"/>
        <n v="9390.7616"/>
        <n v="1517.934528"/>
        <n v="2313.5085464"/>
        <n v="4725.9636219"/>
        <n v="8433.6168213"/>
        <n v="7948.840864499999"/>
        <n v="8512.673827499957"/>
        <n v="8596.747141199958"/>
        <n v="9632.714966099951"/>
        <n v="12419.976065399938"/>
        <n v="8028.299175299961"/>
        <n v="8365.39503929996"/>
        <n v="10703.596291199949"/>
        <n v="6421.876861499968"/>
        <n v="9230.407104599954"/>
        <n v="7424.737056899962"/>
        <n v="3872.7900422999805"/>
        <n v="7426.743579899963"/>
        <n v="8529.528620699957"/>
        <n v="7886.638651499961"/>
        <n v="4370.4077462999785"/>
        <n v="6686.5372451999665"/>
        <n v="4817.2604183999765"/>
        <n v="8206.879722299958"/>
        <n v="9831.962699999951"/>
        <n v="7893.46082969996"/>
        <n v="8433.616821299958"/>
        <n v="4817.059766099976"/>
        <n v="7199.8125"/>
        <n v="10799.8527"/>
        <n v="8499.9607"/>
        <n v="10849.915799999999"/>
        <n v="9293.68"/>
        <n v="4999.833"/>
        <n v="11130.16"/>
        <n v="11983.810000000001"/>
        <n v="4799.87"/>
        <n v="8037.0"/>
        <n v="2542.6150000000002"/>
        <n v="2448.61225"/>
        <n v="2007.6675"/>
        <n v="2385.6"/>
        <n v="3152.4"/>
        <n v="1228.8"/>
        <n v="2572.7999999999997"/>
        <n v="6681.599999999999"/>
        <n v="5568.0"/>
        <n v="6028.8"/>
        <n v="5856.0"/>
        <n v="5068.8"/>
        <n v="3379.2"/>
        <n v="2995.2"/>
        <n v="1401.6"/>
        <n v="5952.0"/>
        <n v="7430.4"/>
        <n v="9388.8"/>
        <n v="8390.4"/>
        <n v="6297.599999999999"/>
        <n v="8832.0"/>
        <n v="15014.4"/>
        <n v="6374.4"/>
        <n v="3494.4"/>
        <n v="6739.2"/>
        <n v="8256.0"/>
        <n v="1536.0"/>
        <n v="11289.6"/>
        <n v="6105.599999999999"/>
        <n v="15072.0"/>
        <n v="5817.599999999999"/>
        <n v="7795.2"/>
        <n v="6201.599999999999"/>
        <n v="787.1999999999999"/>
        <n v="6336.0"/>
        <n v="11328.0"/>
        <n v="2073.6"/>
        <n v="4473.599999999999"/>
        <n v="9312.0"/>
        <n v="10080.0"/>
        <n v="5510.4"/>
        <n v="7833.599999999999"/>
        <n v="5107.2"/>
        <n v="13286.4"/>
        <n v="16742.399999999998"/>
        <n v="11731.199999999999"/>
        <n v="4608.0"/>
        <n v="13324.8"/>
        <n v="9792.0"/>
        <n v="8928.0"/>
        <n v="7680.0"/>
        <n v="7104.0"/>
        <n v="8640.0"/>
        <n v="6508.8"/>
        <n v="7564.799999999999"/>
        <n v="12768.0"/>
        <n v="672.0"/>
        <n v="11520.0"/>
        <n v="15033.599999999999"/>
        <n v="9888.0"/>
        <n v="11424.0"/>
        <n v="3502.2158099999997"/>
        <n v="15492.85299"/>
        <n v="5540.2284"/>
        <n v="7004.431619999999"/>
        <n v="7815.6793500000385"/>
        <n v="13909.930590000069"/>
        <n v="6776.0"/>
        <n v="11997.81584"/>
        <n v="4484.80656"/>
        <n v="14872.69184"/>
        <n v="9631.310399999951"/>
        <n v="5477.807789999973"/>
        <n v="7825.439699999961"/>
        <n v="8648.114129999956"/>
        <n v="6658.11392"/>
        <n v="5222.458106"/>
        <n v="5617.783619999999"/>
        <n v="8322.642399999999"/>
        <n v="10320.076576"/>
        <n v="10569.755847999999"/>
        <n v="9258.93967"/>
        <n v="8114.57634"/>
        <n v="4681.48635"/>
        <n v="8530.70846"/>
        <n v="5201.6515"/>
        <n v="4577.45332"/>
        <n v="9279.746276"/>
        <n v="8697.161307999999"/>
        <n v="8634.741489999999"/>
        <n v="13524.293899999999"/>
        <n v="8905.227368"/>
        <n v="7802.47725"/>
        <n v="13732.35996"/>
        <n v="8509.901854"/>
        <n v="9154.90664"/>
        <n v="5047.98"/>
        <n v="3608.7"/>
        <n v="3597.2"/>
        <n v="4480.34"/>
        <n v="9711.36"/>
        <n v="1997.9099999999999"/>
        <n v="12001.65"/>
        <n v="6006.2"/>
        <n v="5282.0"/>
        <n v="1941.8625"/>
        <n v="2683.8"/>
        <n v="7584.0"/>
        <n v="4780.8"/>
        <n v="5452.8"/>
        <n v="13459.199999999999"/>
        <n v="3091.2"/>
        <n v="7334.4"/>
        <n v="5683.2"/>
        <n v="3052.7999999999997"/>
        <n v="6624.0"/>
        <n v="4992.0"/>
        <n v="11846.4"/>
        <n v="1056.0"/>
        <n v="3936.0"/>
        <n v="1728.0"/>
        <n v="7180.8"/>
        <n v="3840.0"/>
        <n v="15590.4"/>
        <n v="3705.6"/>
        <n v="4128.0"/>
        <n v="576.0"/>
        <n v="5491.2"/>
        <n v="4819.2"/>
        <n v="422.4"/>
        <n v="4723.2"/>
        <n v="10003.199999999999"/>
        <n v="5875.2"/>
        <n v="11980.8"/>
        <n v="5836.8"/>
        <n v="16492.8"/>
        <n v="5913.599999999999"/>
        <n v="5587.2"/>
        <n v="6585.599999999999"/>
        <n v="6009.599999999999"/>
        <n v="16070.4"/>
        <n v="7008.0"/>
        <n v="14880.0"/>
        <n v="8332.8"/>
        <n v="6144.0"/>
        <n v="6278.4"/>
        <n v="5260.8"/>
        <n v="7622.4"/>
        <n v="6240.0"/>
        <n v="8044.799999999999"/>
        <n v="10022.4"/>
        <n v="4915.2"/>
        <n v="2035.1999999999998"/>
        <n v="6604.8"/>
        <n v="10464.0"/>
        <n v="6912.0"/>
        <n v="9523.199999999999"/>
        <n v="17433.6"/>
        <n v="4684.8"/>
        <n v="2457.6"/>
        <n v="16358.4"/>
        <n v="2534.4"/>
        <n v="9446.4"/>
        <n v="13190.4"/>
        <n v="2400.0"/>
        <n v="9600.0"/>
        <n v="12076.8"/>
        <n v="12672.0"/>
        <n v="7296.0"/>
        <n v="5721.599999999999"/>
        <n v="7123.150800000036"/>
        <n v="9082.017270000046"/>
        <n v="6826.352850000034"/>
        <n v="7281.4430400000365"/>
        <n v="7518.8814000000375"/>
        <n v="9754.759290000049"/>
        <n v="12485.300430000063"/>
        <n v="9675.613170000048"/>
        <n v="11179.389450000055"/>
        <n v="12524.873490000062"/>
        <n v="9525.119999999999"/>
        <n v="6175.84"/>
        <n v="9350.88"/>
        <n v="10067.199999999999"/>
        <n v="15488.0"/>
        <n v="1533.2672"/>
        <n v="2299.9008"/>
        <n v="3391.4767779999997"/>
        <n v="7844.090461999999"/>
        <n v="8010.543309999999"/>
        <n v="7511.184765999999"/>
        <n v="5347.297742"/>
        <n v="8551.515066"/>
        <n v="5950.689316"/>
        <n v="4993.58544"/>
        <n v="7677.637613999999"/>
        <n v="3870.028716"/>
        <n v="9529.425548"/>
        <n v="4369.3872599999995"/>
        <n v="6096.335558"/>
        <n v="5430.524165999999"/>
        <n v="7698.444219999999"/>
        <n v="7948.123492"/>
        <n v="8572.321672"/>
        <n v="8717.967913999999"/>
        <n v="8738.774519999999"/>
        <n v="4161.321199999999"/>
        <n v="7219.892282"/>
        <n v="8863.614156"/>
        <n v="4951.972228"/>
        <n v="5971.495921999999"/>
        <n v="5268.900000000001"/>
        <n v="5017.32"/>
        <n v="6192.78"/>
        <n v="14279.22"/>
        <n v="13409.16"/>
        <n v="5990.64"/>
        <n v="5032.76"/>
        <n v="15594.95"/>
        <n v="7696.919999999999"/>
        <n v="2644.5"/>
        <n v="2818.75"/>
        <n v="1978.25"/>
        <n v="10871.424"/>
        <n v="2208.384"/>
        <n v="4442.687999999999"/>
        <n v="1839.936"/>
        <n v="5267.1359999999995"/>
        <n v="6163.2"/>
        <n v="14628.671999999999"/>
        <n v="6534.143999999999"/>
        <n v="10383.936"/>
        <n v="6049.92"/>
        <n v="11578.56"/>
        <n v="11523.264"/>
        <n v="12474.24"/>
        <n v="6350.976"/>
        <n v="7708.991999999999"/>
        <n v="11338.176"/>
        <n v="7113.599999999999"/>
        <n v="10410.24"/>
        <n v="10442.112"/>
        <n v="9017.472"/>
        <n v="12403.776"/>
        <n v="9561.6"/>
        <n v="10791.359999999999"/>
        <n v="11902.655999999999"/>
        <n v="8544.0"/>
        <n v="1670.3999999999999"/>
        <n v="7041.7919999999995"/>
        <n v="6780.288"/>
        <n v="2491.392"/>
        <n v="10985.279999999999"/>
        <n v="835.5840000000001"/>
        <n v="15664.704"/>
        <n v="4444.032"/>
        <n v="5930.304"/>
        <n v="4719.168"/>
        <n v="7001.28"/>
        <n v="13618.367999999999"/>
        <n v="9841.344000000001"/>
        <n v="17723.328"/>
        <n v="11107.392"/>
        <n v="15265.728"/>
        <n v="5953.344"/>
        <n v="13236.3462"/>
        <n v="9397.9434"/>
        <n v="4070.1876"/>
        <n v="12984.987599999999"/>
        <n v="12887.699999999999"/>
        <n v="17442.0"/>
        <n v="2814.5573999999997"/>
        <n v="7171.3752"/>
        <n v="14767.56"/>
        <n v="10300.07605680005"/>
        <n v="13095.714880500065"/>
        <n v="7565.379745500039"/>
        <n v="11517.541247700057"/>
        <n v="6826.946445900034"/>
        <n v="6927.264153000035"/>
        <n v="8508.999361200043"/>
        <n v="15829.421865300079"/>
        <n v="8390.0432"/>
        <n v="7744.580799999999"/>
        <n v="5425.2528"/>
        <n v="5789.616947199999"/>
        <n v="4834.83103622"/>
        <n v="8801.194338"/>
        <n v="5361.862366199999"/>
        <n v="15397.09650606"/>
        <n v="4302.5980547399995"/>
        <n v="9709.61075596"/>
        <n v="5202.6918303"/>
        <n v="7802.685316059999"/>
        <n v="8532.7891206"/>
        <n v="6786.49067902"/>
        <n v="8246.28215598"/>
        <n v="7491.8346224199995"/>
        <n v="4889.552409999999"/>
        <n v="4666.7136597399995"/>
        <n v="14293.930255939998"/>
        <n v="7036.16995102"/>
        <n v="9600.37607446"/>
        <n v="8999.481293179999"/>
        <n v="5140.68814442"/>
        <n v="12567.606156119999"/>
        <n v="7490.58622606"/>
        <n v="11999.9314"/>
        <n v="4976.1"/>
        <n v="15213.300000000001"/>
        <n v="7497.907999999999"/>
        <n v="9599.660699999999"/>
        <n v="3599.9131999999995"/>
        <n v="2399.7897"/>
        <n v="5999.796"/>
        <n v="3599.845"/>
        <n v="11999.824"/>
        <n v="2706.7174999999997"/>
        <n v="2829.0"/>
        <n v="2341.60225"/>
        <n v="5472.0"/>
        <n v="7027.2"/>
        <n v="7238.4"/>
        <n v="15302.4"/>
        <n v="9868.8"/>
        <n v="12576.0"/>
        <n v="2112.0"/>
        <n v="15417.599999999999"/>
        <n v="16454.399999999998"/>
        <n v="6048.0"/>
        <n v="6566.4"/>
        <n v="12211.199999999999"/>
        <n v="3763.2"/>
        <n v="14899.199999999999"/>
        <n v="13075.199999999999"/>
        <n v="13113.6"/>
        <n v="4300.8"/>
        <n v="4627.2"/>
        <n v="6393.599999999999"/>
        <n v="4032.0"/>
        <n v="11116.8"/>
        <n v="12729.6"/>
        <n v="13152.0"/>
        <n v="10905.6"/>
        <n v="7123.2"/>
        <n v="5030.4"/>
        <n v="10790.4"/>
        <n v="15782.4"/>
        <n v="5760.0"/>
        <n v="10809.6"/>
        <n v="16416.0"/>
        <n v="7142.4"/>
        <n v="14631.9"/>
        <n v="15310.199999999999"/>
        <n v="7034.94"/>
        <n v="16221.06"/>
        <n v="10271.4"/>
        <n v="13217.16"/>
        <n v="12015.599999999999"/>
        <n v="17655.18"/>
        <n v="8895.42"/>
        <n v="9980.699999999999"/>
        <n v="15891.599999999999"/>
        <n v="8725.859730000044"/>
        <n v="9855.101279999999"/>
        <n v="4551.5527999999995"/>
        <n v="4353.6592"/>
        <n v="8636.265000000001"/>
        <n v="8828.182"/>
        <n v="14776.86264"/>
        <n v="14125.22408"/>
        <n v="8135.382946"/>
        <n v="9841.524637999999"/>
        <n v="9030.067003999999"/>
        <n v="4827.132592"/>
        <n v="9695.878396"/>
        <n v="5701.010044"/>
        <n v="8364.255611999999"/>
        <n v="9779.104819999999"/>
        <n v="8072.963127999999"/>
        <n v="8780.387732"/>
        <n v="7992.16"/>
        <n v="7506.0"/>
        <n v="9505.300000000001"/>
        <n v="8595.99"/>
        <n v="8501.85"/>
        <n v="2114.0625"/>
        <n v="5299.2"/>
        <n v="6643.2"/>
        <n v="12364.8"/>
        <n v="5126.4"/>
        <n v="2592.0"/>
        <n v="2649.6"/>
        <n v="15360.0"/>
        <n v="3513.6"/>
        <n v="5395.2"/>
        <n v="3360.0"/>
        <n v="8083.2"/>
        <n v="10195.199999999999"/>
        <n v="3168.0"/>
        <n v="11616.0"/>
        <n v="7046.4"/>
        <n v="12537.6"/>
        <n v="7257.599999999999"/>
        <n v="10214.4"/>
        <n v="13824.0"/>
        <n v="7392.0"/>
        <n v="9926.4"/>
        <n v="14803.199999999999"/>
        <n v="1478.3999999999999"/>
        <n v="18759.84"/>
        <n v="8333.4"/>
        <n v="7558.2"/>
        <n v="14224.92"/>
        <n v="10465.199999999999"/>
        <n v="7228.74"/>
        <n v="4166.7"/>
        <n v="3858.9251999999997"/>
        <n v="7757.42912"/>
        <n v="3364.1911999999998"/>
        <n v="9736.365119999999"/>
        <n v="10389.413999999999"/>
        <n v="6827.329199999999"/>
        <n v="15831.488"/>
        <n v="7532.17512"/>
        <n v="5941.4104"/>
        <n v="15275.17448"/>
        <n v="7719.2508259999995"/>
        <n v="7178.27907"/>
        <n v="4265.35423"/>
        <n v="10174.430333999999"/>
        <n v="6408.4346479999995"/>
        <n v="9362.9727"/>
        <n v="7906.5102799999995"/>
        <n v="8343.449005999999"/>
        <n v="10881.854937999999"/>
        <n v="5264.071317999999"/>
        <n v="10528.142635999999"/>
        <n v="8405.868824"/>
        <n v="7594.41119"/>
        <n v="8218.60937"/>
        <n v="8946.84058"/>
        <n v="3953.2551399999998"/>
        <n v="7295.96"/>
        <n v="8748.8"/>
        <n v="7208.0"/>
        <n v="12454.4"/>
        <n v="10632.9"/>
        <n v="3943.5"/>
        <n v="9614.1"/>
        <n v="9587.76"/>
        <n v="12722.449999999999"/>
        <n v="16893.5"/>
        <n v="14838.449999999999"/>
        <n v="3094.65"/>
        <n v="1948.115"/>
        <n v="2449.5"/>
        <n v="3439.9500000000003"/>
        <n v="2513.4"/>
        <n v="16317.36264"/>
        <n v="14914.885568"/>
        <n v="2247.15"/>
        <n v="2854.2000000000003"/>
        <n v="2896.8"/>
        <n v="1555.2"/>
        <n v="864.0"/>
        <n v="11020.8"/>
        <n v="11904.0"/>
        <n v="6067.2"/>
        <n v="1286.3999999999999"/>
        <n v="6835.2"/>
        <n v="3648.0"/>
        <n v="6796.8"/>
        <n v="2515.2"/>
        <n v="6662.4"/>
        <n v="4339.2"/>
        <n v="2380.7999999999997"/>
        <n v="2764.7999999999997"/>
        <n v="11712.0"/>
        <n v="1843.1999999999998"/>
        <n v="940.8"/>
        <n v="7161.599999999999"/>
        <n v="652.8"/>
        <n v="6259.2"/>
        <n v="6720.0"/>
        <n v="15724.8"/>
        <n v="3878.3999999999996"/>
        <n v="12096.0"/>
        <n v="6412.8"/>
        <n v="9139.199999999999"/>
        <n v="8972.939999999999"/>
        <n v="15697.8"/>
        <n v="11686.14"/>
        <n v="2209.3199999999997"/>
        <n v="14961.359999999999"/>
        <n v="2344.98"/>
        <n v="9302.4"/>
        <n v="2093.04"/>
        <n v="7737.639759999999"/>
        <n v="10686.2544"/>
        <n v="4155.7656"/>
        <n v="8905.212"/>
        <n v="5402.495279999999"/>
        <n v="6570.06752"/>
        <n v="6530.488799999999"/>
        <n v="3166.2976"/>
        <n v="10884.148"/>
        <n v="10112.362959999999"/>
        <n v="2176.8296"/>
        <n v="8410.478"/>
        <n v="12823.50528"/>
        <n v="13951.4988"/>
        <n v="6160.5357"/>
        <n v="7887.7887"/>
        <n v="9711.0002"/>
        <n v="3339.3558000000003"/>
        <n v="12994.43952"/>
        <n v="1590.76472"/>
        <n v="2242.40328"/>
        <n v="8011.32112"/>
        <n v="7417.18008"/>
        <n v="5922.24456"/>
        <n v="5139.231682"/>
        <n v="8197.802764"/>
        <n v="9009.260397999999"/>
        <n v="6741.340343999999"/>
        <n v="4785.51938"/>
        <n v="4390.193866"/>
        <n v="8489.095248"/>
        <n v="8281.029187999999"/>
        <n v="5305.6845299999995"/>
        <n v="9997.4"/>
        <n v="4808.15"/>
        <n v="9990.199999999999"/>
        <n v="8992.83"/>
        <n v="2393.05"/>
        <n v="11638.0"/>
        <n v="7187.25"/>
        <n v="13225.0"/>
        <n v="9599.73"/>
        <n v="7908.07"/>
        <n v="4800.0"/>
        <n v="2596.0"/>
        <n v="9999.92"/>
        <n v="2005.5149999999999"/>
        <n v="6451.2"/>
        <n v="6892.8"/>
        <n v="13516.8"/>
        <n v="3417.6"/>
        <n v="8448.0"/>
        <n v="8601.6"/>
        <n v="11692.8"/>
        <n v="19.2"/>
        <n v="4320.0"/>
        <n v="403.2"/>
        <n v="883.1999999999999"/>
        <n v="10886.4"/>
        <n v="3609.6"/>
        <n v="5798.4"/>
        <n v="748.8"/>
        <n v="8160.0"/>
        <n v="2092.7999999999997"/>
        <n v="1632.0"/>
        <n v="345.59999999999997"/>
        <n v="307.2"/>
        <n v="7737.599999999999"/>
        <n v="12960.0"/>
        <n v="5145.599999999999"/>
        <n v="13632.0"/>
        <n v="8006.4"/>
        <n v="3801.6"/>
        <n v="13017.6"/>
        <n v="1939.1999999999998"/>
        <n v="10252.8"/>
        <n v="6316.8"/>
        <n v="10291.199999999999"/>
        <n v="2707.2"/>
        <n v="15859.199999999999"/>
        <n v="16992.0"/>
        <n v="6873.599999999999"/>
        <n v="15513.599999999999"/>
        <n v="14922.599999999999"/>
        <n v="18411.0"/>
        <n v="11434.199999999999"/>
        <n v="3972.8999999999996"/>
        <n v="717.06"/>
        <n v="3333.3599999999997"/>
        <n v="9515.58"/>
        <n v="15504.0"/>
        <n v="11477.8288"/>
        <n v="14842.019999999999"/>
        <n v="7322.0632"/>
        <n v="16662.64112"/>
        <n v="14911.9509"/>
        <n v="9595.85"/>
        <n v="10617.87536"/>
        <n v="1667.42808"/>
        <n v="2165.73992"/>
        <n v="6938.034079999999"/>
        <n v="8337.1404"/>
        <n v="8842.80755"/>
        <n v="10070.397304"/>
        <n v="9446.199123999999"/>
        <n v="11277.180451999999"/>
        <n v="8301.835793999999"/>
        <n v="7573.604584"/>
        <n v="7074.246039999999"/>
        <n v="6762.146949999999"/>
        <n v="4535.840107999999"/>
        <n v="9716.685002"/>
        <n v="5097.618469999999"/>
        <n v="4556.6467139999995"/>
        <n v="7490.378159999999"/>
        <n v="9996.0"/>
        <n v="12009.6"/>
        <n v="3012.52"/>
        <n v="4840.349999999999"/>
        <n v="5994.85"/>
        <n v="12987.87"/>
        <n v="5991.78"/>
        <n v="5378.0"/>
        <n v="10067.269999999999"/>
        <n v="10005.58"/>
        <n v="3836.4"/>
        <n v="9590.31"/>
        <n v="2649.6000000000004"/>
        <n v="4006.61"/>
        <n v="12010.5"/>
        <n v="8396.64"/>
        <n v="7176.06"/>
        <n v="16703.66"/>
        <n v="1996.8025"/>
        <n v="5644.5"/>
        <n v="2641.2000000000003"/>
        <n v="883.95"/>
        <n v="14592.0"/>
        <n v="5548.8"/>
        <n v="518.4"/>
        <n v="13248.0"/>
        <n v="13670.4"/>
        <n v="7219.2"/>
        <n v="5644.8"/>
        <n v="3532.7999999999997"/>
        <n v="1075.2"/>
        <n v="6182.4"/>
        <n v="4876.8"/>
        <n v="12499.199999999999"/>
        <n v="13747.199999999999"/>
        <n v="10560.0"/>
        <n v="15744.0"/>
        <n v="4454.4"/>
        <n v="5625.599999999999"/>
        <n v="5932.8"/>
        <n v="825.6"/>
        <n v="9504.0"/>
        <n v="5318.4"/>
        <n v="5779.2"/>
        <n v="14400.0"/>
        <n v="15456.0"/>
        <n v="5049.599999999999"/>
        <n v="10598.4"/>
        <n v="5011.2"/>
        <n v="14535.0"/>
        <n v="13759.8"/>
        <n v="14147.4"/>
        <n v="11531.099999999999"/>
        <n v="13178.4"/>
        <n v="4748.099999999999"/>
        <n v="12693.9"/>
        <n v="2907.0"/>
        <n v="12732.66"/>
        <n v="14457.48"/>
        <n v="14845.08"/>
        <n v="16453.62"/>
        <n v="9108.6"/>
        <n v="8707.3184"/>
        <n v="7975.112079999999"/>
        <n v="5837.861199999999"/>
        <n v="9894.679999999998"/>
        <n v="10646.675679999998"/>
        <n v="6035.7548"/>
        <n v="14604.8837"/>
        <n v="10958.4607"/>
        <n v="10171.601"/>
        <n v="8002.9389"/>
        <n v="7926.172100000001"/>
        <n v="11054.4192"/>
        <n v="9173.6326"/>
        <n v="9020.099"/>
        <n v="5757.51"/>
        <n v="9071.680215999999"/>
        <n v="9612.651972"/>
        <n v="7760.864038"/>
        <n v="10403.303"/>
        <n v="7011.826222"/>
        <n v="15813.020559999999"/>
        <n v="8052.156521999999"/>
        <n v="7864.897067999999"/>
        <n v="7282.312099999999"/>
        <n v="8385.062218"/>
        <n v="15313.662015999998"/>
        <n v="14980.756319999999"/>
        <n v="9675.07179"/>
        <n v="9571.03876"/>
        <n v="12587.99663"/>
        <n v="5118.4250759999995"/>
        <n v="19506.899999999998"/>
        <n v="3589.6699999999996"/>
        <n v="12193.449999999999"/>
        <n v="4993.15"/>
        <n v="11981.800000000001"/>
        <n v="11988.24"/>
        <n v="16874.0"/>
        <n v="2026.0149999999999"/>
        <n v="2374.9500000000003"/>
        <n v="2172.6"/>
        <n v="3258.9"/>
        <n v="2880.1919999999996"/>
        <n v="8164.416"/>
        <n v="16097.663999999999"/>
        <n v="7030.464"/>
        <n v="9632.256"/>
        <n v="2405.7599999999998"/>
        <n v="5567.04"/>
        <n v="17381.951999999997"/>
        <n v="13899.455999999998"/>
        <n v="1859.904"/>
        <n v="2105.856"/>
        <n v="12427.967999999999"/>
        <n v="840.7679999999999"/>
        <n v="7016.256"/>
        <n v="1437.12"/>
        <n v="2534.784"/>
        <n v="5214.335999999999"/>
        <n v="1157.568"/>
        <n v="11420.736"/>
        <n v="1017.408"/>
        <n v="7315.392"/>
        <n v="11723.52"/>
        <n v="2546.304"/>
        <n v="8712.0"/>
        <n v="11816.640000000001"/>
        <n v="7646.592"/>
        <n v="17377.344"/>
        <n v="6395.9039999999995"/>
        <n v="10473.408"/>
        <n v="692.544"/>
        <n v="812.928"/>
        <n v="6777.216"/>
        <n v="2294.2079999999996"/>
        <n v="11725.44"/>
        <n v="6590.208"/>
        <n v="10638.528"/>
        <n v="12105.792"/>
        <n v="7807.872"/>
        <n v="5760.768"/>
        <n v="7443.072"/>
        <n v="6918.527999999999"/>
        <n v="5683.968"/>
        <n v="7009.92"/>
        <n v="7399.103999999999"/>
        <n v="9619.008"/>
        <n v="14728.8"/>
        <n v="9303.1752"/>
        <n v="1550.5938"/>
        <n v="8142.1194"/>
        <n v="9632.6352"/>
        <n v="6395.981399999999"/>
        <n v="1947.3024"/>
        <n v="8745.225"/>
        <n v="14148.175199999998"/>
        <n v="15298.184399999998"/>
        <n v="12500.875199999999"/>
        <n v="4603.3314"/>
        <n v="16376.875199999999"/>
        <n v="14732.4822"/>
        <n v="11897.382"/>
        <n v="7410.917426399999"/>
        <n v="6930.6296592"/>
        <n v="6688.012105599999"/>
        <n v="6015.96544"/>
        <n v="5363.510240799999"/>
        <n v="8968.735845599998"/>
        <n v="6831.6828592"/>
        <n v="9512.9432456"/>
        <n v="2454.2764272"/>
        <n v="12552.588941599997"/>
        <n v="7323.844242399999"/>
        <n v="7322.656880799999"/>
        <n v="6135.4931744"/>
        <n v="10686.650187199999"/>
        <n v="12349.154320799998"/>
        <n v="7445.420015"/>
        <n v="5297.293034"/>
        <n v="7055.8285049999995"/>
        <n v="15545.277"/>
        <n v="7692.417194000001"/>
        <n v="11078.0471784"/>
        <n v="6515.235649599999"/>
        <n v="5115.171037599999"/>
        <n v="9.7745784"/>
        <n v="8433.352916799999"/>
        <n v="5941.6020584"/>
        <n v="1723.009016"/>
        <n v="2110.1589839999997"/>
        <n v="8054.2371826"/>
        <n v="9829.87293864"/>
        <n v="8114.784406059999"/>
        <n v="10071.02150218"/>
        <n v="8056.3178431999995"/>
        <n v="5801.505950979999"/>
        <n v="10471.75673374"/>
        <n v="11652.531624239999"/>
        <n v="8365.2959423"/>
        <n v="7986.199580979999"/>
        <n v="428.40801753999995"/>
        <n v="8147.658843539999"/>
        <n v="11999.901"/>
        <n v="5398.0"/>
        <n v="5199.888"/>
        <n v="9999.759999999998"/>
        <n v="10799.846399999999"/>
        <n v="7661.435299999999"/>
        <n v="3399.9876"/>
        <n v="9599.8764"/>
        <n v="9599.944500000001"/>
        <n v="11999.9187"/>
        <n v="2723.835"/>
        <n v="2627.4849999999997"/>
        <n v="1955.905"/>
        <n v="7219.847376"/>
        <n v="14599.745519999999"/>
        <n v="7384.127999999999"/>
        <n v="5726.784"/>
        <n v="4008.96"/>
        <n v="4437.312"/>
        <n v="6314.304"/>
        <n v="5049.7919999999995"/>
        <n v="1717.6319999999998"/>
        <n v="7189.632"/>
        <n v="5856.768"/>
        <n v="4793.28"/>
        <n v="3996.2879999999996"/>
        <n v="1567.68"/>
        <n v="6642.24"/>
        <n v="5609.28"/>
        <n v="4800.192"/>
        <n v="384.38399999999996"/>
        <n v="7433.472"/>
        <n v="14402.304"/>
        <n v="9985.151999999998"/>
        <n v="13626.432"/>
        <n v="15649.151999999998"/>
        <n v="6109.248"/>
        <n v="5992.512"/>
        <n v="6720.192"/>
        <n v="10077.312"/>
        <n v="10996.8"/>
        <n v="11508.287999999999"/>
        <n v="5595.648"/>
        <n v="6651.839999999999"/>
        <n v="9465.408"/>
        <n v="8897.279999999999"/>
        <n v="7204.991999999999"/>
        <n v="12910.848"/>
        <n v="6676.608"/>
        <n v="11499.264"/>
        <n v="5472.383999999999"/>
        <n v="9391.104"/>
        <n v="15284.351999999999"/>
        <n v="9820.224"/>
        <n v="6456.192"/>
        <n v="16714.368"/>
        <n v="16553.814599999998"/>
        <n v="6627.96"/>
        <n v="6947.1486"/>
        <n v="7954.521"/>
        <n v="6337.259999999999"/>
        <n v="17807.313"/>
        <n v="15019.5"/>
        <n v="8603.3634"/>
        <n v="8300.8416"/>
        <n v="14729.1876"/>
        <n v="10373.144999999999"/>
        <n v="7461.687599999999"/>
        <n v="10506.764904799998"/>
        <n v="9737.1566944"/>
        <n v="5791.158310399999"/>
        <n v="13358.411680799998"/>
        <n v="8500.3216944"/>
        <n v="10693.972250399998"/>
        <n v="12468.484161599998"/>
        <n v="4674.138535"/>
        <n v="7824.072256"/>
        <n v="1065.5231840000001"/>
        <n v="9501.234919"/>
        <n v="6175.6169648000005"/>
        <n v="8448.106234179999"/>
        <n v="8074.0034583"/>
        <n v="5203.94022666"/>
        <n v="9157.61149878"/>
        <n v="8614.9752143"/>
        <n v="5885.98077134"/>
        <n v="9093.111020179998"/>
        <n v="9780.769348479998"/>
        <n v="4888.512079699999"/>
        <n v="7704.6862018"/>
        <n v="4476.3332148399995"/>
        <n v="8365.71207442"/>
        <n v="9182.9955581"/>
        <n v="7970.386560419999"/>
        <n v="8227.34814452"/>
        <n v="8322.85046606"/>
        <n v="4892.88146696"/>
        <n v="4973.8191643"/>
        <n v="4786.5597103"/>
        <n v="12609.5085"/>
        <n v="2999.9442"/>
        <n v="4799.9163"/>
        <n v="3125.8436"/>
        <n v="9599.8117"/>
        <n v="10799.6108"/>
        <n v="2999.8998"/>
        <n v="7785.0"/>
        <n v="5999.791499999999"/>
        <n v="15994.050500000001"/>
        <n v="5039.9832"/>
        <n v="13395.0"/>
        <n v="16022.351999999999"/>
        <n v="2465.535"/>
        <n v="2035.3425"/>
        <n v="15801.599999999999"/>
        <n v="16608.0"/>
        <n v="9907.199999999999"/>
        <n v="5088.0"/>
        <n v="8064.0"/>
        <n v="5280.0"/>
        <n v="4416.0"/>
        <n v="13497.6"/>
        <n v="9696.0"/>
        <n v="3744.0"/>
        <n v="12384.0"/>
        <n v="11040.0"/>
        <n v="3244.7999999999997"/>
        <n v="6777.599999999999"/>
        <n v="2323.2"/>
        <n v="12595.199999999999"/>
        <n v="2208.0"/>
        <n v="3686.3999999999996"/>
        <n v="5990.4"/>
        <n v="7776.0"/>
        <n v="10483.199999999999"/>
        <n v="15129.600000000079"/>
        <n v="7238.400000000037"/>
        <n v="5664.000000000029"/>
        <n v="4051.2000000000207"/>
        <n v="11846.400000000061"/>
        <n v="10176.000000000053"/>
        <n v="18585.600000000097"/>
        <n v="8083.200000000042"/>
        <n v="5548.800000000028"/>
        <n v="7084.800000000037"/>
        <n v="11500.80000000006"/>
        <n v="6105.600000000031"/>
        <n v="10137.600000000051"/>
        <n v="6432.000000000033"/>
        <n v="7180.800000000037"/>
        <n v="8256.000000000042"/>
        <n v="6144.000000000032"/>
        <n v="6912.0000000000355"/>
        <n v="9657.60000000005"/>
        <n v="16279.199999999999"/>
        <n v="9786.9"/>
        <n v="15407.099999999999"/>
        <n v="11628.0"/>
        <n v="13856.699999999999"/>
        <n v="12848.939999999999"/>
        <n v="5019.42"/>
        <n v="9496.199999999999"/>
        <n v="16860.6"/>
        <n v="11899.32"/>
        <n v="15116.4"/>
        <n v="14050.4456"/>
        <n v="8727.107759999999"/>
        <n v="15534.647599999998"/>
        <n v="11636.14368"/>
        <n v="9691.808500000001"/>
        <n v="8924.1405"/>
        <n v="6333.261"/>
        <n v="5968.6187"/>
        <n v="8962.5239"/>
        <n v="8751.415200000001"/>
        <n v="10215.39272"/>
        <n v="5078.9475999999995"/>
        <n v="4676.46496"/>
        <n v="14201.887439999999"/>
        <n v="7513.009279999999"/>
        <n v="9820.718031999999"/>
        <n v="4868.745803999999"/>
        <n v="8593.128278"/>
        <n v="11589.279541999998"/>
        <n v="11942.991843999998"/>
        <n v="15500.92147"/>
        <n v="7448.764947999999"/>
        <n v="8426.67543"/>
        <n v="5191.2"/>
        <n v="5495.34"/>
        <n v="2888.5"/>
        <n v="3692.3399999999997"/>
        <n v="4299.3"/>
        <n v="12010.75"/>
        <n v="3586.2000000000003"/>
        <n v="5198.6"/>
        <n v="4793.2"/>
        <n v="6009.07"/>
        <n v="2902.4925000000003"/>
        <n v="1933.56"/>
        <n v="8236.8"/>
        <n v="633.6"/>
        <n v="2880.0"/>
        <n v="12172.8"/>
        <n v="5241.599999999999"/>
        <n v="2784.0"/>
        <n v="4550.4"/>
        <n v="902.4"/>
        <n v="2438.4"/>
        <n v="12115.199999999999"/>
        <n v="5203.200000000027"/>
        <n v="17798.400000000092"/>
        <n v="13248.000000000067"/>
        <n v="8102.4000000000415"/>
        <n v="12038.400000000061"/>
        <n v="11001.600000000057"/>
        <n v="7603.200000000039"/>
        <n v="11750.40000000006"/>
        <n v="9830.40000000005"/>
        <n v="6739.200000000034"/>
        <n v="9715.20000000005"/>
        <n v="7257.600000000038"/>
        <n v="6240.000000000032"/>
        <n v="3436.8000000000175"/>
        <n v="12441.600000000064"/>
        <n v="6007.799999999999"/>
        <n v="10250.88848"/>
        <n v="9954.048079999999"/>
        <n v="9696.786399999999"/>
        <n v="15376.332719999999"/>
        <n v="13417.18608"/>
        <n v="10508.15016"/>
        <n v="9419.735359999999"/>
        <n v="12665.1904"/>
        <n v="7983.747200000001"/>
        <n v="6909.012000000001"/>
        <n v="10056.4508"/>
        <n v="10977.6524"/>
        <n v="5749.7519999999995"/>
        <n v="3564.84624"/>
        <n v="11499.503999999999"/>
        <n v="13416.088"/>
        <n v="16003.4764"/>
        <n v="7283.0192"/>
        <n v="3641.5096"/>
        <n v="5409.71756"/>
        <n v="8093.7697339999995"/>
        <n v="7636.024401999999"/>
        <n v="11693.312571999999"/>
        <n v="8759.581126"/>
        <n v="9758.298213999999"/>
        <n v="6824.566768"/>
        <n v="9903.944456"/>
        <n v="4473.42029"/>
        <n v="11027.50118"/>
        <n v="9050.873609999999"/>
        <n v="11981.39"/>
        <n v="2512.3775"/>
        <n v="2470.8"/>
        <n v="5580.6"/>
        <n v="2534.7000000000003"/>
        <n v="2673.15"/>
        <n v="2428.2000000000003"/>
        <n v="2225.85"/>
        <n v="6661.16871"/>
        <n v="10743.8205"/>
        <n v="13073.507315"/>
        <n v="14563.949999999999"/>
        <n v="771.5999999999999"/>
        <n v="3626.52"/>
        <n v="5111.849999999999"/>
        <n v="14891.88"/>
        <n v="8005.349999999999"/>
        <n v="7175.88"/>
        <n v="7214.46"/>
        <n v="7137.299999999999"/>
        <n v="10763.82"/>
        <n v="5594.099999999999"/>
        <n v="11014.59"/>
        <n v="6249.96"/>
        <n v="4185.929999999999"/>
        <n v="6211.38"/>
        <n v="12634.949999999999"/>
        <n v="9587.13"/>
        <n v="1929.0"/>
        <n v="868.05"/>
        <n v="1543.1999999999998"/>
        <n v="3800.1299999999997"/>
        <n v="5979.9"/>
        <n v="6539.3099999999995"/>
        <n v="5324.04"/>
        <n v="13695.9"/>
        <n v="16203.599999999999"/>
        <n v="5671.259999999999"/>
        <n v="12422.76"/>
        <n v="9432.81"/>
        <n v="9953.64"/>
        <n v="11574.0"/>
        <n v="3858.0"/>
        <n v="964.5"/>
        <n v="8892.69"/>
        <n v="617.28"/>
        <n v="7908.9"/>
        <n v="12982.17"/>
        <n v="6365.7"/>
        <n v="14467.5"/>
        <n v="6693.63"/>
        <n v="7310.91"/>
        <n v="6462.15"/>
        <n v="7310.910000000037"/>
        <n v="4726.050000000024"/>
        <n v="5343.330000000027"/>
        <n v="4745.340000000025"/>
        <n v="10193.88"/>
        <n v="7073.7"/>
        <n v="4108.5599999999995"/>
        <n v="6279.12"/>
        <n v="13643.519999999999"/>
        <n v="4069.7999999999997"/>
        <n v="8449.68"/>
        <n v="10659.0"/>
        <n v="10252.019999999999"/>
        <n v="11240.4"/>
        <n v="8585.34"/>
        <n v="10116.359999999999"/>
        <n v="5949.66"/>
        <n v="3197.7"/>
        <n v="1375.98"/>
        <n v="7519.44"/>
        <n v="6957.42"/>
        <n v="6783.0"/>
        <n v="6472.92"/>
        <n v="6589.2"/>
        <n v="18012.38515"/>
        <n v="6943.32165"/>
        <n v="7043.9495"/>
        <n v="744.64609"/>
        <n v="6178.5499899999995"/>
        <n v="8970.942239999998"/>
        <n v="6038.1341999999995"/>
        <n v="15948.34176"/>
        <n v="5056.005257999999"/>
        <n v="10985.887968"/>
        <n v="3786.802292"/>
        <n v="5035.198652"/>
        <n v="9217.326458"/>
        <n v="9342.166094"/>
        <n v="11859.76542"/>
        <n v="3793.5"/>
        <n v="7987.950000000001"/>
        <n v="7481.43"/>
        <n v="5031.8"/>
        <n v="7201.13"/>
        <n v="14385.67"/>
        <n v="2640.605"/>
        <n v="2608.42"/>
        <n v="15142.65"/>
        <n v="7445.94"/>
        <n v="13117.199999999999"/>
        <n v="11149.619999999999"/>
        <n v="6751.5"/>
        <n v="3645.81"/>
        <n v="10378.02"/>
        <n v="10532.34"/>
        <n v="8333.279999999999"/>
        <n v="7754.58"/>
        <n v="5343.33"/>
        <n v="5536.23"/>
        <n v="5285.46"/>
        <n v="3665.1"/>
        <n v="1678.2300000000087"/>
        <n v="4166.640000000021"/>
        <n v="2874.2100000000146"/>
        <n v="7619.550000000039"/>
        <n v="5266.170000000027"/>
        <n v="15972.12000000008"/>
        <n v="7349.490000000038"/>
        <n v="12577.080000000064"/>
        <n v="3510.780000000018"/>
        <n v="5420.490000000028"/>
        <n v="617.2800000000032"/>
        <n v="6037.77000000003"/>
        <n v="7716.000000000039"/>
        <n v="12094.830000000062"/>
        <n v="5304.750000000027"/>
        <n v="6847.950000000035"/>
        <n v="11381.100000000059"/>
        <n v="9066.300000000096"/>
        <n v="6944.400000000072"/>
        <n v="8217.540000000086"/>
        <n v="1774.6800000000185"/>
        <n v="8931.270000000093"/>
        <n v="4205.220000000044"/>
        <n v="7889.610000000082"/>
        <n v="10088.670000000106"/>
        <n v="11689.740000000122"/>
        <n v="12442.05000000013"/>
        <n v="385.80000000000405"/>
        <n v="1099.5300000000116"/>
        <n v="15894.960000000166"/>
        <n v="8759.76"/>
        <n v="14651.279999999999"/>
        <n v="13275.3"/>
        <n v="9089.22"/>
        <n v="10368.3"/>
        <n v="13934.22"/>
        <n v="14128.019999999999"/>
        <n v="10852.8"/>
        <n v="7170.599999999999"/>
        <n v="10736.519999999999"/>
        <n v="4089.18"/>
        <n v="10872.18"/>
        <n v="5814.0"/>
        <n v="9690.0"/>
        <n v="12480.72"/>
        <n v="11356.68"/>
        <n v="7965.179999999999"/>
        <n v="12739.48581"/>
        <n v="13101.74607"/>
        <n v="6681.68924"/>
        <n v="6862.81937"/>
        <n v="1610.1691199999998"/>
        <n v="2223.56688"/>
        <n v="14165.654519999998"/>
        <n v="6720.533737999999"/>
        <n v="10091.20391"/>
        <n v="6699.727132"/>
        <n v="5243.264711999999"/>
        <n v="11152.340816"/>
        <n v="11443.6333"/>
        <n v="6241.9818"/>
        <n v="11173.147422"/>
        <n v="17581.58207"/>
        <n v="4452.613684"/>
        <n v="7989.736703999999"/>
        <n v="5991.5"/>
        <n v="12009.470000000001"/>
        <n v="14230.1"/>
        <n v="7210.72"/>
        <n v="9245.34"/>
        <n v="14097.85"/>
        <n v="3136.5"/>
        <n v="2391.735"/>
        <n v="2779.65"/>
        <n v="2343.0"/>
        <n v="2577.3"/>
        <n v="3386.7000000000003"/>
        <n v="2268.4500000000003"/>
        <n v="2130.0"/>
        <n v="4957.53"/>
        <n v="7889.61"/>
        <n v="1504.62"/>
        <n v="16010.699999999999"/>
        <n v="6172.799999999999"/>
        <n v="14872.59"/>
        <n v="15528.449999999999"/>
        <n v="2276.22"/>
        <n v="6925.11"/>
        <n v="12403.47"/>
        <n v="1408.1699999999998"/>
        <n v="2874.21"/>
        <n v="5478.36"/>
        <n v="5787.0"/>
        <n v="289.34999999999997"/>
        <n v="5748.420000000029"/>
        <n v="5690.550000000029"/>
        <n v="3838.7100000000196"/>
        <n v="6732.210000000035"/>
        <n v="5362.620000000027"/>
        <n v="4861.0800000000245"/>
        <n v="14043.120000000072"/>
        <n v="9201.330000000047"/>
        <n v="7831.74000000004"/>
        <n v="3645.8100000000186"/>
        <n v="6751.500000000035"/>
        <n v="8873.400000000045"/>
        <n v="2179.7700000000114"/>
        <n v="12731.400000000065"/>
        <n v="16029.990000000082"/>
        <n v="10050.090000000051"/>
        <n v="7445.940000000038"/>
        <n v="1871.1300000000097"/>
        <n v="6520.020000000033"/>
        <n v="15933.54000000008"/>
        <n v="6288.540000000032"/>
        <n v="6847.950000000072"/>
        <n v="8834.820000000092"/>
        <n v="6307.830000000066"/>
        <n v="7638.84000000008"/>
        <n v="9645.0000000001"/>
        <n v="13155.780000000137"/>
        <n v="14236.02000000015"/>
        <n v="7330.200000000076"/>
        <n v="15470.580000000162"/>
        <n v="8546.58"/>
        <n v="5620.2"/>
        <n v="15794.699999999999"/>
        <n v="6939.978"/>
        <n v="5136.281399999999"/>
        <n v="15979.778999999999"/>
        <n v="9980.8938"/>
        <n v="7267.693799999999"/>
        <n v="17034.2448"/>
        <n v="11538.851999999999"/>
        <n v="18122.4318"/>
        <n v="12694.868999999999"/>
        <n v="8466.928199999998"/>
        <n v="6085.32"/>
        <n v="10077.6"/>
        <n v="9476.82"/>
        <n v="6017.54543"/>
        <n v="15597.31675"/>
        <n v="2113.18485"/>
        <n v="7647.7166"/>
        <n v="16201.083849999999"/>
        <n v="12316.84884"/>
        <n v="15295.4332"/>
        <n v="14087.899"/>
        <n v="15411.618719999999"/>
        <n v="13552.256759999998"/>
        <n v="6450.04786"/>
        <n v="4972.778834"/>
        <n v="9591.845366"/>
        <n v="8468.288642"/>
        <n v="10007.977486"/>
        <n v="7823.283855999999"/>
        <n v="9987.17088"/>
        <n v="4798.719999999999"/>
        <n v="4792.12"/>
        <n v="3604.0"/>
        <n v="5209.74"/>
        <n v="2807.19"/>
        <n v="11999.6"/>
        <n v="12998.16"/>
        <n v="3805.5899999999997"/>
        <n v="19811.05"/>
        <n v="14203.65"/>
        <n v="9392.4"/>
        <n v="5198.0"/>
        <n v="7655.2"/>
        <n v="15576.0"/>
        <n v="5157.03384"/>
        <n v="2378.0"/>
        <n v="2654.75"/>
        <n v="2460.0"/>
        <n v="3077.85"/>
        <n v="2864.85"/>
        <n v="4824.45"/>
        <n v="7677.42"/>
        <n v="10686.66"/>
        <n v="15759.929999999998"/>
        <n v="752.31"/>
        <n v="5497.65"/>
        <n v="3549.3599999999997"/>
        <n v="7851.03"/>
        <n v="2893.5"/>
        <n v="4726.05"/>
        <n v="4918.95"/>
        <n v="4475.28"/>
        <n v="3240.72"/>
        <n v="6558.599999999999"/>
        <n v="2797.0499999999997"/>
        <n v="3202.14"/>
        <n v="8854.110000000046"/>
        <n v="5594.100000000029"/>
        <n v="6327.120000000033"/>
        <n v="15644.19000000008"/>
        <n v="5902.74000000003"/>
        <n v="13464.42000000007"/>
        <n v="3626.5200000000186"/>
        <n v="10416.600000000053"/>
        <n v="4996.110000000025"/>
        <n v="1967.5800000000102"/>
        <n v="10185.120000000052"/>
        <n v="11574.00000000006"/>
        <n v="2314.800000000012"/>
        <n v="13792.350000000071"/>
        <n v="7908.900000000041"/>
        <n v="6384.9900000000325"/>
        <n v="8584.050000000045"/>
        <n v="10223.700000000052"/>
        <n v="5941.320000000031"/>
        <n v="10590.210000000054"/>
        <n v="8622.63000000009"/>
        <n v="5767.71000000006"/>
        <n v="14216.730000000149"/>
        <n v="5709.840000000059"/>
        <n v="15509.160000000162"/>
        <n v="12229.860000000128"/>
        <n v="6269.2500000000655"/>
        <n v="3395.0400000000354"/>
        <n v="4417.410000000046"/>
        <n v="15123.360000000159"/>
        <n v="3298.5900000000347"/>
        <n v="6153.510000000064"/>
        <n v="4050.9000000000424"/>
        <n v="9664.290000000101"/>
        <n v="9683.58000000015"/>
        <n v="10542.72"/>
        <n v="19670.7"/>
        <n v="16492.379999999997"/>
        <n v="13159.019999999999"/>
        <n v="4457.4"/>
        <n v="1201.56"/>
        <n v="19.38"/>
        <n v="11492.34"/>
        <n v="6996.179999999999"/>
        <n v="11221.019999999999"/>
        <n v="7364.4"/>
        <n v="3100.7999999999997"/>
        <n v="12209.4"/>
        <n v="16511.76"/>
        <n v="10485.42197"/>
        <n v="10062.785"/>
        <n v="15375.93548"/>
        <n v="7587.33989"/>
        <n v="6440.1824"/>
        <n v="1629.3377999999998"/>
        <n v="7667.472"/>
        <n v="6900.724799999999"/>
        <n v="15438.501651999999"/>
        <n v="4764.712774"/>
        <n v="18725.9454"/>
        <n v="2392.75969"/>
        <n v="6533.274283999999"/>
        <n v="7552.797978"/>
        <n v="11547.66633"/>
        <n v="2746.471992"/>
        <n v="5388.910954"/>
        <n v="6616.500708"/>
        <n v="5326.491136"/>
        <n v="4743.9061679999995"/>
        <n v="11987.46"/>
        <n v="14411.22"/>
        <n v="3821.7599999999998"/>
        <n v="11955.4"/>
        <n v="11565.55"/>
        <n v="5612.200000000001"/>
        <n v="5206.95"/>
        <n v="2603.5"/>
        <n v="1875.75"/>
        <n v="2587.9500000000003"/>
        <n v="2183.25"/>
        <n v="2705.1"/>
        <n v="3773.8955999999994"/>
        <n v="9380.341199999999"/>
        <n v="3046.4697"/>
        <n v="12976.383"/>
        <n v="14211.3288"/>
        <n v="3797.4294"/>
        <n v="8997.4347"/>
        <n v="4502.8647"/>
        <n v="3197.8961999999997"/>
        <n v="3814.4046"/>
        <n v="8253.2265"/>
        <n v="1902.9585"/>
        <n v="901.0359"/>
        <n v="7343.5100999999995"/>
        <n v="10900.007399999999"/>
        <n v="15422.7408"/>
        <n v="4952.7074999999995"/>
        <n v="14552.761799999998"/>
        <n v="14858.3154"/>
        <n v="17259.3417"/>
        <n v="3792.2210999999998"/>
        <n v="12201.3108"/>
        <n v="16517.0625"/>
        <n v="10045.0746"/>
        <n v="12556.246799999999"/>
        <n v="12368.9409"/>
        <n v="2028.7293"/>
        <n v="12756.669899999999"/>
        <n v="8925.2901"/>
        <n v="3383.6589"/>
        <n v="10266.716699999999"/>
        <n v="5405.250899999999"/>
        <n v="8741.2635"/>
        <n v="5944.7922"/>
        <n v="5357.218800000001"/>
        <n v="8931.462899999999"/>
        <n v="14735.0523"/>
        <n v="974.7237"/>
        <n v="4894.0659"/>
        <n v="5691.7074"/>
        <n v="7913.9154"/>
        <n v="2020.4345999999998"/>
        <n v="9679.9149"/>
        <n v="4649.8545"/>
        <n v="9524.2446"/>
        <n v="3858.1928999999996"/>
        <n v="9634.3905"/>
        <n v="9848.1408"/>
        <n v="5050.234199999999"/>
        <n v="12016.1814"/>
        <n v="10950.281399999998"/>
        <n v="17522.814599999998"/>
        <n v="13178.981399999999"/>
        <n v="17870.6856"/>
        <n v="10277.020199999999"/>
        <n v="8721.0"/>
        <n v="12405.3318"/>
        <n v="13986.546"/>
        <n v="7093.08"/>
        <n v="7190.7552"/>
        <n v="6868.271999999999"/>
        <n v="12597.5814"/>
        <n v="7093.467599999999"/>
        <n v="7733.201399999999"/>
        <n v="12246.9972"/>
        <n v="17002.267799999998"/>
        <n v="10164.6203842"/>
        <n v="8051.4355342"/>
        <n v="9522.6147012"/>
        <n v="5053.3293713"/>
        <n v="10988.56122"/>
        <n v="11524.3038934"/>
        <n v="16714.5138996"/>
        <n v="1541.161872"/>
        <n v="2300.4332867999997"/>
        <n v="14045.91551242"/>
        <n v="9389.189023559999"/>
        <n v="6243.854394539999"/>
        <n v="9171.5519248"/>
        <n v="6034.74800424"/>
        <n v="5410.54982424"/>
        <n v="5362.27849832"/>
        <n v="4801.33240056"/>
        <n v="2288.72666"/>
        <n v="3964.2826411799997"/>
        <n v="4994.00157212"/>
        <n v="3338.8360648199996"/>
        <n v="8156.397618059999"/>
        <n v="9259.9800003"/>
        <n v="7601.6935021"/>
        <n v="8876.93038384"/>
        <n v="5368.104348"/>
        <n v="4788.01617272"/>
        <n v="18309.81328"/>
        <n v="4995.45803454"/>
        <n v="11999.9961"/>
        <n v="3599.76"/>
        <n v="7199.76"/>
        <n v="3499.8830999999996"/>
        <n v="4499.8497"/>
        <n v="19199.9978"/>
        <n v="4795.41"/>
        <n v="9599.7935"/>
        <n v="4799.973"/>
        <n v="3799.8986"/>
        <n v="11992.75"/>
        <n v="2731.10225"/>
        <n v="2802.85225"/>
        <n v="15432.0"/>
        <n v="16898.04"/>
        <n v="12538.5"/>
        <n v="9201.33"/>
        <n v="6346.41"/>
        <n v="5420.49"/>
        <n v="11284.65"/>
        <n v="5189.01"/>
        <n v="4822.5"/>
        <n v="12075.539999999999"/>
        <n v="5362.62"/>
        <n v="8121.089999999999"/>
        <n v="10088.67"/>
        <n v="6057.060000000031"/>
        <n v="5787.00000000003"/>
        <n v="7118.010000000037"/>
        <n v="1138.1100000000058"/>
        <n v="6558.600000000033"/>
        <n v="3587.9400000000182"/>
        <n v="6674.340000000034"/>
        <n v="578.700000000003"/>
        <n v="15046.200000000077"/>
        <n v="11188.200000000057"/>
        <n v="14428.920000000075"/>
        <n v="8449.020000000044"/>
        <n v="1929.0000000000098"/>
        <n v="7368.780000000038"/>
        <n v="4687.470000000024"/>
        <n v="5420.490000000057"/>
        <n v="8680.500000000091"/>
        <n v="3800.1300000000397"/>
        <n v="14660.400000000152"/>
        <n v="5690.550000000059"/>
        <n v="3279.3000000000343"/>
        <n v="6172.800000000065"/>
        <n v="3530.070000000037"/>
        <n v="3568.6500000000374"/>
        <n v="9837.900000000103"/>
        <n v="2951.370000000031"/>
        <n v="11805.480000000123"/>
        <n v="9857.190000000102"/>
        <n v="6018.480000000063"/>
        <n v="16046.64"/>
        <n v="13662.9"/>
        <n v="16473.0"/>
        <n v="12306.3"/>
        <n v="7151.219999999999"/>
        <n v="15600.9"/>
        <n v="5329.5"/>
        <n v="6395.4"/>
        <n v="9341.16"/>
        <n v="9283.019999999999"/>
        <n v="3682.2"/>
        <n v="8472.86497"/>
        <n v="12377.22555"/>
        <n v="10847.68223"/>
        <n v="6339.55455"/>
        <n v="9438.89233"/>
        <n v="9633.458578"/>
        <n v="11339.600269999999"/>
        <n v="5284.877923999999"/>
        <n v="769.8444219999999"/>
        <n v="6866.17998"/>
        <n v="9321.359488"/>
        <n v="14418.977958"/>
        <n v="7968.930098"/>
        <n v="3932.4485339999997"/>
        <n v="8031.349915999999"/>
        <n v="8655.548095999999"/>
        <n v="4602.78"/>
        <n v="3110.67"/>
        <n v="7203.46"/>
        <n v="9593.1"/>
        <n v="9590.52"/>
        <n v="11993.8"/>
        <n v="7195.17"/>
        <n v="13830.93"/>
        <n v="5246.88"/>
        <n v="6192.09"/>
        <n v="5767.71"/>
        <n v="11766.9"/>
        <n v="3086.3999999999996"/>
        <n v="2507.7"/>
        <n v="1195.98"/>
        <n v="12152.699999999999"/>
        <n v="2816.3399999999997"/>
        <n v="7233.75"/>
        <n v="2295.5099999999998"/>
        <n v="3260.0099999999998"/>
        <n v="4533.15"/>
        <n v="6847.95"/>
        <n v="6134.219999999999"/>
        <n v="8622.63"/>
        <n v="9683.58"/>
        <n v="4494.57"/>
        <n v="9895.77"/>
        <n v="4011.66"/>
        <n v="7383.78"/>
        <n v="12790.8"/>
        <n v="12597.0"/>
        <n v="8236.5"/>
        <n v="14360.58"/>
        <n v="15426.48"/>
        <n v="11821.8"/>
        <n v="10096.98"/>
        <n v="14283.06"/>
        <n v="4670.58"/>
        <n v="6027.179999999999"/>
        <n v="12112.5"/>
        <n v="6500.55911"/>
        <n v="9700.52474"/>
        <n v="17509.245899999998"/>
        <n v="2300.2416"/>
        <n v="4466.3024399999995"/>
        <n v="7284.098399999999"/>
        <n v="12076.268399999999"/>
        <n v="7188.254999999999"/>
        <n v="6325.6644"/>
        <n v="7571.628599999999"/>
        <n v="11131.53421"/>
        <n v="9737.491607999998"/>
        <n v="3899.9896"/>
        <n v="10294.2"/>
        <n v="3599.88"/>
        <n v="12475.199999999999"/>
        <n v="17127.5"/>
        <n v="8919.4506"/>
        <n v="10348.9788"/>
        <n v="8879.1822"/>
        <n v="5093.9526"/>
        <n v="704.697"/>
        <n v="10812.0654"/>
        <n v="5637.576"/>
        <n v="2395.9698"/>
        <n v="6140.931"/>
        <n v="4288.5846"/>
        <n v="1852.3464"/>
        <n v="6744.957"/>
        <n v="825.5022"/>
        <n v="14617.4292"/>
        <n v="6704.6886"/>
        <n v="6503.3466"/>
        <n v="15906.018"/>
        <n v="9644.2818"/>
        <n v="2758.3854"/>
        <n v="926.1732"/>
        <n v="8637.5718"/>
        <n v="5335.563"/>
        <n v="1791.9438"/>
        <n v="1610.7359999999999"/>
        <n v="6463.0782"/>
        <n v="4590.5976"/>
        <n v="5476.5024"/>
        <n v="3885.9006"/>
        <n v="9020.1216"/>
        <n v="6523.4808"/>
        <n v="12986.559"/>
        <n v="3704.6928"/>
        <n v="6080.5284"/>
        <n v="6442.9439999999995"/>
        <n v="6161.0652"/>
        <n v="10429.5156"/>
        <n v="6644.286"/>
        <n v="8677.8402"/>
        <n v="10570.455"/>
        <n v="2041.0780499999998"/>
        <n v="11504.2581"/>
        <n v="1649.356"/>
        <n v="4824.3663"/>
        <n v="1463.8034499999999"/>
        <n v="618.5085"/>
        <n v="2267.8645"/>
        <n v="16493.559999999998"/>
        <n v="13895.8243"/>
        <n v="6865.44435"/>
        <n v="6185.085"/>
        <n v="10452.75"/>
        <n v="7892.5"/>
        <n v="5524.75"/>
        <n v="6910.75"/>
        <n v="5871.25"/>
        <n v="8874.25"/>
        <n v="11319.0"/>
        <n v="14822.5"/>
        <n v="12705.0"/>
        <n v="8914.8"/>
        <n v="969.0"/>
        <n v="10407.06"/>
        <n v="1916.868"/>
        <n v="958.434"/>
        <n v="11117.8344"/>
        <n v="1533.4943999999998"/>
        <n v="7160.31084"/>
        <n v="8484.7614"/>
        <n v="4656.2715"/>
        <n v="9685.04472"/>
        <n v="15148.40328"/>
        <n v="8277.816"/>
        <n v="5649.60942"/>
        <n v="4304.46432"/>
        <n v="6663.64188"/>
        <n v="9540.18294"/>
        <n v="4759.7442"/>
        <n v="3373.21002"/>
        <n v="3518.0718"/>
        <n v="6208.362"/>
        <n v="8464.06686"/>
        <n v="5008.07868"/>
        <n v="13948.11996"/>
        <n v="8257.12146"/>
        <n v="5380.5804"/>
        <n v="9105.5976"/>
        <n v="7450.0344"/>
        <n v="6288.2"/>
        <n v="5159.9187"/>
        <n v="4830.389999999999"/>
        <n v="10403.68"/>
        <n v="6512.5"/>
        <n v="3270.0"/>
        <n v="2645.19"/>
        <n v="9988.64"/>
        <n v="14415.25"/>
        <n v="2321.7000000000003"/>
        <n v="2396.25"/>
        <n v="3493.2000000000003"/>
        <n v="2609.25"/>
        <n v="2417.55"/>
        <n v="13635.343993"/>
        <n v="19124.00049"/>
        <n v="5264.472045"/>
        <n v="13369.1088"/>
        <n v="5939.589"/>
        <n v="15060.3816"/>
        <n v="11899.3122"/>
        <n v="6100.6626"/>
        <n v="5295.2946"/>
        <n v="15140.9184"/>
        <n v="11053.675799999999"/>
        <n v="13590.585"/>
        <n v="12523.4724"/>
        <n v="4832.208"/>
        <n v="14053.6716"/>
        <n v="5979.8574"/>
        <n v="9483.2082"/>
        <n v="6865.7622"/>
        <n v="7167.7752"/>
        <n v="3664.4244"/>
        <n v="3382.5456"/>
        <n v="6201.3336"/>
        <n v="1489.9308"/>
        <n v="16610.715"/>
        <n v="11758.3728"/>
        <n v="3604.0218"/>
        <n v="1268.4546"/>
        <n v="3825.498"/>
        <n v="3845.6322"/>
        <n v="9362.403"/>
        <n v="9724.8186"/>
        <n v="7852.338"/>
        <n v="8456.364"/>
        <n v="10771.797"/>
        <n v="10872.468"/>
        <n v="6040.26"/>
        <n v="7228.1778"/>
        <n v="5597.3076"/>
        <n v="6966.4332"/>
        <n v="9604.0134"/>
        <n v="1429.5282"/>
        <n v="16107.36"/>
        <n v="9382.5372"/>
        <n v="13489.914"/>
        <n v="4348.9872"/>
        <n v="8295.2904"/>
        <n v="15583.8708"/>
        <n v="7892.6064"/>
        <n v="6946.299"/>
        <n v="10248.3078"/>
        <n v="12281.862"/>
        <n v="10973.139"/>
        <n v="17565.6414"/>
        <n v="16802.81425"/>
        <n v="20101.52625"/>
        <n v="9071.458"/>
        <n v="10803.281799999999"/>
        <n v="11545.492"/>
        <n v="16699.729499999998"/>
        <n v="9339.47835"/>
        <n v="17194.5363"/>
        <n v="14576.183649999999"/>
        <n v="7623.0"/>
        <n v="3984.75"/>
        <n v="11684.75"/>
        <n v="9528.75"/>
        <n v="9399.3"/>
        <n v="8042.7"/>
        <n v="5501.41116"/>
        <n v="8549.23128"/>
        <n v="3066.9887999999996"/>
        <n v="4221.68616"/>
        <n v="14941.45788"/>
        <n v="4449.3261"/>
        <n v="8795.1795"/>
        <n v="4904.60598"/>
        <n v="4842.52236"/>
        <n v="7243.089"/>
        <n v="7284.47808"/>
        <n v="5484.0531"/>
        <n v="7491.42348"/>
        <n v="10098.935519999999"/>
        <n v="10616.29902"/>
        <n v="4594.18788"/>
        <n v="8319.20508"/>
        <n v="7946.7033599999995"/>
        <n v="8691.7068"/>
        <n v="8608.92864"/>
        <n v="10243.7973"/>
        <n v="8857.26312"/>
        <n v="4345.8534"/>
        <n v="9457.40478"/>
        <n v="8360.59416"/>
        <n v="7263.78354"/>
        <n v="4804.219999999999"/>
        <n v="13859.8"/>
        <n v="15182.9"/>
        <n v="12395.220000000001"/>
        <n v="4318.4"/>
        <n v="11999.97"/>
        <n v="4002.5699999999997"/>
        <n v="5022.99"/>
        <n v="4281.139999999999"/>
        <n v="2832.9"/>
        <n v="2481.4500000000003"/>
        <n v="2524.05"/>
        <n v="5436.234"/>
        <n v="11778.507"/>
        <n v="7791.9354"/>
        <n v="4812.0738"/>
        <n v="4187.9136"/>
        <n v="6805.3596"/>
        <n v="1932.8832"/>
        <n v="3624.156"/>
        <n v="624.1602"/>
        <n v="8375.8272"/>
        <n v="8355.693"/>
        <n v="3966.4374"/>
        <n v="6885.8964"/>
        <n v="3644.2902"/>
        <n v="12926.1564"/>
        <n v="3926.169"/>
        <n v="18301.9878"/>
        <n v="9684.5502"/>
        <n v="15805.347"/>
        <n v="9201.3294"/>
        <n v="12483.204"/>
        <n v="4046.9742"/>
        <n v="12583.875"/>
        <n v="5838.918"/>
        <n v="9120.7926"/>
        <n v="10067.1"/>
        <n v="3503.3508"/>
        <n v="3463.0824"/>
        <n v="11134.2126"/>
        <n v="14073.8058"/>
        <n v="3020.13"/>
        <n v="16630.8492"/>
        <n v="5416.0998"/>
        <n v="13087.23"/>
        <n v="3060.3984"/>
        <n v="4530.195"/>
        <n v="6241.602"/>
        <n v="7570.4592"/>
        <n v="7449.6539999999995"/>
        <n v="12644.2776"/>
        <n v="4026.84"/>
        <n v="17813.0448"/>
        <n v="16081.221"/>
        <n v="16926.51595"/>
        <n v="17503.790549999998"/>
        <n v="5587.19345"/>
        <n v="8267.39695"/>
        <n v="17318.237999999998"/>
        <n v="16747.5"/>
        <n v="10934.0"/>
        <n v="9011.699999999999"/>
        <n v="12383.82"/>
        <n v="13953.599999999999"/>
        <n v="13817.939999999999"/>
        <n v="7189.98"/>
        <n v="8100.839999999999"/>
        <n v="8261.701079999999"/>
        <n v="12363.798599999998"/>
        <n v="1725.1811999999998"/>
        <n v="2108.5548"/>
        <n v="10638.6174"/>
        <n v="16676.7516"/>
        <n v="15396.73776"/>
        <n v="7863.9252"/>
        <n v="5173.635"/>
        <n v="4966.6896"/>
        <n v="6580.86372"/>
        <n v="15044.93058"/>
        <n v="9126.29214"/>
        <n v="1924.59222"/>
        <n v="4697.66058"/>
        <n v="8898.6522"/>
        <n v="9726.4338"/>
        <n v="8588.2341"/>
        <n v="9312.543"/>
        <n v="3832.58"/>
        <n v="5513.22"/>
        <n v="4552.2"/>
        <n v="11801.52"/>
        <n v="7205.89"/>
        <n v="5753.0"/>
        <n v="8728.5"/>
        <n v="14468.15"/>
        <n v="8993.0"/>
        <n v="11320.6"/>
        <n v="11902.5"/>
        <n v="11452.85"/>
        <n v="2645.0"/>
        <n v="10923.85"/>
        <n v="8225.949999999999"/>
        <n v="2758.35"/>
        <n v="8373.2691594"/>
        <n v="1844.8819787000002"/>
        <n v="4913.994190400001"/>
        <n v="10477.5482572"/>
        <n v="11894.628704400002"/>
        <n v="7046.211347400001"/>
        <n v="12066.9134028"/>
        <n v="6014.8313286"/>
        <n v="3622.4409953000004"/>
        <n v="5917.630164300001"/>
        <n v="1381.1878017000001"/>
        <n v="8413.0420909"/>
        <n v="5284.7555177"/>
        <n v="4423.3320257000005"/>
        <n v="5677.052432300001"/>
        <n v="6307.404893000001"/>
        <n v="4807.8683683"/>
        <n v="2651.0113951999997"/>
        <n v="3880.8680429"/>
        <n v="6059.8426462"/>
        <n v="5202.881483100001"/>
        <n v="5888.334005000001"/>
        <n v="4880.235702200001"/>
        <n v="3661.8258982"/>
        <n v="6404.2180287"/>
        <n v="6696.4035645"/>
        <n v="1559.4869434"/>
        <n v="6717.551123200001"/>
        <n v="8245.607750000001"/>
        <n v="9200.3521203"/>
        <n v="2800.7904348000006"/>
        <n v="10283.9219858"/>
        <n v="10749.3622915"/>
        <n v="14715.596626400002"/>
        <n v="6791.470571500001"/>
        <n v="1164.8618572"/>
        <n v="15904.516256800001"/>
        <n v="7268.551735200001"/>
        <n v="3299.6012001"/>
        <n v="11331.2111772"/>
        <n v="3055.1431821"/>
        <n v="2240.6711507"/>
        <n v="5083.174660000001"/>
        <n v="9679.9554699"/>
        <n v="11253.0234143"/>
        <n v="2874.1278402"/>
        <n v="15885.3088411"/>
        <n v="7182.021357400001"/>
        <n v="5329.572821"/>
        <n v="6324.86618"/>
        <n v="5726.914107400001"/>
        <n v="9930.8159598"/>
        <n v="14659.476127999998"/>
        <n v="9508.125001"/>
        <n v="2086.6415094999998"/>
        <n v="11937.214049999999"/>
        <n v="8001.232125499999"/>
        <n v="6085.298962"/>
        <n v="9934.2069816"/>
        <n v="6221.1926148"/>
        <n v="9895.7151372"/>
        <n v="10758.2635644"/>
        <n v="12631.3263798"/>
        <n v="17111.9012352"/>
        <n v="12074.229363"/>
        <n v="3970.0405536"/>
        <n v="10565.597397"/>
        <n v="10347.683890799999"/>
        <n v="6162.6462"/>
        <n v="15603.419399999999"/>
        <n v="5515.1604"/>
        <n v="7946.381399999999"/>
        <n v="6074.0796"/>
        <n v="5753.095928399999"/>
        <n v="13537.6885632"/>
        <n v="5756.1629172"/>
        <n v="9203.650015199999"/>
        <n v="2610.1991555999994"/>
        <n v="8626.289373599999"/>
        <n v="8070.8706"/>
        <n v="5691.412390799999"/>
        <n v="10863.8057184"/>
        <n v="4760.778927"/>
        <n v="9155.471441400001"/>
        <n v="8589.4757724"/>
        <n v="8836.9824708"/>
        <n v="8281.3340718"/>
        <n v="5309.5981278"/>
        <n v="5173.8419453999995"/>
        <n v="8195.658676199999"/>
        <n v="8443.9931562"/>
        <n v="5433.144531600001"/>
        <n v="9478.09932"/>
        <n v="9110.9781804"/>
        <n v="11671.927505399999"/>
        <n v="8615.3439474"/>
        <n v="5278.3493724"/>
        <n v="5035.6024182"/>
        <n v="9974.76828"/>
        <n v="14693.1234"/>
        <n v="9554.4621726"/>
        <n v="8899.8938724"/>
        <n v="15599.8699"/>
        <n v="6719.7333"/>
        <n v="3279.8423000000003"/>
        <n v="6499.851299999999"/>
        <n v="3599.7939"/>
        <n v="3835.25"/>
        <n v="8999.8141"/>
        <n v="14032.472276100001"/>
        <n v="11059.7851715"/>
        <n v="5248.6688579"/>
        <n v="4905.0695326000005"/>
        <n v="2661.4881674000003"/>
        <n v="1061.8402639"/>
        <n v="5523.1990924"/>
        <n v="2444.3861657"/>
        <n v="1512.5354828"/>
        <n v="1359.0701715"/>
        <n v="4957.6474079"/>
        <n v="17386.3974802"/>
        <n v="8250.8461361"/>
        <n v="5710.4228919"/>
        <n v="7042.137047100001"/>
        <n v="7120.32481"/>
        <n v="11538.224435300002"/>
        <n v="6791.276557200001"/>
        <n v="4631.897398200001"/>
        <n v="4539.740605700001"/>
        <n v="6080.9902049"/>
        <n v="8842.395736800001"/>
        <n v="6682.4345349000005"/>
        <n v="3657.7515979000004"/>
        <n v="12034.3190004"/>
        <n v="5723.8098786"/>
        <n v="4152.294048600001"/>
        <n v="13556.7492125"/>
        <n v="4337.771719400001"/>
        <n v="5037.775313800001"/>
        <n v="12510.818121200002"/>
        <n v="7569.4679145"/>
        <n v="12702.698263900002"/>
        <n v="15910.724714400001"/>
        <n v="2048.791008"/>
        <n v="9353.8174316"/>
        <n v="3401.4587076000003"/>
        <n v="15451.6868806"/>
        <n v="12921.9344229"/>
        <n v="13138.842410300002"/>
        <n v="2569.1373605999997"/>
        <n v="3015.7582792000003"/>
        <n v="10193.1232934"/>
        <n v="5187.1663248"/>
        <n v="4630.5392981"/>
        <n v="8544.195757700001"/>
        <n v="13428.8503825"/>
        <n v="8116.068537"/>
        <n v="14392.692794999999"/>
        <n v="9175.161258499998"/>
        <n v="13865.517383499999"/>
        <n v="14432.277338999998"/>
        <n v="17730.577"/>
        <n v="2143.9566305"/>
        <n v="12370.7885085"/>
        <n v="16184.785843200001"/>
        <n v="11941.1634708"/>
        <n v="11320.1203254"/>
        <n v="9231.0065124"/>
        <n v="13954.375199999999"/>
        <n v="13760.1876"/>
        <n v="14561.7444"/>
        <n v="8778.170999999998"/>
        <n v="9438.06"/>
        <n v="6929.5467"/>
        <n v="2226.4518"/>
        <n v="2121.9"/>
        <n v="11343.484499999999"/>
        <n v="5490.898499999999"/>
        <n v="8673.227307"/>
        <n v="5032.469628"/>
        <n v="8183.5849259999995"/>
        <n v="9968.5224"/>
        <n v="8885.8755"/>
        <n v="4705.632828"/>
        <n v="8541.471222"/>
        <n v="9151.634672999999"/>
        <n v="5108.459184"/>
        <n v="8171.328545999999"/>
        <n v="10254.708873"/>
        <n v="5742.318303"/>
        <n v="13073.676273"/>
        <n v="8171.124272999999"/>
        <n v="2136.0827609999997"/>
        <n v="8669.550393"/>
        <n v="4535.269146"/>
        <n v="5414.051592"/>
        <n v="5997.599999999999"/>
        <n v="3599.8224"/>
        <n v="5159.8365"/>
        <n v="5039.8642"/>
        <n v="4033.5"/>
        <n v="3999.792"/>
        <n v="7796.999999999999"/>
        <n v="7799.840099999999"/>
        <n v="11999.757"/>
        <n v="2598.6"/>
        <n v="14473.46678"/>
        <n v="14182.44533"/>
        <n v="5374.196110000001"/>
        <n v="12688.535220000002"/>
        <n v="4850.3575"/>
        <n v="15307.728270000001"/>
        <n v="5393.597540000001"/>
        <n v="4714.54749"/>
        <n v="1881.9387100000001"/>
        <n v="562.64147"/>
        <n v="3046.02451"/>
        <n v="5548.808980000001"/>
        <n v="8575.432060000001"/>
        <n v="1804.33299"/>
        <n v="2483.38304"/>
        <n v="14492.86821"/>
        <n v="11388.639410000002"/>
        <n v="6344.267610000001"/>
        <n v="6014.443300000001"/>
        <n v="5121.97752"/>
        <n v="8614.23492"/>
        <n v="2677.39734"/>
        <n v="7760.572"/>
        <n v="5296.59039"/>
        <n v="5451.80183"/>
        <n v="5141.37895"/>
        <n v="2832.60878"/>
        <n v="9526.102130000001"/>
        <n v="12843.74666"/>
        <n v="8924.6578"/>
        <n v="12087.090890000001"/>
        <n v="9836.525010000001"/>
        <n v="10437.969340000001"/>
        <n v="6887.5076500000005"/>
        <n v="6286.06332"/>
        <n v="4035.49744"/>
        <n v="8750.04493"/>
        <n v="11252.8294"/>
        <n v="7178.529100000001"/>
        <n v="14783.88966"/>
        <n v="12630.33093"/>
        <n v="5005.56894"/>
        <n v="11912.47802"/>
        <n v="5412.998970000001"/>
        <n v="10573.77935"/>
        <n v="6164.4680499999995"/>
        <n v="17050.21765"/>
        <n v="10411.55975"/>
        <n v="4948.068"/>
        <n v="17029.6007"/>
        <n v="17524.407499999998"/>
        <n v="17854.2787"/>
        <n v="2483.3448"/>
        <n v="14175.7599"/>
        <n v="13658.3964"/>
        <n v="2090.14854"/>
        <n v="9788.51742"/>
        <n v="10057.54644"/>
        <n v="8256.119999999999"/>
        <n v="16840.17"/>
        <n v="8603.34"/>
        <n v="6114.929999999999"/>
        <n v="11554.71"/>
        <n v="9498.6945"/>
        <n v="8375.193"/>
        <n v="7190.4096"/>
        <n v="7639.8102"/>
        <n v="4596.1425"/>
        <n v="5576.6529"/>
        <n v="10622.196"/>
        <n v="5004.688499999999"/>
        <n v="10826.469"/>
        <n v="7925.792399999999"/>
        <n v="8334.338399999999"/>
        <n v="4105.887299999999"/>
        <n v="8477.3295"/>
        <n v="8109.638099999999"/>
        <n v="8027.9289"/>
        <n v="6455.0268"/>
        <n v="8273.056499999999"/>
        <n v="5106.825"/>
        <n v="8906.3028"/>
        <n v="4902.552"/>
        <n v="9437.4126"/>
        <n v="4007.07"/>
        <n v="2796.12"/>
        <n v="7798.1"/>
        <n v="4804.030000000001"/>
        <n v="5035.240000000001"/>
        <n v="1495.26"/>
        <n v="11990.0"/>
        <n v="7203.6"/>
        <n v="4797.2"/>
        <n v="4617.5403400000005"/>
        <n v="3763.8774200000003"/>
        <n v="10476.772200000001"/>
        <n v="5684.61899"/>
        <n v="4229.51174"/>
        <n v="1610.31869"/>
        <n v="3453.45454"/>
        <n v="5878.633290000001"/>
        <n v="1067.0786500000002"/>
        <n v="12145.295180000001"/>
        <n v="4054.8988700000004"/>
        <n v="4074.3003000000003"/>
        <n v="4733.948920000001"/>
        <n v="14395.861060000001"/>
        <n v="10961.80795"/>
        <n v="15327.129700000001"/>
        <n v="3084.8273700000004"/>
        <n v="14163.0439"/>
        <n v="3492.2574000000004"/>
        <n v="14434.66392"/>
        <n v="11931.87945"/>
        <n v="6363.669040000001"/>
        <n v="8206.804890000001"/>
        <n v="14648.079650000001"/>
        <n v="7488.951980000001"/>
        <n v="11873.67516"/>
        <n v="9720.11643"/>
        <n v="6499.479050000001"/>
        <n v="15831.56688"/>
        <n v="10166.349320000001"/>
        <n v="15256.543"/>
        <n v="3504.8815"/>
        <n v="16019.370149999999"/>
        <n v="13277.3158"/>
        <n v="14225.6955"/>
        <n v="15524.563349999999"/>
        <n v="11957.831"/>
        <n v="13401.0175"/>
        <n v="5359.88586"/>
        <n v="3104.181"/>
        <n v="8139.599999999999"/>
        <n v="7291.62"/>
        <n v="1967.58"/>
        <n v="2372.67"/>
        <n v="15798.509999999998"/>
        <n v="15239.099999999999"/>
        <n v="19.29"/>
        <n v="8926.730099999999"/>
        <n v="8191.347299999999"/>
        <n v="9396.557999999999"/>
        <n v="8211.774599999999"/>
        <n v="7762.374"/>
        <n v="8661.1752"/>
        <n v="9600.831"/>
        <n v="9886.813199999999"/>
        <n v="8620.3206"/>
        <n v="5127.2523"/>
        <n v="9069.7212"/>
        <n v="7905.3651"/>
        <n v="7558.101"/>
        <n v="4718.7063"/>
        <n v="4432.724099999999"/>
        <n v="11745.6975"/>
        <n v="5311.098"/>
        <n v="3994.52"/>
        <n v="6987.68"/>
        <n v="3598.71"/>
        <n v="7191.03"/>
        <n v="11989.77"/>
        <n v="2593.5"/>
        <n v="7800.11"/>
        <n v="7081.52195"/>
        <n v="9351.48926"/>
        <n v="5432.4004"/>
        <n v="4986.16751"/>
        <n v="4966.76608"/>
        <n v="1571.51583"/>
        <n v="13115.366680000001"/>
        <n v="6033.844730000001"/>
        <n v="1455.10725"/>
        <n v="3472.85597"/>
        <n v="2153.55873"/>
        <n v="2425.17875"/>
        <n v="4442.9274700000005"/>
        <n v="9894.7293"/>
        <n v="6712.8947800000005"/>
        <n v="7294.937680000001"/>
        <n v="12242.30233"/>
        <n v="3705.67313"/>
        <n v="5257.7875300000005"/>
        <n v="5820.429"/>
        <n v="13775.015300000001"/>
        <n v="7314.339110000001"/>
        <n v="7721.76914"/>
        <n v="5704.020420000001"/>
        <n v="6945.71194"/>
        <n v="7217.33196"/>
        <n v="6421.87333"/>
        <n v="5238.386100000001"/>
        <n v="10340.96219"/>
        <n v="4753.350350000001"/>
        <n v="8653.03778"/>
        <n v="7236.73339"/>
        <n v="1236.95397"/>
        <n v="3141.4704"/>
        <n v="12624.78417"/>
        <n v="3726.4658178"/>
        <n v="10761.7816362"/>
        <n v="11672.548341599999"/>
        <n v="19661.6755086"/>
        <n v="17753.6389206"/>
        <n v="17177.9168178"/>
        <n v="5465.16"/>
        <n v="6037.7699999999995"/>
        <n v="8776.949999999999"/>
        <n v="12731.4"/>
        <n v="11766.1248"/>
        <n v="8456.9022"/>
        <n v="7864.510499999999"/>
        <n v="7721.519399999999"/>
        <n v="7782.801299999999"/>
        <n v="7374.2553"/>
        <n v="5188.5342"/>
        <n v="8170.919999999999"/>
        <n v="8783.739"/>
        <n v="4494.005999999999"/>
        <n v="14278.6827"/>
        <n v="8824.5936"/>
        <n v="15054.9201"/>
        <n v="2610.6"/>
        <n v="15411.289999999999"/>
        <n v="12982.189999999999"/>
        <n v="4789.650000000001"/>
        <n v="5009.55"/>
        <n v="6612.549999999999"/>
        <n v="16918.04696"/>
        <n v="7566.5577"/>
        <n v="11834.8723"/>
        <n v="18547.76708"/>
        <n v="1513.3115400000002"/>
        <n v="1784.9315600000002"/>
        <n v="15909.172600000002"/>
        <n v="9623.10928"/>
        <n v="3162.43309"/>
        <n v="7139.726240000001"/>
        <n v="4307.11746"/>
        <n v="5801.02757"/>
        <n v="1358.1001"/>
        <n v="11970.68231"/>
        <n v="10496.173630000001"/>
        <n v="6577.08477"/>
        <n v="3783.27885"/>
        <n v="10903.60366"/>
        <n v="8148.600600000001"/>
        <n v="4947.36465"/>
        <n v="5315.99182"/>
        <n v="13639.205290000002"/>
        <n v="5917.43615"/>
        <n v="4636.94177"/>
        <n v="11543.85085"/>
        <n v="7411.34626"/>
        <n v="7624.761990000001"/>
        <n v="6751.69764"/>
        <n v="8265.009180000001"/>
        <n v="6130.85188"/>
        <n v="7100.92338"/>
        <n v="6402.4719000000005"/>
        <n v="14570.47393"/>
        <n v="9914.13073"/>
        <n v="174.61287000000002"/>
        <n v="13755.613870000001"/>
        <n v="6247.26046"/>
        <n v="17400.7058"/>
        <n v="8452.949499999999"/>
        <n v="8659.118999999999"/>
        <n v="11339.3225"/>
        <n v="11627.959799999999"/>
        <n v="4329.559499999999"/>
        <n v="17112.068499999998"/>
        <n v="1669.9729499999999"/>
        <n v="17421.32275"/>
        <n v="6927.2952"/>
        <n v="10926.9835"/>
        <n v="4020.30525"/>
        <n v="9586.88175"/>
        <n v="3000.7083"/>
        <n v="11112.96798"/>
        <n v="11485.4697"/>
        <n v="6725.7255"/>
        <n v="3807.79536"/>
        <n v="7532.81256"/>
        <n v="13368.67284"/>
        <n v="1179.58878"/>
        <n v="13451.451"/>
        <n v="6911.97636"/>
        <n v="1345.1451"/>
        <n v="5297.80224"/>
        <n v="11754.49872"/>
        <n v="5096.94"/>
        <n v="6356.639999999999"/>
        <n v="5015.4"/>
        <n v="1736.1"/>
        <n v="1157.3999999999999"/>
        <n v="1832.55"/>
        <n v="7619.3829"/>
        <n v="4453.1514"/>
        <n v="8252.6292"/>
        <n v="653.6736"/>
        <n v="6005.6262"/>
        <n v="4861.6974"/>
        <n v="6148.6173"/>
        <n v="9273.9942"/>
        <n v="9192.285"/>
        <n v="3211.25"/>
        <n v="11200.849999999999"/>
        <n v="7200.2"/>
        <n v="4798.5"/>
        <n v="14335.9"/>
        <n v="13790.089999999998"/>
        <n v="4809.0"/>
        <n v="7469.550550000001"/>
        <n v="6984.514800000001"/>
        <n v="15986.778320000001"/>
        <n v="2735.60163"/>
        <n v="3744.4759900000004"/>
        <n v="9254.48211"/>
        <n v="5044.3718"/>
        <n v="11776.668010000001"/>
        <n v="4869.75893"/>
        <n v="13678.008150000001"/>
        <n v="892.4657800000001"/>
        <n v="4326.51889"/>
        <n v="12222.9009"/>
        <n v="2638.59448"/>
        <n v="3065.42594"/>
        <n v="756.6557700000001"/>
        <n v="6208.457600000001"/>
        <n v="12339.309480000002"/>
        <n v="8439.62205"/>
        <n v="3259.4402400000004"/>
        <n v="12998.958100000002"/>
        <n v="9273.88354"/>
        <n v="4501.13176"/>
        <n v="9797.722150000001"/>
        <n v="6809.901930000001"/>
        <n v="2813.20735"/>
        <n v="3550.46169"/>
        <n v="1474.5086800000001"/>
        <n v="13581.001"/>
        <n v="13813.81816"/>
        <n v="5490.60469"/>
        <n v="10457.370770000001"/>
        <n v="13212.37383"/>
        <n v="9277.6275"/>
        <n v="9689.9665"/>
        <n v="4247.0917"/>
        <n v="2515.2679"/>
        <n v="15668.882"/>
        <n v="5978.9155"/>
        <n v="13978.292099999999"/>
        <n v="1883.20314"/>
        <n v="5794.4712"/>
        <n v="9573.72"/>
        <n v="6879.9"/>
        <n v="4555.287899999999"/>
        <n v="5515.371"/>
        <n v="8293.4838"/>
        <n v="8048.356199999999"/>
        <n v="7108.7004"/>
        <n v="6638.8724999999995"/>
        <n v="6128.19"/>
        <n v="10642.6233"/>
        <n v="7701.0921"/>
        <n v="8742.884399999999"/>
        <n v="9457.839899999999"/>
        <n v="8416.0476"/>
        <n v="8395.620299999999"/>
        <n v="3600.42"/>
        <n v="11011.92"/>
        <n v="6700.5199999999995"/>
        <n v="7098.3"/>
        <n v="5289.900000000001"/>
        <n v="2695.33"/>
        <n v="10988.8"/>
        <n v="12319.259999999998"/>
        <n v="10953.2379675"/>
        <n v="2443.071966"/>
        <n v="10818.0176958"/>
        <n v="2417.9285186999996"/>
        <n v="7037.5915053"/>
        <n v="7127.672359799999"/>
        <n v="6919.991444699999"/>
        <n v="13571.522144999999"/>
        <n v="6012.0556233"/>
        <n v="4432.1760213"/>
        <n v="3554.5311245999997"/>
        <n v="5659.4534214"/>
        <n v="5230.628957999999"/>
        <n v="4938.014665799999"/>
        <n v="7523.236199999999"/>
        <n v="12715.259077499999"/>
        <n v="6896.0358768"/>
        <n v="8674.2913386"/>
        <n v="147.4950255"/>
        <n v="4119.5657592"/>
        <n v="11489.9614764"/>
        <n v="1782.0170799"/>
        <n v="16441.438775399998"/>
        <n v="6510.9649713"/>
        <n v="13067.267339699998"/>
        <n v="6168.459744299999"/>
        <n v="6520.863966299999"/>
        <n v="7879.995979799999"/>
        <n v="3740.6322305999997"/>
        <n v="5842.1888690999995"/>
        <n v="4279.3355384999995"/>
        <n v="10695.2701578"/>
        <n v="6480.278086799999"/>
        <n v="10994.8137465"/>
        <n v="9560.845330799999"/>
        <n v="14079.538568399998"/>
        <n v="2775.6781979999996"/>
        <n v="13944.9122364"/>
        <n v="14353.740729899999"/>
        <n v="4949.4974999999995"/>
        <n v="14465.203413599998"/>
        <n v="14850.472299"/>
        <n v="2850.91056"/>
        <n v="12122.7052368"/>
        <n v="7914.8404421999985"/>
        <n v="13821.1747989"/>
        <n v="7833.6686832"/>
        <n v="5092.4389878"/>
        <n v="9947.3020956"/>
        <n v="12762.2235"/>
        <n v="13744.1293419"/>
        <n v="18681.735443100002"/>
        <n v="18313.3980387"/>
        <n v="392.8801419"/>
        <n v="13488.492188100001"/>
        <n v="1178.0514"/>
        <n v="9638.423870999999"/>
        <n v="11191.4883"/>
        <n v="12173.5904838"/>
        <n v="8030.972735699999"/>
        <n v="4888.91331"/>
        <n v="2458.3969299"/>
        <n v="12215.0186247"/>
        <n v="13555.444776"/>
        <n v="12173.1978"/>
        <n v="5985.6791634"/>
        <n v="5916.514408"/>
        <n v="9269.771224"/>
        <n v="10679.188212000001"/>
        <n v="12227.831224"/>
        <n v="14515.989236000001"/>
        <n v="10026.442972"/>
        <n v="3407.2907120000004"/>
        <n v="9313.3562523"/>
        <n v="9709.859004599999"/>
        <n v="11200.1624529"/>
        <n v="6367.436099999999"/>
        <n v="1072.1381999999999"/>
        <n v="2369.5836"/>
        <n v="2343.3492"/>
        <n v="12668.5146"/>
        <n v="15642.068099999999"/>
        <n v="1549.7586"/>
        <n v="10173.353099999998"/>
        <n v="3098.6171369999997"/>
        <n v="12732.948909"/>
        <n v="9192.489273"/>
        <n v="9499.307319"/>
        <n v="8293.279527"/>
        <n v="13966.553555999999"/>
        <n v="8498.165346"/>
        <n v="5671.231299"/>
        <n v="4170.029022"/>
        <n v="7558.509545999999"/>
        <n v="7330.949423999999"/>
        <n v="5673.274029"/>
        <n v="837.7235729999999"/>
        <n v="7640.627292"/>
        <n v="8542.901133"/>
        <n v="5311.302272999999"/>
        <n v="5065.9704"/>
        <n v="8783.943272999999"/>
        <n v="4391.8695"/>
        <n v="14731.4808"/>
        <n v="5279.976299999999"/>
        <n v="11999.8005"/>
        <n v="9399.8722"/>
        <n v="7199.736000000001"/>
        <n v="9599.974999999999"/>
        <n v="3338.1390939000003"/>
        <n v="4715.8812179999995"/>
        <n v="1979.9969799"/>
        <n v="14851.660178399998"/>
        <n v="7954.832382"/>
        <n v="11641.6140798"/>
        <n v="939.0186656999999"/>
        <n v="8538.0811674"/>
        <n v="9088.069329599999"/>
        <n v="14925.704660999998"/>
        <n v="6137.574879899999"/>
        <n v="3860.0141102999996"/>
        <n v="3589.9695267"/>
        <n v="6299.3244582"/>
        <n v="4686.3822129"/>
        <n v="11593.900923899999"/>
        <n v="10279.7103477"/>
        <n v="12985.105681199999"/>
        <n v="3068.8864298999997"/>
        <n v="13450.952385899998"/>
        <n v="3129.8642391"/>
        <n v="8395.5356394"/>
        <n v="12809.695489799999"/>
        <n v="14785.7328717"/>
        <n v="2771.5206201"/>
        <n v="11997.58194"/>
        <n v="10219.326478199999"/>
        <n v="11911.0647237"/>
        <n v="5337.142144199999"/>
        <n v="14064.690075899998"/>
        <n v="6240.326448"/>
        <n v="2710.5428109"/>
        <n v="2610.9589211999996"/>
        <n v="11549.7514062"/>
        <n v="7445.628079199999"/>
        <n v="11977.9819299"/>
        <n v="16969.055208899998"/>
        <n v="6347.6315538"/>
        <n v="10484.4215643"/>
        <n v="5742.6049794"/>
        <n v="12564.5963736"/>
        <n v="852.3034694999999"/>
        <n v="10549.9529112"/>
        <n v="9043.721832"/>
        <n v="8639.2399419"/>
        <n v="9185.6594496"/>
        <n v="9442.081971"/>
        <n v="17572.60005"/>
        <n v="12272.1541176"/>
        <n v="15910.565866500001"/>
        <n v="9228.4619838"/>
        <n v="3927.0343419"/>
        <n v="5329.043692000001"/>
        <n v="8874.18"/>
        <n v="5573.97106"/>
        <n v="9272.926488000001"/>
        <n v="5094.765340000001"/>
        <n v="12598.180336000001"/>
        <n v="10355.835502599999"/>
        <n v="13078.4481046"/>
        <n v="4400.1699738"/>
        <n v="9031.5836817"/>
        <n v="14035.2111"/>
        <n v="3472.5858"/>
        <n v="15587.8632"/>
        <n v="7935.393231"/>
        <n v="5617.916045999999"/>
        <n v="8273.465046"/>
        <n v="6128.8028189999995"/>
        <n v="10663.867691999998"/>
        <n v="5516.188092"/>
        <n v="11418.8607"/>
        <n v="11851.306641"/>
        <n v="5924.325545999999"/>
        <n v="5600.552841"/>
        <n v="6822.718199999999"/>
        <n v="401.80499100000003"/>
        <n v="10065.960620999998"/>
        <n v="7853.071212"/>
        <n v="8580.283092"/>
        <n v="10493.095463999998"/>
        <n v="5107.846365"/>
        <n v="12439.612881"/>
        <n v="5846.497532999999"/>
        <n v="10213.854272999999"/>
        <n v="4535.677691999999"/>
        <n v="6987.157964999999"/>
        <n v="6434.803773"/>
        <n v="7888.410441"/>
        <n v="9989.9136"/>
        <n v="4468.0960000000005"/>
        <n v="3199.8932"/>
        <n v="4799.8398"/>
        <n v="9599.9263"/>
        <n v="9999.795"/>
        <n v="5258.16"/>
        <n v="7199.982"/>
        <n v="9989.9005"/>
        <n v="11609.963"/>
        <n v="7199.8524"/>
        <n v="1999.8899999999999"/>
        <n v="13746.8585"/>
        <n v="8691.31761"/>
        <n v="10017.78294"/>
        <n v="6137.376899999999"/>
        <n v="13581.421139999999"/>
        <n v="11760.00606"/>
        <n v="6335.3568"/>
        <n v="5642.4271499999995"/>
        <n v="5820.60906"/>
        <n v="9166.469369999999"/>
        <n v="3761.6180999999997"/>
        <n v="5424.649259999999"/>
        <n v="7582.630169999999"/>
        <n v="9839.60103"/>
        <n v="13818.997019999999"/>
        <n v="2652.93066"/>
        <n v="17837.988989999998"/>
        <n v="10888.894499999999"/>
        <n v="6038.386949999999"/>
        <n v="8988.28746"/>
        <n v="3880.40604"/>
        <n v="5662.225139999971"/>
        <n v="9483.237209999952"/>
        <n v="871.1115599999955"/>
        <n v="8552.731679999957"/>
        <n v="1445.2532699999927"/>
        <n v="5682.023129999971"/>
        <n v="7523.236199999962"/>
        <n v="10057.378919999948"/>
        <n v="8968.489469999955"/>
        <n v="3345.8603099999827"/>
        <n v="1227.4753799999937"/>
        <n v="11265.056309999942"/>
        <n v="4454.547749999977"/>
        <n v="8354.751779999957"/>
        <n v="9503.035199999951"/>
        <n v="10136.570879999897"/>
        <n v="11641.218119999881"/>
        <n v="7998.387959999919"/>
        <n v="1207.6773899999878"/>
        <n v="7503.438209999924"/>
        <n v="7325.256299999926"/>
        <n v="692.929649999993"/>
        <n v="7029.04002"/>
        <n v="15353.93658"/>
        <n v="9640.38729"/>
        <n v="10307.94975"/>
        <n v="12271.36875"/>
        <n v="10209.7788"/>
        <n v="7755.50505"/>
        <n v="11780.514000000001"/>
        <n v="5890.2570000000005"/>
        <n v="4417.69275"/>
        <n v="16571.25636"/>
        <n v="17592.23424"/>
        <n v="14332.958700000001"/>
        <n v="5718.916"/>
        <n v="5225.906"/>
        <n v="8322.008800000001"/>
        <n v="16289.050400000002"/>
        <n v="6862.699200000001"/>
        <n v="9229.147200000001"/>
        <n v="9662.996000000001"/>
        <n v="6737.1782"/>
        <n v="11195.604949999999"/>
        <n v="13910.29146"/>
        <n v="8758.33166"/>
        <n v="8738.369999999999"/>
        <n v="1331.01"/>
        <n v="4616.569799999999"/>
        <n v="6352.8903"/>
        <n v="7987.074299999999"/>
        <n v="7966.647"/>
        <n v="8007.5016"/>
        <n v="4575.7152"/>
        <n v="10152.3681"/>
        <n v="7353.8279999999995"/>
        <n v="8082.889999999999"/>
        <n v="3586.62"/>
        <n v="2407.77"/>
        <n v="2702.11"/>
        <n v="5305.0599999999995"/>
        <n v="10001.6"/>
        <n v="10013.289999999999"/>
        <n v="12405.05"/>
        <n v="9681.21711"/>
        <n v="5840.40705"/>
        <n v="5127.67941"/>
        <n v="4375.35579"/>
        <n v="8532.93369"/>
        <n v="11779.804049999999"/>
        <n v="5008.89147"/>
        <n v="12373.74375"/>
        <n v="6592.73067"/>
        <n v="2969.6985"/>
        <n v="8810.10555"/>
        <n v="5919.59901"/>
        <n v="8909.0955"/>
        <n v="3702.2241299999996"/>
        <n v="8414.14575"/>
        <n v="5246.46735"/>
        <n v="8631.923639999999"/>
        <n v="16531.321649999998"/>
        <n v="6414.54876"/>
        <n v="11304.65229"/>
        <n v="13937.784959999999"/>
        <n v="4593.13368"/>
        <n v="3167.6784"/>
        <n v="6612.52866"/>
        <n v="12116.369879999998"/>
        <n v="4929.6995099999995"/>
        <n v="4909.901519999999"/>
        <n v="11403.64224"/>
        <n v="13086.471389999999"/>
        <n v="9621.823139999999"/>
        <n v="10077.17691"/>
        <n v="11027.48043"/>
        <n v="3534.1542"/>
        <n v="9247.70349"/>
        <n v="12369.5397"/>
        <n v="8835.3855"/>
        <n v="5399.40225"/>
        <n v="15216.49725"/>
        <n v="11427.09858"/>
        <n v="10798.8045"/>
        <n v="7578.79734"/>
        <n v="7099.344000000001"/>
        <n v="4259.606400000001"/>
        <n v="11437.832"/>
        <n v="3766.5964000000004"/>
        <n v="3115.8232000000003"/>
        <n v="7014.59142"/>
        <n v="12681.7472"/>
        <n v="3269.51295"/>
        <n v="6439.94975"/>
        <n v="15792.73831"/>
        <n v="5150.429999999999"/>
        <n v="8352.57"/>
        <n v="15933.539999999999"/>
        <n v="11670.449999999999"/>
        <n v="10223.699999999999"/>
        <n v="8579.466"/>
        <n v="7578.5283"/>
        <n v="7149.554999999999"/>
        <n v="5903.4897"/>
        <n v="11194.160399999999"/>
        <n v="5597.080199999999"/>
        <n v="8559.0387"/>
        <n v="8130.0653999999995"/>
        <n v="8845.0209"/>
        <n v="4167.169199999999"/>
        <n v="9151.4304"/>
        <n v="6986.1366"/>
        <n v="5821.7805"/>
        <n v="6557.163299999999"/>
        <n v="2016.75"/>
        <n v="16284.300000000001"/>
        <n v="13957.582949999998"/>
        <n v="3128.0824199999997"/>
        <n v="6572.93268"/>
        <n v="5523.639209999999"/>
        <n v="10314.752789999999"/>
        <n v="673.13166"/>
        <n v="4454.54775"/>
        <n v="7226.26635"/>
        <n v="2395.5567899999996"/>
        <n v="4216.971869999999"/>
        <n v="12353.945759999999"/>
        <n v="6751.114589999999"/>
        <n v="4969.2954899999995"/>
        <n v="1187.8793999999998"/>
        <n v="1682.8291499999998"/>
        <n v="4414.95177"/>
        <n v="277.17186"/>
        <n v="1207.6773899999998"/>
        <n v="10532.530679999947"/>
        <n v="6256.1648399999685"/>
        <n v="277.17185999999856"/>
        <n v="5622.629159999971"/>
        <n v="17244.04928999991"/>
        <n v="2078.788949999989"/>
        <n v="9324.853289999952"/>
        <n v="5226.6693599999735"/>
        <n v="11225.460329999943"/>
        <n v="9225.863339999953"/>
        <n v="10948.288469999945"/>
        <n v="3682.4261399999814"/>
        <n v="5563.235189999971"/>
        <n v="1484.8492499999925"/>
        <n v="15739.40204999992"/>
        <n v="5028.689459999974"/>
        <n v="8136.973889999958"/>
        <n v="9166.469369999953"/>
        <n v="9898.9949999999"/>
        <n v="10671.116609999892"/>
        <n v="5266.265339999947"/>
        <n v="3187.476389999968"/>
        <n v="5068.285439999949"/>
        <n v="8473.539719999913"/>
        <n v="17818.19099999982"/>
        <n v="4672.325639999953"/>
        <n v="15957.179939999838"/>
        <n v="8552.731679999913"/>
        <n v="15739.40204999984"/>
        <n v="3405.2542799999655"/>
        <n v="6335.356799999936"/>
        <n v="2395.556789999976"/>
        <n v="1643.2331699999834"/>
        <n v="6711.518609999932"/>
        <n v="10096.974899999897"/>
        <n v="8226.72561"/>
        <n v="13253.07825"/>
        <n v="14509.66641"/>
        <n v="1374.3933"/>
        <n v="12075.02685"/>
        <n v="11917.95333"/>
        <n v="13076.37054"/>
        <n v="12958.5654"/>
        <n v="16394.54865"/>
        <n v="13842.10395"/>
        <n v="14691.698"/>
        <n v="10629.295600000001"/>
        <n v="14218.4084"/>
        <n v="8972.782000000001"/>
        <n v="16307.93429"/>
        <n v="356.67413999999997"/>
        <n v="9154.63626"/>
        <n v="10799.30035"/>
        <n v="4557.5028999999995"/>
        <n v="5548.2644"/>
        <n v="16189.04291"/>
        <n v="8342.21183"/>
        <n v="1003.0799999999999"/>
        <n v="2391.96"/>
        <n v="4943.406599999999"/>
        <n v="9171.857699999999"/>
        <n v="6741.009"/>
        <n v="8518.1841"/>
        <n v="6945.281999999999"/>
        <n v="7680.6648"/>
        <n v="9355.7034"/>
        <n v="6965.7092999999995"/>
        <n v="12072.5343"/>
        <n v="6495.881399999999"/>
        <n v="8702.0298"/>
        <n v="9591.4"/>
        <n v="4968.5"/>
        <n v="4809.26"/>
        <n v="3197.91"/>
        <n v="4812.5"/>
        <n v="5994.12"/>
        <n v="11236.73356"/>
        <n v="7285.660319999999"/>
        <n v="7246.06434"/>
        <n v="14848.492499999998"/>
        <n v="4098.18393"/>
        <n v="2039.1929699999998"/>
        <n v="2712.3246299999996"/>
        <n v="11542.228169999998"/>
        <n v="10057.37892"/>
        <n v="2336.16282"/>
        <n v="4652.52765"/>
        <n v="2494.5467399999998"/>
        <n v="3682.4261399999996"/>
        <n v="4256.567849999999"/>
        <n v="8018.185949999999"/>
        <n v="1781.8191"/>
        <n v="1722.4251299999999"/>
        <n v="5107.88142"/>
        <n v="5028.68946"/>
        <n v="9285.257309999999"/>
        <n v="4731.71961"/>
        <n v="17461.82718"/>
        <n v="5860.20504"/>
        <n v="11383.84425"/>
        <n v="17323.24125"/>
        <n v="10809.702539999998"/>
        <n v="8315.155799999999"/>
        <n v="1960.00101"/>
        <n v="7147.07439"/>
        <n v="6770.912579999999"/>
        <n v="5266.26534"/>
        <n v="12076.773899999998"/>
        <n v="1583.839199999992"/>
        <n v="8909.095499999954"/>
        <n v="6018.588959999969"/>
        <n v="4632.729659999976"/>
        <n v="7226.2663499999635"/>
        <n v="3048.8904599999846"/>
        <n v="11581.82414999994"/>
        <n v="950.3035199999952"/>
        <n v="7562.832179999961"/>
        <n v="6196.770869999968"/>
        <n v="4157.577899999978"/>
        <n v="8639.0436"/>
        <n v="14470.39803"/>
        <n v="8481.970080000001"/>
        <n v="7068.3084"/>
        <n v="12997.83378"/>
        <n v="10190.14461"/>
        <n v="15020.15535"/>
        <n v="7460.9922"/>
        <n v="10622.09679"/>
        <n v="9444.04539"/>
        <n v="16689.0615"/>
        <n v="11309.29344"/>
        <n v="8187.45723"/>
        <n v="5301.2313"/>
        <n v="8246.3598"/>
        <n v="7592.354"/>
        <n v="6507.732000000001"/>
        <n v="4437.09"/>
        <n v="11102.585200000001"/>
        <n v="12818.26"/>
        <n v="10550.414"/>
        <n v="11378.670800000002"/>
        <n v="9564.394"/>
        <n v="8341.7292"/>
        <n v="8104.42907"/>
        <n v="12978.97565"/>
        <n v="6935.3305"/>
        <n v="16050.336299999999"/>
        <n v="9907.615"/>
        <n v="10107.96"/>
        <n v="11323.23"/>
        <n v="4698.2789999999995"/>
        <n v="4351.0149"/>
        <n v="12624.071399999999"/>
        <n v="11132.878499999999"/>
        <n v="408.546"/>
        <n v="7251.6915"/>
        <n v="6904.4274"/>
        <n v="8313.9111"/>
        <n v="7537.673699999999"/>
        <n v="1634.184"/>
        <n v="9008.4393"/>
        <n v="4289.733"/>
        <n v="8722.4571"/>
        <n v="8497.7568"/>
        <n v="8391.6"/>
        <n v="4288.67"/>
        <n v="3693.71"/>
        <n v="10961.02"/>
        <n v="10616.0"/>
        <n v="7206.33"/>
        <n v="12010.55"/>
        <n v="8408.880000000001"/>
        <n v="5321.259999999999"/>
        <n v="12001.71"/>
        <n v="13092.75"/>
        <n v="4789.9800000000005"/>
        <n v="3639.3650000000002"/>
        <n v="3987.25"/>
        <n v="2098.5869399999997"/>
        <n v="15917.583959999998"/>
        <n v="791.9196"/>
        <n v="4890.103529999999"/>
        <n v="15442.4322"/>
        <n v="4197.173879999999"/>
        <n v="4355.5578"/>
        <n v="6533.3367"/>
        <n v="3266.66835"/>
        <n v="14056.5729"/>
        <n v="13007.279429999999"/>
        <n v="4513.94172"/>
        <n v="5068.28544"/>
        <n v="3741.8201099999997"/>
        <n v="6275.9628299999995"/>
        <n v="7325.256299999963"/>
        <n v="7246.0643399999635"/>
        <n v="10512.732689999946"/>
        <n v="10572.126659999945"/>
        <n v="15561.220139999921"/>
        <n v="9918.792989999949"/>
        <n v="6216.5688599999685"/>
        <n v="9265.459319999953"/>
        <n v="8235.963839999959"/>
        <n v="4771.315589999976"/>
        <n v="8829.903539999956"/>
        <n v="14670.310589999925"/>
        <n v="3029.0924699999846"/>
        <n v="9898.99499999995"/>
        <n v="4751.517599999976"/>
        <n v="14610.916619999853"/>
        <n v="4355.557799999956"/>
        <n v="5939.39699999994"/>
        <n v="10235.560829999897"/>
        <n v="197.979899999998"/>
        <n v="14907.886469999848"/>
        <n v="8869.49951999991"/>
        <n v="8156.7718799999175"/>
        <n v="15707.352"/>
        <n v="8599.77522"/>
        <n v="6636.35622"/>
        <n v="6675.6246"/>
        <n v="14725.6425"/>
        <n v="14274.05613"/>
        <n v="14234.78775"/>
        <n v="17003.20854"/>
        <n v="16237.47513"/>
        <n v="12212.46618"/>
        <n v="13940.2749"/>
        <n v="9620.7531"/>
        <n v="3043.29945"/>
        <n v="12664.05255"/>
        <n v="14077.71423"/>
        <n v="16158.93837"/>
        <n v="9919.361200000001"/>
        <n v="4930.1"/>
        <n v="8183.966"/>
        <n v="5758.3568000000005"/>
        <n v="7316.268400000001"/>
        <n v="14790.300000000001"/>
        <n v="9801.0388"/>
        <n v="9268.588000000002"/>
        <n v="2267.846"/>
        <n v="8520.5489"/>
        <n v="5944.5689999999995"/>
        <n v="4478.24198"/>
        <n v="14068.8133"/>
        <n v="15852.184"/>
        <n v="15320.474999999999"/>
        <n v="13604.5818"/>
        <n v="6230.326499999999"/>
        <n v="6332.463"/>
        <n v="4514.4333"/>
        <n v="13992.700499999999"/>
        <n v="7292.5461"/>
        <n v="11976.52"/>
        <n v="16320.0"/>
        <n v="5106.74"/>
        <n v="2900.43"/>
        <n v="2409.48"/>
        <n v="5290.38"/>
        <n v="5316.45"/>
        <n v="13511.52"/>
        <n v="1213.6000000000001"/>
        <n v="16461.6327252"/>
        <n v="5148.2693196"/>
        <n v="16587.349961699998"/>
        <n v="11781.9818289"/>
        <n v="6995.8177464"/>
        <n v="5921.7767889"/>
        <n v="8297.337609"/>
        <n v="10020.9506184"/>
        <n v="7127.474379899999"/>
        <n v="7370.197737299999"/>
        <n v="4854.8631078"/>
        <n v="1287.4632897"/>
        <n v="13266.0391593"/>
        <n v="1893.0838038"/>
        <n v="1387.0471794"/>
        <n v="5306.059299899999"/>
        <n v="7750.3191453"/>
        <n v="10000.162728899999"/>
        <n v="12993.420836999998"/>
        <n v="4526.0184939"/>
        <n v="4324.6729356"/>
        <n v="3772.7049743999996"/>
        <n v="392.000202"/>
        <n v="4788.539841299999"/>
        <n v="6742.0075146"/>
        <n v="15890.460713699998"/>
        <n v="2998.4055854999997"/>
        <n v="4102.143528"/>
        <n v="6221.518357499999"/>
        <n v="2782.8054743999996"/>
        <n v="1657.2897428999997"/>
        <n v="9900.5788392"/>
        <n v="4583.0367051"/>
        <n v="16037.163819599999"/>
        <n v="3736.8706125"/>
        <n v="5676.4796928000005"/>
        <n v="6240.524427899999"/>
        <n v="11011.642037999945"/>
        <n v="1579.8796019999918"/>
        <n v="9209.826968099953"/>
        <n v="2818.2438764999856"/>
        <n v="7721.81003969996"/>
        <n v="7943.54752769996"/>
        <n v="10917.007645799944"/>
        <n v="1937.23332149999"/>
        <n v="11520.05442119994"/>
        <n v="4884.164132999975"/>
        <n v="9567.378667499952"/>
        <n v="9747.93633629995"/>
        <n v="9608.55848669995"/>
        <n v="7127.870339699964"/>
        <n v="5147.675379899973"/>
        <n v="9012.836967599955"/>
        <n v="10838.211645599946"/>
        <n v="7765.76157749996"/>
        <n v="10593.706469099947"/>
        <n v="6339.514377899935"/>
        <n v="9690.918125099903"/>
        <n v="6238.7426087999365"/>
        <n v="7657.7267838"/>
        <n v="7739.9940399"/>
        <n v="7317.269929200001"/>
        <n v="599.8245045"/>
        <n v="5109.7979475"/>
        <n v="5871.0154938"/>
        <n v="13868.8064484"/>
        <n v="2033.5130582999998"/>
        <n v="14742.9205872"/>
        <n v="2945.1285000000003"/>
        <n v="3496.2602133"/>
        <n v="17670.9673419"/>
        <n v="7362.82125"/>
        <n v="6466.31916"/>
        <n v="10156.400408"/>
        <n v="14437.107636000002"/>
        <n v="5721.085244000001"/>
        <n v="8875.363224"/>
        <n v="5923.613752"/>
        <n v="12282.456732000002"/>
        <n v="3567.223156"/>
        <n v="16704.362024000002"/>
        <n v="7106.048936"/>
        <n v="14663.6665046"/>
        <n v="6744.3116828"/>
        <n v="13737.3045021"/>
        <n v="11017.466032299999"/>
        <n v="7803.237574"/>
        <n v="8124.640604599999"/>
        <n v="8104.500599999999"/>
        <n v="5038.393545"/>
        <n v="4908.2716439999995"/>
        <n v="5005.097046"/>
        <n v="7822.634534999999"/>
        <n v="8698.557159"/>
        <n v="7967.6683649999995"/>
        <n v="6947.32473"/>
        <n v="6434.599499999999"/>
        <n v="7088.885918999999"/>
        <n v="9656.393256"/>
        <n v="4931.354493"/>
        <n v="6946.099092"/>
        <n v="6256.6777170000005"/>
        <n v="4842.291465"/>
        <n v="7606.9222469999995"/>
        <n v="7834.482368999999"/>
        <n v="8091.866349"/>
        <n v="7966.851272999999"/>
        <n v="6944.260635"/>
        <n v="10799.9703"/>
        <n v="11998.318"/>
        <n v="3799.8674"/>
        <n v="7199.9220000000005"/>
        <n v="9989.98"/>
        <n v="16999.969500000003"/>
        <n v="8380.800000000001"/>
        <n v="14193.3345"/>
        <n v="1999.9305"/>
        <n v="1599.9443999999999"/>
        <n v="10689.0"/>
        <n v="5148.071339699999"/>
        <n v="6743.9873136"/>
        <n v="10325.641684499999"/>
        <n v="12286.4346141"/>
        <n v="11087.072379899999"/>
        <n v="3802.2039795"/>
        <n v="1797.0635522999999"/>
        <n v="5523.4412301"/>
        <n v="4186.8789252"/>
        <n v="5940.3868995"/>
        <n v="5154.4066965"/>
        <n v="6391.583091599999"/>
        <n v="1445.4512499"/>
        <n v="15661.199989499997"/>
        <n v="1661.2493408999999"/>
        <n v="12087.266834699998"/>
        <n v="16875.6086961"/>
        <n v="3694.7008938"/>
        <n v="6594.512489099999"/>
        <n v="9265.6572999"/>
        <n v="11583.6059691"/>
        <n v="5949.4939749"/>
        <n v="1409.0229482999998"/>
        <n v="10300.4982372"/>
        <n v="1156.0046361"/>
        <n v="9305.2532799"/>
        <n v="11954.026361999999"/>
        <n v="4484.442714899999"/>
        <n v="3972.6646733999996"/>
        <n v="8443.842735"/>
        <n v="13661.998959300001"/>
        <n v="11878.794"/>
        <n v="9904.340457299999"/>
        <n v="10011.447583199999"/>
        <n v="7310.605787399999"/>
        <n v="9713.4878337"/>
        <n v="16157.9315586"/>
        <n v="9906.5182362"/>
        <n v="4778.6408463"/>
        <n v="1841.4110499"/>
        <n v="4389.4123629"/>
        <n v="10992.4379877"/>
        <n v="6245.473925399999"/>
        <n v="12986.293560600001"/>
        <n v="18985.876450199998"/>
        <n v="4882.7782737"/>
        <n v="5042.152093199999"/>
        <n v="10533.322599599998"/>
        <n v="6421.4780565"/>
        <n v="10420.4740566"/>
        <n v="0.5939397"/>
        <n v="12046.8789351"/>
        <n v="8327.034594"/>
        <n v="3069.8056065"/>
        <n v="8281.5050001"/>
        <n v="8050.4105838"/>
        <n v="11631.8831817"/>
        <n v="11343.8496144"/>
        <n v="11297.3165841"/>
        <n v="10995.3427419"/>
        <n v="12424.3190901"/>
        <n v="17749.740428"/>
        <n v="6543.031516000001"/>
        <n v="9820.956404"/>
        <n v="6272.467628"/>
        <n v="6983.388048000001"/>
        <n v="8920.52294"/>
        <n v="13607.273204000001"/>
        <n v="15754.6930684"/>
        <n v="12483.7930523"/>
        <n v="4555.7195292999995"/>
        <n v="8521.1433569"/>
        <n v="9215.6671684"/>
        <n v="8994.132897"/>
        <n v="6341.468056899999"/>
        <n v="8487.655618199999"/>
        <n v="11890.3269138"/>
        <n v="2889.8531432"/>
        <n v="9274.122096899999"/>
        <n v="7926.686456899999"/>
        <n v="7354.891199999999"/>
        <n v="14546.2032"/>
        <n v="5312.323638"/>
        <n v="5231.635803"/>
        <n v="5109.072003"/>
        <n v="5314.570641"/>
        <n v="858.1508729999999"/>
        <n v="9287.476218"/>
        <n v="7311.339216"/>
        <n v="7962.152993999999"/>
        <n v="5312.119365"/>
        <n v="7260.066693"/>
        <n v="7822.8388079999995"/>
        <n v="15321.087818999998"/>
        <n v="14263.362224999999"/>
        <n v="7453.921769999999"/>
        <n v="9090.761319"/>
        <n v="8182.563560999999"/>
        <n v="4671.927783"/>
        <n v="4494.210273"/>
        <n v="7456.168772999999"/>
        <n v="7199.775"/>
        <n v="9599.9989"/>
        <n v="3599.7929"/>
        <n v="5299.908600000001"/>
        <n v="2699.9726"/>
        <n v="5999.865"/>
        <n v="7399.8463"/>
        <n v="6499.8444"/>
        <n v="7199.7552000000005"/>
        <n v="7199.7705000000005"/>
        <n v="11999.754"/>
        <n v="12106.9585"/>
        <n v="17870.728181000002"/>
        <n v="18412.130699999998"/>
        <n v="7543.034189999999"/>
        <n v="8453.74173"/>
        <n v="4711.92162"/>
        <n v="17620.2111"/>
        <n v="15006.876419999999"/>
        <n v="9008.085449999999"/>
        <n v="5147.4774"/>
        <n v="4533.73971"/>
        <n v="12314.349779999999"/>
        <n v="11482.8342"/>
        <n v="2078.7889499999997"/>
        <n v="1227.4753799999999"/>
        <n v="6790.710569999999"/>
        <n v="4771.315589999999"/>
        <n v="13284.451289999999"/>
        <n v="6553.13469"/>
        <n v="5187.07338"/>
        <n v="11502.632189999998"/>
        <n v="7602.4281599999995"/>
        <n v="10116.77289"/>
        <n v="9225.86334"/>
        <n v="16986.67542"/>
        <n v="14511.926669999999"/>
        <n v="7760.81208"/>
        <n v="8117.175899999999"/>
        <n v="5939.397"/>
        <n v="5563.235189999999"/>
        <n v="15996.775919999998"/>
        <n v="2197.57689"/>
        <n v="5721.61911"/>
        <n v="9542.631179999951"/>
        <n v="9008.085449999955"/>
        <n v="5840.407049999971"/>
        <n v="5497.5732"/>
        <n v="4947.81588"/>
        <n v="17965.28385"/>
        <n v="12978.19959"/>
        <n v="12526.61322"/>
        <n v="18456.138600000002"/>
        <n v="1963.419"/>
        <n v="13292.34663"/>
        <n v="6479.2827"/>
        <n v="12565.8816"/>
        <n v="6047.33052"/>
        <n v="10013.4369"/>
        <n v="15903.6939"/>
        <n v="15314.6682"/>
        <n v="8676.976"/>
        <n v="10057.404"/>
        <n v="6981.021600000001"/>
        <n v="7414.870400000001"/>
        <n v="4417.3696"/>
        <n v="9860.2"/>
        <n v="4476.5308"/>
        <n v="9071.384"/>
        <n v="7846.83108"/>
        <n v="17437.4024"/>
        <n v="4815.10089"/>
        <n v="7727.9397"/>
        <n v="7503.8099999999995"/>
        <n v="8873.4"/>
        <n v="7619.549999999999"/>
        <n v="14371.05"/>
        <n v="7496.8191"/>
        <n v="9805.104"/>
        <n v="9376.1307"/>
        <n v="9090.1485"/>
        <n v="10111.5135"/>
        <n v="13318.5996"/>
        <n v="14707.655999999999"/>
        <n v="7129.1277"/>
        <n v="4085.4599999999996"/>
        <n v="4189.35"/>
        <n v="4798.71"/>
        <n v="1079.6"/>
        <n v="7007.86"/>
        <n v="8675.6"/>
        <n v="3602.97"/>
        <n v="12000.02"/>
        <n v="13306.07"/>
        <n v="11495.887935"/>
        <n v="11086.874399999999"/>
        <n v="13541.825159999999"/>
        <n v="10552.328669999999"/>
        <n v="4553.5377"/>
        <n v="5701.82112"/>
        <n v="3464.6482499999997"/>
        <n v="237.57587999999998"/>
        <n v="16808.49351"/>
        <n v="2633.13267"/>
        <n v="3939.80001"/>
        <n v="1425.45528"/>
        <n v="336.56583"/>
        <n v="3365.6582999999996"/>
        <n v="3642.8301599999995"/>
        <n v="3147.8804099999998"/>
        <n v="6394.75077"/>
        <n v="8612.125649999956"/>
        <n v="3702.224129999981"/>
        <n v="8631.923639999955"/>
        <n v="9938.59097999995"/>
        <n v="4474.345739999977"/>
        <n v="10413.742739999947"/>
        <n v="6097.780919999969"/>
        <n v="6572.932679999966"/>
        <n v="6137.376899999968"/>
        <n v="6731.316599999966"/>
        <n v="10888.894499999944"/>
        <n v="9087.277409999953"/>
        <n v="10968.086459999944"/>
        <n v="14452.532699999927"/>
        <n v="4058.587949999979"/>
        <n v="10433.540729999946"/>
        <n v="11779.80404999994"/>
        <n v="14254.552799999927"/>
        <n v="12094.66104"/>
        <n v="13056.736350000001"/>
        <n v="6086.5989"/>
        <n v="12349.90551"/>
        <n v="5320.86549"/>
        <n v="6930.86907"/>
        <n v="10700.63355"/>
        <n v="14921.9844"/>
        <n v="5423.110000000001"/>
        <n v="12581.6152"/>
        <n v="3352.4680000000003"/>
        <n v="4713.1756000000005"/>
        <n v="6902.14"/>
        <n v="7192.92849"/>
        <n v="9372.60379"/>
        <n v="8540.36413"/>
        <n v="5449.18825"/>
        <n v="13888.8"/>
        <n v="7658.13"/>
        <n v="5073.2699999999995"/>
        <n v="5304.75"/>
        <n v="5690.55"/>
        <n v="7415.1098999999995"/>
        <n v="551.5371"/>
        <n v="15381.756899999998"/>
        <n v="5842.2078"/>
        <n v="10213.65"/>
        <n v="7455.9645"/>
        <n v="4187.5965"/>
        <n v="9611.1"/>
        <n v="2703.82"/>
        <n v="13697.34"/>
        <n v="16095.76587"/>
        <n v="13838.79501"/>
        <n v="10453.33872"/>
        <n v="16887.68547"/>
        <n v="3088.4864399999997"/>
        <n v="13244.855309999999"/>
        <n v="5464.245239999999"/>
        <n v="10195.964849999998"/>
        <n v="15284.048279999999"/>
        <n v="12571.72365"/>
        <n v="12334.14777"/>
        <n v="1841.2130699999998"/>
        <n v="4276.3658399999995"/>
        <n v="2019.3949799999998"/>
        <n v="5048.48745"/>
        <n v="5781.01308"/>
        <n v="3801.2140799999806"/>
        <n v="14848.492499999924"/>
        <n v="8057.781929999959"/>
        <n v="7998.387959999959"/>
        <n v="13917.986969999929"/>
        <n v="5246.4673499999735"/>
        <n v="9186.267359999953"/>
        <n v="13660.61309999993"/>
        <n v="5741.417099999971"/>
        <n v="2989.496489999985"/>
        <n v="19441.6261799999"/>
        <n v="2474.7487499999875"/>
        <n v="11938.187969999939"/>
        <n v="11977.783949999939"/>
        <n v="9974.16852"/>
        <n v="17670.771"/>
        <n v="1197.68559"/>
        <n v="4123.1799"/>
        <n v="6577.45365"/>
        <n v="1825.97967"/>
        <n v="5419.03644"/>
        <n v="9817.095"/>
        <n v="13351.2492"/>
        <n v="10964.5424"/>
        <n v="15342.471200000002"/>
        <n v="10747.618"/>
        <n v="10195.446800000002"/>
        <n v="12522.454000000002"/>
        <n v="9689.64747"/>
        <n v="9214.08195"/>
        <n v="9610.38655"/>
        <n v="14782.16158"/>
        <n v="8294.699999999999"/>
        <n v="8969.85"/>
        <n v="4371.4421999999995"/>
        <n v="9478.2672"/>
        <n v="4779.9882"/>
        <n v="15034.4928"/>
        <n v="6863.5728"/>
        <n v="5413.2345"/>
        <n v="10867.3236"/>
        <n v="9110.575799999999"/>
        <n v="8681.602499999999"/>
        <n v="12006.1"/>
        <n v="12033.08"/>
        <n v="10987.56"/>
        <n v="4777.23"/>
        <n v="13806.9"/>
        <n v="4398.24"/>
        <n v="4598.16"/>
        <n v="3596.2799999999997"/>
        <n v="5993.799999999999"/>
        <n v="14071.4"/>
        <n v="13397.64386"/>
        <n v="14115.966869999998"/>
        <n v="5444.447249999999"/>
        <n v="13423.037219999998"/>
        <n v="4395.15378"/>
        <n v="5286.06333"/>
        <n v="17006.47341"/>
        <n v="17204.453309999997"/>
        <n v="14333.74476"/>
        <n v="3425.0522699999997"/>
        <n v="989.8995"/>
        <n v="11522.43018"/>
        <n v="11581.824149999999"/>
        <n v="12888.491489999999"/>
        <n v="11700.612089999999"/>
        <n v="7741.01409"/>
        <n v="5959.19499"/>
        <n v="3524.04222"/>
        <n v="2296.56684"/>
        <n v="6058.184939999999"/>
        <n v="5543.437199999999"/>
        <n v="9641.62113"/>
        <n v="4335.75981"/>
        <n v="6691.720619999999"/>
        <n v="7384.650269999999"/>
        <n v="1979.799"/>
        <n v="8612.12565"/>
        <n v="7562.832179999999"/>
        <n v="7127.2764"/>
        <n v="3405.2542799999997"/>
        <n v="2138.1829199999997"/>
        <n v="8473.539719999957"/>
        <n v="5286.063329999973"/>
        <n v="1722.4251299999912"/>
        <n v="12591.521639999935"/>
        <n v="7087.680419999964"/>
        <n v="10017.782939999948"/>
        <n v="6909.498509999965"/>
        <n v="10255.358819999949"/>
        <n v="7404.448259999962"/>
        <n v="4969.295489999975"/>
        <n v="10037.580929999898"/>
        <n v="16492.7196"/>
        <n v="5693.9151"/>
        <n v="10111.60785"/>
        <n v="13488.68853"/>
        <n v="6695.25879"/>
        <n v="8560.50684"/>
        <n v="4162.44828"/>
        <n v="10602.4626"/>
        <n v="2257.93185"/>
        <n v="7853.676"/>
        <n v="3470.7904000000003"/>
        <n v="5995.0016000000005"/>
        <n v="5699.1956"/>
        <n v="12266.088800000001"/>
        <n v="4890.6592"/>
        <n v="1873.438"/>
        <n v="12029.444000000001"/>
        <n v="15243.869200000001"/>
        <n v="7927.6008"/>
        <n v="6816.43912"/>
        <n v="7529.7874"/>
        <n v="9709.4627"/>
        <n v="8064.79861"/>
        <n v="4933.99227"/>
        <n v="8680.5"/>
        <n v="14448.21"/>
        <n v="4841.2701"/>
        <n v="10009.376999999999"/>
        <n v="12256.38"/>
        <n v="7394.682599999999"/>
        <n v="3594.0899999999997"/>
        <n v="16213.85"/>
        <n v="3596.6000000000004"/>
        <n v="13003.2"/>
        <n v="8734.6"/>
        <n v="11992.35"/>
        <n v="17324.54"/>
        <n v="4210.38"/>
        <n v="9581.449999999999"/>
        <n v="19202.7"/>
        <n v="17105.463359999998"/>
        <n v="7919.196"/>
        <n v="6889.700519999999"/>
        <n v="1999.5969899999998"/>
        <n v="4632.72966"/>
        <n v="6374.95278"/>
        <n v="3662.6281499999996"/>
        <n v="10710.71259"/>
        <n v="4870.305539999999"/>
        <n v="7622.2261499999995"/>
        <n v="1504.6472399999998"/>
        <n v="14963.1228621"/>
        <n v="5411.5825866"/>
        <n v="15813.6445125"/>
        <n v="1175.2086863999998"/>
        <n v="3029.0924699999996"/>
        <n v="5741.4171"/>
        <n v="7840.00404"/>
        <n v="11799.60204"/>
        <n v="4315.9618199999995"/>
        <n v="13205.259329999999"/>
        <n v="2217.37488"/>
        <n v="9898.994999999999"/>
        <n v="6315.5588099999995"/>
        <n v="1801.61709"/>
        <n v="5761.21509"/>
        <n v="13462.633199999931"/>
        <n v="3405.254279999983"/>
        <n v="7622.226149999961"/>
        <n v="8037.983939999959"/>
        <n v="7899.39800999996"/>
        <n v="3524.042219999982"/>
        <n v="6949.094489999965"/>
        <n v="13997.17892999993"/>
        <n v="9582.227159999951"/>
        <n v="5988.42795"/>
        <n v="15648.44943"/>
        <n v="6597.08784"/>
        <n v="15098.69211"/>
        <n v="9051.36159"/>
        <n v="6184.76985"/>
        <n v="7245.0161100000005"/>
        <n v="2905.86012"/>
        <n v="4908.5475"/>
        <n v="4121.5636"/>
        <n v="11339.230000000001"/>
        <n v="7395.150000000001"/>
        <n v="7493.752"/>
        <n v="10224.65868"/>
        <n v="9511.3104"/>
        <n v="16589.399999999998"/>
        <n v="10551.63"/>
        <n v="5045.5431"/>
        <n v="8436.4749"/>
        <n v="14401.2465"/>
        <n v="13584.154499999999"/>
        <n v="12460.652999999998"/>
        <n v="7272.118799999999"/>
        <n v="4020.4"/>
        <n v="3590.77"/>
        <n v="12114.1"/>
        <n v="10499.109999999999"/>
        <n v="11717.35"/>
        <n v="2651.7427805999996"/>
        <n v="10308.021473399998"/>
        <n v="14650.908559799998"/>
        <n v="5152.4268974999995"/>
        <n v="15430.355426099999"/>
        <n v="6810.508559999999"/>
        <n v="9384.24726"/>
        <n v="1940.20302"/>
        <n v="17719.20105"/>
        <n v="4751.517599999999"/>
        <n v="6018.588959999999"/>
        <n v="15323.64426"/>
        <n v="3860.60805"/>
        <n v="3999.1939799999996"/>
        <n v="6176.972879999999"/>
        <n v="6632.32665"/>
        <n v="5385.05328"/>
        <n v="15501.826169999998"/>
        <n v="16570.91763"/>
        <n v="692.9296499999999"/>
        <n v="1623.43518"/>
        <n v="11740.208069999999"/>
        <n v="9800.00505"/>
        <n v="4810.911569999999"/>
        <n v="13403.23923"/>
        <n v="12215.35983"/>
        <n v="12670.7136"/>
        <n v="5206.87137"/>
        <n v="15680.00808"/>
        <n v="10156.368869999998"/>
        <n v="6671.922629999966"/>
        <n v="8711.115599999956"/>
        <n v="6077.982929999969"/>
        <n v="6612.528659999966"/>
        <n v="6493.740719999967"/>
        <n v="10294.954799999947"/>
        <n v="10690.914599999945"/>
        <n v="13284.451289999932"/>
        <n v="4221.35085"/>
        <n v="7559.16315"/>
        <n v="12585.51579"/>
        <n v="746.0992200000001"/>
        <n v="6106.23309"/>
        <n v="15511.0101"/>
        <n v="18475.77279"/>
        <n v="16924.67178"/>
        <n v="18181.25994"/>
        <n v="11701.97724"/>
        <n v="15046.665200000001"/>
        <n v="13942.322800000002"/>
        <n v="9958.802000000001"/>
        <n v="14297.29"/>
        <n v="6093.6036"/>
        <n v="15973.524000000001"/>
        <n v="8479.772"/>
        <n v="5092.51411"/>
        <n v="6756.9934299999995"/>
        <n v="10938.00696"/>
        <n v="13672.5087"/>
        <n v="9297.779999999999"/>
        <n v="7067.8458"/>
        <n v="4739.1336"/>
        <n v="7435.5372"/>
        <n v="1838.4569999999999"/>
        <n v="5025.1158"/>
        <n v="9335.2761"/>
        <n v="8988.011999999999"/>
        <n v="10989.8874"/>
        <n v="7803.2285999999995"/>
        <n v="7844.083199999999"/>
        <n v="15075.347399999999"/>
        <n v="6536.736"/>
        <n v="4534.8606"/>
        <n v="11435.599999999999"/>
        <n v="3612.6099999999997"/>
        <n v="10489.720000000001"/>
        <n v="3248.75"/>
        <n v="9979.1"/>
        <n v="9846.34"/>
        <n v="6422.5"/>
        <n v="5764.0"/>
        <n v="20011.16"/>
        <n v="7992.7"/>
        <n v="11508.92"/>
        <n v="4796.43"/>
        <n v="5557.88"/>
        <n v="17003.7"/>
        <n v="3998.3999999999996"/>
        <n v="752.3236199999999"/>
        <n v="2930.10252"/>
        <n v="6850.104539999999"/>
        <n v="7721.2161"/>
        <n v="15600.81612"/>
        <n v="3504.24423"/>
        <n v="5088.08343"/>
        <n v="6434.34675"/>
        <n v="871.1115599999999"/>
        <n v="16194.755819999917"/>
        <n v="6533.336699999967"/>
        <n v="10869.096509999945"/>
        <n v="14729.704559999926"/>
        <n v="3840.8100599999802"/>
        <n v="10156.368869999947"/>
        <n v="11403.642239999943"/>
        <n v="10215.762839999948"/>
        <n v="15046.472399999924"/>
        <n v="9027.883439999954"/>
        <n v="5464.245239999972"/>
        <n v="11166.066359999943"/>
        <n v="10671.116609999946"/>
        <n v="4018.9919699999796"/>
        <n v="8909.09549999991"/>
        <n v="6652.124639999933"/>
        <n v="1187.879399999988"/>
        <n v="8334.953789999916"/>
        <n v="15343.442249999845"/>
        <n v="7048.084439999929"/>
        <n v="6790.710569999931"/>
        <n v="17145.059339999825"/>
        <n v="5345.4572999999455"/>
        <n v="6929.296499999929"/>
        <n v="8730.913589999911"/>
        <n v="10690.914599999891"/>
        <n v="15157.59468"/>
        <n v="11014.78059"/>
        <n v="7618.0657200000005"/>
        <n v="5674.28091"/>
        <n v="11996.49009"/>
        <n v="6145.50147"/>
        <n v="9718.92405"/>
        <n v="8933.55645"/>
        <n v="9090.62997"/>
        <n v="6950.50326"/>
        <n v="3926.838"/>
        <n v="16885.4034"/>
        <n v="12226.648000000001"/>
        <n v="15618.5568"/>
        <n v="14080.365600000001"/>
        <n v="5916.120000000001"/>
        <n v="5896.399600000001"/>
        <n v="14198.688000000002"/>
        <n v="10649.016000000001"/>
        <n v="9702.436800000001"/>
        <n v="7331.6350999999995"/>
        <n v="9808.538849999999"/>
        <n v="9075.37534"/>
        <n v="9837.9"/>
        <n v="8043.929999999999"/>
        <n v="4248.8784"/>
        <n v="4269.3057"/>
        <n v="8068.7835"/>
        <n v="5147.6795999999995"/>
        <n v="2001.8754"/>
        <n v="9764.249399999999"/>
        <n v="13488.81"/>
        <n v="4332.72"/>
        <n v="13039.85"/>
        <n v="6747.5"/>
        <n v="3404.6899999999996"/>
        <n v="5587.849999999999"/>
        <n v="9797.369999999999"/>
        <n v="15900.85434"/>
        <n v="9336.3361242"/>
        <n v="6442.6619058"/>
        <n v="9168.449169"/>
        <n v="16843.733932199997"/>
        <n v="3761.8160798999997"/>
        <n v="5390.200757399999"/>
        <n v="14651.700479399999"/>
        <n v="6055.4132214"/>
        <n v="6272.9931315"/>
        <n v="14588.742871199998"/>
        <n v="5995.0293519"/>
        <n v="5662.819079699999"/>
        <n v="2915.2540274999997"/>
        <n v="13189.8168978"/>
        <n v="12077.961779399999"/>
        <n v="3648.769557"/>
        <n v="9520.457431199999"/>
        <n v="882.5943941999999"/>
        <n v="9275.1603351"/>
        <n v="6931.672258799999"/>
        <n v="15346.609928399997"/>
        <n v="4236.9678398999995"/>
        <n v="9197.7501942"/>
        <n v="11732.6848338"/>
        <n v="5744.9807382"/>
        <n v="6444.839684699999"/>
        <n v="9690.918125099999"/>
        <n v="5753.889833699999"/>
        <n v="11185.0724304"/>
        <n v="9589.156456499999"/>
        <n v="9860.9828592"/>
        <n v="8362.0770363"/>
        <n v="9143.503701599999"/>
        <n v="9655.479722999999"/>
        <n v="7759.822180499999"/>
        <n v="9523.6251096"/>
        <n v="3013.0560981"/>
        <n v="1931.4919043999998"/>
        <n v="5507.2068782999995"/>
        <n v="1088.88945"/>
        <n v="16104.081025799998"/>
        <n v="5719.441331099999"/>
        <n v="1536.5220038999998"/>
        <n v="12518.269076999999"/>
        <n v="13660.613099999999"/>
        <n v="2115.0192717"/>
        <n v="5012.851067999999"/>
        <n v="5444.645229899999"/>
        <n v="3594.3250845"/>
        <n v="215.97609"/>
        <n v="8992.45902"/>
        <n v="10975.51221"/>
        <n v="6381.11175"/>
        <n v="4064.27733"/>
        <n v="9347.4696"/>
        <n v="8381.17"/>
        <n v="18616.0576"/>
        <n v="7000.742"/>
        <n v="6261.61268"/>
        <n v="12285.4426"/>
        <n v="9233.89718"/>
        <n v="11988.21415"/>
        <n v="9115.005799999999"/>
        <n v="9055.56011"/>
        <n v="13213.65"/>
        <n v="12577.08"/>
        <n v="9988.9497"/>
        <n v="8150.4927"/>
        <n v="9131.0031"/>
        <n v="7476.391799999999"/>
        <n v="7660.237499999999"/>
        <n v="7169.9823"/>
        <n v="6026.0535"/>
        <n v="7333.400699999999"/>
        <n v="3840.3324"/>
        <n v="12811.2"/>
        <n v="13078.1"/>
        <n v="4290.91"/>
        <n v="3706.94"/>
        <n v="5248.68"/>
        <n v="7195.8"/>
        <n v="39.3980001"/>
        <n v="6047.098065599999"/>
        <n v="2351.2092924"/>
        <n v="12275.347739699999"/>
        <n v="6070.063734"/>
        <n v="3374.7653754"/>
        <n v="2312.8011917999997"/>
        <n v="12508.9640217"/>
        <n v="5940.1889196"/>
        <n v="2952.4742487"/>
        <n v="5069.0773596"/>
        <n v="11648.939336099998"/>
        <n v="6022.5485579999995"/>
        <n v="5150.8430583"/>
        <n v="11619.2423511"/>
        <n v="4942.5682035"/>
        <n v="7329.017918099999"/>
        <n v="19249.7836569"/>
        <n v="10835.637906899998"/>
        <n v="10537.4801775"/>
        <n v="13995.9910506"/>
        <n v="6746.3630723999995"/>
        <n v="5242.5077519999995"/>
        <n v="4668.9599817"/>
        <n v="4355.9537598"/>
        <n v="11486.00115"/>
        <n v="11584.1721"/>
        <n v="14038.44585"/>
        <n v="10896.97545"/>
        <n v="9228.069300000001"/>
        <n v="9522.58215"/>
        <n v="3648.2740000000003"/>
        <n v="9761.598"/>
        <n v="6566.8932"/>
        <n v="14553.655200000001"/>
        <n v="5285.0672"/>
        <n v="8322.3966"/>
        <n v="7133.4828"/>
        <n v="4591.0199999999995"/>
        <n v="4629.599999999999"/>
        <n v="7426.65"/>
        <n v="3935.16"/>
        <n v="10995.3"/>
        <n v="12345.599999999999"/>
        <n v="4208.0238"/>
        <n v="7598.955599999999"/>
        <n v="4820.842799999999"/>
        <n v="9702.967499999999"/>
        <n v="16750.386"/>
        <n v="6924.8547"/>
        <n v="7884.9378"/>
        <n v="14408.18"/>
        <n v="8888.58"/>
        <n v="17218.95"/>
        <n v="7672.5"/>
        <n v="6942.0"/>
        <n v="8295.35781"/>
        <n v="13165.663349999999"/>
        <n v="18372.53472"/>
        <n v="4672.32564"/>
        <n v="633.53568"/>
        <n v="10215.76284"/>
        <n v="6869.902529999999"/>
        <n v="6157.174889999999"/>
        <n v="12433.137719999999"/>
        <n v="6988.69047"/>
        <n v="4078.3859399999997"/>
        <n v="14749.50255"/>
        <n v="4573.33569"/>
        <n v="10512.732689999999"/>
        <n v="4058.5879499999996"/>
        <n v="8552.731679999999"/>
        <n v="11938.187969999999"/>
        <n v="9186.26736"/>
        <n v="1148.28342"/>
        <n v="8097.377909999999"/>
        <n v="6236.366849999999"/>
        <n v="13027.07742"/>
        <n v="3603.23418"/>
        <n v="14333.744759999927"/>
        <n v="4949.497499999975"/>
        <n v="5305.861319999973"/>
        <n v="5444.447249999972"/>
        <n v="2930.102519999985"/>
        <n v="12096.57188999994"/>
        <n v="4533.739709999977"/>
        <n v="5761.215089999971"/>
        <n v="5365.255289999973"/>
        <n v="10591.924649999946"/>
        <n v="13154.9073"/>
        <n v="14490.032220000001"/>
        <n v="11800.14819"/>
        <n v="18259.7967"/>
        <n v="3828.66705"/>
        <n v="7598.43153"/>
        <n v="5811.72024"/>
        <n v="11976.8559"/>
        <n v="16787.23245"/>
        <n v="13232.388400000002"/>
        <n v="5324.508000000001"/>
        <n v="7434.590800000001"/>
        <n v="13824.0004"/>
        <n v="19720.597204"/>
        <n v="11635.036"/>
        <n v="13429.592400000001"/>
        <n v="7888.160000000001"/>
        <n v="6961.301200000001"/>
        <n v="10165.21299"/>
        <n v="10720.03943"/>
        <n v="6836.25435"/>
        <n v="6875.88481"/>
        <n v="10030.8"/>
        <n v="6655.049999999999"/>
        <n v="6770.79"/>
        <n v="8236.83"/>
        <n v="4922.9793"/>
        <n v="6046.480799999999"/>
        <n v="7312.9734"/>
        <n v="13441.1634"/>
        <n v="19990.88"/>
        <n v="1708.85"/>
        <n v="9604.800000000001"/>
        <n v="12713.599999999999"/>
        <n v="7178.799999999999"/>
        <n v="4086.6"/>
        <n v="4809.76"/>
        <n v="11003.199999999999"/>
        <n v="4392.3099999999995"/>
        <n v="4600.23"/>
        <n v="5802.849999999999"/>
        <n v="10761.333294"/>
        <n v="12922.241800000002"/>
        <n v="15338.888712299999"/>
        <n v="6685.1872833"/>
        <n v="6883.761122999999"/>
        <n v="11483.626119599998"/>
        <n v="7800.40806"/>
        <n v="15364.8240792"/>
        <n v="581.8629261"/>
        <n v="12681.008554799999"/>
        <n v="397.34565929999997"/>
        <n v="12277.5255186"/>
        <n v="5019.1864248"/>
        <n v="3029.8843896"/>
        <n v="6621.8337153"/>
        <n v="5084.123832"/>
        <n v="6467.6073731999995"/>
        <n v="9656.469622499999"/>
        <n v="6815.854017299999"/>
        <n v="5180.9360031"/>
        <n v="3718.8544416"/>
        <n v="2204.1102266999997"/>
        <n v="4449.2022927"/>
        <n v="6355.3527699"/>
        <n v="4329.028493399999"/>
        <n v="2776.6680975"/>
        <n v="4811.109549899999"/>
        <n v="12761.5863741"/>
        <n v="4936.4308266"/>
        <n v="6858.815655599999"/>
        <n v="3945.9373868999996"/>
        <n v="5662.6210998"/>
        <n v="6096.3950607"/>
        <n v="3948.3131457"/>
        <n v="3912.0828239999996"/>
        <n v="11800.9878993"/>
        <n v="990.8893994999999"/>
        <n v="8034.420301799999"/>
        <n v="3773.1009342"/>
        <n v="7364.852279999999"/>
        <n v="6043.930387199999"/>
        <n v="11681.2100598"/>
        <n v="10079.552668799999"/>
        <n v="10888.6965201"/>
        <n v="1197.5804151"/>
        <n v="8776.2509871"/>
        <n v="6350.601252299999"/>
        <n v="10529.1650217"/>
        <n v="12473.327639699999"/>
        <n v="1742.6190797999998"/>
        <n v="6196.770869999999"/>
        <n v="10575.2943384"/>
        <n v="2368.6315236"/>
        <n v="13563.0090093"/>
        <n v="9206.263329899999"/>
        <n v="9882.9586281"/>
        <n v="9562.2311901"/>
        <n v="3177.1814351999997"/>
        <n v="4964.3459925"/>
        <n v="7682.8079994"/>
        <n v="9456.7079034"/>
        <n v="15640.808059799998"/>
        <n v="16431.9357402"/>
        <n v="6974.831877"/>
        <n v="7931.470753799999"/>
        <n v="4067.4970454999993"/>
        <n v="5009.6833896"/>
        <n v="6352.0"/>
        <n v="13895.000000000002"/>
        <n v="7146.000000000001"/>
        <n v="1528.45"/>
        <n v="9329.5"/>
        <n v="5855.75"/>
        <n v="14887.500000000002"/>
        <n v="5141.150000000001"/>
        <n v="6927.650000000001"/>
        <n v="3255.4"/>
        <n v="1687.2500000000002"/>
        <n v="5915.3"/>
        <n v="9528.0"/>
        <n v="9465.792000000001"/>
        <n v="9741.877600000002"/>
        <n v="13114.066"/>
        <n v="9248.867600000001"/>
        <n v="4914.17704"/>
        <n v="9134.82103"/>
        <n v="10898.3765"/>
        <n v="9174.45149"/>
        <n v="7926.092"/>
        <n v="1523.9099999999999"/>
        <n v="17361.0"/>
        <n v="4677.8517"/>
        <n v="15606.457199999999"/>
        <n v="8089.2108"/>
        <n v="13073.472"/>
        <n v="9907.2405"/>
        <n v="12664.926"/>
        <n v="6781.8636"/>
        <n v="6003.69"/>
        <n v="8004.919999999999"/>
        <n v="12012.03"/>
        <n v="4794.69"/>
        <n v="7199.23"/>
        <n v="7210.76"/>
        <n v="5766.2"/>
        <n v="3898.4999999999995"/>
        <n v="5094.04"/>
        <n v="11017.6"/>
        <n v="16137.218391"/>
        <n v="5221.496763"/>
        <n v="14155.562849999998"/>
        <n v="15838.392"/>
        <n v="13264.6533"/>
        <n v="3781.4160899999997"/>
        <n v="10433.540729999999"/>
        <n v="6077.982929999999"/>
        <n v="4474.34574"/>
        <n v="5068.285439999974"/>
        <n v="4929.699509999975"/>
        <n v="5939.39699999997"/>
        <n v="1702.6271399999914"/>
        <n v="3464.6482499999825"/>
        <n v="5048.487449999974"/>
        <n v="7424.246249999962"/>
        <n v="7503.438209999962"/>
        <n v="9978.18695999995"/>
        <n v="11482.834199999941"/>
        <n v="8730.913589999955"/>
        <n v="1148.283419999994"/>
        <n v="3444.8502599999824"/>
        <n v="6236.3668499999685"/>
        <n v="11740.20806999994"/>
        <n v="15699.80606999992"/>
        <n v="12155.965859999938"/>
        <n v="1029.4954799999948"/>
        <n v="2573.7386999999867"/>
        <n v="1088.8894499999944"/>
        <n v="8829.90353999991"/>
        <n v="13858.592999999859"/>
        <n v="11344.248269999885"/>
        <n v="8592.327659999914"/>
        <n v="6137.376899999937"/>
        <n v="14808.89651999985"/>
        <n v="5008.89146999995"/>
        <n v="16848.08948999983"/>
        <n v="16733.550000000003"/>
        <n v="13498.000000000002"/>
        <n v="14232.45"/>
        <n v="456.55"/>
        <n v="10123.5"/>
        <n v="16257.150000000001"/>
        <n v="7474.0316"/>
        <n v="11260.3484"/>
        <n v="7572.633600000001"/>
        <n v="9939.081600000001"/>
        <n v="11063.144400000001"/>
        <n v="3549.6720000000005"/>
        <n v="7197.946000000001"/>
        <n v="11043.424"/>
        <n v="8026.202800000001"/>
        <n v="13573.43255"/>
        <n v="12384.51875"/>
        <n v="8947.1574"/>
        <n v="5556.2256"/>
        <n v="6373.317599999999"/>
        <n v="8865.448199999999"/>
        <n v="7231.2642"/>
        <n v="14299.109999999999"/>
        <n v="10397.4957"/>
        <n v="6843.1455"/>
        <n v="5617.5075"/>
        <n v="15238.7658"/>
        <n v="5168.1069"/>
        <n v="7823.6559"/>
        <n v="12955.199999999999"/>
        <n v="8604.8"/>
        <n v="5604.21"/>
        <n v="3403.47"/>
        <n v="13899.199999999999"/>
        <n v="9442.65"/>
        <n v="3703.0"/>
        <n v="5977.7"/>
        <n v="4575.849999999999"/>
        <n v="12995.0"/>
        <n v="4800.75"/>
        <n v="10791.6"/>
        <n v="8913.65"/>
        <n v="7485.349999999999"/>
        <n v="8093.7"/>
        <n v="6845.3530224"/>
        <n v="9803.172728399999"/>
        <n v="9801.588889199998"/>
        <n v="11687.7433965"/>
        <n v="11299.702792499998"/>
        <n v="14148.2375937"/>
        <n v="3608.3816573999998"/>
        <n v="4434.1558202999995"/>
        <n v="10394.736669599999"/>
        <n v="2315.7708903"/>
        <n v="2135.6091813"/>
        <n v="3762.2120397"/>
        <n v="9757.241391599999"/>
        <n v="1286.2754103"/>
        <n v="10014.615261599998"/>
        <n v="17540.6231802"/>
        <n v="3565.6179989999996"/>
        <n v="5567.7887277"/>
        <n v="5565.214989"/>
        <n v="3515.5290843"/>
        <n v="5632.3301751"/>
        <n v="2774.0943588"/>
        <n v="4732.313549699999"/>
        <n v="2146.8940356"/>
        <n v="11227.440129"/>
        <n v="3573.9331548"/>
        <n v="8453.9397099"/>
        <n v="7089.660219"/>
        <n v="13582.609019399997"/>
        <n v="8513.531659799999"/>
        <n v="144.1293672"/>
        <n v="4990.2813594"/>
        <n v="1488.0169283999999"/>
        <n v="5544.2291196"/>
        <n v="5645.594828400001"/>
        <n v="8081.737497899999"/>
        <n v="11409.1856772"/>
        <n v="7520.068521599999"/>
        <n v="7920.185899499999"/>
        <n v="9521.0513709"/>
        <n v="7486.213958699999"/>
        <n v="11487.189757799999"/>
        <n v="4434.3538002"/>
        <n v="6791.5024895999995"/>
        <n v="9201.7097922"/>
        <n v="73.05458309999999"/>
        <n v="15586.561567199999"/>
        <n v="9683.3948889"/>
        <n v="5545.416999"/>
        <n v="5119.760214"/>
        <n v="5052.447047999999"/>
        <n v="5340.705782399999"/>
        <n v="7076.989505399999"/>
        <n v="4796.854997099999"/>
        <n v="12803.647"/>
        <n v="4566.0955"/>
        <n v="12109.294"/>
        <n v="6752.176000000001"/>
        <n v="8333.6255"/>
        <n v="18048.215500000002"/>
        <n v="16858.8035"/>
        <n v="18705.647500000003"/>
        <n v="2980.0805"/>
        <n v="6354.3820000000005"/>
        <n v="12704.0"/>
        <n v="15132.449000000002"/>
        <n v="6451.8455"/>
        <n v="6054.754412"/>
        <n v="2169.8356120000003"/>
        <n v="8774.986388000001"/>
        <n v="7100.527224"/>
        <n v="3861.2543200000005"/>
        <n v="7032.294640000001"/>
        <n v="12154.076928000002"/>
        <n v="9224.7821742"/>
        <n v="4796.8708784"/>
        <n v="6658.7098892"/>
        <n v="13620.3946451"/>
        <n v="10304.3159046"/>
        <n v="15432.578699999998"/>
        <n v="17811.8073"/>
        <n v="4726.821599999999"/>
        <n v="11878.782"/>
        <n v="6564.108581999999"/>
        <n v="4516.2717569999995"/>
        <n v="7149.963545999999"/>
        <n v="6130.23273"/>
        <n v="13687.108091999999"/>
        <n v="5584.619546999999"/>
        <n v="7334.217792"/>
        <n v="5126.026661999999"/>
        <n v="4777.332651"/>
        <n v="7885.346345999999"/>
        <n v="8061.225399"/>
        <n v="8289.806886"/>
        <n v="7442.278208999999"/>
        <n v="7665.344325"/>
        <n v="4560.5989979999995"/>
        <n v="8906.507072999999"/>
        <n v="7384.877495999999"/>
        <n v="7515.816489"/>
        <n v="5603.20839"/>
        <n v="4637.405646"/>
        <n v="15683.792000000001"/>
        <n v="15197.3765"/>
        <n v="6613.8225"/>
        <n v="11999.856"/>
        <n v="3892.5"/>
        <n v="5999.877"/>
        <n v="10983.8444"/>
        <n v="9598.107"/>
        <n v="5550.223599999999"/>
        <n v="5999.985"/>
        <n v="3839.8673"/>
        <n v="8366.9"/>
        <n v="15787.86"/>
        <n v="6688.6759999999995"/>
        <n v="9516.710000000001"/>
        <n v="4699.7717"/>
        <n v="4299.785599999999"/>
        <n v="3280.58"/>
        <n v="1102.47975"/>
        <n v="3408.21725"/>
        <n v="16293.261400000001"/>
        <n v="4773.6"/>
        <n v="4574.7"/>
        <n v="11357.19"/>
        <n v="17244.63"/>
        <n v="6563.7"/>
        <n v="12471.03"/>
        <n v="10959.39"/>
        <n v="6762.6"/>
        <n v="4713.93"/>
        <n v="5628.87"/>
        <n v="6364.8"/>
        <n v="10820.16"/>
        <n v="278.46000000000004"/>
        <n v="11735.1"/>
        <n v="4793.49"/>
        <n v="3639.87"/>
        <n v="9586.98"/>
        <n v="6165.900000000001"/>
        <n v="6325.02"/>
        <n v="5310.63"/>
        <n v="4196.79"/>
        <n v="4256.46"/>
        <n v="1770.21"/>
        <n v="7418.97"/>
        <n v="11436.75"/>
        <n v="13604.76"/>
        <n v="6742.71"/>
        <n v="5032.17"/>
        <n v="13027.95"/>
        <n v="7220.070000000001"/>
        <n v="11814.66"/>
        <n v="11237.85"/>
        <n v="10641.15"/>
        <n v="7041.06"/>
        <n v="6583.59"/>
        <n v="5091.84"/>
        <n v="5708.43"/>
        <n v="9407.970000000001"/>
        <n v="2724.9300000000003"/>
        <n v="7438.860000000001"/>
        <n v="10203.57"/>
        <n v="7657.650000000001"/>
        <n v="5728.32"/>
        <n v="7200.18"/>
        <n v="8572.59"/>
        <n v="11894.220000000001"/>
        <n v="11337.300000000001"/>
        <n v="14539.59"/>
        <n v="3480.75"/>
        <n v="12103.91"/>
        <n v="11509.609999999999"/>
        <n v="13074.599999999999"/>
        <n v="3961.9999999999995"/>
        <n v="4278.96"/>
        <n v="15847.999999999998"/>
        <n v="8260.769999999999"/>
        <n v="14065.099999999999"/>
        <n v="14778.259999999998"/>
        <n v="10322.0"/>
        <n v="15383.750000000002"/>
        <n v="10143.35"/>
        <n v="5359.5"/>
        <n v="11036.6"/>
        <n v="14153.050000000001"/>
        <n v="5101.450000000001"/>
        <n v="5200.700000000001"/>
        <n v="10533.2865"/>
        <n v="13980.5439"/>
        <n v="3294.0459600000004"/>
        <n v="10341.772200000001"/>
        <n v="13501.758150000001"/>
        <n v="6722.151930000001"/>
        <n v="14114.603910000002"/>
        <n v="9460.80642"/>
        <n v="10954.617960000001"/>
        <n v="7430.7548400000005"/>
        <n v="1053.3286500000002"/>
        <n v="7808.0"/>
        <n v="10560.32"/>
        <n v="4551.5295"/>
        <n v="4450.3844"/>
        <n v="4753.8197"/>
        <n v="6614.889539999999"/>
        <n v="7484.737399999999"/>
        <n v="8192.7531"/>
        <n v="7707.256619999999"/>
        <n v="8172.524079999999"/>
        <n v="5522.522459999999"/>
        <n v="5178.62912"/>
        <n v="8091.607999999999"/>
        <n v="6938.553859999999"/>
        <n v="7767.943679999999"/>
        <n v="4652.674599999999"/>
        <n v="12562.22142"/>
        <n v="7181.3021"/>
        <n v="8010.691919999999"/>
        <n v="6230.538159999999"/>
        <n v="6473.286399999999"/>
        <n v="4167.17812"/>
        <n v="4045.8039999999996"/>
        <n v="7990.4628999999995"/>
        <n v="6877.8668"/>
        <n v="9103.059"/>
        <n v="12602.67946"/>
        <n v="9627.8"/>
        <n v="12012.0"/>
        <n v="12728.43"/>
        <n v="12576.4"/>
        <n v="458.83"/>
        <n v="5039.65"/>
        <n v="4798.08"/>
        <n v="9607.48"/>
        <n v="9557.1"/>
        <n v="13987.05"/>
        <n v="7394.75"/>
        <n v="15522.0"/>
        <n v="2601.6000000000004"/>
        <n v="9569.0"/>
        <n v="10866.92"/>
        <n v="1142.55"/>
        <n v="2280.1124999999997"/>
        <n v="15041.3487"/>
        <n v="5306.254199999999"/>
        <n v="2007.2988"/>
        <n v="15623.3961"/>
        <n v="11635.65"/>
        <n v="6724.0134"/>
        <n v="11589.3063"/>
        <n v="12212.6589"/>
        <n v="12170.2932"/>
        <n v="5284.773"/>
        <n v="5560.8462"/>
        <n v="7697.43"/>
        <n v="7776.99"/>
        <n v="11456.64"/>
        <n v="10979.28"/>
        <n v="14300.91"/>
        <n v="8890.83"/>
        <n v="15235.74"/>
        <n v="8015.67"/>
        <n v="18239.13"/>
        <n v="4037.67"/>
        <n v="10303.02"/>
        <n v="4972.5"/>
        <n v="9825.66"/>
        <n v="9885.33"/>
        <n v="14002.560000000001"/>
        <n v="13704.210000000001"/>
        <n v="9308.52"/>
        <n v="9089.73"/>
        <n v="5052.06"/>
        <n v="4654.260000000024"/>
        <n v="5131.620000000026"/>
        <n v="12876.5"/>
        <n v="6537.299999999999"/>
        <n v="15055.599999999999"/>
        <n v="12817.07"/>
        <n v="11093.599999999999"/>
        <n v="16580.969999999998"/>
        <n v="5150.599999999999"/>
        <n v="11291.699999999999"/>
        <n v="13966.05"/>
        <n v="8753.85"/>
        <n v="6875.36337"/>
        <n v="6617.28"/>
        <n v="11126.4"/>
        <n v="14191.039999999999"/>
        <n v="8881.6"/>
        <n v="7889.3178"/>
        <n v="4349.239299999999"/>
        <n v="7080.156999999999"/>
        <n v="8132.06604"/>
        <n v="4248.0942"/>
        <n v="4956.1098999999995"/>
        <n v="9912.219799999999"/>
        <n v="6068.705999999999"/>
        <n v="4713.36166"/>
        <n v="5158.4001"/>
        <n v="9001.9139"/>
        <n v="5360.690299999999"/>
        <n v="6979.0118999999995"/>
        <n v="7585.8825"/>
        <n v="7504.96642"/>
        <n v="4895.422839999999"/>
        <n v="6655.34758"/>
        <n v="6817.17974"/>
        <n v="4369.46832"/>
        <n v="6533.973459999999"/>
        <n v="950.7639399999999"/>
        <n v="11125.961"/>
        <n v="13755.7336"/>
        <n v="8556.87546"/>
        <n v="4693.13264"/>
        <n v="15576.345399999998"/>
        <n v="3402.26"/>
        <n v="4595.59"/>
        <n v="9992.08"/>
        <n v="3722.6"/>
        <n v="15386.08"/>
        <n v="11796.720000000001"/>
        <n v="3588.0"/>
        <n v="5726.9277"/>
        <n v="13469.508000000002"/>
        <n v="9848.5335"/>
        <n v="6018.9129"/>
        <n v="18844.7805"/>
        <n v="3097.8675000000003"/>
        <n v="16212.1401"/>
        <n v="9852.7104"/>
        <n v="5693.3136"/>
        <n v="18996.3423"/>
        <n v="2757.3507"/>
        <n v="4846.7952000000005"/>
        <n v="5370.4989"/>
        <n v="4006.2437999999997"/>
        <n v="5101.3872"/>
        <n v="4827.7008000000005"/>
        <n v="4974.687900000001"/>
        <n v="4741.5770999999995"/>
        <n v="5496.9993"/>
        <n v="10941.0912"/>
        <n v="6307.119000000001"/>
        <n v="15387.1029"/>
        <n v="5528.823300000001"/>
        <n v="10421.564400000001"/>
        <n v="11669.0652"/>
        <n v="11058.0444"/>
        <n v="13426.5456"/>
        <n v="4395.8889"/>
        <n v="8961.6384"/>
        <n v="10582.4745"/>
        <n v="7290.08"/>
        <n v="9310.699999999999"/>
        <n v="10221.96"/>
        <n v="17135.649999999998"/>
        <n v="1446.1299999999999"/>
        <n v="8716.4"/>
        <n v="10499.3"/>
        <n v="16481.92"/>
        <n v="4625.05"/>
        <n v="12108.5"/>
        <n v="14788.250000000002"/>
        <n v="11374.050000000001"/>
        <n v="7265.1"/>
        <n v="10302.150000000001"/>
        <n v="11513.0"/>
        <n v="6636.8"/>
        <n v="5563.2"/>
        <n v="12609.92"/>
        <n v="10189.44"/>
        <n v="6792.96"/>
        <n v="5465.599999999999"/>
        <n v="11321.6"/>
        <n v="13293.119999999999"/>
        <n v="10519.0904"/>
        <n v="5603.438539999999"/>
        <n v="5380.91932"/>
        <n v="6675.576599999999"/>
        <n v="7403.821319999999"/>
        <n v="7646.569559999999"/>
        <n v="11672.14454"/>
        <n v="7869.088779999999"/>
        <n v="7747.71466"/>
        <n v="8961.45586"/>
        <n v="7322.905239999999"/>
        <n v="7525.1954399999995"/>
        <n v="9711.689999999999"/>
        <n v="1491.3291712"/>
        <n v="4943.9105056"/>
        <n v="4749.32832"/>
        <n v="6252.28032"/>
        <n v="4589.01344"/>
        <n v="6893.5398399999995"/>
        <n v="8015.744"/>
        <n v="5931.650559999999"/>
        <n v="16031.488"/>
        <n v="5731.25696"/>
        <n v="2685.2742399999997"/>
        <n v="8416.5312"/>
        <n v="2765.4316799999997"/>
        <n v="5711.2176"/>
        <n v="6071.926079999999"/>
        <n v="2023.97536"/>
        <n v="7514.759999999999"/>
        <n v="8897.47584"/>
        <n v="6532.831359999999"/>
        <n v="7314.3664"/>
        <n v="11963.49792"/>
        <n v="260.51167999999996"/>
        <n v="2404.7232"/>
        <n v="4649.13152"/>
        <n v="13205.93824"/>
        <n v="11161.923519999998"/>
        <n v="5490.78464"/>
        <n v="13025.583999999999"/>
        <n v="11081.76608"/>
        <n v="7394.523840000037"/>
        <n v="500.98400000000254"/>
        <n v="2985.8646400000152"/>
        <n v="521.0233600000026"/>
        <n v="8196.098240000041"/>
        <n v="14388.260480000074"/>
        <n v="11642.868160000058"/>
        <n v="15430.307200000078"/>
        <n v="16772.944320000086"/>
        <n v="8897.475840000045"/>
        <n v="15229.913600000076"/>
        <n v="10420.467200000054"/>
        <n v="6773.303680000035"/>
        <n v="9627.66"/>
        <n v="14263.199999999999"/>
        <n v="11116.0"/>
        <n v="9091.300000000001"/>
        <n v="9031.75"/>
        <n v="8535.5"/>
        <n v="5022.05"/>
        <n v="10480.800000000001"/>
        <n v="10619.75"/>
        <n v="5254.2"/>
        <n v="4767.7"/>
        <n v="6227.200000000001"/>
        <n v="2030.08"/>
        <n v="2771.84"/>
        <n v="9764.376999999999"/>
        <n v="4264.4421999999995"/>
        <n v="9565.104"/>
        <n v="5579.643999999999"/>
        <n v="7970.919999999999"/>
        <n v="7632.1559"/>
        <n v="10362.196"/>
        <n v="4782.552"/>
        <n v="5978.19"/>
        <n v="4184.733"/>
        <n v="6396.663299999999"/>
        <n v="5061.5342"/>
        <n v="7034.336899999999"/>
        <n v="8508.9571"/>
        <n v="10202.7776"/>
        <n v="6854.9911999999995"/>
        <n v="6735.4274"/>
        <n v="7532.519399999999"/>
        <n v="14287.874099999999"/>
        <n v="15164.675299999999"/>
        <n v="7871.2835"/>
        <n v="12001.4"/>
        <n v="13568.85"/>
        <n v="19427.28"/>
        <n v="6893.2300000000005"/>
        <n v="3997.45"/>
        <n v="4781.6"/>
        <n v="5040.7"/>
        <n v="1384.5"/>
        <n v="1509.9299999999998"/>
        <n v="8252.4"/>
        <n v="6982.376310000001"/>
        <n v="4694.70316"/>
        <n v="14322.8232"/>
        <n v="3819.4195200000004"/>
        <n v="11657.186660000001"/>
        <n v="4475.882250000001"/>
        <n v="5351.16589"/>
        <n v="3660.27704"/>
        <n v="6683.98416"/>
        <n v="10742.117400000001"/>
        <n v="3640.38423"/>
        <n v="9250.15665"/>
        <n v="12830.86245"/>
        <n v="6166.7711"/>
        <n v="1790.3529"/>
        <n v="1949.49538"/>
        <n v="4535.5606800000005"/>
        <n v="12214.18534"/>
        <n v="6465.1632500000005"/>
        <n v="2387.1372"/>
        <n v="5908.16457"/>
        <n v="4396.31101"/>
        <n v="14402.39444"/>
        <n v="10762.01021"/>
        <n v="6504.94887"/>
        <n v="11537.829800000001"/>
        <n v="5888.2717600000005"/>
        <n v="6485.05606"/>
        <n v="9011.442930000001"/>
        <n v="4973.2025"/>
        <n v="13785.717330000001"/>
        <n v="1889.8169500000001"/>
        <n v="7280.76846"/>
        <n v="8056.58805"/>
        <n v="7459.80375"/>
        <n v="14044.32386"/>
        <n v="5211.91622"/>
        <n v="14780.35783"/>
        <n v="8792.62202"/>
        <n v="14143.787910000001"/>
        <n v="9846.94095"/>
        <n v="6882.91226"/>
        <n v="7061.94755"/>
        <n v="895.17645"/>
        <n v="14501.85849"/>
        <n v="7937.23119"/>
        <n v="7957.124000000001"/>
        <n v="9727.58409"/>
        <n v="14857.499999999998"/>
        <n v="13867.0"/>
        <n v="9013.55"/>
        <n v="12579.349999999999"/>
        <n v="16640.399999999998"/>
        <n v="9290.89"/>
        <n v="11747.33"/>
        <n v="3763.8999999999996"/>
        <n v="10994.55"/>
        <n v="15253.699999999999"/>
        <n v="14916.929999999998"/>
        <n v="3612.7000000000003"/>
        <n v="4367.0"/>
        <n v="6252.75"/>
        <n v="11175.550000000001"/>
        <n v="5756.5"/>
        <n v="3275.2500000000005"/>
        <n v="7784.0"/>
        <n v="8484.56"/>
        <n v="7005.6"/>
        <n v="8698.62"/>
        <n v="5231.36"/>
        <n v="4196.8"/>
        <n v="11282.56"/>
        <n v="8666.88"/>
        <n v="15616.0"/>
        <n v="4941.9704"/>
        <n v="9186.4853"/>
        <n v="7432.8829"/>
        <n v="6815.1366"/>
        <n v="4623.1336"/>
        <n v="8628.5209"/>
        <n v="8768.011999999999"/>
        <n v="6297.0268"/>
        <n v="8249.9022"/>
        <n v="7476.0"/>
        <n v="6321.55"/>
        <n v="5278.0"/>
        <n v="4704.19"/>
        <n v="8226.15"/>
        <n v="11188.35"/>
        <n v="579.2786272000001"/>
        <n v="6009.0211167"/>
        <n v="2111.8207096"/>
        <n v="12910.43369"/>
        <n v="4933.41688"/>
        <n v="14820.143450000001"/>
        <n v="3700.06266"/>
        <n v="7837.76714"/>
        <n v="5649.55804"/>
        <n v="3322.09927"/>
        <n v="3879.0979500000003"/>
        <n v="6445.27044"/>
        <n v="13487.32518"/>
        <n v="4674.81035"/>
        <n v="9349.6207"/>
        <n v="8295.30177"/>
        <n v="3739.84828"/>
        <n v="1531.74637"/>
        <n v="3242.52803"/>
        <n v="10503.403680000001"/>
        <n v="6067.30705"/>
        <n v="2526.3868700000003"/>
        <n v="437.64182"/>
        <n v="6385.59201"/>
        <n v="5530.20118"/>
        <n v="11040.50955"/>
        <n v="4893.63126"/>
        <n v="9468.977560000001"/>
        <n v="10324.36839"/>
        <n v="7340.44689"/>
        <n v="11517.93699"/>
        <n v="11935.686"/>
        <n v="6863.019450000001"/>
        <n v="2685.5293500000002"/>
        <n v="4556.299999999999"/>
        <n v="12678.4"/>
        <n v="14679.21"/>
        <n v="8201.34"/>
        <n v="3664.85"/>
        <n v="6299.58"/>
        <n v="3565.7999999999997"/>
        <n v="6101.48"/>
        <n v="3526.18"/>
        <n v="14164.15"/>
        <n v="11489.8"/>
        <n v="6371.85"/>
        <n v="8158.35"/>
        <n v="9190.550000000001"/>
        <n v="3970.0000000000005"/>
        <n v="13081.150000000001"/>
        <n v="2322.4500000000003"/>
        <n v="9243.5"/>
        <n v="8367.800000000001"/>
        <n v="2529.8"/>
        <n v="7219.660000000001"/>
        <n v="10605.7"/>
        <n v="8795.92"/>
        <n v="5133.76"/>
        <n v="10638.4"/>
        <n v="7074.1915"/>
        <n v="7672.010499999999"/>
        <n v="4583.2789999999995"/>
        <n v="8309.6841"/>
        <n v="8668.3755"/>
        <n v="11019.7969"/>
        <n v="4324.224099999999"/>
        <n v="12972.6723"/>
        <n v="7572.374"/>
        <n v="3387.6409999999996"/>
        <n v="3826.0415999999996"/>
        <n v="757.2374"/>
        <n v="7094.118799999999"/>
        <n v="1474.6201999999998"/>
        <n v="11757.107"/>
        <n v="8807.8666"/>
        <n v="9844.0862"/>
        <n v="4862.2612"/>
        <n v="8927.4304"/>
        <n v="7791.574299999999"/>
        <n v="12007.6"/>
        <n v="12005.789999999999"/>
        <n v="3838.5"/>
        <n v="15949.35"/>
        <n v="7188.179999999999"/>
        <n v="6132.0"/>
        <n v="6006.0"/>
        <n v="5531.33"/>
        <n v="9986.01"/>
        <n v="10136.099999999999"/>
        <n v="6675.0"/>
        <n v="3690.58"/>
        <n v="10500.65"/>
        <n v="3492.1299999999997"/>
        <n v="9979.601279999999"/>
        <n v="4969.76128"/>
        <n v="8316.3344"/>
        <n v="9198.06624"/>
        <n v="8596.88544"/>
        <n v="13726.961599999999"/>
        <n v="17354.085759999998"/>
        <n v="4809.4464"/>
        <n v="5450.705919999999"/>
        <n v="1563.07008"/>
        <n v="4088.02944"/>
        <n v="9278.22368"/>
        <n v="3446.7699199999997"/>
        <n v="7254.24832"/>
        <n v="5009.839999999999"/>
        <n v="2705.3136"/>
        <n v="5611.020799999999"/>
        <n v="14348.18176"/>
        <n v="6352.47712"/>
        <n v="2204.3296"/>
        <n v="4909.6431999999995"/>
        <n v="2725.3529599999997"/>
        <n v="4769.367679999999"/>
        <n v="5951.68992"/>
        <n v="3807.4783999999995"/>
        <n v="1603.1488"/>
        <n v="12524.599999999999"/>
        <n v="5390.587839999999"/>
        <n v="7855.42912"/>
        <n v="8616.924799999999"/>
        <n v="7775.27168"/>
        <n v="10019.679999999998"/>
        <n v="8075.862079999999"/>
        <n v="140.27552"/>
        <n v="4729.28896"/>
        <n v="4849.525120000025"/>
        <n v="541.0627200000027"/>
        <n v="10280.191680000053"/>
        <n v="7113.972800000036"/>
        <n v="9458.577920000047"/>
        <n v="3246.3763200000167"/>
        <n v="14428.339200000073"/>
        <n v="5530.8633600000285"/>
        <n v="8997.672640000046"/>
        <n v="5751.2963200000295"/>
        <n v="10520.664000000053"/>
        <n v="8677.042880000045"/>
        <n v="2304.5264000000116"/>
        <n v="2544.998720000013"/>
        <n v="10680.978880000053"/>
        <n v="15971.369920000081"/>
        <n v="7675.074880000039"/>
        <n v="10360.349120000052"/>
        <n v="5971.7292800000305"/>
        <n v="9418.499200000047"/>
        <n v="11422.435200000058"/>
        <n v="7554.838720000038"/>
        <n v="4556.300000000024"/>
        <n v="11192.650000000058"/>
        <n v="693.3500000000035"/>
        <n v="6339.200000000033"/>
        <n v="13074.600000000068"/>
        <n v="12876.500000000065"/>
        <n v="13668.90000000007"/>
        <n v="9528.61000000005"/>
        <n v="8518.300000000043"/>
        <n v="16739.450000000084"/>
        <n v="16838.500000000087"/>
        <n v="5051.550000000026"/>
        <n v="14461.300000000074"/>
        <n v="5447.750000000028"/>
        <n v="12579.350000000064"/>
        <n v="16442.300000000083"/>
        <n v="9925.0"/>
        <n v="10262.45"/>
        <n v="6947.500000000001"/>
        <n v="10659.45"/>
        <n v="6431.400000000001"/>
        <n v="8932.5"/>
        <n v="6616.400000000001"/>
        <n v="8757.0"/>
        <n v="10461.832499999999"/>
        <n v="13052.3815"/>
        <n v="8190.1203"/>
        <n v="5181.098"/>
        <n v="7691.9378"/>
        <n v="7771.647"/>
        <n v="3487.2774999999997"/>
        <n v="5599.5713"/>
        <n v="4662.9882"/>
        <n v="4483.6425"/>
        <n v="11956.38"/>
        <n v="6775.281999999999"/>
        <n v="6576.009"/>
        <n v="7373.101"/>
        <n v="7919.1"/>
        <n v="11997.359999999999"/>
        <n v="7206.52"/>
        <n v="4145.58"/>
        <n v="3787.32"/>
        <n v="12004.18"/>
        <n v="14309.449999999999"/>
        <n v="10950.3"/>
        <n v="12790.48"/>
        <n v="8437.55"/>
        <n v="875.28364"/>
        <n v="2426.9228200000002"/>
        <n v="2327.45877"/>
        <n v="10781.90302"/>
        <n v="4993.095310000001"/>
        <n v="10960.93831"/>
        <n v="2029.06662"/>
        <n v="258.60653"/>
        <n v="3381.7777"/>
        <n v="14581.42973"/>
        <n v="12731.3984"/>
        <n v="13228.71865"/>
        <n v="3361.8848900000003"/>
        <n v="1750.56728"/>
        <n v="7240.982840000001"/>
        <n v="15595.96304"/>
        <n v="4097.91886"/>
        <n v="4734.488780000001"/>
        <n v="11100.18798"/>
        <n v="13407.75394"/>
        <n v="5271.59465"/>
        <n v="8772.72921"/>
        <n v="6365.6992"/>
        <n v="7698.517470000001"/>
        <n v="3938.7763800000002"/>
        <n v="10642.65335"/>
        <n v="7221.09003"/>
        <n v="2446.81563"/>
        <n v="11000.72393"/>
        <n v="11776.543520000001"/>
        <n v="10344.2612"/>
        <n v="10045.869050000001"/>
        <n v="5172.1306"/>
        <n v="9707.691280000001"/>
        <n v="14462.07287"/>
        <n v="13885.18138"/>
        <n v="7181.304410000001"/>
        <n v="2705.42216"/>
        <n v="8931.87169"/>
        <n v="10861.47426"/>
        <n v="6544.73449"/>
        <n v="10205.01153"/>
        <n v="13427.64675"/>
        <n v="10543.1893"/>
        <n v="9488.87037"/>
        <n v="1782.8999999999999"/>
        <n v="7230.65"/>
        <n v="1188.6"/>
        <n v="12480.3"/>
        <n v="792.4"/>
        <n v="7012.74"/>
        <n v="3486.56"/>
        <n v="9409.75"/>
        <n v="12698.21"/>
        <n v="11687.9"/>
        <n v="11076.300000000001"/>
        <n v="8198.050000000001"/>
        <n v="10917.5"/>
        <n v="8595.050000000001"/>
        <n v="9131.0"/>
        <n v="8237.75"/>
        <n v="7344.500000000001"/>
        <n v="6411.55"/>
        <n v="8078.950000000001"/>
        <n v="7102.900000000001"/>
        <n v="6811.0"/>
        <n v="9799.039999999999"/>
        <n v="11996.2346"/>
        <n v="4842.3339"/>
        <n v="4543.4244"/>
        <n v="10123.0684"/>
        <n v="4762.624699999999"/>
        <n v="10561.469"/>
        <n v="8170.192999999999"/>
        <n v="7612.2285999999995"/>
        <n v="8150.2657"/>
        <n v="7472.737499999999"/>
        <n v="8708.230099999999"/>
        <n v="7592.301299999999"/>
        <n v="15045.111499999999"/>
        <n v="17157.4053"/>
        <n v="4284.3695"/>
        <n v="8887.575799999999"/>
        <n v="6436.5179"/>
        <n v="4384.005999999999"/>
        <n v="7811.5016"/>
        <n v="7808.13"/>
        <n v="7190.4"/>
        <n v="7791.9"/>
        <n v="3560.6299999999997"/>
        <n v="5327.95"/>
        <n v="7973.51"/>
        <n v="8393.89"/>
        <n v="10790.0"/>
        <n v="8649.15"/>
        <m/>
      </sharedItems>
    </cacheField>
    <cacheField name="Tipo de Carga" numFmtId="0">
      <sharedItems containsBlank="1">
        <s v="Autoabasto"/>
        <s v="Ticket"/>
        <s v="Nieto"/>
        <s v="Natgas"/>
        <s v="COMSUSTENTA"/>
        <m/>
      </sharedItems>
    </cacheField>
    <cacheField name="Semana" numFmtId="0">
      <sharedItems containsString="0" containsBlank="1" containsNumber="1" containsInteger="1">
        <n v="1.0"/>
        <n v="2.0"/>
        <n v="3.0"/>
        <n v="4.0"/>
        <n v="5.0"/>
        <n v="6.0"/>
        <n v="7.0"/>
        <n v="8.0"/>
        <n v="9.0"/>
        <n v="10.0"/>
        <m/>
      </sharedItems>
    </cacheField>
    <cacheField name="Día" numFmtId="0">
      <sharedItems containsString="0" containsBlank="1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m/>
      </sharedItems>
    </cacheField>
    <cacheField name="Mes" numFmtId="0">
      <sharedItems containsString="0" containsBlank="1" containsNumber="1" containsInteger="1">
        <n v="1.0"/>
        <n v="2.0"/>
        <n v="3.0"/>
        <m/>
      </sharedItems>
    </cacheField>
    <cacheField name="Producto" numFmtId="0">
      <sharedItems containsBlank="1">
        <s v="Diesel"/>
        <s v="GNC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O4218" sheet="Cargas"/>
  </cacheSource>
  <cacheFields>
    <cacheField name="Unidad">
      <sharedItems containsBlank="1" containsMixedTypes="1" containsNumber="1" containsInteger="1">
        <n v="2060.0"/>
        <n v="1870.0"/>
        <n v="1839.0"/>
        <n v="1821.0"/>
        <n v="1897.0"/>
        <n v="2024.0"/>
        <n v="1883.0"/>
        <n v="1689.0"/>
        <n v="1828.0"/>
        <n v="1749.0"/>
        <n v="1874.0"/>
        <n v="2020.0"/>
        <n v="1827.0"/>
        <n v="2011.0"/>
        <s v="PLANTAHUE"/>
        <n v="2026.0"/>
        <n v="2013.0"/>
        <n v="1851.0"/>
        <n v="1998.0"/>
        <n v="1937.0"/>
        <n v="1947.0"/>
        <n v="1819.0"/>
        <n v="2025.0"/>
        <n v="2072.0"/>
        <n v="1875.0"/>
        <n v="1958.0"/>
        <n v="2036.0"/>
        <n v="1688.0"/>
        <n v="2066.0"/>
        <n v="2082.0"/>
        <n v="2018.0"/>
        <n v="1866.0"/>
        <n v="1697.0"/>
        <n v="1683.0"/>
        <n v="1724.0"/>
        <n v="1780.0"/>
        <n v="1994.0"/>
        <n v="1864.0"/>
        <n v="1956.0"/>
        <n v="1855.0"/>
        <n v="1809.0"/>
        <n v="1942.0"/>
        <n v="2035.0"/>
        <n v="1802.0"/>
        <n v="1885.0"/>
        <n v="2040.0"/>
        <n v="2092.0"/>
        <n v="1988.0"/>
        <n v="1884.0"/>
        <n v="1892.0"/>
        <n v="1980.0"/>
        <n v="2014.0"/>
        <n v="308.0"/>
        <n v="1858.0"/>
        <n v="1971.0"/>
        <n v="1969.0"/>
        <n v="1948.0"/>
        <n v="1803.0"/>
        <n v="1888.0"/>
        <n v="2053.0"/>
        <n v="1933.0"/>
        <n v="1999.0"/>
        <n v="2017.0"/>
        <n v="1957.0"/>
        <n v="1974.0"/>
        <n v="2031.0"/>
        <n v="1728.0"/>
        <n v="2000.0"/>
        <n v="2015.0"/>
        <n v="1715.0"/>
        <n v="1814.0"/>
        <n v="1753.0"/>
        <n v="1959.0"/>
        <n v="1813.0"/>
        <n v="1817.0"/>
        <n v="1761.0"/>
        <s v="TT02"/>
        <n v="1936.0"/>
        <n v="1902.0"/>
        <n v="1921.0"/>
        <n v="1919.0"/>
        <n v="1765.0"/>
        <n v="1788.0"/>
        <n v="1939.0"/>
        <n v="1795.0"/>
        <n v="1741.0"/>
        <n v="1982.0"/>
        <n v="1951.0"/>
        <n v="2069.0"/>
        <n v="1735.0"/>
        <n v="1750.0"/>
        <n v="1863.0"/>
        <n v="1774.0"/>
        <n v="2023.0"/>
        <n v="1754.0"/>
        <n v="1935.0"/>
        <n v="1865.0"/>
        <n v="1879.0"/>
        <n v="1695.0"/>
        <n v="1953.0"/>
        <n v="1906.0"/>
        <n v="1704.0"/>
        <n v="1978.0"/>
        <n v="1989.0"/>
        <n v="1944.0"/>
        <n v="2086.0"/>
        <n v="1900.0"/>
        <n v="1946.0"/>
        <n v="1833.0"/>
        <n v="1807.0"/>
        <n v="2037.0"/>
        <n v="1889.0"/>
        <n v="1981.0"/>
        <n v="1752.0"/>
        <n v="2042.0"/>
        <n v="1932.0"/>
        <n v="1829.0"/>
        <n v="1731.0"/>
        <n v="309.0"/>
        <n v="1970.0"/>
        <n v="1881.0"/>
        <n v="2077.0"/>
        <n v="2059.0"/>
        <n v="1740.0"/>
        <n v="2051.0"/>
        <n v="1965.0"/>
        <n v="2062.0"/>
        <n v="2063.0"/>
        <n v="1733.0"/>
        <n v="1991.0"/>
        <n v="1995.0"/>
        <n v="2009.0"/>
        <n v="1820.0"/>
        <n v="1722.0"/>
        <n v="1816.0"/>
        <n v="1997.0"/>
        <n v="2006.0"/>
        <n v="1736.0"/>
        <n v="2001.0"/>
        <n v="1964.0"/>
        <n v="2010.0"/>
        <n v="1818.0"/>
        <n v="1798.0"/>
        <n v="2004.0"/>
        <n v="2021.0"/>
        <n v="1950.0"/>
        <n v="1854.0"/>
        <n v="1898.0"/>
        <n v="2022.0"/>
        <n v="1917.0"/>
        <n v="1912.0"/>
        <n v="1928.0"/>
        <n v="1762.0"/>
        <n v="1992.0"/>
        <n v="2007.0"/>
        <n v="1977.0"/>
        <n v="1904.0"/>
        <n v="2016.0"/>
        <n v="1949.0"/>
        <n v="2043.0"/>
        <n v="1810.0"/>
        <n v="1718.0"/>
        <n v="1983.0"/>
        <n v="1812.0"/>
        <n v="1876.0"/>
        <n v="1759.0"/>
        <n v="1727.0"/>
        <n v="2078.0"/>
        <n v="2079.0"/>
        <n v="1871.0"/>
        <n v="1849.0"/>
        <n v="1799.0"/>
        <n v="1877.0"/>
        <n v="1886.0"/>
        <n v="1869.0"/>
        <n v="2065.0"/>
        <n v="2061.0"/>
        <n v="2084.0"/>
        <n v="1878.0"/>
        <n v="1850.0"/>
        <n v="1730.0"/>
        <n v="1729.0"/>
        <n v="1738.0"/>
        <n v="2029.0"/>
        <s v="TT01"/>
        <n v="2030.0"/>
        <n v="1920.0"/>
        <n v="1923.0"/>
        <n v="1960.0"/>
        <n v="1963.0"/>
        <n v="1996.0"/>
        <n v="1905.0"/>
        <n v="1993.0"/>
        <n v="1984.0"/>
        <n v="1987.0"/>
        <n v="1986.0"/>
        <n v="1975.0"/>
        <n v="1966.0"/>
        <n v="1853.0"/>
        <n v="2071.0"/>
        <n v="2003.0"/>
        <n v="1797.0"/>
        <n v="1979.0"/>
        <n v="1896.0"/>
        <n v="1938.0"/>
        <n v="1806.0"/>
        <n v="1746.0"/>
        <n v="1758.0"/>
        <n v="1705.0"/>
        <n v="2005.0"/>
        <n v="2070.0"/>
        <n v="1725.0"/>
        <n v="1723.0"/>
        <n v="1701.0"/>
        <n v="1990.0"/>
        <n v="1837.0"/>
        <n v="1985.0"/>
        <n v="1941.0"/>
        <n v="1790.0"/>
        <n v="1903.0"/>
        <n v="1972.0"/>
        <n v="1779.0"/>
        <n v="1801.0"/>
        <n v="1784.0"/>
        <n v="2080.0"/>
        <n v="1872.0"/>
        <n v="1931.0"/>
        <n v="2044.0"/>
        <n v="1793.0"/>
        <n v="1717.0"/>
        <n v="1826.0"/>
        <n v="1789.0"/>
        <n v="1907.0"/>
        <n v="1791.0"/>
        <n v="1811.0"/>
        <n v="1808.0"/>
        <n v="1767.0"/>
        <n v="2019.0"/>
        <n v="1873.0"/>
        <n v="2089.0"/>
        <n v="1934.0"/>
        <n v="1847.0"/>
        <n v="1976.0"/>
        <n v="1760.0"/>
        <n v="1748.0"/>
        <n v="2046.0"/>
        <n v="1823.0"/>
        <n v="2002.0"/>
        <n v="2088.0"/>
        <n v="1836.0"/>
        <n v="2028.0"/>
        <n v="1800.0"/>
        <n v="1967.0"/>
        <n v="1848.0"/>
        <n v="2012.0"/>
        <n v="1943.0"/>
        <n v="1721.0"/>
        <n v="1856.0"/>
        <n v="1894.0"/>
        <n v="1769.0"/>
        <n v="1899.0"/>
        <s v="Planta de Luz Mex"/>
        <n v="1838.0"/>
        <n v="1955.0"/>
        <n v="1968.0"/>
        <n v="1846.0"/>
        <s v="MANTENIMIENTO"/>
        <n v="1908.0"/>
        <n v="1786.0"/>
        <n v="2056.0"/>
        <n v="1768.0"/>
        <n v="1954.0"/>
        <s v="MANTENIMIENTO MEXICO"/>
        <n v="1901.0"/>
        <n v="1952.0"/>
        <n v="1783.0"/>
        <n v="1909.0"/>
        <n v="1895.0"/>
        <n v="1757.0"/>
        <n v="2027.0"/>
        <n v="1785.0"/>
        <n v="1805.0"/>
        <n v="1834.0"/>
        <n v="1835.0"/>
        <n v="1862.0"/>
        <n v="2038.0"/>
        <n v="2091.0"/>
        <n v="1777.0"/>
        <n v="2058.0"/>
        <s v="DC06"/>
        <n v="1682.0"/>
        <n v="1714.0"/>
        <n v="1770.0"/>
        <n v="2008.0"/>
        <n v="1887.0"/>
        <n v="2039.0"/>
        <n v="1852.0"/>
        <n v="2057.0"/>
        <n v="1764.0"/>
        <n v="1891.0"/>
        <n v="1755.0"/>
        <n v="1961.0"/>
        <n v="1796.0"/>
        <n v="2041.0"/>
        <n v="1824.0"/>
        <n v="1822.0"/>
        <n v="1792.0"/>
        <n v="2068.0"/>
        <n v="1745.0"/>
        <n v="1739.0"/>
        <n v="1831.0"/>
        <n v="2087.0"/>
        <n v="1945.0"/>
        <n v="1890.0"/>
        <n v="1825.0"/>
        <m/>
        <s v="DC07"/>
        <n v="1719.0"/>
        <n v="1742.0"/>
        <n v="1859.0"/>
        <n v="2085.0"/>
        <n v="1794.0"/>
        <n v="1737.0"/>
        <n v="1716.0"/>
        <n v="2093.0"/>
        <n v="2105.0"/>
        <n v="1880.0"/>
        <n v="2081.0"/>
        <n v="1763.0"/>
        <n v="1751.0"/>
        <n v="1720.0"/>
        <n v="2104.0"/>
        <n v="2108.0"/>
        <n v="2054.0"/>
        <n v="2103.0"/>
        <n v="2099.0"/>
        <n v="1882.0"/>
        <n v="1940.0"/>
        <n v="1685.0"/>
        <n v="1832.0"/>
        <n v="1732.0"/>
        <n v="1893.0"/>
        <n v="2049.0"/>
        <n v="2055.0"/>
        <n v="2048.0"/>
        <n v="1726.0"/>
        <n v="2050.0"/>
        <n v="2101.0"/>
        <n v="2064.0"/>
        <n v="2052.0"/>
        <n v="2076.0"/>
        <n v="2075.0"/>
        <n v="2097.0"/>
        <n v="2094.0"/>
        <n v="2095.0"/>
        <n v="2047.0"/>
        <s v="DC01"/>
        <n v="2074.0"/>
        <n v="2096.0"/>
        <n v="2073.0"/>
      </sharedItems>
    </cacheField>
    <cacheField name="Flota" numFmtId="0">
      <sharedItems containsBlank="1">
        <s v="PISA Gdl"/>
        <s v="Circuitos"/>
        <s v="Liverpool Local"/>
        <s v="Full Liver"/>
        <s v="MeLi Dedicado Merida"/>
        <s v="Pilgrims Tepo"/>
        <s v="Available"/>
        <s v="MeLi Dedicado TD"/>
        <m/>
        <s v="MeLi asignado SD"/>
        <s v="Wm Full"/>
        <s v="Peñafiel Tecamac"/>
        <s v="MeLi Asignado TD"/>
        <s v="Sayer Thorton"/>
        <s v="Hisense"/>
        <s v="Sayer Sencillo"/>
        <s v="Sayer Vuelteros"/>
        <s v="Wm Sencillo"/>
        <s v="Pipas"/>
        <s v="MeLi Ded Puebla"/>
        <s v="Patieros sucursal"/>
        <s v="Out"/>
        <s v="Protans"/>
        <s v="Sayer Full"/>
        <s v="Sayer Patios y T."/>
        <s v="Polaris"/>
        <s v="Peñafiel Tlajomulco"/>
        <s v="Sayer Pipas"/>
        <s v="Patieros Crisa"/>
        <s v="Crisa"/>
        <s v="Available EC-01"/>
        <s v="Available EC-07"/>
        <s v="Available EC-06"/>
        <s v="Available EC-02"/>
      </sharedItems>
    </cacheField>
    <cacheField name="EC" numFmtId="0">
      <sharedItems containsBlank="1">
        <s v="EC-06"/>
        <s v="EC-03"/>
        <s v="EC-01"/>
        <s v="EC-05"/>
        <s v="EC-02"/>
        <s v="TTE"/>
        <m/>
        <s v="EC-08"/>
        <s v="EC-04"/>
        <s v="EC-07"/>
        <s v="AF"/>
      </sharedItems>
    </cacheField>
    <cacheField name="Fecha de Transacción">
      <sharedItems containsDate="1" containsMixedTypes="1">
        <s v="1/1/2025"/>
        <s v="2/1/2025"/>
        <s v="3/1/2025"/>
        <s v="4/1/2025"/>
        <s v="5/1/2025"/>
        <s v="6/1/2025"/>
        <s v="7/1/2025"/>
        <s v="8/1/2025"/>
        <d v="2025-01-09T23:56:39Z"/>
        <d v="2025-01-09T22:31:08Z"/>
        <d v="2025-01-09T22:29:07Z"/>
        <d v="2025-01-09T22:08:37Z"/>
        <d v="2025-01-09T21:54:12Z"/>
        <d v="2025-01-09T21:43:55Z"/>
        <d v="2025-01-09T21:38:30Z"/>
        <d v="2025-01-09T21:18:56Z"/>
        <d v="2025-01-09T20:57:07Z"/>
        <d v="2025-01-09T20:36:53Z"/>
        <d v="2025-01-09T20:31:50Z"/>
        <d v="2025-01-09T20:18:52Z"/>
        <d v="2025-01-09T20:09:34Z"/>
        <d v="2025-01-09T19:43:31Z"/>
        <d v="2025-01-09T19:25:55Z"/>
        <d v="2025-01-09T19:18:23Z"/>
        <d v="2025-01-09T19:05:11Z"/>
        <d v="2025-01-09T18:41:53Z"/>
        <d v="2025-01-09T18:40:11Z"/>
        <d v="2025-01-09T18:21:41Z"/>
        <d v="2025-01-09T18:19:57Z"/>
        <d v="2025-01-09T18:01:01Z"/>
        <d v="2025-01-09T17:53:59Z"/>
        <d v="2025-01-09T17:44:58Z"/>
        <d v="2025-01-09T17:33:16Z"/>
        <d v="2025-01-09T17:25:38Z"/>
        <d v="2025-01-09T17:10:56Z"/>
        <d v="2025-01-09T17:02:12Z"/>
        <d v="2025-01-09T16:37:31Z"/>
        <d v="2025-01-09T15:40:31Z"/>
        <d v="2025-01-09T15:40:10Z"/>
        <d v="2025-01-09T15:14:15Z"/>
        <d v="2025-01-09T14:59:14Z"/>
        <d v="2025-01-09T14:48:06Z"/>
        <d v="2025-01-09T14:17:01Z"/>
        <d v="2025-01-09T13:36:35Z"/>
        <d v="2025-01-09T12:25:17Z"/>
        <d v="2025-01-09T11:53:55Z"/>
        <d v="2025-01-09T11:35:31Z"/>
        <d v="2025-01-09T11:09:27Z"/>
        <d v="2025-01-09T10:57:00Z"/>
        <d v="2025-01-09T10:52:10Z"/>
        <d v="2025-01-09T10:40:04Z"/>
        <d v="2025-01-09T10:35:30Z"/>
        <d v="2025-01-09T10:21:03Z"/>
        <d v="2025-01-09T10:12:52Z"/>
        <d v="2025-01-09T10:00:36Z"/>
        <d v="2025-01-09T09:45:33Z"/>
        <d v="2025-01-09T09:19:58Z"/>
        <d v="2025-01-09T08:43:21Z"/>
        <d v="2025-01-09T08:00:06Z"/>
        <d v="2025-01-09T07:45:31Z"/>
        <d v="2025-01-09T07:27:41Z"/>
        <d v="2025-01-09T06:40:07Z"/>
        <d v="2025-01-09T06:13:12Z"/>
        <d v="2025-01-09T02:43:52Z"/>
        <d v="2025-01-09T02:28:58Z"/>
        <d v="2025-01-09T02:25:26Z"/>
        <d v="2025-01-09T01:14:21Z"/>
        <d v="2025-01-09T00:13:37Z"/>
        <d v="2025-01-09T00:04:49Z"/>
        <d v="2025-01-09T20:24:28Z"/>
        <d v="2025-01-09T19:31:16Z"/>
        <d v="2025-01-09T18:29:39Z"/>
        <d v="2025-01-09T17:25:26Z"/>
        <d v="2025-01-09T15:50:50Z"/>
        <d v="2025-01-09T15:20:15Z"/>
        <d v="2025-01-09T13:42:33Z"/>
        <d v="2025-01-09T12:23:01Z"/>
        <d v="2025-01-09T12:08:08Z"/>
        <d v="2025-01-09T10:44:54Z"/>
        <d v="2025-01-09T05:06:30Z"/>
        <d v="2025-01-09T20:42:34Z"/>
        <d v="2025-01-09T18:55:00Z"/>
        <d v="2025-01-09T18:30:32Z"/>
        <d v="2025-01-09T17:44:50Z"/>
        <d v="2025-01-09T16:22:30Z"/>
        <d v="2025-01-09T13:48:27Z"/>
        <d v="2025-01-09T12:06:23Z"/>
        <d v="2025-01-09T04:02:41Z"/>
        <d v="2025-01-09T01:52:26Z"/>
        <d v="2025-01-09T00:51:57Z"/>
        <d v="2025-01-09T22:06:50Z"/>
        <d v="2025-01-09T20:44:59Z"/>
        <d v="2025-01-09T10:53:52Z"/>
        <d v="2025-01-09T10:40:14Z"/>
        <d v="2025-01-09T06:29:52Z"/>
        <d v="2025-01-09T21:21:22Z"/>
        <d v="2025-01-09T20:53:34Z"/>
        <d v="2025-01-09T23:33:39Z"/>
        <d v="2025-01-09T21:16:21Z"/>
        <d v="2025-01-09T21:12:15Z"/>
        <d v="2025-01-09T20:51:14Z"/>
        <d v="2025-01-09T20:37:01Z"/>
        <d v="2025-01-09T20:15:33Z"/>
        <d v="2025-01-09T19:35:54Z"/>
        <d v="2025-01-09T17:19:35Z"/>
        <d v="2025-01-09T16:42:23Z"/>
        <d v="2025-01-09T16:11:31Z"/>
        <d v="2025-01-09T14:24:56Z"/>
        <d v="2025-01-09T14:19:15Z"/>
        <d v="2025-01-09T14:01:15Z"/>
        <d v="2025-01-09T12:33:31Z"/>
        <d v="2025-01-09T11:57:08Z"/>
        <d v="2025-01-09T11:41:25Z"/>
        <d v="2025-01-09T10:50:07Z"/>
        <d v="2025-01-09T08:09:00Z"/>
        <d v="2025-01-09T07:11:40Z"/>
        <d v="2025-01-09T07:05:43Z"/>
        <d v="2025-01-09T04:29:51Z"/>
        <d v="2025-01-09T03:46:54Z"/>
        <d v="2025-01-09T03:31:36Z"/>
        <d v="2025-01-09T03:04:32Z"/>
        <d v="2025-01-09T00:36:42Z"/>
        <d v="2025-01-09T00:30:15Z"/>
        <d v="2025-01-09T00:15:42Z"/>
        <d v="2025-01-09T02:56:00Z"/>
        <d v="2025-01-09T06:41:00Z"/>
        <d v="2025-01-09T07:05:00Z"/>
        <d v="2025-01-09T10:08:00Z"/>
        <d v="2025-01-09T10:27:00Z"/>
        <d v="2025-01-09T18:06:00Z"/>
        <d v="2025-01-09T19:11:00Z"/>
        <d v="2025-01-09T20:03:00Z"/>
        <d v="2025-01-09T00:00:00Z"/>
        <d v="2025-01-10T00:00:00Z"/>
        <d v="2025-01-11T00:00:00Z"/>
        <d v="2025-01-12T00:00:00Z"/>
        <d v="2025-01-13T23:57:23Z"/>
        <d v="2025-01-13T23:47:45Z"/>
        <d v="2025-01-13T22:47:02Z"/>
        <d v="2025-01-13T22:39:17Z"/>
        <d v="2025-01-13T22:31:20Z"/>
        <d v="2025-01-13T22:12:57Z"/>
        <d v="2025-01-13T21:31:03Z"/>
        <d v="2025-01-13T20:56:02Z"/>
        <d v="2025-01-13T20:49:00Z"/>
        <d v="2025-01-13T20:31:14Z"/>
        <d v="2025-01-13T20:16:04Z"/>
        <d v="2025-01-13T19:49:32Z"/>
        <d v="2025-01-13T19:27:14Z"/>
        <d v="2025-01-13T18:38:38Z"/>
        <d v="2025-01-13T18:16:56Z"/>
        <d v="2025-01-13T17:56:58Z"/>
        <d v="2025-01-13T17:50:53Z"/>
        <d v="2025-01-13T17:42:01Z"/>
        <d v="2025-01-13T17:37:15Z"/>
        <d v="2025-01-13T17:25:33Z"/>
        <d v="2025-01-13T17:09:57Z"/>
        <d v="2025-01-13T17:09:05Z"/>
        <d v="2025-01-13T16:56:31Z"/>
        <d v="2025-01-13T16:51:49Z"/>
        <d v="2025-01-13T16:34:06Z"/>
        <d v="2025-01-13T16:30:30Z"/>
        <d v="2025-01-13T15:59:14Z"/>
        <d v="2025-01-13T15:10:34Z"/>
        <d v="2025-01-13T14:38:11Z"/>
        <d v="2025-01-13T14:28:03Z"/>
        <d v="2025-01-13T13:59:52Z"/>
        <d v="2025-01-13T12:57:17Z"/>
        <d v="2025-01-13T12:11:01Z"/>
        <d v="2025-01-13T12:06:56Z"/>
        <d v="2025-01-13T11:45:11Z"/>
        <d v="2025-01-13T10:29:18Z"/>
        <d v="2025-01-13T10:26:43Z"/>
        <d v="2025-01-13T10:08:13Z"/>
        <d v="2025-01-13T06:36:33Z"/>
        <d v="2025-01-13T06:18:32Z"/>
        <d v="2025-01-13T02:48:31Z"/>
        <d v="2025-01-13T02:37:42Z"/>
        <d v="2025-01-13T02:18:54Z"/>
        <d v="2025-01-13T01:14:56Z"/>
        <d v="2025-01-13T00:06:08Z"/>
        <d v="2025-01-13T22:23:15Z"/>
        <d v="2025-01-13T20:46:01Z"/>
        <d v="2025-01-13T17:36:45Z"/>
        <d v="2025-01-13T16:31:34Z"/>
        <d v="2025-01-13T15:53:05Z"/>
        <d v="2025-01-13T15:15:44Z"/>
        <d v="2025-01-13T13:27:15Z"/>
        <d v="2025-01-13T11:55:33Z"/>
        <d v="2025-01-13T22:26:58Z"/>
        <d v="2025-01-13T20:38:59Z"/>
        <d v="2025-01-13T18:54:20Z"/>
        <d v="2025-01-13T18:49:05Z"/>
        <d v="2025-01-13T18:48:50Z"/>
        <d v="2025-01-13T15:06:26Z"/>
        <d v="2025-01-13T14:15:23Z"/>
        <d v="2025-01-13T12:51:55Z"/>
        <d v="2025-01-13T10:38:48Z"/>
        <d v="2025-01-13T10:19:40Z"/>
        <d v="2025-01-13T09:22:39Z"/>
        <d v="2025-01-13T04:12:08Z"/>
        <d v="2025-01-13T03:41:27Z"/>
        <d v="2025-01-13T02:47:59Z"/>
        <d v="2025-01-13T17:29:44Z"/>
        <d v="2025-01-13T14:33:04Z"/>
        <d v="2025-01-13T12:41:43Z"/>
        <d v="2025-01-13T08:49:57Z"/>
        <d v="2025-01-13T16:56:11Z"/>
        <d v="2025-01-13T10:07:31Z"/>
        <d v="2025-01-13T09:52:35Z"/>
        <d v="2025-01-13T09:48:08Z"/>
        <d v="2025-01-13T09:27:26Z"/>
        <d v="2025-01-13T07:54:39Z"/>
        <d v="2025-01-13T23:58:25Z"/>
        <d v="2025-01-13T22:43:42Z"/>
        <d v="2025-01-13T20:28:48Z"/>
        <d v="2025-01-13T20:14:24Z"/>
        <d v="2025-01-13T19:41:30Z"/>
        <d v="2025-01-13T19:28:08Z"/>
        <d v="2025-01-13T18:55:23Z"/>
        <d v="2025-01-13T17:19:20Z"/>
        <d v="2025-01-13T17:07:53Z"/>
        <d v="2025-01-13T17:03:17Z"/>
        <d v="2025-01-13T12:22:08Z"/>
        <d v="2025-01-13T11:20:18Z"/>
        <d v="2025-01-13T10:59:05Z"/>
        <d v="2025-01-13T10:56:55Z"/>
        <d v="2025-01-13T10:40:43Z"/>
        <d v="2025-01-13T10:31:06Z"/>
        <d v="2025-01-13T01:03:00Z"/>
        <d v="2025-01-13T02:45:00Z"/>
        <d v="2025-01-13T12:50:00Z"/>
        <d v="2025-01-13T16:11:00Z"/>
        <d v="2025-01-13T16:45:00Z"/>
        <d v="2025-01-13T17:02:00Z"/>
        <d v="2025-01-13T18:16:00Z"/>
        <d v="2025-01-13T18:45:00Z"/>
        <d v="2025-01-13T19:45:00Z"/>
        <d v="2025-01-13T20:06:00Z"/>
        <d v="2025-01-13T22:15:00Z"/>
        <d v="2025-01-13T23:05:00Z"/>
        <d v="2025-01-13T23:08:00Z"/>
        <d v="2025-01-13T23:24:00Z"/>
        <d v="2025-01-13T23:40:00Z"/>
        <d v="2025-01-13T00:00:00Z"/>
        <d v="2025-01-14T23:39:41Z"/>
        <d v="2025-01-14T23:18:26Z"/>
        <d v="2025-01-14T22:27:01Z"/>
        <d v="2025-01-14T22:03:24Z"/>
        <d v="2025-01-14T21:54:29Z"/>
        <d v="2025-01-14T21:44:45Z"/>
        <d v="2025-01-14T21:29:00Z"/>
        <d v="2025-01-14T21:28:11Z"/>
        <d v="2025-01-14T21:09:48Z"/>
        <d v="2025-01-14T21:08:59Z"/>
        <d v="2025-01-14T18:16:23Z"/>
        <d v="2025-01-14T17:45:15Z"/>
        <d v="2025-01-14T17:27:33Z"/>
        <d v="2025-01-14T17:14:38Z"/>
        <d v="2025-01-14T17:05:29Z"/>
        <d v="2025-01-14T17:04:50Z"/>
        <d v="2025-01-14T16:46:59Z"/>
        <d v="2025-01-14T16:23:01Z"/>
        <d v="2025-01-14T16:14:44Z"/>
        <d v="2025-01-14T15:45:47Z"/>
        <d v="2025-01-14T15:40:01Z"/>
        <d v="2025-01-14T14:23:49Z"/>
        <d v="2025-01-14T14:12:35Z"/>
        <d v="2025-01-14T13:46:56Z"/>
        <d v="2025-01-14T13:20:47Z"/>
        <d v="2025-01-14T13:18:55Z"/>
        <d v="2025-01-14T12:50:35Z"/>
        <d v="2025-01-14T11:52:05Z"/>
        <d v="2025-01-14T11:18:49Z"/>
        <d v="2025-01-14T10:58:23Z"/>
        <d v="2025-01-14T10:45:55Z"/>
        <d v="2025-01-14T09:53:21Z"/>
        <d v="2025-01-14T09:49:32Z"/>
        <d v="2025-01-14T09:34:03Z"/>
        <d v="2025-01-14T09:31:20Z"/>
        <d v="2025-01-14T08:58:16Z"/>
        <d v="2025-01-14T08:16:13Z"/>
        <d v="2025-01-14T07:50:02Z"/>
        <d v="2025-01-14T07:40:20Z"/>
        <d v="2025-01-14T07:28:26Z"/>
        <d v="2025-01-14T07:08:17Z"/>
        <d v="2025-01-14T06:37:48Z"/>
        <d v="2025-01-14T06:25:22Z"/>
        <d v="2025-01-14T06:01:11Z"/>
        <d v="2025-01-14T04:52:46Z"/>
        <d v="2025-01-14T04:07:42Z"/>
        <d v="2025-01-14T03:42:47Z"/>
        <d v="2025-01-14T03:01:01Z"/>
        <d v="2025-01-14T02:06:31Z"/>
        <d v="2025-01-14T01:47:37Z"/>
        <d v="2025-01-14T01:38:47Z"/>
        <d v="2025-01-14T01:34:36Z"/>
        <d v="2025-01-14T00:58:53Z"/>
        <d v="2025-01-14T22:20:46Z"/>
        <d v="2025-01-14T22:08:24Z"/>
        <d v="2025-01-14T18:28:06Z"/>
        <d v="2025-01-14T17:20:23Z"/>
        <d v="2025-01-14T13:39:28Z"/>
        <d v="2025-01-14T12:08:14Z"/>
        <d v="2025-01-14T08:01:03Z"/>
        <d v="2025-01-14T06:05:28Z"/>
        <d v="2025-01-14T03:05:40Z"/>
        <d v="2025-01-14T21:43:55Z"/>
        <d v="2025-01-14T21:39:20Z"/>
        <d v="2025-01-14T14:06:19Z"/>
        <d v="2025-01-14T00:26:30Z"/>
        <d v="2025-01-14T17:48:52Z"/>
        <d v="2025-01-14T17:34:48Z"/>
        <d v="2025-01-14T13:27:02Z"/>
        <d v="2025-01-14T23:03:37Z"/>
        <d v="2025-01-14T17:02:12Z"/>
        <d v="2025-01-14T16:42:39Z"/>
        <d v="2025-01-14T11:38:15Z"/>
        <d v="2025-01-14T08:00:22Z"/>
        <d v="2025-01-14T06:08:58Z"/>
        <d v="2025-01-14T22:43:33Z"/>
        <d v="2025-01-14T21:45:46Z"/>
        <d v="2025-01-14T20:13:09Z"/>
        <d v="2025-01-14T19:46:22Z"/>
        <d v="2025-01-14T19:25:21Z"/>
        <d v="2025-01-14T18:21:58Z"/>
        <d v="2025-01-14T18:04:37Z"/>
        <d v="2025-01-14T18:01:36Z"/>
        <d v="2025-01-14T16:58:02Z"/>
        <d v="2025-01-14T15:37:23Z"/>
        <d v="2025-01-14T15:04:38Z"/>
        <d v="2025-01-14T15:02:23Z"/>
        <d v="2025-01-14T13:53:45Z"/>
        <d v="2025-01-14T11:58:26Z"/>
        <d v="2025-01-14T11:44:08Z"/>
        <d v="2025-01-14T11:33:40Z"/>
        <d v="2025-01-14T08:40:02Z"/>
        <d v="2025-01-14T07:32:53Z"/>
        <d v="2025-01-14T05:07:17Z"/>
        <d v="2025-01-14T04:11:27Z"/>
        <d v="2025-01-14T03:34:00Z"/>
        <d v="2025-01-14T05:02:00Z"/>
        <d v="2025-01-14T10:47:00Z"/>
        <d v="2025-01-14T11:37:00Z"/>
        <d v="2025-01-14T12:29:00Z"/>
        <d v="2025-01-14T12:41:00Z"/>
        <d v="2025-01-14T12:51:00Z"/>
        <d v="2025-01-14T13:22:00Z"/>
        <d v="2025-01-14T13:48:00Z"/>
        <d v="2025-01-14T15:56:00Z"/>
        <d v="2025-01-14T17:06:00Z"/>
        <d v="2025-01-14T18:45:00Z"/>
        <d v="2025-01-14T19:11:00Z"/>
        <d v="2025-01-14T19:25:00Z"/>
        <d v="2025-01-14T22:27:00Z"/>
        <d v="2025-01-14T23:44:00Z"/>
        <d v="2025-01-14T00:00:00Z"/>
        <d v="2025-01-15T23:42:16Z"/>
        <d v="2025-01-15T23:00:36Z"/>
        <d v="2025-01-15T22:55:20Z"/>
        <d v="2025-01-15T22:44:36Z"/>
        <d v="2025-01-15T22:15:36Z"/>
        <d v="2025-01-15T22:09:58Z"/>
        <d v="2025-01-15T22:01:41Z"/>
        <d v="2025-01-15T21:17:21Z"/>
        <d v="2025-01-15T20:53:33Z"/>
        <d v="2025-01-15T20:29:52Z"/>
        <d v="2025-01-15T20:25:31Z"/>
        <d v="2025-01-15T20:05:27Z"/>
        <d v="2025-01-15T20:00:53Z"/>
        <d v="2025-01-15T19:43:25Z"/>
        <d v="2025-01-15T19:42:47Z"/>
        <d v="2025-01-15T19:20:07Z"/>
        <d v="2025-01-15T19:17:25Z"/>
        <d v="2025-01-15T19:02:45Z"/>
        <d v="2025-01-15T19:00:53Z"/>
        <d v="2025-01-15T18:42:37Z"/>
        <d v="2025-01-15T18:37:01Z"/>
        <d v="2025-01-15T17:19:00Z"/>
        <d v="2025-01-15T16:55:52Z"/>
        <d v="2025-01-15T16:52:28Z"/>
        <d v="2025-01-15T15:33:03Z"/>
        <d v="2025-01-15T15:24:35Z"/>
        <d v="2025-01-15T15:16:16Z"/>
        <d v="2025-01-15T15:06:38Z"/>
        <d v="2025-01-15T14:37:56Z"/>
        <d v="2025-01-15T14:30:41Z"/>
        <d v="2025-01-15T13:25:55Z"/>
        <d v="2025-01-15T12:35:41Z"/>
        <d v="2025-01-15T12:20:24Z"/>
        <d v="2025-01-15T12:18:50Z"/>
        <d v="2025-01-15T12:03:42Z"/>
        <d v="2025-01-15T11:31:25Z"/>
        <d v="2025-01-15T11:27:37Z"/>
        <d v="2025-01-15T11:25:25Z"/>
        <d v="2025-01-15T11:15:37Z"/>
        <d v="2025-01-15T10:59:09Z"/>
        <d v="2025-01-15T10:34:59Z"/>
        <d v="2025-01-15T08:55:46Z"/>
        <d v="2025-01-15T08:45:35Z"/>
        <d v="2025-01-15T08:11:34Z"/>
        <d v="2025-01-15T06:38:42Z"/>
        <d v="2025-01-15T06:30:05Z"/>
        <d v="2025-01-15T06:20:15Z"/>
        <d v="2025-01-15T06:17:23Z"/>
        <d v="2025-01-15T06:02:16Z"/>
        <d v="2025-01-15T05:41:01Z"/>
        <d v="2025-01-15T05:26:33Z"/>
        <d v="2025-01-15T05:24:27Z"/>
        <d v="2025-01-15T03:50:01Z"/>
        <d v="2025-01-15T02:53:25Z"/>
        <d v="2025-01-15T02:06:57Z"/>
        <d v="2025-01-15T01:29:30Z"/>
        <d v="2025-01-15T00:08:52Z"/>
        <d v="2025-01-15T23:16:42Z"/>
        <d v="2025-01-15T22:47:18Z"/>
        <d v="2025-01-15T21:24:19Z"/>
        <d v="2025-01-15T16:21:12Z"/>
        <d v="2025-01-15T14:15:45Z"/>
        <d v="2025-01-15T11:47:57Z"/>
        <d v="2025-01-15T10:57:30Z"/>
        <d v="2025-01-15T10:17:07Z"/>
        <d v="2025-01-15T09:55:22Z"/>
        <d v="2025-01-15T09:06:22Z"/>
        <d v="2025-01-15T06:54:23Z"/>
        <d v="2025-01-15T01:25:45Z"/>
        <d v="2025-01-15T01:17:19Z"/>
        <d v="2025-01-15T23:57:07Z"/>
        <d v="2025-01-15T20:28:12Z"/>
        <d v="2025-01-15T16:27:31Z"/>
        <d v="2025-01-15T14:39:42Z"/>
        <d v="2025-01-15T02:23:39Z"/>
        <d v="2025-01-15T01:20:32Z"/>
        <d v="2025-01-15T22:54:27Z"/>
        <d v="2025-01-15T22:49:38Z"/>
        <d v="2025-01-15T22:30:50Z"/>
        <d v="2025-01-15T21:31:59Z"/>
        <d v="2025-01-15T20:58:22Z"/>
        <d v="2025-01-15T10:52:16Z"/>
        <d v="2025-01-15T10:43:32Z"/>
        <d v="2025-01-15T08:13:51Z"/>
        <d v="2025-01-15T05:32:24Z"/>
        <d v="2025-01-15T23:57:11Z"/>
        <d v="2025-01-15T23:37:43Z"/>
        <d v="2025-01-15T22:44:06Z"/>
        <d v="2025-01-15T19:29:25Z"/>
        <d v="2025-01-15T19:01:24Z"/>
        <d v="2025-01-15T14:51:36Z"/>
        <d v="2025-01-15T14:40:12Z"/>
        <d v="2025-01-15T14:04:43Z"/>
        <d v="2025-01-15T14:02:15Z"/>
        <d v="2025-01-15T13:28:08Z"/>
        <d v="2025-01-15T13:14:33Z"/>
        <d v="2025-01-15T13:07:49Z"/>
        <d v="2025-01-15T12:35:48Z"/>
        <d v="2025-01-15T10:55:13Z"/>
        <d v="2025-01-15T10:33:24Z"/>
        <d v="2025-01-15T09:58:01Z"/>
        <d v="2025-01-15T09:47:40Z"/>
        <d v="2025-01-15T08:09:16Z"/>
        <d v="2025-01-15T07:44:59Z"/>
        <d v="2025-01-15T07:19:42Z"/>
        <d v="2025-01-15T07:04:58Z"/>
        <d v="2025-01-15T06:41:43Z"/>
        <d v="2025-01-15T04:38:03Z"/>
        <d v="2025-01-15T03:27:32Z"/>
        <d v="2025-01-15T02:08:22Z"/>
        <d v="2025-01-15T11:38:00Z"/>
        <d v="2025-01-15T12:40:00Z"/>
        <d v="2025-01-15T13:42:00Z"/>
        <d v="2025-01-15T13:58:00Z"/>
        <d v="2025-01-15T16:26:00Z"/>
        <d v="2025-01-15T19:22:00Z"/>
        <d v="2025-01-15T23:42:00Z"/>
        <d v="2025-01-15T00:00:00Z"/>
        <s v="16/1/2025"/>
        <d v="2025-01-17T22:43:03Z"/>
        <d v="2025-01-17T21:16:57Z"/>
        <d v="2025-01-17T20:19:46Z"/>
        <d v="2025-01-17T20:18:44Z"/>
        <d v="2025-01-17T19:39:17Z"/>
        <d v="2025-01-17T19:25:44Z"/>
        <d v="2025-01-17T18:00:12Z"/>
        <d v="2025-01-17T17:55:49Z"/>
        <d v="2025-01-17T17:37:57Z"/>
        <d v="2025-01-17T17:34:27Z"/>
        <d v="2025-01-17T17:15:18Z"/>
        <d v="2025-01-17T16:20:05Z"/>
        <d v="2025-01-17T15:47:06Z"/>
        <d v="2025-01-17T15:22:32Z"/>
        <d v="2025-01-17T15:14:56Z"/>
        <d v="2025-01-17T14:51:46Z"/>
        <d v="2025-01-17T14:39:46Z"/>
        <d v="2025-01-17T13:54:13Z"/>
        <d v="2025-01-17T13:33:47Z"/>
        <d v="2025-01-17T13:09:34Z"/>
        <d v="2025-01-17T13:06:39Z"/>
        <d v="2025-01-17T12:47:48Z"/>
        <d v="2025-01-17T11:48:45Z"/>
        <d v="2025-01-17T11:35:34Z"/>
        <d v="2025-01-17T11:13:15Z"/>
        <d v="2025-01-17T11:01:04Z"/>
        <d v="2025-01-17T09:26:16Z"/>
        <d v="2025-01-17T09:12:25Z"/>
        <d v="2025-01-17T09:11:18Z"/>
        <d v="2025-01-17T08:34:36Z"/>
        <d v="2025-01-17T07:50:18Z"/>
        <d v="2025-01-17T07:46:34Z"/>
        <d v="2025-01-17T07:32:43Z"/>
        <d v="2025-01-17T07:21:02Z"/>
        <d v="2025-01-17T06:41:38Z"/>
        <d v="2025-01-17T06:15:26Z"/>
        <d v="2025-01-17T05:46:32Z"/>
        <d v="2025-01-17T04:43:32Z"/>
        <d v="2025-01-17T02:23:24Z"/>
        <d v="2025-01-17T01:26:29Z"/>
        <d v="2025-01-17T00:51:55Z"/>
        <d v="2025-01-17T00:15:58Z"/>
        <d v="2025-01-17T22:17:10Z"/>
        <d v="2025-01-17T20:03:23Z"/>
        <d v="2025-01-17T19:46:42Z"/>
        <d v="2025-01-17T19:27:44Z"/>
        <d v="2025-01-17T17:32:30Z"/>
        <d v="2025-01-17T14:06:24Z"/>
        <d v="2025-01-17T11:33:46Z"/>
        <d v="2025-01-17T10:05:28Z"/>
        <d v="2025-01-17T07:54:06Z"/>
        <d v="2025-01-17T07:28:16Z"/>
        <d v="2025-01-17T06:25:39Z"/>
        <d v="2025-01-17T01:39:21Z"/>
        <d v="2025-01-17T23:28:41Z"/>
        <d v="2025-01-17T15:40:47Z"/>
        <d v="2025-01-17T11:52:31Z"/>
        <d v="2025-01-17T09:50:32Z"/>
        <d v="2025-01-17T08:41:39Z"/>
        <d v="2025-01-17T05:16:23Z"/>
        <d v="2025-01-17T00:59:49Z"/>
        <d v="2025-01-17T17:50:24Z"/>
        <d v="2025-01-17T17:35:33Z"/>
        <d v="2025-01-17T10:48:13Z"/>
        <d v="2025-01-17T08:53:30Z"/>
        <d v="2025-01-17T22:05:17Z"/>
        <d v="2025-01-17T20:16:58Z"/>
        <d v="2025-01-17T17:51:29Z"/>
        <d v="2025-01-17T17:50:49Z"/>
        <d v="2025-01-17T17:42:13Z"/>
        <d v="2025-01-17T17:30:51Z"/>
        <d v="2025-01-17T17:17:03Z"/>
        <d v="2025-01-17T14:22:01Z"/>
        <d v="2025-01-17T13:22:08Z"/>
        <d v="2025-01-17T10:26:13Z"/>
        <d v="2025-01-17T10:11:57Z"/>
        <d v="2025-01-17T09:00:19Z"/>
        <d v="2025-01-17T08:30:32Z"/>
        <d v="2025-01-17T08:14:02Z"/>
        <d v="2025-01-17T08:12:21Z"/>
        <d v="2025-01-17T07:54:21Z"/>
        <d v="2025-01-17T07:49:04Z"/>
        <d v="2025-01-17T07:18:35Z"/>
        <d v="2025-01-17T04:53:43Z"/>
        <d v="2025-01-17T03:24:02Z"/>
        <d v="2025-01-17T03:13:59Z"/>
        <d v="2025-01-17T01:55:06Z"/>
        <d v="2025-01-17T00:00:00Z"/>
        <d v="2025-01-18T00:00:00Z"/>
        <d v="2025-01-19T00:00:00Z"/>
        <d v="2025-01-16T00:00:00Z"/>
        <d v="2025-01-20T00:00:00Z"/>
        <d v="2025-01-21T00:00:00Z"/>
        <d v="2025-01-22T00:00:00Z"/>
        <d v="2025-01-23T00:00:00Z"/>
        <d v="2025-01-24T21:54:10Z"/>
        <d v="2025-01-24T21:41:29Z"/>
        <d v="2025-01-24T20:26:02Z"/>
        <d v="2025-01-24T20:13:59Z"/>
        <d v="2025-01-24T20:01:01Z"/>
        <d v="2025-01-24T19:49:30Z"/>
        <d v="2025-01-24T19:27:14Z"/>
        <d v="2025-01-24T18:36:10Z"/>
        <d v="2025-01-24T18:22:55Z"/>
        <d v="2025-01-24T18:03:18Z"/>
        <d v="2025-01-24T17:53:12Z"/>
        <d v="2025-01-24T17:32:08Z"/>
        <d v="2025-01-24T16:35:01Z"/>
        <d v="2025-01-24T16:20:43Z"/>
        <d v="2025-01-24T16:09:41Z"/>
        <d v="2025-01-24T15:51:33Z"/>
        <d v="2025-01-24T15:37:12Z"/>
        <d v="2025-01-24T15:15:47Z"/>
        <d v="2025-01-24T15:07:37Z"/>
        <d v="2025-01-24T14:49:42Z"/>
        <d v="2025-01-24T14:38:35Z"/>
        <d v="2025-01-24T14:12:21Z"/>
        <d v="2025-01-24T12:45:31Z"/>
        <d v="2025-01-24T12:18:37Z"/>
        <d v="2025-01-24T11:08:14Z"/>
        <d v="2025-01-24T10:49:02Z"/>
        <d v="2025-01-24T10:46:15Z"/>
        <d v="2025-01-24T10:27:14Z"/>
        <d v="2025-01-24T10:24:32Z"/>
        <d v="2025-01-24T10:07:46Z"/>
        <d v="2025-01-24T09:59:11Z"/>
        <d v="2025-01-24T09:52:27Z"/>
        <d v="2025-01-24T09:27:13Z"/>
        <d v="2025-01-24T09:13:02Z"/>
        <d v="2025-01-24T08:04:23Z"/>
        <d v="2025-01-24T07:56:40Z"/>
        <d v="2025-01-24T07:48:33Z"/>
        <d v="2025-01-24T07:40:35Z"/>
        <d v="2025-01-24T07:26:38Z"/>
        <d v="2025-01-24T06:59:03Z"/>
        <d v="2025-01-24T06:39:24Z"/>
        <d v="2025-01-24T06:17:51Z"/>
        <d v="2025-01-24T05:20:21Z"/>
        <d v="2025-01-24T02:20:53Z"/>
        <d v="2025-01-24T02:00:32Z"/>
        <d v="2025-01-24T00:58:25Z"/>
        <d v="2025-01-24T00:08:44Z"/>
        <d v="2025-01-24T22:44:41Z"/>
        <d v="2025-01-24T21:51:54Z"/>
        <d v="2025-01-24T19:20:53Z"/>
        <d v="2025-01-24T19:05:36Z"/>
        <d v="2025-01-24T17:40:10Z"/>
        <d v="2025-01-24T17:24:32Z"/>
        <d v="2025-01-24T16:07:14Z"/>
        <d v="2025-01-24T15:10:19Z"/>
        <d v="2025-01-24T14:33:40Z"/>
        <d v="2025-01-24T14:10:29Z"/>
        <d v="2025-01-24T09:18:46Z"/>
        <d v="2025-01-24T08:26:29Z"/>
        <d v="2025-01-24T23:43:23Z"/>
        <d v="2025-01-24T23:19:17Z"/>
        <d v="2025-01-24T23:09:37Z"/>
        <d v="2025-01-24T20:42:37Z"/>
        <d v="2025-01-24T12:28:01Z"/>
        <d v="2025-01-24T11:55:46Z"/>
        <d v="2025-01-24T10:43:17Z"/>
        <d v="2025-01-24T01:31:12Z"/>
        <d v="2025-01-24T21:14:27Z"/>
        <d v="2025-01-24T17:07:21Z"/>
        <d v="2025-01-24T16:06:43Z"/>
        <d v="2025-01-24T15:16:01Z"/>
        <d v="2025-01-24T10:01:26Z"/>
        <d v="2025-01-24T02:03:20Z"/>
        <d v="2025-01-24T22:14:43Z"/>
        <d v="2025-01-24T20:46:31Z"/>
        <d v="2025-01-24T20:23:47Z"/>
        <d v="2025-01-24T23:53:41Z"/>
        <d v="2025-01-24T18:56:49Z"/>
        <d v="2025-01-24T17:39:22Z"/>
        <d v="2025-01-24T17:13:22Z"/>
        <d v="2025-01-24T15:24:39Z"/>
        <d v="2025-01-24T13:46:18Z"/>
        <d v="2025-01-24T12:55:19Z"/>
        <d v="2025-01-24T12:48:33Z"/>
        <d v="2025-01-24T12:26:07Z"/>
        <d v="2025-01-24T10:37:42Z"/>
        <d v="2025-01-24T09:18:21Z"/>
        <d v="2025-01-24T08:35:10Z"/>
        <d v="2025-01-24T07:36:59Z"/>
        <d v="2025-01-24T06:41:25Z"/>
        <d v="2025-01-24T06:27:25Z"/>
        <d v="2025-01-24T04:57:31Z"/>
        <d v="2025-01-24T03:18:30Z"/>
        <d v="2025-01-24T00:31:06Z"/>
        <d v="2025-01-24T00:05:52Z"/>
        <d v="2025-01-24T00:05:08Z"/>
        <d v="2025-01-24T00:00:00Z"/>
        <d v="2025-01-25T00:00:00Z"/>
        <d v="2025-01-26T00:00:00Z"/>
        <d v="2025-01-27T00:00:00Z"/>
        <d v="2025-01-28T00:00:00Z"/>
        <d v="2025-01-29T00:00:00Z"/>
        <d v="2025-01-30T00:00:00Z"/>
        <d v="2025-01-31T00:00:00Z"/>
        <d v="2025-02-01T00:00:00Z"/>
        <d v="2025-02-02T00:00:00Z"/>
        <d v="2025-02-03T00:00:00Z"/>
        <d v="2025-02-04T00:00:00Z"/>
        <d v="2025-02-05T00:00:00Z"/>
        <d v="2025-02-06T00:00:00Z"/>
        <d v="2025-02-07T00:00:00Z"/>
        <d v="2025-02-08T00:00:00Z"/>
        <d v="2025-02-09T00:00:00Z"/>
        <d v="2025-02-10T00:00:00Z"/>
        <d v="2025-02-11T00:00:00Z"/>
      </sharedItems>
    </cacheField>
    <cacheField name="Operador" numFmtId="0">
      <sharedItems containsBlank="1">
        <s v="VALENCIA CARILLO GUSTAVO"/>
        <s v="RIOS ORTIZ FERNANDO"/>
        <s v="PERCINO ALCANTARA ANTONIO"/>
        <s v="BAUTISTA LOPEZ LUIS"/>
        <s v="RODRIGUEZ MORALES ARMANDO EDGAR"/>
        <s v="AGUIRRE VIDAL MAURICIO"/>
        <s v="JIMENEZ DIAZ MIGUEL ANGEL"/>
        <s v="OROZCO SALAS EDUARDO"/>
        <s v="CRUZ HERNANDEZ BENITO"/>
        <s v="DE JESUS TORRES JOSE"/>
        <s v="CONTRERAS CARMONA MAURICIO ALEJANDRO"/>
        <s v="CADENA LOPEZ EMMANUEL"/>
        <s v="ANGELES BARRETO MARIO"/>
        <s v="GUERRERO RAMIREZ GABRIEL"/>
        <s v="Mantenimiento"/>
        <s v="PEREZ RUELAS ANGEL ARTURO"/>
        <s v="MONTES DE OCA GRIMALDO ENRIQUE"/>
        <s v="ROJAS MUÑOZ FELIX"/>
        <s v="HERNANDEZ MALAGON HUGO ANTONIO"/>
        <s v="BENITEZ LOPEZ MAXIMINO"/>
        <s v="LUNA SANCHEZ ADOLFO MUCIO"/>
        <s v="DAMIAN MEJIA OSCAR FEDERICO"/>
        <s v="COPO VALENCIA JAIR DE JESUS"/>
        <s v="BONIFACIO FERNANDEZ ARTURO"/>
        <s v="ALCAZAR MENDIOLA ARTURO"/>
        <s v="Cardenas Razo Jorge"/>
        <s v="MONROY FUERTES  ALFREDO"/>
        <s v="ORTEGA RODRIGUEZ JESUS MANUEL"/>
        <s v="SANDOVAL SOLIS JUAN BERNARDO"/>
        <s v="TABARES SANCHEZ YAIR APOLINAR"/>
        <s v="CALLEJAS CERVANTES PEDRO EMILIO"/>
        <s v="CHAVEZ ALVAREZ JUAN CARLOS"/>
        <s v="JORGE HERNANDEZ JONATHAN"/>
        <s v="DELGADO MODESTO JOSE MANUEL"/>
        <s v="MARTINEZ ESPINOZA EVARISTO RAYMUNDO"/>
        <s v="REYES CRUZ JAIME"/>
        <s v="ESTRADA HERNANDEZ MANUEL DAVID"/>
        <s v="ESCOBEDO SALGADO JORGE"/>
        <s v="SEGOVIA RODRIGUEZ MAURICIO SAMUEL"/>
        <s v="MUÑOZ LEAL CECILIO MIGUEL"/>
        <s v="REYES LOPEZ PEDRO"/>
        <s v="MARTINEZ HERNANDEZ FRANDER HUMBERTO"/>
        <s v="GARCIA CAMARGO JUAN LUIS"/>
        <s v="HERNANDEZ PEREZ RODOLFO"/>
        <s v="LOPEZ SEQUEIRO ALFREDO"/>
        <s v="FLORES PARRILLA ERICK ALAN"/>
        <s v="MONTER SANCHEZ JUAN"/>
        <s v="GONZALEZ HERNANDEZ ALONSO"/>
        <s v="CALZADA ALVAREZ JORGE HILARIO"/>
        <s v="CHAVEZ MARTINEZ JOEL"/>
        <s v="LOPEZ MELENDEZ JAVIER CESAR"/>
        <s v="CALDERON TEJEDA VICTOR"/>
        <s v="AGUIRRE CARMONA MIGUEL ALEJANDRO"/>
        <s v="OLVERA RIVAS JUAN ANGEL"/>
        <s v="FLORES CALZADA TITO ADAN"/>
        <s v="IBARRA CANO ANYELO RAFAEL"/>
        <s v="OLVERA PEREZ OSIEL ARMANDO"/>
        <s v="FIGUEROA TELLEZ MARCO ANTONIO"/>
        <s v="MORALES TAPIA EFREEN"/>
        <s v="LOPEZ CISNEROS RENE"/>
        <s v="CUATETA LOPEZ JORGE LUIS"/>
        <s v="PADILLA ZAMORA LUIS ALBERTO"/>
        <s v="OLIVA GARCIA MARCOS ISRRAEL"/>
        <s v="CAMPOS RAMIREZ JOSE JESUS"/>
        <s v="QUINTERO MARTINEZ ULISES HUGO"/>
        <s v="HERNANDEZ MARTINEZ FRANCISCO JAVIER"/>
        <s v="SOLIS CORTES BRIAYAN OSIRIS"/>
        <s v="SARABIA OLIVA JOSE GERMAN"/>
        <s v="MARQUEZ RICARDEZ JOSE ANTONIO"/>
        <s v="RODRIGUEZ SOTO ALEJANDRO"/>
        <s v="VILLEGAS DE LA CRUZ YONI DEL CARMEN"/>
        <s v="LEON ANCHEITA JAIRO DAMIAN"/>
        <s v="DE LA CRUZ SANCHEZ ALEJANDRO"/>
        <s v="MENDEZ CARRILLO RICARDO"/>
        <s v="JARDINES SANTIZO DANIEL"/>
        <s v="ALFARO CRUZ EDIN MISAEL"/>
        <s v="RUIZ SOLIS ROBERTO CARLOS"/>
        <s v="RAMOS RAMIREZ BARTOLO"/>
        <m/>
        <s v="OCAÑA ROSILES MARIO"/>
        <s v="MIRANDA TOVAR EDMUNDO"/>
        <s v="ALVAREZ SANDOVAL RAUL"/>
        <s v="DELGADO REYES JOSE"/>
        <s v="ACOSTA RUIZ FEDERICO"/>
        <s v="PEREZ ANGELES MARCO ANTONIO"/>
        <s v="TORRES VALERIO BRUCE JOSHEPRIK POTTERTON"/>
        <s v="GALLEGOS RIVERA SAMUEL"/>
        <s v="BUSTOS NAVA JUAN DE DIOS"/>
        <s v="HERNANDEZ ENCALADA JOSE SILVESTRE"/>
        <s v="VALENCIA MENDEZ JUAN GIL"/>
        <s v="SALGADO BRAVO MIGUEL ANGEL"/>
        <s v="SANCHEZ NIETO CARLOS SALVADOR"/>
        <s v="CARDENAS MOSQUEDA JOSE LUIS"/>
        <s v="MORA VENDAÑO DANIEL"/>
        <s v="GARCIA VILLEGAS FRANCISCO JAVIER"/>
        <s v="ESCOBAR SANCHEZ SAUL"/>
        <s v="PATIÑO GUZMAN RAMON"/>
        <s v="SANCHEZ ESPINOZA JORGE GIL"/>
        <s v="SANCHEZ NERY KEVIN ERNESTO"/>
        <s v="RODRIGUEZ PANTALEON MARCO ANTONIO"/>
        <s v="REYES MONTES DE OCA RAUL DANIEL"/>
        <s v="ISLAS CAPULIN HILARIO ANTONIO"/>
        <s v="GUTIERREZ VARGAS BERNARDO"/>
        <s v="IBAÑEZ MONROY JOSE RICARDO"/>
        <s v="GALINDO NEGRETE ISMAEL DAVID"/>
        <s v="MENESES VENEGAS ERNESTO"/>
        <s v="CARRANZA GOMEZ CRISTIAN ALBERTO"/>
        <s v="ORTIZ ESPAÑA ARMANDO"/>
        <s v="SOSA GARIBAY ERNESTO"/>
        <s v="BUENAVENTURA TORRES MARTIN"/>
        <s v="VELAZQUEZ SANCHEZ JORGE"/>
        <s v="GARDUÑO ACEVES LUIS ANTONIO"/>
        <s v="SANCHEZ TORRIJOS RODRIGO"/>
        <s v="MORALES LEDESMA LUIS ALBERTO"/>
        <s v="OVALLE ESCOBAR QUINTIN"/>
        <s v="MIRANDA MONTOYA JONATHAN"/>
        <s v="MARTINEZ RAMIREZ ANGEL AGUSTIN"/>
        <s v="GARCIA MARTINEZ SIXTO WILZZON"/>
        <s v="REYES GOMEZ GUALBERTO"/>
        <s v="JUAREZ HERNANDEZ OSCAR"/>
        <s v="FERNANDEZ MORENO RICARDO"/>
        <s v="HERNANDEZ RIVERA ALEJANDRO"/>
        <s v="RAMIREZ SERRANO HECTOR ISRAEL"/>
        <s v="REVLES ARTEAGA ELIAS"/>
        <s v="HERNANDEZ MORLAN LENIN MICHAEL"/>
        <s v="CERVANTES CRUZ JEREMIAS"/>
        <s v="FLORES MENDOZA JOSE ANTONIO"/>
        <s v="SANTOS RAMIREZ VICTOR HUGO"/>
        <s v="HERNANDEZ MALDONADO JUAN"/>
        <s v="CARREÑO MEJIA GUSTAVO"/>
        <s v="BRENIZ ORTIZ ISRAEL"/>
        <s v="ROSALES OLGUIN CESAR ANTONIO"/>
        <s v="GOMEZ PARRAL LUIS ANDRES"/>
        <s v="ORNELAS BELTRAN SERGIO IVAN"/>
        <s v="RUEDA TORIZ RENE"/>
        <s v="GONZALEZ MEDINA CARLOS ALBERTO"/>
        <s v="CAMPOS SANCHEZ VICTOR DE JESUS"/>
        <s v="RICARDEZ RICARDEZ FRANK ALEXANDER"/>
        <s v="RODRIGUEZ PEREZ MIGUEL"/>
        <s v="MARTINEZ RIVERA LEONARDO JAVIER"/>
        <s v="RIVERA DE LA CRUZ JOSE CARLOS"/>
        <s v="VILLASEÑOR CRUZ JESUS MIGUEL"/>
        <s v="GARCIA GONZALEZ JULIO ANTONIO"/>
        <s v="BENITEZ RAMIREZ OSCAR"/>
        <s v="CHAVEZ VILLANUEVA JESUS EDUARDO"/>
        <s v="HERNANDEZ MARTINEZ OCTACVIO"/>
        <s v="MARTINEZ CISNEROS WALTER WENDY"/>
        <s v="ESTRADA MARTINEZ ANIBAL"/>
        <s v="GUTIERREZ ZARAZUA IRVIN RODRIGO"/>
        <s v="MARTINEZ RIVERA OSCAR OSWALDO"/>
        <s v="CARRETERO VILLA MAURICIO"/>
        <s v="CASTILLO MACHUCA MARIO"/>
        <s v="DE LA ROSA RUEDA BLAS"/>
        <s v="ARANDA MORALES SALVADOR"/>
        <s v="OLIVA CRUZ GERARDO ALEXIS"/>
        <s v="LOPEZ GARCIA MARIO ALFONSO"/>
        <s v="MENDOZA MOTA MIGUEL ANGEL"/>
        <s v="PADILLA PEREZ RICARDO"/>
        <s v="MENDIOLA FERNANDEZ CARLOS"/>
        <s v="MARQUEZ RUIZ ARMANDO"/>
        <s v="MARTINEZ RUIZ MIGUEL ANGEL"/>
        <s v="ASTORGA GONZALEZ LUIS"/>
        <s v="MUÑOZ CHAVEZ JUAN CARLOS"/>
        <s v="CHAME CRUZ JUAN ADRIAN"/>
        <s v="MOLINA BUENAVENTURA ALEXIS"/>
        <s v="INCLAN GARRIDO DANIEL ALBERTO"/>
        <s v="SANCHEZ LAGORRETA ARTURO"/>
        <s v="RUEDA CALVA PATRICIO MANUEL"/>
        <s v="REYNOSO ORTIZ VICTOR"/>
        <s v="RUIZ PAEZ FRANCISCO"/>
        <s v="GORDILLO ELENO HUGO CESAR"/>
        <s v="VERGARA MIRANDA PANTALEON"/>
        <s v="MACIN TRINIDAD FRANCISCO"/>
        <s v="PERRUSQUIA MENDOZA FERNANDO"/>
        <s v="LOPEZ VAUGHAN JOSE DANIEL"/>
        <s v="MUÑOZ SANCHEZ GERSSON"/>
        <s v="FERNANDEZ ROMERO FRANCISCO"/>
        <s v="GREGORIO GUERRERO RICARDO"/>
        <s v="CORTEZ SERRANO ERNESTO"/>
        <s v="MERLOS MORALES UBALDO"/>
        <s v="GOMEZ MORAN IZTLI CALEB"/>
        <s v="RESENDIZ FLORES EDUARDO"/>
        <s v="LOPEZ NARVAEZ EDUARDO"/>
        <s v="GOMEZ FERNANDEZ JOVANNY"/>
        <s v="DOMINGUEZ HINOJOSA SALVADOR"/>
        <s v="LOPEZ PIÑON ERICK EMMANUEL"/>
        <s v="CAMPOS GARCIA JUAN ANTONIO"/>
        <s v="ALVAREZ VILLARREAL GABRIEL"/>
        <s v="TORRES LOZANO VICTOR"/>
        <s v="CHABLE PEREZ OMAR"/>
        <s v="CRUZ CASTILLO TOMAS"/>
        <s v="ACOSTA MONASTERIO HERIBERTO"/>
        <s v="BERMEO LOPEZ JESUS SALVADOR"/>
        <s v="SANCHEZ ROJO EUSEBIO"/>
        <s v="TAMAYO ZUÑIGA DAVID"/>
        <s v="VARGAS TERAN JUAN CARLOS"/>
        <s v="PAREDES MEJIA MISAEL DYLAN"/>
        <s v="DIAZ ACUÑA OSCAR"/>
        <s v="REYES RODA FERNANDO"/>
        <s v="BARRETO BARRETO PEDRO"/>
        <s v="MARIN MARTINEZ JUANA"/>
        <s v="SANCHEZ MEDINA JESUS ADAN"/>
        <s v="ROBERTO SOBERANES JUAN"/>
        <s v="LEON MONTECINOS JUAN ANTONIO"/>
        <s v="VELAZQUEZ MORALES GIOVANNI ARMANDO"/>
        <s v="GALICIA AVILA RAYMUNDO"/>
        <s v="ALTAMIRANO CHAVEZ JOSE LEONARDO"/>
        <s v="ZAMORA ZAMORA ROBERTO CARLOS"/>
        <s v="PEREZ BENITEZ FIDEL"/>
        <s v="SORIANO NOLASCO JULIO CESAR"/>
        <s v="SOSA GUZMAN MARIO ANTONIO"/>
        <s v="SANTILLAN GONZALEZ MANUEL"/>
        <s v="SANCHEZ MENDOZA JESUS"/>
        <s v="VARGAS HERNANDEZ RUBEN"/>
        <s v="DIAZ SEDANO FRANCISCO JAVIER"/>
        <s v="SALINAS GASPER NERI ISRAEL"/>
        <s v="DE JESUS TORRES MARIO"/>
        <s v="ODILON GALVAN GUEVARA"/>
        <s v="HERNANDEZ MARTINEZ JUVENTINO"/>
        <s v="BALDERAS SACHEZ EDUARDO"/>
        <s v="SOSA DAVILA CARLOS"/>
        <s v="DIAZ MARTINEZ OMAR ALEJANDRO"/>
        <s v="LOPEZ GONZALEZ FERNANDO ANTONIO"/>
        <s v="PINEDA HERNANDEZ GUADALUPE"/>
        <s v="HUERTA ROSALES LUIS GONZALO"/>
        <s v="BAUTISTA LOPEZ TRINIDAD"/>
        <s v="HERNANDEZ CABELLO MOISES"/>
        <s v="GONZALEZ CORONA CESAR IMANOL"/>
        <s v="LEON GONZALEZ JOSE ORLANDO"/>
        <s v="TORRES DIAZ ANDRES"/>
        <s v="RAMOS RENDON JOSE DE JESUS"/>
        <s v="GARCIA BARRALES MARCO ANTONIO"/>
        <s v="REDONDO RODRIGUEZ JULIO CESAR"/>
        <s v="ROSAS GARCIA GILBERTO"/>
        <s v="QUINTERO MONROY ALAN"/>
        <s v="DE JESUS AYALA ISRAEL"/>
        <s v="HERNANDEZ ARELLANO EMMANUEL"/>
        <s v="ROMERO ZEPEDA JOSUE MAURICIO"/>
        <s v="DIAZ SOLAR BERNARDO"/>
        <s v="DURAN MATAMOROS MARIO"/>
        <s v="PEREZ RIOS JAVIER MOISES"/>
        <s v="BUENROSTRO MENDEZ OSCAR ALBERTO"/>
        <s v="ARBESU MEDINA JOSE ALBERTO"/>
        <s v="HUICOCHEA ALEJO RAYMUNDO"/>
        <s v="MEDINA MARTINEZ JOSE ALBERTO"/>
        <s v="HERNANDEZ DURAN VICTOR"/>
        <s v="MUÑOZ GUTIERREZ OSCAR GERMAN"/>
        <s v="SOTO PEREZ JESUS ALFONSO"/>
        <s v="MENDOZA VALENZUELA JUAN ANTONIO"/>
        <s v="GALLEGOS PARADA ANGEL CRISTOBAL"/>
        <s v="HUARACHA PEREZ ISAC"/>
        <s v="SOLORZANO ANZUETO LUIS ARTEMIO"/>
        <s v="SOTO OCHOA JESUS MANUEL"/>
        <s v="PACHECO PACHECO JOSE GUADALUPE"/>
        <s v="JIMENEZ SOSA JORGE PATRICIO"/>
        <s v="RODRIGUEZ MELQUIADEZ ROBERTO"/>
        <s v="CRUZ CAMPOS DANIEL ANTONIO"/>
        <s v="GUARNEROS CRUZ DIEGO RAMON"/>
        <s v="CCEO"/>
        <s v="ALVAREZ RAMIREZ GERMAN"/>
        <s v="AVILA CASTRO ENRIQUE"/>
        <s v="HERNANDEZ CARRETERO JOSE GUADALUPE"/>
        <s v="BAUTISTA RICO GEOVANNI"/>
        <s v="CABALLERO ANGELES CARLOS ALBERTO"/>
        <s v="PANTOJA FLORES JUAN JOSE"/>
        <s v="MARTINEZ PEREZ JOSE LUIS"/>
        <s v="SANCHEZ SANTOS JULIO CESAR"/>
        <s v="LEMUS PINEDA ANTONIO ADIF"/>
        <s v="QUINTERO MARTINEZ JOSE MAURICIO"/>
        <s v="SANCHEZ RODRIGUEZ LUIS ENRIQUEZ"/>
        <s v="ESCOBAR ALONSO ALAN ROBERTO"/>
        <s v="VELASCO RODRIGUEZ ALEJANDRO"/>
        <s v="SANCHEZ HERNANDEZ MAXIMINO"/>
        <s v="ESGUERRA GARCIA JOSE ISIDRO"/>
        <s v="RENDON PEREZ OSCAR MANUEL"/>
        <s v="CABALLERO ORTIZ JUAN LUIS"/>
        <s v="PEREZ LEON JUAN MANUEL"/>
        <s v="BARRIENTOS RAMOS MIGUEL ANGEL"/>
        <s v="ROSAS TELLEZ MARIO"/>
        <s v="ZUGAIDE SOLIS RODOLFO INOCENCIO"/>
        <s v="RODRIGUEZ FLORES RAUL"/>
        <s v="GONZALEZ CRUZ AARON"/>
        <s v="LOPEZ VIVAS JULIO"/>
        <s v="TOVILLA LOPEZ RENE DE JESUS"/>
        <s v="HERNANDEZ MARTINEZ REYNALDO"/>
        <s v="VERGARA GARRIDO ODILON"/>
        <s v="CARREÑO LOPEZ CRISTIAN ADRIAN"/>
        <s v="SANCHEZ CRUZ OSCAR ORLANDO"/>
        <s v="GARDUÑO GONZALEZ LORENZO ABRAHAM"/>
        <s v="MOZO BONILLA PEDRO CELESTINO"/>
        <s v="MENDOZA LOPEZ IGNACIO"/>
        <s v="OLVERA RAMIREZ JUAN CARLOS"/>
        <s v="GARCIA CARMONA JORGE"/>
        <s v="GARCIA PEREZ ISMAEL"/>
        <s v="ZAPATA BARBOSA NORBERTO"/>
        <s v="AQUINO CERVANTES ISABEL"/>
        <s v="MENDOZA MARTINEZ BERNANRDO"/>
        <s v="MEDINA SANCHEZ ANDRES"/>
        <s v="AGUILAR SANCHEZ ARMANDO KALEB"/>
        <s v="GONZALEZ OLGUIN ENRIQUE"/>
        <s v="ESTRADA MONDRAGON ZAIRA CARINA"/>
        <s v="APOLONIO PLATON DANIEL"/>
        <s v="FLORES MADRID BRANDON"/>
        <s v="TREJO SANCHEZ JUAN FRANCISCO"/>
        <s v="RIOS CALZADA ROGELIO"/>
        <s v="ZUÑIGA VAZQUEZ DAVID ALBERTO"/>
        <s v="PEREZ CAMPOS VICTOR MANUEL"/>
        <s v="FABIOLA GARCIA MATEO"/>
        <s v="RIVAS IBARRA CARLOS ISRAEL"/>
        <s v="SANCHEZ VEGA BENITO OMAR"/>
        <s v="RAMIREZ CORTES JUAN MANUEL"/>
        <s v="VILLA BADILLO GUSTAVO"/>
        <s v="SALDAÑA ESQUIVEL MARIO BRANDON"/>
        <s v="GONZALEZ CHAVEZ JOSE MIGUEL"/>
        <s v="LEMUS ANGUIANO MIGUEL ANGEL"/>
        <s v="GARCIA AGUIRRE CRUZ"/>
        <s v="CUAXIL PEREZ ALVARO"/>
        <s v="PEREZ CERVANTES RICARDO JOSE"/>
        <s v="PEREZ ALVAREZ RICARDO"/>
        <s v="MORALES ALEJO FREDDY"/>
        <s v="TREJO ESTRADA SERGIO ELLIOT"/>
        <s v="ANGELES APOLINAR MIGUEL ANGEL"/>
        <s v="ORTIZ MARTINEZ ROBERTO SAMUEL"/>
        <s v="OROZCO GUTIERREZ MARCO ANTONIO"/>
        <s v="PEREZ DIAZ LUIS ADOLFO"/>
        <s v="MONROY CAMPOS CARLOS EDUARDO"/>
        <s v="GARCIA LOYA DANIEL ESTEBAN"/>
        <s v="HERNANDEZ MARTINEZ JUAN DE DIOS"/>
        <s v="BORUNDA DIMAS OSCAR"/>
        <s v="MAYO VALENZUELA SANTANA"/>
        <s v="CABRERA CORTES OSCAR"/>
        <s v="CELESTINO RAMIREZ JOSE LUIS"/>
        <s v="NARANJO SANDOVAL CARLOS CLEMENTE"/>
        <s v="ROMERO ROLDAN JUAN ANTONIO"/>
        <s v="FRANCO CESAR MAURICIO"/>
        <s v="RUIZ OROZCO CRUZ ALBERTO"/>
        <s v="REYES TORRES ALEJANDRO"/>
        <s v="JUAREZ GUTIERREZ JORGE ALBERTO"/>
        <s v="MORALES DOMINGUEZ DAVID ELIMELEC"/>
        <s v="ZAVALA ROJAS JOSE JUAN"/>
        <s v="CHAVEZ PUENTE  ALFREDO"/>
        <s v="DOMINGUEZ FLORES LEONARDO"/>
        <s v="PEREZ MORALES VICTOR"/>
        <s v="MARTINEZ ARMENTA JONATHAN ANDRES"/>
        <s v="HERNANDEZ GARCIA JOSE GABRIEL"/>
        <s v="GONZALEZ QUINTANA ARMANDO"/>
        <s v="MTTO"/>
        <s v="QUINTERO HERRERA LAZARO"/>
        <s v="MALVAEZ CORTES ARTURO"/>
        <s v="MARTINEZ CHAVEZ ANTONIO"/>
        <s v="FLORES GARCIA IRVIN OMAR"/>
        <s v="GONZALEZ MAYA RAFAEL LUIS"/>
        <s v="CADENA VELAZQUEZ CARLOS IVAN"/>
        <s v="GARCIA LIBREROS OMAR"/>
        <s v="ESPINOSA Y PIÑA ALEJANDRO"/>
        <s v="CASTRO JIMENEZ SAUL"/>
        <s v="PEREZ MONTIEL JUAN LUIS"/>
        <s v="OLVERA CARREÑO JESUS URIEL"/>
        <s v="MORENO ANGELES MARIO ALBERTO"/>
        <s v="LOPEZ GORDILLO JUAN"/>
        <s v="ORTIZ ORTEGA VICTOR HUGO"/>
        <s v="HURTADO CASTRO JOSE FRANCISCO"/>
        <s v="OSORIO VARGAS CARLOS"/>
        <s v="ESPINOZA MARIN ISMAEL"/>
        <s v="CERVANTES GARCIA DAVID"/>
        <s v="MILLAN DIAZ JOEL"/>
        <s v="GONZALEZ MARTINEZ WEINER ADRIAN"/>
        <s v="ESCOBAR ORTEGA LUIS ERICK"/>
        <s v="LÓPEZ GARCÍA MARIO ALFONSO"/>
        <s v="SOTO GUZMAN LAZARO"/>
        <s v="PENAGOS RAMOS JUAN FRANCISCO"/>
        <s v="JIMENEZ SARABIA MILLO ERNESTO"/>
        <s v="MARTINEZ TREJO LUIS ANGEL"/>
        <s v="MONTES DE OCA ORTIZ JONATHAN ALEXIS"/>
        <s v="SILVA SILVA ELISEO"/>
        <s v="SILVA OSORNIO ALAN EDUARDO"/>
        <s v="LUGO VELASQUEZ MANUEL ADRIAN"/>
        <s v="GARCIA GONZALEZ ERWIN YOVANY"/>
        <s v="CORTES DOMINGUEZ ANTONIO DE JESUS"/>
        <s v="CRUZ ANGELES LEANDRO"/>
        <s v="JUAN MANUEL TORRES RAMOS"/>
        <s v="VIDAL ROQUE JOSE ALBERTO"/>
        <s v="MARTINEZ FERIA GONZALO"/>
        <s v="MARTINEZ PETATAN ADOLFO"/>
        <s v="VELAZQUEZ GARDUÑO JUAN"/>
        <s v="DEL VALLE CUELLAR VICTOR HUGO"/>
        <s v="DE LA CRUZ VELAZQUEZ ANGEL"/>
        <s v="VAZQUEZ BOLAINA ISAIAS"/>
        <s v="REYES RAMIREZ JUAN DANIEL"/>
        <s v="FLORES LOPEZ PEDRO"/>
        <s v="NUCAMENDI ESPINOZA RIGOBERTO"/>
        <s v="MACHORRO RODRIGUEZ JAIME GERARDO"/>
        <s v="REYES RINCON OFIR ENRIQUE"/>
        <s v="SALTILLO GONZALEZ JOSE TONATIHU"/>
        <s v="SANDOVAL CATALAN RONALDO"/>
        <s v="ALFEREZ CASAS AARON CONNY"/>
        <s v="VAZQUEZ GARCIA ALFREDO"/>
        <s v="JULIAN MENDEZ ALBERTO"/>
        <s v="JUAREZ ALTUNAR JUAN CARLOS"/>
        <s v="SANABRIA MONTES JOSE"/>
        <s v="LOPEZ GARZA ANDRES DANIEL"/>
        <s v="FELIX DIAZ JOSE ANTONIO"/>
        <s v="CARDONA GAYTAN JOSE DE JESUS"/>
        <s v="CARDONA GAYTAN JUAN ANTONIO"/>
        <s v="BALDERAS MARTINEZ GERARDO"/>
        <s v="FLORES FLORES VALENTIN"/>
        <s v="MORALES RICO BRIGIDO"/>
        <s v="GARCIA RAMIREZ MARCO ANTONIO"/>
        <s v="CAMPOS CAMPOS JORGE ALBERTO"/>
        <s v="-"/>
        <s v="VELAZQUEZ ACOSTA ARTURO"/>
        <s v="DIAZ GARCIA OSCAR"/>
        <s v="REYES NAJERA RUBEN"/>
      </sharedItems>
    </cacheField>
    <cacheField name="ID OPERADOR" numFmtId="0">
      <sharedItems containsBlank="1">
        <s v="VALGUS"/>
        <s v="RIOFE"/>
        <s v="PERANT"/>
        <s v="BAULUI"/>
        <s v="RODAR"/>
        <s v="AGUMAU"/>
        <s v="JIMMI01"/>
        <s v="OROEDU"/>
        <s v="CRUBE"/>
        <s v="DEJJOS"/>
        <s v="CONMAU"/>
        <s v="CADEMM"/>
        <s v="ANGMA"/>
        <s v="GUEGAB"/>
        <s v="MTTO"/>
        <s v="PERAN01"/>
        <s v="MONENR"/>
        <s v="ROJFEL"/>
        <s v="HERHUG"/>
        <s v="BENMAX"/>
        <s v="LUNADO"/>
        <s v="DAMOS"/>
        <s v="COPJAI"/>
        <s v="BONAR"/>
        <s v="ALCART"/>
        <s v="CARJOR"/>
        <s v="MONAL"/>
        <s v="ORTJES"/>
        <s v="SANJUA07"/>
        <s v="TABYAI"/>
        <s v="CALPED"/>
        <s v="CHAJUA"/>
        <s v="JORJON"/>
        <s v="DELJOS"/>
        <s v="MAREVA"/>
        <s v="REYJA01"/>
        <s v="ESTMANX"/>
        <s v="ESCJOR"/>
        <s v="SEGMAU"/>
        <s v="MUÑCEC"/>
        <s v="REYPED"/>
        <s v="MARFRA"/>
        <s v="GARJUA04"/>
        <s v="HERROD"/>
        <s v="LOPALF"/>
        <s v="FLOERI"/>
        <s v="MONJU"/>
        <s v="GONAL01"/>
        <s v="CALJOR01"/>
        <s v="CHAJOE"/>
        <s v="LOPJAV"/>
        <s v="CALVI"/>
        <s v="AGUMIG"/>
        <s v="OLVJUA01"/>
        <s v="FLOTIT"/>
        <s v="IBAANY"/>
        <s v="OLVOSX"/>
        <s v="FIGMAR"/>
        <s v="MOREFR"/>
        <s v="LOPREN"/>
        <s v="CUAJOR"/>
        <s v="PADLUI"/>
        <s v="OLIMAR01"/>
        <s v="CAMJOS"/>
        <s v="QUIULI"/>
        <s v="HERFRA"/>
        <s v="SOLBRI"/>
        <s v="SARJO"/>
        <s v="MARJO13"/>
        <s v="RODALE"/>
        <s v="VILYON"/>
        <s v="LEOJAI"/>
        <s v="DELALE"/>
        <s v="MENRI"/>
        <s v="JARDAN"/>
        <s v="ALFEDI"/>
        <s v="RUIROBX"/>
        <s v="RAMBAR"/>
        <m/>
        <s v="OCAMA"/>
        <s v="MIREDM"/>
        <s v="ALVRAU"/>
        <s v="DELJOS01"/>
        <s v="ACOFED"/>
        <s v="PERMAR01"/>
        <s v="TORBR01"/>
        <s v="GALSA"/>
        <s v="BUSJUA"/>
        <s v="HERJOS08"/>
        <s v="VALJUA"/>
        <s v="SALMIG01"/>
        <s v="SANCAR01"/>
        <s v="CARJOS02"/>
        <s v="MORDAN"/>
        <s v="GARFRA"/>
        <s v="ESCSAU"/>
        <s v="PATRAM"/>
        <s v="SANJOR"/>
        <s v="SANKEV"/>
        <s v="RODMA"/>
        <s v="REYRAU"/>
        <s v="ISLHI"/>
        <s v="GUTBE"/>
        <s v="IBAJOS"/>
        <s v="GALISM"/>
        <s v="MENERNX"/>
        <s v="CARCRI01"/>
        <s v="ORTARM"/>
        <s v="SOSERN"/>
        <s v="BUEMA"/>
        <s v="VELJOR"/>
        <s v="GARLUI"/>
        <s v="SANROD"/>
        <s v="MORLU01"/>
        <s v="OVAQUI"/>
        <s v="MIRJON"/>
        <s v="MARANG"/>
        <s v="GARSIX"/>
        <s v="REYGU"/>
        <s v="JUAOSC"/>
        <s v="FERRI"/>
        <s v="HERAL04"/>
        <s v="RAMHEC"/>
        <s v="REVELI"/>
        <s v="HERLEX"/>
        <s v="CERJER"/>
        <s v="FLOJOS02"/>
        <s v="SANVIC01"/>
        <s v="HERJU01"/>
        <s v="CARGUS"/>
        <s v="BREISR"/>
        <s v="ROSCES"/>
        <s v="GOMLUI02"/>
        <s v="ORNSER"/>
        <s v="RUEREN"/>
        <s v="GONCAR01"/>
        <s v="CAMVI01"/>
        <s v="RICFRA"/>
        <s v="RODMIG"/>
        <s v="MARLEO"/>
        <s v="RIVJOS"/>
        <s v="VILJE"/>
        <s v="GARJUL"/>
        <s v="BENOSC"/>
        <s v="CHAJE"/>
        <s v="HEROCT"/>
        <s v="MARWAL"/>
        <s v="ESTAN"/>
        <s v="GUTIRV"/>
        <s v="MAROSC"/>
        <s v="CARMAUX"/>
        <s v="CASMA"/>
        <s v="DELBL"/>
        <s v="ARASAL"/>
        <s v="OLIGER"/>
        <s v="LOPMA03"/>
        <s v="MENMI"/>
        <s v="PADRI"/>
        <s v="MENCAX"/>
        <s v="MARARM"/>
        <s v="MARMIG"/>
        <s v="ASTLUI"/>
        <s v="MUÑJU"/>
        <s v="CHAJUA01"/>
        <s v="MOLALE"/>
        <s v="INCDAN"/>
        <s v="SANART"/>
        <s v="RUEPAT"/>
        <s v="REYVI01"/>
        <s v="RUIFR"/>
        <s v="GORHUG"/>
        <s v="VERPAN"/>
        <s v="MACFRA"/>
        <s v="PERFE"/>
        <s v="LOPJOS03"/>
        <s v="MUÑGER"/>
        <s v="FERFRA"/>
        <s v="GRERI"/>
        <s v="CORER"/>
        <s v="MERUBA"/>
        <s v="GOMIZT"/>
        <s v="RESEDU"/>
        <s v="LOPEDU"/>
        <s v="GOMJOV"/>
        <s v="DOMSAL"/>
        <s v="LOPERI"/>
        <s v="CAMJU01"/>
        <s v="ALVGAB"/>
        <s v="TORVIC"/>
        <s v="PEROMA"/>
        <s v="CRUTOM"/>
        <s v="ACOHER"/>
        <s v="BERJES"/>
        <s v="SANEUS"/>
        <s v="TAMDAV"/>
        <s v="VARJUAX"/>
        <s v="PARMI"/>
        <s v="DIAOSC"/>
        <s v="REYFER01"/>
        <s v="BARPED"/>
        <s v="MARJUA02"/>
        <s v="SANJES01"/>
        <s v="ROBJUA01"/>
        <s v="LEOJUA"/>
        <s v="VELGIO"/>
        <s v="GALRAY"/>
        <s v="ALTJOS"/>
        <s v="ZAMROB"/>
        <s v="PERFID"/>
        <s v="SORJUL"/>
        <s v="SOSMAR"/>
        <s v="SANMAN"/>
        <s v="SANJE01"/>
        <s v="VARRUB"/>
        <s v="DIAFRA"/>
        <s v="SALNER"/>
        <s v="DEJMAR"/>
        <s v="GALODI"/>
        <s v="HERJUV"/>
        <s v="BALEDU"/>
        <s v="SOSCA01"/>
        <s v="DIAOMA"/>
        <s v="LOPFER"/>
        <s v="PINGUA"/>
        <s v="HUELUI"/>
        <s v="BAUTRI"/>
        <s v="HERMOI"/>
        <s v="GONCES"/>
        <s v="LEOJOS"/>
        <s v="TORAN"/>
        <s v="RAMJOS"/>
        <s v="GARMAR"/>
        <s v="REDJUL"/>
        <s v="ROSGIL"/>
        <s v="QUIALA"/>
        <s v="DEJISR"/>
        <s v="HEREM"/>
        <s v="ROMJOS"/>
        <s v="DIABER"/>
        <s v="DURMA01"/>
        <s v="PERJAV"/>
        <s v="BUEOSC"/>
        <s v="ARBJO"/>
        <s v="HUIRA"/>
        <s v="MEDJOS01"/>
        <s v="HERVIC02"/>
        <s v="MUÑOSC"/>
        <s v="SOTJES01"/>
        <s v="MENJUA01"/>
        <s v="GALANG"/>
        <s v="HUAIS"/>
        <s v="SOLLUI"/>
        <s v="SOTJES"/>
        <s v="PACJOS"/>
        <s v="JIMJOR"/>
        <s v="RODRO01"/>
        <s v="CRUDAN"/>
        <s v="GUADI"/>
        <s v="CCEO"/>
        <s v="ALVGE"/>
        <s v="AVIEN"/>
        <s v="HERJO17X"/>
        <s v="BAUGEO"/>
        <s v="CABCAR"/>
        <s v="PANJU"/>
        <s v="MARJO08"/>
        <s v="SANJUL"/>
        <s v="LEMANT"/>
        <s v="QUIJOS"/>
        <s v="SANLUI01"/>
        <s v="ESCALA"/>
        <s v="VELALE"/>
        <s v="SANMA05"/>
        <s v="ESGJOS"/>
        <s v="RENOSC"/>
        <s v="CABJUA"/>
        <s v="PERJU03"/>
        <s v="BARMIGX"/>
        <s v="ROSMA"/>
        <s v="ZUGRO"/>
        <s v="RODRAU01"/>
        <s v="GONAA"/>
        <s v="LOPJU"/>
        <s v="TOVREN"/>
        <s v="HERRE"/>
        <s v="VEROD"/>
        <s v="CARCRI"/>
        <s v="SANOSC"/>
        <s v="GARLO"/>
        <s v="MOZPEDX"/>
        <s v="MENIG"/>
        <s v="OLVJUA"/>
        <s v="GARJOR01"/>
        <s v="GARISM"/>
        <s v="ZAPNO"/>
        <s v="AQUISA"/>
        <s v="MENBER"/>
        <s v="MEDAND"/>
        <s v="AGUARM"/>
        <s v="GONENR"/>
        <s v="ESTZAI"/>
        <s v="APODA"/>
        <s v="FLOBRA"/>
        <s v="TREJUA"/>
        <s v="RIORO"/>
        <s v="ZUÑDAV"/>
        <s v="PERVIC"/>
        <s v="FABMA"/>
        <s v="RIVCAR"/>
        <s v="SANBEN"/>
        <s v="RAMJUA03"/>
        <s v="VILGUS"/>
        <s v="SALMAR01"/>
        <s v="GONJOS03"/>
        <s v="LEMMIG"/>
        <s v="GARCRU"/>
        <s v="CUAALV"/>
        <s v="PERRI"/>
        <s v="PERRIC"/>
        <s v="MORFRE01"/>
        <s v="TRESER"/>
        <s v="ANGMIG"/>
        <s v="ORTROB"/>
        <s v="OROMAR"/>
        <s v="PERLUI01"/>
        <s v="MONCAR"/>
        <s v="GARDAN"/>
        <s v="HERJUA01"/>
        <s v="BOROSC"/>
        <s v="MAYSA"/>
        <s v="CABOS"/>
        <s v="CELJOS"/>
        <s v="NARCA"/>
        <s v="ROMJUA"/>
        <s v="FRAMAU"/>
        <s v="RUICRU"/>
        <s v="REYALE"/>
        <s v="JUAJOR"/>
        <s v="MORDAV"/>
        <s v="ZAVJOS01X"/>
        <s v="CHAAL"/>
        <s v="DOMLEO"/>
        <s v="PERVIC01"/>
        <s v="MARJON"/>
        <s v="HERJOS07"/>
        <s v="GONAR"/>
        <s v="QUILA"/>
        <s v="MALART"/>
        <s v="MARANT"/>
        <s v="FLOIRV"/>
        <s v="GONRAF"/>
        <s v="CADCAR"/>
        <s v="GAROMA"/>
        <s v="ESPAL"/>
        <s v="CASSA"/>
        <s v="PERJU04"/>
        <s v="OLVJES"/>
        <s v="MORMA03"/>
        <s v="LOPJUA"/>
        <s v="ORTVIC"/>
        <s v="HURJOS"/>
        <s v="OSOCA01"/>
        <s v="ESPIS"/>
        <s v="CERDAV"/>
        <s v="MILJO"/>
        <s v="GONWEI"/>
        <s v="ESCLUI"/>
        <s v="SOTLAZ"/>
        <s v="PENJUA"/>
        <s v="JIMMI"/>
        <s v="MARLUI02"/>
        <s v="MONJON"/>
        <s v="SILEL01"/>
        <s v="SILAL"/>
        <s v="LUGMA"/>
        <s v="GARERW"/>
        <s v="CORANT"/>
        <s v="CRULE"/>
        <s v="TORJUA01"/>
        <s v="VIDJOS"/>
        <s v="MARGON"/>
        <s v="MARADO"/>
        <s v="VELJU"/>
        <s v="DELVIC"/>
        <s v="DELANG"/>
        <s v="VAZISA"/>
        <s v="REYJU02"/>
        <s v="FLOPE"/>
        <s v="NUCRIG"/>
        <s v="MACJAI"/>
        <s v="REYOFI"/>
        <s v="SALJO01"/>
        <s v="SANRON"/>
        <s v="JUAJUA01"/>
        <s v="SANJOS"/>
        <s v="LOPAND"/>
        <s v="FELJOS"/>
        <s v="CARJOS01"/>
        <s v="CARJUA"/>
        <s v="BALGER"/>
        <s v="FLOVAL"/>
        <s v="MORBR"/>
        <s v="GARMAR02"/>
        <s v="CAMJOR"/>
        <s v="VELART"/>
        <s v="REYRUB"/>
      </sharedItems>
    </cacheField>
    <cacheField name="Estación" numFmtId="0">
      <sharedItems>
        <s v="ATBMX"/>
        <s v="ATBHUE"/>
        <s v="ATBVIL"/>
        <s v="Ticket"/>
        <s v="ATBQRO"/>
        <s v="ATBGDL"/>
        <s v="ATBMTY"/>
        <s v="Nieto"/>
        <s v="TLALNEPANTLA"/>
        <s v="LEON NORTE"/>
        <s v="COMSUSTENTA"/>
        <s v="EL MARQUES"/>
        <s v="AV MEXICO JAPON"/>
      </sharedItems>
    </cacheField>
    <cacheField name="Costo por litro" numFmtId="164">
      <sharedItems containsSemiMixedTypes="0" containsString="0" containsNumber="1">
        <n v="19.17"/>
        <n v="20.55377"/>
        <n v="20.06239"/>
        <n v="25.47"/>
        <n v="20.1917"/>
        <n v="20.05377"/>
        <n v="19.36"/>
        <n v="24.69"/>
        <n v="24.99"/>
        <n v="26.59"/>
        <n v="21.185917"/>
        <n v="10.25"/>
        <n v="10.65"/>
        <n v="19.16868"/>
        <n v="26.69"/>
        <n v="27.39"/>
        <n v="24.79"/>
        <n v="25.94"/>
        <n v="26.15"/>
        <n v="19.16584"/>
        <n v="26.29"/>
        <n v="25.93"/>
        <n v="27.09"/>
        <n v="25.49"/>
        <n v="25.85"/>
        <n v="19.2"/>
        <n v="19.78653"/>
        <n v="20.06523"/>
        <n v="26.45"/>
        <n v="26.49"/>
        <n v="19.29"/>
        <n v="19.2900000000001"/>
        <n v="26.89"/>
        <n v="25.99"/>
        <n v="26.19"/>
        <n v="26.99"/>
        <n v="21.470214"/>
        <n v="20.0652299999999"/>
        <n v="26.79"/>
        <n v="25.29"/>
        <n v="25.96"/>
        <n v="25.45"/>
        <n v="19.7865300000001"/>
        <n v="20.806606"/>
        <n v="25.81"/>
        <n v="27.8"/>
        <n v="27.3"/>
        <n v="25.34"/>
        <n v="25.59"/>
        <n v="27.48"/>
        <n v="26.77"/>
        <n v="26.21"/>
        <n v="19.38"/>
        <n v="25.09"/>
        <n v="19.78936"/>
        <n v="19.1917"/>
        <n v="25.69"/>
        <n v="24.49"/>
        <n v="27.34"/>
        <n v="26.5"/>
        <n v="26.34"/>
        <n v="26.97"/>
        <n v="25.9"/>
        <n v="25.19"/>
        <n v="27.75"/>
        <n v="25.0"/>
        <n v="25.51"/>
        <n v="25.97"/>
        <n v="26.54"/>
        <n v="27.6"/>
        <n v="24.66"/>
        <n v="21.47"/>
        <n v="26.3"/>
        <n v="26.88"/>
        <n v="25.79"/>
        <n v="21.487641"/>
        <n v="26.84"/>
        <n v="25.95"/>
        <n v="19.2000000000001"/>
        <n v="25.2"/>
        <n v="26.75"/>
        <n v="26.05"/>
        <n v="21.609103"/>
        <n v="20.12557"/>
        <n v="19.2900000000002"/>
        <n v="25.39"/>
        <n v="26.51"/>
        <n v="26.08"/>
        <n v="26.2"/>
        <n v="26.09"/>
        <n v="19.2900000000003"/>
        <n v="25.65"/>
        <n v="26.95"/>
        <n v="26.36"/>
        <n v="26.35"/>
        <n v="20.1342"/>
        <n v="20.61695"/>
        <n v="19.25"/>
        <n v="20.69454"/>
        <n v="26.16"/>
        <n v="24.89"/>
        <n v="27.99"/>
        <n v="26.64"/>
        <n v="19.40143"/>
        <n v="20.4273"/>
        <n v="25.89"/>
        <n v="27.69"/>
        <n v="27.5"/>
        <n v="26.8"/>
        <n v="25.41"/>
        <n v="19.63419"/>
        <n v="27.42"/>
        <n v="26.38"/>
        <n v="27.2"/>
        <n v="19.79799"/>
        <n v="19.7204"/>
        <n v="19.81523"/>
        <n v="25.77"/>
        <n v="27.0"/>
        <n v="19.7979899999999"/>
        <n v="19.7979899999998"/>
        <n v="26.32"/>
      </sharedItems>
    </cacheField>
    <cacheField name="Litros" numFmtId="1">
      <sharedItems containsSemiMixedTypes="0" containsString="0" containsNumber="1">
        <n v="380.0"/>
        <n v="500.0"/>
        <n v="775.0"/>
        <n v="720.0"/>
        <n v="988.0"/>
        <n v="327.0"/>
        <n v="559.0"/>
        <n v="124.0"/>
        <n v="640.0"/>
        <n v="543.0"/>
        <n v="267.0"/>
        <n v="296.0"/>
        <n v="834.0"/>
        <n v="580.0"/>
        <n v="23.0"/>
        <n v="113.0"/>
        <n v="270.0"/>
        <n v="300.0"/>
        <n v="625.0"/>
        <n v="352.0"/>
        <n v="393.0"/>
        <n v="415.01"/>
        <n v="405.37"/>
        <n v="216.0"/>
        <n v="471.0"/>
        <n v="41.0"/>
        <n v="333.0"/>
        <n v="760.0"/>
        <n v="644.0"/>
        <n v="260.0"/>
        <n v="137.0"/>
        <n v="285.0"/>
        <n v="331.0"/>
        <n v="599.0"/>
        <n v="130.0"/>
        <n v="205.0"/>
        <n v="368.0"/>
        <n v="246.0"/>
        <n v="84.0"/>
        <n v="228.0"/>
        <n v="557.0"/>
        <n v="312.0"/>
        <n v="821.0"/>
        <n v="371.0"/>
        <n v="286.0"/>
        <n v="741.0"/>
        <n v="367.0"/>
        <n v="509.0"/>
        <n v="190.0"/>
        <n v="550.0"/>
        <n v="616.0"/>
        <n v="384.0"/>
        <n v="498.0"/>
        <n v="567.0"/>
        <n v="373.0"/>
        <n v="800.0"/>
        <n v="766.0"/>
        <n v="518.0"/>
        <n v="771.0"/>
        <n v="465.0"/>
        <n v="527.0"/>
        <n v="453.0"/>
        <n v="171.0"/>
        <n v="185.0"/>
        <n v="726.0"/>
        <n v="532.0"/>
        <n v="310.0"/>
        <n v="83.0"/>
        <n v="117.0"/>
        <n v="330.0"/>
        <n v="261.0"/>
        <n v="660.0"/>
        <n v="210.0"/>
        <n v="444.0"/>
        <n v="378.0"/>
        <n v="200.0"/>
        <n v="305.0"/>
        <n v="426.0"/>
        <n v="211.0"/>
        <n v="342.0"/>
        <n v="351.0"/>
        <n v="271.0"/>
        <n v="350.0"/>
        <n v="408.0"/>
        <n v="240.0"/>
        <n v="293.0"/>
        <n v="751.0"/>
        <n v="272.0"/>
        <n v="256.0"/>
        <n v="255.0"/>
        <n v="26.29"/>
        <n v="265.2"/>
        <n v="592.46"/>
        <n v="588.08"/>
        <n v="338.08"/>
        <n v="230.8"/>
        <n v="380.22"/>
        <n v="325.01"/>
        <n v="386.71"/>
        <n v="289.67"/>
        <n v="83.86"/>
        <n v="127.43"/>
        <n v="222.61"/>
        <n v="401.21"/>
        <n v="643.29"/>
        <n v="111.66"/>
        <n v="300.04"/>
        <n v="94.74"/>
        <n v="248.0"/>
        <n v="690.42"/>
        <n v="593.37"/>
        <n v="685.07"/>
        <n v="70.53"/>
        <n v="170.17"/>
        <n v="227.96"/>
        <n v="317.07"/>
        <n v="274.02"/>
        <n v="716.77"/>
        <n v="833.39"/>
        <n v="378.93"/>
        <n v="25.35"/>
        <n v="425.64"/>
        <n v="655.83"/>
        <n v="128.02"/>
        <n v="107.36"/>
        <n v="350.41"/>
        <n v="451.48"/>
        <n v="42.04"/>
        <n v="785.03"/>
        <n v="396.02"/>
        <n v="355.05"/>
        <n v="603.07"/>
        <n v="405.03"/>
        <n v="402.59"/>
        <n v="60.05"/>
        <n v="535.01"/>
        <n v="300.03"/>
        <n v="356.83"/>
        <n v="299.99"/>
        <n v="420.03"/>
        <n v="795.22"/>
        <n v="249.21"/>
        <n v="234.14"/>
        <n v="627.94"/>
        <n v="505.07"/>
        <n v="190.01"/>
        <n v="260.04"/>
        <n v="345.03"/>
        <n v="300.01"/>
        <n v="396.05"/>
        <n v="459.01"/>
        <n v="281.42"/>
        <n v="483.05"/>
        <n v="535.9"/>
        <n v="285.93"/>
        <n v="276.56"/>
        <n v="249.07"/>
        <n v="396.7"/>
        <n v="404.91"/>
        <n v="345.01"/>
        <n v="230.0"/>
        <n v="190.04"/>
        <n v="228.65"/>
        <n v="400.04"/>
        <n v="220.04"/>
        <n v="245.02"/>
        <n v="477.98"/>
        <n v="250.04"/>
        <n v="439.2"/>
        <n v="357.04"/>
        <n v="398.01"/>
        <n v="490.14"/>
        <n v="245.29"/>
        <n v="149.86"/>
        <n v="83.97"/>
        <n v="278.33"/>
        <n v="211.77"/>
        <n v="92.52"/>
        <n v="315.9"/>
        <n v="198.85"/>
        <n v="451.29"/>
        <n v="278.88"/>
        <n v="254.88"/>
        <n v="251.17"/>
        <n v="294.0"/>
        <n v="548.0"/>
        <n v="481.0"/>
        <n v="480.0"/>
        <n v="314.0"/>
        <n v="495.0"/>
        <n v="606.0"/>
        <n v="632.0"/>
        <n v="74.0"/>
        <n v="119.0"/>
        <n v="392.0"/>
        <n v="108.0"/>
        <n v="206.0"/>
        <n v="235.0"/>
        <n v="131.0"/>
        <n v="647.0"/>
        <n v="303.0"/>
        <n v="536.0"/>
        <n v="385.0"/>
        <n v="268.0"/>
        <n v="357.0"/>
        <n v="562.0"/>
        <n v="114.0"/>
        <n v="165.0"/>
        <n v="510.0"/>
        <n v="515.0"/>
        <n v="363.0"/>
        <n v="304.0"/>
        <n v="390.0"/>
        <n v="507.0"/>
        <n v="714.0"/>
        <n v="403.0"/>
        <n v="746.0"/>
        <n v="35.0"/>
        <n v="700.0"/>
        <n v="531.0"/>
        <n v="460.0"/>
        <n v="410.0"/>
        <n v="315.0"/>
        <n v="280.0"/>
        <n v="490.0"/>
        <n v="279.0"/>
        <n v="489.0"/>
        <n v="492.0"/>
        <n v="591.0"/>
        <n v="89.0"/>
        <n v="111.0"/>
        <n v="430.0"/>
        <n v="376.0"/>
        <n v="443.0"/>
        <n v="411.0"/>
        <n v="388.0"/>
        <n v="349.0"/>
        <n v="163.0"/>
        <n v="220.0"/>
        <n v="416.0"/>
        <n v="422.0"/>
        <n v="406.0"/>
        <n v="253.0"/>
        <n v="375.0"/>
        <n v="656.0"/>
        <n v="427.0"/>
        <n v="153.0"/>
        <n v="466.0"/>
        <n v="461.0"/>
        <n v="221.0"/>
        <n v="143.0"/>
        <n v="202.0"/>
        <n v="252.95"/>
        <n v="258.0"/>
        <n v="231.0"/>
        <n v="3.0"/>
        <n v="115.0"/>
        <n v="166.0"/>
        <n v="222.0"/>
        <n v="448.0"/>
        <n v="387.0"/>
        <n v="301.0"/>
        <n v="365.0"/>
        <n v="450.0"/>
        <n v="423.0"/>
        <n v="620.0"/>
        <n v="329.0"/>
        <n v="424.0"/>
        <n v="425.0"/>
        <n v="668.0"/>
        <n v="603.0"/>
        <n v="147.0"/>
        <n v="537.0"/>
        <n v="754.0"/>
        <n v="641.0"/>
        <n v="340.0"/>
        <n v="383.0"/>
        <n v="740.0"/>
        <n v="33.0"/>
        <n v="1029.0"/>
        <n v="763.0"/>
        <n v="397.0"/>
        <n v="243.0"/>
        <n v="530.0"/>
        <n v="545.0"/>
        <n v="370.0"/>
        <n v="701.0"/>
        <n v="290.0"/>
        <n v="664.0"/>
        <n v="452.0"/>
        <n v="322.0"/>
        <n v="680.0"/>
        <n v="420.0"/>
        <n v="547.0"/>
        <n v="402.0"/>
        <n v="346.0"/>
        <n v="215.0"/>
        <n v="524.0"/>
        <n v="451.0"/>
        <n v="395.0"/>
        <n v="433.0"/>
        <n v="415.0"/>
        <n v="244.0"/>
        <n v="549.0"/>
        <n v="359.0"/>
        <n v="187.97"/>
        <n v="229.0"/>
        <n v="311.0"/>
        <n v="320.0"/>
        <n v="181.0"/>
        <n v="291.0"/>
        <n v="866.0"/>
        <n v="338.0"/>
        <n v="180.0"/>
        <n v="259.0"/>
        <n v="354.0"/>
        <n v="148.0"/>
        <n v="125.0"/>
        <n v="234.0"/>
        <n v="552.0"/>
        <n v="360.0"/>
        <n v="514.0"/>
        <n v="501.0"/>
        <n v="570.0"/>
        <n v="456.0"/>
        <n v="364.0"/>
        <n v="173.0"/>
        <n v="494.0"/>
        <n v="476.0"/>
        <n v="539.0"/>
        <n v="837.0"/>
        <n v="0.0"/>
        <n v="583.0"/>
        <n v="860.0"/>
        <n v="297.0"/>
        <n v="564.0"/>
        <n v="97.0"/>
        <n v="526.0"/>
        <n v="635.0"/>
        <n v="487.0"/>
        <n v="690.0"/>
        <n v="652.0"/>
        <n v="334.0"/>
        <n v="844.0"/>
        <n v="362.0"/>
        <n v="348.0"/>
        <n v="86.0"/>
        <n v="710.0"/>
        <n v="435.0"/>
        <n v="319.0"/>
        <n v="344.0"/>
        <n v="239.0"/>
        <n v="398.0"/>
        <n v="484.0"/>
        <n v="519.0"/>
        <n v="201.0"/>
        <n v="250.0"/>
        <n v="439.0"/>
        <n v="101.0"/>
        <n v="446.0"/>
        <n v="462.0"/>
        <n v="192.0"/>
        <n v="169.0"/>
        <n v="199.09"/>
        <n v="115.62"/>
        <n v="584.87"/>
        <n v="310.01"/>
        <n v="566.68"/>
        <n v="515.07"/>
        <n v="420.22"/>
        <n v="309.67"/>
        <n v="437.57"/>
        <n v="730.62"/>
        <n v="471.29"/>
        <n v="380.42"/>
        <n v="280.06"/>
        <n v="362.16"/>
        <n v="84.1"/>
        <n v="108.49"/>
        <n v="246.32"/>
        <n v="97.35"/>
        <n v="280.12"/>
        <n v="447.03"/>
        <n v="265.86"/>
        <n v="272.02"/>
        <n v="353.38"/>
        <n v="307.0"/>
        <n v="11.08"/>
        <n v="538.0"/>
        <n v="325.23"/>
        <n v="302.44"/>
        <n v="648.92"/>
        <n v="841.36"/>
        <n v="767.32"/>
        <n v="222.04"/>
        <n v="16.99"/>
        <n v="285.07"/>
        <n v="47.08"/>
        <n v="260.05"/>
        <n v="522.75"/>
        <n v="778.4"/>
        <n v="236.68"/>
        <n v="487.19"/>
        <n v="596.32"/>
        <n v="435.89"/>
        <n v="147.24"/>
        <n v="300.43"/>
        <n v="157.1"/>
        <n v="503.69"/>
        <n v="891.69"/>
        <n v="537.58"/>
        <n v="670.06"/>
        <n v="29.64"/>
        <n v="447.71"/>
        <n v="335.0"/>
        <n v="447.96"/>
        <n v="294.74"/>
        <n v="299.49"/>
        <n v="855.61"/>
        <n v="275.97"/>
        <n v="521.78"/>
        <n v="511.06"/>
        <n v="947.74"/>
        <n v="475.02"/>
        <n v="421.67"/>
        <n v="534.3"/>
        <n v="403.12"/>
        <n v="392.02"/>
        <n v="179.99"/>
        <n v="388.33"/>
        <n v="218.75"/>
        <n v="622.98"/>
        <n v="539.73"/>
        <n v="251.63"/>
        <n v="310.1"/>
        <n v="190.03"/>
        <n v="290.94"/>
        <n v="760.03"/>
        <n v="530.06"/>
        <n v="452.79"/>
        <n v="541.49"/>
        <n v="531.95"/>
        <n v="490.05"/>
        <n v="485.06"/>
        <n v="79.2"/>
        <n v="120.71"/>
        <n v="235.53"/>
        <n v="420.31"/>
        <n v="396.15"/>
        <n v="424.25"/>
        <n v="428.44"/>
        <n v="480.07"/>
        <n v="618.98"/>
        <n v="400.11"/>
        <n v="416.91"/>
        <n v="533.44"/>
        <n v="320.05"/>
        <n v="460.02"/>
        <n v="370.03"/>
        <n v="193.01"/>
        <n v="370.13"/>
        <n v="425.09"/>
        <n v="393.05"/>
        <n v="217.81"/>
        <n v="333.24"/>
        <n v="240.08"/>
        <n v="409.01"/>
        <n v="393.39"/>
        <n v="240.07"/>
        <n v="268.75"/>
        <n v="403.13"/>
        <n v="314.93"/>
        <n v="429.02"/>
        <n v="358.0"/>
        <n v="197.7"/>
        <n v="420.8"/>
        <n v="449.0"/>
        <n v="188.6"/>
        <n v="248.06"/>
        <n v="238.889"/>
        <n v="195.87"/>
        <n v="224.0"/>
        <n v="64.0"/>
        <n v="134.0"/>
        <n v="264.0"/>
        <n v="176.0"/>
        <n v="156.0"/>
        <n v="73.0"/>
        <n v="437.0"/>
        <n v="328.0"/>
        <n v="782.0"/>
        <n v="332.0"/>
        <n v="182.0"/>
        <n v="80.0"/>
        <n v="588.0"/>
        <n v="318.0"/>
        <n v="785.0"/>
        <n v="323.0"/>
        <n v="590.0"/>
        <n v="233.0"/>
        <n v="485.0"/>
        <n v="525.0"/>
        <n v="287.0"/>
        <n v="266.0"/>
        <n v="692.0"/>
        <n v="872.0"/>
        <n v="611.0"/>
        <n v="694.0"/>
        <n v="400.0"/>
        <n v="339.0"/>
        <n v="394.0"/>
        <n v="665.0"/>
        <n v="600.0"/>
        <n v="783.0"/>
        <n v="595.0"/>
        <n v="177.0"/>
        <n v="703.0"/>
        <n v="626.0"/>
        <n v="776.0"/>
        <n v="273.0"/>
        <n v="431.0"/>
        <n v="251.0"/>
        <n v="496.0"/>
        <n v="508.0"/>
        <n v="445.0"/>
        <n v="225.0"/>
        <n v="418.0"/>
        <n v="650.0"/>
        <n v="428.0"/>
        <n v="409.0"/>
        <n v="440.0"/>
        <n v="138.0"/>
        <n v="136.0"/>
        <n v="79.0"/>
        <n v="236.0"/>
        <n v="189.45"/>
        <n v="252.0"/>
        <n v="249.0"/>
        <n v="284.0"/>
        <n v="161.0"/>
        <n v="382.0"/>
        <n v="159.0"/>
        <n v="345.0"/>
        <n v="617.0"/>
        <n v="55.0"/>
        <n v="90.0"/>
        <n v="374.0"/>
        <n v="812.0"/>
        <n v="193.0"/>
        <n v="30.0"/>
        <n v="22.0"/>
        <n v="521.0"/>
        <n v="306.0"/>
        <n v="624.0"/>
        <n v="859.0"/>
        <n v="308.0"/>
        <n v="343.0"/>
        <n v="313.0"/>
        <n v="434.0"/>
        <n v="274.0"/>
        <n v="325.0"/>
        <n v="419.0"/>
        <n v="522.0"/>
        <n v="106.0"/>
        <n v="908.0"/>
        <n v="128.0"/>
        <n v="852.0"/>
        <n v="132.0"/>
        <n v="687.0"/>
        <n v="629.0"/>
        <n v="298.0"/>
        <n v="459.0"/>
        <n v="493.0"/>
        <n v="631.0"/>
        <n v="565.0"/>
        <n v="633.0"/>
        <n v="483.0"/>
        <n v="520.0"/>
        <n v="120.0"/>
        <n v="377.0"/>
        <n v="361.0"/>
        <n v="257.0"/>
        <n v="369.0"/>
        <n v="186.0"/>
        <n v="458.0"/>
        <n v="412.0"/>
        <n v="347.0"/>
        <n v="238.0"/>
        <n v="198.0"/>
        <n v="242.0"/>
        <n v="558.0"/>
        <n v="218.0"/>
        <n v="188.0"/>
        <n v="275.0"/>
        <n v="566.22"/>
        <n v="115.02"/>
        <n v="231.39"/>
        <n v="95.83"/>
        <n v="274.33"/>
        <n v="321.0"/>
        <n v="761.91"/>
        <n v="340.32"/>
        <n v="540.83"/>
        <n v="315.1"/>
        <n v="603.05"/>
        <n v="600.17"/>
        <n v="649.7"/>
        <n v="330.78"/>
        <n v="401.51"/>
        <n v="590.53"/>
        <n v="370.5"/>
        <n v="542.2"/>
        <n v="543.86"/>
        <n v="469.66"/>
        <n v="646.03"/>
        <n v="562.05"/>
        <n v="619.93"/>
        <n v="87.0"/>
        <n v="366.76"/>
        <n v="353.14"/>
        <n v="129.76"/>
        <n v="572.15"/>
        <n v="43.52"/>
        <n v="815.87"/>
        <n v="231.46"/>
        <n v="308.87"/>
        <n v="245.79"/>
        <n v="364.65"/>
        <n v="709.29"/>
        <n v="512.57"/>
        <n v="923.09"/>
        <n v="578.51"/>
        <n v="795.09"/>
        <n v="310.07"/>
        <n v="682.99"/>
        <n v="484.93"/>
        <n v="210.02"/>
        <n v="670.02"/>
        <n v="900.0"/>
        <n v="145.23"/>
        <n v="370.04"/>
        <n v="762.0"/>
        <n v="520.56"/>
        <n v="661.85"/>
        <n v="382.35"/>
        <n v="582.09"/>
        <n v="350.1"/>
        <n v="430.04"/>
        <n v="800.01"/>
        <n v="433.37"/>
        <n v="400.03"/>
        <n v="280.23"/>
        <n v="302.08"/>
        <n v="232.37"/>
        <n v="257.7"/>
        <n v="740.01"/>
        <n v="206.79"/>
        <n v="466.66"/>
        <n v="250.05"/>
        <n v="375.01"/>
        <n v="410.1"/>
        <n v="326.17"/>
        <n v="396.33"/>
        <n v="360.07"/>
        <n v="224.29"/>
        <n v="686.99"/>
        <n v="338.17"/>
        <n v="461.41"/>
        <n v="432.53"/>
        <n v="247.07"/>
        <n v="604.02"/>
        <n v="360.01"/>
        <n v="446.26"/>
        <n v="285.2"/>
        <n v="358.33"/>
        <n v="143.48"/>
        <n v="91.63"/>
        <n v="215.82"/>
        <n v="136.1"/>
        <n v="449.6"/>
        <n v="264.07"/>
        <n v="276.0"/>
        <n v="228.449"/>
        <n v="366.0"/>
        <n v="797.0"/>
        <n v="655.0"/>
        <n v="110.0"/>
        <n v="803.0"/>
        <n v="857.0"/>
        <n v="636.0"/>
        <n v="196.0"/>
        <n v="681.0"/>
        <n v="683.0"/>
        <n v="241.0"/>
        <n v="579.0"/>
        <n v="663.0"/>
        <n v="685.0"/>
        <n v="568.0"/>
        <n v="262.0"/>
        <n v="822.0"/>
        <n v="563.0"/>
        <n v="855.0"/>
        <n v="372.0"/>
        <n v="755.0"/>
        <n v="790.0"/>
        <n v="682.0"/>
        <n v="911.0"/>
        <n v="820.0"/>
        <n v="441.0"/>
        <n v="737.0"/>
        <n v="391.0"/>
        <n v="473.0"/>
        <n v="232.0"/>
        <n v="470.0"/>
        <n v="206.25"/>
        <n v="135.0"/>
        <n v="183.0"/>
        <n v="281.0"/>
        <n v="175.0"/>
        <n v="421.0"/>
        <n v="605.0"/>
        <n v="653.0"/>
        <n v="517.0"/>
        <n v="77.0"/>
        <n v="968.0"/>
        <n v="734.0"/>
        <n v="540.0"/>
        <n v="195.0"/>
        <n v="170.0"/>
        <n v="401.0"/>
        <n v="523.0"/>
        <n v="506.0"/>
        <n v="404.0"/>
        <n v="150.0"/>
        <n v="561.0"/>
        <n v="190.06"/>
        <n v="704.0"/>
        <n v="81.0"/>
        <n v="45.0"/>
        <n v="574.0"/>
        <n v="316.0"/>
        <n v="67.0"/>
        <n v="356.0"/>
        <n v="226.0"/>
        <n v="144.0"/>
        <n v="610.0"/>
        <n v="96.0"/>
        <n v="49.0"/>
        <n v="34.0"/>
        <n v="326.0"/>
        <n v="819.0"/>
        <n v="630.0"/>
        <n v="463.0"/>
        <n v="810.0"/>
        <n v="772.0"/>
        <n v="121.0"/>
        <n v="160.0"/>
        <n v="511.0"/>
        <n v="648.0"/>
        <n v="705.0"/>
        <n v="174.0"/>
        <n v="678.0"/>
        <n v="309.0"/>
        <n v="247.0"/>
        <n v="324.0"/>
        <n v="386.0"/>
        <n v="95.0"/>
        <n v="100.0"/>
        <n v="195.66"/>
        <n v="336.0"/>
        <n v="178.0"/>
        <n v="609.0"/>
        <n v="1.0"/>
        <n v="21.0"/>
        <n v="46.0"/>
        <n v="302.0"/>
        <n v="39.0"/>
        <n v="109.0"/>
        <n v="85.0"/>
        <n v="18.0"/>
        <n v="16.0"/>
        <n v="675.0"/>
        <n v="417.0"/>
        <n v="534.0"/>
        <n v="141.0"/>
        <n v="826.0"/>
        <n v="885.0"/>
        <n v="808.0"/>
        <n v="770.0"/>
        <n v="950.0"/>
        <n v="37.0"/>
        <n v="172.0"/>
        <n v="491.0"/>
        <n v="750.0"/>
        <n v="842.0"/>
        <n v="777.0"/>
        <n v="554.0"/>
        <n v="454.0"/>
        <n v="542.0"/>
        <n v="399.0"/>
        <n v="467.0"/>
        <n v="245.0"/>
        <n v="219.0"/>
        <n v="432.0"/>
        <n v="116.0"/>
        <n v="149.0"/>
        <n v="778.0"/>
        <n v="194.81"/>
        <n v="289.0"/>
        <n v="27.0"/>
        <n v="712.0"/>
        <n v="184.0"/>
        <n v="56.0"/>
        <n v="254.0"/>
        <n v="651.0"/>
        <n v="716.0"/>
        <n v="43.0"/>
        <n v="277.0"/>
        <n v="805.0"/>
        <n v="263.0"/>
        <n v="730.0"/>
        <n v="657.0"/>
        <n v="849.0"/>
        <n v="295.0"/>
        <n v="761.0"/>
        <n v="571.0"/>
        <n v="413.0"/>
        <n v="576.0"/>
        <n v="478.0"/>
        <n v="436.0"/>
        <n v="337.0"/>
        <n v="736.0"/>
        <n v="735.0"/>
        <n v="133.0"/>
        <n v="197.66"/>
        <n v="223.0"/>
        <n v="204.0"/>
        <n v="150.01"/>
        <n v="425.23"/>
        <n v="838.42"/>
        <n v="366.17"/>
        <n v="501.68"/>
        <n v="125.3"/>
        <n v="289.95"/>
        <n v="905.31"/>
        <n v="723.93"/>
        <n v="96.87"/>
        <n v="109.68"/>
        <n v="647.29"/>
        <n v="43.79"/>
        <n v="365.43"/>
        <n v="74.85"/>
        <n v="132.02"/>
        <n v="271.58"/>
        <n v="60.29"/>
        <n v="594.83"/>
        <n v="52.99"/>
        <n v="381.01"/>
        <n v="610.6"/>
        <n v="132.62"/>
        <n v="453.75"/>
        <n v="615.45"/>
        <n v="398.26"/>
        <n v="905.07"/>
        <n v="333.12"/>
        <n v="545.49"/>
        <n v="36.07"/>
        <n v="42.34"/>
        <n v="352.98"/>
        <n v="119.49"/>
        <n v="610.7"/>
        <n v="343.24"/>
        <n v="554.09"/>
        <n v="630.51"/>
        <n v="406.66"/>
        <n v="387.66"/>
        <n v="360.34"/>
        <n v="296.04"/>
        <n v="365.1"/>
        <n v="385.37"/>
        <n v="500.99"/>
        <n v="480.04"/>
        <n v="80.01"/>
        <n v="420.13"/>
        <n v="497.04"/>
        <n v="330.03"/>
        <n v="100.48"/>
        <n v="451.25"/>
        <n v="730.04"/>
        <n v="789.38"/>
        <n v="645.04"/>
        <n v="237.53"/>
        <n v="845.04"/>
        <n v="760.19"/>
        <n v="613.9"/>
        <n v="374.49"/>
        <n v="350.22"/>
        <n v="337.96"/>
        <n v="271.03"/>
        <n v="453.21"/>
        <n v="345.22"/>
        <n v="480.71"/>
        <n v="124.02"/>
        <n v="634.31"/>
        <n v="370.09"/>
        <n v="310.04"/>
        <n v="540.02"/>
        <n v="624.03"/>
        <n v="387.95"/>
        <n v="276.02"/>
        <n v="367.65"/>
        <n v="400.82"/>
        <n v="578.01"/>
        <n v="339.94"/>
        <n v="266.89"/>
        <n v="0.51"/>
        <n v="440.02"/>
        <n v="89.9"/>
        <n v="110.1"/>
        <n v="387.1"/>
        <n v="472.44"/>
        <n v="390.01"/>
        <n v="484.03"/>
        <n v="387.2"/>
        <n v="278.83"/>
        <n v="503.29"/>
        <n v="560.04"/>
        <n v="402.05"/>
        <n v="383.83"/>
        <n v="20.59"/>
        <n v="391.59"/>
        <n v="456.27"/>
        <n v="203.2"/>
        <n v="382.4"/>
        <n v="401.78"/>
        <n v="297.07"/>
        <n v="134.44"/>
        <n v="364.46"/>
        <n v="366.55"/>
        <n v="468.93"/>
        <n v="265.74"/>
        <n v="256.34"/>
        <n v="190.82"/>
        <n v="384.59"/>
        <n v="298.27"/>
        <n v="208.8"/>
        <n v="231.11"/>
        <n v="328.87"/>
        <n v="263.01"/>
        <n v="89.46"/>
        <n v="374.46"/>
        <n v="305.04"/>
        <n v="249.65"/>
        <n v="208.14"/>
        <n v="81.65"/>
        <n v="345.95"/>
        <n v="292.15"/>
        <n v="250.01"/>
        <n v="20.02"/>
        <n v="387.16"/>
        <n v="750.12"/>
        <n v="520.06"/>
        <n v="709.71"/>
        <n v="815.06"/>
        <n v="318.19"/>
        <n v="312.11"/>
        <n v="350.01"/>
        <n v="524.86"/>
        <n v="572.75"/>
        <n v="599.39"/>
        <n v="291.44"/>
        <n v="346.45"/>
        <n v="492.99"/>
        <n v="463.4"/>
        <n v="375.26"/>
        <n v="672.44"/>
        <n v="347.74"/>
        <n v="598.92"/>
        <n v="285.02"/>
        <n v="489.12"/>
        <n v="796.06"/>
        <n v="511.47"/>
        <n v="336.26"/>
        <n v="870.54"/>
        <n v="854.17"/>
        <n v="358.47"/>
        <n v="410.45"/>
        <n v="918.85"/>
        <n v="443.93"/>
        <n v="428.32"/>
        <n v="760.02"/>
        <n v="535.25"/>
        <n v="385.02"/>
        <n v="530.93"/>
        <n v="492.04"/>
        <n v="292.64"/>
        <n v="675.03"/>
        <n v="429.54"/>
        <n v="540.39"/>
        <n v="630.06"/>
        <n v="243.55"/>
        <n v="407.68"/>
        <n v="55.52"/>
        <n v="495.07"/>
        <n v="322.22"/>
        <n v="406.03"/>
        <n v="388.05"/>
        <n v="250.11"/>
        <n v="440.13"/>
        <n v="414.05"/>
        <n v="282.89"/>
        <n v="437.03"/>
        <n v="470.08"/>
        <n v="234.95"/>
        <n v="370.3"/>
        <n v="215.14"/>
        <n v="402.07"/>
        <n v="441.35"/>
        <n v="383.07"/>
        <n v="395.42"/>
        <n v="400.01"/>
        <n v="235.16"/>
        <n v="239.05"/>
        <n v="230.05"/>
        <n v="476.73"/>
        <n v="111.98"/>
        <n v="187.57"/>
        <n v="120.41"/>
        <n v="372.23"/>
        <n v="402.37"/>
        <n v="118.62"/>
        <n v="230.85"/>
        <n v="604.69"/>
        <n v="201.68"/>
        <n v="605.76"/>
        <n v="240.54"/>
        <n v="198.57"/>
        <n v="823.0"/>
        <n v="865.0"/>
        <n v="516.0"/>
        <n v="265.0"/>
        <n v="505.0"/>
        <n v="645.0"/>
        <n v="575.0"/>
        <n v="353.0"/>
        <n v="405.0"/>
        <n v="546.0"/>
        <n v="788.0"/>
        <n v="528.0"/>
        <n v="503.0"/>
        <n v="840.0"/>
        <n v="795.0"/>
        <n v="715.0"/>
        <n v="870.0"/>
        <n v="614.0"/>
        <n v="780.0"/>
        <n v="533.0"/>
        <n v="472.0"/>
        <n v="745.0"/>
        <n v="146.0"/>
        <n v="129.0"/>
        <n v="187.0"/>
        <n v="283.17"/>
        <n v="188.64"/>
        <n v="429.0"/>
        <n v="634.0"/>
        <n v="145.0"/>
        <n v="237.0"/>
        <n v="47.0"/>
        <n v="127.0"/>
        <n v="927.0"/>
        <n v="627.0"/>
        <n v="573.0"/>
        <n v="396.0"/>
        <n v="612.0"/>
        <n v="512.0"/>
        <n v="179.0"/>
        <n v="572.0"/>
        <n v="835.0"/>
        <n v="389.0"/>
        <n v="469.0"/>
        <n v="245.11"/>
        <n v="209.0"/>
        <n v="40.0"/>
        <n v="217.0"/>
        <n v="497.0"/>
        <n v="197.0"/>
        <n v="50.0"/>
        <n v="32.0"/>
        <n v="673.0"/>
        <n v="379.0"/>
        <n v="212.0"/>
        <n v="529.0"/>
        <n v="71.0"/>
        <n v="895.0"/>
        <n v="468.0"/>
        <n v="832.0"/>
        <n v="269.0"/>
        <n v="257.62"/>
        <n v="254.48"/>
        <n v="578.0"/>
        <n v="189.0"/>
        <n v="828.0"/>
        <n v="381.0"/>
        <n v="355.0"/>
        <n v="92.0"/>
        <n v="20.0"/>
        <n v="57.0"/>
        <n v="824.0"/>
        <n v="756.0"/>
        <n v="535.0"/>
        <n v="719.0"/>
        <n v="729.0"/>
        <n v="560.0"/>
        <n v="586.0"/>
        <n v="341.0"/>
        <n v="739.0"/>
        <n v="845.0"/>
        <n v="214.0"/>
        <n v="233.34"/>
        <n v="213.0"/>
        <n v="78.0"/>
        <n v="830.0"/>
        <n v="118.0"/>
        <n v="643.0"/>
        <n v="15.0"/>
        <n v="199.0"/>
        <n v="278.0"/>
        <n v="728.0"/>
        <n v="477.0"/>
        <n v="831.0"/>
        <n v="738.0"/>
        <n v="802.0"/>
        <n v="815.0"/>
        <n v="358.1"/>
        <n v="265.03"/>
        <n v="824.55"/>
        <n v="515.01"/>
        <n v="878.96"/>
        <n v="595.4"/>
        <n v="935.11"/>
        <n v="655.05"/>
        <n v="436.89"/>
        <n v="299.0"/>
        <n v="105.0"/>
        <n v="804.0"/>
        <n v="707.0"/>
        <n v="407.0"/>
        <n v="504.0"/>
        <n v="749.0"/>
        <n v="817.0"/>
        <n v="168.0"/>
        <n v="811.0"/>
        <n v="698.0"/>
        <n v="102.0"/>
        <n v="447.0"/>
        <n v="784.0"/>
        <n v="502.0"/>
        <n v="544.0"/>
        <n v="1015.0"/>
        <n v="851.0"/>
        <n v="679.0"/>
        <n v="62.0"/>
        <n v="593.0"/>
        <n v="764.0"/>
        <n v="742.0"/>
        <n v="555.0"/>
        <n v="474.0"/>
        <n v="203.0"/>
        <n v="195.64"/>
        <n v="486.28"/>
        <n v="157.93"/>
        <n v="672.7"/>
        <n v="736.72"/>
        <n v="196.86"/>
        <n v="466.43"/>
        <n v="233.43"/>
        <n v="165.78"/>
        <n v="197.74"/>
        <n v="427.85"/>
        <n v="98.65"/>
        <n v="46.71"/>
        <n v="380.69"/>
        <n v="565.06"/>
        <n v="799.52"/>
        <n v="256.75"/>
        <n v="754.42"/>
        <n v="770.26"/>
        <n v="894.73"/>
        <n v="196.59"/>
        <n v="632.52"/>
        <n v="856.25"/>
        <n v="520.74"/>
        <n v="650.92"/>
        <n v="641.21"/>
        <n v="105.17"/>
        <n v="661.31"/>
        <n v="462.69"/>
        <n v="175.41"/>
        <n v="532.23"/>
        <n v="280.21"/>
        <n v="453.15"/>
        <n v="308.18"/>
        <n v="277.72"/>
        <n v="463.01"/>
        <n v="763.87"/>
        <n v="50.53"/>
        <n v="253.71"/>
        <n v="295.06"/>
        <n v="410.26"/>
        <n v="104.74"/>
        <n v="501.81"/>
        <n v="241.05"/>
        <n v="493.74"/>
        <n v="200.01"/>
        <n v="499.45"/>
        <n v="508.16"/>
        <n v="260.59"/>
        <n v="620.03"/>
        <n v="565.03"/>
        <n v="904.17"/>
        <n v="680.03"/>
        <n v="922.12"/>
        <n v="530.29"/>
        <n v="640.11"/>
        <n v="721.7"/>
        <n v="371.04"/>
        <n v="354.4"/>
        <n v="650.03"/>
        <n v="366.02"/>
        <n v="399.03"/>
        <n v="631.94"/>
        <n v="877.31"/>
        <n v="505.06"/>
        <n v="400.06"/>
        <n v="473.16"/>
        <n v="251.09"/>
        <n v="572.62"/>
        <n v="871.97"/>
        <n v="80.4"/>
        <n v="120.01"/>
        <n v="675.07"/>
        <n v="451.26"/>
        <n v="300.09"/>
        <n v="440.8"/>
        <n v="290.04"/>
        <n v="257.72"/>
        <n v="230.76"/>
        <n v="190.53"/>
        <n v="240.02"/>
        <n v="160.47"/>
        <n v="392.01"/>
        <n v="445.05"/>
        <n v="365.35"/>
        <n v="426.64"/>
        <n v="230.12"/>
        <n v="880.0"/>
        <n v="240.09"/>
        <n v="458.19"/>
        <n v="135.84"/>
        <n v="138.39"/>
        <n v="177.93"/>
        <n v="714.02"/>
        <n v="365.15"/>
        <n v="184.26"/>
        <n v="147.34"/>
        <n v="266.449"/>
        <n v="273.449"/>
        <n v="876.0"/>
        <n v="585.0"/>
        <n v="59.0"/>
        <n v="748.0"/>
        <n v="438.0"/>
        <n v="850.0"/>
        <n v="482.0"/>
        <n v="479.0"/>
        <n v="615.0"/>
        <n v="693.0"/>
        <n v="123.0"/>
        <n v="455.0"/>
        <n v="717.0"/>
        <n v="513.0"/>
        <n v="207.0"/>
        <n v="796.0"/>
        <n v="155.44"/>
        <n v="99.0"/>
        <n v="674.0"/>
        <n v="732.0"/>
        <n v="208.0"/>
        <n v="204.03"/>
        <n v="191.0"/>
        <n v="227.0"/>
        <n v="890.0"/>
        <n v="752.0"/>
        <n v="622.0"/>
        <n v="825.0"/>
        <n v="584.0"/>
        <n v="63.0"/>
        <n v="670.0"/>
        <n v="774.0"/>
        <n v="975.0"/>
        <n v="607.0"/>
        <n v="722.0"/>
        <n v="488.0"/>
        <n v="457.0"/>
        <n v="31.0"/>
        <n v="642.0"/>
        <n v="909.0"/>
        <n v="553.0"/>
        <n v="699.0"/>
        <n v="152.0"/>
        <n v="628.0"/>
        <n v="864.0"/>
        <n v="639.0"/>
        <n v="713.0"/>
        <n v="744.0"/>
        <n v="727.0"/>
        <n v="93.0"/>
        <n v="142.0"/>
        <n v="431.58"/>
        <n v="95.09"/>
        <n v="253.28"/>
        <n v="540.04"/>
        <n v="613.08"/>
        <n v="363.18"/>
        <n v="621.96"/>
        <n v="310.02"/>
        <n v="186.71"/>
        <n v="305.01"/>
        <n v="71.19"/>
        <n v="433.63"/>
        <n v="272.39"/>
        <n v="227.99"/>
        <n v="292.61"/>
        <n v="325.1"/>
        <n v="247.81"/>
        <n v="136.64"/>
        <n v="200.03"/>
        <n v="312.34"/>
        <n v="268.17"/>
        <n v="303.5"/>
        <n v="251.54"/>
        <n v="188.74"/>
        <n v="330.09"/>
        <n v="345.15"/>
        <n v="80.38"/>
        <n v="346.24"/>
        <n v="474.21"/>
        <n v="144.36"/>
        <n v="554.05"/>
        <n v="758.48"/>
        <n v="350.05"/>
        <n v="60.04"/>
        <n v="819.76"/>
        <n v="374.64"/>
        <n v="170.07"/>
        <n v="584.04"/>
        <n v="157.47"/>
        <n v="115.49"/>
        <n v="498.93"/>
        <n v="580.01"/>
        <n v="148.14"/>
        <n v="818.77"/>
        <n v="370.18"/>
        <n v="274.7"/>
        <n v="295.18"/>
        <n v="511.86"/>
        <n v="711.04"/>
        <n v="461.18"/>
        <n v="101.21"/>
        <n v="388.09"/>
        <n v="295.16"/>
        <n v="300.62"/>
        <n v="478.18"/>
        <n v="519.86"/>
        <n v="610.37"/>
        <n v="826.88"/>
        <n v="583.45"/>
        <n v="191.84"/>
        <n v="510.55"/>
        <n v="500.02"/>
        <n v="317.99"/>
        <n v="805.13"/>
        <n v="284.58"/>
        <n v="410.03"/>
        <n v="313.42"/>
        <n v="300.13"/>
        <n v="706.24"/>
        <n v="300.29"/>
        <n v="480.14"/>
        <n v="136.17"/>
        <n v="450.02"/>
        <n v="275.02"/>
        <n v="524.96"/>
        <n v="442.41"/>
        <n v="415.06"/>
        <n v="427.02"/>
        <n v="400.17"/>
        <n v="256.57"/>
        <n v="396.03"/>
        <n v="408.03"/>
        <n v="262.54"/>
        <n v="440.26"/>
        <n v="564.01"/>
        <n v="416.31"/>
        <n v="255.06"/>
        <n v="243.33"/>
        <n v="461.69"/>
        <n v="430.06"/>
        <n v="614.41"/>
        <n v="261.57"/>
        <n v="127.67"/>
        <n v="245.37"/>
        <n v="128.61"/>
        <n v="334.69"/>
        <n v="723.27"/>
        <n v="570.05"/>
        <n v="270.53"/>
        <n v="252.82"/>
        <n v="137.18"/>
        <n v="54.73"/>
        <n v="284.68"/>
        <n v="125.99"/>
        <n v="77.96"/>
        <n v="70.05"/>
        <n v="255.53"/>
        <n v="896.14"/>
        <n v="425.27"/>
        <n v="294.33"/>
        <n v="362.97"/>
        <n v="594.71"/>
        <n v="350.04"/>
        <n v="238.74"/>
        <n v="233.99"/>
        <n v="313.43"/>
        <n v="455.76"/>
        <n v="344.43"/>
        <n v="188.53"/>
        <n v="620.28"/>
        <n v="295.02"/>
        <n v="214.02"/>
        <n v="698.75"/>
        <n v="223.58"/>
        <n v="259.66"/>
        <n v="644.84"/>
        <n v="390.15"/>
        <n v="654.73"/>
        <n v="820.08"/>
        <n v="105.6"/>
        <n v="482.12"/>
        <n v="175.32"/>
        <n v="796.42"/>
        <n v="666.03"/>
        <n v="677.21"/>
        <n v="132.42"/>
        <n v="525.38"/>
        <n v="267.36"/>
        <n v="238.67"/>
        <n v="440.39"/>
        <n v="651.35"/>
        <n v="393.66"/>
        <n v="698.1"/>
        <n v="445.03"/>
        <n v="672.53"/>
        <n v="700.02"/>
        <n v="103.99"/>
        <n v="600.03"/>
        <n v="782.08"/>
        <n v="577.02"/>
        <n v="547.01"/>
        <n v="446.06"/>
        <n v="720.04"/>
        <n v="710.02"/>
        <n v="751.38"/>
        <n v="452.95"/>
        <n v="359.23"/>
        <n v="115.42"/>
        <n v="588.05"/>
        <n v="284.65"/>
        <n v="424.59"/>
        <n v="246.36"/>
        <n v="400.62"/>
        <n v="230.36"/>
        <n v="418.14"/>
        <n v="448.01"/>
        <n v="250.08"/>
        <n v="400.02"/>
        <n v="502.01"/>
        <n v="281.11"/>
        <n v="640.01"/>
        <n v="104.57"/>
        <n v="424.41"/>
        <n v="222.02"/>
        <n v="265.04"/>
        <n v="138.03"/>
        <n v="200.85"/>
        <n v="196.18"/>
        <n v="144.92"/>
        <n v="288.99"/>
        <n v="445.26"/>
        <n v="731.0"/>
        <n v="654.0"/>
        <n v="789.0"/>
        <n v="29.0"/>
        <n v="157.0"/>
        <n v="442.0"/>
        <n v="747.0"/>
        <n v="587.0"/>
        <n v="662.0"/>
        <n v="623.0"/>
        <n v="827.0"/>
        <n v="486.0"/>
        <n v="873.0"/>
        <n v="317.0"/>
        <n v="54.0"/>
        <n v="194.0"/>
        <n v="816.0"/>
        <n v="753.0"/>
        <n v="139.0"/>
        <n v="283.0"/>
        <n v="676.0"/>
        <n v="75.0"/>
        <n v="180.07"/>
        <n v="520.03"/>
        <n v="564.04"/>
        <n v="950.09"/>
        <n v="857.89"/>
        <n v="830.07"/>
        <n v="282.0"/>
        <n v="414.0"/>
        <n v="956.0"/>
        <n v="70.0"/>
        <n v="541.0"/>
        <n v="9.0"/>
        <n v="709.0"/>
        <n v="646.0"/>
        <n v="65.0"/>
        <n v="60.0"/>
        <n v="158.0"/>
        <n v="76.0"/>
        <n v="122.0"/>
        <n v="91.0"/>
        <n v="107.0"/>
        <n v="553.25"/>
        <n v="123.4"/>
        <n v="546.42"/>
        <n v="122.13"/>
        <n v="355.47"/>
        <n v="360.02"/>
        <n v="349.53"/>
        <n v="685.5"/>
        <n v="303.67"/>
        <n v="223.87"/>
        <n v="179.54"/>
        <n v="285.86"/>
        <n v="264.2"/>
        <n v="249.42"/>
        <n v="642.25"/>
        <n v="348.32"/>
        <n v="438.14"/>
        <n v="7.45"/>
        <n v="208.08"/>
        <n v="580.36"/>
        <n v="90.01"/>
        <n v="830.46"/>
        <n v="660.03"/>
        <n v="311.57"/>
        <n v="329.37"/>
        <n v="398.02"/>
        <n v="188.94"/>
        <n v="295.09"/>
        <n v="216.15"/>
        <n v="540.22"/>
        <n v="327.32"/>
        <n v="555.35"/>
        <n v="482.92"/>
        <n v="711.16"/>
        <n v="140.2"/>
        <n v="704.36"/>
        <n v="725.01"/>
        <n v="730.64"/>
        <n v="750.1"/>
        <n v="612.32"/>
        <n v="399.78"/>
        <n v="698.11"/>
        <n v="395.68"/>
        <n v="257.22"/>
        <n v="502.44"/>
        <n v="700.01"/>
        <n v="951.49"/>
        <n v="932.73"/>
        <n v="20.01"/>
        <n v="490.9"/>
        <n v="620.02"/>
        <n v="409.03"/>
        <n v="125.21"/>
        <n v="622.13"/>
        <n v="690.4"/>
        <n v="304.86"/>
        <n v="300.02"/>
        <n v="470.06"/>
        <n v="541.53"/>
        <n v="620.06"/>
        <n v="736.09"/>
        <n v="508.43"/>
        <n v="172.78"/>
        <n v="470.01"/>
        <n v="490.02"/>
        <n v="565.23"/>
        <n v="55.58"/>
        <n v="122.84"/>
        <n v="121.48"/>
        <n v="656.74"/>
        <n v="810.89"/>
        <n v="80.34"/>
        <n v="527.39"/>
        <n v="151.69"/>
        <n v="623.33"/>
        <n v="450.01"/>
        <n v="465.03"/>
        <n v="405.99"/>
        <n v="683.72"/>
        <n v="416.02"/>
        <n v="277.63"/>
        <n v="204.14"/>
        <n v="370.02"/>
        <n v="358.88"/>
        <n v="277.73"/>
        <n v="41.01"/>
        <n v="374.04"/>
        <n v="418.21"/>
        <n v="260.01"/>
        <n v="430.01"/>
        <n v="563.13"/>
        <n v="465.65"/>
        <n v="379.18"/>
        <n v="260.86"/>
        <n v="349.09"/>
        <n v="168.61"/>
        <n v="238.2"/>
        <n v="100.01"/>
        <n v="750.16"/>
        <n v="401.8"/>
        <n v="588.02"/>
        <n v="47.43"/>
        <n v="431.26"/>
        <n v="459.04"/>
        <n v="753.9"/>
        <n v="194.97"/>
        <n v="181.33"/>
        <n v="318.18"/>
        <n v="236.71"/>
        <n v="585.61"/>
        <n v="519.23"/>
        <n v="655.88"/>
        <n v="155.01"/>
        <n v="679.41"/>
        <n v="158.09"/>
        <n v="424.06"/>
        <n v="647.02"/>
        <n v="746.83"/>
        <n v="139.99"/>
        <n v="516.18"/>
        <n v="601.63"/>
        <n v="269.58"/>
        <n v="710.41"/>
        <n v="315.2"/>
        <n v="136.91"/>
        <n v="131.88"/>
        <n v="583.38"/>
        <n v="376.08"/>
        <n v="605.01"/>
        <n v="857.11"/>
        <n v="320.62"/>
        <n v="529.57"/>
        <n v="290.06"/>
        <n v="634.64"/>
        <n v="43.05"/>
        <n v="532.88"/>
        <n v="456.8"/>
        <n v="440.01"/>
        <n v="467.84"/>
        <n v="480.9"/>
        <n v="625.04"/>
        <n v="810.35"/>
        <n v="470.02"/>
        <n v="270.23"/>
        <n v="282.65"/>
        <n v="470.22"/>
        <n v="258.35"/>
        <n v="638.84"/>
        <n v="522.62"/>
        <n v="660.02"/>
        <n v="222.06"/>
        <n v="455.79"/>
        <n v="727.59"/>
        <n v="180.02"/>
        <n v="808.08"/>
        <n v="388.47"/>
        <n v="405.02"/>
        <n v="522.04"/>
        <n v="270.04"/>
        <n v="580.17"/>
        <n v="290.02"/>
        <n v="274.17"/>
        <n v="19.67"/>
        <n v="492.77"/>
        <n v="384.44"/>
        <n v="420.04"/>
        <n v="513.68"/>
        <n v="608.97"/>
        <n v="286.21"/>
        <n v="500.01"/>
        <n v="342.05"/>
        <n v="315.01"/>
        <n v="386.17"/>
        <n v="381.44"/>
        <n v="171.52"/>
        <n v="129.08"/>
        <n v="193.62"/>
        <n v="369.37"/>
        <n v="271.8"/>
        <n v="377.69"/>
        <n v="438.94"/>
        <n v="266.76"/>
        <n v="74.07"/>
        <n v="519.73"/>
        <n v="686.0"/>
        <n v="594.0"/>
        <n v="901.0"/>
        <n v="44.0"/>
        <n v="569.0"/>
        <n v="61.0"/>
        <n v="896.0"/>
        <n v="702.0"/>
        <n v="69.0"/>
        <n v="661.0"/>
        <n v="582.0"/>
        <n v="618.0"/>
        <n v="14.0"/>
        <n v="871.0"/>
        <n v="806.0"/>
        <n v="666.0"/>
        <n v="721.0"/>
        <n v="52.0"/>
      </sharedItems>
    </cacheField>
    <cacheField name="Costo por carga">
      <sharedItems containsMixedTypes="1" containsNumber="1">
        <n v="7284.6"/>
        <n v="9585.0"/>
        <n v="14856.750000000002"/>
        <n v="13802.400000000001"/>
        <n v="18939.960000000003"/>
        <n v="6268.59"/>
        <n v="10716.03"/>
        <n v="2377.0800000000004"/>
        <n v="12268.800000000001"/>
        <n v="10409.310000000001"/>
        <n v="5118.39"/>
        <n v="5674.320000000001"/>
        <n v="15987.78"/>
        <n v="11118.6"/>
        <n v="472.73671"/>
        <n v="2322.57601"/>
        <n v="5549.5179"/>
        <n v="6166.131"/>
        <n v="12846.10625"/>
        <n v="7234.9270400000005"/>
        <n v="5416.8453"/>
        <n v="7884.519270000001"/>
        <n v="8326.0924739"/>
        <n v="8132.6910343"/>
        <n v="5501.5199999999995"/>
        <n v="11996.369999999999"/>
        <n v="785.97"/>
        <n v="6383.610000000001"/>
        <n v="14569.2"/>
        <n v="12345.480000000001"/>
        <n v="4984.200000000001"/>
        <n v="2626.2900000000004"/>
        <n v="5463.450000000001"/>
        <n v="6345.27"/>
        <n v="11482.830000000002"/>
        <n v="2492.1000000000004"/>
        <n v="3929.8500000000004"/>
        <n v="7054.56"/>
        <n v="4715.820000000001"/>
        <n v="1610.2800000000002"/>
        <n v="4370.76"/>
        <n v="10677.69"/>
        <n v="5981.040000000001"/>
        <n v="15738.570000000002"/>
        <n v="7112.070000000001"/>
        <n v="5482.620000000001"/>
        <n v="14204.970000000001"/>
        <n v="7035.39"/>
        <n v="9757.53"/>
        <n v="3642.3"/>
        <n v="10543.500000000002"/>
        <n v="11808.720000000001"/>
        <n v="7361.280000000001"/>
        <n v="9546.660000000002"/>
        <n v="10869.390000000001"/>
        <n v="7150.410000000001"/>
        <n v="15336.000000000002"/>
        <n v="14684.220000000001"/>
        <n v="9930.060000000001"/>
        <n v="5249.842000000001"/>
        <n v="15567.8007"/>
        <n v="9389.1405"/>
        <n v="10641.0259"/>
        <n v="9146.840100000001"/>
        <n v="5774.8262"/>
        <n v="3429.19467"/>
        <n v="5213.9802"/>
        <n v="3709.94745"/>
        <n v="14559.03702"/>
        <n v="10299.52"/>
        <n v="6001.599999999999"/>
        <n v="1705.96291"/>
        <n v="2404.79109"/>
        <n v="6782.7441"/>
        <n v="5364.53397"/>
        <n v="13154.4128"/>
        <n v="13565.4882"/>
        <n v="4213.101900000001"/>
        <n v="8907.70116"/>
        <n v="7583.58342"/>
        <n v="4012.478"/>
        <n v="6119.02895"/>
        <n v="8546.57814"/>
        <n v="4233.16429"/>
        <n v="6861.33738"/>
        <n v="9449.385690000001"/>
        <n v="7041.89889"/>
        <n v="5436.90769"/>
        <n v="7021.8365"/>
        <n v="7362.89713"/>
        <n v="8185.4551200000005"/>
        <n v="5925.6"/>
        <n v="4998.0"/>
        <n v="7790.87"/>
        <n v="15910.623667"/>
        <n v="2788.0"/>
        <n v="2624.0"/>
        <n v="2715.75"/>
        <n v="503.9445971999999"/>
        <n v="5083.533935999999"/>
        <n v="11356.6761528"/>
        <n v="11272.7173344"/>
        <n v="6480.547334399999"/>
        <n v="4424.131343999999"/>
        <n v="7288.3155096"/>
        <n v="6230.0126868"/>
        <n v="7412.720242799999"/>
        <n v="5552.5915356"/>
        <n v="1607.4855048"/>
        <n v="2442.6648924"/>
        <n v="4267.1398548"/>
        <n v="7690.666102799999"/>
        <n v="12331.020157199999"/>
        <n v="2140.3748087999998"/>
        <n v="5751.3707472"/>
        <n v="1816.0407431999997"/>
        <n v="4753.83264"/>
        <n v="13234.440045599998"/>
        <n v="11374.1196516"/>
        <n v="13131.8876076"/>
        <n v="1351.9670004"/>
        <n v="3261.9342755999996"/>
        <n v="4369.692292799999"/>
        <n v="6077.8133676"/>
        <n v="5252.6016936"/>
        <n v="13739.534763599999"/>
        <n v="15974.986225199998"/>
        <n v="7263.587912399999"/>
        <n v="485.926038"/>
        <n v="8158.956955199999"/>
        <n v="12571.3954044"/>
        <n v="2453.9744136"/>
        <n v="2057.9494848"/>
        <n v="6716.8971587999995"/>
        <n v="8654.2756464"/>
        <n v="805.8513072"/>
        <n v="15047.988860399999"/>
        <n v="7591.1806535999995"/>
        <n v="6805.839833999999"/>
        <n v="11560.0558476"/>
        <n v="7763.890460399999"/>
        <n v="7717.118881199999"/>
        <n v="1151.0792339999998"/>
        <n v="10255.4354868"/>
        <n v="5751.179060399999"/>
        <n v="6839.960084399999"/>
        <n v="6057.308083000001"/>
        <n v="8481.119751"/>
        <n v="16056.843674000002"/>
        <n v="4997.6000217"/>
        <n v="4695.3897078"/>
        <n v="12592.5643338"/>
        <n v="10128.5576139"/>
        <n v="3810.4168376999996"/>
        <n v="5214.7823508"/>
        <n v="6919.1522631"/>
        <n v="5808.1936"/>
        <n v="7667.528"/>
        <n v="8886.4336"/>
        <n v="5448.291200000001"/>
        <n v="9351.848"/>
        <n v="11014.765343"/>
        <n v="5876.9394561"/>
        <n v="4814.9736"/>
        <n v="5548.4545784"/>
        <n v="4996.9394773"/>
        <n v="7958.750113"/>
        <n v="8123.4623349"/>
        <n v="6921.7251739"/>
        <n v="4614.3497"/>
        <n v="3812.6565956"/>
        <n v="4587.265473500001"/>
        <n v="8025.758495600001"/>
        <n v="4414.5282956"/>
        <n v="4915.6867978"/>
        <n v="9589.4211722"/>
        <n v="5016.3999956"/>
        <n v="8811.401688"/>
        <n v="7163.075725600001"/>
        <n v="7985.0318439"/>
        <n v="9833.3798346"/>
        <n v="4921.1036431"/>
        <n v="3999.7634000000007"/>
        <n v="2299.9383"/>
        <n v="6899.8007"/>
        <n v="5249.7783"/>
        <n v="2399.9688"/>
        <n v="8399.780999999999"/>
        <n v="5199.9275"/>
        <n v="11999.8011"/>
        <n v="2858.52"/>
        <n v="2612.52"/>
        <n v="2574.4925"/>
        <n v="2875.5"/>
        <n v="3131.1"/>
        <n v="10504.43664"/>
        <n v="9220.13508"/>
        <n v="5616.423239999999"/>
        <n v="9200.9664"/>
        <n v="6018.96552"/>
        <n v="9488.496599999999"/>
        <n v="5213.8809599999995"/>
        <n v="11616.22008"/>
        <n v="12114.605759999999"/>
        <n v="7034.905559999999"/>
        <n v="1418.4823199999998"/>
        <n v="10715.292119999998"/>
        <n v="7111.580279999999"/>
        <n v="2281.0729199999996"/>
        <n v="7514.12256"/>
        <n v="2070.21744"/>
        <n v="3948.74808"/>
        <n v="4504.6398"/>
        <n v="2511.09708"/>
        <n v="12402.13596"/>
        <n v="5808.11004"/>
        <n v="10274.412479999999"/>
        <n v="7379.9418"/>
        <n v="5137.2062399999995"/>
        <n v="6843.21876"/>
        <n v="10772.798159999998"/>
        <n v="785.9158799999999"/>
        <n v="2185.22952"/>
        <n v="3162.8322"/>
        <n v="9776.0268"/>
        <n v="5673.929279999999"/>
        <n v="9871.8702"/>
        <n v="6958.230839999999"/>
        <n v="5827.278719999999"/>
        <n v="7874.763"/>
        <n v="10237.1919"/>
        <n v="14416.873800000001"/>
        <n v="8137.2551"/>
        <n v="15063.0082"/>
        <n v="4240.2570000000005"/>
        <s v="--"/>
        <n v="14134.19"/>
        <n v="10648.55187"/>
        <n v="9224.7342"/>
        <n v="8222.0457"/>
        <n v="6316.93755"/>
        <n v="6216.6687"/>
        <n v="5615.0556"/>
        <n v="4211.2917"/>
        <n v="9486.4"/>
        <n v="9292.8"/>
        <n v="9583.199999999999"/>
        <n v="5401.44"/>
        <n v="9467.039999999999"/>
        <n v="9429.59328"/>
        <n v="11327.01144"/>
        <n v="1705.75976"/>
        <n v="2127.4082399999998"/>
        <n v="8626.8277"/>
        <n v="7543.45864"/>
        <n v="8887.63877"/>
        <n v="8245.64229"/>
        <n v="7784.20732"/>
        <n v="7001.77411"/>
        <n v="3270.16957"/>
        <n v="4413.7258"/>
        <n v="8345.954240000001"/>
        <n v="8466.32858"/>
        <n v="8145.33034"/>
        <n v="5075.78467"/>
        <n v="7523.39625"/>
        <n v="13160.92784"/>
        <n v="8566.64053"/>
        <n v="4000.95"/>
        <n v="7518.94"/>
        <n v="11645.34"/>
        <n v="11953.73"/>
        <n v="5986.89"/>
        <n v="9354.83"/>
        <n v="3696.55"/>
        <n v="5007.58"/>
        <n v="2592.7374999999997"/>
        <n v="2747.7000000000003"/>
        <n v="2694.4500000000003"/>
        <n v="2460.15"/>
        <n v="2556.0"/>
        <n v="57.50604"/>
        <n v="3929.5793999999996"/>
        <n v="2204.3981999999996"/>
        <n v="3182.0008799999996"/>
        <n v="4255.446959999999"/>
        <n v="8587.56864"/>
        <n v="7418.279159999999"/>
        <n v="5769.772679999999"/>
        <n v="4849.676039999999"/>
        <n v="6996.5682"/>
        <n v="8625.905999999999"/>
        <n v="3833.736"/>
        <n v="8108.351639999999"/>
        <n v="11884.5816"/>
        <n v="6306.49572"/>
        <n v="8127.52032"/>
        <n v="8146.688999999999"/>
        <n v="10178.56908"/>
        <n v="12804.67824"/>
        <n v="11558.714039999999"/>
        <n v="2817.79596"/>
        <n v="10293.58116"/>
        <n v="14453.18472"/>
        <n v="12287.12388"/>
        <n v="6517.351199999999"/>
        <n v="7341.604439999999"/>
        <n v="14184.823199999999"/>
        <n v="632.56644"/>
        <n v="19724.57172"/>
        <n v="14625.702839999998"/>
        <n v="7054.074239999999"/>
        <n v="8601.664200000001"/>
        <n v="8016.1049"/>
        <n v="14538.024000000001"/>
        <n v="4665.599999999999"/>
        <n v="10176.0"/>
        <n v="10929.30465"/>
        <n v="7881.13161"/>
        <n v="7419.8949"/>
        <n v="10026.885"/>
        <n v="4511.32884"/>
        <n v="8228.0"/>
        <n v="12777.6"/>
        <n v="10783.52"/>
        <n v="13435.25384"/>
        <n v="9582.92"/>
        <n v="5558.0936"/>
        <n v="12726.11776"/>
        <n v="8662.95968"/>
        <n v="6171.400479999999"/>
        <n v="13032.7712"/>
        <n v="8526.51575"/>
        <n v="8426.203800000001"/>
        <n v="8086.28769"/>
        <n v="6220.2213"/>
        <n v="7484.33079"/>
        <n v="4113.37215"/>
        <n v="10634.571899999999"/>
        <n v="7624.7874"/>
        <n v="5437.6773299999995"/>
        <n v="10975.68081"/>
        <n v="4414.3506"/>
        <n v="8066.22246"/>
        <n v="6561.33021"/>
        <n v="6942.56958"/>
        <n v="7544.5264799999995"/>
        <n v="15369.96618"/>
        <n v="4314.02445"/>
        <n v="10514.18052"/>
        <n v="9049.41873"/>
        <n v="7925.76585"/>
        <n v="9230.005799999999"/>
        <n v="8688.24459"/>
        <n v="8327.07045"/>
        <n v="14045.661"/>
        <n v="4213.6983"/>
        <n v="5216.9598"/>
        <n v="6487.96"/>
        <n v="14521.05"/>
        <n v="15364.199999999999"/>
        <n v="9495.55"/>
        <n v="9303.849999999999"/>
        <n v="1926.6924999999999"/>
        <n v="2438.85"/>
        <n v="5750.603999999999"/>
        <n v="5961.4594799999995"/>
        <n v="6133.977599999999"/>
        <n v="4044.5914799999996"/>
        <n v="3491.49"/>
        <n v="5613.389999999999"/>
        <n v="13503.0"/>
        <n v="16705.14"/>
        <n v="6520.0199999999995"/>
        <n v="3472.2"/>
        <n v="8545.47"/>
        <n v="4996.11"/>
        <n v="3144.27"/>
        <n v="6828.66"/>
        <n v="2854.92"/>
        <n v="2411.25"/>
        <n v="5516.94"/>
        <n v="4513.86"/>
        <n v="10648.08"/>
        <n v="6944.4"/>
        <n v="9915.06000000005"/>
        <n v="9664.29000000005"/>
        <n v="10995.300000000056"/>
        <n v="8796.240000000045"/>
        <n v="7021.560000000036"/>
        <n v="3337.170000000017"/>
        <n v="9529.26000000005"/>
        <n v="7773.87000000004"/>
        <n v="9606.42000000005"/>
        <n v="9182.040000000046"/>
        <n v="10397.310000000054"/>
        <n v="16145.730000000083"/>
        <n v="5864.16000000003"/>
        <n v="0.0"/>
        <n v="11193.6"/>
        <n v="16512.0"/>
        <n v="5702.4"/>
        <n v="10828.8"/>
        <n v="1862.3999999999999"/>
        <n v="2131.2"/>
        <n v="10099.199999999999"/>
        <n v="12192.0"/>
        <n v="9636.04011"/>
        <n v="13652.705699999999"/>
        <n v="5935.959"/>
        <n v="7222.08345"/>
        <n v="6153.61083"/>
        <n v="12900.81756"/>
        <n v="6608.7010199999995"/>
        <n v="16699.831319999998"/>
        <n v="7162.72386"/>
        <n v="7608.48"/>
        <n v="10919.039999999999"/>
        <n v="5866.08"/>
        <n v="6388.8"/>
        <n v="8816.286399999999"/>
        <n v="6669.71232"/>
        <n v="1648.26224"/>
        <n v="2184.90576"/>
        <n v="13607.7464"/>
        <n v="8728.37505"/>
        <n v="6400.80837"/>
        <n v="6902.43912"/>
        <n v="3812.3937"/>
        <n v="4795.58997"/>
        <n v="4815.6552"/>
        <n v="7985.96154"/>
        <n v="9711.57132"/>
        <n v="6461.00406"/>
        <n v="8226.7443"/>
        <n v="7022.8305"/>
        <n v="4615.0028999999995"/>
        <n v="10413.85437"/>
        <n v="8427.3966"/>
        <n v="7424.1350999999995"/>
        <n v="4574.87244"/>
        <n v="4033.11123"/>
        <n v="5016.3075"/>
        <n v="4233.76353"/>
        <n v="11611.55"/>
        <n v="9998.1"/>
        <n v="2493.69"/>
        <n v="11992.94"/>
        <n v="12007.38"/>
        <n v="9196.32"/>
        <n v="3098.7599999999998"/>
        <n v="6809.400000000001"/>
        <n v="5182.08"/>
        <n v="4426.110000000001"/>
        <n v="7194.4"/>
        <n v="17176.171199999997"/>
        <n v="2040.6725000000001"/>
        <n v="2619.9"/>
        <n v="2364.3"/>
        <n v="2230.3098000000114"/>
        <n v="7098.720000000037"/>
        <n v="11282.142300000058"/>
        <n v="5952.192"/>
        <n v="10880.256"/>
        <n v="9889.344000000001"/>
        <n v="8068.224"/>
        <n v="5945.664"/>
        <n v="8401.344"/>
        <n v="14027.904"/>
        <n v="9048.768"/>
        <n v="7304.064"/>
        <n v="5377.152"/>
        <n v="6953.472000000001"/>
        <n v="1614.7199999999998"/>
        <n v="2083.008"/>
        <n v="4729.344"/>
        <n v="1869.12"/>
        <n v="5378.304"/>
        <n v="8582.975999999999"/>
        <n v="5104.512"/>
        <n v="5222.784"/>
        <n v="6784.896"/>
        <n v="5894.4"/>
        <n v="212.736"/>
        <n v="10329.6"/>
        <n v="6244.416"/>
        <n v="5806.848"/>
        <n v="12459.264"/>
        <n v="16154.112"/>
        <n v="14732.544"/>
        <n v="4263.168"/>
        <n v="326.20799999999997"/>
        <n v="5473.344"/>
        <n v="903.9359999999999"/>
        <n v="4992.96"/>
        <n v="10036.8"/>
        <n v="14945.279999999999"/>
        <n v="4544.256"/>
        <n v="9354.047999999999"/>
        <n v="11449.344000000001"/>
        <n v="8369.088"/>
        <n v="2827.0080000000003"/>
        <n v="5768.256"/>
        <n v="8697.6"/>
        <n v="3016.3199999999997"/>
        <n v="9670.848"/>
        <n v="17120.448"/>
        <n v="10321.536"/>
        <n v="12865.151999999998"/>
        <n v="569.088"/>
        <n v="8596.032"/>
        <n v="6432.0"/>
        <n v="8600.831999999999"/>
        <n v="5659.008"/>
        <n v="5750.208"/>
        <n v="16427.712"/>
        <n v="5298.624000000001"/>
        <n v="10018.176"/>
        <n v="9812.351999999999"/>
        <n v="18196.608"/>
        <n v="9120.384"/>
        <n v="8096.064"/>
        <n v="10258.56"/>
        <n v="7739.9039999999995"/>
        <n v="4512.0"/>
        <n v="7526.784"/>
        <n v="3455.808"/>
        <n v="7455.936"/>
        <n v="4200.0"/>
        <n v="11961.216"/>
        <n v="10362.816"/>
        <n v="4831.295999999999"/>
        <n v="5953.92"/>
        <n v="3648.576"/>
        <n v="5756.6930382"/>
        <n v="15038.356395899998"/>
        <n v="10488.048091799998"/>
        <n v="8959.1429187"/>
        <n v="6925.2855"/>
        <n v="10714.2081297"/>
        <n v="10298.552"/>
        <n v="9487.368"/>
        <n v="9390.7616"/>
        <n v="1517.934528"/>
        <n v="2313.5085464"/>
        <n v="4725.9636219"/>
        <n v="8433.6168213"/>
        <n v="7948.840864499999"/>
        <n v="8512.673827499957"/>
        <n v="8596.747141199958"/>
        <n v="9632.714966099951"/>
        <n v="12419.976065399938"/>
        <n v="8028.299175299961"/>
        <n v="8365.39503929996"/>
        <n v="10703.596291199949"/>
        <n v="6421.876861499968"/>
        <n v="9230.407104599954"/>
        <n v="7424.737056899962"/>
        <n v="3872.7900422999805"/>
        <n v="7426.743579899963"/>
        <n v="8529.528620699957"/>
        <n v="7886.638651499961"/>
        <n v="4370.4077462999785"/>
        <n v="6686.5372451999665"/>
        <n v="4817.2604183999765"/>
        <n v="8206.879722299958"/>
        <n v="9831.962699999951"/>
        <n v="7893.46082969996"/>
        <n v="8433.616821299958"/>
        <n v="4817.059766099976"/>
        <n v="7199.8125"/>
        <n v="10799.8527"/>
        <n v="8499.9607"/>
        <n v="10849.915799999999"/>
        <n v="9293.68"/>
        <n v="4999.833"/>
        <n v="11130.16"/>
        <n v="11983.810000000001"/>
        <n v="4799.87"/>
        <n v="8037.0"/>
        <n v="2542.6150000000002"/>
        <n v="2448.61225"/>
        <n v="2007.6675"/>
        <n v="2385.6"/>
        <n v="3152.4"/>
        <n v="1228.8"/>
        <n v="2572.7999999999997"/>
        <n v="6681.599999999999"/>
        <n v="5568.0"/>
        <n v="6028.8"/>
        <n v="5856.0"/>
        <n v="5068.8"/>
        <n v="3379.2"/>
        <n v="2995.2"/>
        <n v="1401.6"/>
        <n v="5952.0"/>
        <n v="7430.4"/>
        <n v="9388.8"/>
        <n v="8390.4"/>
        <n v="6297.599999999999"/>
        <n v="8832.0"/>
        <n v="15014.4"/>
        <n v="6374.4"/>
        <n v="3494.4"/>
        <n v="6739.2"/>
        <n v="8256.0"/>
        <n v="1536.0"/>
        <n v="11289.6"/>
        <n v="6105.599999999999"/>
        <n v="15072.0"/>
        <n v="5817.599999999999"/>
        <n v="7795.2"/>
        <n v="6201.599999999999"/>
        <n v="787.1999999999999"/>
        <n v="6336.0"/>
        <n v="11328.0"/>
        <n v="2073.6"/>
        <n v="4473.599999999999"/>
        <n v="9312.0"/>
        <n v="10080.0"/>
        <n v="5510.4"/>
        <n v="7833.599999999999"/>
        <n v="5107.2"/>
        <n v="13286.4"/>
        <n v="16742.399999999998"/>
        <n v="11731.199999999999"/>
        <n v="4608.0"/>
        <n v="13324.8"/>
        <n v="9792.0"/>
        <n v="8928.0"/>
        <n v="7680.0"/>
        <n v="7104.0"/>
        <n v="8640.0"/>
        <n v="6508.8"/>
        <n v="7564.799999999999"/>
        <n v="12768.0"/>
        <n v="672.0"/>
        <n v="11520.0"/>
        <n v="15033.599999999999"/>
        <n v="9888.0"/>
        <n v="11424.0"/>
        <n v="3502.2158099999997"/>
        <n v="15492.85299"/>
        <n v="5540.2284"/>
        <n v="7004.431619999999"/>
        <n v="7815.6793500000385"/>
        <n v="13909.930590000069"/>
        <n v="6776.0"/>
        <n v="11997.81584"/>
        <n v="4484.80656"/>
        <n v="14872.69184"/>
        <n v="9631.310399999951"/>
        <n v="5477.807789999973"/>
        <n v="7825.439699999961"/>
        <n v="8648.114129999956"/>
        <n v="6658.11392"/>
        <n v="5222.458106"/>
        <n v="5617.783619999999"/>
        <n v="8322.642399999999"/>
        <n v="10320.076576"/>
        <n v="10569.755847999999"/>
        <n v="9258.93967"/>
        <n v="8114.57634"/>
        <n v="4681.48635"/>
        <n v="8530.70846"/>
        <n v="5201.6515"/>
        <n v="4577.45332"/>
        <n v="9279.746276"/>
        <n v="8697.161307999999"/>
        <n v="8634.741489999999"/>
        <n v="13524.293899999999"/>
        <n v="8905.227368"/>
        <n v="7802.47725"/>
        <n v="13732.35996"/>
        <n v="8509.901854"/>
        <n v="9154.90664"/>
        <n v="5047.98"/>
        <n v="3608.7"/>
        <n v="3597.2"/>
        <n v="4480.34"/>
        <n v="9711.36"/>
        <n v="1997.9099999999999"/>
        <n v="12001.65"/>
        <n v="6006.2"/>
        <n v="5282.0"/>
        <n v="1941.8625"/>
        <n v="2683.8"/>
        <n v="7584.0"/>
        <n v="4780.8"/>
        <n v="5452.8"/>
        <n v="13459.199999999999"/>
        <n v="3091.2"/>
        <n v="7334.4"/>
        <n v="5683.2"/>
        <n v="3052.7999999999997"/>
        <n v="6624.0"/>
        <n v="4992.0"/>
        <n v="11846.4"/>
        <n v="1056.0"/>
        <n v="3936.0"/>
        <n v="1728.0"/>
        <n v="7180.8"/>
        <n v="3840.0"/>
        <n v="15590.4"/>
        <n v="3705.6"/>
        <n v="4128.0"/>
        <n v="576.0"/>
        <n v="5491.2"/>
        <n v="4819.2"/>
        <n v="422.4"/>
        <n v="4723.2"/>
        <n v="10003.199999999999"/>
        <n v="5875.2"/>
        <n v="11980.8"/>
        <n v="5836.8"/>
        <n v="16492.8"/>
        <n v="5913.599999999999"/>
        <n v="5587.2"/>
        <n v="6585.599999999999"/>
        <n v="6009.599999999999"/>
        <n v="16070.4"/>
        <n v="7008.0"/>
        <n v="14880.0"/>
        <n v="8332.8"/>
        <n v="6144.0"/>
        <n v="6278.4"/>
        <n v="5260.8"/>
        <n v="7622.4"/>
        <n v="6240.0"/>
        <n v="8044.799999999999"/>
        <n v="10022.4"/>
        <n v="4915.2"/>
        <n v="2035.1999999999998"/>
        <n v="6604.8"/>
        <n v="10464.0"/>
        <n v="6912.0"/>
        <n v="9523.199999999999"/>
        <n v="17433.6"/>
        <n v="4684.8"/>
        <n v="2457.6"/>
        <n v="16358.4"/>
        <n v="2534.4"/>
        <n v="9446.4"/>
        <n v="13190.4"/>
        <n v="2400.0"/>
        <n v="9600.0"/>
        <n v="12076.8"/>
        <n v="12672.0"/>
        <n v="7296.0"/>
        <n v="5721.599999999999"/>
        <n v="7123.150800000036"/>
        <n v="9082.017270000046"/>
        <n v="6826.352850000034"/>
        <n v="7281.4430400000365"/>
        <n v="7518.8814000000375"/>
        <n v="9754.759290000049"/>
        <n v="12485.300430000063"/>
        <n v="9675.613170000048"/>
        <n v="11179.389450000055"/>
        <n v="12524.873490000062"/>
        <n v="9525.119999999999"/>
        <n v="6175.84"/>
        <n v="9350.88"/>
        <n v="10067.199999999999"/>
        <n v="15488.0"/>
        <n v="1533.2672"/>
        <n v="2299.9008"/>
        <n v="3391.4767779999997"/>
        <n v="7844.090461999999"/>
        <n v="8010.543309999999"/>
        <n v="7511.184765999999"/>
        <n v="5347.297742"/>
        <n v="8551.515066"/>
        <n v="5950.689316"/>
        <n v="4993.58544"/>
        <n v="7677.637613999999"/>
        <n v="3870.028716"/>
        <n v="9529.425548"/>
        <n v="4369.3872599999995"/>
        <n v="6096.335558"/>
        <n v="5430.524165999999"/>
        <n v="7698.444219999999"/>
        <n v="7948.123492"/>
        <n v="8572.321672"/>
        <n v="8717.967913999999"/>
        <n v="8738.774519999999"/>
        <n v="4161.321199999999"/>
        <n v="7219.892282"/>
        <n v="8863.614156"/>
        <n v="4951.972228"/>
        <n v="5971.495921999999"/>
        <n v="5268.900000000001"/>
        <n v="5017.32"/>
        <n v="6192.78"/>
        <n v="14279.22"/>
        <n v="13409.16"/>
        <n v="5990.64"/>
        <n v="5032.76"/>
        <n v="15594.95"/>
        <n v="7696.919999999999"/>
        <n v="2644.5"/>
        <n v="2818.75"/>
        <n v="1978.25"/>
        <n v="10871.424"/>
        <n v="2208.384"/>
        <n v="4442.687999999999"/>
        <n v="1839.936"/>
        <n v="5267.1359999999995"/>
        <n v="6163.2"/>
        <n v="14628.671999999999"/>
        <n v="6534.143999999999"/>
        <n v="10383.936"/>
        <n v="6049.92"/>
        <n v="11578.56"/>
        <n v="11523.264"/>
        <n v="12474.24"/>
        <n v="6350.976"/>
        <n v="7708.991999999999"/>
        <n v="11338.176"/>
        <n v="7113.599999999999"/>
        <n v="10410.24"/>
        <n v="10442.112"/>
        <n v="9017.472"/>
        <n v="12403.776"/>
        <n v="9561.6"/>
        <n v="10791.359999999999"/>
        <n v="11902.655999999999"/>
        <n v="8544.0"/>
        <n v="1670.3999999999999"/>
        <n v="7041.7919999999995"/>
        <n v="6780.288"/>
        <n v="2491.392"/>
        <n v="10985.279999999999"/>
        <n v="835.5840000000001"/>
        <n v="15664.704"/>
        <n v="4444.032"/>
        <n v="5930.304"/>
        <n v="4719.168"/>
        <n v="7001.28"/>
        <n v="13618.367999999999"/>
        <n v="9841.344000000001"/>
        <n v="17723.328"/>
        <n v="11107.392"/>
        <n v="15265.728"/>
        <n v="5953.344"/>
        <n v="13236.3462"/>
        <n v="9397.9434"/>
        <n v="4070.1876"/>
        <n v="12984.987599999999"/>
        <n v="12887.699999999999"/>
        <n v="17442.0"/>
        <n v="2814.5573999999997"/>
        <n v="7171.3752"/>
        <n v="14767.56"/>
        <n v="10300.07605680005"/>
        <n v="13095.714880500065"/>
        <n v="7565.379745500039"/>
        <n v="11517.541247700057"/>
        <n v="6826.946445900034"/>
        <n v="6927.264153000035"/>
        <n v="8508.999361200043"/>
        <n v="15829.421865300079"/>
        <n v="8390.0432"/>
        <n v="7744.580799999999"/>
        <n v="5425.2528"/>
        <n v="5789.616947199999"/>
        <n v="4834.83103622"/>
        <n v="8801.194338"/>
        <n v="5361.862366199999"/>
        <n v="15397.09650606"/>
        <n v="4302.5980547399995"/>
        <n v="9709.61075596"/>
        <n v="5202.6918303"/>
        <n v="7802.685316059999"/>
        <n v="8532.7891206"/>
        <n v="6786.49067902"/>
        <n v="8246.28215598"/>
        <n v="7491.8346224199995"/>
        <n v="4889.552409999999"/>
        <n v="4666.7136597399995"/>
        <n v="14293.930255939998"/>
        <n v="7036.16995102"/>
        <n v="9600.37607446"/>
        <n v="8999.481293179999"/>
        <n v="5140.68814442"/>
        <n v="12567.606156119999"/>
        <n v="7490.58622606"/>
        <n v="11999.9314"/>
        <n v="4976.1"/>
        <n v="15213.300000000001"/>
        <n v="7497.907999999999"/>
        <n v="9599.660699999999"/>
        <n v="3599.9131999999995"/>
        <n v="2399.7897"/>
        <n v="5999.796"/>
        <n v="3599.845"/>
        <n v="11999.824"/>
        <n v="2706.7174999999997"/>
        <n v="2829.0"/>
        <n v="2341.60225"/>
        <n v="5472.0"/>
        <n v="7027.2"/>
        <n v="7238.4"/>
        <n v="15302.4"/>
        <n v="9868.8"/>
        <n v="12576.0"/>
        <n v="2112.0"/>
        <n v="15417.599999999999"/>
        <n v="16454.399999999998"/>
        <n v="6048.0"/>
        <n v="6566.4"/>
        <n v="12211.199999999999"/>
        <n v="3763.2"/>
        <n v="14899.199999999999"/>
        <n v="13075.199999999999"/>
        <n v="13113.6"/>
        <n v="4300.8"/>
        <n v="4627.2"/>
        <n v="6393.599999999999"/>
        <n v="4032.0"/>
        <n v="11116.8"/>
        <n v="12729.6"/>
        <n v="13152.0"/>
        <n v="10905.6"/>
        <n v="7123.2"/>
        <n v="5030.4"/>
        <n v="10790.4"/>
        <n v="15782.4"/>
        <n v="5760.0"/>
        <n v="10809.6"/>
        <n v="16416.0"/>
        <n v="7142.4"/>
        <n v="14631.9"/>
        <n v="15310.199999999999"/>
        <n v="7034.94"/>
        <n v="16221.06"/>
        <n v="10271.4"/>
        <n v="13217.16"/>
        <n v="12015.599999999999"/>
        <n v="17655.18"/>
        <n v="8895.42"/>
        <n v="9980.699999999999"/>
        <n v="15891.599999999999"/>
        <n v="8725.859730000044"/>
        <n v="9855.101279999999"/>
        <n v="4551.5527999999995"/>
        <n v="4353.6592"/>
        <n v="8636.265000000001"/>
        <n v="8828.182"/>
        <n v="14776.86264"/>
        <n v="14125.22408"/>
        <n v="8135.382946"/>
        <n v="9841.524637999999"/>
        <n v="9030.067003999999"/>
        <n v="4827.132592"/>
        <n v="9695.878396"/>
        <n v="5701.010044"/>
        <n v="8364.255611999999"/>
        <n v="9779.104819999999"/>
        <n v="8072.963127999999"/>
        <n v="8780.387732"/>
        <n v="7992.16"/>
        <n v="7506.0"/>
        <n v="9505.300000000001"/>
        <n v="8595.99"/>
        <n v="8501.85"/>
        <n v="2114.0625"/>
        <n v="5299.2"/>
        <n v="6643.2"/>
        <n v="12364.8"/>
        <n v="5126.4"/>
        <n v="2592.0"/>
        <n v="2649.6"/>
        <n v="15360.0"/>
        <n v="3513.6"/>
        <n v="5395.2"/>
        <n v="3360.0"/>
        <n v="8083.2"/>
        <n v="10195.199999999999"/>
        <n v="3168.0"/>
        <n v="11616.0"/>
        <n v="7046.4"/>
        <n v="12537.6"/>
        <n v="7257.599999999999"/>
        <n v="10214.4"/>
        <n v="13824.0"/>
        <n v="7392.0"/>
        <n v="9926.4"/>
        <n v="14803.199999999999"/>
        <n v="1478.3999999999999"/>
        <n v="18759.84"/>
        <n v="8333.4"/>
        <n v="7558.2"/>
        <n v="14224.92"/>
        <n v="10465.199999999999"/>
        <n v="7228.74"/>
        <n v="4166.7"/>
        <n v="3858.9251999999997"/>
        <n v="7757.42912"/>
        <n v="3364.1911999999998"/>
        <n v="9736.365119999999"/>
        <n v="10389.413999999999"/>
        <n v="6827.329199999999"/>
        <n v="15831.488"/>
        <n v="7532.17512"/>
        <n v="5941.4104"/>
        <n v="15275.17448"/>
        <n v="7719.2508259999995"/>
        <n v="7178.27907"/>
        <n v="4265.35423"/>
        <n v="10174.430333999999"/>
        <n v="6408.4346479999995"/>
        <n v="9362.9727"/>
        <n v="7906.5102799999995"/>
        <n v="8343.449005999999"/>
        <n v="10881.854937999999"/>
        <n v="5264.071317999999"/>
        <n v="10528.142635999999"/>
        <n v="8405.868824"/>
        <n v="7594.41119"/>
        <n v="8218.60937"/>
        <n v="8946.84058"/>
        <n v="3953.2551399999998"/>
        <n v="7295.96"/>
        <n v="8748.8"/>
        <n v="7208.0"/>
        <n v="12454.4"/>
        <n v="10632.9"/>
        <n v="3943.5"/>
        <n v="9614.1"/>
        <n v="9587.76"/>
        <n v="12722.449999999999"/>
        <n v="16893.5"/>
        <n v="14838.449999999999"/>
        <n v="3094.65"/>
        <n v="1948.115"/>
        <n v="2449.5"/>
        <n v="3439.9500000000003"/>
        <n v="2513.4"/>
        <n v="16317.36264"/>
        <n v="14914.885568"/>
        <n v="2247.15"/>
        <n v="2854.2000000000003"/>
        <n v="2896.8"/>
        <n v="1555.2"/>
        <n v="864.0"/>
        <n v="11020.8"/>
        <n v="11904.0"/>
        <n v="6067.2"/>
        <n v="1286.3999999999999"/>
        <n v="6835.2"/>
        <n v="3648.0"/>
        <n v="6796.8"/>
        <n v="2515.2"/>
        <n v="6662.4"/>
        <n v="4339.2"/>
        <n v="2380.7999999999997"/>
        <n v="2764.7999999999997"/>
        <n v="11712.0"/>
        <n v="1843.1999999999998"/>
        <n v="940.8"/>
        <n v="7161.599999999999"/>
        <n v="652.8"/>
        <n v="6259.2"/>
        <n v="6720.0"/>
        <n v="15724.8"/>
        <n v="3878.3999999999996"/>
        <n v="12096.0"/>
        <n v="6412.8"/>
        <n v="9139.199999999999"/>
        <n v="8972.939999999999"/>
        <n v="15697.8"/>
        <n v="11686.14"/>
        <n v="2209.3199999999997"/>
        <n v="14961.359999999999"/>
        <n v="2344.98"/>
        <n v="9302.4"/>
        <n v="2093.04"/>
        <n v="7737.639759999999"/>
        <n v="10686.2544"/>
        <n v="4155.7656"/>
        <n v="8905.212"/>
        <n v="5402.495279999999"/>
        <n v="6570.06752"/>
        <n v="6530.488799999999"/>
        <n v="3166.2976"/>
        <n v="10884.148"/>
        <n v="10112.362959999999"/>
        <n v="2176.8296"/>
        <n v="8410.478"/>
        <n v="12823.50528"/>
        <n v="13951.4988"/>
        <n v="6160.5357"/>
        <n v="7887.7887"/>
        <n v="9711.0002"/>
        <n v="3339.3558000000003"/>
        <n v="12994.43952"/>
        <n v="1590.76472"/>
        <n v="2242.40328"/>
        <n v="8011.32112"/>
        <n v="7417.18008"/>
        <n v="5922.24456"/>
        <n v="5139.231682"/>
        <n v="8197.802764"/>
        <n v="9009.260397999999"/>
        <n v="6741.340343999999"/>
        <n v="4785.51938"/>
        <n v="4390.193866"/>
        <n v="8489.095248"/>
        <n v="8281.029187999999"/>
        <n v="5305.6845299999995"/>
        <n v="9997.4"/>
        <n v="4808.15"/>
        <n v="9990.199999999999"/>
        <n v="8992.83"/>
        <n v="2393.05"/>
        <n v="11638.0"/>
        <n v="7187.25"/>
        <n v="13225.0"/>
        <n v="9599.73"/>
        <n v="7908.07"/>
        <n v="4800.0"/>
        <n v="2596.0"/>
        <n v="9999.92"/>
        <n v="2005.5149999999999"/>
        <n v="6451.2"/>
        <n v="6892.8"/>
        <n v="13516.8"/>
        <n v="3417.6"/>
        <n v="8448.0"/>
        <n v="8601.6"/>
        <n v="11692.8"/>
        <n v="19.2"/>
        <n v="4320.0"/>
        <n v="403.2"/>
        <n v="883.1999999999999"/>
        <n v="10886.4"/>
        <n v="3609.6"/>
        <n v="5798.4"/>
        <n v="748.8"/>
        <n v="8160.0"/>
        <n v="2092.7999999999997"/>
        <n v="1632.0"/>
        <n v="345.59999999999997"/>
        <n v="307.2"/>
        <n v="7737.599999999999"/>
        <n v="12960.0"/>
        <n v="5145.599999999999"/>
        <n v="13632.0"/>
        <n v="8006.4"/>
        <n v="3801.6"/>
        <n v="13017.6"/>
        <n v="1939.1999999999998"/>
        <n v="10252.8"/>
        <n v="6316.8"/>
        <n v="10291.199999999999"/>
        <n v="2707.2"/>
        <n v="15859.199999999999"/>
        <n v="16992.0"/>
        <n v="6873.599999999999"/>
        <n v="15513.599999999999"/>
        <n v="14922.599999999999"/>
        <n v="18411.0"/>
        <n v="11434.199999999999"/>
        <n v="3972.8999999999996"/>
        <n v="717.06"/>
        <n v="3333.3599999999997"/>
        <n v="9515.58"/>
        <n v="15504.0"/>
        <n v="11477.8288"/>
        <n v="14842.019999999999"/>
        <n v="7322.0632"/>
        <n v="16662.64112"/>
        <n v="14911.9509"/>
        <n v="9595.85"/>
        <n v="10617.87536"/>
        <n v="1667.42808"/>
        <n v="2165.73992"/>
        <n v="6938.034079999999"/>
        <n v="8337.1404"/>
        <n v="8842.80755"/>
        <n v="10070.397304"/>
        <n v="9446.199123999999"/>
        <n v="11277.180451999999"/>
        <n v="8301.835793999999"/>
        <n v="7573.604584"/>
        <n v="7074.246039999999"/>
        <n v="6762.146949999999"/>
        <n v="4535.840107999999"/>
        <n v="9716.685002"/>
        <n v="5097.618469999999"/>
        <n v="4556.6467139999995"/>
        <n v="7490.378159999999"/>
        <n v="9996.0"/>
        <n v="12009.6"/>
        <n v="3012.52"/>
        <n v="4840.349999999999"/>
        <n v="5994.85"/>
        <n v="12987.87"/>
        <n v="5991.78"/>
        <n v="5378.0"/>
        <n v="10067.269999999999"/>
        <n v="10005.58"/>
        <n v="3836.4"/>
        <n v="9590.31"/>
        <n v="2649.6000000000004"/>
        <n v="4006.61"/>
        <n v="12010.5"/>
        <n v="8396.64"/>
        <n v="7176.06"/>
        <n v="16703.66"/>
        <n v="1996.8025"/>
        <n v="5644.5"/>
        <n v="2641.2000000000003"/>
        <n v="883.95"/>
        <n v="14592.0"/>
        <n v="5548.8"/>
        <n v="518.4"/>
        <n v="13248.0"/>
        <n v="13670.4"/>
        <n v="7219.2"/>
        <n v="5644.8"/>
        <n v="3532.7999999999997"/>
        <n v="1075.2"/>
        <n v="6182.4"/>
        <n v="4876.8"/>
        <n v="12499.199999999999"/>
        <n v="13747.199999999999"/>
        <n v="10560.0"/>
        <n v="15744.0"/>
        <n v="4454.4"/>
        <n v="5625.599999999999"/>
        <n v="5932.8"/>
        <n v="825.6"/>
        <n v="9504.0"/>
        <n v="5318.4"/>
        <n v="5779.2"/>
        <n v="14400.0"/>
        <n v="15456.0"/>
        <n v="5049.599999999999"/>
        <n v="10598.4"/>
        <n v="5011.2"/>
        <n v="14535.0"/>
        <n v="13759.8"/>
        <n v="14147.4"/>
        <n v="11531.099999999999"/>
        <n v="13178.4"/>
        <n v="4748.099999999999"/>
        <n v="12693.9"/>
        <n v="2907.0"/>
        <n v="12732.66"/>
        <n v="14457.48"/>
        <n v="14845.08"/>
        <n v="16453.62"/>
        <n v="9108.6"/>
        <n v="8707.3184"/>
        <n v="7975.112079999999"/>
        <n v="5837.861199999999"/>
        <n v="9894.679999999998"/>
        <n v="10646.675679999998"/>
        <n v="6035.7548"/>
        <n v="14604.8837"/>
        <n v="10958.4607"/>
        <n v="10171.601"/>
        <n v="8002.9389"/>
        <n v="7926.172100000001"/>
        <n v="11054.4192"/>
        <n v="9173.6326"/>
        <n v="9020.099"/>
        <n v="5757.51"/>
        <n v="9071.680215999999"/>
        <n v="9612.651972"/>
        <n v="7760.864038"/>
        <n v="10403.303"/>
        <n v="7011.826222"/>
        <n v="15813.020559999999"/>
        <n v="8052.156521999999"/>
        <n v="7864.897067999999"/>
        <n v="7282.312099999999"/>
        <n v="8385.062218"/>
        <n v="15313.662015999998"/>
        <n v="14980.756319999999"/>
        <n v="9675.07179"/>
        <n v="9571.03876"/>
        <n v="12587.99663"/>
        <n v="5118.4250759999995"/>
        <n v="19506.899999999998"/>
        <n v="3589.6699999999996"/>
        <n v="12193.449999999999"/>
        <n v="4993.15"/>
        <n v="11981.800000000001"/>
        <n v="11988.24"/>
        <n v="16874.0"/>
        <n v="2026.0149999999999"/>
        <n v="2374.9500000000003"/>
        <n v="2172.6"/>
        <n v="3258.9"/>
        <n v="2880.1919999999996"/>
        <n v="8164.416"/>
        <n v="16097.663999999999"/>
        <n v="7030.464"/>
        <n v="9632.256"/>
        <n v="2405.7599999999998"/>
        <n v="5567.04"/>
        <n v="17381.951999999997"/>
        <n v="13899.455999999998"/>
        <n v="1859.904"/>
        <n v="2105.856"/>
        <n v="12427.967999999999"/>
        <n v="840.7679999999999"/>
        <n v="7016.256"/>
        <n v="1437.12"/>
        <n v="2534.784"/>
        <n v="5214.335999999999"/>
        <n v="1157.568"/>
        <n v="11420.736"/>
        <n v="1017.408"/>
        <n v="7315.392"/>
        <n v="11723.52"/>
        <n v="2546.304"/>
        <n v="8712.0"/>
        <n v="11816.640000000001"/>
        <n v="7646.592"/>
        <n v="17377.344"/>
        <n v="6395.9039999999995"/>
        <n v="10473.408"/>
        <n v="692.544"/>
        <n v="812.928"/>
        <n v="6777.216"/>
        <n v="2294.2079999999996"/>
        <n v="11725.44"/>
        <n v="6590.208"/>
        <n v="10638.528"/>
        <n v="12105.792"/>
        <n v="7807.872"/>
        <n v="5760.768"/>
        <n v="7443.072"/>
        <n v="6918.527999999999"/>
        <n v="5683.968"/>
        <n v="7009.92"/>
        <n v="7399.103999999999"/>
        <n v="9619.008"/>
        <n v="14728.8"/>
        <n v="9303.1752"/>
        <n v="1550.5938"/>
        <n v="8142.1194"/>
        <n v="9632.6352"/>
        <n v="6395.981399999999"/>
        <n v="1947.3024"/>
        <n v="8745.225"/>
        <n v="14148.175199999998"/>
        <n v="15298.184399999998"/>
        <n v="12500.875199999999"/>
        <n v="4603.3314"/>
        <n v="16376.875199999999"/>
        <n v="14732.4822"/>
        <n v="11897.382"/>
        <n v="7410.917426399999"/>
        <n v="6930.6296592"/>
        <n v="6688.012105599999"/>
        <n v="6015.96544"/>
        <n v="5363.510240799999"/>
        <n v="8968.735845599998"/>
        <n v="6831.6828592"/>
        <n v="9512.9432456"/>
        <n v="2454.2764272"/>
        <n v="12552.588941599997"/>
        <n v="7323.844242399999"/>
        <n v="7322.656880799999"/>
        <n v="6135.4931744"/>
        <n v="10686.650187199999"/>
        <n v="12349.154320799998"/>
        <n v="7445.420015"/>
        <n v="5297.293034"/>
        <n v="7055.8285049999995"/>
        <n v="15545.277"/>
        <n v="7692.417194000001"/>
        <n v="11078.0471784"/>
        <n v="6515.235649599999"/>
        <n v="5115.171037599999"/>
        <n v="9.7745784"/>
        <n v="8433.352916799999"/>
        <n v="5941.6020584"/>
        <n v="1723.009016"/>
        <n v="2110.1589839999997"/>
        <n v="8054.2371826"/>
        <n v="9829.87293864"/>
        <n v="8114.784406059999"/>
        <n v="10071.02150218"/>
        <n v="8056.3178431999995"/>
        <n v="5801.505950979999"/>
        <n v="10471.75673374"/>
        <n v="11652.531624239999"/>
        <n v="8365.2959423"/>
        <n v="7986.199580979999"/>
        <n v="428.40801753999995"/>
        <n v="8147.658843539999"/>
        <n v="11999.901"/>
        <n v="5398.0"/>
        <n v="5199.888"/>
        <n v="9999.759999999998"/>
        <n v="10799.846399999999"/>
        <n v="7661.435299999999"/>
        <n v="3399.9876"/>
        <n v="9599.8764"/>
        <n v="9599.944500000001"/>
        <n v="11999.9187"/>
        <n v="2723.835"/>
        <n v="2627.4849999999997"/>
        <n v="1955.905"/>
        <n v="7219.847376"/>
        <n v="14599.745519999999"/>
        <n v="7384.127999999999"/>
        <n v="5726.784"/>
        <n v="4008.96"/>
        <n v="4437.312"/>
        <n v="6314.304"/>
        <n v="5049.7919999999995"/>
        <n v="1717.6319999999998"/>
        <n v="7189.632"/>
        <n v="5856.768"/>
        <n v="4793.28"/>
        <n v="3996.2879999999996"/>
        <n v="1567.68"/>
        <n v="6642.24"/>
        <n v="5609.28"/>
        <n v="4800.192"/>
        <n v="384.38399999999996"/>
        <n v="7433.472"/>
        <n v="14402.304"/>
        <n v="9985.151999999998"/>
        <n v="13626.432"/>
        <n v="15649.151999999998"/>
        <n v="6109.248"/>
        <n v="5992.512"/>
        <n v="6720.192"/>
        <n v="10077.312"/>
        <n v="10996.8"/>
        <n v="11508.287999999999"/>
        <n v="5595.648"/>
        <n v="6651.839999999999"/>
        <n v="9465.408"/>
        <n v="8897.279999999999"/>
        <n v="7204.991999999999"/>
        <n v="12910.848"/>
        <n v="6676.608"/>
        <n v="11499.264"/>
        <n v="5472.383999999999"/>
        <n v="9391.104"/>
        <n v="15284.351999999999"/>
        <n v="9820.224"/>
        <n v="6456.192"/>
        <n v="16714.368"/>
        <n v="16553.814599999998"/>
        <n v="6627.96"/>
        <n v="6947.1486"/>
        <n v="7954.521"/>
        <n v="6337.259999999999"/>
        <n v="17807.313"/>
        <n v="15019.5"/>
        <n v="8603.3634"/>
        <n v="8300.8416"/>
        <n v="14729.1876"/>
        <n v="10373.144999999999"/>
        <n v="7461.687599999999"/>
        <n v="10506.764904799998"/>
        <n v="9737.1566944"/>
        <n v="5791.158310399999"/>
        <n v="13358.411680799998"/>
        <n v="8500.3216944"/>
        <n v="10693.972250399998"/>
        <n v="12468.484161599998"/>
        <n v="4674.138535"/>
        <n v="7824.072256"/>
        <n v="1065.5231840000001"/>
        <n v="9501.234919"/>
        <n v="6175.6169648000005"/>
        <n v="8448.106234179999"/>
        <n v="8074.0034583"/>
        <n v="5203.94022666"/>
        <n v="9157.61149878"/>
        <n v="8614.9752143"/>
        <n v="5885.98077134"/>
        <n v="9093.111020179998"/>
        <n v="9780.769348479998"/>
        <n v="4888.512079699999"/>
        <n v="7704.6862018"/>
        <n v="4476.3332148399995"/>
        <n v="8365.71207442"/>
        <n v="9182.9955581"/>
        <n v="7970.386560419999"/>
        <n v="8227.34814452"/>
        <n v="8322.85046606"/>
        <n v="4892.88146696"/>
        <n v="4973.8191643"/>
        <n v="4786.5597103"/>
        <n v="12609.5085"/>
        <n v="2999.9442"/>
        <n v="4799.9163"/>
        <n v="3125.8436"/>
        <n v="9599.8117"/>
        <n v="10799.6108"/>
        <n v="2999.8998"/>
        <n v="7785.0"/>
        <n v="5999.791499999999"/>
        <n v="15994.050500000001"/>
        <n v="5039.9832"/>
        <n v="13395.0"/>
        <n v="16022.351999999999"/>
        <n v="2465.535"/>
        <n v="2035.3425"/>
        <n v="15801.599999999999"/>
        <n v="16608.0"/>
        <n v="9907.199999999999"/>
        <n v="5088.0"/>
        <n v="8064.0"/>
        <n v="5280.0"/>
        <n v="4416.0"/>
        <n v="13497.6"/>
        <n v="9696.0"/>
        <n v="3744.0"/>
        <n v="12384.0"/>
        <n v="11040.0"/>
        <n v="3244.7999999999997"/>
        <n v="6777.599999999999"/>
        <n v="2323.2"/>
        <n v="12595.199999999999"/>
        <n v="2208.0"/>
        <n v="3686.3999999999996"/>
        <n v="5990.4"/>
        <n v="7776.0"/>
        <n v="10483.199999999999"/>
        <n v="15129.600000000079"/>
        <n v="7238.400000000037"/>
        <n v="5664.000000000029"/>
        <n v="4051.2000000000207"/>
        <n v="11846.400000000061"/>
        <n v="10176.000000000053"/>
        <n v="18585.600000000097"/>
        <n v="8083.200000000042"/>
        <n v="5548.800000000028"/>
        <n v="7084.800000000037"/>
        <n v="11500.80000000006"/>
        <n v="6105.600000000031"/>
        <n v="10137.600000000051"/>
        <n v="6432.000000000033"/>
        <n v="7180.800000000037"/>
        <n v="8256.000000000042"/>
        <n v="6144.000000000032"/>
        <n v="6912.0000000000355"/>
        <n v="9657.60000000005"/>
        <n v="16279.199999999999"/>
        <n v="9786.9"/>
        <n v="15407.099999999999"/>
        <n v="11628.0"/>
        <n v="13856.699999999999"/>
        <n v="12848.939999999999"/>
        <n v="5019.42"/>
        <n v="9496.199999999999"/>
        <n v="16860.6"/>
        <n v="11899.32"/>
        <n v="15116.4"/>
        <n v="14050.4456"/>
        <n v="8727.107759999999"/>
        <n v="15534.647599999998"/>
        <n v="11636.14368"/>
        <n v="9691.808500000001"/>
        <n v="8924.1405"/>
        <n v="6333.261"/>
        <n v="5968.6187"/>
        <n v="8962.5239"/>
        <n v="8751.415200000001"/>
        <n v="10215.39272"/>
        <n v="5078.9475999999995"/>
        <n v="4676.46496"/>
        <n v="14201.887439999999"/>
        <n v="7513.009279999999"/>
        <n v="9820.718031999999"/>
        <n v="4868.745803999999"/>
        <n v="8593.128278"/>
        <n v="11589.279541999998"/>
        <n v="11942.991843999998"/>
        <n v="15500.92147"/>
        <n v="7448.764947999999"/>
        <n v="8426.67543"/>
        <n v="5191.2"/>
        <n v="5495.34"/>
        <n v="2888.5"/>
        <n v="3692.3399999999997"/>
        <n v="4299.3"/>
        <n v="12010.75"/>
        <n v="3586.2000000000003"/>
        <n v="5198.6"/>
        <n v="4793.2"/>
        <n v="6009.07"/>
        <n v="2902.4925000000003"/>
        <n v="1933.56"/>
        <n v="8236.8"/>
        <n v="633.6"/>
        <n v="2880.0"/>
        <n v="12172.8"/>
        <n v="5241.599999999999"/>
        <n v="2784.0"/>
        <n v="4550.4"/>
        <n v="902.4"/>
        <n v="2438.4"/>
        <n v="12115.199999999999"/>
        <n v="5203.200000000027"/>
        <n v="17798.400000000092"/>
        <n v="13248.000000000067"/>
        <n v="8102.4000000000415"/>
        <n v="12038.400000000061"/>
        <n v="11001.600000000057"/>
        <n v="7603.200000000039"/>
        <n v="11750.40000000006"/>
        <n v="9830.40000000005"/>
        <n v="6739.200000000034"/>
        <n v="9715.20000000005"/>
        <n v="7257.600000000038"/>
        <n v="6240.000000000032"/>
        <n v="3436.8000000000175"/>
        <n v="12441.600000000064"/>
        <n v="6007.799999999999"/>
        <n v="10250.88848"/>
        <n v="9954.048079999999"/>
        <n v="9696.786399999999"/>
        <n v="15376.332719999999"/>
        <n v="13417.18608"/>
        <n v="10508.15016"/>
        <n v="9419.735359999999"/>
        <n v="12665.1904"/>
        <n v="7983.747200000001"/>
        <n v="6909.012000000001"/>
        <n v="10056.4508"/>
        <n v="10977.6524"/>
        <n v="5749.7519999999995"/>
        <n v="3564.84624"/>
        <n v="11499.503999999999"/>
        <n v="13416.088"/>
        <n v="16003.4764"/>
        <n v="7283.0192"/>
        <n v="3641.5096"/>
        <n v="5409.71756"/>
        <n v="8093.7697339999995"/>
        <n v="7636.024401999999"/>
        <n v="11693.312571999999"/>
        <n v="8759.581126"/>
        <n v="9758.298213999999"/>
        <n v="6824.566768"/>
        <n v="9903.944456"/>
        <n v="4473.42029"/>
        <n v="11027.50118"/>
        <n v="9050.873609999999"/>
        <n v="11981.39"/>
        <n v="2512.3775"/>
        <n v="2470.8"/>
        <n v="5580.6"/>
        <n v="2534.7000000000003"/>
        <n v="2673.15"/>
        <n v="2428.2000000000003"/>
        <n v="2225.85"/>
        <n v="6661.16871"/>
        <n v="10743.8205"/>
        <n v="13073.507315"/>
        <n v="14563.949999999999"/>
        <n v="771.5999999999999"/>
        <n v="3626.52"/>
        <n v="5111.849999999999"/>
        <n v="14891.88"/>
        <n v="8005.349999999999"/>
        <n v="7175.88"/>
        <n v="7214.46"/>
        <n v="7137.299999999999"/>
        <n v="10763.82"/>
        <n v="5594.099999999999"/>
        <n v="11014.59"/>
        <n v="6249.96"/>
        <n v="4185.929999999999"/>
        <n v="6211.38"/>
        <n v="12634.949999999999"/>
        <n v="9587.13"/>
        <n v="1929.0"/>
        <n v="868.05"/>
        <n v="1543.1999999999998"/>
        <n v="3800.1299999999997"/>
        <n v="5979.9"/>
        <n v="6539.3099999999995"/>
        <n v="5324.04"/>
        <n v="13695.9"/>
        <n v="16203.599999999999"/>
        <n v="5671.259999999999"/>
        <n v="12422.76"/>
        <n v="9432.81"/>
        <n v="9953.64"/>
        <n v="11574.0"/>
        <n v="3858.0"/>
        <n v="964.5"/>
        <n v="8892.69"/>
        <n v="617.28"/>
        <n v="7908.9"/>
        <n v="12982.17"/>
        <n v="6365.7"/>
        <n v="14467.5"/>
        <n v="6693.63"/>
        <n v="7310.91"/>
        <n v="6462.15"/>
        <n v="7310.910000000037"/>
        <n v="4726.050000000024"/>
        <n v="5343.330000000027"/>
        <n v="4745.340000000025"/>
        <n v="10193.88"/>
        <n v="7073.7"/>
        <n v="4108.5599999999995"/>
        <n v="6279.12"/>
        <n v="13643.519999999999"/>
        <n v="4069.7999999999997"/>
        <n v="8449.68"/>
        <n v="10659.0"/>
        <n v="10252.019999999999"/>
        <n v="11240.4"/>
        <n v="8585.34"/>
        <n v="10116.359999999999"/>
        <n v="5949.66"/>
        <n v="3197.7"/>
        <n v="1375.98"/>
        <n v="7519.44"/>
        <n v="6957.42"/>
        <n v="6783.0"/>
        <n v="6472.92"/>
        <n v="6589.2"/>
        <n v="18012.38515"/>
        <n v="6943.32165"/>
        <n v="7043.9495"/>
        <n v="744.64609"/>
        <n v="6178.5499899999995"/>
        <n v="8970.942239999998"/>
        <n v="6038.1341999999995"/>
        <n v="15948.34176"/>
        <n v="5056.005257999999"/>
        <n v="10985.887968"/>
        <n v="3786.802292"/>
        <n v="5035.198652"/>
        <n v="9217.326458"/>
        <n v="9342.166094"/>
        <n v="11859.76542"/>
        <n v="3793.5"/>
        <n v="7987.950000000001"/>
        <n v="7481.43"/>
        <n v="5031.8"/>
        <n v="7201.13"/>
        <n v="14385.67"/>
        <n v="2640.605"/>
        <n v="2608.42"/>
        <n v="15142.65"/>
        <n v="7445.94"/>
        <n v="13117.199999999999"/>
        <n v="11149.619999999999"/>
        <n v="6751.5"/>
        <n v="3645.81"/>
        <n v="10378.02"/>
        <n v="10532.34"/>
        <n v="8333.279999999999"/>
        <n v="7754.58"/>
        <n v="5343.33"/>
        <n v="5536.23"/>
        <n v="5285.46"/>
        <n v="3665.1"/>
        <n v="1678.2300000000087"/>
        <n v="4166.640000000021"/>
        <n v="2874.2100000000146"/>
        <n v="7619.550000000039"/>
        <n v="5266.170000000027"/>
        <n v="15972.12000000008"/>
        <n v="7349.490000000038"/>
        <n v="12577.080000000064"/>
        <n v="3510.780000000018"/>
        <n v="5420.490000000028"/>
        <n v="617.2800000000032"/>
        <n v="6037.77000000003"/>
        <n v="7716.000000000039"/>
        <n v="12094.830000000062"/>
        <n v="5304.750000000027"/>
        <n v="6847.950000000035"/>
        <n v="11381.100000000059"/>
        <n v="9066.300000000096"/>
        <n v="6944.400000000072"/>
        <n v="8217.540000000086"/>
        <n v="1774.6800000000185"/>
        <n v="8931.270000000093"/>
        <n v="4205.220000000044"/>
        <n v="7889.610000000082"/>
        <n v="10088.670000000106"/>
        <n v="11689.740000000122"/>
        <n v="12442.05000000013"/>
        <n v="385.80000000000405"/>
        <n v="1099.5300000000116"/>
        <n v="15894.960000000166"/>
        <n v="8759.76"/>
        <n v="14651.279999999999"/>
        <n v="13275.3"/>
        <n v="9089.22"/>
        <n v="10368.3"/>
        <n v="13934.22"/>
        <n v="14128.019999999999"/>
        <n v="10852.8"/>
        <n v="7170.599999999999"/>
        <n v="10736.519999999999"/>
        <n v="4089.18"/>
        <n v="10872.18"/>
        <n v="5814.0"/>
        <n v="9690.0"/>
        <n v="12480.72"/>
        <n v="11356.68"/>
        <n v="7965.179999999999"/>
        <n v="12739.48581"/>
        <n v="13101.74607"/>
        <n v="6681.68924"/>
        <n v="6862.81937"/>
        <n v="1610.1691199999998"/>
        <n v="2223.56688"/>
        <n v="14165.654519999998"/>
        <n v="6720.533737999999"/>
        <n v="10091.20391"/>
        <n v="6699.727132"/>
        <n v="5243.264711999999"/>
        <n v="11152.340816"/>
        <n v="11443.6333"/>
        <n v="6241.9818"/>
        <n v="11173.147422"/>
        <n v="17581.58207"/>
        <n v="4452.613684"/>
        <n v="7989.736703999999"/>
        <n v="5991.5"/>
        <n v="12009.470000000001"/>
        <n v="14230.1"/>
        <n v="7210.72"/>
        <n v="9245.34"/>
        <n v="14097.85"/>
        <n v="3136.5"/>
        <n v="2391.735"/>
        <n v="2779.65"/>
        <n v="2343.0"/>
        <n v="2577.3"/>
        <n v="3386.7000000000003"/>
        <n v="2268.4500000000003"/>
        <n v="2130.0"/>
        <n v="4957.53"/>
        <n v="7889.61"/>
        <n v="1504.62"/>
        <n v="16010.699999999999"/>
        <n v="6172.799999999999"/>
        <n v="14872.59"/>
        <n v="15528.449999999999"/>
        <n v="2276.22"/>
        <n v="6925.11"/>
        <n v="12403.47"/>
        <n v="1408.1699999999998"/>
        <n v="2874.21"/>
        <n v="5478.36"/>
        <n v="5787.0"/>
        <n v="289.34999999999997"/>
        <n v="5748.420000000029"/>
        <n v="5690.550000000029"/>
        <n v="3838.7100000000196"/>
        <n v="6732.210000000035"/>
        <n v="5362.620000000027"/>
        <n v="4861.0800000000245"/>
        <n v="14043.120000000072"/>
        <n v="9201.330000000047"/>
        <n v="7831.74000000004"/>
        <n v="3645.8100000000186"/>
        <n v="6751.500000000035"/>
        <n v="8873.400000000045"/>
        <n v="2179.7700000000114"/>
        <n v="12731.400000000065"/>
        <n v="16029.990000000082"/>
        <n v="10050.090000000051"/>
        <n v="7445.940000000038"/>
        <n v="1871.1300000000097"/>
        <n v="6520.020000000033"/>
        <n v="15933.54000000008"/>
        <n v="6288.540000000032"/>
        <n v="6847.950000000072"/>
        <n v="8834.820000000092"/>
        <n v="6307.830000000066"/>
        <n v="7638.84000000008"/>
        <n v="9645.0000000001"/>
        <n v="13155.780000000137"/>
        <n v="14236.02000000015"/>
        <n v="7330.200000000076"/>
        <n v="15470.580000000162"/>
        <n v="8546.58"/>
        <n v="5620.2"/>
        <n v="15794.699999999999"/>
        <n v="6939.978"/>
        <n v="5136.281399999999"/>
        <n v="15979.778999999999"/>
        <n v="9980.8938"/>
        <n v="7267.693799999999"/>
        <n v="17034.2448"/>
        <n v="11538.851999999999"/>
        <n v="18122.4318"/>
        <n v="12694.868999999999"/>
        <n v="8466.928199999998"/>
        <n v="6085.32"/>
        <n v="10077.6"/>
        <n v="9476.82"/>
        <n v="6017.54543"/>
        <n v="15597.31675"/>
        <n v="2113.18485"/>
        <n v="7647.7166"/>
        <n v="16201.083849999999"/>
        <n v="12316.84884"/>
        <n v="15295.4332"/>
        <n v="14087.899"/>
        <n v="15411.618719999999"/>
        <n v="13552.256759999998"/>
        <n v="6450.04786"/>
        <n v="4972.778834"/>
        <n v="9591.845366"/>
        <n v="8468.288642"/>
        <n v="10007.977486"/>
        <n v="7823.283855999999"/>
        <n v="9987.17088"/>
        <n v="4798.719999999999"/>
        <n v="4792.12"/>
        <n v="3604.0"/>
        <n v="5209.74"/>
        <n v="2807.19"/>
        <n v="11999.6"/>
        <n v="12998.16"/>
        <n v="3805.5899999999997"/>
        <n v="19811.05"/>
        <n v="14203.65"/>
        <n v="9392.4"/>
        <n v="5198.0"/>
        <n v="7655.2"/>
        <n v="15576.0"/>
        <n v="5157.03384"/>
        <n v="2378.0"/>
        <n v="2654.75"/>
        <n v="2460.0"/>
        <n v="3077.85"/>
        <n v="2864.85"/>
        <n v="4824.45"/>
        <n v="7677.42"/>
        <n v="10686.66"/>
        <n v="15759.929999999998"/>
        <n v="752.31"/>
        <n v="5497.65"/>
        <n v="3549.3599999999997"/>
        <n v="7851.03"/>
        <n v="2893.5"/>
        <n v="4726.05"/>
        <n v="4918.95"/>
        <n v="4475.28"/>
        <n v="3240.72"/>
        <n v="6558.599999999999"/>
        <n v="2797.0499999999997"/>
        <n v="3202.14"/>
        <n v="8854.110000000046"/>
        <n v="5594.100000000029"/>
        <n v="6327.120000000033"/>
        <n v="15644.19000000008"/>
        <n v="5902.74000000003"/>
        <n v="13464.42000000007"/>
        <n v="3626.5200000000186"/>
        <n v="10416.600000000053"/>
        <n v="4996.110000000025"/>
        <n v="1967.5800000000102"/>
        <n v="10185.120000000052"/>
        <n v="11574.00000000006"/>
        <n v="2314.800000000012"/>
        <n v="13792.350000000071"/>
        <n v="7908.900000000041"/>
        <n v="6384.9900000000325"/>
        <n v="8584.050000000045"/>
        <n v="10223.700000000052"/>
        <n v="5941.320000000031"/>
        <n v="10590.210000000054"/>
        <n v="8622.63000000009"/>
        <n v="5767.71000000006"/>
        <n v="14216.730000000149"/>
        <n v="5709.840000000059"/>
        <n v="15509.160000000162"/>
        <n v="12229.860000000128"/>
        <n v="6269.2500000000655"/>
        <n v="3395.0400000000354"/>
        <n v="4417.410000000046"/>
        <n v="15123.360000000159"/>
        <n v="3298.5900000000347"/>
        <n v="6153.510000000064"/>
        <n v="4050.9000000000424"/>
        <n v="9664.290000000101"/>
        <n v="9683.58000000015"/>
        <n v="10542.72"/>
        <n v="19670.7"/>
        <n v="16492.379999999997"/>
        <n v="13159.019999999999"/>
        <n v="4457.4"/>
        <n v="1201.56"/>
        <n v="19.38"/>
        <n v="11492.34"/>
        <n v="6996.179999999999"/>
        <n v="11221.019999999999"/>
        <n v="7364.4"/>
        <n v="3100.7999999999997"/>
        <n v="12209.4"/>
        <n v="16511.76"/>
        <n v="10485.42197"/>
        <n v="10062.785"/>
        <n v="15375.93548"/>
        <n v="7587.33989"/>
        <n v="6440.1824"/>
        <n v="1629.3377999999998"/>
        <n v="7667.472"/>
        <n v="6900.724799999999"/>
        <n v="15438.501651999999"/>
        <n v="4764.712774"/>
        <n v="18725.9454"/>
        <n v="2392.75969"/>
        <n v="6533.274283999999"/>
        <n v="7552.797978"/>
        <n v="11547.66633"/>
        <n v="2746.471992"/>
        <n v="5388.910954"/>
        <n v="6616.500708"/>
        <n v="5326.491136"/>
        <n v="4743.9061679999995"/>
        <n v="11987.46"/>
        <n v="14411.22"/>
        <n v="3821.7599999999998"/>
        <n v="11955.4"/>
        <n v="11565.55"/>
        <n v="5612.200000000001"/>
        <n v="5206.95"/>
        <n v="2603.5"/>
        <n v="1875.75"/>
        <n v="2587.9500000000003"/>
        <n v="2183.25"/>
        <n v="2705.1"/>
        <n v="3773.8955999999994"/>
        <n v="9380.341199999999"/>
        <n v="3046.4697"/>
        <n v="12976.383"/>
        <n v="14211.3288"/>
        <n v="3797.4294"/>
        <n v="8997.4347"/>
        <n v="4502.8647"/>
        <n v="3197.8961999999997"/>
        <n v="3814.4046"/>
        <n v="8253.2265"/>
        <n v="1902.9585"/>
        <n v="901.0359"/>
        <n v="7343.5100999999995"/>
        <n v="10900.007399999999"/>
        <n v="15422.7408"/>
        <n v="4952.7074999999995"/>
        <n v="14552.761799999998"/>
        <n v="14858.3154"/>
        <n v="17259.3417"/>
        <n v="3792.2210999999998"/>
        <n v="12201.3108"/>
        <n v="16517.0625"/>
        <n v="10045.0746"/>
        <n v="12556.246799999999"/>
        <n v="12368.9409"/>
        <n v="2028.7293"/>
        <n v="12756.669899999999"/>
        <n v="8925.2901"/>
        <n v="3383.6589"/>
        <n v="10266.716699999999"/>
        <n v="5405.250899999999"/>
        <n v="8741.2635"/>
        <n v="5944.7922"/>
        <n v="5357.218800000001"/>
        <n v="8931.462899999999"/>
        <n v="14735.0523"/>
        <n v="974.7237"/>
        <n v="4894.0659"/>
        <n v="5691.7074"/>
        <n v="7913.9154"/>
        <n v="2020.4345999999998"/>
        <n v="9679.9149"/>
        <n v="4649.8545"/>
        <n v="9524.2446"/>
        <n v="3858.1928999999996"/>
        <n v="9634.3905"/>
        <n v="9848.1408"/>
        <n v="5050.234199999999"/>
        <n v="12016.1814"/>
        <n v="10950.281399999998"/>
        <n v="17522.814599999998"/>
        <n v="13178.981399999999"/>
        <n v="17870.6856"/>
        <n v="10277.020199999999"/>
        <n v="8721.0"/>
        <n v="12405.3318"/>
        <n v="13986.546"/>
        <n v="7093.08"/>
        <n v="7190.7552"/>
        <n v="6868.271999999999"/>
        <n v="12597.5814"/>
        <n v="7093.467599999999"/>
        <n v="7733.201399999999"/>
        <n v="12246.9972"/>
        <n v="17002.267799999998"/>
        <n v="10164.6203842"/>
        <n v="8051.4355342"/>
        <n v="9522.6147012"/>
        <n v="5053.3293713"/>
        <n v="10988.56122"/>
        <n v="11524.3038934"/>
        <n v="16714.5138996"/>
        <n v="1541.161872"/>
        <n v="2300.4332867999997"/>
        <n v="14045.91551242"/>
        <n v="9389.189023559999"/>
        <n v="6243.854394539999"/>
        <n v="9171.5519248"/>
        <n v="6034.74800424"/>
        <n v="5410.54982424"/>
        <n v="5362.27849832"/>
        <n v="4801.33240056"/>
        <n v="2288.72666"/>
        <n v="3964.2826411799997"/>
        <n v="4994.00157212"/>
        <n v="3338.8360648199996"/>
        <n v="8156.397618059999"/>
        <n v="9259.9800003"/>
        <n v="7601.6935021"/>
        <n v="8876.93038384"/>
        <n v="5368.104348"/>
        <n v="4788.01617272"/>
        <n v="18309.81328"/>
        <n v="4995.45803454"/>
        <n v="11999.9961"/>
        <n v="3599.76"/>
        <n v="7199.76"/>
        <n v="3499.8830999999996"/>
        <n v="4499.8497"/>
        <n v="19199.9978"/>
        <n v="4795.41"/>
        <n v="9599.7935"/>
        <n v="4799.973"/>
        <n v="3799.8986"/>
        <n v="11992.75"/>
        <n v="2731.10225"/>
        <n v="2802.85225"/>
        <n v="15432.0"/>
        <n v="16898.04"/>
        <n v="12538.5"/>
        <n v="9201.33"/>
        <n v="6346.41"/>
        <n v="5420.49"/>
        <n v="11284.65"/>
        <n v="5189.01"/>
        <n v="4822.5"/>
        <n v="12075.539999999999"/>
        <n v="5362.62"/>
        <n v="8121.089999999999"/>
        <n v="10088.67"/>
        <n v="6057.060000000031"/>
        <n v="5787.00000000003"/>
        <n v="7118.010000000037"/>
        <n v="1138.1100000000058"/>
        <n v="6558.600000000033"/>
        <n v="3587.9400000000182"/>
        <n v="6674.340000000034"/>
        <n v="578.700000000003"/>
        <n v="15046.200000000077"/>
        <n v="11188.200000000057"/>
        <n v="14428.920000000075"/>
        <n v="8449.020000000044"/>
        <n v="1929.0000000000098"/>
        <n v="7368.780000000038"/>
        <n v="4687.470000000024"/>
        <n v="5420.490000000057"/>
        <n v="8680.500000000091"/>
        <n v="3800.1300000000397"/>
        <n v="14660.400000000152"/>
        <n v="5690.550000000059"/>
        <n v="3279.3000000000343"/>
        <n v="6172.800000000065"/>
        <n v="3530.070000000037"/>
        <n v="3568.6500000000374"/>
        <n v="9837.900000000103"/>
        <n v="2951.370000000031"/>
        <n v="11805.480000000123"/>
        <n v="9857.190000000102"/>
        <n v="6018.480000000063"/>
        <n v="16046.64"/>
        <n v="13662.9"/>
        <n v="16473.0"/>
        <n v="12306.3"/>
        <n v="7151.219999999999"/>
        <n v="15600.9"/>
        <n v="5329.5"/>
        <n v="6395.4"/>
        <n v="9341.16"/>
        <n v="9283.019999999999"/>
        <n v="3682.2"/>
        <n v="8472.86497"/>
        <n v="12377.22555"/>
        <n v="10847.68223"/>
        <n v="6339.55455"/>
        <n v="9438.89233"/>
        <n v="9633.458578"/>
        <n v="11339.600269999999"/>
        <n v="5284.877923999999"/>
        <n v="769.8444219999999"/>
        <n v="6866.17998"/>
        <n v="9321.359488"/>
        <n v="14418.977958"/>
        <n v="7968.930098"/>
        <n v="3932.4485339999997"/>
        <n v="8031.349915999999"/>
        <n v="8655.548095999999"/>
        <n v="4602.78"/>
        <n v="3110.67"/>
        <n v="7203.46"/>
        <n v="9593.1"/>
        <n v="9590.52"/>
        <n v="11993.8"/>
        <n v="7195.17"/>
        <n v="13830.93"/>
        <n v="5246.88"/>
        <n v="6192.09"/>
        <n v="5767.71"/>
        <n v="11766.9"/>
        <n v="3086.3999999999996"/>
        <n v="2507.7"/>
        <n v="1195.98"/>
        <n v="12152.699999999999"/>
        <n v="2816.3399999999997"/>
        <n v="7233.75"/>
        <n v="2295.5099999999998"/>
        <n v="3260.0099999999998"/>
        <n v="4533.15"/>
        <n v="6847.95"/>
        <n v="6134.219999999999"/>
        <n v="8622.63"/>
        <n v="9683.58"/>
        <n v="4494.57"/>
        <n v="9895.77"/>
        <n v="4011.66"/>
        <n v="7383.78"/>
        <n v="12790.8"/>
        <n v="12597.0"/>
        <n v="8236.5"/>
        <n v="14360.58"/>
        <n v="15426.48"/>
        <n v="11821.8"/>
        <n v="10096.98"/>
        <n v="14283.06"/>
        <n v="4670.58"/>
        <n v="6027.179999999999"/>
        <n v="12112.5"/>
        <n v="6500.55911"/>
        <n v="9700.52474"/>
        <n v="17509.245899999998"/>
        <n v="2300.2416"/>
        <n v="4466.3024399999995"/>
        <n v="7284.098399999999"/>
        <n v="12076.268399999999"/>
        <n v="7188.254999999999"/>
        <n v="6325.6644"/>
        <n v="7571.628599999999"/>
        <n v="11131.53421"/>
        <n v="9737.491607999998"/>
        <n v="3899.9896"/>
        <n v="10294.2"/>
        <n v="3599.88"/>
        <n v="12475.199999999999"/>
        <n v="17127.5"/>
        <n v="8919.4506"/>
        <n v="10348.9788"/>
        <n v="8879.1822"/>
        <n v="5093.9526"/>
        <n v="704.697"/>
        <n v="10812.0654"/>
        <n v="5637.576"/>
        <n v="2395.9698"/>
        <n v="6140.931"/>
        <n v="4288.5846"/>
        <n v="1852.3464"/>
        <n v="6744.957"/>
        <n v="825.5022"/>
        <n v="14617.4292"/>
        <n v="6704.6886"/>
        <n v="6503.3466"/>
        <n v="15906.018"/>
        <n v="9644.2818"/>
        <n v="2758.3854"/>
        <n v="926.1732"/>
        <n v="8637.5718"/>
        <n v="5335.563"/>
        <n v="1791.9438"/>
        <n v="1610.7359999999999"/>
        <n v="6463.0782"/>
        <n v="4590.5976"/>
        <n v="5476.5024"/>
        <n v="3885.9006"/>
        <n v="9020.1216"/>
        <n v="6523.4808"/>
        <n v="12986.559"/>
        <n v="3704.6928"/>
        <n v="6080.5284"/>
        <n v="6442.9439999999995"/>
        <n v="6161.0652"/>
        <n v="10429.5156"/>
        <n v="6644.286"/>
        <n v="8677.8402"/>
        <n v="10570.455"/>
        <n v="2041.0780499999998"/>
        <n v="11504.2581"/>
        <n v="1649.356"/>
        <n v="4824.3663"/>
        <n v="1463.8034499999999"/>
        <n v="618.5085"/>
        <n v="2267.8645"/>
        <n v="16493.559999999998"/>
        <n v="13895.8243"/>
        <n v="6865.44435"/>
        <n v="6185.085"/>
        <n v="10452.75"/>
        <n v="7892.5"/>
        <n v="5524.75"/>
        <n v="6910.75"/>
        <n v="5871.25"/>
        <n v="8874.25"/>
        <n v="11319.0"/>
        <n v="14822.5"/>
        <n v="12705.0"/>
        <n v="8914.8"/>
        <n v="969.0"/>
        <n v="10407.06"/>
        <n v="1916.868"/>
        <n v="958.434"/>
        <n v="11117.8344"/>
        <n v="1533.4943999999998"/>
        <n v="7160.31084"/>
        <n v="8484.7614"/>
        <n v="4656.2715"/>
        <n v="9685.04472"/>
        <n v="15148.40328"/>
        <n v="8277.816"/>
        <n v="5649.60942"/>
        <n v="4304.46432"/>
        <n v="6663.64188"/>
        <n v="9540.18294"/>
        <n v="4759.7442"/>
        <n v="3373.21002"/>
        <n v="3518.0718"/>
        <n v="6208.362"/>
        <n v="8464.06686"/>
        <n v="5008.07868"/>
        <n v="13948.11996"/>
        <n v="8257.12146"/>
        <n v="5380.5804"/>
        <n v="9105.5976"/>
        <n v="7450.0344"/>
        <n v="6288.2"/>
        <n v="5159.9187"/>
        <n v="4830.389999999999"/>
        <n v="10403.68"/>
        <n v="6512.5"/>
        <n v="3270.0"/>
        <n v="2645.19"/>
        <n v="9988.64"/>
        <n v="14415.25"/>
        <n v="2321.7000000000003"/>
        <n v="2396.25"/>
        <n v="3493.2000000000003"/>
        <n v="2609.25"/>
        <n v="2417.55"/>
        <n v="13635.343993"/>
        <n v="19124.00049"/>
        <n v="5264.472045"/>
        <n v="13369.1088"/>
        <n v="5939.589"/>
        <n v="15060.3816"/>
        <n v="11899.3122"/>
        <n v="6100.6626"/>
        <n v="5295.2946"/>
        <n v="15140.9184"/>
        <n v="11053.675799999999"/>
        <n v="13590.585"/>
        <n v="12523.4724"/>
        <n v="4832.208"/>
        <n v="14053.6716"/>
        <n v="5979.8574"/>
        <n v="9483.2082"/>
        <n v="6865.7622"/>
        <n v="7167.7752"/>
        <n v="3664.4244"/>
        <n v="3382.5456"/>
        <n v="6201.3336"/>
        <n v="1489.9308"/>
        <n v="16610.715"/>
        <n v="11758.3728"/>
        <n v="3604.0218"/>
        <n v="1268.4546"/>
        <n v="3825.498"/>
        <n v="3845.6322"/>
        <n v="9362.403"/>
        <n v="9724.8186"/>
        <n v="7852.338"/>
        <n v="8456.364"/>
        <n v="10771.797"/>
        <n v="10872.468"/>
        <n v="6040.26"/>
        <n v="7228.1778"/>
        <n v="5597.3076"/>
        <n v="6966.4332"/>
        <n v="9604.0134"/>
        <n v="1429.5282"/>
        <n v="16107.36"/>
        <n v="9382.5372"/>
        <n v="13489.914"/>
        <n v="4348.9872"/>
        <n v="8295.2904"/>
        <n v="15583.8708"/>
        <n v="7892.6064"/>
        <n v="6946.299"/>
        <n v="10248.3078"/>
        <n v="12281.862"/>
        <n v="10973.139"/>
        <n v="17565.6414"/>
        <n v="16802.81425"/>
        <n v="20101.52625"/>
        <n v="9071.458"/>
        <n v="10803.281799999999"/>
        <n v="11545.492"/>
        <n v="16699.729499999998"/>
        <n v="9339.47835"/>
        <n v="17194.5363"/>
        <n v="14576.183649999999"/>
        <n v="7623.0"/>
        <n v="3984.75"/>
        <n v="11684.75"/>
        <n v="9528.75"/>
        <n v="9399.3"/>
        <n v="8042.7"/>
        <n v="5501.41116"/>
        <n v="8549.23128"/>
        <n v="3066.9887999999996"/>
        <n v="4221.68616"/>
        <n v="14941.45788"/>
        <n v="4449.3261"/>
        <n v="8795.1795"/>
        <n v="4904.60598"/>
        <n v="4842.52236"/>
        <n v="7243.089"/>
        <n v="7284.47808"/>
        <n v="5484.0531"/>
        <n v="7491.42348"/>
        <n v="10098.935519999999"/>
        <n v="10616.29902"/>
        <n v="4594.18788"/>
        <n v="8319.20508"/>
        <n v="7946.7033599999995"/>
        <n v="8691.7068"/>
        <n v="8608.92864"/>
        <n v="10243.7973"/>
        <n v="8857.26312"/>
        <n v="4345.8534"/>
        <n v="9457.40478"/>
        <n v="8360.59416"/>
        <n v="7263.78354"/>
        <n v="4804.219999999999"/>
        <n v="13859.8"/>
        <n v="15182.9"/>
        <n v="12395.220000000001"/>
        <n v="4318.4"/>
        <n v="11999.97"/>
        <n v="4002.5699999999997"/>
        <n v="5022.99"/>
        <n v="4281.139999999999"/>
        <n v="2832.9"/>
        <n v="2481.4500000000003"/>
        <n v="2524.05"/>
        <n v="5436.234"/>
        <n v="11778.507"/>
        <n v="7791.9354"/>
        <n v="4812.0738"/>
        <n v="4187.9136"/>
        <n v="6805.3596"/>
        <n v="1932.8832"/>
        <n v="3624.156"/>
        <n v="624.1602"/>
        <n v="8375.8272"/>
        <n v="8355.693"/>
        <n v="3966.4374"/>
        <n v="6885.8964"/>
        <n v="3644.2902"/>
        <n v="12926.1564"/>
        <n v="3926.169"/>
        <n v="18301.9878"/>
        <n v="9684.5502"/>
        <n v="15805.347"/>
        <n v="9201.3294"/>
        <n v="12483.204"/>
        <n v="4046.9742"/>
        <n v="12583.875"/>
        <n v="5838.918"/>
        <n v="9120.7926"/>
        <n v="10067.1"/>
        <n v="3503.3508"/>
        <n v="3463.0824"/>
        <n v="11134.2126"/>
        <n v="14073.8058"/>
        <n v="3020.13"/>
        <n v="16630.8492"/>
        <n v="5416.0998"/>
        <n v="13087.23"/>
        <n v="3060.3984"/>
        <n v="4530.195"/>
        <n v="6241.602"/>
        <n v="7570.4592"/>
        <n v="7449.6539999999995"/>
        <n v="12644.2776"/>
        <n v="4026.84"/>
        <n v="17813.0448"/>
        <n v="16081.221"/>
        <n v="16926.51595"/>
        <n v="17503.790549999998"/>
        <n v="5587.19345"/>
        <n v="8267.39695"/>
        <n v="17318.237999999998"/>
        <n v="16747.5"/>
        <n v="10934.0"/>
        <n v="9011.699999999999"/>
        <n v="12383.82"/>
        <n v="13953.599999999999"/>
        <n v="13817.939999999999"/>
        <n v="7189.98"/>
        <n v="8100.839999999999"/>
        <n v="8261.701079999999"/>
        <n v="12363.798599999998"/>
        <n v="1725.1811999999998"/>
        <n v="2108.5548"/>
        <n v="10638.6174"/>
        <n v="16676.7516"/>
        <n v="15396.73776"/>
        <n v="7863.9252"/>
        <n v="5173.635"/>
        <n v="4966.6896"/>
        <n v="6580.86372"/>
        <n v="15044.93058"/>
        <n v="9126.29214"/>
        <n v="1924.59222"/>
        <n v="4697.66058"/>
        <n v="8898.6522"/>
        <n v="9726.4338"/>
        <n v="8588.2341"/>
        <n v="9312.543"/>
        <n v="3832.58"/>
        <n v="5513.22"/>
        <n v="4552.2"/>
        <n v="11801.52"/>
        <n v="7205.89"/>
        <n v="5753.0"/>
        <n v="8728.5"/>
        <n v="14468.15"/>
        <n v="8993.0"/>
        <n v="11320.6"/>
        <n v="11902.5"/>
        <n v="11452.85"/>
        <n v="2645.0"/>
        <n v="10923.85"/>
        <n v="8225.949999999999"/>
        <n v="2758.35"/>
        <n v="8373.2691594"/>
        <n v="1844.8819787000002"/>
        <n v="4913.994190400001"/>
        <n v="10477.5482572"/>
        <n v="11894.628704400002"/>
        <n v="7046.211347400001"/>
        <n v="12066.9134028"/>
        <n v="6014.8313286"/>
        <n v="3622.4409953000004"/>
        <n v="5917.630164300001"/>
        <n v="1381.1878017000001"/>
        <n v="8413.0420909"/>
        <n v="5284.7555177"/>
        <n v="4423.3320257000005"/>
        <n v="5677.052432300001"/>
        <n v="6307.404893000001"/>
        <n v="4807.8683683"/>
        <n v="2651.0113951999997"/>
        <n v="3880.8680429"/>
        <n v="6059.8426462"/>
        <n v="5202.881483100001"/>
        <n v="5888.334005000001"/>
        <n v="4880.235702200001"/>
        <n v="3661.8258982"/>
        <n v="6404.2180287"/>
        <n v="6696.4035645"/>
        <n v="1559.4869434"/>
        <n v="6717.551123200001"/>
        <n v="8245.607750000001"/>
        <n v="9200.3521203"/>
        <n v="2800.7904348000006"/>
        <n v="10283.9219858"/>
        <n v="10749.3622915"/>
        <n v="14715.596626400002"/>
        <n v="6791.470571500001"/>
        <n v="1164.8618572"/>
        <n v="15904.516256800001"/>
        <n v="7268.551735200001"/>
        <n v="3299.6012001"/>
        <n v="11331.2111772"/>
        <n v="3055.1431821"/>
        <n v="2240.6711507"/>
        <n v="5083.174660000001"/>
        <n v="9679.9554699"/>
        <n v="11253.0234143"/>
        <n v="2874.1278402"/>
        <n v="15885.3088411"/>
        <n v="7182.021357400001"/>
        <n v="5329.572821"/>
        <n v="6324.86618"/>
        <n v="5726.914107400001"/>
        <n v="9930.8159598"/>
        <n v="14659.476127999998"/>
        <n v="9508.125001"/>
        <n v="2086.6415094999998"/>
        <n v="11937.214049999999"/>
        <n v="8001.232125499999"/>
        <n v="6085.298962"/>
        <n v="9934.2069816"/>
        <n v="6221.1926148"/>
        <n v="9895.7151372"/>
        <n v="10758.2635644"/>
        <n v="12631.3263798"/>
        <n v="17111.9012352"/>
        <n v="12074.229363"/>
        <n v="3970.0405536"/>
        <n v="10565.597397"/>
        <n v="10347.683890799999"/>
        <n v="6162.6462"/>
        <n v="15603.419399999999"/>
        <n v="5515.1604"/>
        <n v="7946.381399999999"/>
        <n v="6074.0796"/>
        <n v="5753.095928399999"/>
        <n v="13537.6885632"/>
        <n v="5756.1629172"/>
        <n v="9203.650015199999"/>
        <n v="2610.1991555999994"/>
        <n v="8626.289373599999"/>
        <n v="8070.8706"/>
        <n v="5691.412390799999"/>
        <n v="10863.8057184"/>
        <n v="4760.778927"/>
        <n v="9155.471441400001"/>
        <n v="8589.4757724"/>
        <n v="8836.9824708"/>
        <n v="8281.3340718"/>
        <n v="5309.5981278"/>
        <n v="5173.8419453999995"/>
        <n v="8195.658676199999"/>
        <n v="8443.9931562"/>
        <n v="5433.144531600001"/>
        <n v="9478.09932"/>
        <n v="9110.9781804"/>
        <n v="11671.927505399999"/>
        <n v="8615.3439474"/>
        <n v="5278.3493724"/>
        <n v="5035.6024182"/>
        <n v="9974.76828"/>
        <n v="14693.1234"/>
        <n v="9554.4621726"/>
        <n v="8899.8938724"/>
        <n v="15599.8699"/>
        <n v="6719.7333"/>
        <n v="3279.8423000000003"/>
        <n v="6499.851299999999"/>
        <n v="3599.7939"/>
        <n v="3835.25"/>
        <n v="8999.8141"/>
        <n v="14032.472276100001"/>
        <n v="11059.7851715"/>
        <n v="5248.6688579"/>
        <n v="4905.0695326000005"/>
        <n v="2661.4881674000003"/>
        <n v="1061.8402639"/>
        <n v="5523.1990924"/>
        <n v="2444.3861657"/>
        <n v="1512.5354828"/>
        <n v="1359.0701715"/>
        <n v="4957.6474079"/>
        <n v="17386.3974802"/>
        <n v="8250.8461361"/>
        <n v="5710.4228919"/>
        <n v="7042.137047100001"/>
        <n v="7120.32481"/>
        <n v="11538.224435300002"/>
        <n v="6791.276557200001"/>
        <n v="4631.897398200001"/>
        <n v="4539.740605700001"/>
        <n v="6080.9902049"/>
        <n v="8842.395736800001"/>
        <n v="6682.4345349000005"/>
        <n v="3657.7515979000004"/>
        <n v="12034.3190004"/>
        <n v="5723.8098786"/>
        <n v="4152.294048600001"/>
        <n v="13556.7492125"/>
        <n v="4337.771719400001"/>
        <n v="5037.775313800001"/>
        <n v="12510.818121200002"/>
        <n v="7569.4679145"/>
        <n v="12702.698263900002"/>
        <n v="15910.724714400001"/>
        <n v="2048.791008"/>
        <n v="9353.8174316"/>
        <n v="3401.4587076000003"/>
        <n v="15451.6868806"/>
        <n v="12921.9344229"/>
        <n v="13138.842410300002"/>
        <n v="2569.1373605999997"/>
        <n v="3015.7582792000003"/>
        <n v="10193.1232934"/>
        <n v="5187.1663248"/>
        <n v="4630.5392981"/>
        <n v="8544.195757700001"/>
        <n v="13428.8503825"/>
        <n v="8116.068537"/>
        <n v="14392.692794999999"/>
        <n v="9175.161258499998"/>
        <n v="13865.517383499999"/>
        <n v="14432.277338999998"/>
        <n v="17730.577"/>
        <n v="2143.9566305"/>
        <n v="12370.7885085"/>
        <n v="16184.785843200001"/>
        <n v="11941.1634708"/>
        <n v="11320.1203254"/>
        <n v="9231.0065124"/>
        <n v="13954.375199999999"/>
        <n v="13760.1876"/>
        <n v="14561.7444"/>
        <n v="8778.170999999998"/>
        <n v="9438.06"/>
        <n v="6929.5467"/>
        <n v="2226.4518"/>
        <n v="2121.9"/>
        <n v="11343.484499999999"/>
        <n v="5490.898499999999"/>
        <n v="8673.227307"/>
        <n v="5032.469628"/>
        <n v="8183.5849259999995"/>
        <n v="9968.5224"/>
        <n v="8885.8755"/>
        <n v="4705.632828"/>
        <n v="8541.471222"/>
        <n v="9151.634672999999"/>
        <n v="5108.459184"/>
        <n v="8171.328545999999"/>
        <n v="10254.708873"/>
        <n v="5742.318303"/>
        <n v="13073.676273"/>
        <n v="8171.124272999999"/>
        <n v="2136.0827609999997"/>
        <n v="8669.550393"/>
        <n v="4535.269146"/>
        <n v="5414.051592"/>
        <n v="5997.599999999999"/>
        <n v="3599.8224"/>
        <n v="5159.8365"/>
        <n v="5039.8642"/>
        <n v="4033.5"/>
        <n v="3999.792"/>
        <n v="7796.999999999999"/>
        <n v="7799.840099999999"/>
        <n v="11999.757"/>
        <n v="2598.6"/>
        <n v="14473.46678"/>
        <n v="14182.44533"/>
        <n v="5374.196110000001"/>
        <n v="12688.535220000002"/>
        <n v="4850.3575"/>
        <n v="15307.728270000001"/>
        <n v="5393.597540000001"/>
        <n v="4714.54749"/>
        <n v="1881.9387100000001"/>
        <n v="562.64147"/>
        <n v="3046.02451"/>
        <n v="5548.808980000001"/>
        <n v="8575.432060000001"/>
        <n v="1804.33299"/>
        <n v="2483.38304"/>
        <n v="14492.86821"/>
        <n v="11388.639410000002"/>
        <n v="6344.267610000001"/>
        <n v="6014.443300000001"/>
        <n v="5121.97752"/>
        <n v="8614.23492"/>
        <n v="2677.39734"/>
        <n v="7760.572"/>
        <n v="5296.59039"/>
        <n v="5451.80183"/>
        <n v="5141.37895"/>
        <n v="2832.60878"/>
        <n v="9526.102130000001"/>
        <n v="12843.74666"/>
        <n v="8924.6578"/>
        <n v="12087.090890000001"/>
        <n v="9836.525010000001"/>
        <n v="10437.969340000001"/>
        <n v="6887.5076500000005"/>
        <n v="6286.06332"/>
        <n v="4035.49744"/>
        <n v="8750.04493"/>
        <n v="11252.8294"/>
        <n v="7178.529100000001"/>
        <n v="14783.88966"/>
        <n v="12630.33093"/>
        <n v="5005.56894"/>
        <n v="11912.47802"/>
        <n v="5412.998970000001"/>
        <n v="10573.77935"/>
        <n v="6164.4680499999995"/>
        <n v="17050.21765"/>
        <n v="10411.55975"/>
        <n v="4948.068"/>
        <n v="17029.6007"/>
        <n v="17524.407499999998"/>
        <n v="17854.2787"/>
        <n v="2483.3448"/>
        <n v="14175.7599"/>
        <n v="13658.3964"/>
        <n v="2090.14854"/>
        <n v="9788.51742"/>
        <n v="10057.54644"/>
        <n v="8256.119999999999"/>
        <n v="16840.17"/>
        <n v="8603.34"/>
        <n v="6114.929999999999"/>
        <n v="11554.71"/>
        <n v="9498.6945"/>
        <n v="8375.193"/>
        <n v="7190.4096"/>
        <n v="7639.8102"/>
        <n v="4596.1425"/>
        <n v="5576.6529"/>
        <n v="10622.196"/>
        <n v="5004.688499999999"/>
        <n v="10826.469"/>
        <n v="7925.792399999999"/>
        <n v="8334.338399999999"/>
        <n v="4105.887299999999"/>
        <n v="8477.3295"/>
        <n v="8109.638099999999"/>
        <n v="8027.9289"/>
        <n v="6455.0268"/>
        <n v="8273.056499999999"/>
        <n v="5106.825"/>
        <n v="8906.3028"/>
        <n v="4902.552"/>
        <n v="9437.4126"/>
        <n v="4007.07"/>
        <n v="2796.12"/>
        <n v="7798.1"/>
        <n v="4804.030000000001"/>
        <n v="5035.240000000001"/>
        <n v="1495.26"/>
        <n v="11990.0"/>
        <n v="7203.6"/>
        <n v="4797.2"/>
        <n v="4617.5403400000005"/>
        <n v="3763.8774200000003"/>
        <n v="10476.772200000001"/>
        <n v="5684.61899"/>
        <n v="4229.51174"/>
        <n v="1610.31869"/>
        <n v="3453.45454"/>
        <n v="5878.633290000001"/>
        <n v="1067.0786500000002"/>
        <n v="12145.295180000001"/>
        <n v="4054.8988700000004"/>
        <n v="4074.3003000000003"/>
        <n v="4733.948920000001"/>
        <n v="14395.861060000001"/>
        <n v="10961.80795"/>
        <n v="15327.129700000001"/>
        <n v="3084.8273700000004"/>
        <n v="14163.0439"/>
        <n v="3492.2574000000004"/>
        <n v="14434.66392"/>
        <n v="11931.87945"/>
        <n v="6363.669040000001"/>
        <n v="8206.804890000001"/>
        <n v="14648.079650000001"/>
        <n v="7488.951980000001"/>
        <n v="11873.67516"/>
        <n v="9720.11643"/>
        <n v="6499.479050000001"/>
        <n v="15831.56688"/>
        <n v="10166.349320000001"/>
        <n v="15256.543"/>
        <n v="3504.8815"/>
        <n v="16019.370149999999"/>
        <n v="13277.3158"/>
        <n v="14225.6955"/>
        <n v="15524.563349999999"/>
        <n v="11957.831"/>
        <n v="13401.0175"/>
        <n v="5359.88586"/>
        <n v="3104.181"/>
        <n v="8139.599999999999"/>
        <n v="7291.62"/>
        <n v="1967.58"/>
        <n v="2372.67"/>
        <n v="15798.509999999998"/>
        <n v="15239.099999999999"/>
        <n v="19.29"/>
        <n v="8926.730099999999"/>
        <n v="8191.347299999999"/>
        <n v="9396.557999999999"/>
        <n v="8211.774599999999"/>
        <n v="7762.374"/>
        <n v="8661.1752"/>
        <n v="9600.831"/>
        <n v="9886.813199999999"/>
        <n v="8620.3206"/>
        <n v="5127.2523"/>
        <n v="9069.7212"/>
        <n v="7905.3651"/>
        <n v="7558.101"/>
        <n v="4718.7063"/>
        <n v="4432.724099999999"/>
        <n v="11745.6975"/>
        <n v="5311.098"/>
        <n v="3994.52"/>
        <n v="6987.68"/>
        <n v="3598.71"/>
        <n v="7191.03"/>
        <n v="11989.77"/>
        <n v="2593.5"/>
        <n v="7800.11"/>
        <n v="7081.52195"/>
        <n v="9351.48926"/>
        <n v="5432.4004"/>
        <n v="4986.16751"/>
        <n v="4966.76608"/>
        <n v="1571.51583"/>
        <n v="13115.366680000001"/>
        <n v="6033.844730000001"/>
        <n v="1455.10725"/>
        <n v="3472.85597"/>
        <n v="2153.55873"/>
        <n v="2425.17875"/>
        <n v="4442.9274700000005"/>
        <n v="9894.7293"/>
        <n v="6712.8947800000005"/>
        <n v="7294.937680000001"/>
        <n v="12242.30233"/>
        <n v="3705.67313"/>
        <n v="5257.7875300000005"/>
        <n v="5820.429"/>
        <n v="13775.015300000001"/>
        <n v="7314.339110000001"/>
        <n v="7721.76914"/>
        <n v="5704.020420000001"/>
        <n v="6945.71194"/>
        <n v="7217.33196"/>
        <n v="6421.87333"/>
        <n v="5238.386100000001"/>
        <n v="10340.96219"/>
        <n v="4753.350350000001"/>
        <n v="8653.03778"/>
        <n v="7236.73339"/>
        <n v="1236.95397"/>
        <n v="3141.4704"/>
        <n v="12624.78417"/>
        <n v="3726.4658178"/>
        <n v="10761.7816362"/>
        <n v="11672.548341599999"/>
        <n v="19661.6755086"/>
        <n v="17753.6389206"/>
        <n v="17177.9168178"/>
        <n v="5465.16"/>
        <n v="6037.7699999999995"/>
        <n v="8776.949999999999"/>
        <n v="12731.4"/>
        <n v="11766.1248"/>
        <n v="8456.9022"/>
        <n v="7864.510499999999"/>
        <n v="7721.519399999999"/>
        <n v="7782.801299999999"/>
        <n v="7374.2553"/>
        <n v="5188.5342"/>
        <n v="8170.919999999999"/>
        <n v="8783.739"/>
        <n v="4494.005999999999"/>
        <n v="14278.6827"/>
        <n v="8824.5936"/>
        <n v="15054.9201"/>
        <n v="2610.6"/>
        <n v="15411.289999999999"/>
        <n v="12982.189999999999"/>
        <n v="4789.650000000001"/>
        <n v="5009.55"/>
        <n v="6612.549999999999"/>
        <n v="16918.04696"/>
        <n v="7566.5577"/>
        <n v="11834.8723"/>
        <n v="18547.76708"/>
        <n v="1513.3115400000002"/>
        <n v="1784.9315600000002"/>
        <n v="15909.172600000002"/>
        <n v="9623.10928"/>
        <n v="3162.43309"/>
        <n v="7139.726240000001"/>
        <n v="4307.11746"/>
        <n v="5801.02757"/>
        <n v="1358.1001"/>
        <n v="11970.68231"/>
        <n v="10496.173630000001"/>
        <n v="6577.08477"/>
        <n v="3783.27885"/>
        <n v="10903.60366"/>
        <n v="8148.600600000001"/>
        <n v="4947.36465"/>
        <n v="5315.99182"/>
        <n v="13639.205290000002"/>
        <n v="5917.43615"/>
        <n v="4636.94177"/>
        <n v="11543.85085"/>
        <n v="7411.34626"/>
        <n v="7624.761990000001"/>
        <n v="6751.69764"/>
        <n v="8265.009180000001"/>
        <n v="6130.85188"/>
        <n v="7100.92338"/>
        <n v="6402.4719000000005"/>
        <n v="14570.47393"/>
        <n v="9914.13073"/>
        <n v="174.61287000000002"/>
        <n v="13755.613870000001"/>
        <n v="6247.26046"/>
        <n v="17400.7058"/>
        <n v="8452.949499999999"/>
        <n v="8659.118999999999"/>
        <n v="11339.3225"/>
        <n v="11627.959799999999"/>
        <n v="4329.559499999999"/>
        <n v="17112.068499999998"/>
        <n v="1669.9729499999999"/>
        <n v="17421.32275"/>
        <n v="6927.2952"/>
        <n v="10926.9835"/>
        <n v="4020.30525"/>
        <n v="9586.88175"/>
        <n v="3000.7083"/>
        <n v="11112.96798"/>
        <n v="11485.4697"/>
        <n v="6725.7255"/>
        <n v="3807.79536"/>
        <n v="7532.81256"/>
        <n v="13368.67284"/>
        <n v="1179.58878"/>
        <n v="13451.451"/>
        <n v="6911.97636"/>
        <n v="1345.1451"/>
        <n v="5297.80224"/>
        <n v="11754.49872"/>
        <n v="5096.94"/>
        <n v="6356.639999999999"/>
        <n v="5015.4"/>
        <n v="1736.1"/>
        <n v="1157.3999999999999"/>
        <n v="1832.55"/>
        <n v="7619.3829"/>
        <n v="4453.1514"/>
        <n v="8252.6292"/>
        <n v="653.6736"/>
        <n v="6005.6262"/>
        <n v="4861.6974"/>
        <n v="6148.6173"/>
        <n v="9273.9942"/>
        <n v="9192.285"/>
        <n v="3211.25"/>
        <n v="11200.849999999999"/>
        <n v="7200.2"/>
        <n v="4798.5"/>
        <n v="14335.9"/>
        <n v="13790.089999999998"/>
        <n v="4809.0"/>
        <n v="7469.550550000001"/>
        <n v="6984.514800000001"/>
        <n v="15986.778320000001"/>
        <n v="2735.60163"/>
        <n v="3744.4759900000004"/>
        <n v="9254.48211"/>
        <n v="5044.3718"/>
        <n v="11776.668010000001"/>
        <n v="4869.75893"/>
        <n v="13678.008150000001"/>
        <n v="892.4657800000001"/>
        <n v="4326.51889"/>
        <n v="12222.9009"/>
        <n v="2638.59448"/>
        <n v="3065.42594"/>
        <n v="756.6557700000001"/>
        <n v="6208.457600000001"/>
        <n v="12339.309480000002"/>
        <n v="8439.62205"/>
        <n v="3259.4402400000004"/>
        <n v="12998.958100000002"/>
        <n v="9273.88354"/>
        <n v="4501.13176"/>
        <n v="9797.722150000001"/>
        <n v="6809.901930000001"/>
        <n v="2813.20735"/>
        <n v="3550.46169"/>
        <n v="1474.5086800000001"/>
        <n v="13581.001"/>
        <n v="13813.81816"/>
        <n v="5490.60469"/>
        <n v="10457.370770000001"/>
        <n v="13212.37383"/>
        <n v="9277.6275"/>
        <n v="9689.9665"/>
        <n v="4247.0917"/>
        <n v="2515.2679"/>
        <n v="15668.882"/>
        <n v="5978.9155"/>
        <n v="13978.292099999999"/>
        <n v="1883.20314"/>
        <n v="5794.4712"/>
        <n v="9573.72"/>
        <n v="6879.9"/>
        <n v="4555.287899999999"/>
        <n v="5515.371"/>
        <n v="8293.4838"/>
        <n v="8048.356199999999"/>
        <n v="7108.7004"/>
        <n v="6638.8724999999995"/>
        <n v="6128.19"/>
        <n v="10642.6233"/>
        <n v="7701.0921"/>
        <n v="8742.884399999999"/>
        <n v="9457.839899999999"/>
        <n v="8416.0476"/>
        <n v="8395.620299999999"/>
        <n v="3600.42"/>
        <n v="11011.92"/>
        <n v="6700.5199999999995"/>
        <n v="7098.3"/>
        <n v="5289.900000000001"/>
        <n v="2695.33"/>
        <n v="10988.8"/>
        <n v="12319.259999999998"/>
        <n v="10953.2379675"/>
        <n v="2443.071966"/>
        <n v="10818.0176958"/>
        <n v="2417.9285186999996"/>
        <n v="7037.5915053"/>
        <n v="7127.672359799999"/>
        <n v="6919.991444699999"/>
        <n v="13571.522144999999"/>
        <n v="6012.0556233"/>
        <n v="4432.1760213"/>
        <n v="3554.5311245999997"/>
        <n v="5659.4534214"/>
        <n v="5230.628957999999"/>
        <n v="4938.014665799999"/>
        <n v="7523.236199999999"/>
        <n v="12715.259077499999"/>
        <n v="6896.0358768"/>
        <n v="8674.2913386"/>
        <n v="147.4950255"/>
        <n v="4119.5657592"/>
        <n v="11489.9614764"/>
        <n v="1782.0170799"/>
        <n v="16441.438775399998"/>
        <n v="6510.9649713"/>
        <n v="13067.267339699998"/>
        <n v="6168.459744299999"/>
        <n v="6520.863966299999"/>
        <n v="7879.995979799999"/>
        <n v="3740.6322305999997"/>
        <n v="5842.1888690999995"/>
        <n v="4279.3355384999995"/>
        <n v="10695.2701578"/>
        <n v="6480.278086799999"/>
        <n v="10994.8137465"/>
        <n v="9560.845330799999"/>
        <n v="14079.538568399998"/>
        <n v="2775.6781979999996"/>
        <n v="13944.9122364"/>
        <n v="14353.740729899999"/>
        <n v="4949.4974999999995"/>
        <n v="14465.203413599998"/>
        <n v="14850.472299"/>
        <n v="2850.91056"/>
        <n v="12122.7052368"/>
        <n v="7914.8404421999985"/>
        <n v="13821.1747989"/>
        <n v="7833.6686832"/>
        <n v="5092.4389878"/>
        <n v="9947.3020956"/>
        <n v="12762.2235"/>
        <n v="13744.1293419"/>
        <n v="18681.735443100002"/>
        <n v="18313.3980387"/>
        <n v="392.8801419"/>
        <n v="13488.492188100001"/>
        <n v="1178.0514"/>
        <n v="9638.423870999999"/>
        <n v="11191.4883"/>
        <n v="12173.5904838"/>
        <n v="8030.972735699999"/>
        <n v="4888.91331"/>
        <n v="2458.3969299"/>
        <n v="12215.0186247"/>
        <n v="13555.444776"/>
        <n v="12173.1978"/>
        <n v="5985.6791634"/>
        <n v="5916.514408"/>
        <n v="9269.771224"/>
        <n v="10679.188212000001"/>
        <n v="12227.831224"/>
        <n v="14515.989236000001"/>
        <n v="10026.442972"/>
        <n v="3407.2907120000004"/>
        <n v="9313.3562523"/>
        <n v="9709.859004599999"/>
        <n v="11200.1624529"/>
        <n v="6367.436099999999"/>
        <n v="1072.1381999999999"/>
        <n v="2369.5836"/>
        <n v="2343.3492"/>
        <n v="12668.5146"/>
        <n v="15642.068099999999"/>
        <n v="1549.7586"/>
        <n v="10173.353099999998"/>
        <n v="3098.6171369999997"/>
        <n v="12732.948909"/>
        <n v="9192.489273"/>
        <n v="9499.307319"/>
        <n v="8293.279527"/>
        <n v="13966.553555999999"/>
        <n v="8498.165346"/>
        <n v="5671.231299"/>
        <n v="4170.029022"/>
        <n v="7558.509545999999"/>
        <n v="7330.949423999999"/>
        <n v="5673.274029"/>
        <n v="837.7235729999999"/>
        <n v="7640.627292"/>
        <n v="8542.901133"/>
        <n v="5311.302272999999"/>
        <n v="5065.9704"/>
        <n v="8783.943272999999"/>
        <n v="4391.8695"/>
        <n v="14731.4808"/>
        <n v="5279.976299999999"/>
        <n v="11999.8005"/>
        <n v="9399.8722"/>
        <n v="7199.736000000001"/>
        <n v="9599.974999999999"/>
        <n v="3338.1390939000003"/>
        <n v="4715.8812179999995"/>
        <n v="1979.9969799"/>
        <n v="14851.660178399998"/>
        <n v="7954.832382"/>
        <n v="11641.6140798"/>
        <n v="939.0186656999999"/>
        <n v="8538.0811674"/>
        <n v="9088.069329599999"/>
        <n v="14925.704660999998"/>
        <n v="6137.574879899999"/>
        <n v="3860.0141102999996"/>
        <n v="3589.9695267"/>
        <n v="6299.3244582"/>
        <n v="4686.3822129"/>
        <n v="11593.900923899999"/>
        <n v="10279.7103477"/>
        <n v="12985.105681199999"/>
        <n v="3068.8864298999997"/>
        <n v="13450.952385899998"/>
        <n v="3129.8642391"/>
        <n v="8395.5356394"/>
        <n v="12809.695489799999"/>
        <n v="14785.7328717"/>
        <n v="2771.5206201"/>
        <n v="11997.58194"/>
        <n v="10219.326478199999"/>
        <n v="11911.0647237"/>
        <n v="5337.142144199999"/>
        <n v="14064.690075899998"/>
        <n v="6240.326448"/>
        <n v="2710.5428109"/>
        <n v="2610.9589211999996"/>
        <n v="11549.7514062"/>
        <n v="7445.628079199999"/>
        <n v="11977.9819299"/>
        <n v="16969.055208899998"/>
        <n v="6347.6315538"/>
        <n v="10484.4215643"/>
        <n v="5742.6049794"/>
        <n v="12564.5963736"/>
        <n v="852.3034694999999"/>
        <n v="10549.9529112"/>
        <n v="9043.721832"/>
        <n v="8639.2399419"/>
        <n v="9185.6594496"/>
        <n v="9442.081971"/>
        <n v="17572.60005"/>
        <n v="12272.1541176"/>
        <n v="15910.565866500001"/>
        <n v="9228.4619838"/>
        <n v="3927.0343419"/>
        <n v="5329.043692000001"/>
        <n v="8874.18"/>
        <n v="5573.97106"/>
        <n v="9272.926488000001"/>
        <n v="5094.765340000001"/>
        <n v="12598.180336000001"/>
        <n v="10355.835502599999"/>
        <n v="13078.4481046"/>
        <n v="4400.1699738"/>
        <n v="9031.5836817"/>
        <n v="14035.2111"/>
        <n v="3472.5858"/>
        <n v="15587.8632"/>
        <n v="7935.393231"/>
        <n v="5617.916045999999"/>
        <n v="8273.465046"/>
        <n v="6128.8028189999995"/>
        <n v="10663.867691999998"/>
        <n v="5516.188092"/>
        <n v="11418.8607"/>
        <n v="11851.306641"/>
        <n v="5924.325545999999"/>
        <n v="5600.552841"/>
        <n v="6822.718199999999"/>
        <n v="401.80499100000003"/>
        <n v="10065.960620999998"/>
        <n v="7853.071212"/>
        <n v="8580.283092"/>
        <n v="10493.095463999998"/>
        <n v="5107.846365"/>
        <n v="12439.612881"/>
        <n v="5846.497532999999"/>
        <n v="10213.854272999999"/>
        <n v="4535.677691999999"/>
        <n v="6987.157964999999"/>
        <n v="6434.803773"/>
        <n v="7888.410441"/>
        <n v="9989.9136"/>
        <n v="4468.0960000000005"/>
        <n v="3199.8932"/>
        <n v="4799.8398"/>
        <n v="9599.9263"/>
        <n v="9999.795"/>
        <n v="5258.16"/>
        <n v="7199.982"/>
        <n v="9989.9005"/>
        <n v="11609.963"/>
        <n v="7199.8524"/>
        <n v="1999.8899999999999"/>
        <n v="13746.8585"/>
        <n v="8691.31761"/>
        <n v="10017.78294"/>
        <n v="6137.376899999999"/>
        <n v="13581.421139999999"/>
        <n v="11760.00606"/>
        <n v="6335.3568"/>
        <n v="5642.4271499999995"/>
        <n v="5820.60906"/>
        <n v="9166.469369999999"/>
        <n v="3761.6180999999997"/>
        <n v="5424.649259999999"/>
        <n v="7582.630169999999"/>
        <n v="9839.60103"/>
        <n v="13818.997019999999"/>
        <n v="2652.93066"/>
        <n v="17837.988989999998"/>
        <n v="10888.894499999999"/>
        <n v="6038.386949999999"/>
        <n v="8988.28746"/>
        <n v="3880.40604"/>
        <n v="5662.225139999971"/>
        <n v="9483.237209999952"/>
        <n v="871.1115599999955"/>
        <n v="8552.731679999957"/>
        <n v="1445.2532699999927"/>
        <n v="5682.023129999971"/>
        <n v="7523.236199999962"/>
        <n v="10057.378919999948"/>
        <n v="8968.489469999955"/>
        <n v="3345.8603099999827"/>
        <n v="1227.4753799999937"/>
        <n v="11265.056309999942"/>
        <n v="4454.547749999977"/>
        <n v="8354.751779999957"/>
        <n v="9503.035199999951"/>
        <n v="10136.570879999897"/>
        <n v="11641.218119999881"/>
        <n v="7998.387959999919"/>
        <n v="1207.6773899999878"/>
        <n v="7503.438209999924"/>
        <n v="7325.256299999926"/>
        <n v="692.929649999993"/>
        <n v="7029.04002"/>
        <n v="15353.93658"/>
        <n v="9640.38729"/>
        <n v="10307.94975"/>
        <n v="12271.36875"/>
        <n v="10209.7788"/>
        <n v="7755.50505"/>
        <n v="11780.514000000001"/>
        <n v="5890.2570000000005"/>
        <n v="4417.69275"/>
        <n v="16571.25636"/>
        <n v="17592.23424"/>
        <n v="14332.958700000001"/>
        <n v="5718.916"/>
        <n v="5225.906"/>
        <n v="8322.008800000001"/>
        <n v="16289.050400000002"/>
        <n v="6862.699200000001"/>
        <n v="9229.147200000001"/>
        <n v="9662.996000000001"/>
        <n v="6737.1782"/>
        <n v="11195.604949999999"/>
        <n v="13910.29146"/>
        <n v="8758.33166"/>
        <n v="8738.369999999999"/>
        <n v="1331.01"/>
        <n v="4616.569799999999"/>
        <n v="6352.8903"/>
        <n v="7987.074299999999"/>
        <n v="7966.647"/>
        <n v="8007.5016"/>
        <n v="4575.7152"/>
        <n v="10152.3681"/>
        <n v="7353.8279999999995"/>
        <n v="8082.889999999999"/>
        <n v="3586.62"/>
        <n v="2407.77"/>
        <n v="2702.11"/>
        <n v="5305.0599999999995"/>
        <n v="10001.6"/>
        <n v="10013.289999999999"/>
        <n v="12405.05"/>
        <n v="9681.21711"/>
        <n v="5840.40705"/>
        <n v="5127.67941"/>
        <n v="4375.35579"/>
        <n v="8532.93369"/>
        <n v="11779.804049999999"/>
        <n v="5008.89147"/>
        <n v="12373.74375"/>
        <n v="6592.73067"/>
        <n v="2969.6985"/>
        <n v="8810.10555"/>
        <n v="5919.59901"/>
        <n v="8909.0955"/>
        <n v="3702.2241299999996"/>
        <n v="8414.14575"/>
        <n v="5246.46735"/>
        <n v="8631.923639999999"/>
        <n v="16531.321649999998"/>
        <n v="6414.54876"/>
        <n v="11304.65229"/>
        <n v="13937.784959999999"/>
        <n v="4593.13368"/>
        <n v="3167.6784"/>
        <n v="6612.52866"/>
        <n v="12116.369879999998"/>
        <n v="4929.6995099999995"/>
        <n v="4909.901519999999"/>
        <n v="11403.64224"/>
        <n v="13086.471389999999"/>
        <n v="9621.823139999999"/>
        <n v="10077.17691"/>
        <n v="11027.48043"/>
        <n v="3534.1542"/>
        <n v="9247.70349"/>
        <n v="12369.5397"/>
        <n v="8835.3855"/>
        <n v="5399.40225"/>
        <n v="15216.49725"/>
        <n v="11427.09858"/>
        <n v="10798.8045"/>
        <n v="7578.79734"/>
        <n v="7099.344000000001"/>
        <n v="4259.606400000001"/>
        <n v="11437.832"/>
        <n v="3766.5964000000004"/>
        <n v="3115.8232000000003"/>
        <n v="7014.59142"/>
        <n v="12681.7472"/>
        <n v="3269.51295"/>
        <n v="6439.94975"/>
        <n v="15792.73831"/>
        <n v="5150.429999999999"/>
        <n v="8352.57"/>
        <n v="15933.539999999999"/>
        <n v="11670.449999999999"/>
        <n v="10223.699999999999"/>
        <n v="8579.466"/>
        <n v="7578.5283"/>
        <n v="7149.554999999999"/>
        <n v="5903.4897"/>
        <n v="11194.160399999999"/>
        <n v="5597.080199999999"/>
        <n v="8559.0387"/>
        <n v="8130.0653999999995"/>
        <n v="8845.0209"/>
        <n v="4167.169199999999"/>
        <n v="9151.4304"/>
        <n v="6986.1366"/>
        <n v="5821.7805"/>
        <n v="6557.163299999999"/>
        <n v="2016.75"/>
        <n v="16284.300000000001"/>
        <n v="13957.582949999998"/>
        <n v="3128.0824199999997"/>
        <n v="6572.93268"/>
        <n v="5523.639209999999"/>
        <n v="10314.752789999999"/>
        <n v="673.13166"/>
        <n v="4454.54775"/>
        <n v="7226.26635"/>
        <n v="2395.5567899999996"/>
        <n v="4216.971869999999"/>
        <n v="12353.945759999999"/>
        <n v="6751.114589999999"/>
        <n v="4969.2954899999995"/>
        <n v="1187.8793999999998"/>
        <n v="1682.8291499999998"/>
        <n v="4414.95177"/>
        <n v="277.17186"/>
        <n v="1207.6773899999998"/>
        <n v="10532.530679999947"/>
        <n v="6256.1648399999685"/>
        <n v="277.17185999999856"/>
        <n v="5622.629159999971"/>
        <n v="17244.04928999991"/>
        <n v="2078.788949999989"/>
        <n v="9324.853289999952"/>
        <n v="5226.6693599999735"/>
        <n v="11225.460329999943"/>
        <n v="9225.863339999953"/>
        <n v="10948.288469999945"/>
        <n v="3682.4261399999814"/>
        <n v="5563.235189999971"/>
        <n v="1484.8492499999925"/>
        <n v="15739.40204999992"/>
        <n v="5028.689459999974"/>
        <n v="8136.973889999958"/>
        <n v="9166.469369999953"/>
        <n v="9898.9949999999"/>
        <n v="10671.116609999892"/>
        <n v="5266.265339999947"/>
        <n v="3187.476389999968"/>
        <n v="5068.285439999949"/>
        <n v="8473.539719999913"/>
        <n v="17818.19099999982"/>
        <n v="4672.325639999953"/>
        <n v="15957.179939999838"/>
        <n v="8552.731679999913"/>
        <n v="15739.40204999984"/>
        <n v="3405.2542799999655"/>
        <n v="6335.356799999936"/>
        <n v="2395.556789999976"/>
        <n v="1643.2331699999834"/>
        <n v="6711.518609999932"/>
        <n v="10096.974899999897"/>
        <n v="8226.72561"/>
        <n v="13253.07825"/>
        <n v="14509.66641"/>
        <n v="1374.3933"/>
        <n v="12075.02685"/>
        <n v="11917.95333"/>
        <n v="13076.37054"/>
        <n v="12958.5654"/>
        <n v="16394.54865"/>
        <n v="13842.10395"/>
        <n v="14691.698"/>
        <n v="10629.295600000001"/>
        <n v="14218.4084"/>
        <n v="8972.782000000001"/>
        <n v="16307.93429"/>
        <n v="356.67413999999997"/>
        <n v="9154.63626"/>
        <n v="10799.30035"/>
        <n v="4557.5028999999995"/>
        <n v="5548.2644"/>
        <n v="16189.04291"/>
        <n v="8342.21183"/>
        <n v="1003.0799999999999"/>
        <n v="2391.96"/>
        <n v="4943.406599999999"/>
        <n v="9171.857699999999"/>
        <n v="6741.009"/>
        <n v="8518.1841"/>
        <n v="6945.281999999999"/>
        <n v="7680.6648"/>
        <n v="9355.7034"/>
        <n v="6965.7092999999995"/>
        <n v="12072.5343"/>
        <n v="6495.881399999999"/>
        <n v="8702.0298"/>
        <n v="9591.4"/>
        <n v="4968.5"/>
        <n v="4809.26"/>
        <n v="3197.91"/>
        <n v="4812.5"/>
        <n v="5994.12"/>
        <n v="11236.73356"/>
        <n v="7285.660319999999"/>
      </sharedItems>
    </cacheField>
    <cacheField name="Tipo de Carga" numFmtId="0">
      <sharedItems>
        <s v="Autoabasto"/>
        <s v="Ticket"/>
        <s v="Nieto"/>
        <s v="Natgas"/>
        <s v="COMSUSTENTA"/>
      </sharedItems>
    </cacheField>
    <cacheField name="Semana" numFmtId="0">
      <sharedItems containsSemiMixedTypes="0" containsString="0" containsNumber="1" containsInteger="1">
        <n v="1.0"/>
        <n v="2.0"/>
        <n v="3.0"/>
        <n v="4.0"/>
        <n v="5.0"/>
        <n v="6.0"/>
        <n v="7.0"/>
      </sharedItems>
    </cacheField>
    <cacheField name="Día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</sharedItems>
    </cacheField>
    <cacheField name="Mes" numFmtId="0">
      <sharedItems containsSemiMixedTypes="0" containsString="0" containsNumber="1" containsInteger="1">
        <n v="1.0"/>
        <n v="2.0"/>
      </sharedItems>
    </cacheField>
    <cacheField name="Producto" numFmtId="0">
      <sharedItems containsBlank="1">
        <s v="Diesel"/>
        <s v="GNC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O2042" sheet="Cargas"/>
  </cacheSource>
  <cacheFields>
    <cacheField name="Unidad">
      <sharedItems containsBlank="1" containsMixedTypes="1" containsNumber="1" containsInteger="1">
        <n v="2060.0"/>
        <n v="1870.0"/>
        <n v="1839.0"/>
        <n v="1821.0"/>
        <n v="1897.0"/>
        <n v="2024.0"/>
        <n v="1883.0"/>
        <n v="1689.0"/>
        <n v="1828.0"/>
        <n v="1749.0"/>
        <n v="1874.0"/>
        <n v="2020.0"/>
        <n v="1827.0"/>
        <n v="2011.0"/>
        <s v="PLANTAHUE"/>
        <n v="2026.0"/>
        <n v="2013.0"/>
        <n v="1851.0"/>
        <n v="1998.0"/>
        <n v="1937.0"/>
        <n v="1947.0"/>
        <n v="1819.0"/>
        <n v="2025.0"/>
        <n v="2072.0"/>
        <n v="1875.0"/>
        <n v="1958.0"/>
        <n v="2036.0"/>
        <n v="1688.0"/>
        <n v="2066.0"/>
        <n v="2082.0"/>
        <n v="2018.0"/>
        <n v="1866.0"/>
        <n v="1697.0"/>
        <n v="1683.0"/>
        <n v="1724.0"/>
        <n v="1780.0"/>
        <n v="1994.0"/>
        <n v="1864.0"/>
        <n v="1956.0"/>
        <n v="1855.0"/>
        <n v="1809.0"/>
        <n v="1942.0"/>
        <n v="2035.0"/>
        <n v="1802.0"/>
        <n v="1885.0"/>
        <n v="2040.0"/>
        <n v="2092.0"/>
        <n v="1988.0"/>
        <n v="1884.0"/>
        <n v="1892.0"/>
        <n v="1980.0"/>
        <n v="2014.0"/>
        <n v="308.0"/>
        <n v="1858.0"/>
        <n v="1971.0"/>
        <n v="1969.0"/>
        <n v="1948.0"/>
        <n v="1803.0"/>
        <n v="1888.0"/>
        <n v="2053.0"/>
        <n v="1933.0"/>
        <n v="1999.0"/>
        <n v="2017.0"/>
        <n v="1957.0"/>
        <n v="1974.0"/>
        <n v="2031.0"/>
        <n v="1728.0"/>
        <n v="2000.0"/>
        <n v="2015.0"/>
        <n v="1715.0"/>
        <n v="1814.0"/>
        <n v="1753.0"/>
        <n v="1959.0"/>
        <n v="1813.0"/>
        <n v="1817.0"/>
        <n v="1761.0"/>
        <s v="TT02"/>
        <n v="1936.0"/>
        <n v="1902.0"/>
        <n v="1921.0"/>
        <n v="1919.0"/>
        <n v="1765.0"/>
        <n v="1788.0"/>
        <n v="1939.0"/>
        <n v="1795.0"/>
        <n v="1741.0"/>
        <n v="1982.0"/>
        <n v="1951.0"/>
        <n v="2069.0"/>
        <n v="1735.0"/>
        <n v="1750.0"/>
        <n v="1863.0"/>
        <n v="1774.0"/>
        <n v="2023.0"/>
        <n v="1754.0"/>
        <n v="1935.0"/>
        <n v="1865.0"/>
        <n v="1879.0"/>
        <n v="1695.0"/>
        <n v="1953.0"/>
        <n v="1906.0"/>
        <n v="1704.0"/>
        <n v="1978.0"/>
        <n v="1989.0"/>
        <n v="1944.0"/>
        <n v="2086.0"/>
        <n v="1900.0"/>
        <n v="1946.0"/>
        <n v="1833.0"/>
        <n v="1807.0"/>
        <n v="2037.0"/>
        <n v="1889.0"/>
        <n v="1981.0"/>
        <n v="1752.0"/>
        <n v="2042.0"/>
        <n v="1932.0"/>
        <n v="1829.0"/>
        <n v="1731.0"/>
        <n v="309.0"/>
        <n v="1970.0"/>
        <n v="1881.0"/>
        <n v="2077.0"/>
        <n v="2059.0"/>
        <n v="1740.0"/>
        <n v="2051.0"/>
        <n v="1965.0"/>
        <n v="2062.0"/>
        <n v="2063.0"/>
        <n v="1733.0"/>
        <n v="1991.0"/>
        <n v="1995.0"/>
        <n v="2009.0"/>
        <n v="1820.0"/>
        <n v="1722.0"/>
        <n v="1816.0"/>
        <n v="1997.0"/>
        <n v="2006.0"/>
        <n v="1736.0"/>
        <n v="2001.0"/>
        <n v="1964.0"/>
        <n v="2010.0"/>
        <n v="1818.0"/>
        <n v="1798.0"/>
        <n v="2004.0"/>
        <n v="2021.0"/>
        <n v="1950.0"/>
        <n v="1854.0"/>
        <n v="1898.0"/>
        <n v="2022.0"/>
        <n v="1917.0"/>
        <n v="1912.0"/>
        <n v="1928.0"/>
        <n v="1762.0"/>
        <n v="1992.0"/>
        <n v="2007.0"/>
        <n v="1977.0"/>
        <n v="1904.0"/>
        <n v="2016.0"/>
        <n v="1949.0"/>
        <n v="2043.0"/>
        <n v="1810.0"/>
        <n v="1718.0"/>
        <n v="1983.0"/>
        <n v="1812.0"/>
        <n v="1876.0"/>
        <n v="1759.0"/>
        <n v="1727.0"/>
        <n v="2078.0"/>
        <n v="2079.0"/>
        <n v="1871.0"/>
        <n v="1849.0"/>
        <n v="1799.0"/>
        <n v="1877.0"/>
        <n v="1886.0"/>
        <n v="1869.0"/>
        <n v="2065.0"/>
        <n v="2061.0"/>
        <n v="2084.0"/>
        <n v="1878.0"/>
        <n v="1850.0"/>
        <n v="1730.0"/>
        <n v="1729.0"/>
        <n v="1738.0"/>
        <n v="2029.0"/>
        <s v="TT01"/>
        <n v="2030.0"/>
        <n v="1920.0"/>
        <n v="1923.0"/>
        <n v="1960.0"/>
        <n v="1963.0"/>
        <n v="1996.0"/>
        <n v="1905.0"/>
        <n v="1993.0"/>
        <n v="1984.0"/>
        <n v="1987.0"/>
        <n v="1986.0"/>
        <n v="1975.0"/>
        <n v="1966.0"/>
        <n v="1853.0"/>
        <n v="2071.0"/>
        <n v="2003.0"/>
        <n v="1797.0"/>
        <n v="1979.0"/>
        <n v="1896.0"/>
        <n v="1938.0"/>
        <n v="1806.0"/>
        <n v="1746.0"/>
        <n v="1758.0"/>
        <n v="1705.0"/>
        <n v="2005.0"/>
        <n v="2070.0"/>
        <n v="1725.0"/>
        <n v="1723.0"/>
        <n v="1701.0"/>
        <n v="1990.0"/>
        <n v="1837.0"/>
        <n v="1985.0"/>
        <n v="1941.0"/>
        <n v="1790.0"/>
        <n v="1903.0"/>
        <n v="1972.0"/>
        <n v="1779.0"/>
        <n v="1801.0"/>
        <n v="1784.0"/>
        <n v="2080.0"/>
        <n v="1872.0"/>
        <n v="1931.0"/>
        <n v="2044.0"/>
        <n v="1793.0"/>
        <n v="1717.0"/>
        <n v="1826.0"/>
        <n v="1789.0"/>
        <n v="1907.0"/>
        <n v="1791.0"/>
        <n v="1811.0"/>
        <n v="1808.0"/>
        <n v="1767.0"/>
        <n v="2019.0"/>
        <n v="1873.0"/>
        <n v="2089.0"/>
        <n v="1934.0"/>
        <n v="1847.0"/>
        <n v="1976.0"/>
        <n v="1760.0"/>
        <n v="1748.0"/>
        <n v="2046.0"/>
        <n v="1823.0"/>
        <n v="2002.0"/>
        <n v="2088.0"/>
        <n v="1836.0"/>
        <n v="2028.0"/>
        <n v="1800.0"/>
        <n v="1967.0"/>
        <n v="1848.0"/>
        <n v="2012.0"/>
        <n v="1943.0"/>
        <n v="1721.0"/>
        <n v="1856.0"/>
        <n v="1894.0"/>
        <n v="1769.0"/>
        <n v="1899.0"/>
        <s v="Planta de Luz Mex"/>
        <n v="1838.0"/>
        <n v="1955.0"/>
        <n v="1968.0"/>
        <n v="1846.0"/>
        <s v="MANTENIMIENTO"/>
        <n v="1908.0"/>
        <n v="1786.0"/>
        <n v="2056.0"/>
        <n v="1768.0"/>
        <n v="1954.0"/>
        <s v="MANTENIMIENTO MEXICO"/>
        <n v="1901.0"/>
        <n v="1952.0"/>
        <n v="1783.0"/>
        <n v="1909.0"/>
        <n v="1895.0"/>
        <n v="1757.0"/>
        <n v="2027.0"/>
        <n v="1785.0"/>
        <n v="1805.0"/>
        <n v="1834.0"/>
        <n v="1835.0"/>
        <n v="1862.0"/>
        <n v="2038.0"/>
        <n v="2091.0"/>
        <n v="1777.0"/>
        <n v="2058.0"/>
        <s v="DC06"/>
        <n v="1682.0"/>
        <n v="1714.0"/>
        <n v="1770.0"/>
        <n v="2008.0"/>
        <n v="1887.0"/>
        <n v="2039.0"/>
        <n v="1852.0"/>
        <n v="2057.0"/>
        <n v="1764.0"/>
        <n v="1891.0"/>
        <n v="1755.0"/>
        <n v="1961.0"/>
        <n v="1796.0"/>
        <n v="2041.0"/>
        <n v="1824.0"/>
        <n v="1822.0"/>
        <n v="1792.0"/>
        <n v="2068.0"/>
        <n v="1745.0"/>
        <n v="1739.0"/>
        <n v="1831.0"/>
        <n v="2087.0"/>
        <n v="1945.0"/>
        <n v="1890.0"/>
        <n v="1825.0"/>
        <m/>
        <s v="DC07"/>
        <n v="1719.0"/>
        <n v="1742.0"/>
        <n v="1859.0"/>
        <n v="2085.0"/>
        <n v="1794.0"/>
      </sharedItems>
    </cacheField>
    <cacheField name="Flota" numFmtId="0">
      <sharedItems containsBlank="1">
        <s v="PISA Gdl"/>
        <s v="Circuitos"/>
        <s v="Liverpool Local"/>
        <s v="Full Liver"/>
        <s v="MeLi Dedicado Merida"/>
        <s v="Pilgrims Tepo"/>
        <s v="Available"/>
        <s v="MeLi Dedicado TD"/>
        <m/>
        <s v="MeLi asignado SD"/>
        <s v="Wm Full"/>
        <s v="Peñafiel Tecamac"/>
        <s v="MeLi Asignado TD"/>
        <s v="Sayer Thorton"/>
        <s v="Hisense"/>
        <s v="Sayer Sencillo"/>
        <s v="Sayer Vuelteros"/>
        <s v="Wm Sencillo"/>
        <s v="Pipas"/>
        <s v="MeLi Ded Puebla"/>
        <s v="Patieros sucursal"/>
        <s v="Out"/>
        <s v="Protans"/>
        <s v="Sayer Full"/>
        <s v="Sayer Patios y T."/>
        <s v="Polaris"/>
        <s v="Peñafiel Tlajomulco"/>
        <s v="Sayer Pipas"/>
      </sharedItems>
    </cacheField>
    <cacheField name="EC" numFmtId="0">
      <sharedItems containsBlank="1">
        <s v="EC-06"/>
        <s v="EC-03"/>
        <s v="EC-01"/>
        <s v="EC-05"/>
        <s v="EC-02"/>
        <s v="TTE"/>
        <m/>
        <s v="EC-08"/>
        <s v="EC-04"/>
        <s v="EC-07"/>
      </sharedItems>
    </cacheField>
    <cacheField name="Fecha de Transacción">
      <sharedItems containsDate="1" containsMixedTypes="1">
        <s v="1/1/2025"/>
        <s v="2/1/2025"/>
        <s v="3/1/2025"/>
        <s v="4/1/2025"/>
        <s v="5/1/2025"/>
        <s v="6/1/2025"/>
        <s v="7/1/2025"/>
        <s v="8/1/2025"/>
        <d v="2025-01-09T23:56:39Z"/>
        <d v="2025-01-09T22:31:08Z"/>
        <d v="2025-01-09T22:29:07Z"/>
        <d v="2025-01-09T22:08:37Z"/>
        <d v="2025-01-09T21:54:12Z"/>
        <d v="2025-01-09T21:43:55Z"/>
        <d v="2025-01-09T21:38:30Z"/>
        <d v="2025-01-09T21:18:56Z"/>
        <d v="2025-01-09T20:57:07Z"/>
        <d v="2025-01-09T20:36:53Z"/>
        <d v="2025-01-09T20:31:50Z"/>
        <d v="2025-01-09T20:18:52Z"/>
        <d v="2025-01-09T20:09:34Z"/>
        <d v="2025-01-09T19:43:31Z"/>
        <d v="2025-01-09T19:25:55Z"/>
        <d v="2025-01-09T19:18:23Z"/>
        <d v="2025-01-09T19:05:11Z"/>
        <d v="2025-01-09T18:41:53Z"/>
        <d v="2025-01-09T18:40:11Z"/>
        <d v="2025-01-09T18:21:41Z"/>
        <d v="2025-01-09T18:19:57Z"/>
        <d v="2025-01-09T18:01:01Z"/>
        <d v="2025-01-09T17:53:59Z"/>
        <d v="2025-01-09T17:44:58Z"/>
        <d v="2025-01-09T17:33:16Z"/>
        <d v="2025-01-09T17:25:38Z"/>
        <d v="2025-01-09T17:10:56Z"/>
        <d v="2025-01-09T17:02:12Z"/>
        <d v="2025-01-09T16:37:31Z"/>
        <d v="2025-01-09T15:40:31Z"/>
        <d v="2025-01-09T15:40:10Z"/>
        <d v="2025-01-09T15:14:15Z"/>
        <d v="2025-01-09T14:59:14Z"/>
        <d v="2025-01-09T14:48:06Z"/>
        <d v="2025-01-09T14:17:01Z"/>
        <d v="2025-01-09T13:36:35Z"/>
        <d v="2025-01-09T12:25:17Z"/>
        <d v="2025-01-09T11:53:55Z"/>
        <d v="2025-01-09T11:35:31Z"/>
        <d v="2025-01-09T11:09:27Z"/>
        <d v="2025-01-09T10:57:00Z"/>
        <d v="2025-01-09T10:52:10Z"/>
        <d v="2025-01-09T10:40:04Z"/>
        <d v="2025-01-09T10:35:30Z"/>
        <d v="2025-01-09T10:21:03Z"/>
        <d v="2025-01-09T10:12:52Z"/>
        <d v="2025-01-09T10:00:36Z"/>
        <d v="2025-01-09T09:45:33Z"/>
        <d v="2025-01-09T09:19:58Z"/>
        <d v="2025-01-09T08:43:21Z"/>
        <d v="2025-01-09T08:00:06Z"/>
        <d v="2025-01-09T07:45:31Z"/>
        <d v="2025-01-09T07:27:41Z"/>
        <d v="2025-01-09T06:40:07Z"/>
        <d v="2025-01-09T06:13:12Z"/>
        <d v="2025-01-09T02:43:52Z"/>
        <d v="2025-01-09T02:28:58Z"/>
        <d v="2025-01-09T02:25:26Z"/>
        <d v="2025-01-09T01:14:21Z"/>
        <d v="2025-01-09T00:13:37Z"/>
        <d v="2025-01-09T00:04:49Z"/>
        <d v="2025-01-09T20:24:28Z"/>
        <d v="2025-01-09T19:31:16Z"/>
        <d v="2025-01-09T18:29:39Z"/>
        <d v="2025-01-09T17:25:26Z"/>
        <d v="2025-01-09T15:50:50Z"/>
        <d v="2025-01-09T15:20:15Z"/>
        <d v="2025-01-09T13:42:33Z"/>
        <d v="2025-01-09T12:23:01Z"/>
        <d v="2025-01-09T12:08:08Z"/>
        <d v="2025-01-09T10:44:54Z"/>
        <d v="2025-01-09T05:06:30Z"/>
        <d v="2025-01-09T20:42:34Z"/>
        <d v="2025-01-09T18:55:00Z"/>
        <d v="2025-01-09T18:30:32Z"/>
        <d v="2025-01-09T17:44:50Z"/>
        <d v="2025-01-09T16:22:30Z"/>
        <d v="2025-01-09T13:48:27Z"/>
        <d v="2025-01-09T12:06:23Z"/>
        <d v="2025-01-09T04:02:41Z"/>
        <d v="2025-01-09T01:52:26Z"/>
        <d v="2025-01-09T00:51:57Z"/>
        <d v="2025-01-09T22:06:50Z"/>
        <d v="2025-01-09T20:44:59Z"/>
        <d v="2025-01-09T10:53:52Z"/>
        <d v="2025-01-09T10:40:14Z"/>
        <d v="2025-01-09T06:29:52Z"/>
        <d v="2025-01-09T21:21:22Z"/>
        <d v="2025-01-09T20:53:34Z"/>
        <d v="2025-01-09T23:33:39Z"/>
        <d v="2025-01-09T21:16:21Z"/>
        <d v="2025-01-09T21:12:15Z"/>
        <d v="2025-01-09T20:51:14Z"/>
        <d v="2025-01-09T20:37:01Z"/>
        <d v="2025-01-09T20:15:33Z"/>
        <d v="2025-01-09T19:35:54Z"/>
        <d v="2025-01-09T17:19:35Z"/>
        <d v="2025-01-09T16:42:23Z"/>
        <d v="2025-01-09T16:11:31Z"/>
        <d v="2025-01-09T14:24:56Z"/>
        <d v="2025-01-09T14:19:15Z"/>
        <d v="2025-01-09T14:01:15Z"/>
        <d v="2025-01-09T12:33:31Z"/>
        <d v="2025-01-09T11:57:08Z"/>
        <d v="2025-01-09T11:41:25Z"/>
        <d v="2025-01-09T10:50:07Z"/>
        <d v="2025-01-09T08:09:00Z"/>
        <d v="2025-01-09T07:11:40Z"/>
        <d v="2025-01-09T07:05:43Z"/>
        <d v="2025-01-09T04:29:51Z"/>
        <d v="2025-01-09T03:46:54Z"/>
        <d v="2025-01-09T03:31:36Z"/>
        <d v="2025-01-09T03:04:32Z"/>
        <d v="2025-01-09T00:36:42Z"/>
        <d v="2025-01-09T00:30:15Z"/>
        <d v="2025-01-09T00:15:42Z"/>
        <d v="2025-01-09T02:56:00Z"/>
        <d v="2025-01-09T06:41:00Z"/>
        <d v="2025-01-09T07:05:00Z"/>
        <d v="2025-01-09T10:08:00Z"/>
        <d v="2025-01-09T10:27:00Z"/>
        <d v="2025-01-09T18:06:00Z"/>
        <d v="2025-01-09T19:11:00Z"/>
        <d v="2025-01-09T20:03:00Z"/>
        <d v="2025-01-09T00:00:00Z"/>
        <d v="2025-01-10T00:00:00Z"/>
        <d v="2025-01-11T00:00:00Z"/>
        <d v="2025-01-12T00:00:00Z"/>
        <d v="2025-01-13T23:57:23Z"/>
        <d v="2025-01-13T23:47:45Z"/>
        <d v="2025-01-13T22:47:02Z"/>
        <d v="2025-01-13T22:39:17Z"/>
        <d v="2025-01-13T22:31:20Z"/>
        <d v="2025-01-13T22:12:57Z"/>
        <d v="2025-01-13T21:31:03Z"/>
        <d v="2025-01-13T20:56:02Z"/>
        <d v="2025-01-13T20:49:00Z"/>
        <d v="2025-01-13T20:31:14Z"/>
        <d v="2025-01-13T20:16:04Z"/>
        <d v="2025-01-13T19:49:32Z"/>
        <d v="2025-01-13T19:27:14Z"/>
        <d v="2025-01-13T18:38:38Z"/>
        <d v="2025-01-13T18:16:56Z"/>
        <d v="2025-01-13T17:56:58Z"/>
        <d v="2025-01-13T17:50:53Z"/>
        <d v="2025-01-13T17:42:01Z"/>
        <d v="2025-01-13T17:37:15Z"/>
        <d v="2025-01-13T17:25:33Z"/>
        <d v="2025-01-13T17:09:57Z"/>
        <d v="2025-01-13T17:09:05Z"/>
        <d v="2025-01-13T16:56:31Z"/>
        <d v="2025-01-13T16:51:49Z"/>
        <d v="2025-01-13T16:34:06Z"/>
        <d v="2025-01-13T16:30:30Z"/>
        <d v="2025-01-13T15:59:14Z"/>
        <d v="2025-01-13T15:10:34Z"/>
        <d v="2025-01-13T14:38:11Z"/>
        <d v="2025-01-13T14:28:03Z"/>
        <d v="2025-01-13T13:59:52Z"/>
        <d v="2025-01-13T12:57:17Z"/>
        <d v="2025-01-13T12:11:01Z"/>
        <d v="2025-01-13T12:06:56Z"/>
        <d v="2025-01-13T11:45:11Z"/>
        <d v="2025-01-13T10:29:18Z"/>
        <d v="2025-01-13T10:26:43Z"/>
        <d v="2025-01-13T10:08:13Z"/>
        <d v="2025-01-13T06:36:33Z"/>
        <d v="2025-01-13T06:18:32Z"/>
        <d v="2025-01-13T02:48:31Z"/>
        <d v="2025-01-13T02:37:42Z"/>
        <d v="2025-01-13T02:18:54Z"/>
        <d v="2025-01-13T01:14:56Z"/>
        <d v="2025-01-13T00:06:08Z"/>
        <d v="2025-01-13T22:23:15Z"/>
        <d v="2025-01-13T20:46:01Z"/>
        <d v="2025-01-13T17:36:45Z"/>
        <d v="2025-01-13T16:31:34Z"/>
        <d v="2025-01-13T15:53:05Z"/>
        <d v="2025-01-13T15:15:44Z"/>
        <d v="2025-01-13T13:27:15Z"/>
        <d v="2025-01-13T11:55:33Z"/>
        <d v="2025-01-13T22:26:58Z"/>
        <d v="2025-01-13T20:38:59Z"/>
        <d v="2025-01-13T18:54:20Z"/>
        <d v="2025-01-13T18:49:05Z"/>
        <d v="2025-01-13T18:48:50Z"/>
        <d v="2025-01-13T15:06:26Z"/>
        <d v="2025-01-13T14:15:23Z"/>
        <d v="2025-01-13T12:51:55Z"/>
        <d v="2025-01-13T10:38:48Z"/>
        <d v="2025-01-13T10:19:40Z"/>
        <d v="2025-01-13T09:22:39Z"/>
        <d v="2025-01-13T04:12:08Z"/>
        <d v="2025-01-13T03:41:27Z"/>
        <d v="2025-01-13T02:47:59Z"/>
        <d v="2025-01-13T17:29:44Z"/>
        <d v="2025-01-13T14:33:04Z"/>
        <d v="2025-01-13T12:41:43Z"/>
        <d v="2025-01-13T08:49:57Z"/>
        <d v="2025-01-13T16:56:11Z"/>
        <d v="2025-01-13T10:07:31Z"/>
        <d v="2025-01-13T09:52:35Z"/>
        <d v="2025-01-13T09:48:08Z"/>
        <d v="2025-01-13T09:27:26Z"/>
        <d v="2025-01-13T07:54:39Z"/>
        <d v="2025-01-13T23:58:25Z"/>
        <d v="2025-01-13T22:43:42Z"/>
        <d v="2025-01-13T20:28:48Z"/>
        <d v="2025-01-13T20:14:24Z"/>
        <d v="2025-01-13T19:41:30Z"/>
        <d v="2025-01-13T19:28:08Z"/>
        <d v="2025-01-13T18:55:23Z"/>
        <d v="2025-01-13T17:19:20Z"/>
        <d v="2025-01-13T17:07:53Z"/>
        <d v="2025-01-13T17:03:17Z"/>
        <d v="2025-01-13T12:22:08Z"/>
        <d v="2025-01-13T11:20:18Z"/>
        <d v="2025-01-13T10:59:05Z"/>
        <d v="2025-01-13T10:56:55Z"/>
        <d v="2025-01-13T10:40:43Z"/>
        <d v="2025-01-13T10:31:06Z"/>
        <d v="2025-01-13T01:03:00Z"/>
        <d v="2025-01-13T02:45:00Z"/>
        <d v="2025-01-13T12:50:00Z"/>
        <d v="2025-01-13T16:11:00Z"/>
        <d v="2025-01-13T16:45:00Z"/>
        <d v="2025-01-13T17:02:00Z"/>
        <d v="2025-01-13T18:16:00Z"/>
        <d v="2025-01-13T18:45:00Z"/>
        <d v="2025-01-13T19:45:00Z"/>
        <d v="2025-01-13T20:06:00Z"/>
        <d v="2025-01-13T22:15:00Z"/>
        <d v="2025-01-13T23:05:00Z"/>
        <d v="2025-01-13T23:08:00Z"/>
        <d v="2025-01-13T23:24:00Z"/>
        <d v="2025-01-13T23:40:00Z"/>
        <d v="2025-01-13T00:00:00Z"/>
        <d v="2025-01-14T23:39:41Z"/>
        <d v="2025-01-14T23:18:26Z"/>
        <d v="2025-01-14T22:27:01Z"/>
        <d v="2025-01-14T22:03:24Z"/>
        <d v="2025-01-14T21:54:29Z"/>
        <d v="2025-01-14T21:44:45Z"/>
        <d v="2025-01-14T21:29:00Z"/>
        <d v="2025-01-14T21:28:11Z"/>
        <d v="2025-01-14T21:09:48Z"/>
        <d v="2025-01-14T21:08:59Z"/>
        <d v="2025-01-14T18:16:23Z"/>
        <d v="2025-01-14T17:45:15Z"/>
        <d v="2025-01-14T17:27:33Z"/>
        <d v="2025-01-14T17:14:38Z"/>
        <d v="2025-01-14T17:05:29Z"/>
        <d v="2025-01-14T17:04:50Z"/>
        <d v="2025-01-14T16:46:59Z"/>
        <d v="2025-01-14T16:23:01Z"/>
        <d v="2025-01-14T16:14:44Z"/>
        <d v="2025-01-14T15:45:47Z"/>
        <d v="2025-01-14T15:40:01Z"/>
        <d v="2025-01-14T14:23:49Z"/>
        <d v="2025-01-14T14:12:35Z"/>
        <d v="2025-01-14T13:46:56Z"/>
        <d v="2025-01-14T13:20:47Z"/>
        <d v="2025-01-14T13:18:55Z"/>
        <d v="2025-01-14T12:50:35Z"/>
        <d v="2025-01-14T11:52:05Z"/>
        <d v="2025-01-14T11:18:49Z"/>
        <d v="2025-01-14T10:58:23Z"/>
        <d v="2025-01-14T10:45:55Z"/>
        <d v="2025-01-14T09:53:21Z"/>
        <d v="2025-01-14T09:49:32Z"/>
        <d v="2025-01-14T09:34:03Z"/>
        <d v="2025-01-14T09:31:20Z"/>
        <d v="2025-01-14T08:58:16Z"/>
        <d v="2025-01-14T08:16:13Z"/>
        <d v="2025-01-14T07:50:02Z"/>
        <d v="2025-01-14T07:40:20Z"/>
        <d v="2025-01-14T07:28:26Z"/>
        <d v="2025-01-14T07:08:17Z"/>
        <d v="2025-01-14T06:37:48Z"/>
        <d v="2025-01-14T06:25:22Z"/>
        <d v="2025-01-14T06:01:11Z"/>
        <d v="2025-01-14T04:52:46Z"/>
        <d v="2025-01-14T04:07:42Z"/>
        <d v="2025-01-14T03:42:47Z"/>
        <d v="2025-01-14T03:01:01Z"/>
        <d v="2025-01-14T02:06:31Z"/>
        <d v="2025-01-14T01:47:37Z"/>
        <d v="2025-01-14T01:38:47Z"/>
        <d v="2025-01-14T01:34:36Z"/>
        <d v="2025-01-14T00:58:53Z"/>
        <d v="2025-01-14T22:20:46Z"/>
        <d v="2025-01-14T22:08:24Z"/>
        <d v="2025-01-14T18:28:06Z"/>
        <d v="2025-01-14T17:20:23Z"/>
        <d v="2025-01-14T13:39:28Z"/>
        <d v="2025-01-14T12:08:14Z"/>
        <d v="2025-01-14T08:01:03Z"/>
        <d v="2025-01-14T06:05:28Z"/>
        <d v="2025-01-14T03:05:40Z"/>
        <d v="2025-01-14T21:43:55Z"/>
        <d v="2025-01-14T21:39:20Z"/>
        <d v="2025-01-14T14:06:19Z"/>
        <d v="2025-01-14T00:26:30Z"/>
        <d v="2025-01-14T17:48:52Z"/>
        <d v="2025-01-14T17:34:48Z"/>
        <d v="2025-01-14T13:27:02Z"/>
        <d v="2025-01-14T23:03:37Z"/>
        <d v="2025-01-14T17:02:12Z"/>
        <d v="2025-01-14T16:42:39Z"/>
        <d v="2025-01-14T11:38:15Z"/>
        <d v="2025-01-14T08:00:22Z"/>
        <d v="2025-01-14T06:08:58Z"/>
        <d v="2025-01-14T22:43:33Z"/>
        <d v="2025-01-14T21:45:46Z"/>
        <d v="2025-01-14T20:13:09Z"/>
        <d v="2025-01-14T19:46:22Z"/>
        <d v="2025-01-14T19:25:21Z"/>
        <d v="2025-01-14T18:21:58Z"/>
        <d v="2025-01-14T18:04:37Z"/>
        <d v="2025-01-14T18:01:36Z"/>
        <d v="2025-01-14T16:58:02Z"/>
        <d v="2025-01-14T15:37:23Z"/>
        <d v="2025-01-14T15:04:38Z"/>
        <d v="2025-01-14T15:02:23Z"/>
        <d v="2025-01-14T13:53:45Z"/>
        <d v="2025-01-14T11:58:26Z"/>
        <d v="2025-01-14T11:44:08Z"/>
        <d v="2025-01-14T11:33:40Z"/>
        <d v="2025-01-14T08:40:02Z"/>
        <d v="2025-01-14T07:32:53Z"/>
        <d v="2025-01-14T05:07:17Z"/>
        <d v="2025-01-14T04:11:27Z"/>
        <d v="2025-01-14T03:34:00Z"/>
        <d v="2025-01-14T05:02:00Z"/>
        <d v="2025-01-14T10:47:00Z"/>
        <d v="2025-01-14T11:37:00Z"/>
        <d v="2025-01-14T12:29:00Z"/>
        <d v="2025-01-14T12:41:00Z"/>
        <d v="2025-01-14T12:51:00Z"/>
        <d v="2025-01-14T13:22:00Z"/>
        <d v="2025-01-14T13:48:00Z"/>
        <d v="2025-01-14T15:56:00Z"/>
        <d v="2025-01-14T17:06:00Z"/>
        <d v="2025-01-14T18:45:00Z"/>
        <d v="2025-01-14T19:11:00Z"/>
        <d v="2025-01-14T19:25:00Z"/>
        <d v="2025-01-14T22:27:00Z"/>
        <d v="2025-01-14T23:44:00Z"/>
        <d v="2025-01-14T00:00:00Z"/>
        <d v="2025-01-15T23:42:16Z"/>
        <d v="2025-01-15T23:00:36Z"/>
        <d v="2025-01-15T22:55:20Z"/>
        <d v="2025-01-15T22:44:36Z"/>
        <d v="2025-01-15T22:15:36Z"/>
        <d v="2025-01-15T22:09:58Z"/>
        <d v="2025-01-15T22:01:41Z"/>
        <d v="2025-01-15T21:17:21Z"/>
        <d v="2025-01-15T20:53:33Z"/>
        <d v="2025-01-15T20:29:52Z"/>
        <d v="2025-01-15T20:25:31Z"/>
        <d v="2025-01-15T20:05:27Z"/>
        <d v="2025-01-15T20:00:53Z"/>
        <d v="2025-01-15T19:43:25Z"/>
        <d v="2025-01-15T19:42:47Z"/>
        <d v="2025-01-15T19:20:07Z"/>
        <d v="2025-01-15T19:17:25Z"/>
        <d v="2025-01-15T19:02:45Z"/>
        <d v="2025-01-15T19:00:53Z"/>
        <d v="2025-01-15T18:42:37Z"/>
        <d v="2025-01-15T18:37:01Z"/>
        <d v="2025-01-15T17:19:00Z"/>
        <d v="2025-01-15T16:55:52Z"/>
        <d v="2025-01-15T16:52:28Z"/>
        <d v="2025-01-15T15:33:03Z"/>
        <d v="2025-01-15T15:24:35Z"/>
        <d v="2025-01-15T15:16:16Z"/>
        <d v="2025-01-15T15:06:38Z"/>
        <d v="2025-01-15T14:37:56Z"/>
        <d v="2025-01-15T14:30:41Z"/>
        <d v="2025-01-15T13:25:55Z"/>
        <d v="2025-01-15T12:35:41Z"/>
        <d v="2025-01-15T12:20:24Z"/>
        <d v="2025-01-15T12:18:50Z"/>
        <d v="2025-01-15T12:03:42Z"/>
        <d v="2025-01-15T11:31:25Z"/>
        <d v="2025-01-15T11:27:37Z"/>
        <d v="2025-01-15T11:25:25Z"/>
        <d v="2025-01-15T11:15:37Z"/>
        <d v="2025-01-15T10:59:09Z"/>
        <d v="2025-01-15T10:34:59Z"/>
        <d v="2025-01-15T08:55:46Z"/>
        <d v="2025-01-15T08:45:35Z"/>
        <d v="2025-01-15T08:11:34Z"/>
        <d v="2025-01-15T06:38:42Z"/>
        <d v="2025-01-15T06:30:05Z"/>
        <d v="2025-01-15T06:20:15Z"/>
        <d v="2025-01-15T06:17:23Z"/>
        <d v="2025-01-15T06:02:16Z"/>
        <d v="2025-01-15T05:41:01Z"/>
        <d v="2025-01-15T05:26:33Z"/>
        <d v="2025-01-15T05:24:27Z"/>
        <d v="2025-01-15T03:50:01Z"/>
        <d v="2025-01-15T02:53:25Z"/>
        <d v="2025-01-15T02:06:57Z"/>
        <d v="2025-01-15T01:29:30Z"/>
        <d v="2025-01-15T00:08:52Z"/>
        <d v="2025-01-15T23:16:42Z"/>
        <d v="2025-01-15T22:47:18Z"/>
        <d v="2025-01-15T21:24:19Z"/>
        <d v="2025-01-15T16:21:12Z"/>
        <d v="2025-01-15T14:15:45Z"/>
        <d v="2025-01-15T11:47:57Z"/>
        <d v="2025-01-15T10:57:30Z"/>
        <d v="2025-01-15T10:17:07Z"/>
        <d v="2025-01-15T09:55:22Z"/>
        <d v="2025-01-15T09:06:22Z"/>
        <d v="2025-01-15T06:54:23Z"/>
        <d v="2025-01-15T01:25:45Z"/>
        <d v="2025-01-15T01:17:19Z"/>
        <d v="2025-01-15T23:57:07Z"/>
        <d v="2025-01-15T20:28:12Z"/>
        <d v="2025-01-15T16:27:31Z"/>
        <d v="2025-01-15T14:39:42Z"/>
        <d v="2025-01-15T02:23:39Z"/>
        <d v="2025-01-15T01:20:32Z"/>
        <d v="2025-01-15T22:54:27Z"/>
        <d v="2025-01-15T22:49:38Z"/>
        <d v="2025-01-15T22:30:50Z"/>
        <d v="2025-01-15T21:31:59Z"/>
        <d v="2025-01-15T20:58:22Z"/>
        <d v="2025-01-15T10:52:16Z"/>
        <d v="2025-01-15T10:43:32Z"/>
        <d v="2025-01-15T08:13:51Z"/>
        <d v="2025-01-15T05:32:24Z"/>
        <d v="2025-01-15T23:57:11Z"/>
        <d v="2025-01-15T23:37:43Z"/>
        <d v="2025-01-15T22:44:06Z"/>
        <d v="2025-01-15T19:29:25Z"/>
        <d v="2025-01-15T19:01:24Z"/>
        <d v="2025-01-15T14:51:36Z"/>
        <d v="2025-01-15T14:40:12Z"/>
        <d v="2025-01-15T14:04:43Z"/>
        <d v="2025-01-15T14:02:15Z"/>
        <d v="2025-01-15T13:28:08Z"/>
        <d v="2025-01-15T13:14:33Z"/>
        <d v="2025-01-15T13:07:49Z"/>
        <d v="2025-01-15T12:35:48Z"/>
        <d v="2025-01-15T10:55:13Z"/>
        <d v="2025-01-15T10:33:24Z"/>
        <d v="2025-01-15T09:58:01Z"/>
        <d v="2025-01-15T09:47:40Z"/>
        <d v="2025-01-15T08:09:16Z"/>
        <d v="2025-01-15T07:44:59Z"/>
        <d v="2025-01-15T07:19:42Z"/>
        <d v="2025-01-15T07:04:58Z"/>
        <d v="2025-01-15T06:41:43Z"/>
        <d v="2025-01-15T04:38:03Z"/>
        <d v="2025-01-15T03:27:32Z"/>
        <d v="2025-01-15T02:08:22Z"/>
        <d v="2025-01-15T11:38:00Z"/>
        <d v="2025-01-15T12:40:00Z"/>
        <d v="2025-01-15T13:42:00Z"/>
        <d v="2025-01-15T13:58:00Z"/>
        <d v="2025-01-15T16:26:00Z"/>
        <d v="2025-01-15T19:22:00Z"/>
        <d v="2025-01-15T23:42:00Z"/>
        <d v="2025-01-15T00:00:00Z"/>
        <s v="16/1/2025"/>
        <d v="2025-01-17T22:43:03Z"/>
        <d v="2025-01-17T21:16:57Z"/>
        <d v="2025-01-17T20:19:46Z"/>
        <d v="2025-01-17T20:18:44Z"/>
        <d v="2025-01-17T19:39:17Z"/>
        <d v="2025-01-17T19:25:44Z"/>
        <d v="2025-01-17T18:00:12Z"/>
        <d v="2025-01-17T17:55:49Z"/>
        <d v="2025-01-17T17:37:57Z"/>
        <d v="2025-01-17T17:34:27Z"/>
        <d v="2025-01-17T17:15:18Z"/>
        <d v="2025-01-17T16:20:05Z"/>
        <d v="2025-01-17T15:47:06Z"/>
        <d v="2025-01-17T15:22:32Z"/>
        <d v="2025-01-17T15:14:56Z"/>
        <d v="2025-01-17T14:51:46Z"/>
        <d v="2025-01-17T14:39:46Z"/>
        <d v="2025-01-17T13:54:13Z"/>
        <d v="2025-01-17T13:33:47Z"/>
        <d v="2025-01-17T13:09:34Z"/>
        <d v="2025-01-17T13:06:39Z"/>
        <d v="2025-01-17T12:47:48Z"/>
        <d v="2025-01-17T11:48:45Z"/>
        <d v="2025-01-17T11:35:34Z"/>
        <d v="2025-01-17T11:13:15Z"/>
        <d v="2025-01-17T11:01:04Z"/>
        <d v="2025-01-17T09:26:16Z"/>
        <d v="2025-01-17T09:12:25Z"/>
        <d v="2025-01-17T09:11:18Z"/>
        <d v="2025-01-17T08:34:36Z"/>
        <d v="2025-01-17T07:50:18Z"/>
        <d v="2025-01-17T07:46:34Z"/>
        <d v="2025-01-17T07:32:43Z"/>
        <d v="2025-01-17T07:21:02Z"/>
        <d v="2025-01-17T06:41:38Z"/>
        <d v="2025-01-17T06:15:26Z"/>
        <d v="2025-01-17T05:46:32Z"/>
        <d v="2025-01-17T04:43:32Z"/>
        <d v="2025-01-17T02:23:24Z"/>
        <d v="2025-01-17T01:26:29Z"/>
        <d v="2025-01-17T00:51:55Z"/>
        <d v="2025-01-17T00:15:58Z"/>
        <d v="2025-01-17T22:17:10Z"/>
        <d v="2025-01-17T20:03:23Z"/>
        <d v="2025-01-17T19:46:42Z"/>
        <d v="2025-01-17T19:27:44Z"/>
        <d v="2025-01-17T17:32:30Z"/>
        <d v="2025-01-17T14:06:24Z"/>
        <d v="2025-01-17T11:33:46Z"/>
        <d v="2025-01-17T10:05:28Z"/>
        <d v="2025-01-17T07:54:06Z"/>
        <d v="2025-01-17T07:28:16Z"/>
        <d v="2025-01-17T06:25:39Z"/>
        <d v="2025-01-17T01:39:21Z"/>
        <d v="2025-01-17T23:28:41Z"/>
        <d v="2025-01-17T15:40:47Z"/>
        <d v="2025-01-17T11:52:31Z"/>
        <d v="2025-01-17T09:50:32Z"/>
        <d v="2025-01-17T08:41:39Z"/>
        <d v="2025-01-17T05:16:23Z"/>
        <d v="2025-01-17T00:59:49Z"/>
        <d v="2025-01-17T17:50:24Z"/>
        <d v="2025-01-17T17:35:33Z"/>
        <d v="2025-01-17T10:48:13Z"/>
        <d v="2025-01-17T08:53:30Z"/>
        <d v="2025-01-17T22:05:17Z"/>
        <d v="2025-01-17T20:16:58Z"/>
        <d v="2025-01-17T17:51:29Z"/>
        <d v="2025-01-17T17:50:49Z"/>
        <d v="2025-01-17T17:42:13Z"/>
        <d v="2025-01-17T17:30:51Z"/>
        <d v="2025-01-17T17:17:03Z"/>
        <d v="2025-01-17T14:22:01Z"/>
        <d v="2025-01-17T13:22:08Z"/>
        <d v="2025-01-17T10:26:13Z"/>
        <d v="2025-01-17T10:11:57Z"/>
        <d v="2025-01-17T09:00:19Z"/>
        <d v="2025-01-17T08:30:32Z"/>
        <d v="2025-01-17T08:14:02Z"/>
        <d v="2025-01-17T08:12:21Z"/>
        <d v="2025-01-17T07:54:21Z"/>
        <d v="2025-01-17T07:49:04Z"/>
        <d v="2025-01-17T07:18:35Z"/>
        <d v="2025-01-17T04:53:43Z"/>
        <d v="2025-01-17T03:24:02Z"/>
        <d v="2025-01-17T03:13:59Z"/>
        <d v="2025-01-17T01:55:06Z"/>
        <d v="2025-01-17T00:00:00Z"/>
        <d v="2025-01-18T00:00:00Z"/>
        <d v="2025-01-19T00:00:00Z"/>
        <d v="2025-01-16T00:00:00Z"/>
        <d v="2025-01-20T00:00:00Z"/>
        <d v="2025-01-21T00:00:00Z"/>
      </sharedItems>
    </cacheField>
    <cacheField name="Operador" numFmtId="0">
      <sharedItems containsBlank="1">
        <s v="VALENCIA CARILLO GUSTAVO"/>
        <s v="RIOS ORTIZ FERNANDO"/>
        <s v="PERCINO ALCANTARA ANTONIO"/>
        <s v="BAUTISTA LOPEZ LUIS"/>
        <s v="RODRIGUEZ MORALES ARMANDO EDGAR"/>
        <s v="AGUIRRE VIDAL MAURICIO"/>
        <s v="JIMENEZ DIAZ MIGUEL ANGEL"/>
        <s v="OROZCO SALAS EDUARDO"/>
        <s v="CRUZ HERNANDEZ BENITO"/>
        <s v="DE JESUS TORRES JOSE"/>
        <s v="CONTRERAS CARMONA MAURICIO ALEJANDRO"/>
        <s v="CADENA LOPEZ EMMANUEL"/>
        <s v="ANGELES BARRETO MARIO"/>
        <s v="GUERRERO RAMIREZ GABRIEL"/>
        <s v="Mantenimiento"/>
        <s v="PEREZ RUELAS ANGEL ARTURO"/>
        <s v="MONTES DE OCA GRIMALDO ENRIQUE"/>
        <s v="ROJAS MUÑOZ FELIX"/>
        <s v="HERNANDEZ MALAGON HUGO ANTONIO"/>
        <s v="BENITEZ LOPEZ MAXIMINO"/>
        <s v="LUNA SANCHEZ ADOLFO MUCIO"/>
        <s v="DAMIAN MEJIA OSCAR FEDERICO"/>
        <s v="COPO VALENCIA JAIR DE JESUS"/>
        <s v="BONIFACIO FERNANDEZ ARTURO"/>
        <s v="ALCAZAR MENDIOLA ARTURO"/>
        <s v="Cardenas Razo Jorge"/>
        <s v="MONROY FUERTES  ALFREDO"/>
        <s v="ORTEGA RODRIGUEZ JESUS MANUEL"/>
        <s v="SANDOVAL SOLIS JUAN BERNARDO"/>
        <s v="TABARES SANCHEZ YAIR APOLINAR"/>
        <s v="CALLEJAS CERVANTES PEDRO EMILIO"/>
        <s v="CHAVEZ ALVAREZ JUAN CARLOS"/>
        <s v="JORGE HERNANDEZ JONATHAN"/>
        <s v="DELGADO MODESTO JOSE MANUEL"/>
        <s v="MARTINEZ ESPINOZA EVARISTO RAYMUNDO"/>
        <s v="REYES CRUZ JAIME"/>
        <s v="ESTRADA HERNANDEZ MANUEL DAVID"/>
        <s v="ESCOBEDO SALGADO JORGE"/>
        <s v="SEGOVIA RODRIGUEZ MAURICIO SAMUEL"/>
        <s v="MUÑOZ LEAL CECILIO MIGUEL"/>
        <s v="REYES LOPEZ PEDRO"/>
        <s v="MARTINEZ HERNANDEZ FRANDER HUMBERTO"/>
        <s v="GARCIA CAMARGO JUAN LUIS"/>
        <s v="HERNANDEZ PEREZ RODOLFO"/>
        <s v="LOPEZ SEQUEIRO ALFREDO"/>
        <s v="FLORES PARRILLA ERICK ALAN"/>
        <s v="MONTER SANCHEZ JUAN"/>
        <s v="GONZALEZ HERNANDEZ ALONSO"/>
        <s v="CALZADA ALVAREZ JORGE HILARIO"/>
        <s v="CHAVEZ MARTINEZ JOEL"/>
        <s v="LOPEZ MELENDEZ JAVIER CESAR"/>
        <s v="CALDERON TEJEDA VICTOR"/>
        <s v="AGUIRRE CARMONA MIGUEL ALEJANDRO"/>
        <s v="OLVERA RIVAS JUAN ANGEL"/>
        <s v="FLORES CALZADA TITO ADAN"/>
        <s v="IBARRA CANO ANYELO RAFAEL"/>
        <s v="OLVERA PEREZ OSIEL ARMANDO"/>
        <s v="FIGUEROA TELLEZ MARCO ANTONIO"/>
        <s v="MORALES TAPIA EFREEN"/>
        <s v="LOPEZ CISNEROS RENE"/>
        <s v="CUATETA LOPEZ JORGE LUIS"/>
        <s v="PADILLA ZAMORA LUIS ALBERTO"/>
        <s v="OLIVA GARCIA MARCOS ISRRAEL"/>
        <s v="CAMPOS RAMIREZ JOSE JESUS"/>
        <s v="QUINTERO MARTINEZ ULISES HUGO"/>
        <s v="HERNANDEZ MARTINEZ FRANCISCO JAVIER"/>
        <s v="SOLIS CORTES BRIAYAN OSIRIS"/>
        <s v="SARABIA OLIVA JOSE GERMAN"/>
        <s v="MARQUEZ RICARDEZ JOSE ANTONIO"/>
        <s v="RODRIGUEZ SOTO ALEJANDRO"/>
        <s v="VILLEGAS DE LA CRUZ YONI DEL CARMEN"/>
        <s v="LEON ANCHEITA JAIRO DAMIAN"/>
        <s v="DE LA CRUZ SANCHEZ ALEJANDRO"/>
        <s v="MENDEZ CARRILLO RICARDO"/>
        <s v="JARDINES SANTIZO DANIEL"/>
        <s v="ALFARO CRUZ EDIN MISAEL"/>
        <s v="RUIZ SOLIS ROBERTO CARLOS"/>
        <s v="RAMOS RAMIREZ BARTOLO"/>
        <m/>
        <s v="OCAÑA ROSILES MARIO"/>
        <s v="MIRANDA TOVAR EDMUNDO"/>
        <s v="ALVAREZ SANDOVAL RAUL"/>
        <s v="DELGADO REYES JOSE"/>
        <s v="ACOSTA RUIZ FEDERICO"/>
        <s v="PEREZ ANGELES MARCO ANTONIO"/>
        <s v="TORRES VALERIO BRUCE JOSHEPRIK POTTERTON"/>
        <s v="GALLEGOS RIVERA SAMUEL"/>
        <s v="BUSTOS NAVA JUAN DE DIOS"/>
        <s v="HERNANDEZ ENCALADA JOSE SILVESTRE"/>
        <s v="VALENCIA MENDEZ JUAN GIL"/>
        <s v="SALGADO BRAVO MIGUEL ANGEL"/>
        <s v="SANCHEZ NIETO CARLOS SALVADOR"/>
        <s v="CARDENAS MOSQUEDA JOSE LUIS"/>
        <s v="MORA VENDAÑO DANIEL"/>
        <s v="GARCIA VILLEGAS FRANCISCO JAVIER"/>
        <s v="ESCOBAR SANCHEZ SAUL"/>
        <s v="PATIÑO GUZMAN RAMON"/>
        <s v="SANCHEZ ESPINOZA JORGE GIL"/>
        <s v="SANCHEZ NERY KEVIN ERNESTO"/>
        <s v="RODRIGUEZ PANTALEON MARCO ANTONIO"/>
        <s v="REYES MONTES DE OCA RAUL DANIEL"/>
        <s v="ISLAS CAPULIN HILARIO ANTONIO"/>
        <s v="GUTIERREZ VARGAS BERNARDO"/>
        <s v="IBAÑEZ MONROY JOSE RICARDO"/>
        <s v="GALINDO NEGRETE ISMAEL DAVID"/>
        <s v="MENESES VENEGAS ERNESTO"/>
        <s v="CARRANZA GOMEZ CRISTIAN ALBERTO"/>
        <s v="ORTIZ ESPAÑA ARMANDO"/>
        <s v="SOSA GARIBAY ERNESTO"/>
        <s v="BUENAVENTURA TORRES MARTIN"/>
        <s v="VELAZQUEZ SANCHEZ JORGE"/>
        <s v="GARDUÑO ACEVES LUIS ANTONIO"/>
        <s v="SANCHEZ TORRIJOS RODRIGO"/>
        <s v="MORALES LEDESMA LUIS ALBERTO"/>
        <s v="OVALLE ESCOBAR QUINTIN"/>
        <s v="MIRANDA MONTOYA JONATHAN"/>
        <s v="MARTINEZ RAMIREZ ANGEL AGUSTIN"/>
        <s v="GARCIA MARTINEZ SIXTO WILZZON"/>
        <s v="REYES GOMEZ GUALBERTO"/>
        <s v="JUAREZ HERNANDEZ OSCAR"/>
        <s v="FERNANDEZ MORENO RICARDO"/>
        <s v="HERNANDEZ RIVERA ALEJANDRO"/>
        <s v="RAMIREZ SERRANO HECTOR ISRAEL"/>
        <s v="REVLES ARTEAGA ELIAS"/>
        <s v="HERNANDEZ MORLAN LENIN MICHAEL"/>
        <s v="CERVANTES CRUZ JEREMIAS"/>
        <s v="FLORES MENDOZA JOSE ANTONIO"/>
        <s v="SANTOS RAMIREZ VICTOR HUGO"/>
        <s v="HERNANDEZ MALDONADO JUAN"/>
        <s v="CARREÑO MEJIA GUSTAVO"/>
        <s v="BRENIZ ORTIZ ISRAEL"/>
        <s v="ROSALES OLGUIN CESAR ANTONIO"/>
        <s v="GOMEZ PARRAL LUIS ANDRES"/>
        <s v="ORNELAS BELTRAN SERGIO IVAN"/>
        <s v="RUEDA TORIZ RENE"/>
        <s v="GONZALEZ MEDINA CARLOS ALBERTO"/>
        <s v="CAMPOS SANCHEZ VICTOR DE JESUS"/>
        <s v="RICARDEZ RICARDEZ FRANK ALEXANDER"/>
        <s v="RODRIGUEZ PEREZ MIGUEL"/>
        <s v="MARTINEZ RIVERA LEONARDO JAVIER"/>
        <s v="RIVERA DE LA CRUZ JOSE CARLOS"/>
        <s v="VILLASEÑOR CRUZ JESUS MIGUEL"/>
        <s v="GARCIA GONZALEZ JULIO ANTONIO"/>
        <s v="BENITEZ RAMIREZ OSCAR"/>
        <s v="CHAVEZ VILLANUEVA JESUS EDUARDO"/>
        <s v="HERNANDEZ MARTINEZ OCTACVIO"/>
        <s v="MARTINEZ CISNEROS WALTER WENDY"/>
        <s v="ESTRADA MARTINEZ ANIBAL"/>
        <s v="GUTIERREZ ZARAZUA IRVIN RODRIGO"/>
        <s v="MARTINEZ RIVERA OSCAR OSWALDO"/>
        <s v="CARRETERO VILLA MAURICIO"/>
        <s v="CASTILLO MACHUCA MARIO"/>
        <s v="DE LA ROSA RUEDA BLAS"/>
        <s v="ARANDA MORALES SALVADOR"/>
        <s v="OLIVA CRUZ GERARDO ALEXIS"/>
        <s v="LOPEZ GARCIA MARIO ALFONSO"/>
        <s v="MENDOZA MOTA MIGUEL ANGEL"/>
        <s v="PADILLA PEREZ RICARDO"/>
        <s v="MENDIOLA FERNANDEZ CARLOS"/>
        <s v="MARQUEZ RUIZ ARMANDO"/>
        <s v="MARTINEZ RUIZ MIGUEL ANGEL"/>
        <s v="ASTORGA GONZALEZ LUIS"/>
        <s v="MUÑOZ CHAVEZ JUAN CARLOS"/>
        <s v="CHAME CRUZ JUAN ADRIAN"/>
        <s v="MOLINA BUENAVENTURA ALEXIS"/>
        <s v="INCLAN GARRIDO DANIEL ALBERTO"/>
        <s v="SANCHEZ LAGORRETA ARTURO"/>
        <s v="RUEDA CALVA PATRICIO MANUEL"/>
        <s v="REYNOSO ORTIZ VICTOR"/>
        <s v="RUIZ PAEZ FRANCISCO"/>
        <s v="GORDILLO ELENO HUGO CESAR"/>
        <s v="VERGARA MIRANDA PANTALEON"/>
        <s v="MACIN TRINIDAD FRANCISCO"/>
        <s v="PERRUSQUIA MENDOZA FERNANDO"/>
        <s v="LOPEZ VAUGHAN JOSE DANIEL"/>
        <s v="MUÑOZ SANCHEZ GERSSON"/>
        <s v="FERNANDEZ ROMERO FRANCISCO"/>
        <s v="GREGORIO GUERRERO RICARDO"/>
        <s v="CORTEZ SERRANO ERNESTO"/>
        <s v="MERLOS MORALES UBALDO"/>
        <s v="GOMEZ MORAN IZTLI CALEB"/>
        <s v="RESENDIZ FLORES EDUARDO"/>
        <s v="LOPEZ NARVAEZ EDUARDO"/>
        <s v="GOMEZ FERNANDEZ JOVANNY"/>
        <s v="DOMINGUEZ HINOJOSA SALVADOR"/>
        <s v="LOPEZ PIÑON ERICK EMMANUEL"/>
        <s v="CAMPOS GARCIA JUAN ANTONIO"/>
        <s v="ALVAREZ VILLARREAL GABRIEL"/>
        <s v="TORRES LOZANO VICTOR"/>
        <s v="CHABLE PEREZ OMAR"/>
        <s v="CRUZ CASTILLO TOMAS"/>
        <s v="ACOSTA MONASTERIO HERIBERTO"/>
        <s v="BERMEO LOPEZ JESUS SALVADOR"/>
        <s v="SANCHEZ ROJO EUSEBIO"/>
        <s v="TAMAYO ZUÑIGA DAVID"/>
        <s v="VARGAS TERAN JUAN CARLOS"/>
        <s v="PAREDES MEJIA MISAEL DYLAN"/>
        <s v="DIAZ ACUÑA OSCAR"/>
        <s v="REYES RODA FERNANDO"/>
        <s v="BARRETO BARRETO PEDRO"/>
        <s v="MARIN MARTINEZ JUANA"/>
        <s v="SANCHEZ MEDINA JESUS ADAN"/>
        <s v="ROBERTO SOBERANES JUAN"/>
        <s v="LEON MONTECINOS JUAN ANTONIO"/>
        <s v="VELAZQUEZ MORALES GIOVANNI ARMANDO"/>
        <s v="GALICIA AVILA RAYMUNDO"/>
        <s v="ALTAMIRANO CHAVEZ JOSE LEONARDO"/>
        <s v="ZAMORA ZAMORA ROBERTO CARLOS"/>
        <s v="PEREZ BENITEZ FIDEL"/>
        <s v="SORIANO NOLASCO JULIO CESAR"/>
        <s v="SOSA GUZMAN MARIO ANTONIO"/>
        <s v="SANTILLAN GONZALEZ MANUEL"/>
        <s v="SANCHEZ MENDOZA JESUS"/>
        <s v="VARGAS HERNANDEZ RUBEN"/>
        <s v="DIAZ SEDANO FRANCISCO JAVIER"/>
        <s v="SALINAS GASPER NERI ISRAEL"/>
        <s v="DE JESUS TORRES MARIO"/>
        <s v="ODILON GALVAN GUEVARA"/>
        <s v="HERNANDEZ MARTINEZ JUVENTINO"/>
        <s v="BALDERAS SACHEZ EDUARDO"/>
        <s v="SOSA DAVILA CARLOS"/>
        <s v="DIAZ MARTINEZ OMAR ALEJANDRO"/>
        <s v="LOPEZ GONZALEZ FERNANDO ANTONIO"/>
        <s v="PINEDA HERNANDEZ GUADALUPE"/>
        <s v="HUERTA ROSALES LUIS GONZALO"/>
        <s v="BAUTISTA LOPEZ TRINIDAD"/>
        <s v="HERNANDEZ CABELLO MOISES"/>
        <s v="GONZALEZ CORONA CESAR IMANOL"/>
        <s v="LEON GONZALEZ JOSE ORLANDO"/>
        <s v="TORRES DIAZ ANDRES"/>
        <s v="RAMOS RENDON JOSE DE JESUS"/>
        <s v="GARCIA BARRALES MARCO ANTONIO"/>
        <s v="REDONDO RODRIGUEZ JULIO CESAR"/>
        <s v="ROSAS GARCIA GILBERTO"/>
        <s v="QUINTERO MONROY ALAN"/>
        <s v="DE JESUS AYALA ISRAEL"/>
        <s v="HERNANDEZ ARELLANO EMMANUEL"/>
        <s v="ROMERO ZEPEDA JOSUE MAURICIO"/>
        <s v="DIAZ SOLAR BERNARDO"/>
        <s v="DURAN MATAMOROS MARIO"/>
        <s v="PEREZ RIOS JAVIER MOISES"/>
        <s v="BUENROSTRO MENDEZ OSCAR ALBERTO"/>
        <s v="ARBESU MEDINA JOSE ALBERTO"/>
        <s v="HUICOCHEA ALEJO RAYMUNDO"/>
        <s v="MEDINA MARTINEZ JOSE ALBERTO"/>
        <s v="HERNANDEZ DURAN VICTOR"/>
        <s v="MUÑOZ GUTIERREZ OSCAR GERMAN"/>
        <s v="SOTO PEREZ JESUS ALFONSO"/>
        <s v="MENDOZA VALENZUELA JUAN ANTONIO"/>
        <s v="GALLEGOS PARADA ANGEL CRISTOBAL"/>
        <s v="HUARACHA PEREZ ISAC"/>
        <s v="SOLORZANO ANZUETO LUIS ARTEMIO"/>
        <s v="SOTO OCHOA JESUS MANUEL"/>
        <s v="PACHECO PACHECO JOSE GUADALUPE"/>
        <s v="JIMENEZ SOSA JORGE PATRICIO"/>
        <s v="RODRIGUEZ MELQUIADEZ ROBERTO"/>
        <s v="CRUZ CAMPOS DANIEL ANTONIO"/>
        <s v="GUARNEROS CRUZ DIEGO RAMON"/>
        <s v="CCEO"/>
        <s v="ALVAREZ RAMIREZ GERMAN"/>
        <s v="AVILA CASTRO ENRIQUE"/>
        <s v="HERNANDEZ CARRETERO JOSE GUADALUPE"/>
        <s v="BAUTISTA RICO GEOVANNI"/>
        <s v="CABALLERO ANGELES CARLOS ALBERTO"/>
        <s v="PANTOJA FLORES JUAN JOSE"/>
        <s v="MARTINEZ PEREZ JOSE LUIS"/>
        <s v="SANCHEZ SANTOS JULIO CESAR"/>
        <s v="LEMUS PINEDA ANTONIO ADIF"/>
        <s v="QUINTERO MARTINEZ JOSE MAURICIO"/>
        <s v="SANCHEZ RODRIGUEZ LUIS ENRIQUEZ"/>
        <s v="ESCOBAR ALONSO ALAN ROBERTO"/>
        <s v="VELASCO RODRIGUEZ ALEJANDRO"/>
        <s v="SANCHEZ HERNANDEZ MAXIMINO"/>
        <s v="ESGUERRA GARCIA JOSE ISIDRO"/>
        <s v="RENDON PEREZ OSCAR MANUEL"/>
        <s v="CABALLERO ORTIZ JUAN LUIS"/>
        <s v="PEREZ LEON JUAN MANUEL"/>
        <s v="BARRIENTOS RAMOS MIGUEL ANGEL"/>
        <s v="ROSAS TELLEZ MARIO"/>
        <s v="ZUGAIDE SOLIS RODOLFO INOCENCIO"/>
        <s v="RODRIGUEZ FLORES RAUL"/>
        <s v="GONZALEZ CRUZ AARON"/>
        <s v="LOPEZ VIVAS JULIO"/>
        <s v="TOVILLA LOPEZ RENE DE JESUS"/>
        <s v="HERNANDEZ MARTINEZ REYNALDO"/>
        <s v="VERGARA GARRIDO ODILON"/>
        <s v="CARREÑO LOPEZ CRISTIAN ADRIAN"/>
        <s v="SANCHEZ CRUZ OSCAR ORLANDO"/>
        <s v="GARDUÑO GONZALEZ LORENZO ABRAHAM"/>
        <s v="MOZO BONILLA PEDRO CELESTINO"/>
        <s v="MENDOZA LOPEZ IGNACIO"/>
        <s v="OLVERA RAMIREZ JUAN CARLOS"/>
        <s v="GARCIA CARMONA JORGE"/>
        <s v="GARCIA PEREZ ISMAEL"/>
        <s v="ZAPATA BARBOSA NORBERTO"/>
        <s v="AQUINO CERVANTES ISABEL"/>
        <s v="MENDOZA MARTINEZ BERNANRDO"/>
        <s v="MEDINA SANCHEZ ANDRES"/>
        <s v="AGUILAR SANCHEZ ARMANDO KALEB"/>
        <s v="GONZALEZ OLGUIN ENRIQUE"/>
        <s v="ESTRADA MONDRAGON ZAIRA CARINA"/>
        <s v="APOLONIO PLATON DANIEL"/>
        <s v="FLORES MADRID BRANDON"/>
        <s v="TREJO SANCHEZ JUAN FRANCISCO"/>
        <s v="RIOS CALZADA ROGELIO"/>
        <s v="ZUÑIGA VAZQUEZ DAVID ALBERTO"/>
        <s v="PEREZ CAMPOS VICTOR MANUEL"/>
        <s v="FABIOLA GARCIA MATEO"/>
        <s v="RIVAS IBARRA CARLOS ISRAEL"/>
        <s v="SANCHEZ VEGA BENITO OMAR"/>
        <s v="RAMIREZ CORTES JUAN MANUEL"/>
        <s v="VILLA BADILLO GUSTAVO"/>
        <s v="SALDAÑA ESQUIVEL MARIO BRANDON"/>
        <s v="GONZALEZ CHAVEZ JOSE MIGUEL"/>
        <s v="LEMUS ANGUIANO MIGUEL ANGEL"/>
        <s v="GARCIA AGUIRRE CRUZ"/>
        <s v="CUAXIL PEREZ ALVARO"/>
        <s v="PEREZ CERVANTES RICARDO JOSE"/>
        <s v="PEREZ ALVAREZ RICARDO"/>
        <s v="MORALES ALEJO FREDDY"/>
        <s v="TREJO ESTRADA SERGIO ELLIOT"/>
        <s v="ANGELES APOLINAR MIGUEL ANGEL"/>
        <s v="ORTIZ MARTINEZ ROBERTO SAMUEL"/>
        <s v="OROZCO GUTIERREZ MARCO ANTONIO"/>
        <s v="PEREZ DIAZ LUIS ADOLFO"/>
        <s v="MONROY CAMPOS CARLOS EDUARDO"/>
        <s v="GARCIA LOYA DANIEL ESTEBAN"/>
        <s v="HERNANDEZ MARTINEZ JUAN DE DIOS"/>
        <s v="BORUNDA DIMAS OSCAR"/>
        <s v="MAYO VALENZUELA SANTANA"/>
        <s v="CABRERA CORTES OSCAR"/>
        <s v="CELESTINO RAMIREZ JOSE LUIS"/>
        <s v="NARANJO SANDOVAL CARLOS CLEMENTE"/>
        <s v="ROMERO ROLDAN JUAN ANTONIO"/>
        <s v="FRANCO CESAR MAURICIO"/>
        <s v="RUIZ OROZCO CRUZ ALBERTO"/>
        <s v="REYES TORRES ALEJANDRO"/>
        <s v="JUAREZ GUTIERREZ JORGE ALBERTO"/>
        <s v="MORALES DOMINGUEZ DAVID ELIMELEC"/>
        <s v="ZAVALA ROJAS JOSE JUAN"/>
        <s v="CHAVEZ PUENTE  ALFREDO"/>
        <s v="DOMINGUEZ FLORES LEONARDO"/>
        <s v="PEREZ MORALES VICTOR"/>
        <s v="MARTINEZ ARMENTA JONATHAN ANDRES"/>
        <s v="HERNANDEZ GARCIA JOSE GABRIEL"/>
        <s v="GONZALEZ QUINTANA ARMANDO"/>
        <s v="MTTO"/>
        <s v="QUINTERO HERRERA LAZARO"/>
        <s v="MALVAEZ CORTES ARTURO"/>
        <s v="MARTINEZ CHAVEZ ANTONIO"/>
        <s v="FLORES GARCIA IRVIN OMAR"/>
        <s v="GONZALEZ MAYA RAFAEL LUIS"/>
        <s v="CADENA VELAZQUEZ CARLOS IVAN"/>
        <s v="GARCIA LIBREROS OMAR"/>
        <s v="ESPINOSA Y PIÑA ALEJANDRO"/>
        <s v="CASTRO JIMENEZ SAUL"/>
        <s v="PEREZ MONTIEL JUAN LUIS"/>
        <s v="OLVERA CARREÑO JESUS URIEL"/>
        <s v="MORENO ANGELES MARIO ALBERTO"/>
        <s v="LOPEZ GORDILLO JUAN"/>
        <s v="ORTIZ ORTEGA VICTOR HUGO"/>
        <s v="HURTADO CASTRO JOSE FRANCISCO"/>
        <s v="OSORIO VARGAS CARLOS"/>
        <s v="ESPINOZA MARIN ISMAEL"/>
        <s v="CERVANTES GARCIA DAVID"/>
        <s v="MILLAN DIAZ JOEL"/>
        <s v="GONZALEZ MARTINEZ WEINER ADRIAN"/>
        <s v="ESCOBAR ORTEGA LUIS ERICK"/>
        <s v="LÓPEZ GARCÍA MARIO ALFONSO"/>
        <s v="SOTO GUZMAN LAZARO"/>
        <s v="PENAGOS RAMOS JUAN FRANCISCO"/>
        <s v="JIMENEZ SARABIA MILLO ERNESTO"/>
        <s v="MARTINEZ TREJO LUIS ANGEL"/>
        <s v="MONTES DE OCA ORTIZ JONATHAN ALEXIS"/>
        <s v="SILVA SILVA ELISEO"/>
        <s v="SILVA OSORNIO ALAN EDUARDO"/>
        <s v="LUGO VELASQUEZ MANUEL ADRIAN"/>
      </sharedItems>
    </cacheField>
    <cacheField name="ID OPERADOR" numFmtId="0">
      <sharedItems containsBlank="1">
        <s v="VALGUS"/>
        <s v="RIOFE"/>
        <s v="PERANT"/>
        <s v="BAULUI"/>
        <s v="RODAR"/>
        <s v="AGUMAU"/>
        <s v="JIMMI01"/>
        <s v="OROEDU"/>
        <s v="CRUBE"/>
        <s v="DEJJOS"/>
        <s v="CONMAU"/>
        <s v="CADEMM"/>
        <s v="ANGMA"/>
        <s v="GUEGAB"/>
        <s v="MTTO"/>
        <s v="PERAN01"/>
        <s v="MONENR"/>
        <s v="ROJFEL"/>
        <s v="HERHUG"/>
        <s v="BENMAX"/>
        <s v="LUNADO"/>
        <s v="DAMOS"/>
        <s v="COPJAI"/>
        <s v="BONAR"/>
        <s v="ALCART"/>
        <s v="CARJOR"/>
        <s v="MONAL"/>
        <s v="ORTJES"/>
        <s v="SANJUA07"/>
        <s v="TABYAI"/>
        <s v="CALPED"/>
        <s v="CHAJUA"/>
        <s v="JORJON"/>
        <s v="DELJOS"/>
        <s v="MAREVA"/>
        <s v="REYJA01"/>
        <s v="ESTMANX"/>
        <s v="ESCJOR"/>
        <s v="SEGMAU"/>
        <s v="MUÑCEC"/>
        <s v="REYPED"/>
        <s v="MARFRA"/>
        <s v="GARJUA04"/>
        <s v="HERROD"/>
        <s v="LOPALF"/>
        <s v="FLOERI"/>
        <s v="MONJU"/>
        <s v="GONAL01"/>
        <s v="CALJOR01"/>
        <s v="CHAJOE"/>
        <s v="LOPJAV"/>
        <s v="CALVI"/>
        <s v="AGUMIG"/>
        <s v="OLVJUA01"/>
        <s v="FLOTIT"/>
        <s v="IBAANY"/>
        <s v="OLVOSX"/>
        <s v="FIGMAR"/>
        <s v="MOREFR"/>
        <s v="LOPREN"/>
        <s v="CUAJOR"/>
        <s v="PADLUI"/>
        <s v="OLIMAR01"/>
        <s v="CAMJOS"/>
        <s v="QUIULI"/>
        <s v="HERFRA"/>
        <s v="SOLBRI"/>
        <s v="SARJO"/>
        <s v="MARJO13"/>
        <s v="RODALE"/>
        <s v="VILYON"/>
        <s v="LEOJAI"/>
        <s v="DELALE"/>
        <s v="MENRI"/>
        <s v="JARDAN"/>
        <s v="ALFEDI"/>
        <s v="RUIROBX"/>
        <s v="RAMBAR"/>
        <m/>
        <s v="OCAMA"/>
        <s v="MIREDM"/>
        <s v="ALVRAU"/>
        <s v="DELJOS01"/>
        <s v="ACOFED"/>
        <s v="PERMAR01"/>
        <s v="TORBR01"/>
        <s v="GALSA"/>
        <s v="BUSJUA"/>
        <s v="HERJOS08"/>
        <s v="VALJUA"/>
        <s v="SALMIG01"/>
        <s v="SANCAR01"/>
        <s v="CARJOS02"/>
        <s v="MORDAN"/>
        <s v="GARFRA"/>
        <s v="ESCSAU"/>
        <s v="PATRAM"/>
        <s v="SANJOR"/>
        <s v="SANKEV"/>
        <s v="RODMA"/>
        <s v="REYRAU"/>
        <s v="ISLHI"/>
        <s v="GUTBE"/>
        <s v="IBAJOS"/>
        <s v="GALISM"/>
        <s v="MENERNX"/>
        <s v="CARCRI01"/>
        <s v="ORTARM"/>
        <s v="SOSERN"/>
        <s v="BUEMA"/>
        <s v="VELJOR"/>
        <s v="GARLUI"/>
        <s v="SANROD"/>
        <s v="MORLU01"/>
        <s v="OVAQUI"/>
        <s v="MIRJON"/>
        <s v="MARANG"/>
        <s v="GARSIX"/>
        <s v="REYGU"/>
        <s v="JUAOSC"/>
        <s v="FERRI"/>
        <s v="HERAL04"/>
        <s v="RAMHEC"/>
        <s v="REVELI"/>
        <s v="HERLEX"/>
        <s v="CERJER"/>
        <s v="FLOJOS02"/>
        <s v="SANVIC01"/>
        <s v="HERJU01"/>
        <s v="CARGUS"/>
        <s v="BREISR"/>
        <s v="ROSCES"/>
        <s v="GOMLUI02"/>
        <s v="ORNSER"/>
        <s v="RUEREN"/>
        <s v="GONCAR01"/>
        <s v="CAMVI01"/>
        <s v="RICFRA"/>
        <s v="RODMIG"/>
        <s v="MARLEO"/>
        <s v="RIVJOS"/>
        <s v="VILJE"/>
        <s v="GARJUL"/>
        <s v="BENOSC"/>
        <s v="CHAJE"/>
        <s v="HEROCT"/>
        <s v="MARWAL"/>
        <s v="ESTAN"/>
        <s v="GUTIRV"/>
        <s v="MAROSC"/>
        <s v="CARMAUX"/>
        <s v="CASMA"/>
        <s v="DELBL"/>
        <s v="ARASAL"/>
        <s v="OLIGER"/>
        <s v="LOPMA03"/>
        <s v="MENMI"/>
        <s v="PADRI"/>
        <s v="MENCAX"/>
        <s v="MARARM"/>
        <s v="MARMIG"/>
        <s v="ASTLUI"/>
        <s v="MUÑJU"/>
        <s v="CHAJUA01"/>
        <s v="MOLALE"/>
        <s v="INCDAN"/>
        <s v="SANART"/>
        <s v="RUEPAT"/>
        <s v="REYVI01"/>
        <s v="RUIFR"/>
        <s v="GORHUG"/>
        <s v="VERPAN"/>
        <s v="MACFRA"/>
        <s v="PERFE"/>
        <s v="LOPJOS03"/>
        <s v="MUÑGER"/>
        <s v="FERFRA"/>
        <s v="GRERI"/>
        <s v="CORER"/>
        <s v="MERUBA"/>
        <s v="GOMIZT"/>
        <s v="RESEDU"/>
        <s v="LOPEDU"/>
        <s v="GOMJOV"/>
        <s v="DOMSAL"/>
        <s v="LOPERI"/>
        <s v="CAMJU01"/>
        <s v="ALVGAB"/>
        <s v="TORVIC"/>
        <s v="PEROMA"/>
        <s v="CRUTOM"/>
        <s v="ACOHER"/>
        <s v="BERJES"/>
        <s v="SANEUS"/>
        <s v="TAMDAV"/>
        <s v="VARJUAX"/>
        <s v="PARMI"/>
        <s v="DIAOSC"/>
        <s v="REYFER01"/>
        <s v="BARPED"/>
        <s v="MARJUA02"/>
        <s v="SANJES01"/>
        <s v="ROBJUA01"/>
        <s v="LEOJUA"/>
        <s v="VELGIO"/>
        <s v="GALRAY"/>
        <s v="ALTJOS"/>
        <s v="ZAMROB"/>
        <s v="PERFID"/>
        <s v="SORJUL"/>
        <s v="SOSMAR"/>
        <s v="SANMAN"/>
        <s v="SANJE01"/>
        <s v="VARRUB"/>
        <s v="DIAFRA"/>
        <s v="SALNER"/>
        <s v="DEJMAR"/>
        <s v="GALODI"/>
        <s v="HERJUV"/>
        <s v="BALEDU"/>
        <s v="SOSCA01"/>
        <s v="DIAOMA"/>
        <s v="LOPFER"/>
        <s v="PINGUA"/>
        <s v="HUELUI"/>
        <s v="BAUTRI"/>
        <s v="HERMOI"/>
        <s v="GONCES"/>
        <s v="LEOJOS"/>
        <s v="TORAN"/>
        <s v="RAMJOS"/>
        <s v="GARMAR"/>
        <s v="REDJUL"/>
        <s v="ROSGIL"/>
        <s v="QUIALA"/>
        <s v="DEJISR"/>
        <s v="HEREM"/>
        <s v="ROMJOS"/>
        <s v="DIABER"/>
        <s v="DURMA01"/>
        <s v="PERJAV"/>
        <s v="BUEOSC"/>
        <s v="ARBJO"/>
        <s v="HUIRA"/>
        <s v="MEDJOS01"/>
        <s v="HERVIC02"/>
        <s v="MUÑOSC"/>
        <s v="SOTJES01"/>
        <s v="MENJUA01"/>
        <s v="GALANG"/>
        <s v="HUAIS"/>
        <s v="SOLLUI"/>
        <s v="SOTJES"/>
        <s v="PACJOS"/>
        <s v="JIMJOR"/>
        <s v="RODRO01"/>
        <s v="CRUDAN"/>
        <s v="GUADI"/>
        <s v="CCEO"/>
        <s v="ALVGE"/>
        <s v="AVIEN"/>
        <s v="HERJO17X"/>
        <s v="BAUGEO"/>
        <s v="CABCAR"/>
        <s v="PANJU"/>
        <s v="MARJO08"/>
        <s v="SANJUL"/>
        <s v="LEMANT"/>
        <s v="QUIJOS"/>
        <s v="SANLUI01"/>
        <s v="ESCALA"/>
        <s v="VELALE"/>
        <s v="SANMA05"/>
        <s v="ESGJOS"/>
        <s v="RENOSC"/>
        <s v="CABJUA"/>
        <s v="PERJU03"/>
        <s v="BARMIGX"/>
        <s v="ROSMA"/>
        <s v="ZUGRO"/>
        <s v="RODRAU01"/>
        <s v="GONAA"/>
        <s v="LOPJU"/>
        <s v="TOVREN"/>
        <s v="HERRE"/>
        <s v="VEROD"/>
        <s v="CARCRI"/>
        <s v="SANOSC"/>
        <s v="GARLO"/>
        <s v="MOZPEDX"/>
        <s v="MENIG"/>
        <s v="OLVJUA"/>
        <s v="GARJOR01"/>
        <s v="GARISM"/>
        <s v="ZAPNO"/>
        <s v="AQUISA"/>
        <s v="MENBER"/>
        <s v="MEDAND"/>
        <s v="AGUARM"/>
        <s v="GONENR"/>
        <s v="ESTZAI"/>
        <s v="APODA"/>
        <s v="FLOBRA"/>
        <s v="TREJUA"/>
        <s v="RIORO"/>
        <s v="ZUÑDAV"/>
        <s v="PERVIC"/>
        <s v="FABMA"/>
        <s v="RIVCAR"/>
        <s v="SANBEN"/>
        <s v="RAMJUA03"/>
        <s v="VILGUS"/>
        <s v="SALMAR01"/>
        <s v="GONJOS03"/>
        <s v="LEMMIG"/>
        <s v="GARCRU"/>
        <s v="CUAALV"/>
        <s v="PERRI"/>
        <s v="PERRIC"/>
        <s v="MORFRE01"/>
        <s v="TRESER"/>
        <s v="ANGMIG"/>
        <s v="ORTROB"/>
        <s v="OROMAR"/>
        <s v="PERLUI01"/>
        <s v="MONCAR"/>
        <s v="GARDAN"/>
        <s v="HERJUA01"/>
        <s v="BOROSC"/>
        <s v="MAYSA"/>
        <s v="CABOS"/>
        <s v="CELJOS"/>
        <s v="NARCA"/>
        <s v="ROMJUA"/>
        <s v="FRAMAU"/>
        <s v="RUICRU"/>
        <s v="REYALE"/>
        <s v="JUAJOR"/>
        <s v="MORDAV"/>
        <s v="ZAVJOS01X"/>
        <s v="CHAAL"/>
        <s v="DOMLEO"/>
        <s v="PERVIC01"/>
        <s v="MARJON"/>
        <s v="HERJOS07"/>
        <s v="GONAR"/>
        <s v="QUILA"/>
        <s v="MALART"/>
        <s v="MARANT"/>
        <s v="FLOIRV"/>
        <s v="GONRAF"/>
        <s v="CADCAR"/>
        <s v="GAROMA"/>
        <s v="ESPAL"/>
        <s v="CASSA"/>
        <s v="PERJU04"/>
        <s v="OLVJES"/>
        <s v="MORMA03"/>
        <s v="LOPJUA"/>
        <s v="ORTVIC"/>
        <s v="HURJOS"/>
        <s v="OSOCA01"/>
        <s v="ESPIS"/>
        <s v="CERDAV"/>
        <s v="MILJO"/>
        <s v="GONWEI"/>
        <s v="ESCLUI"/>
        <s v="SOTLAZ"/>
        <s v="PENJUA"/>
        <s v="JIMMI"/>
        <s v="MARLUI02"/>
        <s v="MONJON"/>
        <s v="SILEL01"/>
        <s v="SILAL"/>
        <s v="LUGMA"/>
      </sharedItems>
    </cacheField>
    <cacheField name="Estación" numFmtId="0">
      <sharedItems>
        <s v="ATBMX"/>
        <s v="ATBHUE"/>
        <s v="ATBVIL"/>
        <s v="Ticket"/>
        <s v="ATBQRO"/>
        <s v="ATBGDL"/>
        <s v="ATBMTY"/>
        <s v="Nieto"/>
        <s v="TLALNEPANTLA"/>
        <s v="LEON NORTE"/>
        <s v="COMSUSTENTA"/>
        <s v="EL MARQUES"/>
      </sharedItems>
    </cacheField>
    <cacheField name="Costo por litro" numFmtId="164">
      <sharedItems containsSemiMixedTypes="0" containsString="0" containsNumber="1">
        <n v="19.17"/>
        <n v="20.55377"/>
        <n v="20.06239"/>
        <n v="25.47"/>
        <n v="20.1917"/>
        <n v="20.05377"/>
        <n v="19.36"/>
        <n v="24.69"/>
        <n v="24.99"/>
        <n v="26.59"/>
        <n v="21.185917"/>
        <n v="10.25"/>
        <n v="10.65"/>
        <n v="19.16868"/>
        <n v="26.69"/>
        <n v="27.39"/>
        <n v="24.79"/>
        <n v="25.94"/>
        <n v="26.15"/>
        <n v="19.16584"/>
        <n v="26.29"/>
        <n v="25.93"/>
        <n v="27.09"/>
        <n v="25.49"/>
        <n v="25.85"/>
        <n v="19.2"/>
        <n v="19.78653"/>
        <n v="20.06523"/>
        <n v="26.45"/>
        <n v="26.49"/>
        <n v="19.29"/>
        <n v="19.2900000000001"/>
        <n v="26.89"/>
        <n v="25.99"/>
        <n v="26.19"/>
        <n v="26.99"/>
        <n v="21.470214"/>
        <n v="20.0652299999999"/>
        <n v="26.79"/>
        <n v="25.29"/>
        <n v="25.96"/>
        <n v="25.45"/>
        <n v="19.7865300000001"/>
        <n v="20.806606"/>
        <n v="25.81"/>
        <n v="27.8"/>
        <n v="27.3"/>
        <n v="25.34"/>
        <n v="25.59"/>
        <n v="27.48"/>
        <n v="26.77"/>
        <n v="26.21"/>
        <n v="19.38"/>
        <n v="25.09"/>
        <n v="19.78936"/>
        <n v="19.1917"/>
        <n v="25.69"/>
        <n v="24.49"/>
        <n v="27.34"/>
        <n v="26.5"/>
        <n v="26.34"/>
        <n v="26.97"/>
        <n v="25.9"/>
        <n v="25.19"/>
        <n v="27.75"/>
        <n v="25.0"/>
        <n v="25.51"/>
        <n v="25.97"/>
        <n v="26.54"/>
        <n v="27.6"/>
        <n v="24.66"/>
        <n v="21.47"/>
        <n v="26.3"/>
        <n v="26.88"/>
        <n v="25.79"/>
        <n v="21.487641"/>
        <n v="26.84"/>
        <n v="25.95"/>
        <n v="19.2000000000001"/>
        <n v="25.2"/>
        <n v="26.75"/>
        <n v="26.05"/>
        <n v="21.609103"/>
        <n v="20.12557"/>
      </sharedItems>
    </cacheField>
    <cacheField name="Litros" numFmtId="1">
      <sharedItems containsSemiMixedTypes="0" containsString="0" containsNumber="1">
        <n v="380.0"/>
        <n v="500.0"/>
        <n v="775.0"/>
        <n v="720.0"/>
        <n v="988.0"/>
        <n v="327.0"/>
        <n v="559.0"/>
        <n v="124.0"/>
        <n v="640.0"/>
        <n v="543.0"/>
        <n v="267.0"/>
        <n v="296.0"/>
        <n v="834.0"/>
        <n v="580.0"/>
        <n v="23.0"/>
        <n v="113.0"/>
        <n v="270.0"/>
        <n v="300.0"/>
        <n v="625.0"/>
        <n v="352.0"/>
        <n v="393.0"/>
        <n v="415.01"/>
        <n v="405.37"/>
        <n v="216.0"/>
        <n v="471.0"/>
        <n v="41.0"/>
        <n v="333.0"/>
        <n v="760.0"/>
        <n v="644.0"/>
        <n v="260.0"/>
        <n v="137.0"/>
        <n v="285.0"/>
        <n v="331.0"/>
        <n v="599.0"/>
        <n v="130.0"/>
        <n v="205.0"/>
        <n v="368.0"/>
        <n v="246.0"/>
        <n v="84.0"/>
        <n v="228.0"/>
        <n v="557.0"/>
        <n v="312.0"/>
        <n v="821.0"/>
        <n v="371.0"/>
        <n v="286.0"/>
        <n v="741.0"/>
        <n v="367.0"/>
        <n v="509.0"/>
        <n v="190.0"/>
        <n v="550.0"/>
        <n v="616.0"/>
        <n v="384.0"/>
        <n v="498.0"/>
        <n v="567.0"/>
        <n v="373.0"/>
        <n v="800.0"/>
        <n v="766.0"/>
        <n v="518.0"/>
        <n v="771.0"/>
        <n v="465.0"/>
        <n v="527.0"/>
        <n v="453.0"/>
        <n v="171.0"/>
        <n v="185.0"/>
        <n v="726.0"/>
        <n v="532.0"/>
        <n v="310.0"/>
        <n v="83.0"/>
        <n v="117.0"/>
        <n v="330.0"/>
        <n v="261.0"/>
        <n v="660.0"/>
        <n v="210.0"/>
        <n v="444.0"/>
        <n v="378.0"/>
        <n v="200.0"/>
        <n v="305.0"/>
        <n v="426.0"/>
        <n v="211.0"/>
        <n v="342.0"/>
        <n v="351.0"/>
        <n v="271.0"/>
        <n v="350.0"/>
        <n v="408.0"/>
        <n v="240.0"/>
        <n v="293.0"/>
        <n v="751.0"/>
        <n v="272.0"/>
        <n v="256.0"/>
        <n v="255.0"/>
        <n v="26.29"/>
        <n v="265.2"/>
        <n v="592.46"/>
        <n v="588.08"/>
        <n v="338.08"/>
        <n v="230.8"/>
        <n v="380.22"/>
        <n v="325.01"/>
        <n v="386.71"/>
        <n v="289.67"/>
        <n v="83.86"/>
        <n v="127.43"/>
        <n v="222.61"/>
        <n v="401.21"/>
        <n v="643.29"/>
        <n v="111.66"/>
        <n v="300.04"/>
        <n v="94.74"/>
        <n v="248.0"/>
        <n v="690.42"/>
        <n v="593.37"/>
        <n v="685.07"/>
        <n v="70.53"/>
        <n v="170.17"/>
        <n v="227.96"/>
        <n v="317.07"/>
        <n v="274.02"/>
        <n v="716.77"/>
        <n v="833.39"/>
        <n v="378.93"/>
        <n v="25.35"/>
        <n v="425.64"/>
        <n v="655.83"/>
        <n v="128.02"/>
        <n v="107.36"/>
        <n v="350.41"/>
        <n v="451.48"/>
        <n v="42.04"/>
        <n v="785.03"/>
        <n v="396.02"/>
        <n v="355.05"/>
        <n v="603.07"/>
        <n v="405.03"/>
        <n v="402.59"/>
        <n v="60.05"/>
        <n v="535.01"/>
        <n v="300.03"/>
        <n v="356.83"/>
        <n v="299.99"/>
        <n v="420.03"/>
        <n v="795.22"/>
        <n v="249.21"/>
        <n v="234.14"/>
        <n v="627.94"/>
        <n v="505.07"/>
        <n v="190.01"/>
        <n v="260.04"/>
        <n v="345.03"/>
        <n v="300.01"/>
        <n v="396.05"/>
        <n v="459.01"/>
        <n v="281.42"/>
        <n v="483.05"/>
        <n v="535.9"/>
        <n v="285.93"/>
        <n v="276.56"/>
        <n v="249.07"/>
        <n v="396.7"/>
        <n v="404.91"/>
        <n v="345.01"/>
        <n v="230.0"/>
        <n v="190.04"/>
        <n v="228.65"/>
        <n v="400.04"/>
        <n v="220.04"/>
        <n v="245.02"/>
        <n v="477.98"/>
        <n v="250.04"/>
        <n v="439.2"/>
        <n v="357.04"/>
        <n v="398.01"/>
        <n v="490.14"/>
        <n v="245.29"/>
        <n v="149.86"/>
        <n v="83.97"/>
        <n v="278.33"/>
        <n v="211.77"/>
        <n v="92.52"/>
        <n v="315.9"/>
        <n v="198.85"/>
        <n v="451.29"/>
        <n v="278.88"/>
        <n v="254.88"/>
        <n v="251.17"/>
        <n v="294.0"/>
        <n v="548.0"/>
        <n v="481.0"/>
        <n v="480.0"/>
        <n v="314.0"/>
        <n v="495.0"/>
        <n v="606.0"/>
        <n v="632.0"/>
        <n v="74.0"/>
        <n v="119.0"/>
        <n v="392.0"/>
        <n v="108.0"/>
        <n v="206.0"/>
        <n v="235.0"/>
        <n v="131.0"/>
        <n v="647.0"/>
        <n v="303.0"/>
        <n v="536.0"/>
        <n v="385.0"/>
        <n v="268.0"/>
        <n v="357.0"/>
        <n v="562.0"/>
        <n v="114.0"/>
        <n v="165.0"/>
        <n v="510.0"/>
        <n v="515.0"/>
        <n v="363.0"/>
        <n v="304.0"/>
        <n v="390.0"/>
        <n v="507.0"/>
        <n v="714.0"/>
        <n v="403.0"/>
        <n v="746.0"/>
        <n v="35.0"/>
        <n v="700.0"/>
        <n v="531.0"/>
        <n v="460.0"/>
        <n v="410.0"/>
        <n v="315.0"/>
        <n v="280.0"/>
        <n v="490.0"/>
        <n v="279.0"/>
        <n v="489.0"/>
        <n v="492.0"/>
        <n v="591.0"/>
        <n v="89.0"/>
        <n v="111.0"/>
        <n v="430.0"/>
        <n v="376.0"/>
        <n v="443.0"/>
        <n v="411.0"/>
        <n v="388.0"/>
        <n v="349.0"/>
        <n v="163.0"/>
        <n v="220.0"/>
        <n v="416.0"/>
        <n v="422.0"/>
        <n v="406.0"/>
        <n v="253.0"/>
        <n v="375.0"/>
        <n v="656.0"/>
        <n v="427.0"/>
        <n v="153.0"/>
        <n v="466.0"/>
        <n v="461.0"/>
        <n v="221.0"/>
        <n v="143.0"/>
        <n v="202.0"/>
        <n v="252.95"/>
        <n v="258.0"/>
        <n v="231.0"/>
        <n v="3.0"/>
        <n v="115.0"/>
        <n v="166.0"/>
        <n v="222.0"/>
        <n v="448.0"/>
        <n v="387.0"/>
        <n v="301.0"/>
        <n v="365.0"/>
        <n v="450.0"/>
        <n v="423.0"/>
        <n v="620.0"/>
        <n v="329.0"/>
        <n v="424.0"/>
        <n v="425.0"/>
        <n v="668.0"/>
        <n v="603.0"/>
        <n v="147.0"/>
        <n v="537.0"/>
        <n v="754.0"/>
        <n v="641.0"/>
        <n v="340.0"/>
        <n v="383.0"/>
        <n v="740.0"/>
        <n v="33.0"/>
        <n v="1029.0"/>
        <n v="763.0"/>
        <n v="397.0"/>
        <n v="243.0"/>
        <n v="530.0"/>
        <n v="545.0"/>
        <n v="370.0"/>
        <n v="701.0"/>
        <n v="290.0"/>
        <n v="664.0"/>
        <n v="452.0"/>
        <n v="322.0"/>
        <n v="680.0"/>
        <n v="420.0"/>
        <n v="547.0"/>
        <n v="402.0"/>
        <n v="346.0"/>
        <n v="215.0"/>
        <n v="524.0"/>
        <n v="451.0"/>
        <n v="395.0"/>
        <n v="433.0"/>
        <n v="415.0"/>
        <n v="244.0"/>
        <n v="549.0"/>
        <n v="359.0"/>
        <n v="187.97"/>
        <n v="229.0"/>
        <n v="311.0"/>
        <n v="320.0"/>
        <n v="181.0"/>
        <n v="291.0"/>
        <n v="866.0"/>
        <n v="338.0"/>
        <n v="180.0"/>
        <n v="259.0"/>
        <n v="354.0"/>
        <n v="148.0"/>
        <n v="125.0"/>
        <n v="234.0"/>
        <n v="552.0"/>
        <n v="360.0"/>
        <n v="514.0"/>
        <n v="501.0"/>
        <n v="570.0"/>
        <n v="456.0"/>
        <n v="364.0"/>
        <n v="173.0"/>
        <n v="494.0"/>
        <n v="476.0"/>
        <n v="539.0"/>
        <n v="837.0"/>
        <n v="0.0"/>
        <n v="583.0"/>
        <n v="860.0"/>
        <n v="297.0"/>
        <n v="564.0"/>
        <n v="97.0"/>
        <n v="526.0"/>
        <n v="635.0"/>
        <n v="487.0"/>
        <n v="690.0"/>
        <n v="652.0"/>
        <n v="334.0"/>
        <n v="844.0"/>
        <n v="362.0"/>
        <n v="348.0"/>
        <n v="86.0"/>
        <n v="710.0"/>
        <n v="435.0"/>
        <n v="319.0"/>
        <n v="344.0"/>
        <n v="239.0"/>
        <n v="398.0"/>
        <n v="484.0"/>
        <n v="519.0"/>
        <n v="201.0"/>
        <n v="250.0"/>
        <n v="439.0"/>
        <n v="101.0"/>
        <n v="446.0"/>
        <n v="462.0"/>
        <n v="192.0"/>
        <n v="169.0"/>
        <n v="199.09"/>
        <n v="115.62"/>
        <n v="584.87"/>
        <n v="310.01"/>
        <n v="566.68"/>
        <n v="515.07"/>
        <n v="420.22"/>
        <n v="309.67"/>
        <n v="437.57"/>
        <n v="730.62"/>
        <n v="471.29"/>
        <n v="380.42"/>
        <n v="280.06"/>
        <n v="362.16"/>
        <n v="84.1"/>
        <n v="108.49"/>
        <n v="246.32"/>
        <n v="97.35"/>
        <n v="280.12"/>
        <n v="447.03"/>
        <n v="265.86"/>
        <n v="272.02"/>
        <n v="353.38"/>
        <n v="307.0"/>
        <n v="11.08"/>
        <n v="538.0"/>
        <n v="325.23"/>
        <n v="302.44"/>
        <n v="648.92"/>
        <n v="841.36"/>
        <n v="767.32"/>
        <n v="222.04"/>
        <n v="16.99"/>
        <n v="285.07"/>
        <n v="47.08"/>
        <n v="260.05"/>
        <n v="522.75"/>
        <n v="778.4"/>
        <n v="236.68"/>
        <n v="487.19"/>
        <n v="596.32"/>
        <n v="435.89"/>
        <n v="147.24"/>
        <n v="300.43"/>
        <n v="157.1"/>
        <n v="503.69"/>
        <n v="891.69"/>
        <n v="537.58"/>
        <n v="670.06"/>
        <n v="29.64"/>
        <n v="447.71"/>
        <n v="335.0"/>
        <n v="447.96"/>
        <n v="294.74"/>
        <n v="299.49"/>
        <n v="855.61"/>
        <n v="275.97"/>
        <n v="521.78"/>
        <n v="511.06"/>
        <n v="947.74"/>
        <n v="475.02"/>
        <n v="421.67"/>
        <n v="534.3"/>
        <n v="403.12"/>
        <n v="392.02"/>
        <n v="179.99"/>
        <n v="388.33"/>
        <n v="218.75"/>
        <n v="622.98"/>
        <n v="539.73"/>
        <n v="251.63"/>
        <n v="310.1"/>
        <n v="190.03"/>
        <n v="290.94"/>
        <n v="760.03"/>
        <n v="530.06"/>
        <n v="452.79"/>
        <n v="541.49"/>
        <n v="531.95"/>
        <n v="490.05"/>
        <n v="485.06"/>
        <n v="79.2"/>
        <n v="120.71"/>
        <n v="235.53"/>
        <n v="420.31"/>
        <n v="396.15"/>
        <n v="424.25"/>
        <n v="428.44"/>
        <n v="480.07"/>
        <n v="618.98"/>
        <n v="400.11"/>
        <n v="416.91"/>
        <n v="533.44"/>
        <n v="320.05"/>
        <n v="460.02"/>
        <n v="370.03"/>
        <n v="193.01"/>
        <n v="370.13"/>
        <n v="425.09"/>
        <n v="393.05"/>
        <n v="217.81"/>
        <n v="333.24"/>
        <n v="240.08"/>
        <n v="409.01"/>
        <n v="393.39"/>
        <n v="240.07"/>
        <n v="268.75"/>
        <n v="403.13"/>
        <n v="314.93"/>
        <n v="429.02"/>
        <n v="358.0"/>
        <n v="197.7"/>
        <n v="420.8"/>
        <n v="449.0"/>
        <n v="188.6"/>
        <n v="248.06"/>
        <n v="238.889"/>
        <n v="195.87"/>
        <n v="224.0"/>
        <n v="64.0"/>
        <n v="134.0"/>
        <n v="264.0"/>
        <n v="176.0"/>
        <n v="156.0"/>
        <n v="73.0"/>
        <n v="437.0"/>
        <n v="328.0"/>
        <n v="782.0"/>
        <n v="332.0"/>
        <n v="182.0"/>
        <n v="80.0"/>
        <n v="588.0"/>
        <n v="318.0"/>
        <n v="785.0"/>
        <n v="323.0"/>
        <n v="590.0"/>
        <n v="233.0"/>
        <n v="485.0"/>
        <n v="525.0"/>
        <n v="287.0"/>
        <n v="266.0"/>
        <n v="692.0"/>
        <n v="872.0"/>
        <n v="611.0"/>
        <n v="694.0"/>
        <n v="400.0"/>
        <n v="339.0"/>
        <n v="394.0"/>
        <n v="665.0"/>
        <n v="600.0"/>
        <n v="783.0"/>
        <n v="595.0"/>
        <n v="177.0"/>
        <n v="703.0"/>
        <n v="626.0"/>
        <n v="776.0"/>
        <n v="273.0"/>
        <n v="431.0"/>
        <n v="251.0"/>
        <n v="496.0"/>
        <n v="508.0"/>
        <n v="445.0"/>
        <n v="225.0"/>
        <n v="418.0"/>
        <n v="650.0"/>
        <n v="428.0"/>
        <n v="409.0"/>
        <n v="440.0"/>
        <n v="138.0"/>
        <n v="136.0"/>
        <n v="79.0"/>
        <n v="236.0"/>
        <n v="189.45"/>
        <n v="252.0"/>
        <n v="249.0"/>
        <n v="284.0"/>
        <n v="161.0"/>
        <n v="382.0"/>
        <n v="159.0"/>
        <n v="345.0"/>
        <n v="617.0"/>
        <n v="55.0"/>
        <n v="90.0"/>
        <n v="374.0"/>
        <n v="812.0"/>
        <n v="193.0"/>
        <n v="30.0"/>
        <n v="22.0"/>
        <n v="521.0"/>
        <n v="306.0"/>
        <n v="624.0"/>
        <n v="859.0"/>
        <n v="308.0"/>
        <n v="343.0"/>
        <n v="313.0"/>
        <n v="434.0"/>
        <n v="274.0"/>
        <n v="325.0"/>
        <n v="419.0"/>
        <n v="522.0"/>
        <n v="106.0"/>
        <n v="908.0"/>
        <n v="128.0"/>
        <n v="852.0"/>
        <n v="132.0"/>
        <n v="687.0"/>
        <n v="629.0"/>
        <n v="298.0"/>
        <n v="459.0"/>
        <n v="493.0"/>
        <n v="631.0"/>
        <n v="565.0"/>
        <n v="633.0"/>
        <n v="483.0"/>
        <n v="520.0"/>
        <n v="120.0"/>
        <n v="377.0"/>
        <n v="361.0"/>
        <n v="257.0"/>
        <n v="369.0"/>
        <n v="186.0"/>
        <n v="458.0"/>
        <n v="412.0"/>
        <n v="347.0"/>
        <n v="238.0"/>
        <n v="198.0"/>
        <n v="242.0"/>
        <n v="558.0"/>
        <n v="218.0"/>
        <n v="188.0"/>
        <n v="275.0"/>
        <n v="566.22"/>
        <n v="115.02"/>
        <n v="231.39"/>
        <n v="95.83"/>
        <n v="274.33"/>
        <n v="321.0"/>
        <n v="761.91"/>
        <n v="340.32"/>
        <n v="540.83"/>
        <n v="315.1"/>
        <n v="603.05"/>
        <n v="600.17"/>
        <n v="649.7"/>
        <n v="330.78"/>
        <n v="401.51"/>
        <n v="590.53"/>
        <n v="370.5"/>
        <n v="542.2"/>
        <n v="543.86"/>
        <n v="469.66"/>
        <n v="646.03"/>
        <n v="562.05"/>
        <n v="619.93"/>
        <n v="87.0"/>
        <n v="366.76"/>
        <n v="353.14"/>
        <n v="129.76"/>
        <n v="572.15"/>
        <n v="43.52"/>
        <n v="815.87"/>
        <n v="231.46"/>
        <n v="308.87"/>
        <n v="245.79"/>
        <n v="364.65"/>
        <n v="709.29"/>
        <n v="512.57"/>
        <n v="923.09"/>
        <n v="578.51"/>
        <n v="795.09"/>
        <n v="310.07"/>
        <n v="682.99"/>
        <n v="484.93"/>
        <n v="210.02"/>
        <n v="670.02"/>
        <n v="900.0"/>
        <n v="145.23"/>
        <n v="370.04"/>
        <n v="762.0"/>
        <n v="520.56"/>
        <n v="661.85"/>
        <n v="382.35"/>
        <n v="582.09"/>
        <n v="350.1"/>
        <n v="430.04"/>
        <n v="800.01"/>
        <n v="433.37"/>
        <n v="400.03"/>
        <n v="280.23"/>
        <n v="302.08"/>
        <n v="232.37"/>
        <n v="257.7"/>
        <n v="740.01"/>
        <n v="206.79"/>
        <n v="466.66"/>
        <n v="250.05"/>
        <n v="375.01"/>
        <n v="410.1"/>
        <n v="326.17"/>
        <n v="396.33"/>
        <n v="360.07"/>
        <n v="224.29"/>
        <n v="686.99"/>
        <n v="338.17"/>
        <n v="461.41"/>
        <n v="432.53"/>
        <n v="247.07"/>
        <n v="604.02"/>
        <n v="360.01"/>
        <n v="446.26"/>
        <n v="285.2"/>
        <n v="358.33"/>
        <n v="143.48"/>
        <n v="91.63"/>
        <n v="215.82"/>
        <n v="136.1"/>
        <n v="449.6"/>
        <n v="264.07"/>
        <n v="276.0"/>
        <n v="228.449"/>
        <n v="366.0"/>
        <n v="797.0"/>
        <n v="655.0"/>
        <n v="110.0"/>
        <n v="803.0"/>
        <n v="857.0"/>
        <n v="636.0"/>
        <n v="196.0"/>
        <n v="681.0"/>
        <n v="683.0"/>
        <n v="241.0"/>
        <n v="579.0"/>
        <n v="663.0"/>
        <n v="685.0"/>
        <n v="568.0"/>
        <n v="262.0"/>
        <n v="822.0"/>
        <n v="563.0"/>
        <n v="855.0"/>
        <n v="372.0"/>
        <n v="755.0"/>
        <n v="790.0"/>
        <n v="682.0"/>
        <n v="911.0"/>
        <n v="820.0"/>
        <n v="441.0"/>
        <n v="737.0"/>
        <n v="391.0"/>
        <n v="473.0"/>
        <n v="232.0"/>
        <n v="470.0"/>
        <n v="206.25"/>
        <n v="135.0"/>
        <n v="183.0"/>
        <n v="281.0"/>
        <n v="175.0"/>
        <n v="421.0"/>
        <n v="605.0"/>
        <n v="653.0"/>
        <n v="517.0"/>
        <n v="77.0"/>
        <n v="968.0"/>
        <n v="734.0"/>
        <n v="540.0"/>
        <n v="195.0"/>
        <n v="170.0"/>
        <n v="401.0"/>
        <n v="523.0"/>
        <n v="506.0"/>
        <n v="404.0"/>
        <n v="150.0"/>
        <n v="561.0"/>
        <n v="190.06"/>
        <n v="704.0"/>
        <n v="81.0"/>
        <n v="45.0"/>
        <n v="574.0"/>
        <n v="316.0"/>
        <n v="67.0"/>
        <n v="356.0"/>
        <n v="226.0"/>
        <n v="144.0"/>
        <n v="610.0"/>
        <n v="96.0"/>
        <n v="49.0"/>
        <n v="34.0"/>
        <n v="326.0"/>
        <n v="819.0"/>
        <n v="630.0"/>
        <n v="463.0"/>
        <n v="810.0"/>
        <n v="772.0"/>
        <n v="121.0"/>
        <n v="160.0"/>
        <n v="511.0"/>
        <n v="648.0"/>
        <n v="705.0"/>
        <n v="174.0"/>
        <n v="678.0"/>
        <n v="309.0"/>
        <n v="247.0"/>
        <n v="324.0"/>
        <n v="386.0"/>
        <n v="95.0"/>
        <n v="100.0"/>
        <n v="195.66"/>
        <n v="336.0"/>
        <n v="178.0"/>
        <n v="609.0"/>
        <n v="1.0"/>
        <n v="21.0"/>
        <n v="46.0"/>
        <n v="302.0"/>
        <n v="39.0"/>
        <n v="109.0"/>
        <n v="85.0"/>
        <n v="18.0"/>
        <n v="16.0"/>
        <n v="675.0"/>
        <n v="417.0"/>
        <n v="534.0"/>
        <n v="141.0"/>
        <n v="826.0"/>
        <n v="885.0"/>
        <n v="808.0"/>
        <n v="770.0"/>
        <n v="950.0"/>
        <n v="37.0"/>
        <n v="172.0"/>
        <n v="491.0"/>
        <n v="750.0"/>
        <n v="842.0"/>
        <n v="777.0"/>
        <n v="554.0"/>
        <n v="454.0"/>
        <n v="542.0"/>
        <n v="399.0"/>
        <n v="467.0"/>
        <n v="245.0"/>
        <n v="219.0"/>
        <n v="432.0"/>
        <n v="116.0"/>
        <n v="149.0"/>
        <n v="778.0"/>
        <n v="194.81"/>
        <n v="289.0"/>
        <n v="27.0"/>
        <n v="712.0"/>
        <n v="184.0"/>
        <n v="56.0"/>
        <n v="254.0"/>
        <n v="651.0"/>
        <n v="716.0"/>
        <n v="43.0"/>
        <n v="277.0"/>
        <n v="805.0"/>
        <n v="263.0"/>
        <n v="730.0"/>
        <n v="657.0"/>
        <n v="849.0"/>
        <n v="295.0"/>
        <n v="761.0"/>
        <n v="571.0"/>
        <n v="413.0"/>
        <n v="576.0"/>
        <n v="478.0"/>
        <n v="436.0"/>
        <n v="337.0"/>
        <n v="736.0"/>
        <n v="735.0"/>
        <n v="133.0"/>
        <n v="197.66"/>
        <n v="223.0"/>
        <n v="204.0"/>
        <n v="150.01"/>
        <n v="425.23"/>
        <n v="838.42"/>
        <n v="366.17"/>
        <n v="501.68"/>
        <n v="125.3"/>
        <n v="289.95"/>
        <n v="905.31"/>
        <n v="723.93"/>
        <n v="96.87"/>
        <n v="109.68"/>
        <n v="647.29"/>
        <n v="43.79"/>
        <n v="365.43"/>
        <n v="74.85"/>
        <n v="132.02"/>
        <n v="271.58"/>
        <n v="60.29"/>
        <n v="594.83"/>
        <n v="52.99"/>
        <n v="381.01"/>
        <n v="610.6"/>
        <n v="132.62"/>
        <n v="453.75"/>
        <n v="615.45"/>
        <n v="398.26"/>
        <n v="905.07"/>
        <n v="333.12"/>
        <n v="545.49"/>
        <n v="36.07"/>
        <n v="42.34"/>
        <n v="352.98"/>
        <n v="119.49"/>
        <n v="610.7"/>
        <n v="343.24"/>
        <n v="554.09"/>
        <n v="630.51"/>
        <n v="406.66"/>
        <n v="387.66"/>
        <n v="360.34"/>
        <n v="296.04"/>
        <n v="365.1"/>
        <n v="385.37"/>
        <n v="500.99"/>
        <n v="480.04"/>
        <n v="80.01"/>
        <n v="420.13"/>
        <n v="497.04"/>
        <n v="330.03"/>
        <n v="100.48"/>
        <n v="451.25"/>
        <n v="730.04"/>
        <n v="789.38"/>
        <n v="645.04"/>
        <n v="237.53"/>
        <n v="845.04"/>
        <n v="760.19"/>
        <n v="613.9"/>
        <n v="374.49"/>
        <n v="350.22"/>
        <n v="337.96"/>
        <n v="271.03"/>
        <n v="453.21"/>
        <n v="345.22"/>
        <n v="480.71"/>
        <n v="124.02"/>
        <n v="634.31"/>
        <n v="370.09"/>
        <n v="310.04"/>
        <n v="540.02"/>
        <n v="624.03"/>
        <n v="387.95"/>
        <n v="276.02"/>
        <n v="367.65"/>
        <n v="400.82"/>
        <n v="578.01"/>
        <n v="339.94"/>
        <n v="266.89"/>
        <n v="0.51"/>
        <n v="440.02"/>
        <n v="89.9"/>
        <n v="110.1"/>
        <n v="387.1"/>
        <n v="472.44"/>
        <n v="390.01"/>
        <n v="484.03"/>
        <n v="387.2"/>
        <n v="278.83"/>
        <n v="503.29"/>
        <n v="560.04"/>
        <n v="402.05"/>
        <n v="383.83"/>
        <n v="20.59"/>
        <n v="391.59"/>
        <n v="456.27"/>
        <n v="203.2"/>
        <n v="382.4"/>
        <n v="401.78"/>
        <n v="297.07"/>
        <n v="134.44"/>
        <n v="364.46"/>
        <n v="366.55"/>
        <n v="468.93"/>
        <n v="265.74"/>
        <n v="256.34"/>
        <n v="190.82"/>
        <n v="384.59"/>
        <n v="298.27"/>
        <n v="208.8"/>
        <n v="231.11"/>
        <n v="328.87"/>
        <n v="263.01"/>
        <n v="89.46"/>
        <n v="374.46"/>
        <n v="305.04"/>
        <n v="249.65"/>
        <n v="208.14"/>
        <n v="81.65"/>
        <n v="345.95"/>
        <n v="292.15"/>
        <n v="250.01"/>
        <n v="20.02"/>
        <n v="387.16"/>
        <n v="750.12"/>
        <n v="520.06"/>
        <n v="709.71"/>
        <n v="815.06"/>
        <n v="318.19"/>
        <n v="312.11"/>
        <n v="350.01"/>
        <n v="524.86"/>
        <n v="572.75"/>
        <n v="599.39"/>
        <n v="291.44"/>
        <n v="346.45"/>
        <n v="492.99"/>
        <n v="463.4"/>
        <n v="375.26"/>
        <n v="672.44"/>
        <n v="347.74"/>
        <n v="598.92"/>
        <n v="285.02"/>
        <n v="489.12"/>
        <n v="796.06"/>
        <n v="511.47"/>
        <n v="336.26"/>
        <n v="870.54"/>
        <n v="854.17"/>
        <n v="358.47"/>
        <n v="410.45"/>
        <n v="918.85"/>
        <n v="443.93"/>
        <n v="428.32"/>
        <n v="760.02"/>
        <n v="535.25"/>
        <n v="385.02"/>
        <n v="530.93"/>
        <n v="492.04"/>
        <n v="292.64"/>
        <n v="675.03"/>
        <n v="429.54"/>
        <n v="540.39"/>
        <n v="630.06"/>
        <n v="243.55"/>
        <n v="407.68"/>
        <n v="55.52"/>
        <n v="495.07"/>
        <n v="322.22"/>
        <n v="406.03"/>
        <n v="388.05"/>
        <n v="250.11"/>
        <n v="440.13"/>
        <n v="414.05"/>
        <n v="282.89"/>
        <n v="437.03"/>
        <n v="470.08"/>
        <n v="234.95"/>
        <n v="370.3"/>
        <n v="215.14"/>
        <n v="402.07"/>
        <n v="441.35"/>
        <n v="383.07"/>
        <n v="395.42"/>
        <n v="400.01"/>
        <n v="235.16"/>
        <n v="239.05"/>
        <n v="230.05"/>
        <n v="476.73"/>
        <n v="111.98"/>
        <n v="187.57"/>
        <n v="120.41"/>
        <n v="372.23"/>
        <n v="402.37"/>
        <n v="118.62"/>
        <n v="230.85"/>
        <n v="604.69"/>
        <n v="201.68"/>
        <n v="605.76"/>
        <n v="240.54"/>
        <n v="198.57"/>
        <n v="823.0"/>
        <n v="865.0"/>
        <n v="516.0"/>
        <n v="265.0"/>
        <n v="505.0"/>
        <n v="645.0"/>
        <n v="575.0"/>
        <n v="353.0"/>
        <n v="405.0"/>
        <n v="546.0"/>
        <n v="788.0"/>
        <n v="528.0"/>
        <n v="503.0"/>
        <n v="840.0"/>
        <n v="795.0"/>
        <n v="715.0"/>
        <n v="870.0"/>
        <n v="614.0"/>
        <n v="780.0"/>
        <n v="533.0"/>
        <n v="472.0"/>
        <n v="745.0"/>
        <n v="146.0"/>
        <n v="129.0"/>
        <n v="187.0"/>
        <n v="283.17"/>
        <n v="188.64"/>
        <n v="429.0"/>
        <n v="634.0"/>
        <n v="145.0"/>
        <n v="237.0"/>
        <n v="47.0"/>
        <n v="127.0"/>
        <n v="927.0"/>
        <n v="627.0"/>
        <n v="573.0"/>
        <n v="396.0"/>
        <n v="612.0"/>
        <n v="512.0"/>
        <n v="179.0"/>
        <n v="572.0"/>
        <n v="835.0"/>
        <n v="389.0"/>
        <n v="469.0"/>
        <n v="245.11"/>
        <n v="209.0"/>
        <n v="40.0"/>
        <n v="217.0"/>
        <n v="497.0"/>
        <n v="197.0"/>
        <n v="50.0"/>
        <n v="32.0"/>
        <n v="673.0"/>
        <n v="379.0"/>
        <n v="212.0"/>
        <n v="529.0"/>
        <n v="71.0"/>
        <n v="895.0"/>
        <n v="468.0"/>
        <n v="832.0"/>
        <n v="269.0"/>
        <n v="257.62"/>
        <n v="254.48"/>
        <n v="578.0"/>
        <n v="189.0"/>
      </sharedItems>
    </cacheField>
    <cacheField name="Costo por carga">
      <sharedItems containsMixedTypes="1" containsNumber="1">
        <n v="7284.6"/>
        <n v="9585.0"/>
        <n v="14856.750000000002"/>
        <n v="13802.400000000001"/>
        <n v="18939.960000000003"/>
        <n v="6268.59"/>
        <n v="10716.03"/>
        <n v="2377.0800000000004"/>
        <n v="12268.800000000001"/>
        <n v="10409.310000000001"/>
        <n v="5118.39"/>
        <n v="5674.320000000001"/>
        <n v="15987.78"/>
        <n v="11118.6"/>
        <n v="472.73671"/>
        <n v="2322.57601"/>
        <n v="5549.5179"/>
        <n v="6166.131"/>
        <n v="12846.10625"/>
        <n v="7234.9270400000005"/>
        <n v="5416.8453"/>
        <n v="7884.519270000001"/>
        <n v="8326.0924739"/>
        <n v="8132.6910343"/>
        <n v="5501.5199999999995"/>
        <n v="11996.369999999999"/>
        <n v="785.97"/>
        <n v="6383.610000000001"/>
        <n v="14569.2"/>
        <n v="12345.480000000001"/>
        <n v="4984.200000000001"/>
        <n v="2626.2900000000004"/>
        <n v="5463.450000000001"/>
        <n v="6345.27"/>
        <n v="11482.830000000002"/>
        <n v="2492.1000000000004"/>
        <n v="3929.8500000000004"/>
        <n v="7054.56"/>
        <n v="4715.820000000001"/>
        <n v="1610.2800000000002"/>
        <n v="4370.76"/>
        <n v="10677.69"/>
        <n v="5981.040000000001"/>
        <n v="15738.570000000002"/>
        <n v="7112.070000000001"/>
        <n v="5482.620000000001"/>
        <n v="14204.970000000001"/>
        <n v="7035.39"/>
        <n v="9757.53"/>
        <n v="3642.3"/>
        <n v="10543.500000000002"/>
        <n v="11808.720000000001"/>
        <n v="7361.280000000001"/>
        <n v="9546.660000000002"/>
        <n v="10869.390000000001"/>
        <n v="7150.410000000001"/>
        <n v="15336.000000000002"/>
        <n v="14684.220000000001"/>
        <n v="9930.060000000001"/>
        <n v="5249.842000000001"/>
        <n v="15567.8007"/>
        <n v="9389.1405"/>
        <n v="10641.0259"/>
        <n v="9146.840100000001"/>
        <n v="5774.8262"/>
        <n v="3429.19467"/>
        <n v="5213.9802"/>
        <n v="3709.94745"/>
        <n v="14559.03702"/>
        <n v="10299.52"/>
        <n v="6001.599999999999"/>
        <n v="1705.96291"/>
        <n v="2404.79109"/>
        <n v="6782.7441"/>
        <n v="5364.53397"/>
        <n v="13154.4128"/>
        <n v="13565.4882"/>
        <n v="4213.101900000001"/>
        <n v="8907.70116"/>
        <n v="7583.58342"/>
        <n v="4012.478"/>
        <n v="6119.02895"/>
        <n v="8546.57814"/>
        <n v="4233.16429"/>
        <n v="6861.33738"/>
        <n v="9449.385690000001"/>
        <n v="7041.89889"/>
        <n v="5436.90769"/>
        <n v="7021.8365"/>
        <n v="7362.89713"/>
        <n v="8185.4551200000005"/>
        <n v="5925.6"/>
        <n v="4998.0"/>
        <n v="7790.87"/>
        <n v="15910.623667"/>
        <n v="2788.0"/>
        <n v="2624.0"/>
        <n v="2715.75"/>
        <n v="503.9445971999999"/>
        <n v="5083.533935999999"/>
        <n v="11356.6761528"/>
        <n v="11272.7173344"/>
        <n v="6480.547334399999"/>
        <n v="4424.131343999999"/>
        <n v="7288.3155096"/>
        <n v="6230.0126868"/>
        <n v="7412.720242799999"/>
        <n v="5552.5915356"/>
        <n v="1607.4855048"/>
        <n v="2442.6648924"/>
        <n v="4267.1398548"/>
        <n v="7690.666102799999"/>
        <n v="12331.020157199999"/>
        <n v="2140.3748087999998"/>
        <n v="5751.3707472"/>
        <n v="1816.0407431999997"/>
        <n v="4753.83264"/>
        <n v="13234.440045599998"/>
        <n v="11374.1196516"/>
        <n v="13131.8876076"/>
        <n v="1351.9670004"/>
        <n v="3261.9342755999996"/>
        <n v="4369.692292799999"/>
        <n v="6077.8133676"/>
        <n v="5252.6016936"/>
        <n v="13739.534763599999"/>
        <n v="15974.986225199998"/>
        <n v="7263.587912399999"/>
        <n v="485.926038"/>
        <n v="8158.956955199999"/>
        <n v="12571.3954044"/>
        <n v="2453.9744136"/>
        <n v="2057.9494848"/>
        <n v="6716.8971587999995"/>
        <n v="8654.2756464"/>
        <n v="805.8513072"/>
        <n v="15047.988860399999"/>
        <n v="7591.1806535999995"/>
        <n v="6805.839833999999"/>
        <n v="11560.0558476"/>
        <n v="7763.890460399999"/>
        <n v="7717.118881199999"/>
        <n v="1151.0792339999998"/>
        <n v="10255.4354868"/>
        <n v="5751.179060399999"/>
        <n v="6839.960084399999"/>
        <n v="6057.308083000001"/>
        <n v="8481.119751"/>
        <n v="16056.843674000002"/>
        <n v="4997.6000217"/>
        <n v="4695.3897078"/>
        <n v="12592.5643338"/>
        <n v="10128.5576139"/>
        <n v="3810.4168376999996"/>
        <n v="5214.7823508"/>
        <n v="6919.1522631"/>
        <n v="5808.1936"/>
        <n v="7667.528"/>
        <n v="8886.4336"/>
        <n v="5448.291200000001"/>
        <n v="9351.848"/>
        <n v="11014.765343"/>
        <n v="5876.9394561"/>
        <n v="4814.9736"/>
        <n v="5548.4545784"/>
        <n v="4996.9394773"/>
        <n v="7958.750113"/>
        <n v="8123.4623349"/>
        <n v="6921.7251739"/>
        <n v="4614.3497"/>
        <n v="3812.6565956"/>
        <n v="4587.265473500001"/>
        <n v="8025.758495600001"/>
        <n v="4414.5282956"/>
        <n v="4915.6867978"/>
        <n v="9589.4211722"/>
        <n v="5016.3999956"/>
        <n v="8811.401688"/>
        <n v="7163.075725600001"/>
        <n v="7985.0318439"/>
        <n v="9833.3798346"/>
        <n v="4921.1036431"/>
        <n v="3999.7634000000007"/>
        <n v="2299.9383"/>
        <n v="6899.8007"/>
        <n v="5249.7783"/>
        <n v="2399.9688"/>
        <n v="8399.780999999999"/>
        <n v="5199.9275"/>
        <n v="11999.8011"/>
        <n v="2858.52"/>
        <n v="2612.52"/>
        <n v="2574.4925"/>
        <n v="2875.5"/>
        <n v="3131.1"/>
        <n v="10504.43664"/>
        <n v="9220.13508"/>
        <n v="5616.423239999999"/>
        <n v="9200.9664"/>
        <n v="6018.96552"/>
        <n v="9488.496599999999"/>
        <n v="5213.8809599999995"/>
        <n v="11616.22008"/>
        <n v="12114.605759999999"/>
        <n v="7034.905559999999"/>
        <n v="1418.4823199999998"/>
        <n v="10715.292119999998"/>
        <n v="7111.580279999999"/>
        <n v="2281.0729199999996"/>
        <n v="7514.12256"/>
        <n v="2070.21744"/>
        <n v="3948.74808"/>
        <n v="4504.6398"/>
        <n v="2511.09708"/>
        <n v="12402.13596"/>
        <n v="5808.11004"/>
        <n v="10274.412479999999"/>
        <n v="7379.9418"/>
        <n v="5137.2062399999995"/>
        <n v="6843.21876"/>
        <n v="10772.798159999998"/>
        <n v="785.9158799999999"/>
        <n v="2185.22952"/>
        <n v="3162.8322"/>
        <n v="9776.0268"/>
        <n v="5673.929279999999"/>
        <n v="9871.8702"/>
        <n v="6958.230839999999"/>
        <n v="5827.278719999999"/>
        <n v="7874.763"/>
        <n v="10237.1919"/>
        <n v="14416.873800000001"/>
        <n v="8137.2551"/>
        <n v="15063.0082"/>
        <n v="4240.2570000000005"/>
        <s v="--"/>
        <n v="14134.19"/>
        <n v="10648.55187"/>
        <n v="9224.7342"/>
        <n v="8222.0457"/>
        <n v="6316.93755"/>
        <n v="6216.6687"/>
        <n v="5615.0556"/>
        <n v="4211.2917"/>
        <n v="9486.4"/>
        <n v="9292.8"/>
        <n v="9583.199999999999"/>
        <n v="5401.44"/>
        <n v="9467.039999999999"/>
        <n v="9429.59328"/>
        <n v="11327.01144"/>
        <n v="1705.75976"/>
        <n v="2127.4082399999998"/>
        <n v="8626.8277"/>
        <n v="7543.45864"/>
        <n v="8887.63877"/>
        <n v="8245.64229"/>
        <n v="7784.20732"/>
        <n v="7001.77411"/>
        <n v="3270.16957"/>
        <n v="4413.7258"/>
        <n v="8345.954240000001"/>
        <n v="8466.32858"/>
        <n v="8145.33034"/>
        <n v="5075.78467"/>
        <n v="7523.39625"/>
        <n v="13160.92784"/>
        <n v="8566.64053"/>
        <n v="4000.95"/>
        <n v="7518.94"/>
        <n v="11645.34"/>
        <n v="11953.73"/>
        <n v="5986.89"/>
        <n v="9354.83"/>
        <n v="3696.55"/>
        <n v="5007.58"/>
        <n v="2592.7374999999997"/>
        <n v="2747.7000000000003"/>
        <n v="2694.4500000000003"/>
        <n v="2460.15"/>
        <n v="2556.0"/>
        <n v="57.50604"/>
        <n v="3929.5793999999996"/>
        <n v="2204.3981999999996"/>
        <n v="3182.0008799999996"/>
        <n v="4255.446959999999"/>
        <n v="8587.56864"/>
        <n v="7418.279159999999"/>
        <n v="5769.772679999999"/>
        <n v="4849.676039999999"/>
        <n v="6996.5682"/>
        <n v="8625.905999999999"/>
        <n v="3833.736"/>
        <n v="8108.351639999999"/>
        <n v="11884.5816"/>
        <n v="6306.49572"/>
        <n v="8127.52032"/>
        <n v="8146.688999999999"/>
        <n v="10178.56908"/>
        <n v="12804.67824"/>
        <n v="11558.714039999999"/>
        <n v="2817.79596"/>
        <n v="10293.58116"/>
        <n v="14453.18472"/>
        <n v="12287.12388"/>
        <n v="6517.351199999999"/>
        <n v="7341.604439999999"/>
        <n v="14184.823199999999"/>
        <n v="632.56644"/>
        <n v="19724.57172"/>
        <n v="14625.702839999998"/>
        <n v="7054.074239999999"/>
        <n v="8601.664200000001"/>
        <n v="8016.1049"/>
        <n v="14538.024000000001"/>
        <n v="4665.599999999999"/>
        <n v="10176.0"/>
        <n v="10929.30465"/>
        <n v="7881.13161"/>
        <n v="7419.8949"/>
        <n v="10026.885"/>
        <n v="4511.32884"/>
        <n v="8228.0"/>
        <n v="12777.6"/>
        <n v="10783.52"/>
        <n v="13435.25384"/>
        <n v="9582.92"/>
        <n v="5558.0936"/>
        <n v="12726.11776"/>
        <n v="8662.95968"/>
        <n v="6171.400479999999"/>
        <n v="13032.7712"/>
        <n v="8526.51575"/>
        <n v="8426.203800000001"/>
        <n v="8086.28769"/>
        <n v="6220.2213"/>
        <n v="7484.33079"/>
        <n v="4113.37215"/>
        <n v="10634.571899999999"/>
        <n v="7624.7874"/>
        <n v="5437.6773299999995"/>
        <n v="10975.68081"/>
        <n v="4414.3506"/>
        <n v="8066.22246"/>
        <n v="6561.33021"/>
        <n v="6942.56958"/>
        <n v="7544.5264799999995"/>
        <n v="15369.96618"/>
        <n v="4314.02445"/>
        <n v="10514.18052"/>
        <n v="9049.41873"/>
        <n v="7925.76585"/>
        <n v="9230.005799999999"/>
        <n v="8688.24459"/>
        <n v="8327.07045"/>
        <n v="14045.661"/>
        <n v="4213.6983"/>
        <n v="5216.9598"/>
        <n v="6487.96"/>
        <n v="14521.05"/>
        <n v="15364.199999999999"/>
        <n v="9495.55"/>
        <n v="9303.849999999999"/>
        <n v="1926.6924999999999"/>
        <n v="2438.85"/>
        <n v="5750.603999999999"/>
        <n v="5961.4594799999995"/>
        <n v="6133.977599999999"/>
        <n v="4044.5914799999996"/>
        <n v="3491.49"/>
        <n v="5613.389999999999"/>
        <n v="13503.0"/>
        <n v="16705.14"/>
        <n v="6520.0199999999995"/>
        <n v="3472.2"/>
        <n v="8545.47"/>
        <n v="4996.11"/>
        <n v="3144.27"/>
        <n v="6828.66"/>
        <n v="2854.92"/>
        <n v="2411.25"/>
        <n v="5516.94"/>
        <n v="4513.86"/>
        <n v="10648.08"/>
        <n v="6944.4"/>
        <n v="9915.06000000005"/>
        <n v="9664.29000000005"/>
        <n v="10995.300000000056"/>
        <n v="8796.240000000045"/>
        <n v="7021.560000000036"/>
        <n v="3337.170000000017"/>
        <n v="9529.26000000005"/>
        <n v="7773.87000000004"/>
        <n v="9606.42000000005"/>
        <n v="9182.040000000046"/>
        <n v="10397.310000000054"/>
        <n v="16145.730000000083"/>
        <n v="5864.16000000003"/>
        <n v="0.0"/>
        <n v="11193.6"/>
        <n v="16512.0"/>
        <n v="5702.4"/>
        <n v="10828.8"/>
        <n v="1862.3999999999999"/>
        <n v="2131.2"/>
        <n v="10099.199999999999"/>
        <n v="12192.0"/>
        <n v="9636.04011"/>
        <n v="13652.705699999999"/>
        <n v="5935.959"/>
        <n v="7222.08345"/>
        <n v="6153.61083"/>
        <n v="12900.81756"/>
        <n v="6608.7010199999995"/>
        <n v="16699.831319999998"/>
        <n v="7162.72386"/>
        <n v="7608.48"/>
        <n v="10919.039999999999"/>
        <n v="5866.08"/>
        <n v="6388.8"/>
        <n v="8816.286399999999"/>
        <n v="6669.71232"/>
        <n v="1648.26224"/>
        <n v="2184.90576"/>
        <n v="13607.7464"/>
        <n v="8728.37505"/>
        <n v="6400.80837"/>
        <n v="6902.43912"/>
        <n v="3812.3937"/>
        <n v="4795.58997"/>
        <n v="4815.6552"/>
        <n v="7985.96154"/>
        <n v="9711.57132"/>
        <n v="6461.00406"/>
        <n v="8226.7443"/>
        <n v="7022.8305"/>
        <n v="4615.0028999999995"/>
        <n v="10413.85437"/>
        <n v="8427.3966"/>
        <n v="7424.1350999999995"/>
        <n v="4574.87244"/>
        <n v="4033.11123"/>
        <n v="5016.3075"/>
        <n v="4233.76353"/>
        <n v="11611.55"/>
        <n v="9998.1"/>
        <n v="2493.69"/>
        <n v="11992.94"/>
        <n v="12007.38"/>
        <n v="9196.32"/>
        <n v="3098.7599999999998"/>
        <n v="6809.400000000001"/>
        <n v="5182.08"/>
        <n v="4426.110000000001"/>
        <n v="7194.4"/>
        <n v="17176.171199999997"/>
        <n v="2040.6725000000001"/>
        <n v="2619.9"/>
        <n v="2364.3"/>
        <n v="2230.3098000000114"/>
        <n v="7098.720000000037"/>
        <n v="11282.142300000058"/>
        <n v="5952.192"/>
        <n v="10880.256"/>
        <n v="9889.344000000001"/>
        <n v="8068.224"/>
        <n v="5945.664"/>
        <n v="8401.344"/>
        <n v="14027.904"/>
        <n v="9048.768"/>
        <n v="7304.064"/>
        <n v="5377.152"/>
        <n v="6953.472000000001"/>
        <n v="1614.7199999999998"/>
        <n v="2083.008"/>
        <n v="4729.344"/>
        <n v="1869.12"/>
        <n v="5378.304"/>
        <n v="8582.975999999999"/>
        <n v="5104.512"/>
        <n v="5222.784"/>
        <n v="6784.896"/>
        <n v="5894.4"/>
        <n v="212.736"/>
        <n v="10329.6"/>
        <n v="6244.416"/>
        <n v="5806.848"/>
        <n v="12459.264"/>
        <n v="16154.112"/>
        <n v="14732.544"/>
        <n v="4263.168"/>
        <n v="326.20799999999997"/>
        <n v="5473.344"/>
        <n v="903.9359999999999"/>
        <n v="4992.96"/>
        <n v="10036.8"/>
        <n v="14945.279999999999"/>
        <n v="4544.256"/>
        <n v="9354.047999999999"/>
        <n v="11449.344000000001"/>
        <n v="8369.088"/>
        <n v="2827.0080000000003"/>
        <n v="5768.256"/>
        <n v="8697.6"/>
        <n v="3016.3199999999997"/>
        <n v="9670.848"/>
        <n v="17120.448"/>
        <n v="10321.536"/>
        <n v="12865.151999999998"/>
        <n v="569.088"/>
        <n v="8596.032"/>
        <n v="6432.0"/>
        <n v="8600.831999999999"/>
        <n v="5659.008"/>
        <n v="5750.208"/>
        <n v="16427.712"/>
        <n v="5298.624000000001"/>
        <n v="10018.176"/>
        <n v="9812.351999999999"/>
        <n v="18196.608"/>
        <n v="9120.384"/>
        <n v="8096.064"/>
        <n v="10258.56"/>
        <n v="7739.9039999999995"/>
        <n v="4512.0"/>
        <n v="7526.784"/>
        <n v="3455.808"/>
        <n v="7455.936"/>
        <n v="4200.0"/>
        <n v="11961.216"/>
        <n v="10362.816"/>
        <n v="4831.295999999999"/>
        <n v="5953.92"/>
        <n v="3648.576"/>
        <n v="5756.6930382"/>
        <n v="15038.356395899998"/>
        <n v="10488.048091799998"/>
        <n v="8959.1429187"/>
        <n v="6925.2855"/>
        <n v="10714.2081297"/>
        <n v="10298.552"/>
        <n v="9487.368"/>
        <n v="9390.7616"/>
        <n v="1517.934528"/>
        <n v="2313.5085464"/>
        <n v="4725.9636219"/>
        <n v="8433.6168213"/>
        <n v="7948.840864499999"/>
        <n v="8512.673827499957"/>
        <n v="8596.747141199958"/>
        <n v="9632.714966099951"/>
        <n v="12419.976065399938"/>
        <n v="8028.299175299961"/>
        <n v="8365.39503929996"/>
        <n v="10703.596291199949"/>
        <n v="6421.876861499968"/>
        <n v="9230.407104599954"/>
        <n v="7424.737056899962"/>
        <n v="3872.7900422999805"/>
        <n v="7426.743579899963"/>
        <n v="8529.528620699957"/>
        <n v="7886.638651499961"/>
        <n v="4370.4077462999785"/>
        <n v="6686.5372451999665"/>
        <n v="4817.2604183999765"/>
        <n v="8206.879722299958"/>
        <n v="9831.962699999951"/>
        <n v="7893.46082969996"/>
        <n v="8433.616821299958"/>
        <n v="4817.059766099976"/>
        <n v="7199.8125"/>
        <n v="10799.8527"/>
        <n v="8499.9607"/>
        <n v="10849.915799999999"/>
        <n v="9293.68"/>
        <n v="4999.833"/>
        <n v="11130.16"/>
        <n v="11983.810000000001"/>
        <n v="4799.87"/>
        <n v="8037.0"/>
        <n v="2542.6150000000002"/>
        <n v="2448.61225"/>
        <n v="2007.6675"/>
        <n v="2385.6"/>
        <n v="3152.4"/>
        <n v="1228.8"/>
        <n v="2572.7999999999997"/>
        <n v="6681.599999999999"/>
        <n v="5568.0"/>
        <n v="6028.8"/>
        <n v="5856.0"/>
        <n v="5068.8"/>
        <n v="3379.2"/>
        <n v="2995.2"/>
        <n v="1401.6"/>
        <n v="5952.0"/>
        <n v="7430.4"/>
        <n v="9388.8"/>
        <n v="8390.4"/>
        <n v="6297.599999999999"/>
        <n v="8832.0"/>
        <n v="15014.4"/>
        <n v="6374.4"/>
        <n v="3494.4"/>
        <n v="6739.2"/>
        <n v="8256.0"/>
        <n v="1536.0"/>
        <n v="11289.6"/>
        <n v="6105.599999999999"/>
        <n v="15072.0"/>
        <n v="5817.599999999999"/>
        <n v="7795.2"/>
        <n v="6201.599999999999"/>
        <n v="787.1999999999999"/>
        <n v="6336.0"/>
        <n v="11328.0"/>
        <n v="2073.6"/>
        <n v="4473.599999999999"/>
        <n v="9312.0"/>
        <n v="10080.0"/>
        <n v="5510.4"/>
        <n v="7833.599999999999"/>
        <n v="5107.2"/>
        <n v="13286.4"/>
        <n v="16742.399999999998"/>
        <n v="11731.199999999999"/>
        <n v="4608.0"/>
        <n v="13324.8"/>
        <n v="9792.0"/>
        <n v="8928.0"/>
        <n v="7680.0"/>
        <n v="7104.0"/>
        <n v="8640.0"/>
        <n v="6508.8"/>
        <n v="7564.799999999999"/>
        <n v="12768.0"/>
        <n v="672.0"/>
        <n v="11520.0"/>
        <n v="15033.599999999999"/>
        <n v="9888.0"/>
        <n v="11424.0"/>
        <n v="3502.2158099999997"/>
        <n v="15492.85299"/>
        <n v="5540.2284"/>
        <n v="7004.431619999999"/>
        <n v="7815.6793500000385"/>
        <n v="13909.930590000069"/>
        <n v="6776.0"/>
        <n v="11997.81584"/>
        <n v="4484.80656"/>
        <n v="14872.69184"/>
        <n v="9631.310399999951"/>
        <n v="5477.807789999973"/>
        <n v="7825.439699999961"/>
        <n v="8648.114129999956"/>
        <n v="6658.11392"/>
        <n v="5222.458106"/>
        <n v="5617.783619999999"/>
        <n v="8322.642399999999"/>
        <n v="10320.076576"/>
        <n v="10569.755847999999"/>
        <n v="9258.93967"/>
        <n v="8114.57634"/>
        <n v="4681.48635"/>
        <n v="8530.70846"/>
        <n v="5201.6515"/>
        <n v="4577.45332"/>
        <n v="9279.746276"/>
        <n v="8697.161307999999"/>
        <n v="8634.741489999999"/>
        <n v="13524.293899999999"/>
        <n v="8905.227368"/>
        <n v="7802.47725"/>
        <n v="13732.35996"/>
        <n v="8509.901854"/>
        <n v="9154.90664"/>
        <n v="5047.98"/>
        <n v="3608.7"/>
        <n v="3597.2"/>
        <n v="4480.34"/>
        <n v="9711.36"/>
        <n v="1997.9099999999999"/>
        <n v="12001.65"/>
        <n v="6006.2"/>
        <n v="5282.0"/>
        <n v="1941.8625"/>
        <n v="2683.8"/>
        <n v="7584.0"/>
        <n v="4780.8"/>
        <n v="5452.8"/>
        <n v="13459.199999999999"/>
        <n v="3091.2"/>
        <n v="7334.4"/>
        <n v="5683.2"/>
        <n v="3052.7999999999997"/>
        <n v="6624.0"/>
        <n v="4992.0"/>
        <n v="11846.4"/>
        <n v="1056.0"/>
        <n v="3936.0"/>
        <n v="1728.0"/>
        <n v="7180.8"/>
        <n v="3840.0"/>
        <n v="15590.4"/>
        <n v="3705.6"/>
        <n v="4128.0"/>
        <n v="576.0"/>
        <n v="5491.2"/>
        <n v="4819.2"/>
        <n v="422.4"/>
        <n v="4723.2"/>
        <n v="10003.199999999999"/>
        <n v="5875.2"/>
        <n v="11980.8"/>
        <n v="5836.8"/>
        <n v="16492.8"/>
        <n v="5913.599999999999"/>
        <n v="5587.2"/>
        <n v="6585.599999999999"/>
        <n v="6009.599999999999"/>
        <n v="16070.4"/>
        <n v="7008.0"/>
        <n v="14880.0"/>
        <n v="8332.8"/>
        <n v="6144.0"/>
        <n v="6278.4"/>
        <n v="5260.8"/>
        <n v="7622.4"/>
        <n v="6240.0"/>
        <n v="8044.799999999999"/>
        <n v="10022.4"/>
        <n v="4915.2"/>
        <n v="2035.1999999999998"/>
        <n v="6604.8"/>
        <n v="10464.0"/>
        <n v="6912.0"/>
        <n v="9523.199999999999"/>
        <n v="17433.6"/>
        <n v="4684.8"/>
        <n v="2457.6"/>
        <n v="16358.4"/>
        <n v="2534.4"/>
        <n v="9446.4"/>
        <n v="13190.4"/>
        <n v="2400.0"/>
        <n v="9600.0"/>
        <n v="12076.8"/>
        <n v="12672.0"/>
        <n v="7296.0"/>
        <n v="5721.599999999999"/>
        <n v="7123.150800000036"/>
        <n v="9082.017270000046"/>
        <n v="6826.352850000034"/>
        <n v="7281.4430400000365"/>
        <n v="7518.8814000000375"/>
        <n v="9754.759290000049"/>
        <n v="12485.300430000063"/>
        <n v="9675.613170000048"/>
        <n v="11179.389450000055"/>
        <n v="12524.873490000062"/>
        <n v="9525.119999999999"/>
        <n v="6175.84"/>
        <n v="9350.88"/>
        <n v="10067.199999999999"/>
        <n v="15488.0"/>
        <n v="1533.2672"/>
        <n v="2299.9008"/>
        <n v="3391.4767779999997"/>
        <n v="7844.090461999999"/>
        <n v="8010.543309999999"/>
        <n v="7511.184765999999"/>
        <n v="5347.297742"/>
        <n v="8551.515066"/>
        <n v="5950.689316"/>
        <n v="4993.58544"/>
        <n v="7677.637613999999"/>
        <n v="3870.028716"/>
        <n v="9529.425548"/>
        <n v="4369.3872599999995"/>
        <n v="6096.335558"/>
        <n v="5430.524165999999"/>
        <n v="7698.444219999999"/>
        <n v="7948.123492"/>
        <n v="8572.321672"/>
        <n v="8717.967913999999"/>
        <n v="8738.774519999999"/>
        <n v="4161.321199999999"/>
        <n v="7219.892282"/>
        <n v="8863.614156"/>
        <n v="4951.972228"/>
        <n v="5971.495921999999"/>
        <n v="5268.900000000001"/>
        <n v="5017.32"/>
        <n v="6192.78"/>
        <n v="14279.22"/>
        <n v="13409.16"/>
        <n v="5990.64"/>
        <n v="5032.76"/>
        <n v="15594.95"/>
        <n v="7696.919999999999"/>
        <n v="2644.5"/>
        <n v="2818.75"/>
        <n v="1978.25"/>
        <n v="10871.424"/>
        <n v="2208.384"/>
        <n v="4442.687999999999"/>
        <n v="1839.936"/>
        <n v="5267.1359999999995"/>
        <n v="6163.2"/>
        <n v="14628.671999999999"/>
        <n v="6534.143999999999"/>
        <n v="10383.936"/>
        <n v="6049.92"/>
        <n v="11578.56"/>
        <n v="11523.264"/>
        <n v="12474.24"/>
        <n v="6350.976"/>
        <n v="7708.991999999999"/>
        <n v="11338.176"/>
        <n v="7113.599999999999"/>
        <n v="10410.24"/>
        <n v="10442.112"/>
        <n v="9017.472"/>
        <n v="12403.776"/>
        <n v="9561.6"/>
        <n v="10791.359999999999"/>
        <n v="11902.655999999999"/>
        <n v="8544.0"/>
        <n v="1670.3999999999999"/>
        <n v="7041.7919999999995"/>
        <n v="6780.288"/>
        <n v="2491.392"/>
        <n v="10985.279999999999"/>
        <n v="835.5840000000001"/>
        <n v="15664.704"/>
        <n v="4444.032"/>
        <n v="5930.304"/>
        <n v="4719.168"/>
        <n v="7001.28"/>
        <n v="13618.367999999999"/>
        <n v="9841.344000000001"/>
        <n v="17723.328"/>
        <n v="11107.392"/>
        <n v="15265.728"/>
        <n v="5953.344"/>
        <n v="13236.3462"/>
        <n v="9397.9434"/>
        <n v="4070.1876"/>
        <n v="12984.987599999999"/>
        <n v="12887.699999999999"/>
        <n v="17442.0"/>
        <n v="2814.5573999999997"/>
        <n v="7171.3752"/>
        <n v="14767.56"/>
        <n v="10300.07605680005"/>
        <n v="13095.714880500065"/>
        <n v="7565.379745500039"/>
        <n v="11517.541247700057"/>
        <n v="6826.946445900034"/>
        <n v="6927.264153000035"/>
        <n v="8508.999361200043"/>
        <n v="15829.421865300079"/>
        <n v="8390.0432"/>
        <n v="7744.580799999999"/>
        <n v="5425.2528"/>
        <n v="5789.616947199999"/>
        <n v="4834.83103622"/>
        <n v="8801.194338"/>
        <n v="5361.862366199999"/>
        <n v="15397.09650606"/>
        <n v="4302.5980547399995"/>
        <n v="9709.61075596"/>
        <n v="5202.6918303"/>
        <n v="7802.685316059999"/>
        <n v="8532.7891206"/>
        <n v="6786.49067902"/>
        <n v="8246.28215598"/>
        <n v="7491.8346224199995"/>
        <n v="4889.552409999999"/>
        <n v="4666.7136597399995"/>
        <n v="14293.930255939998"/>
        <n v="7036.16995102"/>
        <n v="9600.37607446"/>
        <n v="8999.481293179999"/>
        <n v="5140.68814442"/>
        <n v="12567.606156119999"/>
        <n v="7490.58622606"/>
        <n v="11999.9314"/>
        <n v="4976.1"/>
        <n v="15213.300000000001"/>
        <n v="7497.907999999999"/>
        <n v="9599.660699999999"/>
        <n v="3599.9131999999995"/>
        <n v="2399.7897"/>
        <n v="5999.796"/>
        <n v="3599.845"/>
        <n v="11999.824"/>
        <n v="2706.7174999999997"/>
        <n v="2829.0"/>
        <n v="2341.60225"/>
        <n v="5472.0"/>
        <n v="7027.2"/>
        <n v="7238.4"/>
        <n v="15302.4"/>
        <n v="9868.8"/>
        <n v="12576.0"/>
        <n v="2112.0"/>
        <n v="15417.599999999999"/>
        <n v="16454.399999999998"/>
        <n v="6048.0"/>
        <n v="6566.4"/>
        <n v="12211.199999999999"/>
        <n v="3763.2"/>
        <n v="14899.199999999999"/>
        <n v="13075.199999999999"/>
        <n v="13113.6"/>
        <n v="4300.8"/>
        <n v="4627.2"/>
        <n v="6393.599999999999"/>
        <n v="4032.0"/>
        <n v="11116.8"/>
        <n v="12729.6"/>
        <n v="13152.0"/>
        <n v="10905.6"/>
        <n v="7123.2"/>
        <n v="5030.4"/>
        <n v="10790.4"/>
        <n v="15782.4"/>
        <n v="5760.0"/>
        <n v="10809.6"/>
        <n v="16416.0"/>
        <n v="7142.4"/>
        <n v="14631.9"/>
        <n v="15310.199999999999"/>
        <n v="7034.94"/>
        <n v="16221.06"/>
        <n v="10271.4"/>
        <n v="13217.16"/>
        <n v="12015.599999999999"/>
        <n v="17655.18"/>
        <n v="8895.42"/>
        <n v="9980.699999999999"/>
        <n v="15891.599999999999"/>
        <n v="8725.859730000044"/>
        <n v="9855.101279999999"/>
        <n v="4551.5527999999995"/>
        <n v="4353.6592"/>
        <n v="8636.265000000001"/>
        <n v="8828.182"/>
        <n v="14776.86264"/>
        <n v="14125.22408"/>
        <n v="8135.382946"/>
        <n v="9841.524637999999"/>
        <n v="9030.067003999999"/>
        <n v="4827.132592"/>
        <n v="9695.878396"/>
        <n v="5701.010044"/>
        <n v="8364.255611999999"/>
        <n v="9779.104819999999"/>
        <n v="8072.963127999999"/>
        <n v="8780.387732"/>
        <n v="7992.16"/>
        <n v="7506.0"/>
        <n v="9505.300000000001"/>
        <n v="8595.99"/>
        <n v="8501.85"/>
        <n v="2114.0625"/>
        <n v="5299.2"/>
        <n v="6643.2"/>
        <n v="12364.8"/>
        <n v="5126.4"/>
        <n v="2592.0"/>
        <n v="2649.6"/>
        <n v="15360.0"/>
        <n v="3513.6"/>
        <n v="5395.2"/>
        <n v="3360.0"/>
        <n v="8083.2"/>
        <n v="10195.199999999999"/>
        <n v="3168.0"/>
        <n v="11616.0"/>
        <n v="7046.4"/>
        <n v="12537.6"/>
        <n v="7257.599999999999"/>
        <n v="10214.4"/>
        <n v="13824.0"/>
        <n v="7392.0"/>
        <n v="9926.4"/>
        <n v="14803.199999999999"/>
        <n v="1478.3999999999999"/>
        <n v="18759.84"/>
        <n v="8333.4"/>
        <n v="7558.2"/>
        <n v="14224.92"/>
        <n v="10465.199999999999"/>
        <n v="7228.74"/>
        <n v="4166.7"/>
        <n v="3858.9251999999997"/>
        <n v="7757.42912"/>
        <n v="3364.1911999999998"/>
        <n v="9736.365119999999"/>
        <n v="10389.413999999999"/>
        <n v="6827.329199999999"/>
        <n v="15831.488"/>
        <n v="7532.17512"/>
        <n v="5941.4104"/>
        <n v="15275.17448"/>
        <n v="7719.2508259999995"/>
        <n v="7178.27907"/>
        <n v="4265.35423"/>
        <n v="10174.430333999999"/>
        <n v="6408.4346479999995"/>
        <n v="9362.9727"/>
        <n v="7906.5102799999995"/>
        <n v="8343.449005999999"/>
        <n v="10881.854937999999"/>
        <n v="5264.071317999999"/>
        <n v="10528.142635999999"/>
        <n v="8405.868824"/>
        <n v="7594.41119"/>
        <n v="8218.60937"/>
        <n v="8946.84058"/>
        <n v="3953.2551399999998"/>
        <n v="7295.96"/>
        <n v="8748.8"/>
        <n v="7208.0"/>
        <n v="12454.4"/>
        <n v="10632.9"/>
        <n v="3943.5"/>
        <n v="9614.1"/>
        <n v="9587.76"/>
        <n v="12722.449999999999"/>
        <n v="16893.5"/>
        <n v="14838.449999999999"/>
        <n v="3094.65"/>
        <n v="1948.115"/>
        <n v="2449.5"/>
        <n v="3439.9500000000003"/>
        <n v="2513.4"/>
        <n v="16317.36264"/>
        <n v="14914.885568"/>
        <n v="2247.15"/>
        <n v="2854.2000000000003"/>
        <n v="2896.8"/>
        <n v="1555.2"/>
        <n v="864.0"/>
        <n v="11020.8"/>
        <n v="11904.0"/>
        <n v="6067.2"/>
        <n v="1286.3999999999999"/>
        <n v="6835.2"/>
        <n v="3648.0"/>
        <n v="6796.8"/>
        <n v="2515.2"/>
        <n v="6662.4"/>
        <n v="4339.2"/>
        <n v="2380.7999999999997"/>
        <n v="2764.7999999999997"/>
        <n v="11712.0"/>
        <n v="1843.1999999999998"/>
        <n v="940.8"/>
        <n v="7161.599999999999"/>
        <n v="652.8"/>
        <n v="6259.2"/>
        <n v="6720.0"/>
        <n v="15724.8"/>
        <n v="3878.3999999999996"/>
        <n v="12096.0"/>
        <n v="6412.8"/>
        <n v="9139.199999999999"/>
        <n v="8972.939999999999"/>
        <n v="15697.8"/>
        <n v="11686.14"/>
        <n v="2209.3199999999997"/>
        <n v="14961.359999999999"/>
        <n v="2344.98"/>
        <n v="9302.4"/>
        <n v="2093.04"/>
        <n v="7737.639759999999"/>
        <n v="10686.2544"/>
        <n v="4155.7656"/>
        <n v="8905.212"/>
        <n v="5402.495279999999"/>
        <n v="6570.06752"/>
        <n v="6530.488799999999"/>
        <n v="3166.2976"/>
        <n v="10884.148"/>
        <n v="10112.362959999999"/>
        <n v="2176.8296"/>
        <n v="8410.478"/>
        <n v="12823.50528"/>
        <n v="13951.4988"/>
        <n v="6160.5357"/>
        <n v="7887.7887"/>
        <n v="9711.0002"/>
        <n v="3339.3558000000003"/>
        <n v="12994.43952"/>
        <n v="1590.76472"/>
        <n v="2242.40328"/>
        <n v="8011.32112"/>
        <n v="7417.18008"/>
        <n v="5922.24456"/>
        <n v="5139.231682"/>
        <n v="8197.802764"/>
        <n v="9009.260397999999"/>
        <n v="6741.340343999999"/>
        <n v="4785.51938"/>
        <n v="4390.193866"/>
        <n v="8489.095248"/>
        <n v="8281.029187999999"/>
        <n v="5305.6845299999995"/>
        <n v="9997.4"/>
        <n v="4808.15"/>
        <n v="9990.199999999999"/>
        <n v="8992.83"/>
        <n v="2393.05"/>
        <n v="11638.0"/>
        <n v="7187.25"/>
        <n v="13225.0"/>
        <n v="9599.73"/>
        <n v="7908.07"/>
        <n v="4800.0"/>
        <n v="2596.0"/>
        <n v="9999.92"/>
        <n v="2005.5149999999999"/>
        <n v="6451.2"/>
        <n v="6892.8"/>
        <n v="13516.8"/>
        <n v="3417.6"/>
        <n v="8448.0"/>
        <n v="8601.6"/>
        <n v="11692.8"/>
        <n v="19.2"/>
        <n v="4320.0"/>
        <n v="403.2"/>
        <n v="883.1999999999999"/>
        <n v="10886.4"/>
        <n v="3609.6"/>
        <n v="5798.4"/>
        <n v="748.8"/>
        <n v="8160.0"/>
        <n v="2092.7999999999997"/>
        <n v="1632.0"/>
        <n v="345.59999999999997"/>
        <n v="307.2"/>
        <n v="7737.599999999999"/>
        <n v="12960.0"/>
        <n v="5145.599999999999"/>
        <n v="13632.0"/>
        <n v="8006.4"/>
        <n v="3801.6"/>
        <n v="13017.6"/>
        <n v="1939.1999999999998"/>
        <n v="10252.8"/>
        <n v="6316.8"/>
        <n v="10291.199999999999"/>
        <n v="2707.2"/>
        <n v="15859.199999999999"/>
        <n v="16992.0"/>
        <n v="6873.599999999999"/>
        <n v="15513.599999999999"/>
        <n v="14922.599999999999"/>
        <n v="18411.0"/>
        <n v="11434.199999999999"/>
        <n v="3972.8999999999996"/>
        <n v="717.06"/>
        <n v="3333.3599999999997"/>
        <n v="9515.58"/>
        <n v="15504.0"/>
        <n v="11477.8288"/>
        <n v="14842.019999999999"/>
        <n v="7322.0632"/>
        <n v="16662.64112"/>
        <n v="14911.9509"/>
        <n v="9595.85"/>
        <n v="10617.87536"/>
        <n v="1667.42808"/>
        <n v="2165.73992"/>
        <n v="6938.034079999999"/>
        <n v="8337.1404"/>
        <n v="8842.80755"/>
        <n v="10070.397304"/>
        <n v="9446.199123999999"/>
        <n v="11277.180451999999"/>
        <n v="8301.835793999999"/>
        <n v="7573.604584"/>
        <n v="7074.246039999999"/>
        <n v="6762.146949999999"/>
        <n v="4535.840107999999"/>
        <n v="9716.685002"/>
        <n v="5097.618469999999"/>
        <n v="4556.6467139999995"/>
        <n v="7490.378159999999"/>
        <n v="9996.0"/>
        <n v="12009.6"/>
        <n v="3012.52"/>
        <n v="4840.349999999999"/>
        <n v="5994.85"/>
        <n v="12987.87"/>
        <n v="5991.78"/>
        <n v="5378.0"/>
        <n v="10067.269999999999"/>
        <n v="10005.58"/>
        <n v="3836.4"/>
        <n v="9590.31"/>
        <n v="2649.6000000000004"/>
        <n v="4006.61"/>
        <n v="12010.5"/>
        <n v="8396.64"/>
        <n v="7176.06"/>
        <n v="16703.66"/>
        <n v="1996.8025"/>
        <n v="5644.5"/>
        <n v="2641.2000000000003"/>
        <n v="883.95"/>
        <n v="14592.0"/>
        <n v="5548.8"/>
        <n v="518.4"/>
        <n v="13248.0"/>
        <n v="13670.4"/>
        <n v="7219.2"/>
        <n v="5644.8"/>
        <n v="3532.7999999999997"/>
        <n v="1075.2"/>
        <n v="6182.4"/>
        <n v="4876.8"/>
        <n v="12499.199999999999"/>
        <n v="13747.199999999999"/>
        <n v="10560.0"/>
        <n v="15744.0"/>
        <n v="4454.4"/>
        <n v="5625.599999999999"/>
        <n v="5932.8"/>
        <n v="825.6"/>
        <n v="9504.0"/>
        <n v="5318.4"/>
        <n v="5779.2"/>
        <n v="14400.0"/>
        <n v="15456.0"/>
        <n v="5049.599999999999"/>
        <n v="10598.4"/>
        <n v="5011.2"/>
        <n v="14535.0"/>
        <n v="13759.8"/>
        <n v="14147.4"/>
        <n v="11531.099999999999"/>
        <n v="13178.4"/>
        <n v="4748.099999999999"/>
        <n v="12693.9"/>
        <n v="2907.0"/>
        <n v="12732.66"/>
        <n v="14457.48"/>
        <n v="14845.08"/>
        <n v="16453.62"/>
        <n v="9108.6"/>
        <n v="8707.3184"/>
        <n v="7975.112079999999"/>
        <n v="5837.861199999999"/>
        <n v="9894.679999999998"/>
        <n v="10646.675679999998"/>
        <n v="6035.7548"/>
        <n v="14604.8837"/>
        <n v="10958.4607"/>
        <n v="10171.601"/>
        <n v="8002.9389"/>
        <n v="7926.172100000001"/>
        <n v="11054.4192"/>
        <n v="9173.6326"/>
        <n v="9020.099"/>
        <n v="5757.51"/>
        <n v="9071.680215999999"/>
        <n v="9612.651972"/>
        <n v="7760.864038"/>
        <n v="10403.303"/>
        <n v="7011.826222"/>
        <n v="15813.020559999999"/>
        <n v="8052.156521999999"/>
        <n v="7864.897067999999"/>
        <n v="7282.312099999999"/>
        <n v="8385.062218"/>
        <n v="15313.662015999998"/>
        <n v="14980.756319999999"/>
        <n v="9675.07179"/>
        <n v="9571.03876"/>
        <n v="12587.99663"/>
        <n v="5118.4250759999995"/>
        <n v="19506.899999999998"/>
        <n v="3589.6699999999996"/>
        <n v="12193.449999999999"/>
        <n v="4993.15"/>
        <n v="11981.800000000001"/>
        <n v="11988.24"/>
        <n v="16874.0"/>
        <n v="2026.0149999999999"/>
        <n v="2374.9500000000003"/>
        <n v="2172.6"/>
        <n v="3258.9"/>
        <n v="2880.1919999999996"/>
        <n v="8164.416"/>
        <n v="16097.663999999999"/>
        <n v="7030.464"/>
        <n v="9632.256"/>
        <n v="2405.7599999999998"/>
        <n v="5567.04"/>
        <n v="17381.951999999997"/>
        <n v="13899.455999999998"/>
        <n v="1859.904"/>
        <n v="2105.856"/>
        <n v="12427.967999999999"/>
        <n v="840.7679999999999"/>
        <n v="7016.256"/>
        <n v="1437.12"/>
        <n v="2534.784"/>
        <n v="5214.335999999999"/>
        <n v="1157.568"/>
        <n v="11420.736"/>
        <n v="1017.408"/>
        <n v="7315.392"/>
        <n v="11723.52"/>
        <n v="2546.304"/>
        <n v="8712.0"/>
        <n v="11816.640000000001"/>
        <n v="7646.592"/>
        <n v="17377.344"/>
        <n v="6395.9039999999995"/>
        <n v="10473.408"/>
        <n v="692.544"/>
        <n v="812.928"/>
        <n v="6777.216"/>
        <n v="2294.2079999999996"/>
        <n v="11725.44"/>
        <n v="6590.208"/>
        <n v="10638.528"/>
        <n v="12105.792"/>
        <n v="7807.872"/>
        <n v="5760.768"/>
        <n v="7443.072"/>
        <n v="6918.527999999999"/>
        <n v="5683.968"/>
        <n v="7009.92"/>
        <n v="7399.103999999999"/>
        <n v="9619.008"/>
        <n v="14728.8"/>
        <n v="9303.1752"/>
        <n v="1550.5938"/>
        <n v="8142.1194"/>
        <n v="9632.6352"/>
        <n v="6395.981399999999"/>
        <n v="1947.3024"/>
        <n v="8745.225"/>
        <n v="14148.175199999998"/>
        <n v="15298.184399999998"/>
        <n v="12500.875199999999"/>
        <n v="4603.3314"/>
        <n v="16376.875199999999"/>
        <n v="14732.4822"/>
        <n v="11897.382"/>
        <n v="7410.917426399999"/>
        <n v="6930.6296592"/>
        <n v="6688.012105599999"/>
        <n v="6015.96544"/>
        <n v="5363.510240799999"/>
        <n v="8968.735845599998"/>
        <n v="6831.6828592"/>
        <n v="9512.9432456"/>
        <n v="2454.2764272"/>
        <n v="12552.588941599997"/>
        <n v="7323.844242399999"/>
        <n v="7322.656880799999"/>
        <n v="6135.4931744"/>
        <n v="10686.650187199999"/>
        <n v="12349.154320799998"/>
        <n v="7445.420015"/>
        <n v="5297.293034"/>
        <n v="7055.8285049999995"/>
        <n v="15545.277"/>
        <n v="7692.417194000001"/>
        <n v="11078.0471784"/>
        <n v="6515.235649599999"/>
        <n v="5115.171037599999"/>
        <n v="9.7745784"/>
        <n v="8433.352916799999"/>
        <n v="5941.6020584"/>
        <n v="1723.009016"/>
        <n v="2110.1589839999997"/>
        <n v="8054.2371826"/>
        <n v="9829.87293864"/>
        <n v="8114.784406059999"/>
        <n v="10071.02150218"/>
        <n v="8056.3178431999995"/>
        <n v="5801.505950979999"/>
        <n v="10471.75673374"/>
        <n v="11652.531624239999"/>
        <n v="8365.2959423"/>
        <n v="7986.199580979999"/>
        <n v="428.40801753999995"/>
        <n v="8147.658843539999"/>
        <n v="11999.901"/>
        <n v="5398.0"/>
        <n v="5199.888"/>
        <n v="9999.759999999998"/>
        <n v="10799.846399999999"/>
        <n v="7661.435299999999"/>
        <n v="3399.9876"/>
        <n v="9599.8764"/>
        <n v="9599.944500000001"/>
        <n v="11999.9187"/>
        <n v="2723.835"/>
        <n v="2627.4849999999997"/>
        <n v="1955.905"/>
        <n v="7219.847376"/>
        <n v="14599.745519999999"/>
        <n v="7384.127999999999"/>
        <n v="5726.784"/>
        <n v="4008.96"/>
        <n v="4437.312"/>
        <n v="6314.304"/>
        <n v="5049.7919999999995"/>
        <n v="1717.6319999999998"/>
        <n v="7189.632"/>
        <n v="5856.768"/>
        <n v="4793.28"/>
        <n v="3996.2879999999996"/>
        <n v="1567.68"/>
        <n v="6642.24"/>
        <n v="5609.28"/>
        <n v="4800.192"/>
        <n v="384.38399999999996"/>
        <n v="7433.472"/>
        <n v="14402.304"/>
        <n v="9985.151999999998"/>
        <n v="13626.432"/>
        <n v="15649.151999999998"/>
        <n v="6109.248"/>
        <n v="5992.512"/>
        <n v="6720.192"/>
        <n v="10077.312"/>
        <n v="10996.8"/>
        <n v="11508.287999999999"/>
        <n v="5595.648"/>
        <n v="6651.839999999999"/>
        <n v="9465.408"/>
        <n v="8897.279999999999"/>
        <n v="7204.991999999999"/>
        <n v="12910.848"/>
        <n v="6676.608"/>
        <n v="11499.264"/>
        <n v="5472.383999999999"/>
        <n v="9391.104"/>
        <n v="15284.351999999999"/>
        <n v="9820.224"/>
        <n v="6456.192"/>
        <n v="16714.368"/>
        <n v="16553.814599999998"/>
        <n v="6627.96"/>
        <n v="6947.1486"/>
        <n v="7954.521"/>
        <n v="6337.259999999999"/>
        <n v="17807.313"/>
        <n v="15019.5"/>
        <n v="8603.3634"/>
        <n v="8300.8416"/>
        <n v="14729.1876"/>
        <n v="10373.144999999999"/>
        <n v="7461.687599999999"/>
        <n v="10506.764904799998"/>
        <n v="9737.1566944"/>
        <n v="5791.158310399999"/>
        <n v="13358.411680799998"/>
        <n v="8500.3216944"/>
        <n v="10693.972250399998"/>
        <n v="12468.484161599998"/>
        <n v="4674.138535"/>
        <n v="7824.072256"/>
        <n v="1065.5231840000001"/>
        <n v="9501.234919"/>
        <n v="6175.6169648000005"/>
        <n v="8448.106234179999"/>
        <n v="8074.0034583"/>
        <n v="5203.94022666"/>
        <n v="9157.61149878"/>
        <n v="8614.9752143"/>
        <n v="5885.98077134"/>
        <n v="9093.111020179998"/>
        <n v="9780.769348479998"/>
        <n v="4888.512079699999"/>
        <n v="7704.6862018"/>
        <n v="4476.3332148399995"/>
        <n v="8365.71207442"/>
        <n v="9182.9955581"/>
        <n v="7970.386560419999"/>
        <n v="8227.34814452"/>
        <n v="8322.85046606"/>
        <n v="4892.88146696"/>
        <n v="4973.8191643"/>
        <n v="4786.5597103"/>
        <n v="12609.5085"/>
        <n v="2999.9442"/>
        <n v="4799.9163"/>
        <n v="3125.8436"/>
        <n v="9599.8117"/>
        <n v="10799.6108"/>
        <n v="2999.8998"/>
        <n v="7785.0"/>
        <n v="5999.791499999999"/>
        <n v="15994.050500000001"/>
        <n v="5039.9832"/>
        <n v="13395.0"/>
        <n v="16022.351999999999"/>
        <n v="2465.535"/>
        <n v="2035.3425"/>
        <n v="15801.599999999999"/>
        <n v="16608.0"/>
        <n v="9907.199999999999"/>
        <n v="5088.0"/>
        <n v="8064.0"/>
        <n v="5280.0"/>
        <n v="4416.0"/>
        <n v="13497.6"/>
        <n v="9696.0"/>
        <n v="3744.0"/>
        <n v="12384.0"/>
        <n v="11040.0"/>
        <n v="3244.7999999999997"/>
        <n v="6777.599999999999"/>
        <n v="2323.2"/>
        <n v="12595.199999999999"/>
        <n v="2208.0"/>
        <n v="3686.3999999999996"/>
        <n v="5990.4"/>
        <n v="7776.0"/>
        <n v="10483.199999999999"/>
        <n v="15129.600000000079"/>
        <n v="7238.400000000037"/>
        <n v="5664.000000000029"/>
        <n v="4051.2000000000207"/>
        <n v="11846.400000000061"/>
        <n v="10176.000000000053"/>
        <n v="18585.600000000097"/>
        <n v="8083.200000000042"/>
        <n v="5548.800000000028"/>
        <n v="7084.800000000037"/>
        <n v="11500.80000000006"/>
        <n v="6105.600000000031"/>
        <n v="10137.600000000051"/>
        <n v="6432.000000000033"/>
        <n v="7180.800000000037"/>
        <n v="8256.000000000042"/>
        <n v="6144.000000000032"/>
        <n v="6912.0000000000355"/>
        <n v="9657.60000000005"/>
        <n v="16279.199999999999"/>
        <n v="9786.9"/>
        <n v="15407.099999999999"/>
        <n v="11628.0"/>
        <n v="13856.699999999999"/>
        <n v="12848.939999999999"/>
        <n v="5019.42"/>
        <n v="9496.199999999999"/>
        <n v="16860.6"/>
        <n v="11899.32"/>
        <n v="15116.4"/>
        <n v="14050.4456"/>
        <n v="8727.107759999999"/>
        <n v="15534.647599999998"/>
        <n v="11636.14368"/>
        <n v="9691.808500000001"/>
        <n v="8924.1405"/>
        <n v="6333.261"/>
        <n v="5968.6187"/>
        <n v="8962.5239"/>
        <n v="8751.415200000001"/>
        <n v="10215.39272"/>
        <n v="5078.9475999999995"/>
        <n v="4676.46496"/>
        <n v="14201.887439999999"/>
        <n v="7513.009279999999"/>
        <n v="9820.718031999999"/>
        <n v="4868.745803999999"/>
        <n v="8593.128278"/>
        <n v="11589.279541999998"/>
        <n v="11942.991843999998"/>
        <n v="15500.92147"/>
        <n v="7448.764947999999"/>
        <n v="8426.67543"/>
        <n v="5191.2"/>
        <n v="5495.34"/>
        <n v="2888.5"/>
        <n v="3692.3399999999997"/>
        <n v="4299.3"/>
        <n v="12010.75"/>
        <n v="3586.2000000000003"/>
        <n v="5198.6"/>
        <n v="4793.2"/>
        <n v="6009.07"/>
        <n v="2902.4925000000003"/>
        <n v="1933.56"/>
        <n v="8236.8"/>
        <n v="633.6"/>
        <n v="2880.0"/>
        <n v="12172.8"/>
        <n v="5241.599999999999"/>
        <n v="2784.0"/>
        <n v="4550.4"/>
        <n v="902.4"/>
        <n v="2438.4"/>
        <n v="12115.199999999999"/>
        <n v="5203.200000000027"/>
        <n v="17798.400000000092"/>
        <n v="13248.000000000067"/>
        <n v="8102.4000000000415"/>
        <n v="12038.400000000061"/>
        <n v="11001.600000000057"/>
        <n v="7603.200000000039"/>
        <n v="11750.40000000006"/>
        <n v="9830.40000000005"/>
        <n v="6739.200000000034"/>
        <n v="9715.20000000005"/>
        <n v="7257.600000000038"/>
        <n v="6240.000000000032"/>
        <n v="3436.8000000000175"/>
        <n v="12441.600000000064"/>
        <n v="6007.799999999999"/>
        <n v="10250.88848"/>
        <n v="9954.048079999999"/>
        <n v="9696.786399999999"/>
        <n v="15376.332719999999"/>
        <n v="13417.18608"/>
        <n v="10508.15016"/>
        <n v="9419.735359999999"/>
        <n v="12665.1904"/>
        <n v="7983.747200000001"/>
        <n v="6909.012000000001"/>
        <n v="10056.4508"/>
        <n v="10977.6524"/>
        <n v="5749.7519999999995"/>
        <n v="3564.84624"/>
        <n v="11499.503999999999"/>
        <n v="13416.088"/>
        <n v="16003.4764"/>
        <n v="7283.0192"/>
        <n v="3641.5096"/>
        <n v="5409.71756"/>
        <n v="8093.7697339999995"/>
        <n v="7636.024401999999"/>
        <n v="11693.312571999999"/>
        <n v="8759.581126"/>
        <n v="9758.298213999999"/>
        <n v="6824.566768"/>
        <n v="9903.944456"/>
        <n v="4473.42029"/>
        <n v="11027.50118"/>
        <n v="9050.873609999999"/>
        <n v="11981.39"/>
        <n v="2512.3775"/>
        <n v="2470.8"/>
        <n v="5580.6"/>
        <n v="2534.7000000000003"/>
        <n v="2673.15"/>
        <n v="2428.2000000000003"/>
        <n v="2225.85"/>
        <n v="6661.16871"/>
        <n v="10743.8205"/>
        <n v="13073.507315"/>
        <n v="14563.949999999999"/>
        <n v="771.5999999999999"/>
        <n v="3626.52"/>
        <n v="5111.849999999999"/>
        <n v="14891.88"/>
        <n v="8005.349999999999"/>
        <n v="7175.88"/>
        <n v="7214.46"/>
        <n v="7137.299999999999"/>
        <n v="10763.82"/>
        <n v="5594.099999999999"/>
        <n v="11014.59"/>
        <n v="6249.96"/>
        <n v="4185.929999999999"/>
        <n v="6211.38"/>
        <n v="12634.949999999999"/>
        <n v="9587.13"/>
        <n v="1929.0"/>
        <n v="868.05"/>
        <n v="1543.1999999999998"/>
        <n v="3800.1299999999997"/>
        <n v="5979.9"/>
        <n v="6539.3099999999995"/>
        <n v="5324.04"/>
        <n v="13695.9"/>
        <n v="16203.599999999999"/>
        <n v="5671.259999999999"/>
        <n v="12422.76"/>
        <n v="9432.81"/>
        <n v="9953.64"/>
        <n v="11574.0"/>
        <n v="3858.0"/>
        <n v="964.5"/>
        <n v="8892.69"/>
        <n v="617.28"/>
        <n v="7908.9"/>
        <n v="12982.17"/>
        <n v="6365.7"/>
        <n v="14467.5"/>
        <n v="6693.63"/>
        <n v="7310.91"/>
        <n v="6462.15"/>
        <n v="7310.910000000037"/>
        <n v="4726.050000000024"/>
        <n v="5343.330000000027"/>
        <n v="4745.340000000025"/>
        <n v="10193.88"/>
        <n v="7073.7"/>
        <n v="4108.5599999999995"/>
        <n v="6279.12"/>
        <n v="13643.519999999999"/>
        <n v="4069.7999999999997"/>
        <n v="8449.68"/>
        <n v="10659.0"/>
        <n v="10252.019999999999"/>
        <n v="11240.4"/>
        <n v="8585.34"/>
        <n v="10116.359999999999"/>
        <n v="5949.66"/>
        <n v="3197.7"/>
        <n v="1375.98"/>
        <n v="7519.44"/>
        <n v="6957.42"/>
        <n v="6783.0"/>
        <n v="6472.92"/>
        <n v="6589.2"/>
        <n v="18012.38515"/>
        <n v="6943.32165"/>
        <n v="7043.9495"/>
        <n v="744.64609"/>
        <n v="6178.5499899999995"/>
        <n v="8970.942239999998"/>
        <n v="6038.1341999999995"/>
        <n v="15948.34176"/>
        <n v="5056.005257999999"/>
        <n v="10985.887968"/>
        <n v="3786.802292"/>
        <n v="5035.198652"/>
        <n v="9217.326458"/>
        <n v="9342.166094"/>
        <n v="11859.76542"/>
        <n v="3793.5"/>
        <n v="7987.950000000001"/>
        <n v="7481.43"/>
        <n v="5031.8"/>
        <n v="7201.13"/>
        <n v="14385.67"/>
        <n v="2640.605"/>
        <n v="2608.42"/>
        <n v="15142.65"/>
        <n v="7445.94"/>
        <n v="13117.199999999999"/>
        <n v="11149.619999999999"/>
        <n v="6751.5"/>
        <n v="3645.81"/>
        <n v="10378.02"/>
        <n v="10532.34"/>
        <n v="8333.279999999999"/>
        <n v="7754.58"/>
        <n v="5343.33"/>
      </sharedItems>
    </cacheField>
    <cacheField name="Tipo de Carga" numFmtId="0">
      <sharedItems>
        <s v="Autoabasto"/>
        <s v="Ticket"/>
        <s v="Nieto"/>
        <s v="Natgas"/>
        <s v="COMSUSTENTA"/>
      </sharedItems>
    </cacheField>
    <cacheField name="Semana" numFmtId="0">
      <sharedItems containsSemiMixedTypes="0" containsString="0" containsNumber="1" containsInteger="1">
        <n v="1.0"/>
        <n v="2.0"/>
        <n v="3.0"/>
        <n v="4.0"/>
      </sharedItems>
    </cacheField>
    <cacheField name="Día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</sharedItems>
    </cacheField>
    <cacheField name="Mes" numFmtId="0">
      <sharedItems containsSemiMixedTypes="0" containsString="0" containsNumber="1" containsInteger="1">
        <n v="1.0"/>
      </sharedItems>
    </cacheField>
    <cacheField name="Producto" numFmtId="0">
      <sharedItems containsBlank="1">
        <s v="Diesel"/>
        <s v="GNC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 7" cacheId="0" dataCaption="" compact="0" compactData="0">
  <location ref="A1:D8" firstHeaderRow="0" firstDataRow="3" firstDataCol="0"/>
  <pivotFields>
    <pivotField name="Unida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t="default"/>
      </items>
    </pivotField>
    <pivotField name="Flota" axis="axisRow" compact="0" outline="0" multipleItemSelectionAllowed="1" showAll="0" sortType="ascending">
      <items>
        <item h="1" x="8"/>
        <item h="1" x="6"/>
        <item h="1" x="30"/>
        <item h="1" x="33"/>
        <item h="1" x="39"/>
        <item h="1" x="34"/>
        <item h="1" x="32"/>
        <item h="1" x="31"/>
        <item h="1" x="1"/>
        <item h="1" x="37"/>
        <item x="29"/>
        <item h="1" x="3"/>
        <item h="1" x="36"/>
        <item h="1" x="14"/>
        <item h="1" x="35"/>
        <item h="1" x="2"/>
        <item h="1" x="9"/>
        <item h="1" x="12"/>
        <item h="1" x="19"/>
        <item h="1" x="4"/>
        <item h="1" x="7"/>
        <item h="1" x="21"/>
        <item x="28"/>
        <item h="1" x="20"/>
        <item h="1" x="11"/>
        <item h="1" x="26"/>
        <item h="1" x="5"/>
        <item h="1" x="18"/>
        <item h="1" x="0"/>
        <item h="1" x="25"/>
        <item h="1" x="22"/>
        <item h="1" x="38"/>
        <item h="1" x="23"/>
        <item h="1" x="24"/>
        <item h="1" x="27"/>
        <item h="1" x="15"/>
        <item h="1" x="13"/>
        <item h="1" x="16"/>
        <item h="1" x="10"/>
        <item h="1" x="17"/>
        <item t="default"/>
      </items>
    </pivotField>
    <pivotField name="E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echa de Transacció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t="default"/>
      </items>
    </pivotField>
    <pivotField name="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t="default"/>
      </items>
    </pivotField>
    <pivotField name="ID 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t="default"/>
      </items>
    </pivotField>
    <pivotField name="Estació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osto por litro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name="Litros" dataField="1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t="default"/>
      </items>
    </pivotField>
    <pivotField name="Costo por carga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t="default"/>
      </items>
    </pivotField>
    <pivotField name="Tipo de Carga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eman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Dí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Mes" axis="axisRow" compact="0" outline="0" multipleItemSelectionAllowed="1" showAll="0" sortType="ascending">
      <items>
        <item x="0"/>
        <item x="1"/>
        <item x="2"/>
        <item t="default"/>
      </items>
    </pivotField>
    <pivotField name="Producto" compact="0" outline="0" multipleItemSelectionAllowed="1" showAll="0">
      <items>
        <item x="0"/>
        <item x="1"/>
        <item x="2"/>
        <item t="default"/>
      </items>
    </pivotField>
  </pivotFields>
  <rowFields>
    <field x="1"/>
    <field x="13"/>
  </rowFields>
  <colFields>
    <field x="-2"/>
  </colFields>
  <dataFields>
    <dataField name="SUM of Litros" fld="8" baseField="0"/>
    <dataField name="SUM of Costo por carga" fld="9" baseField="0"/>
  </dataFields>
</pivotTableDefinition>
</file>

<file path=xl/pivotTables/pivotTable2.xml><?xml version="1.0" encoding="utf-8"?>
<pivotTableDefinition xmlns="http://schemas.openxmlformats.org/spreadsheetml/2006/main" name="Cuadre Ene" cacheId="1" dataCaption="" compact="0" compactData="0">
  <location ref="A3:C9" firstHeaderRow="0" firstDataRow="2" firstDataCol="0" rowPageCount="1" colPageCount="1"/>
  <pivotFields>
    <pivotField name="Unida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t="default"/>
      </items>
    </pivotField>
    <pivotField name="Flot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E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echa de Transacció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t="default"/>
      </items>
    </pivotField>
    <pivotField name="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t="default"/>
      </items>
    </pivotField>
    <pivotField name="ID 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t="default"/>
      </items>
    </pivotField>
    <pivotField name="Estació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Costo por litro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name="Litros" dataField="1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t="default"/>
      </items>
    </pivotField>
    <pivotField name="Costo por carga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t="default"/>
      </items>
    </pivotField>
    <pivotField name="Tipo de Carga" axis="axisRow" compact="0" outline="0" multipleItemSelectionAllowed="1" showAll="0" sortType="ascending">
      <items>
        <item x="5"/>
        <item x="0"/>
        <item x="4"/>
        <item x="3"/>
        <item x="2"/>
        <item x="1"/>
        <item t="default"/>
      </items>
    </pivotField>
    <pivotField name="Seman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Dí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Mes" axis="axisPage" compact="0" outline="0" multipleItemSelectionAllowed="1" showAll="0">
      <items>
        <item x="0"/>
        <item h="1" x="1"/>
        <item h="1" x="2"/>
        <item h="1" x="3"/>
        <item t="default"/>
      </items>
    </pivotField>
    <pivotField name="Producto" compact="0" outline="0" multipleItemSelectionAllowed="1" showAll="0">
      <items>
        <item x="0"/>
        <item x="1"/>
        <item x="2"/>
        <item t="default"/>
      </items>
    </pivotField>
  </pivotFields>
  <rowFields>
    <field x="10"/>
  </rowFields>
  <colFields>
    <field x="-2"/>
  </colFields>
  <pageFields>
    <pageField fld="13"/>
  </pageFields>
  <dataFields>
    <dataField name="SUM of Litros" fld="8" baseField="0"/>
    <dataField name="SUM of Costo por carga" fld="9" baseField="0"/>
  </dataFields>
</pivotTableDefinition>
</file>

<file path=xl/pivotTables/pivotTable3.xml><?xml version="1.0" encoding="utf-8"?>
<pivotTableDefinition xmlns="http://schemas.openxmlformats.org/spreadsheetml/2006/main" name="Cuadre Ene 2" cacheId="2" dataCaption="" compact="0" compactData="0">
  <location ref="A15:B45" firstHeaderRow="0" firstDataRow="1" firstDataCol="0" rowPageCount="2" colPageCount="1"/>
  <pivotFields>
    <pivotField name="Unida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t="default"/>
      </items>
    </pivotField>
    <pivotField name="Flot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E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echa de Transacció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t="default"/>
      </items>
    </pivotField>
    <pivotField name="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t="default"/>
      </items>
    </pivotField>
    <pivotField name="ID 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t="default"/>
      </items>
    </pivotField>
    <pivotField name="Estació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Costo por litro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name="Litros" dataField="1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t="default"/>
      </items>
    </pivotField>
    <pivotField name="Costo por carg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t="default"/>
      </items>
    </pivotField>
    <pivotField name="Tipo de Carga" axis="axisPage" compact="0" outline="0" multipleItemSelectionAllowed="1" showAll="0">
      <items>
        <item h="1" x="0"/>
        <item h="1" x="1"/>
        <item h="1" x="2"/>
        <item h="1" x="3"/>
        <item x="4"/>
        <item t="default"/>
      </items>
    </pivotField>
    <pivotField name="Semana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Día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Mes" axis="axisPage" compact="0" outline="0" multipleItemSelectionAllowed="1" showAll="0">
      <items>
        <item x="0"/>
        <item h="1" x="1"/>
        <item t="default"/>
      </items>
    </pivotField>
    <pivotField name="Producto" compact="0" outline="0" multipleItemSelectionAllowed="1" showAll="0">
      <items>
        <item x="0"/>
        <item x="1"/>
        <item x="2"/>
        <item t="default"/>
      </items>
    </pivotField>
  </pivotFields>
  <rowFields>
    <field x="12"/>
  </rowFields>
  <pageFields>
    <pageField fld="13"/>
    <pageField fld="10"/>
  </pageFields>
  <dataFields>
    <dataField name="SUM of Litros" fld="8" baseField="0"/>
  </dataFields>
</pivotTableDefinition>
</file>

<file path=xl/pivotTables/pivotTable4.xml><?xml version="1.0" encoding="utf-8"?>
<pivotTableDefinition xmlns="http://schemas.openxmlformats.org/spreadsheetml/2006/main" name="Cargas Huehuetoca" cacheId="3" dataCaption="" compact="0" compactData="0">
  <location ref="A3:E8" firstHeaderRow="0" firstDataRow="3" firstDataCol="0" rowPageCount="1" colPageCount="1"/>
  <pivotFields>
    <pivotField name="Unidad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h="1"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h="1" x="261"/>
        <item x="262"/>
        <item x="263"/>
        <item x="264"/>
        <item x="265"/>
        <item h="1" x="266"/>
        <item x="267"/>
        <item x="268"/>
        <item x="269"/>
        <item x="270"/>
        <item x="271"/>
        <item h="1"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x="315"/>
        <item h="1" x="316"/>
        <item h="1" x="317"/>
        <item h="1" x="318"/>
        <item h="1" x="319"/>
        <item h="1" x="320"/>
        <item h="1" x="321"/>
        <item t="default"/>
      </items>
    </pivotField>
    <pivotField name="Flot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E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echa de Transacció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t="default"/>
      </items>
    </pivotField>
    <pivotField name="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t="default"/>
      </items>
    </pivotField>
    <pivotField name="ID 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t="default"/>
      </items>
    </pivotField>
    <pivotField name="Estación" axis="axisRow" compact="0" outline="0" multipleItemSelectionAllowed="1" showAll="0" sortType="ascending">
      <items>
        <item h="1" x="5"/>
        <item x="1"/>
        <item h="1" x="6"/>
        <item h="1" x="0"/>
        <item h="1" x="4"/>
        <item h="1" x="2"/>
        <item h="1" x="10"/>
        <item h="1" x="11"/>
        <item h="1" x="9"/>
        <item h="1" x="7"/>
        <item h="1" x="3"/>
        <item h="1" x="8"/>
        <item t="default"/>
      </items>
    </pivotField>
    <pivotField name="Costo por litro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name="Litros" dataField="1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t="default"/>
      </items>
    </pivotField>
    <pivotField name="Costo por carga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t="default"/>
      </items>
    </pivotField>
    <pivotField name="Tipo de Carga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emana" axis="axisRow" compact="0" outline="0" multipleItemSelectionAllowed="1" showAll="0" sortType="ascending">
      <items>
        <item x="0"/>
        <item x="1"/>
        <item x="2"/>
        <item h="1" x="3"/>
        <item t="default"/>
      </items>
    </pivotField>
    <pivotField name="Dí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Mes" compact="0" outline="0" multipleItemSelectionAllowed="1" showAll="0">
      <items>
        <item x="0"/>
        <item t="default"/>
      </items>
    </pivotField>
    <pivotField name="Producto" compact="0" outline="0" multipleItemSelectionAllowed="1" showAll="0">
      <items>
        <item x="0"/>
        <item x="1"/>
        <item x="2"/>
        <item t="default"/>
      </items>
    </pivotField>
  </pivotFields>
  <rowFields>
    <field x="6"/>
    <field x="11"/>
  </rowFields>
  <colFields>
    <field x="-2"/>
  </colFields>
  <pageFields>
    <pageField fld="0"/>
  </pageFields>
  <dataFields>
    <dataField name="Litros Comprados" fld="8" baseField="0"/>
    <dataField name="Costo por carga" fld="9" baseField="0"/>
    <dataField name="Costo por litro" fld="7" subtotal="average" baseField="0"/>
  </dataFields>
</pivotTableDefinition>
</file>

<file path=xl/pivotTables/pivotTable5.xml><?xml version="1.0" encoding="utf-8"?>
<pivotTableDefinition xmlns="http://schemas.openxmlformats.org/spreadsheetml/2006/main" name="Tabla dinámica 10" cacheId="0" dataCaption="" compact="0" compactData="0">
  <location ref="A4:C49" firstHeaderRow="0" firstDataRow="2" firstDataCol="0" rowPageCount="2" colPageCount="1"/>
  <pivotFields>
    <pivotField name="Unida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t="default"/>
      </items>
    </pivotField>
    <pivotField name="Flot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E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echa de Transacció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t="default"/>
      </items>
    </pivotField>
    <pivotField name="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t="default"/>
      </items>
    </pivotField>
    <pivotField name="ID 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t="default"/>
      </items>
    </pivotField>
    <pivotField name="Estación" axis="axisRow" compact="0" outline="0" multipleItemSelectionAllowed="1" showAll="0" sortType="ascending">
      <items>
        <item x="5"/>
        <item x="1"/>
        <item x="6"/>
        <item x="0"/>
        <item x="4"/>
        <item x="2"/>
        <item x="12"/>
        <item x="10"/>
        <item x="13"/>
        <item x="11"/>
        <item x="14"/>
        <item x="9"/>
        <item x="7"/>
        <item x="3"/>
        <item x="8"/>
        <item t="default"/>
      </items>
    </pivotField>
    <pivotField name="Costo por litro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name="Litros" dataField="1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t="default"/>
      </items>
    </pivotField>
    <pivotField name="Costo por carg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t="default"/>
      </items>
    </pivotField>
    <pivotField name="Tipo de Carga" axis="axisPage" compact="0" outline="0" multipleItemSelectionAllowed="1" showAll="0">
      <items>
        <item x="0"/>
        <item h="1" x="1"/>
        <item h="1" x="2"/>
        <item h="1" x="3"/>
        <item h="1" x="4"/>
        <item t="default"/>
      </items>
    </pivotField>
    <pivotField name="Seman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Día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Mes" axis="axisPage" compact="0" outline="0" multipleItemSelectionAllowed="1" showAll="0">
      <items>
        <item h="1" x="0"/>
        <item h="1" x="1"/>
        <item x="2"/>
        <item t="default"/>
      </items>
    </pivotField>
    <pivotField name="Producto" compact="0" outline="0" multipleItemSelectionAllowed="1" showAll="0">
      <items>
        <item x="0"/>
        <item x="1"/>
        <item x="2"/>
        <item t="default"/>
      </items>
    </pivotField>
  </pivotFields>
  <rowFields>
    <field x="12"/>
    <field x="6"/>
  </rowFields>
  <pageFields>
    <pageField fld="13"/>
    <pageField fld="10"/>
  </pageFields>
  <dataFields>
    <dataField name="SUM of Litros" fld="8" baseField="0"/>
  </dataFields>
</pivotTableDefinition>
</file>

<file path=xl/pivotTables/pivotTable6.xml><?xml version="1.0" encoding="utf-8"?>
<pivotTableDefinition xmlns="http://schemas.openxmlformats.org/spreadsheetml/2006/main" name="Tabla dinámica 3" cacheId="2" dataCaption="" compact="0" compactData="0">
  <location ref="A1:D8" firstHeaderRow="0" firstDataRow="3" firstDataCol="0"/>
  <pivotFields>
    <pivotField name="Unida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t="default"/>
      </items>
    </pivotField>
    <pivotField name="Flota" axis="axisRow" compact="0" outline="0" multipleItemSelectionAllowed="1" showAll="0" sortType="ascending">
      <items>
        <item h="1" x="8"/>
        <item h="1" x="6"/>
        <item h="1" x="30"/>
        <item h="1" x="33"/>
        <item h="1" x="32"/>
        <item h="1" x="31"/>
        <item h="1" x="1"/>
        <item h="1" x="29"/>
        <item h="1" x="3"/>
        <item h="1" x="14"/>
        <item h="1" x="2"/>
        <item h="1" x="9"/>
        <item h="1" x="12"/>
        <item h="1" x="19"/>
        <item h="1" x="4"/>
        <item h="1" x="7"/>
        <item h="1" x="21"/>
        <item h="1" x="28"/>
        <item h="1" x="20"/>
        <item h="1" x="11"/>
        <item h="1" x="26"/>
        <item h="1" x="5"/>
        <item h="1" x="18"/>
        <item h="1" x="0"/>
        <item h="1" x="25"/>
        <item h="1" x="22"/>
        <item h="1" x="23"/>
        <item h="1" x="24"/>
        <item h="1" x="27"/>
        <item h="1" x="15"/>
        <item h="1" x="13"/>
        <item h="1" x="16"/>
        <item x="10"/>
        <item x="17"/>
        <item t="default"/>
      </items>
    </pivotField>
    <pivotField name="E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echa de Transacció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t="default"/>
      </items>
    </pivotField>
    <pivotField name="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t="default"/>
      </items>
    </pivotField>
    <pivotField name="ID 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t="default"/>
      </items>
    </pivotField>
    <pivotField name="Estació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Costo por litro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name="Litros" dataField="1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t="default"/>
      </items>
    </pivotField>
    <pivotField name="Costo por carga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t="default"/>
      </items>
    </pivotField>
    <pivotField name="Tipo de Carga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emana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Dí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Mes" axis="axisRow" compact="0" outline="0" multipleItemSelectionAllowed="1" showAll="0" sortType="ascending">
      <items>
        <item x="0"/>
        <item x="1"/>
        <item t="default"/>
      </items>
    </pivotField>
    <pivotField name="Producto" compact="0" outline="0" multipleItemSelectionAllowed="1" showAll="0">
      <items>
        <item x="0"/>
        <item x="1"/>
        <item x="2"/>
        <item t="default"/>
      </items>
    </pivotField>
  </pivotFields>
  <rowFields>
    <field x="13"/>
    <field x="1"/>
  </rowFields>
  <colFields>
    <field x="-2"/>
  </colFields>
  <dataFields>
    <dataField name="SUM of Litros" fld="8" baseField="0"/>
    <dataField name="SUM of Costo por carga" fld="9" baseField="0"/>
  </dataFields>
</pivotTableDefinition>
</file>

<file path=xl/pivotTables/pivotTable7.xml><?xml version="1.0" encoding="utf-8"?>
<pivotTableDefinition xmlns="http://schemas.openxmlformats.org/spreadsheetml/2006/main" name="CUADRE Feb" cacheId="0" dataCaption="" compact="0" compactData="0">
  <location ref="A3:B9" firstHeaderRow="0" firstDataRow="1" firstDataCol="0" rowPageCount="1" colPageCount="1"/>
  <pivotFields>
    <pivotField name="Unida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t="default"/>
      </items>
    </pivotField>
    <pivotField name="Flot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E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echa de Transacció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t="default"/>
      </items>
    </pivotField>
    <pivotField name="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t="default"/>
      </items>
    </pivotField>
    <pivotField name="ID 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t="default"/>
      </items>
    </pivotField>
    <pivotField name="Estació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osto por litro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name="Litros" dataField="1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t="default"/>
      </items>
    </pivotField>
    <pivotField name="Costo por carg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t="default"/>
      </items>
    </pivotField>
    <pivotField name="Tipo de Carga" axis="axisRow" compact="0" outline="0" multipleItemSelectionAllowed="1" showAll="0" sortType="ascending">
      <items>
        <item x="0"/>
        <item x="4"/>
        <item x="3"/>
        <item x="2"/>
        <item x="1"/>
        <item t="default"/>
      </items>
    </pivotField>
    <pivotField name="Seman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Dí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Mes" axis="axisPage" compact="0" outline="0" multipleItemSelectionAllowed="1" showAll="0">
      <items>
        <item h="1" x="0"/>
        <item x="1"/>
        <item h="1" x="2"/>
        <item t="default"/>
      </items>
    </pivotField>
    <pivotField name="Producto" compact="0" outline="0" multipleItemSelectionAllowed="1" showAll="0">
      <items>
        <item x="0"/>
        <item x="1"/>
        <item x="2"/>
        <item t="default"/>
      </items>
    </pivotField>
  </pivotFields>
  <rowFields>
    <field x="10"/>
  </rowFields>
  <pageFields>
    <pageField fld="13"/>
  </pageFields>
  <dataFields>
    <dataField name="SUM of Litros" fld="8" baseField="0"/>
  </dataFields>
</pivotTableDefinition>
</file>

<file path=xl/pivotTables/pivotTable8.xml><?xml version="1.0" encoding="utf-8"?>
<pivotTableDefinition xmlns="http://schemas.openxmlformats.org/spreadsheetml/2006/main" name="CUADRE Feb 2" cacheId="0" dataCaption="" compact="0" compactData="0">
  <location ref="A13:B42" firstHeaderRow="0" firstDataRow="1" firstDataCol="0" rowPageCount="2" colPageCount="1"/>
  <pivotFields>
    <pivotField name="Unida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t="default"/>
      </items>
    </pivotField>
    <pivotField name="Flot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E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echa de Transacció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t="default"/>
      </items>
    </pivotField>
    <pivotField name="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t="default"/>
      </items>
    </pivotField>
    <pivotField name="ID 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t="default"/>
      </items>
    </pivotField>
    <pivotField name="Estació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osto por litro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name="Litros" dataField="1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t="default"/>
      </items>
    </pivotField>
    <pivotField name="Costo por carg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t="default"/>
      </items>
    </pivotField>
    <pivotField name="Tipo de Carga" axis="axisPage" compact="0" outline="0" multipleItemSelectionAllowed="1" showAll="0">
      <items>
        <item h="1" x="0"/>
        <item x="1"/>
        <item h="1" x="2"/>
        <item h="1" x="3"/>
        <item h="1" x="4"/>
        <item t="default"/>
      </items>
    </pivotField>
    <pivotField name="Seman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Día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Mes" axis="axisPage" compact="0" outline="0" multipleItemSelectionAllowed="1" showAll="0">
      <items>
        <item h="1" x="0"/>
        <item x="1"/>
        <item h="1" x="2"/>
        <item t="default"/>
      </items>
    </pivotField>
    <pivotField name="Producto" compact="0" outline="0" multipleItemSelectionAllowed="1" showAll="0">
      <items>
        <item x="0"/>
        <item x="1"/>
        <item x="2"/>
        <item t="default"/>
      </items>
    </pivotField>
  </pivotFields>
  <rowFields>
    <field x="12"/>
  </rowFields>
  <pageFields>
    <pageField fld="13"/>
    <pageField fld="10"/>
  </pageFields>
  <dataFields>
    <dataField name="SUM of Litros" fld="8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pivotTable" Target="../pivotTables/pivotTable3.xml"/><Relationship Id="rId3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pivotTable" Target="../pivotTables/pivotTable8.xml"/><Relationship Id="rId3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9.38"/>
    <col customWidth="1" min="4" max="4" width="15.63"/>
    <col customWidth="1" min="5" max="5" width="41.38"/>
    <col customWidth="1" min="6" max="6" width="15.75"/>
    <col customWidth="1" min="7" max="7" width="21.5"/>
  </cols>
  <sheetData>
    <row r="1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5" t="s">
        <v>8</v>
      </c>
      <c r="J1" s="4" t="s">
        <v>9</v>
      </c>
      <c r="K1" s="6" t="s">
        <v>10</v>
      </c>
      <c r="L1" s="7" t="s">
        <v>11</v>
      </c>
      <c r="M1" s="7" t="s">
        <v>12</v>
      </c>
      <c r="N1" s="1" t="s">
        <v>13</v>
      </c>
      <c r="O1" s="8" t="s">
        <v>14</v>
      </c>
    </row>
    <row r="2">
      <c r="A2" s="9">
        <v>2060.0</v>
      </c>
      <c r="B2" s="10" t="str">
        <f t="array" ref="B2">IFERROR(XLOOKUP(A2,'Asignacion Ene'!A:A,'Asignacion Ene'!C:C))</f>
        <v>PISA Gdl</v>
      </c>
      <c r="C2" s="10" t="str">
        <f t="array" ref="C2">IFERROR(XLOOKUP(A2,'Asignacion Ene'!A:A,'Asignacion Ene'!B:B))</f>
        <v>EC-06</v>
      </c>
      <c r="D2" s="11" t="s">
        <v>15</v>
      </c>
      <c r="E2" s="9" t="s">
        <v>16</v>
      </c>
      <c r="F2" s="10" t="str">
        <f t="array" ref="F2">IFERROR(XLOOKUP(E2,Operadores!A:A,Operadores!B:B))</f>
        <v>VALGUS</v>
      </c>
      <c r="G2" s="12" t="s">
        <v>17</v>
      </c>
      <c r="H2" s="13">
        <v>19.17</v>
      </c>
      <c r="I2" s="14">
        <v>380.0</v>
      </c>
      <c r="J2" s="15">
        <f t="shared" ref="J2:J238" si="1">IFERROR(H2*I2)</f>
        <v>7284.6</v>
      </c>
      <c r="K2" s="10" t="str">
        <f t="array" ref="K2">IFERROR(XLOOKUP(G2,'Tipo de Carga'!A:A,'Tipo de Carga'!B:B))</f>
        <v>Autoabasto</v>
      </c>
      <c r="L2" s="10">
        <f t="shared" ref="L2:L6982" si="2">IFERROR(WEEKNUM(D2))</f>
        <v>1</v>
      </c>
      <c r="M2" s="10">
        <f t="shared" ref="M2:M6982" si="3">IFERROR(DAY(D2))</f>
        <v>1</v>
      </c>
      <c r="N2" s="10">
        <f t="shared" ref="N2:N6982" si="4">IFERROR(MONTH(D2))</f>
        <v>1</v>
      </c>
      <c r="O2" s="10" t="str">
        <f t="array" ref="O2">IFERROR(XLOOKUP(G2,'Tipo de Carga'!A:A,'Tipo de Carga'!C:C))</f>
        <v>Diesel</v>
      </c>
    </row>
    <row r="3">
      <c r="A3" s="16">
        <v>1870.0</v>
      </c>
      <c r="B3" s="10" t="str">
        <f t="array" ref="B3">IFERROR(XLOOKUP(A3,'Asignacion Ene'!A:A,'Asignacion Ene'!C:C))</f>
        <v>Circuitos</v>
      </c>
      <c r="C3" s="10" t="str">
        <f t="array" ref="C3">IFERROR(XLOOKUP(A3,'Asignacion Ene'!A:A,'Asignacion Ene'!B:B))</f>
        <v>EC-03</v>
      </c>
      <c r="D3" s="17" t="s">
        <v>15</v>
      </c>
      <c r="E3" s="16" t="s">
        <v>18</v>
      </c>
      <c r="F3" s="10" t="str">
        <f t="array" ref="F3">IFERROR(XLOOKUP(E3,Operadores!A:A,Operadores!B:B))</f>
        <v>RIOFE</v>
      </c>
      <c r="G3" s="12" t="s">
        <v>17</v>
      </c>
      <c r="H3" s="13">
        <v>19.17</v>
      </c>
      <c r="I3" s="18">
        <v>500.0</v>
      </c>
      <c r="J3" s="15">
        <f t="shared" si="1"/>
        <v>9585</v>
      </c>
      <c r="K3" s="10" t="str">
        <f t="array" ref="K3">IFERROR(XLOOKUP(G3,'Tipo de Carga'!A:A,'Tipo de Carga'!B:B))</f>
        <v>Autoabasto</v>
      </c>
      <c r="L3" s="10">
        <f t="shared" si="2"/>
        <v>1</v>
      </c>
      <c r="M3" s="10">
        <f t="shared" si="3"/>
        <v>1</v>
      </c>
      <c r="N3" s="10">
        <f t="shared" si="4"/>
        <v>1</v>
      </c>
      <c r="O3" s="10" t="str">
        <f t="array" ref="O3">IFERROR(XLOOKUP(G3,'Tipo de Carga'!A:A,'Tipo de Carga'!C:C))</f>
        <v>Diesel</v>
      </c>
    </row>
    <row r="4">
      <c r="A4" s="16">
        <v>1839.0</v>
      </c>
      <c r="B4" s="10" t="str">
        <f t="array" ref="B4">IFERROR(XLOOKUP(A4,'Asignacion Ene'!A:A,'Asignacion Ene'!C:C))</f>
        <v>Liverpool Local</v>
      </c>
      <c r="C4" s="10" t="str">
        <f t="array" ref="C4">IFERROR(XLOOKUP(A4,'Asignacion Ene'!A:A,'Asignacion Ene'!B:B))</f>
        <v>EC-01</v>
      </c>
      <c r="D4" s="17" t="s">
        <v>15</v>
      </c>
      <c r="E4" s="16" t="s">
        <v>19</v>
      </c>
      <c r="F4" s="10" t="str">
        <f t="array" ref="F4">IFERROR(XLOOKUP(E4,Operadores!A:A,Operadores!B:B))</f>
        <v>PERANT</v>
      </c>
      <c r="G4" s="12" t="s">
        <v>17</v>
      </c>
      <c r="H4" s="13">
        <v>19.17</v>
      </c>
      <c r="I4" s="18">
        <v>775.0</v>
      </c>
      <c r="J4" s="15">
        <f t="shared" si="1"/>
        <v>14856.75</v>
      </c>
      <c r="K4" s="10" t="str">
        <f t="array" ref="K4">IFERROR(XLOOKUP(G4,'Tipo de Carga'!A:A,'Tipo de Carga'!B:B))</f>
        <v>Autoabasto</v>
      </c>
      <c r="L4" s="10">
        <f t="shared" si="2"/>
        <v>1</v>
      </c>
      <c r="M4" s="10">
        <f t="shared" si="3"/>
        <v>1</v>
      </c>
      <c r="N4" s="10">
        <f t="shared" si="4"/>
        <v>1</v>
      </c>
      <c r="O4" s="10" t="str">
        <f t="array" ref="O4">IFERROR(XLOOKUP(G4,'Tipo de Carga'!A:A,'Tipo de Carga'!C:C))</f>
        <v>Diesel</v>
      </c>
    </row>
    <row r="5">
      <c r="A5" s="16">
        <v>1821.0</v>
      </c>
      <c r="B5" s="10" t="str">
        <f t="array" ref="B5">IFERROR(XLOOKUP(A5,'Asignacion Ene'!A:A,'Asignacion Ene'!C:C))</f>
        <v>Circuitos</v>
      </c>
      <c r="C5" s="10" t="str">
        <f t="array" ref="C5">IFERROR(XLOOKUP(A5,'Asignacion Ene'!A:A,'Asignacion Ene'!B:B))</f>
        <v>EC-03</v>
      </c>
      <c r="D5" s="17" t="s">
        <v>15</v>
      </c>
      <c r="E5" s="16" t="s">
        <v>20</v>
      </c>
      <c r="F5" s="10" t="str">
        <f t="array" ref="F5">IFERROR(XLOOKUP(E5,Operadores!A:A,Operadores!B:B))</f>
        <v>BAULUI</v>
      </c>
      <c r="G5" s="12" t="s">
        <v>17</v>
      </c>
      <c r="H5" s="13">
        <v>19.17</v>
      </c>
      <c r="I5" s="18">
        <v>720.0</v>
      </c>
      <c r="J5" s="15">
        <f t="shared" si="1"/>
        <v>13802.4</v>
      </c>
      <c r="K5" s="10" t="str">
        <f t="array" ref="K5">IFERROR(XLOOKUP(G5,'Tipo de Carga'!A:A,'Tipo de Carga'!B:B))</f>
        <v>Autoabasto</v>
      </c>
      <c r="L5" s="10">
        <f t="shared" si="2"/>
        <v>1</v>
      </c>
      <c r="M5" s="10">
        <f t="shared" si="3"/>
        <v>1</v>
      </c>
      <c r="N5" s="10">
        <f t="shared" si="4"/>
        <v>1</v>
      </c>
      <c r="O5" s="10" t="str">
        <f t="array" ref="O5">IFERROR(XLOOKUP(G5,'Tipo de Carga'!A:A,'Tipo de Carga'!C:C))</f>
        <v>Diesel</v>
      </c>
    </row>
    <row r="6">
      <c r="A6" s="16">
        <v>1897.0</v>
      </c>
      <c r="B6" s="10" t="str">
        <f t="array" ref="B6">IFERROR(XLOOKUP(A6,'Asignacion Ene'!A:A,'Asignacion Ene'!C:C))</f>
        <v>Full Liver</v>
      </c>
      <c r="C6" s="10" t="str">
        <f t="array" ref="C6">IFERROR(XLOOKUP(A6,'Asignacion Ene'!A:A,'Asignacion Ene'!B:B))</f>
        <v>EC-01</v>
      </c>
      <c r="D6" s="17" t="s">
        <v>15</v>
      </c>
      <c r="E6" s="16" t="s">
        <v>21</v>
      </c>
      <c r="F6" s="10" t="str">
        <f t="array" ref="F6">IFERROR(XLOOKUP(E6,Operadores!A:A,Operadores!B:B))</f>
        <v>RODAR</v>
      </c>
      <c r="G6" s="12" t="s">
        <v>17</v>
      </c>
      <c r="H6" s="13">
        <v>19.17</v>
      </c>
      <c r="I6" s="18">
        <v>988.0</v>
      </c>
      <c r="J6" s="15">
        <f t="shared" si="1"/>
        <v>18939.96</v>
      </c>
      <c r="K6" s="10" t="str">
        <f t="array" ref="K6">IFERROR(XLOOKUP(G6,'Tipo de Carga'!A:A,'Tipo de Carga'!B:B))</f>
        <v>Autoabasto</v>
      </c>
      <c r="L6" s="10">
        <f t="shared" si="2"/>
        <v>1</v>
      </c>
      <c r="M6" s="10">
        <f t="shared" si="3"/>
        <v>1</v>
      </c>
      <c r="N6" s="10">
        <f t="shared" si="4"/>
        <v>1</v>
      </c>
      <c r="O6" s="10" t="str">
        <f t="array" ref="O6">IFERROR(XLOOKUP(G6,'Tipo de Carga'!A:A,'Tipo de Carga'!C:C))</f>
        <v>Diesel</v>
      </c>
    </row>
    <row r="7">
      <c r="A7" s="16">
        <v>2024.0</v>
      </c>
      <c r="B7" s="10" t="str">
        <f t="array" ref="B7">IFERROR(XLOOKUP(A7,'Asignacion Ene'!A:A,'Asignacion Ene'!C:C))</f>
        <v>MeLi Dedicado Merida</v>
      </c>
      <c r="C7" s="10" t="str">
        <f t="array" ref="C7">IFERROR(XLOOKUP(A7,'Asignacion Ene'!A:A,'Asignacion Ene'!B:B))</f>
        <v>EC-05</v>
      </c>
      <c r="D7" s="17" t="s">
        <v>15</v>
      </c>
      <c r="E7" s="16" t="s">
        <v>22</v>
      </c>
      <c r="F7" s="10" t="str">
        <f t="array" ref="F7">IFERROR(XLOOKUP(E7,Operadores!A:A,Operadores!B:B))</f>
        <v>AGUMAU</v>
      </c>
      <c r="G7" s="12" t="s">
        <v>17</v>
      </c>
      <c r="H7" s="13">
        <v>19.17</v>
      </c>
      <c r="I7" s="18">
        <v>327.0</v>
      </c>
      <c r="J7" s="15">
        <f t="shared" si="1"/>
        <v>6268.59</v>
      </c>
      <c r="K7" s="10" t="str">
        <f t="array" ref="K7">IFERROR(XLOOKUP(G7,'Tipo de Carga'!A:A,'Tipo de Carga'!B:B))</f>
        <v>Autoabasto</v>
      </c>
      <c r="L7" s="10">
        <f t="shared" si="2"/>
        <v>1</v>
      </c>
      <c r="M7" s="10">
        <f t="shared" si="3"/>
        <v>1</v>
      </c>
      <c r="N7" s="10">
        <f t="shared" si="4"/>
        <v>1</v>
      </c>
      <c r="O7" s="10" t="str">
        <f t="array" ref="O7">IFERROR(XLOOKUP(G7,'Tipo de Carga'!A:A,'Tipo de Carga'!C:C))</f>
        <v>Diesel</v>
      </c>
    </row>
    <row r="8">
      <c r="A8" s="16">
        <v>1883.0</v>
      </c>
      <c r="B8" s="10" t="str">
        <f t="array" ref="B8">IFERROR(XLOOKUP(A8,'Asignacion Ene'!A:A,'Asignacion Ene'!C:C))</f>
        <v>Circuitos</v>
      </c>
      <c r="C8" s="10" t="str">
        <f t="array" ref="C8">IFERROR(XLOOKUP(A8,'Asignacion Ene'!A:A,'Asignacion Ene'!B:B))</f>
        <v>EC-03</v>
      </c>
      <c r="D8" s="17" t="s">
        <v>15</v>
      </c>
      <c r="E8" s="16" t="s">
        <v>23</v>
      </c>
      <c r="F8" s="10" t="str">
        <f t="array" ref="F8">IFERROR(XLOOKUP(E8,Operadores!A:A,Operadores!B:B))</f>
        <v>JIMMI01</v>
      </c>
      <c r="G8" s="12" t="s">
        <v>17</v>
      </c>
      <c r="H8" s="13">
        <v>19.17</v>
      </c>
      <c r="I8" s="18">
        <v>559.0</v>
      </c>
      <c r="J8" s="15">
        <f t="shared" si="1"/>
        <v>10716.03</v>
      </c>
      <c r="K8" s="10" t="str">
        <f t="array" ref="K8">IFERROR(XLOOKUP(G8,'Tipo de Carga'!A:A,'Tipo de Carga'!B:B))</f>
        <v>Autoabasto</v>
      </c>
      <c r="L8" s="10">
        <f t="shared" si="2"/>
        <v>1</v>
      </c>
      <c r="M8" s="10">
        <f t="shared" si="3"/>
        <v>1</v>
      </c>
      <c r="N8" s="10">
        <f t="shared" si="4"/>
        <v>1</v>
      </c>
      <c r="O8" s="10" t="str">
        <f t="array" ref="O8">IFERROR(XLOOKUP(G8,'Tipo de Carga'!A:A,'Tipo de Carga'!C:C))</f>
        <v>Diesel</v>
      </c>
    </row>
    <row r="9">
      <c r="A9" s="16">
        <v>1689.0</v>
      </c>
      <c r="B9" s="10" t="str">
        <f t="array" ref="B9">IFERROR(XLOOKUP(A9,'Asignacion Ene'!A:A,'Asignacion Ene'!C:C))</f>
        <v>Pilgrims Tepo</v>
      </c>
      <c r="C9" s="10" t="str">
        <f t="array" ref="C9">IFERROR(XLOOKUP(A9,'Asignacion Ene'!A:A,'Asignacion Ene'!B:B))</f>
        <v>EC-02</v>
      </c>
      <c r="D9" s="17" t="s">
        <v>15</v>
      </c>
      <c r="E9" s="16" t="s">
        <v>24</v>
      </c>
      <c r="F9" s="10" t="str">
        <f t="array" ref="F9">IFERROR(XLOOKUP(E9,Operadores!A:A,Operadores!B:B))</f>
        <v>OROEDU</v>
      </c>
      <c r="G9" s="12" t="s">
        <v>17</v>
      </c>
      <c r="H9" s="13">
        <v>19.17</v>
      </c>
      <c r="I9" s="18">
        <v>124.0</v>
      </c>
      <c r="J9" s="15">
        <f t="shared" si="1"/>
        <v>2377.08</v>
      </c>
      <c r="K9" s="10" t="str">
        <f t="array" ref="K9">IFERROR(XLOOKUP(G9,'Tipo de Carga'!A:A,'Tipo de Carga'!B:B))</f>
        <v>Autoabasto</v>
      </c>
      <c r="L9" s="10">
        <f t="shared" si="2"/>
        <v>1</v>
      </c>
      <c r="M9" s="10">
        <f t="shared" si="3"/>
        <v>1</v>
      </c>
      <c r="N9" s="10">
        <f t="shared" si="4"/>
        <v>1</v>
      </c>
      <c r="O9" s="10" t="str">
        <f t="array" ref="O9">IFERROR(XLOOKUP(G9,'Tipo de Carga'!A:A,'Tipo de Carga'!C:C))</f>
        <v>Diesel</v>
      </c>
    </row>
    <row r="10">
      <c r="A10" s="16">
        <v>1828.0</v>
      </c>
      <c r="B10" s="10" t="str">
        <f t="array" ref="B10">IFERROR(XLOOKUP(A10,'Asignacion Ene'!A:A,'Asignacion Ene'!C:C))</f>
        <v>Circuitos</v>
      </c>
      <c r="C10" s="10" t="str">
        <f t="array" ref="C10">IFERROR(XLOOKUP(A10,'Asignacion Ene'!A:A,'Asignacion Ene'!B:B))</f>
        <v>EC-03</v>
      </c>
      <c r="D10" s="17" t="s">
        <v>15</v>
      </c>
      <c r="E10" s="16" t="s">
        <v>25</v>
      </c>
      <c r="F10" s="10" t="str">
        <f t="array" ref="F10">IFERROR(XLOOKUP(E10,Operadores!A:A,Operadores!B:B))</f>
        <v>CRUBE</v>
      </c>
      <c r="G10" s="12" t="s">
        <v>17</v>
      </c>
      <c r="H10" s="13">
        <v>19.17</v>
      </c>
      <c r="I10" s="18">
        <v>640.0</v>
      </c>
      <c r="J10" s="15">
        <f t="shared" si="1"/>
        <v>12268.8</v>
      </c>
      <c r="K10" s="10" t="str">
        <f t="array" ref="K10">IFERROR(XLOOKUP(G10,'Tipo de Carga'!A:A,'Tipo de Carga'!B:B))</f>
        <v>Autoabasto</v>
      </c>
      <c r="L10" s="10">
        <f t="shared" si="2"/>
        <v>1</v>
      </c>
      <c r="M10" s="10">
        <f t="shared" si="3"/>
        <v>1</v>
      </c>
      <c r="N10" s="10">
        <f t="shared" si="4"/>
        <v>1</v>
      </c>
      <c r="O10" s="10" t="str">
        <f t="array" ref="O10">IFERROR(XLOOKUP(G10,'Tipo de Carga'!A:A,'Tipo de Carga'!C:C))</f>
        <v>Diesel</v>
      </c>
    </row>
    <row r="11">
      <c r="A11" s="16">
        <v>1749.0</v>
      </c>
      <c r="B11" s="10" t="str">
        <f t="array" ref="B11">IFERROR(XLOOKUP(A11,'Asignacion Ene'!A:A,'Asignacion Ene'!C:C))</f>
        <v>Available</v>
      </c>
      <c r="C11" s="10" t="str">
        <f t="array" ref="C11">IFERROR(XLOOKUP(A11,'Asignacion Ene'!A:A,'Asignacion Ene'!B:B))</f>
        <v>TTE</v>
      </c>
      <c r="D11" s="17" t="s">
        <v>15</v>
      </c>
      <c r="E11" s="16" t="s">
        <v>26</v>
      </c>
      <c r="F11" s="10" t="str">
        <f t="array" ref="F11">IFERROR(XLOOKUP(E11,Operadores!A:A,Operadores!B:B))</f>
        <v>DEJJOS</v>
      </c>
      <c r="G11" s="12" t="s">
        <v>17</v>
      </c>
      <c r="H11" s="13">
        <v>19.17</v>
      </c>
      <c r="I11" s="18">
        <v>543.0</v>
      </c>
      <c r="J11" s="15">
        <f t="shared" si="1"/>
        <v>10409.31</v>
      </c>
      <c r="K11" s="10" t="str">
        <f t="array" ref="K11">IFERROR(XLOOKUP(G11,'Tipo de Carga'!A:A,'Tipo de Carga'!B:B))</f>
        <v>Autoabasto</v>
      </c>
      <c r="L11" s="10">
        <f t="shared" si="2"/>
        <v>1</v>
      </c>
      <c r="M11" s="10">
        <f t="shared" si="3"/>
        <v>1</v>
      </c>
      <c r="N11" s="10">
        <f t="shared" si="4"/>
        <v>1</v>
      </c>
      <c r="O11" s="10" t="str">
        <f t="array" ref="O11">IFERROR(XLOOKUP(G11,'Tipo de Carga'!A:A,'Tipo de Carga'!C:C))</f>
        <v>Diesel</v>
      </c>
    </row>
    <row r="12">
      <c r="A12" s="16">
        <v>1874.0</v>
      </c>
      <c r="B12" s="10" t="str">
        <f t="array" ref="B12">IFERROR(XLOOKUP(A12,'Asignacion Ene'!A:A,'Asignacion Ene'!C:C))</f>
        <v>Circuitos</v>
      </c>
      <c r="C12" s="10" t="str">
        <f t="array" ref="C12">IFERROR(XLOOKUP(A12,'Asignacion Ene'!A:A,'Asignacion Ene'!B:B))</f>
        <v>EC-03</v>
      </c>
      <c r="D12" s="17" t="s">
        <v>15</v>
      </c>
      <c r="E12" s="16" t="s">
        <v>27</v>
      </c>
      <c r="F12" s="10" t="str">
        <f t="array" ref="F12">IFERROR(XLOOKUP(E12,Operadores!A:A,Operadores!B:B))</f>
        <v>CONMAU</v>
      </c>
      <c r="G12" s="12" t="s">
        <v>17</v>
      </c>
      <c r="H12" s="13">
        <v>19.17</v>
      </c>
      <c r="I12" s="18">
        <v>267.0</v>
      </c>
      <c r="J12" s="15">
        <f t="shared" si="1"/>
        <v>5118.39</v>
      </c>
      <c r="K12" s="10" t="str">
        <f t="array" ref="K12">IFERROR(XLOOKUP(G12,'Tipo de Carga'!A:A,'Tipo de Carga'!B:B))</f>
        <v>Autoabasto</v>
      </c>
      <c r="L12" s="10">
        <f t="shared" si="2"/>
        <v>1</v>
      </c>
      <c r="M12" s="10">
        <f t="shared" si="3"/>
        <v>1</v>
      </c>
      <c r="N12" s="10">
        <f t="shared" si="4"/>
        <v>1</v>
      </c>
      <c r="O12" s="10" t="str">
        <f t="array" ref="O12">IFERROR(XLOOKUP(G12,'Tipo de Carga'!A:A,'Tipo de Carga'!C:C))</f>
        <v>Diesel</v>
      </c>
    </row>
    <row r="13">
      <c r="A13" s="16">
        <v>2020.0</v>
      </c>
      <c r="B13" s="10" t="str">
        <f t="array" ref="B13">IFERROR(XLOOKUP(A13,'Asignacion Ene'!A:A,'Asignacion Ene'!C:C))</f>
        <v>MeLi Dedicado Merida</v>
      </c>
      <c r="C13" s="10" t="str">
        <f t="array" ref="C13">IFERROR(XLOOKUP(A13,'Asignacion Ene'!A:A,'Asignacion Ene'!B:B))</f>
        <v>EC-05</v>
      </c>
      <c r="D13" s="17" t="s">
        <v>15</v>
      </c>
      <c r="E13" s="16" t="s">
        <v>28</v>
      </c>
      <c r="F13" s="10" t="str">
        <f t="array" ref="F13">IFERROR(XLOOKUP(E13,Operadores!A:A,Operadores!B:B))</f>
        <v>CADEMM</v>
      </c>
      <c r="G13" s="12" t="s">
        <v>17</v>
      </c>
      <c r="H13" s="13">
        <v>19.17</v>
      </c>
      <c r="I13" s="18">
        <v>296.0</v>
      </c>
      <c r="J13" s="15">
        <f t="shared" si="1"/>
        <v>5674.32</v>
      </c>
      <c r="K13" s="10" t="str">
        <f t="array" ref="K13">IFERROR(XLOOKUP(G13,'Tipo de Carga'!A:A,'Tipo de Carga'!B:B))</f>
        <v>Autoabasto</v>
      </c>
      <c r="L13" s="10">
        <f t="shared" si="2"/>
        <v>1</v>
      </c>
      <c r="M13" s="10">
        <f t="shared" si="3"/>
        <v>1</v>
      </c>
      <c r="N13" s="10">
        <f t="shared" si="4"/>
        <v>1</v>
      </c>
      <c r="O13" s="10" t="str">
        <f t="array" ref="O13">IFERROR(XLOOKUP(G13,'Tipo de Carga'!A:A,'Tipo de Carga'!C:C))</f>
        <v>Diesel</v>
      </c>
    </row>
    <row r="14">
      <c r="A14" s="16">
        <v>1827.0</v>
      </c>
      <c r="B14" s="10" t="str">
        <f t="array" ref="B14">IFERROR(XLOOKUP(A14,'Asignacion Ene'!A:A,'Asignacion Ene'!C:C))</f>
        <v>Full Liver</v>
      </c>
      <c r="C14" s="10" t="str">
        <f t="array" ref="C14">IFERROR(XLOOKUP(A14,'Asignacion Ene'!A:A,'Asignacion Ene'!B:B))</f>
        <v>EC-01</v>
      </c>
      <c r="D14" s="17" t="s">
        <v>15</v>
      </c>
      <c r="E14" s="16" t="s">
        <v>29</v>
      </c>
      <c r="F14" s="10" t="str">
        <f t="array" ref="F14">IFERROR(XLOOKUP(E14,Operadores!A:A,Operadores!B:B))</f>
        <v>ANGMA</v>
      </c>
      <c r="G14" s="12" t="s">
        <v>17</v>
      </c>
      <c r="H14" s="13">
        <v>19.17</v>
      </c>
      <c r="I14" s="18">
        <v>834.0</v>
      </c>
      <c r="J14" s="15">
        <f t="shared" si="1"/>
        <v>15987.78</v>
      </c>
      <c r="K14" s="10" t="str">
        <f t="array" ref="K14">IFERROR(XLOOKUP(G14,'Tipo de Carga'!A:A,'Tipo de Carga'!B:B))</f>
        <v>Autoabasto</v>
      </c>
      <c r="L14" s="10">
        <f t="shared" si="2"/>
        <v>1</v>
      </c>
      <c r="M14" s="10">
        <f t="shared" si="3"/>
        <v>1</v>
      </c>
      <c r="N14" s="10">
        <f t="shared" si="4"/>
        <v>1</v>
      </c>
      <c r="O14" s="10" t="str">
        <f t="array" ref="O14">IFERROR(XLOOKUP(G14,'Tipo de Carga'!A:A,'Tipo de Carga'!C:C))</f>
        <v>Diesel</v>
      </c>
    </row>
    <row r="15">
      <c r="A15" s="16">
        <v>2011.0</v>
      </c>
      <c r="B15" s="10" t="str">
        <f t="array" ref="B15">IFERROR(XLOOKUP(A15,'Asignacion Ene'!A:A,'Asignacion Ene'!C:C))</f>
        <v>MeLi Dedicado TD</v>
      </c>
      <c r="C15" s="10" t="str">
        <f t="array" ref="C15">IFERROR(XLOOKUP(A15,'Asignacion Ene'!A:A,'Asignacion Ene'!B:B))</f>
        <v>EC-05</v>
      </c>
      <c r="D15" s="17" t="s">
        <v>15</v>
      </c>
      <c r="E15" s="16" t="s">
        <v>30</v>
      </c>
      <c r="F15" s="10" t="str">
        <f t="array" ref="F15">IFERROR(XLOOKUP(E15,Operadores!A:A,Operadores!B:B))</f>
        <v>GUEGAB</v>
      </c>
      <c r="G15" s="12" t="s">
        <v>17</v>
      </c>
      <c r="H15" s="13">
        <v>19.17</v>
      </c>
      <c r="I15" s="18">
        <v>580.0</v>
      </c>
      <c r="J15" s="15">
        <f t="shared" si="1"/>
        <v>11118.6</v>
      </c>
      <c r="K15" s="10" t="str">
        <f t="array" ref="K15">IFERROR(XLOOKUP(G15,'Tipo de Carga'!A:A,'Tipo de Carga'!B:B))</f>
        <v>Autoabasto</v>
      </c>
      <c r="L15" s="10">
        <f t="shared" si="2"/>
        <v>1</v>
      </c>
      <c r="M15" s="10">
        <f t="shared" si="3"/>
        <v>1</v>
      </c>
      <c r="N15" s="10">
        <f t="shared" si="4"/>
        <v>1</v>
      </c>
      <c r="O15" s="10" t="str">
        <f t="array" ref="O15">IFERROR(XLOOKUP(G15,'Tipo de Carga'!A:A,'Tipo de Carga'!C:C))</f>
        <v>Diesel</v>
      </c>
    </row>
    <row r="16">
      <c r="A16" s="16" t="s">
        <v>31</v>
      </c>
      <c r="B16" s="10" t="str">
        <f t="array" ref="B16">IFERROR(XLOOKUP(A16,'Asignacion Ene'!A:A,'Asignacion Ene'!C:C))</f>
        <v/>
      </c>
      <c r="C16" s="10" t="str">
        <f t="array" ref="C16">IFERROR(XLOOKUP(A16,'Asignacion Ene'!A:A,'Asignacion Ene'!B:B))</f>
        <v/>
      </c>
      <c r="D16" s="17" t="s">
        <v>15</v>
      </c>
      <c r="E16" s="16" t="s">
        <v>32</v>
      </c>
      <c r="F16" s="10" t="str">
        <f t="array" ref="F16">IFERROR(XLOOKUP(E16,Operadores!A:A,Operadores!B:B))</f>
        <v>MTTO</v>
      </c>
      <c r="G16" s="16" t="s">
        <v>33</v>
      </c>
      <c r="H16" s="13">
        <v>20.55377</v>
      </c>
      <c r="I16" s="18">
        <v>23.0</v>
      </c>
      <c r="J16" s="15">
        <f t="shared" si="1"/>
        <v>472.73671</v>
      </c>
      <c r="K16" s="10" t="str">
        <f t="array" ref="K16">IFERROR(XLOOKUP(G16,'Tipo de Carga'!A:A,'Tipo de Carga'!B:B))</f>
        <v>Autoabasto</v>
      </c>
      <c r="L16" s="10">
        <f t="shared" si="2"/>
        <v>1</v>
      </c>
      <c r="M16" s="10">
        <f t="shared" si="3"/>
        <v>1</v>
      </c>
      <c r="N16" s="10">
        <f t="shared" si="4"/>
        <v>1</v>
      </c>
      <c r="O16" s="10" t="str">
        <f t="array" ref="O16">IFERROR(XLOOKUP(G16,'Tipo de Carga'!A:A,'Tipo de Carga'!C:C))</f>
        <v>Diesel</v>
      </c>
    </row>
    <row r="17">
      <c r="A17" s="16" t="s">
        <v>31</v>
      </c>
      <c r="B17" s="10" t="str">
        <f t="array" ref="B17">IFERROR(XLOOKUP(A17,'Asignacion Ene'!A:A,'Asignacion Ene'!C:C))</f>
        <v/>
      </c>
      <c r="C17" s="10" t="str">
        <f t="array" ref="C17">IFERROR(XLOOKUP(A17,'Asignacion Ene'!A:A,'Asignacion Ene'!B:B))</f>
        <v/>
      </c>
      <c r="D17" s="17" t="s">
        <v>15</v>
      </c>
      <c r="E17" s="16" t="s">
        <v>32</v>
      </c>
      <c r="F17" s="10" t="str">
        <f t="array" ref="F17">IFERROR(XLOOKUP(E17,Operadores!A:A,Operadores!B:B))</f>
        <v>MTTO</v>
      </c>
      <c r="G17" s="16" t="s">
        <v>33</v>
      </c>
      <c r="H17" s="13">
        <v>20.55377</v>
      </c>
      <c r="I17" s="18">
        <v>113.0</v>
      </c>
      <c r="J17" s="15">
        <f t="shared" si="1"/>
        <v>2322.57601</v>
      </c>
      <c r="K17" s="10" t="str">
        <f t="array" ref="K17">IFERROR(XLOOKUP(G17,'Tipo de Carga'!A:A,'Tipo de Carga'!B:B))</f>
        <v>Autoabasto</v>
      </c>
      <c r="L17" s="10">
        <f t="shared" si="2"/>
        <v>1</v>
      </c>
      <c r="M17" s="10">
        <f t="shared" si="3"/>
        <v>1</v>
      </c>
      <c r="N17" s="10">
        <f t="shared" si="4"/>
        <v>1</v>
      </c>
      <c r="O17" s="10" t="str">
        <f t="array" ref="O17">IFERROR(XLOOKUP(G17,'Tipo de Carga'!A:A,'Tipo de Carga'!C:C))</f>
        <v>Diesel</v>
      </c>
    </row>
    <row r="18">
      <c r="A18" s="16">
        <v>2026.0</v>
      </c>
      <c r="B18" s="10" t="str">
        <f t="array" ref="B18">IFERROR(XLOOKUP(A18,'Asignacion Ene'!A:A,'Asignacion Ene'!C:C))</f>
        <v>MeLi Dedicado Merida</v>
      </c>
      <c r="C18" s="10" t="str">
        <f t="array" ref="C18">IFERROR(XLOOKUP(A18,'Asignacion Ene'!A:A,'Asignacion Ene'!B:B))</f>
        <v>EC-05</v>
      </c>
      <c r="D18" s="17" t="s">
        <v>15</v>
      </c>
      <c r="E18" s="16" t="s">
        <v>34</v>
      </c>
      <c r="F18" s="10" t="str">
        <f t="array" ref="F18">IFERROR(XLOOKUP(E18,Operadores!A:A,Operadores!B:B))</f>
        <v>PERAN01</v>
      </c>
      <c r="G18" s="16" t="s">
        <v>33</v>
      </c>
      <c r="H18" s="13">
        <v>20.55377</v>
      </c>
      <c r="I18" s="18">
        <v>270.0</v>
      </c>
      <c r="J18" s="15">
        <f t="shared" si="1"/>
        <v>5549.5179</v>
      </c>
      <c r="K18" s="10" t="str">
        <f t="array" ref="K18">IFERROR(XLOOKUP(G18,'Tipo de Carga'!A:A,'Tipo de Carga'!B:B))</f>
        <v>Autoabasto</v>
      </c>
      <c r="L18" s="10">
        <f t="shared" si="2"/>
        <v>1</v>
      </c>
      <c r="M18" s="10">
        <f t="shared" si="3"/>
        <v>1</v>
      </c>
      <c r="N18" s="10">
        <f t="shared" si="4"/>
        <v>1</v>
      </c>
      <c r="O18" s="10" t="str">
        <f t="array" ref="O18">IFERROR(XLOOKUP(G18,'Tipo de Carga'!A:A,'Tipo de Carga'!C:C))</f>
        <v>Diesel</v>
      </c>
    </row>
    <row r="19">
      <c r="A19" s="16">
        <v>2013.0</v>
      </c>
      <c r="B19" s="10" t="str">
        <f t="array" ref="B19">IFERROR(XLOOKUP(A19,'Asignacion Ene'!A:A,'Asignacion Ene'!C:C))</f>
        <v>MeLi Dedicado Merida</v>
      </c>
      <c r="C19" s="10" t="str">
        <f t="array" ref="C19">IFERROR(XLOOKUP(A19,'Asignacion Ene'!A:A,'Asignacion Ene'!B:B))</f>
        <v>EC-05</v>
      </c>
      <c r="D19" s="17" t="s">
        <v>15</v>
      </c>
      <c r="E19" s="16" t="s">
        <v>35</v>
      </c>
      <c r="F19" s="10" t="str">
        <f t="array" ref="F19">IFERROR(XLOOKUP(E19,Operadores!A:A,Operadores!B:B))</f>
        <v>MONENR</v>
      </c>
      <c r="G19" s="16" t="s">
        <v>33</v>
      </c>
      <c r="H19" s="13">
        <v>20.55377</v>
      </c>
      <c r="I19" s="18">
        <v>300.0</v>
      </c>
      <c r="J19" s="15">
        <f t="shared" si="1"/>
        <v>6166.131</v>
      </c>
      <c r="K19" s="10" t="str">
        <f t="array" ref="K19">IFERROR(XLOOKUP(G19,'Tipo de Carga'!A:A,'Tipo de Carga'!B:B))</f>
        <v>Autoabasto</v>
      </c>
      <c r="L19" s="10">
        <f t="shared" si="2"/>
        <v>1</v>
      </c>
      <c r="M19" s="10">
        <f t="shared" si="3"/>
        <v>1</v>
      </c>
      <c r="N19" s="10">
        <f t="shared" si="4"/>
        <v>1</v>
      </c>
      <c r="O19" s="10" t="str">
        <f t="array" ref="O19">IFERROR(XLOOKUP(G19,'Tipo de Carga'!A:A,'Tipo de Carga'!C:C))</f>
        <v>Diesel</v>
      </c>
    </row>
    <row r="20">
      <c r="A20" s="16">
        <v>1851.0</v>
      </c>
      <c r="B20" s="10" t="str">
        <f t="array" ref="B20">IFERROR(XLOOKUP(A20,'Asignacion Ene'!A:A,'Asignacion Ene'!C:C))</f>
        <v>Circuitos</v>
      </c>
      <c r="C20" s="10" t="str">
        <f t="array" ref="C20">IFERROR(XLOOKUP(A20,'Asignacion Ene'!A:A,'Asignacion Ene'!B:B))</f>
        <v>EC-03</v>
      </c>
      <c r="D20" s="17" t="s">
        <v>15</v>
      </c>
      <c r="E20" s="16" t="s">
        <v>36</v>
      </c>
      <c r="F20" s="10" t="str">
        <f t="array" ref="F20">IFERROR(XLOOKUP(E20,Operadores!A:A,Operadores!B:B))</f>
        <v>ROJFEL</v>
      </c>
      <c r="G20" s="16" t="s">
        <v>33</v>
      </c>
      <c r="H20" s="13">
        <v>20.55377</v>
      </c>
      <c r="I20" s="18">
        <v>625.0</v>
      </c>
      <c r="J20" s="15">
        <f t="shared" si="1"/>
        <v>12846.10625</v>
      </c>
      <c r="K20" s="10" t="str">
        <f t="array" ref="K20">IFERROR(XLOOKUP(G20,'Tipo de Carga'!A:A,'Tipo de Carga'!B:B))</f>
        <v>Autoabasto</v>
      </c>
      <c r="L20" s="10">
        <f t="shared" si="2"/>
        <v>1</v>
      </c>
      <c r="M20" s="10">
        <f t="shared" si="3"/>
        <v>1</v>
      </c>
      <c r="N20" s="10">
        <f t="shared" si="4"/>
        <v>1</v>
      </c>
      <c r="O20" s="10" t="str">
        <f t="array" ref="O20">IFERROR(XLOOKUP(G20,'Tipo de Carga'!A:A,'Tipo de Carga'!C:C))</f>
        <v>Diesel</v>
      </c>
    </row>
    <row r="21">
      <c r="A21" s="16">
        <v>1998.0</v>
      </c>
      <c r="B21" s="10" t="str">
        <f t="array" ref="B21">IFERROR(XLOOKUP(A21,'Asignacion Ene'!A:A,'Asignacion Ene'!C:C))</f>
        <v>MeLi Dedicado Merida</v>
      </c>
      <c r="C21" s="10" t="str">
        <f t="array" ref="C21">IFERROR(XLOOKUP(A21,'Asignacion Ene'!A:A,'Asignacion Ene'!B:B))</f>
        <v>EC-05</v>
      </c>
      <c r="D21" s="17" t="s">
        <v>15</v>
      </c>
      <c r="E21" s="16" t="s">
        <v>37</v>
      </c>
      <c r="F21" s="10" t="str">
        <f t="array" ref="F21">IFERROR(XLOOKUP(E21,Operadores!A:A,Operadores!B:B))</f>
        <v>HERHUG</v>
      </c>
      <c r="G21" s="16" t="s">
        <v>33</v>
      </c>
      <c r="H21" s="13">
        <v>20.55377</v>
      </c>
      <c r="I21" s="18">
        <v>352.0</v>
      </c>
      <c r="J21" s="15">
        <f t="shared" si="1"/>
        <v>7234.92704</v>
      </c>
      <c r="K21" s="10" t="str">
        <f t="array" ref="K21">IFERROR(XLOOKUP(G21,'Tipo de Carga'!A:A,'Tipo de Carga'!B:B))</f>
        <v>Autoabasto</v>
      </c>
      <c r="L21" s="10">
        <f t="shared" si="2"/>
        <v>1</v>
      </c>
      <c r="M21" s="10">
        <f t="shared" si="3"/>
        <v>1</v>
      </c>
      <c r="N21" s="10">
        <f t="shared" si="4"/>
        <v>1</v>
      </c>
      <c r="O21" s="10" t="str">
        <f t="array" ref="O21">IFERROR(XLOOKUP(G21,'Tipo de Carga'!A:A,'Tipo de Carga'!C:C))</f>
        <v>Diesel</v>
      </c>
    </row>
    <row r="22">
      <c r="A22" s="16">
        <v>1937.0</v>
      </c>
      <c r="B22" s="10" t="str">
        <f t="array" ref="B22">IFERROR(XLOOKUP(A22,'Asignacion Ene'!A:A,'Asignacion Ene'!C:C))</f>
        <v>MeLi asignado SD</v>
      </c>
      <c r="C22" s="10" t="str">
        <f t="array" ref="C22">IFERROR(XLOOKUP(A22,'Asignacion Ene'!A:A,'Asignacion Ene'!B:B))</f>
        <v>EC-05</v>
      </c>
      <c r="D22" s="17" t="s">
        <v>15</v>
      </c>
      <c r="E22" s="16" t="s">
        <v>38</v>
      </c>
      <c r="F22" s="10" t="str">
        <f t="array" ref="F22">IFERROR(XLOOKUP(E22,Operadores!A:A,Operadores!B:B))</f>
        <v>BENMAX</v>
      </c>
      <c r="G22" s="16" t="s">
        <v>39</v>
      </c>
      <c r="H22" s="13">
        <v>20.06239</v>
      </c>
      <c r="I22" s="18">
        <v>270.0</v>
      </c>
      <c r="J22" s="15">
        <f t="shared" si="1"/>
        <v>5416.8453</v>
      </c>
      <c r="K22" s="10" t="str">
        <f t="array" ref="K22">IFERROR(XLOOKUP(G22,'Tipo de Carga'!A:A,'Tipo de Carga'!B:B))</f>
        <v>Autoabasto</v>
      </c>
      <c r="L22" s="10">
        <f t="shared" si="2"/>
        <v>1</v>
      </c>
      <c r="M22" s="10">
        <f t="shared" si="3"/>
        <v>1</v>
      </c>
      <c r="N22" s="10">
        <f t="shared" si="4"/>
        <v>1</v>
      </c>
      <c r="O22" s="10" t="str">
        <f t="array" ref="O22">IFERROR(XLOOKUP(G22,'Tipo de Carga'!A:A,'Tipo de Carga'!C:C))</f>
        <v>Diesel</v>
      </c>
    </row>
    <row r="23">
      <c r="A23" s="16">
        <v>2024.0</v>
      </c>
      <c r="B23" s="10" t="str">
        <f t="array" ref="B23">IFERROR(XLOOKUP(A23,'Asignacion Ene'!A:A,'Asignacion Ene'!C:C))</f>
        <v>MeLi Dedicado Merida</v>
      </c>
      <c r="C23" s="10" t="str">
        <f t="array" ref="C23">IFERROR(XLOOKUP(A23,'Asignacion Ene'!A:A,'Asignacion Ene'!B:B))</f>
        <v>EC-05</v>
      </c>
      <c r="D23" s="17" t="s">
        <v>15</v>
      </c>
      <c r="E23" s="16" t="s">
        <v>40</v>
      </c>
      <c r="F23" s="10" t="str">
        <f t="array" ref="F23">IFERROR(XLOOKUP(E23,Operadores!A:A,Operadores!B:B))</f>
        <v>LUNADO</v>
      </c>
      <c r="G23" s="16" t="s">
        <v>39</v>
      </c>
      <c r="H23" s="13">
        <v>20.06239</v>
      </c>
      <c r="I23" s="18">
        <v>393.0</v>
      </c>
      <c r="J23" s="15">
        <f t="shared" si="1"/>
        <v>7884.51927</v>
      </c>
      <c r="K23" s="10" t="str">
        <f t="array" ref="K23">IFERROR(XLOOKUP(G23,'Tipo de Carga'!A:A,'Tipo de Carga'!B:B))</f>
        <v>Autoabasto</v>
      </c>
      <c r="L23" s="10">
        <f t="shared" si="2"/>
        <v>1</v>
      </c>
      <c r="M23" s="10">
        <f t="shared" si="3"/>
        <v>1</v>
      </c>
      <c r="N23" s="10">
        <f t="shared" si="4"/>
        <v>1</v>
      </c>
      <c r="O23" s="10" t="str">
        <f t="array" ref="O23">IFERROR(XLOOKUP(G23,'Tipo de Carga'!A:A,'Tipo de Carga'!C:C))</f>
        <v>Diesel</v>
      </c>
    </row>
    <row r="24">
      <c r="A24" s="16">
        <v>1947.0</v>
      </c>
      <c r="B24" s="10" t="str">
        <f t="array" ref="B24">IFERROR(XLOOKUP(A24,'Asignacion Ene'!A:A,'Asignacion Ene'!C:C))</f>
        <v>Circuitos</v>
      </c>
      <c r="C24" s="10" t="str">
        <f t="array" ref="C24">IFERROR(XLOOKUP(A24,'Asignacion Ene'!A:A,'Asignacion Ene'!B:B))</f>
        <v>EC-03</v>
      </c>
      <c r="D24" s="17" t="s">
        <v>15</v>
      </c>
      <c r="E24" s="16" t="s">
        <v>41</v>
      </c>
      <c r="F24" s="10" t="str">
        <f t="array" ref="F24">IFERROR(XLOOKUP(E24,Operadores!A:A,Operadores!B:B))</f>
        <v>DAMOS</v>
      </c>
      <c r="G24" s="16" t="s">
        <v>39</v>
      </c>
      <c r="H24" s="13">
        <v>20.06239</v>
      </c>
      <c r="I24" s="18">
        <v>415.01</v>
      </c>
      <c r="J24" s="15">
        <f t="shared" si="1"/>
        <v>8326.092474</v>
      </c>
      <c r="K24" s="10" t="str">
        <f t="array" ref="K24">IFERROR(XLOOKUP(G24,'Tipo de Carga'!A:A,'Tipo de Carga'!B:B))</f>
        <v>Autoabasto</v>
      </c>
      <c r="L24" s="10">
        <f t="shared" si="2"/>
        <v>1</v>
      </c>
      <c r="M24" s="10">
        <f t="shared" si="3"/>
        <v>1</v>
      </c>
      <c r="N24" s="10">
        <f t="shared" si="4"/>
        <v>1</v>
      </c>
      <c r="O24" s="10" t="str">
        <f t="array" ref="O24">IFERROR(XLOOKUP(G24,'Tipo de Carga'!A:A,'Tipo de Carga'!C:C))</f>
        <v>Diesel</v>
      </c>
    </row>
    <row r="25">
      <c r="A25" s="16">
        <v>1819.0</v>
      </c>
      <c r="B25" s="10" t="str">
        <f t="array" ref="B25">IFERROR(XLOOKUP(A25,'Asignacion Ene'!A:A,'Asignacion Ene'!C:C))</f>
        <v>Wm Full</v>
      </c>
      <c r="C25" s="10" t="str">
        <f t="array" ref="C25">IFERROR(XLOOKUP(A25,'Asignacion Ene'!A:A,'Asignacion Ene'!B:B))</f>
        <v>EC-08</v>
      </c>
      <c r="D25" s="17" t="s">
        <v>15</v>
      </c>
      <c r="E25" s="16" t="s">
        <v>42</v>
      </c>
      <c r="F25" s="10" t="str">
        <f t="array" ref="F25">IFERROR(XLOOKUP(E25,Operadores!A:A,Operadores!B:B))</f>
        <v>COPJAI</v>
      </c>
      <c r="G25" s="16" t="s">
        <v>39</v>
      </c>
      <c r="H25" s="13">
        <v>20.06239</v>
      </c>
      <c r="I25" s="18">
        <v>405.37</v>
      </c>
      <c r="J25" s="15">
        <f t="shared" si="1"/>
        <v>8132.691034</v>
      </c>
      <c r="K25" s="10" t="str">
        <f t="array" ref="K25">IFERROR(XLOOKUP(G25,'Tipo de Carga'!A:A,'Tipo de Carga'!B:B))</f>
        <v>Autoabasto</v>
      </c>
      <c r="L25" s="10">
        <f t="shared" si="2"/>
        <v>1</v>
      </c>
      <c r="M25" s="10">
        <f t="shared" si="3"/>
        <v>1</v>
      </c>
      <c r="N25" s="10">
        <f t="shared" si="4"/>
        <v>1</v>
      </c>
      <c r="O25" s="10" t="str">
        <f t="array" ref="O25">IFERROR(XLOOKUP(G25,'Tipo de Carga'!A:A,'Tipo de Carga'!C:C))</f>
        <v>Diesel</v>
      </c>
    </row>
    <row r="26">
      <c r="A26" s="16">
        <v>1947.0</v>
      </c>
      <c r="B26" s="10" t="str">
        <f t="array" ref="B26">IFERROR(XLOOKUP(A26,'Asignacion Ene'!A:A,'Asignacion Ene'!C:C))</f>
        <v>Circuitos</v>
      </c>
      <c r="C26" s="10" t="str">
        <f t="array" ref="C26">IFERROR(XLOOKUP(A26,'Asignacion Ene'!A:A,'Asignacion Ene'!B:B))</f>
        <v>EC-03</v>
      </c>
      <c r="D26" s="17" t="s">
        <v>15</v>
      </c>
      <c r="E26" s="16" t="s">
        <v>41</v>
      </c>
      <c r="F26" s="10" t="str">
        <f t="array" ref="F26">IFERROR(XLOOKUP(E26,Operadores!A:A,Operadores!B:B))</f>
        <v>DAMOS</v>
      </c>
      <c r="G26" s="16" t="s">
        <v>43</v>
      </c>
      <c r="H26" s="13">
        <v>25.47</v>
      </c>
      <c r="I26" s="18">
        <v>216.0</v>
      </c>
      <c r="J26" s="15">
        <f t="shared" si="1"/>
        <v>5501.52</v>
      </c>
      <c r="K26" s="10" t="str">
        <f t="array" ref="K26">IFERROR(XLOOKUP(G26,'Tipo de Carga'!A:A,'Tipo de Carga'!B:B))</f>
        <v>Ticket</v>
      </c>
      <c r="L26" s="10">
        <f t="shared" si="2"/>
        <v>1</v>
      </c>
      <c r="M26" s="10">
        <f t="shared" si="3"/>
        <v>1</v>
      </c>
      <c r="N26" s="10">
        <f t="shared" si="4"/>
        <v>1</v>
      </c>
      <c r="O26" s="10" t="str">
        <f t="array" ref="O26">IFERROR(XLOOKUP(G26,'Tipo de Carga'!A:A,'Tipo de Carga'!C:C))</f>
        <v>Diesel</v>
      </c>
    </row>
    <row r="27">
      <c r="A27" s="16">
        <v>2025.0</v>
      </c>
      <c r="B27" s="10" t="str">
        <f t="array" ref="B27">IFERROR(XLOOKUP(A27,'Asignacion Ene'!A:A,'Asignacion Ene'!C:C))</f>
        <v>MeLi Dedicado TD</v>
      </c>
      <c r="C27" s="10" t="str">
        <f t="array" ref="C27">IFERROR(XLOOKUP(A27,'Asignacion Ene'!A:A,'Asignacion Ene'!B:B))</f>
        <v>EC-05</v>
      </c>
      <c r="D27" s="17" t="s">
        <v>15</v>
      </c>
      <c r="E27" s="16" t="s">
        <v>44</v>
      </c>
      <c r="F27" s="10" t="str">
        <f t="array" ref="F27">IFERROR(XLOOKUP(E27,Operadores!A:A,Operadores!B:B))</f>
        <v>BONAR</v>
      </c>
      <c r="G27" s="16" t="s">
        <v>43</v>
      </c>
      <c r="H27" s="13">
        <v>25.47</v>
      </c>
      <c r="I27" s="18">
        <v>471.0</v>
      </c>
      <c r="J27" s="15">
        <f t="shared" si="1"/>
        <v>11996.37</v>
      </c>
      <c r="K27" s="10" t="str">
        <f t="array" ref="K27">IFERROR(XLOOKUP(G27,'Tipo de Carga'!A:A,'Tipo de Carga'!B:B))</f>
        <v>Ticket</v>
      </c>
      <c r="L27" s="10">
        <f t="shared" si="2"/>
        <v>1</v>
      </c>
      <c r="M27" s="10">
        <f t="shared" si="3"/>
        <v>1</v>
      </c>
      <c r="N27" s="10">
        <f t="shared" si="4"/>
        <v>1</v>
      </c>
      <c r="O27" s="10" t="str">
        <f t="array" ref="O27">IFERROR(XLOOKUP(G27,'Tipo de Carga'!A:A,'Tipo de Carga'!C:C))</f>
        <v>Diesel</v>
      </c>
    </row>
    <row r="28">
      <c r="A28" s="16">
        <v>2072.0</v>
      </c>
      <c r="B28" s="10" t="str">
        <f t="array" ref="B28">IFERROR(XLOOKUP(A28,'Asignacion Ene'!A:A,'Asignacion Ene'!C:C))</f>
        <v>Peñafiel Tecamac</v>
      </c>
      <c r="C28" s="10" t="str">
        <f t="array" ref="C28">IFERROR(XLOOKUP(A28,'Asignacion Ene'!A:A,'Asignacion Ene'!B:B))</f>
        <v>EC-02</v>
      </c>
      <c r="D28" s="17" t="s">
        <v>45</v>
      </c>
      <c r="E28" s="16" t="s">
        <v>46</v>
      </c>
      <c r="F28" s="10" t="str">
        <f t="array" ref="F28">IFERROR(XLOOKUP(E28,Operadores!A:A,Operadores!B:B))</f>
        <v>ALCART</v>
      </c>
      <c r="G28" s="16" t="s">
        <v>17</v>
      </c>
      <c r="H28" s="13">
        <v>19.17</v>
      </c>
      <c r="I28" s="18">
        <v>41.0</v>
      </c>
      <c r="J28" s="15">
        <f t="shared" si="1"/>
        <v>785.97</v>
      </c>
      <c r="K28" s="10" t="str">
        <f t="array" ref="K28">IFERROR(XLOOKUP(G28,'Tipo de Carga'!A:A,'Tipo de Carga'!B:B))</f>
        <v>Autoabasto</v>
      </c>
      <c r="L28" s="10">
        <f t="shared" si="2"/>
        <v>1</v>
      </c>
      <c r="M28" s="10">
        <f t="shared" si="3"/>
        <v>2</v>
      </c>
      <c r="N28" s="10">
        <f t="shared" si="4"/>
        <v>1</v>
      </c>
      <c r="O28" s="10" t="str">
        <f t="array" ref="O28">IFERROR(XLOOKUP(G28,'Tipo de Carga'!A:A,'Tipo de Carga'!C:C))</f>
        <v>Diesel</v>
      </c>
    </row>
    <row r="29">
      <c r="A29" s="16">
        <v>1875.0</v>
      </c>
      <c r="B29" s="10" t="str">
        <f t="array" ref="B29">IFERROR(XLOOKUP(A29,'Asignacion Ene'!A:A,'Asignacion Ene'!C:C))</f>
        <v>Circuitos</v>
      </c>
      <c r="C29" s="10" t="str">
        <f t="array" ref="C29">IFERROR(XLOOKUP(A29,'Asignacion Ene'!A:A,'Asignacion Ene'!B:B))</f>
        <v>EC-03</v>
      </c>
      <c r="D29" s="17" t="s">
        <v>45</v>
      </c>
      <c r="E29" s="16" t="s">
        <v>47</v>
      </c>
      <c r="F29" s="10" t="str">
        <f t="array" ref="F29">IFERROR(XLOOKUP(E29,Operadores!A:A,Operadores!B:B))</f>
        <v>CARJOR</v>
      </c>
      <c r="G29" s="16" t="s">
        <v>17</v>
      </c>
      <c r="H29" s="13">
        <v>19.17</v>
      </c>
      <c r="I29" s="18">
        <v>333.0</v>
      </c>
      <c r="J29" s="15">
        <f t="shared" si="1"/>
        <v>6383.61</v>
      </c>
      <c r="K29" s="10" t="str">
        <f t="array" ref="K29">IFERROR(XLOOKUP(G29,'Tipo de Carga'!A:A,'Tipo de Carga'!B:B))</f>
        <v>Autoabasto</v>
      </c>
      <c r="L29" s="10">
        <f t="shared" si="2"/>
        <v>1</v>
      </c>
      <c r="M29" s="10">
        <f t="shared" si="3"/>
        <v>2</v>
      </c>
      <c r="N29" s="10">
        <f t="shared" si="4"/>
        <v>1</v>
      </c>
      <c r="O29" s="10" t="str">
        <f t="array" ref="O29">IFERROR(XLOOKUP(G29,'Tipo de Carga'!A:A,'Tipo de Carga'!C:C))</f>
        <v>Diesel</v>
      </c>
    </row>
    <row r="30">
      <c r="A30" s="16">
        <v>1958.0</v>
      </c>
      <c r="B30" s="10" t="str">
        <f t="array" ref="B30">IFERROR(XLOOKUP(A30,'Asignacion Ene'!A:A,'Asignacion Ene'!C:C))</f>
        <v>Full Liver</v>
      </c>
      <c r="C30" s="10" t="str">
        <f t="array" ref="C30">IFERROR(XLOOKUP(A30,'Asignacion Ene'!A:A,'Asignacion Ene'!B:B))</f>
        <v>EC-01</v>
      </c>
      <c r="D30" s="17" t="s">
        <v>45</v>
      </c>
      <c r="E30" s="16" t="s">
        <v>48</v>
      </c>
      <c r="F30" s="10" t="str">
        <f t="array" ref="F30">IFERROR(XLOOKUP(E30,Operadores!A:A,Operadores!B:B))</f>
        <v>MONAL</v>
      </c>
      <c r="G30" s="16" t="s">
        <v>17</v>
      </c>
      <c r="H30" s="13">
        <v>19.17</v>
      </c>
      <c r="I30" s="18">
        <v>760.0</v>
      </c>
      <c r="J30" s="15">
        <f t="shared" si="1"/>
        <v>14569.2</v>
      </c>
      <c r="K30" s="10" t="str">
        <f t="array" ref="K30">IFERROR(XLOOKUP(G30,'Tipo de Carga'!A:A,'Tipo de Carga'!B:B))</f>
        <v>Autoabasto</v>
      </c>
      <c r="L30" s="10">
        <f t="shared" si="2"/>
        <v>1</v>
      </c>
      <c r="M30" s="10">
        <f t="shared" si="3"/>
        <v>2</v>
      </c>
      <c r="N30" s="10">
        <f t="shared" si="4"/>
        <v>1</v>
      </c>
      <c r="O30" s="10" t="str">
        <f t="array" ref="O30">IFERROR(XLOOKUP(G30,'Tipo de Carga'!A:A,'Tipo de Carga'!C:C))</f>
        <v>Diesel</v>
      </c>
    </row>
    <row r="31">
      <c r="A31" s="16">
        <v>2036.0</v>
      </c>
      <c r="B31" s="10" t="str">
        <f t="array" ref="B31">IFERROR(XLOOKUP(A31,'Asignacion Ene'!A:A,'Asignacion Ene'!C:C))</f>
        <v>Liverpool Local</v>
      </c>
      <c r="C31" s="10" t="str">
        <f t="array" ref="C31">IFERROR(XLOOKUP(A31,'Asignacion Ene'!A:A,'Asignacion Ene'!B:B))</f>
        <v>EC-01</v>
      </c>
      <c r="D31" s="17" t="s">
        <v>45</v>
      </c>
      <c r="E31" s="16" t="s">
        <v>49</v>
      </c>
      <c r="F31" s="10" t="str">
        <f t="array" ref="F31">IFERROR(XLOOKUP(E31,Operadores!A:A,Operadores!B:B))</f>
        <v>ORTJES</v>
      </c>
      <c r="G31" s="16" t="s">
        <v>17</v>
      </c>
      <c r="H31" s="13">
        <v>19.17</v>
      </c>
      <c r="I31" s="18">
        <v>644.0</v>
      </c>
      <c r="J31" s="15">
        <f t="shared" si="1"/>
        <v>12345.48</v>
      </c>
      <c r="K31" s="10" t="str">
        <f t="array" ref="K31">IFERROR(XLOOKUP(G31,'Tipo de Carga'!A:A,'Tipo de Carga'!B:B))</f>
        <v>Autoabasto</v>
      </c>
      <c r="L31" s="10">
        <f t="shared" si="2"/>
        <v>1</v>
      </c>
      <c r="M31" s="10">
        <f t="shared" si="3"/>
        <v>2</v>
      </c>
      <c r="N31" s="10">
        <f t="shared" si="4"/>
        <v>1</v>
      </c>
      <c r="O31" s="10" t="str">
        <f t="array" ref="O31">IFERROR(XLOOKUP(G31,'Tipo de Carga'!A:A,'Tipo de Carga'!C:C))</f>
        <v>Diesel</v>
      </c>
    </row>
    <row r="32">
      <c r="A32" s="16">
        <v>1688.0</v>
      </c>
      <c r="B32" s="10" t="str">
        <f t="array" ref="B32">IFERROR(XLOOKUP(A32,'Asignacion Ene'!A:A,'Asignacion Ene'!C:C))</f>
        <v>Pilgrims Tepo</v>
      </c>
      <c r="C32" s="10" t="str">
        <f t="array" ref="C32">IFERROR(XLOOKUP(A32,'Asignacion Ene'!A:A,'Asignacion Ene'!B:B))</f>
        <v>EC-02</v>
      </c>
      <c r="D32" s="17" t="s">
        <v>45</v>
      </c>
      <c r="E32" s="16" t="s">
        <v>50</v>
      </c>
      <c r="F32" s="10" t="str">
        <f t="array" ref="F32">IFERROR(XLOOKUP(E32,Operadores!A:A,Operadores!B:B))</f>
        <v>SANJUA07</v>
      </c>
      <c r="G32" s="16" t="s">
        <v>17</v>
      </c>
      <c r="H32" s="13">
        <v>19.17</v>
      </c>
      <c r="I32" s="18">
        <v>260.0</v>
      </c>
      <c r="J32" s="15">
        <f t="shared" si="1"/>
        <v>4984.2</v>
      </c>
      <c r="K32" s="10" t="str">
        <f t="array" ref="K32">IFERROR(XLOOKUP(G32,'Tipo de Carga'!A:A,'Tipo de Carga'!B:B))</f>
        <v>Autoabasto</v>
      </c>
      <c r="L32" s="10">
        <f t="shared" si="2"/>
        <v>1</v>
      </c>
      <c r="M32" s="10">
        <f t="shared" si="3"/>
        <v>2</v>
      </c>
      <c r="N32" s="10">
        <f t="shared" si="4"/>
        <v>1</v>
      </c>
      <c r="O32" s="10" t="str">
        <f t="array" ref="O32">IFERROR(XLOOKUP(G32,'Tipo de Carga'!A:A,'Tipo de Carga'!C:C))</f>
        <v>Diesel</v>
      </c>
    </row>
    <row r="33">
      <c r="A33" s="16">
        <v>2066.0</v>
      </c>
      <c r="B33" s="10" t="str">
        <f t="array" ref="B33">IFERROR(XLOOKUP(A33,'Asignacion Ene'!A:A,'Asignacion Ene'!C:C))</f>
        <v>Peñafiel Tecamac</v>
      </c>
      <c r="C33" s="10" t="str">
        <f t="array" ref="C33">IFERROR(XLOOKUP(A33,'Asignacion Ene'!A:A,'Asignacion Ene'!B:B))</f>
        <v>EC-02</v>
      </c>
      <c r="D33" s="17" t="s">
        <v>45</v>
      </c>
      <c r="E33" s="16" t="s">
        <v>51</v>
      </c>
      <c r="F33" s="10" t="str">
        <f t="array" ref="F33">IFERROR(XLOOKUP(E33,Operadores!A:A,Operadores!B:B))</f>
        <v>TABYAI</v>
      </c>
      <c r="G33" s="16" t="s">
        <v>17</v>
      </c>
      <c r="H33" s="13">
        <v>19.17</v>
      </c>
      <c r="I33" s="18">
        <v>137.0</v>
      </c>
      <c r="J33" s="15">
        <f t="shared" si="1"/>
        <v>2626.29</v>
      </c>
      <c r="K33" s="10" t="str">
        <f t="array" ref="K33">IFERROR(XLOOKUP(G33,'Tipo de Carga'!A:A,'Tipo de Carga'!B:B))</f>
        <v>Autoabasto</v>
      </c>
      <c r="L33" s="10">
        <f t="shared" si="2"/>
        <v>1</v>
      </c>
      <c r="M33" s="10">
        <f t="shared" si="3"/>
        <v>2</v>
      </c>
      <c r="N33" s="10">
        <f t="shared" si="4"/>
        <v>1</v>
      </c>
      <c r="O33" s="10" t="str">
        <f t="array" ref="O33">IFERROR(XLOOKUP(G33,'Tipo de Carga'!A:A,'Tipo de Carga'!C:C))</f>
        <v>Diesel</v>
      </c>
    </row>
    <row r="34">
      <c r="A34" s="16">
        <v>2072.0</v>
      </c>
      <c r="B34" s="10" t="str">
        <f t="array" ref="B34">IFERROR(XLOOKUP(A34,'Asignacion Ene'!A:A,'Asignacion Ene'!C:C))</f>
        <v>Peñafiel Tecamac</v>
      </c>
      <c r="C34" s="10" t="str">
        <f t="array" ref="C34">IFERROR(XLOOKUP(A34,'Asignacion Ene'!A:A,'Asignacion Ene'!B:B))</f>
        <v>EC-02</v>
      </c>
      <c r="D34" s="17" t="s">
        <v>45</v>
      </c>
      <c r="E34" s="16" t="s">
        <v>46</v>
      </c>
      <c r="F34" s="10" t="str">
        <f t="array" ref="F34">IFERROR(XLOOKUP(E34,Operadores!A:A,Operadores!B:B))</f>
        <v>ALCART</v>
      </c>
      <c r="G34" s="16" t="s">
        <v>17</v>
      </c>
      <c r="H34" s="13">
        <v>19.17</v>
      </c>
      <c r="I34" s="18">
        <v>285.0</v>
      </c>
      <c r="J34" s="15">
        <f t="shared" si="1"/>
        <v>5463.45</v>
      </c>
      <c r="K34" s="10" t="str">
        <f t="array" ref="K34">IFERROR(XLOOKUP(G34,'Tipo de Carga'!A:A,'Tipo de Carga'!B:B))</f>
        <v>Autoabasto</v>
      </c>
      <c r="L34" s="10">
        <f t="shared" si="2"/>
        <v>1</v>
      </c>
      <c r="M34" s="10">
        <f t="shared" si="3"/>
        <v>2</v>
      </c>
      <c r="N34" s="10">
        <f t="shared" si="4"/>
        <v>1</v>
      </c>
      <c r="O34" s="10" t="str">
        <f t="array" ref="O34">IFERROR(XLOOKUP(G34,'Tipo de Carga'!A:A,'Tipo de Carga'!C:C))</f>
        <v>Diesel</v>
      </c>
    </row>
    <row r="35">
      <c r="A35" s="16">
        <v>2082.0</v>
      </c>
      <c r="B35" s="10" t="str">
        <f t="array" ref="B35">IFERROR(XLOOKUP(A35,'Asignacion Ene'!A:A,'Asignacion Ene'!C:C))</f>
        <v>Peñafiel Tecamac</v>
      </c>
      <c r="C35" s="10" t="str">
        <f t="array" ref="C35">IFERROR(XLOOKUP(A35,'Asignacion Ene'!A:A,'Asignacion Ene'!B:B))</f>
        <v>EC-02</v>
      </c>
      <c r="D35" s="17" t="s">
        <v>45</v>
      </c>
      <c r="E35" s="16" t="s">
        <v>52</v>
      </c>
      <c r="F35" s="10" t="str">
        <f t="array" ref="F35">IFERROR(XLOOKUP(E35,Operadores!A:A,Operadores!B:B))</f>
        <v>CALPED</v>
      </c>
      <c r="G35" s="16" t="s">
        <v>17</v>
      </c>
      <c r="H35" s="13">
        <v>19.17</v>
      </c>
      <c r="I35" s="18">
        <v>331.0</v>
      </c>
      <c r="J35" s="15">
        <f t="shared" si="1"/>
        <v>6345.27</v>
      </c>
      <c r="K35" s="10" t="str">
        <f t="array" ref="K35">IFERROR(XLOOKUP(G35,'Tipo de Carga'!A:A,'Tipo de Carga'!B:B))</f>
        <v>Autoabasto</v>
      </c>
      <c r="L35" s="10">
        <f t="shared" si="2"/>
        <v>1</v>
      </c>
      <c r="M35" s="10">
        <f t="shared" si="3"/>
        <v>2</v>
      </c>
      <c r="N35" s="10">
        <f t="shared" si="4"/>
        <v>1</v>
      </c>
      <c r="O35" s="10" t="str">
        <f t="array" ref="O35">IFERROR(XLOOKUP(G35,'Tipo de Carga'!A:A,'Tipo de Carga'!C:C))</f>
        <v>Diesel</v>
      </c>
    </row>
    <row r="36">
      <c r="A36" s="16">
        <v>2018.0</v>
      </c>
      <c r="B36" s="10" t="str">
        <f t="array" ref="B36">IFERROR(XLOOKUP(A36,'Asignacion Ene'!A:A,'Asignacion Ene'!C:C))</f>
        <v>MeLi Asignado TD</v>
      </c>
      <c r="C36" s="10" t="str">
        <f t="array" ref="C36">IFERROR(XLOOKUP(A36,'Asignacion Ene'!A:A,'Asignacion Ene'!B:B))</f>
        <v>EC-05</v>
      </c>
      <c r="D36" s="17" t="s">
        <v>45</v>
      </c>
      <c r="E36" s="16" t="s">
        <v>53</v>
      </c>
      <c r="F36" s="10" t="str">
        <f t="array" ref="F36">IFERROR(XLOOKUP(E36,Operadores!A:A,Operadores!B:B))</f>
        <v>CHAJUA</v>
      </c>
      <c r="G36" s="16" t="s">
        <v>17</v>
      </c>
      <c r="H36" s="13">
        <v>19.17</v>
      </c>
      <c r="I36" s="18">
        <v>599.0</v>
      </c>
      <c r="J36" s="15">
        <f t="shared" si="1"/>
        <v>11482.83</v>
      </c>
      <c r="K36" s="10" t="str">
        <f t="array" ref="K36">IFERROR(XLOOKUP(G36,'Tipo de Carga'!A:A,'Tipo de Carga'!B:B))</f>
        <v>Autoabasto</v>
      </c>
      <c r="L36" s="10">
        <f t="shared" si="2"/>
        <v>1</v>
      </c>
      <c r="M36" s="10">
        <f t="shared" si="3"/>
        <v>2</v>
      </c>
      <c r="N36" s="10">
        <f t="shared" si="4"/>
        <v>1</v>
      </c>
      <c r="O36" s="10" t="str">
        <f t="array" ref="O36">IFERROR(XLOOKUP(G36,'Tipo de Carga'!A:A,'Tipo de Carga'!C:C))</f>
        <v>Diesel</v>
      </c>
    </row>
    <row r="37">
      <c r="A37" s="16">
        <v>1866.0</v>
      </c>
      <c r="B37" s="10" t="str">
        <f t="array" ref="B37">IFERROR(XLOOKUP(A37,'Asignacion Ene'!A:A,'Asignacion Ene'!C:C))</f>
        <v>Pilgrims Tepo</v>
      </c>
      <c r="C37" s="10" t="str">
        <f t="array" ref="C37">IFERROR(XLOOKUP(A37,'Asignacion Ene'!A:A,'Asignacion Ene'!B:B))</f>
        <v>EC-02</v>
      </c>
      <c r="D37" s="17" t="s">
        <v>45</v>
      </c>
      <c r="E37" s="16" t="s">
        <v>54</v>
      </c>
      <c r="F37" s="10" t="str">
        <f t="array" ref="F37">IFERROR(XLOOKUP(E37,Operadores!A:A,Operadores!B:B))</f>
        <v>JORJON</v>
      </c>
      <c r="G37" s="16" t="s">
        <v>17</v>
      </c>
      <c r="H37" s="13">
        <v>19.17</v>
      </c>
      <c r="I37" s="18">
        <v>130.0</v>
      </c>
      <c r="J37" s="15">
        <f t="shared" si="1"/>
        <v>2492.1</v>
      </c>
      <c r="K37" s="10" t="str">
        <f t="array" ref="K37">IFERROR(XLOOKUP(G37,'Tipo de Carga'!A:A,'Tipo de Carga'!B:B))</f>
        <v>Autoabasto</v>
      </c>
      <c r="L37" s="10">
        <f t="shared" si="2"/>
        <v>1</v>
      </c>
      <c r="M37" s="10">
        <f t="shared" si="3"/>
        <v>2</v>
      </c>
      <c r="N37" s="10">
        <f t="shared" si="4"/>
        <v>1</v>
      </c>
      <c r="O37" s="10" t="str">
        <f t="array" ref="O37">IFERROR(XLOOKUP(G37,'Tipo de Carga'!A:A,'Tipo de Carga'!C:C))</f>
        <v>Diesel</v>
      </c>
    </row>
    <row r="38">
      <c r="A38" s="16">
        <v>1697.0</v>
      </c>
      <c r="B38" s="10" t="str">
        <f t="array" ref="B38">IFERROR(XLOOKUP(A38,'Asignacion Ene'!A:A,'Asignacion Ene'!C:C))</f>
        <v>Pilgrims Tepo</v>
      </c>
      <c r="C38" s="10" t="str">
        <f t="array" ref="C38">IFERROR(XLOOKUP(A38,'Asignacion Ene'!A:A,'Asignacion Ene'!B:B))</f>
        <v>EC-02</v>
      </c>
      <c r="D38" s="17" t="s">
        <v>45</v>
      </c>
      <c r="E38" s="16" t="s">
        <v>55</v>
      </c>
      <c r="F38" s="10" t="str">
        <f t="array" ref="F38">IFERROR(XLOOKUP(E38,Operadores!A:A,Operadores!B:B))</f>
        <v>DELJOS</v>
      </c>
      <c r="G38" s="16" t="s">
        <v>17</v>
      </c>
      <c r="H38" s="13">
        <v>19.17</v>
      </c>
      <c r="I38" s="18">
        <v>205.0</v>
      </c>
      <c r="J38" s="15">
        <f t="shared" si="1"/>
        <v>3929.85</v>
      </c>
      <c r="K38" s="10" t="str">
        <f t="array" ref="K38">IFERROR(XLOOKUP(G38,'Tipo de Carga'!A:A,'Tipo de Carga'!B:B))</f>
        <v>Autoabasto</v>
      </c>
      <c r="L38" s="10">
        <f t="shared" si="2"/>
        <v>1</v>
      </c>
      <c r="M38" s="10">
        <f t="shared" si="3"/>
        <v>2</v>
      </c>
      <c r="N38" s="10">
        <f t="shared" si="4"/>
        <v>1</v>
      </c>
      <c r="O38" s="10" t="str">
        <f t="array" ref="O38">IFERROR(XLOOKUP(G38,'Tipo de Carga'!A:A,'Tipo de Carga'!C:C))</f>
        <v>Diesel</v>
      </c>
    </row>
    <row r="39">
      <c r="A39" s="16">
        <v>1683.0</v>
      </c>
      <c r="B39" s="10" t="str">
        <f t="array" ref="B39">IFERROR(XLOOKUP(A39,'Asignacion Ene'!A:A,'Asignacion Ene'!C:C))</f>
        <v>Pilgrims Tepo</v>
      </c>
      <c r="C39" s="10" t="str">
        <f t="array" ref="C39">IFERROR(XLOOKUP(A39,'Asignacion Ene'!A:A,'Asignacion Ene'!B:B))</f>
        <v>EC-02</v>
      </c>
      <c r="D39" s="17" t="s">
        <v>45</v>
      </c>
      <c r="E39" s="16" t="s">
        <v>56</v>
      </c>
      <c r="F39" s="10" t="str">
        <f t="array" ref="F39">IFERROR(XLOOKUP(E39,Operadores!A:A,Operadores!B:B))</f>
        <v>MAREVA</v>
      </c>
      <c r="G39" s="16" t="s">
        <v>17</v>
      </c>
      <c r="H39" s="13">
        <v>19.17</v>
      </c>
      <c r="I39" s="18">
        <v>368.0</v>
      </c>
      <c r="J39" s="15">
        <f t="shared" si="1"/>
        <v>7054.56</v>
      </c>
      <c r="K39" s="10" t="str">
        <f t="array" ref="K39">IFERROR(XLOOKUP(G39,'Tipo de Carga'!A:A,'Tipo de Carga'!B:B))</f>
        <v>Autoabasto</v>
      </c>
      <c r="L39" s="10">
        <f t="shared" si="2"/>
        <v>1</v>
      </c>
      <c r="M39" s="10">
        <f t="shared" si="3"/>
        <v>2</v>
      </c>
      <c r="N39" s="10">
        <f t="shared" si="4"/>
        <v>1</v>
      </c>
      <c r="O39" s="10" t="str">
        <f t="array" ref="O39">IFERROR(XLOOKUP(G39,'Tipo de Carga'!A:A,'Tipo de Carga'!C:C))</f>
        <v>Diesel</v>
      </c>
    </row>
    <row r="40">
      <c r="A40" s="16">
        <v>1724.0</v>
      </c>
      <c r="B40" s="10" t="str">
        <f t="array" ref="B40">IFERROR(XLOOKUP(A40,'Asignacion Ene'!A:A,'Asignacion Ene'!C:C))</f>
        <v>Liverpool Local</v>
      </c>
      <c r="C40" s="10" t="str">
        <f t="array" ref="C40">IFERROR(XLOOKUP(A40,'Asignacion Ene'!A:A,'Asignacion Ene'!B:B))</f>
        <v>EC-01</v>
      </c>
      <c r="D40" s="17" t="s">
        <v>45</v>
      </c>
      <c r="E40" s="16" t="s">
        <v>57</v>
      </c>
      <c r="F40" s="10" t="str">
        <f t="array" ref="F40">IFERROR(XLOOKUP(E40,Operadores!A:A,Operadores!B:B))</f>
        <v>REYJA01</v>
      </c>
      <c r="G40" s="16" t="s">
        <v>17</v>
      </c>
      <c r="H40" s="13">
        <v>19.17</v>
      </c>
      <c r="I40" s="18">
        <v>246.0</v>
      </c>
      <c r="J40" s="15">
        <f t="shared" si="1"/>
        <v>4715.82</v>
      </c>
      <c r="K40" s="10" t="str">
        <f t="array" ref="K40">IFERROR(XLOOKUP(G40,'Tipo de Carga'!A:A,'Tipo de Carga'!B:B))</f>
        <v>Autoabasto</v>
      </c>
      <c r="L40" s="10">
        <f t="shared" si="2"/>
        <v>1</v>
      </c>
      <c r="M40" s="10">
        <f t="shared" si="3"/>
        <v>2</v>
      </c>
      <c r="N40" s="10">
        <f t="shared" si="4"/>
        <v>1</v>
      </c>
      <c r="O40" s="10" t="str">
        <f t="array" ref="O40">IFERROR(XLOOKUP(G40,'Tipo de Carga'!A:A,'Tipo de Carga'!C:C))</f>
        <v>Diesel</v>
      </c>
    </row>
    <row r="41">
      <c r="A41" s="16">
        <v>1998.0</v>
      </c>
      <c r="B41" s="10" t="str">
        <f t="array" ref="B41">IFERROR(XLOOKUP(A41,'Asignacion Ene'!A:A,'Asignacion Ene'!C:C))</f>
        <v>MeLi Dedicado Merida</v>
      </c>
      <c r="C41" s="10" t="str">
        <f t="array" ref="C41">IFERROR(XLOOKUP(A41,'Asignacion Ene'!A:A,'Asignacion Ene'!B:B))</f>
        <v>EC-05</v>
      </c>
      <c r="D41" s="17" t="s">
        <v>45</v>
      </c>
      <c r="E41" s="16" t="s">
        <v>37</v>
      </c>
      <c r="F41" s="10" t="str">
        <f t="array" ref="F41">IFERROR(XLOOKUP(E41,Operadores!A:A,Operadores!B:B))</f>
        <v>HERHUG</v>
      </c>
      <c r="G41" s="16" t="s">
        <v>17</v>
      </c>
      <c r="H41" s="13">
        <v>19.17</v>
      </c>
      <c r="I41" s="18">
        <v>84.0</v>
      </c>
      <c r="J41" s="15">
        <f t="shared" si="1"/>
        <v>1610.28</v>
      </c>
      <c r="K41" s="10" t="str">
        <f t="array" ref="K41">IFERROR(XLOOKUP(G41,'Tipo de Carga'!A:A,'Tipo de Carga'!B:B))</f>
        <v>Autoabasto</v>
      </c>
      <c r="L41" s="10">
        <f t="shared" si="2"/>
        <v>1</v>
      </c>
      <c r="M41" s="10">
        <f t="shared" si="3"/>
        <v>2</v>
      </c>
      <c r="N41" s="10">
        <f t="shared" si="4"/>
        <v>1</v>
      </c>
      <c r="O41" s="10" t="str">
        <f t="array" ref="O41">IFERROR(XLOOKUP(G41,'Tipo de Carga'!A:A,'Tipo de Carga'!C:C))</f>
        <v>Diesel</v>
      </c>
    </row>
    <row r="42">
      <c r="A42" s="16">
        <v>1780.0</v>
      </c>
      <c r="B42" s="10" t="str">
        <f t="array" ref="B42">IFERROR(XLOOKUP(A42,'Asignacion Ene'!A:A,'Asignacion Ene'!C:C))</f>
        <v>Pilgrims Tepo</v>
      </c>
      <c r="C42" s="10" t="str">
        <f t="array" ref="C42">IFERROR(XLOOKUP(A42,'Asignacion Ene'!A:A,'Asignacion Ene'!B:B))</f>
        <v>EC-02</v>
      </c>
      <c r="D42" s="17" t="s">
        <v>45</v>
      </c>
      <c r="E42" s="16" t="s">
        <v>58</v>
      </c>
      <c r="F42" s="10" t="str">
        <f t="array" ref="F42">IFERROR(XLOOKUP(E42,Operadores!A:A,Operadores!B:B))</f>
        <v>ESTMANX</v>
      </c>
      <c r="G42" s="16" t="s">
        <v>17</v>
      </c>
      <c r="H42" s="13">
        <v>19.17</v>
      </c>
      <c r="I42" s="18">
        <v>228.0</v>
      </c>
      <c r="J42" s="15">
        <f t="shared" si="1"/>
        <v>4370.76</v>
      </c>
      <c r="K42" s="10" t="str">
        <f t="array" ref="K42">IFERROR(XLOOKUP(G42,'Tipo de Carga'!A:A,'Tipo de Carga'!B:B))</f>
        <v>Autoabasto</v>
      </c>
      <c r="L42" s="10">
        <f t="shared" si="2"/>
        <v>1</v>
      </c>
      <c r="M42" s="10">
        <f t="shared" si="3"/>
        <v>2</v>
      </c>
      <c r="N42" s="10">
        <f t="shared" si="4"/>
        <v>1</v>
      </c>
      <c r="O42" s="10" t="str">
        <f t="array" ref="O42">IFERROR(XLOOKUP(G42,'Tipo de Carga'!A:A,'Tipo de Carga'!C:C))</f>
        <v>Diesel</v>
      </c>
    </row>
    <row r="43">
      <c r="A43" s="16">
        <v>1994.0</v>
      </c>
      <c r="B43" s="10" t="str">
        <f t="array" ref="B43">IFERROR(XLOOKUP(A43,'Asignacion Ene'!A:A,'Asignacion Ene'!C:C))</f>
        <v>MeLi Dedicado TD</v>
      </c>
      <c r="C43" s="10" t="str">
        <f t="array" ref="C43">IFERROR(XLOOKUP(A43,'Asignacion Ene'!A:A,'Asignacion Ene'!B:B))</f>
        <v>EC-05</v>
      </c>
      <c r="D43" s="17" t="s">
        <v>45</v>
      </c>
      <c r="E43" s="16" t="s">
        <v>59</v>
      </c>
      <c r="F43" s="10" t="str">
        <f t="array" ref="F43">IFERROR(XLOOKUP(E43,Operadores!A:A,Operadores!B:B))</f>
        <v>ESCJOR</v>
      </c>
      <c r="G43" s="16" t="s">
        <v>17</v>
      </c>
      <c r="H43" s="13">
        <v>19.17</v>
      </c>
      <c r="I43" s="18">
        <v>557.0</v>
      </c>
      <c r="J43" s="15">
        <f t="shared" si="1"/>
        <v>10677.69</v>
      </c>
      <c r="K43" s="10" t="str">
        <f t="array" ref="K43">IFERROR(XLOOKUP(G43,'Tipo de Carga'!A:A,'Tipo de Carga'!B:B))</f>
        <v>Autoabasto</v>
      </c>
      <c r="L43" s="10">
        <f t="shared" si="2"/>
        <v>1</v>
      </c>
      <c r="M43" s="10">
        <f t="shared" si="3"/>
        <v>2</v>
      </c>
      <c r="N43" s="10">
        <f t="shared" si="4"/>
        <v>1</v>
      </c>
      <c r="O43" s="10" t="str">
        <f t="array" ref="O43">IFERROR(XLOOKUP(G43,'Tipo de Carga'!A:A,'Tipo de Carga'!C:C))</f>
        <v>Diesel</v>
      </c>
    </row>
    <row r="44">
      <c r="A44" s="16">
        <v>1947.0</v>
      </c>
      <c r="B44" s="10" t="str">
        <f t="array" ref="B44">IFERROR(XLOOKUP(A44,'Asignacion Ene'!A:A,'Asignacion Ene'!C:C))</f>
        <v>Circuitos</v>
      </c>
      <c r="C44" s="10" t="str">
        <f t="array" ref="C44">IFERROR(XLOOKUP(A44,'Asignacion Ene'!A:A,'Asignacion Ene'!B:B))</f>
        <v>EC-03</v>
      </c>
      <c r="D44" s="17" t="s">
        <v>45</v>
      </c>
      <c r="E44" s="16" t="s">
        <v>41</v>
      </c>
      <c r="F44" s="10" t="str">
        <f t="array" ref="F44">IFERROR(XLOOKUP(E44,Operadores!A:A,Operadores!B:B))</f>
        <v>DAMOS</v>
      </c>
      <c r="G44" s="16" t="s">
        <v>17</v>
      </c>
      <c r="H44" s="13">
        <v>19.17</v>
      </c>
      <c r="I44" s="18">
        <v>312.0</v>
      </c>
      <c r="J44" s="15">
        <f t="shared" si="1"/>
        <v>5981.04</v>
      </c>
      <c r="K44" s="10" t="str">
        <f t="array" ref="K44">IFERROR(XLOOKUP(G44,'Tipo de Carga'!A:A,'Tipo de Carga'!B:B))</f>
        <v>Autoabasto</v>
      </c>
      <c r="L44" s="10">
        <f t="shared" si="2"/>
        <v>1</v>
      </c>
      <c r="M44" s="10">
        <f t="shared" si="3"/>
        <v>2</v>
      </c>
      <c r="N44" s="10">
        <f t="shared" si="4"/>
        <v>1</v>
      </c>
      <c r="O44" s="10" t="str">
        <f t="array" ref="O44">IFERROR(XLOOKUP(G44,'Tipo de Carga'!A:A,'Tipo de Carga'!C:C))</f>
        <v>Diesel</v>
      </c>
    </row>
    <row r="45">
      <c r="A45" s="16">
        <v>1864.0</v>
      </c>
      <c r="B45" s="10" t="str">
        <f t="array" ref="B45">IFERROR(XLOOKUP(A45,'Asignacion Ene'!A:A,'Asignacion Ene'!C:C))</f>
        <v>Full Liver</v>
      </c>
      <c r="C45" s="10" t="str">
        <f t="array" ref="C45">IFERROR(XLOOKUP(A45,'Asignacion Ene'!A:A,'Asignacion Ene'!B:B))</f>
        <v>EC-01</v>
      </c>
      <c r="D45" s="17" t="s">
        <v>45</v>
      </c>
      <c r="E45" s="16" t="s">
        <v>60</v>
      </c>
      <c r="F45" s="10" t="str">
        <f t="array" ref="F45">IFERROR(XLOOKUP(E45,Operadores!A:A,Operadores!B:B))</f>
        <v>SEGMAU</v>
      </c>
      <c r="G45" s="16" t="s">
        <v>17</v>
      </c>
      <c r="H45" s="13">
        <v>19.17</v>
      </c>
      <c r="I45" s="18">
        <v>821.0</v>
      </c>
      <c r="J45" s="15">
        <f t="shared" si="1"/>
        <v>15738.57</v>
      </c>
      <c r="K45" s="10" t="str">
        <f t="array" ref="K45">IFERROR(XLOOKUP(G45,'Tipo de Carga'!A:A,'Tipo de Carga'!B:B))</f>
        <v>Autoabasto</v>
      </c>
      <c r="L45" s="10">
        <f t="shared" si="2"/>
        <v>1</v>
      </c>
      <c r="M45" s="10">
        <f t="shared" si="3"/>
        <v>2</v>
      </c>
      <c r="N45" s="10">
        <f t="shared" si="4"/>
        <v>1</v>
      </c>
      <c r="O45" s="10" t="str">
        <f t="array" ref="O45">IFERROR(XLOOKUP(G45,'Tipo de Carga'!A:A,'Tipo de Carga'!C:C))</f>
        <v>Diesel</v>
      </c>
    </row>
    <row r="46">
      <c r="A46" s="16">
        <v>1956.0</v>
      </c>
      <c r="B46" s="10" t="str">
        <f t="array" ref="B46">IFERROR(XLOOKUP(A46,'Asignacion Ene'!A:A,'Asignacion Ene'!C:C))</f>
        <v>MeLi asignado SD</v>
      </c>
      <c r="C46" s="10" t="str">
        <f t="array" ref="C46">IFERROR(XLOOKUP(A46,'Asignacion Ene'!A:A,'Asignacion Ene'!B:B))</f>
        <v>EC-05</v>
      </c>
      <c r="D46" s="17" t="s">
        <v>45</v>
      </c>
      <c r="E46" s="16" t="s">
        <v>61</v>
      </c>
      <c r="F46" s="10" t="str">
        <f t="array" ref="F46">IFERROR(XLOOKUP(E46,Operadores!A:A,Operadores!B:B))</f>
        <v>MUÑCEC</v>
      </c>
      <c r="G46" s="16" t="s">
        <v>17</v>
      </c>
      <c r="H46" s="13">
        <v>19.17</v>
      </c>
      <c r="I46" s="18">
        <v>371.0</v>
      </c>
      <c r="J46" s="15">
        <f t="shared" si="1"/>
        <v>7112.07</v>
      </c>
      <c r="K46" s="10" t="str">
        <f t="array" ref="K46">IFERROR(XLOOKUP(G46,'Tipo de Carga'!A:A,'Tipo de Carga'!B:B))</f>
        <v>Autoabasto</v>
      </c>
      <c r="L46" s="10">
        <f t="shared" si="2"/>
        <v>1</v>
      </c>
      <c r="M46" s="10">
        <f t="shared" si="3"/>
        <v>2</v>
      </c>
      <c r="N46" s="10">
        <f t="shared" si="4"/>
        <v>1</v>
      </c>
      <c r="O46" s="10" t="str">
        <f t="array" ref="O46">IFERROR(XLOOKUP(G46,'Tipo de Carga'!A:A,'Tipo de Carga'!C:C))</f>
        <v>Diesel</v>
      </c>
    </row>
    <row r="47">
      <c r="A47" s="16">
        <v>1855.0</v>
      </c>
      <c r="B47" s="10" t="str">
        <f t="array" ref="B47">IFERROR(XLOOKUP(A47,'Asignacion Ene'!A:A,'Asignacion Ene'!C:C))</f>
        <v>Circuitos</v>
      </c>
      <c r="C47" s="10" t="str">
        <f t="array" ref="C47">IFERROR(XLOOKUP(A47,'Asignacion Ene'!A:A,'Asignacion Ene'!B:B))</f>
        <v>EC-03</v>
      </c>
      <c r="D47" s="17" t="s">
        <v>45</v>
      </c>
      <c r="E47" s="16" t="s">
        <v>62</v>
      </c>
      <c r="F47" s="10" t="str">
        <f t="array" ref="F47">IFERROR(XLOOKUP(E47,Operadores!A:A,Operadores!B:B))</f>
        <v>REYPED</v>
      </c>
      <c r="G47" s="16" t="s">
        <v>17</v>
      </c>
      <c r="H47" s="13">
        <v>19.17</v>
      </c>
      <c r="I47" s="18">
        <v>286.0</v>
      </c>
      <c r="J47" s="15">
        <f t="shared" si="1"/>
        <v>5482.62</v>
      </c>
      <c r="K47" s="10" t="str">
        <f t="array" ref="K47">IFERROR(XLOOKUP(G47,'Tipo de Carga'!A:A,'Tipo de Carga'!B:B))</f>
        <v>Autoabasto</v>
      </c>
      <c r="L47" s="10">
        <f t="shared" si="2"/>
        <v>1</v>
      </c>
      <c r="M47" s="10">
        <f t="shared" si="3"/>
        <v>2</v>
      </c>
      <c r="N47" s="10">
        <f t="shared" si="4"/>
        <v>1</v>
      </c>
      <c r="O47" s="10" t="str">
        <f t="array" ref="O47">IFERROR(XLOOKUP(G47,'Tipo de Carga'!A:A,'Tipo de Carga'!C:C))</f>
        <v>Diesel</v>
      </c>
    </row>
    <row r="48">
      <c r="A48" s="16">
        <v>1809.0</v>
      </c>
      <c r="B48" s="10" t="str">
        <f t="array" ref="B48">IFERROR(XLOOKUP(A48,'Asignacion Ene'!A:A,'Asignacion Ene'!C:C))</f>
        <v>Full Liver</v>
      </c>
      <c r="C48" s="10" t="str">
        <f t="array" ref="C48">IFERROR(XLOOKUP(A48,'Asignacion Ene'!A:A,'Asignacion Ene'!B:B))</f>
        <v>EC-01</v>
      </c>
      <c r="D48" s="17" t="s">
        <v>45</v>
      </c>
      <c r="E48" s="16" t="s">
        <v>63</v>
      </c>
      <c r="F48" s="10" t="str">
        <f t="array" ref="F48">IFERROR(XLOOKUP(E48,Operadores!A:A,Operadores!B:B))</f>
        <v>MARFRA</v>
      </c>
      <c r="G48" s="16" t="s">
        <v>17</v>
      </c>
      <c r="H48" s="13">
        <v>19.17</v>
      </c>
      <c r="I48" s="18">
        <v>741.0</v>
      </c>
      <c r="J48" s="15">
        <f t="shared" si="1"/>
        <v>14204.97</v>
      </c>
      <c r="K48" s="10" t="str">
        <f t="array" ref="K48">IFERROR(XLOOKUP(G48,'Tipo de Carga'!A:A,'Tipo de Carga'!B:B))</f>
        <v>Autoabasto</v>
      </c>
      <c r="L48" s="10">
        <f t="shared" si="2"/>
        <v>1</v>
      </c>
      <c r="M48" s="10">
        <f t="shared" si="3"/>
        <v>2</v>
      </c>
      <c r="N48" s="10">
        <f t="shared" si="4"/>
        <v>1</v>
      </c>
      <c r="O48" s="10" t="str">
        <f t="array" ref="O48">IFERROR(XLOOKUP(G48,'Tipo de Carga'!A:A,'Tipo de Carga'!C:C))</f>
        <v>Diesel</v>
      </c>
    </row>
    <row r="49">
      <c r="A49" s="16">
        <v>1942.0</v>
      </c>
      <c r="B49" s="10" t="str">
        <f t="array" ref="B49">IFERROR(XLOOKUP(A49,'Asignacion Ene'!A:A,'Asignacion Ene'!C:C))</f>
        <v>MeLi asignado SD</v>
      </c>
      <c r="C49" s="10" t="str">
        <f t="array" ref="C49">IFERROR(XLOOKUP(A49,'Asignacion Ene'!A:A,'Asignacion Ene'!B:B))</f>
        <v>EC-05</v>
      </c>
      <c r="D49" s="17" t="s">
        <v>45</v>
      </c>
      <c r="E49" s="16" t="s">
        <v>64</v>
      </c>
      <c r="F49" s="10" t="str">
        <f t="array" ref="F49">IFERROR(XLOOKUP(E49,Operadores!A:A,Operadores!B:B))</f>
        <v>GARJUA04</v>
      </c>
      <c r="G49" s="16" t="s">
        <v>17</v>
      </c>
      <c r="H49" s="13">
        <v>19.17</v>
      </c>
      <c r="I49" s="18">
        <v>367.0</v>
      </c>
      <c r="J49" s="15">
        <f t="shared" si="1"/>
        <v>7035.39</v>
      </c>
      <c r="K49" s="10" t="str">
        <f t="array" ref="K49">IFERROR(XLOOKUP(G49,'Tipo de Carga'!A:A,'Tipo de Carga'!B:B))</f>
        <v>Autoabasto</v>
      </c>
      <c r="L49" s="10">
        <f t="shared" si="2"/>
        <v>1</v>
      </c>
      <c r="M49" s="10">
        <f t="shared" si="3"/>
        <v>2</v>
      </c>
      <c r="N49" s="10">
        <f t="shared" si="4"/>
        <v>1</v>
      </c>
      <c r="O49" s="10" t="str">
        <f t="array" ref="O49">IFERROR(XLOOKUP(G49,'Tipo de Carga'!A:A,'Tipo de Carga'!C:C))</f>
        <v>Diesel</v>
      </c>
    </row>
    <row r="50">
      <c r="A50" s="16">
        <v>2025.0</v>
      </c>
      <c r="B50" s="10" t="str">
        <f t="array" ref="B50">IFERROR(XLOOKUP(A50,'Asignacion Ene'!A:A,'Asignacion Ene'!C:C))</f>
        <v>MeLi Dedicado TD</v>
      </c>
      <c r="C50" s="10" t="str">
        <f t="array" ref="C50">IFERROR(XLOOKUP(A50,'Asignacion Ene'!A:A,'Asignacion Ene'!B:B))</f>
        <v>EC-05</v>
      </c>
      <c r="D50" s="17" t="s">
        <v>45</v>
      </c>
      <c r="E50" s="16" t="s">
        <v>65</v>
      </c>
      <c r="F50" s="10" t="str">
        <f t="array" ref="F50">IFERROR(XLOOKUP(E50,Operadores!A:A,Operadores!B:B))</f>
        <v>HERROD</v>
      </c>
      <c r="G50" s="16" t="s">
        <v>17</v>
      </c>
      <c r="H50" s="13">
        <v>19.17</v>
      </c>
      <c r="I50" s="18">
        <v>509.0</v>
      </c>
      <c r="J50" s="15">
        <f t="shared" si="1"/>
        <v>9757.53</v>
      </c>
      <c r="K50" s="10" t="str">
        <f t="array" ref="K50">IFERROR(XLOOKUP(G50,'Tipo de Carga'!A:A,'Tipo de Carga'!B:B))</f>
        <v>Autoabasto</v>
      </c>
      <c r="L50" s="10">
        <f t="shared" si="2"/>
        <v>1</v>
      </c>
      <c r="M50" s="10">
        <f t="shared" si="3"/>
        <v>2</v>
      </c>
      <c r="N50" s="10">
        <f t="shared" si="4"/>
        <v>1</v>
      </c>
      <c r="O50" s="10" t="str">
        <f t="array" ref="O50">IFERROR(XLOOKUP(G50,'Tipo de Carga'!A:A,'Tipo de Carga'!C:C))</f>
        <v>Diesel</v>
      </c>
    </row>
    <row r="51">
      <c r="A51" s="16">
        <v>2035.0</v>
      </c>
      <c r="B51" s="10" t="str">
        <f t="array" ref="B51">IFERROR(XLOOKUP(A51,'Asignacion Ene'!A:A,'Asignacion Ene'!C:C))</f>
        <v>Liverpool Local</v>
      </c>
      <c r="C51" s="10" t="str">
        <f t="array" ref="C51">IFERROR(XLOOKUP(A51,'Asignacion Ene'!A:A,'Asignacion Ene'!B:B))</f>
        <v>EC-01</v>
      </c>
      <c r="D51" s="17" t="s">
        <v>45</v>
      </c>
      <c r="E51" s="16" t="s">
        <v>66</v>
      </c>
      <c r="F51" s="10" t="str">
        <f t="array" ref="F51">IFERROR(XLOOKUP(E51,Operadores!A:A,Operadores!B:B))</f>
        <v>LOPALF</v>
      </c>
      <c r="G51" s="16" t="s">
        <v>17</v>
      </c>
      <c r="H51" s="13">
        <v>19.17</v>
      </c>
      <c r="I51" s="18">
        <v>190.0</v>
      </c>
      <c r="J51" s="15">
        <f t="shared" si="1"/>
        <v>3642.3</v>
      </c>
      <c r="K51" s="10" t="str">
        <f t="array" ref="K51">IFERROR(XLOOKUP(G51,'Tipo de Carga'!A:A,'Tipo de Carga'!B:B))</f>
        <v>Autoabasto</v>
      </c>
      <c r="L51" s="10">
        <f t="shared" si="2"/>
        <v>1</v>
      </c>
      <c r="M51" s="10">
        <f t="shared" si="3"/>
        <v>2</v>
      </c>
      <c r="N51" s="10">
        <f t="shared" si="4"/>
        <v>1</v>
      </c>
      <c r="O51" s="10" t="str">
        <f t="array" ref="O51">IFERROR(XLOOKUP(G51,'Tipo de Carga'!A:A,'Tipo de Carga'!C:C))</f>
        <v>Diesel</v>
      </c>
    </row>
    <row r="52">
      <c r="A52" s="16">
        <v>1802.0</v>
      </c>
      <c r="B52" s="10" t="str">
        <f t="array" ref="B52">IFERROR(XLOOKUP(A52,'Asignacion Ene'!A:A,'Asignacion Ene'!C:C))</f>
        <v>Liverpool Local</v>
      </c>
      <c r="C52" s="10" t="str">
        <f t="array" ref="C52">IFERROR(XLOOKUP(A52,'Asignacion Ene'!A:A,'Asignacion Ene'!B:B))</f>
        <v>EC-01</v>
      </c>
      <c r="D52" s="17" t="s">
        <v>45</v>
      </c>
      <c r="E52" s="16" t="s">
        <v>67</v>
      </c>
      <c r="F52" s="10" t="str">
        <f t="array" ref="F52">IFERROR(XLOOKUP(E52,Operadores!A:A,Operadores!B:B))</f>
        <v>FLOERI</v>
      </c>
      <c r="G52" s="16" t="s">
        <v>17</v>
      </c>
      <c r="H52" s="13">
        <v>19.17</v>
      </c>
      <c r="I52" s="18">
        <v>550.0</v>
      </c>
      <c r="J52" s="15">
        <f t="shared" si="1"/>
        <v>10543.5</v>
      </c>
      <c r="K52" s="10" t="str">
        <f t="array" ref="K52">IFERROR(XLOOKUP(G52,'Tipo de Carga'!A:A,'Tipo de Carga'!B:B))</f>
        <v>Autoabasto</v>
      </c>
      <c r="L52" s="10">
        <f t="shared" si="2"/>
        <v>1</v>
      </c>
      <c r="M52" s="10">
        <f t="shared" si="3"/>
        <v>2</v>
      </c>
      <c r="N52" s="10">
        <f t="shared" si="4"/>
        <v>1</v>
      </c>
      <c r="O52" s="10" t="str">
        <f t="array" ref="O52">IFERROR(XLOOKUP(G52,'Tipo de Carga'!A:A,'Tipo de Carga'!C:C))</f>
        <v>Diesel</v>
      </c>
    </row>
    <row r="53">
      <c r="A53" s="16">
        <v>1885.0</v>
      </c>
      <c r="B53" s="10" t="str">
        <f t="array" ref="B53">IFERROR(XLOOKUP(A53,'Asignacion Ene'!A:A,'Asignacion Ene'!C:C))</f>
        <v>Liverpool Local</v>
      </c>
      <c r="C53" s="10" t="str">
        <f t="array" ref="C53">IFERROR(XLOOKUP(A53,'Asignacion Ene'!A:A,'Asignacion Ene'!B:B))</f>
        <v>EC-01</v>
      </c>
      <c r="D53" s="17" t="s">
        <v>45</v>
      </c>
      <c r="E53" s="16" t="s">
        <v>68</v>
      </c>
      <c r="F53" s="10" t="str">
        <f t="array" ref="F53">IFERROR(XLOOKUP(E53,Operadores!A:A,Operadores!B:B))</f>
        <v>MONJU</v>
      </c>
      <c r="G53" s="16" t="s">
        <v>17</v>
      </c>
      <c r="H53" s="13">
        <v>19.17</v>
      </c>
      <c r="I53" s="18">
        <v>616.0</v>
      </c>
      <c r="J53" s="15">
        <f t="shared" si="1"/>
        <v>11808.72</v>
      </c>
      <c r="K53" s="10" t="str">
        <f t="array" ref="K53">IFERROR(XLOOKUP(G53,'Tipo de Carga'!A:A,'Tipo de Carga'!B:B))</f>
        <v>Autoabasto</v>
      </c>
      <c r="L53" s="10">
        <f t="shared" si="2"/>
        <v>1</v>
      </c>
      <c r="M53" s="10">
        <f t="shared" si="3"/>
        <v>2</v>
      </c>
      <c r="N53" s="10">
        <f t="shared" si="4"/>
        <v>1</v>
      </c>
      <c r="O53" s="10" t="str">
        <f t="array" ref="O53">IFERROR(XLOOKUP(G53,'Tipo de Carga'!A:A,'Tipo de Carga'!C:C))</f>
        <v>Diesel</v>
      </c>
    </row>
    <row r="54">
      <c r="A54" s="16">
        <v>2040.0</v>
      </c>
      <c r="B54" s="10" t="str">
        <f t="array" ref="B54">IFERROR(XLOOKUP(A54,'Asignacion Ene'!A:A,'Asignacion Ene'!C:C))</f>
        <v>Liverpool Local</v>
      </c>
      <c r="C54" s="10" t="str">
        <f t="array" ref="C54">IFERROR(XLOOKUP(A54,'Asignacion Ene'!A:A,'Asignacion Ene'!B:B))</f>
        <v>EC-01</v>
      </c>
      <c r="D54" s="17" t="s">
        <v>45</v>
      </c>
      <c r="E54" s="16" t="s">
        <v>69</v>
      </c>
      <c r="F54" s="10" t="str">
        <f t="array" ref="F54">IFERROR(XLOOKUP(E54,Operadores!A:A,Operadores!B:B))</f>
        <v>GONAL01</v>
      </c>
      <c r="G54" s="16" t="s">
        <v>17</v>
      </c>
      <c r="H54" s="13">
        <v>19.17</v>
      </c>
      <c r="I54" s="18">
        <v>384.0</v>
      </c>
      <c r="J54" s="15">
        <f t="shared" si="1"/>
        <v>7361.28</v>
      </c>
      <c r="K54" s="10" t="str">
        <f t="array" ref="K54">IFERROR(XLOOKUP(G54,'Tipo de Carga'!A:A,'Tipo de Carga'!B:B))</f>
        <v>Autoabasto</v>
      </c>
      <c r="L54" s="10">
        <f t="shared" si="2"/>
        <v>1</v>
      </c>
      <c r="M54" s="10">
        <f t="shared" si="3"/>
        <v>2</v>
      </c>
      <c r="N54" s="10">
        <f t="shared" si="4"/>
        <v>1</v>
      </c>
      <c r="O54" s="10" t="str">
        <f t="array" ref="O54">IFERROR(XLOOKUP(G54,'Tipo de Carga'!A:A,'Tipo de Carga'!C:C))</f>
        <v>Diesel</v>
      </c>
    </row>
    <row r="55">
      <c r="A55" s="16">
        <v>2092.0</v>
      </c>
      <c r="B55" s="10" t="str">
        <f t="array" ref="B55">IFERROR(XLOOKUP(A55,'Asignacion Ene'!A:A,'Asignacion Ene'!C:C))</f>
        <v>Circuitos</v>
      </c>
      <c r="C55" s="10" t="str">
        <f t="array" ref="C55">IFERROR(XLOOKUP(A55,'Asignacion Ene'!A:A,'Asignacion Ene'!B:B))</f>
        <v>EC-03</v>
      </c>
      <c r="D55" s="17" t="s">
        <v>45</v>
      </c>
      <c r="E55" s="16" t="s">
        <v>70</v>
      </c>
      <c r="F55" s="10" t="str">
        <f t="array" ref="F55">IFERROR(XLOOKUP(E55,Operadores!A:A,Operadores!B:B))</f>
        <v>CALJOR01</v>
      </c>
      <c r="G55" s="16" t="s">
        <v>17</v>
      </c>
      <c r="H55" s="13">
        <v>19.17</v>
      </c>
      <c r="I55" s="18">
        <v>498.0</v>
      </c>
      <c r="J55" s="15">
        <f t="shared" si="1"/>
        <v>9546.66</v>
      </c>
      <c r="K55" s="10" t="str">
        <f t="array" ref="K55">IFERROR(XLOOKUP(G55,'Tipo de Carga'!A:A,'Tipo de Carga'!B:B))</f>
        <v>Autoabasto</v>
      </c>
      <c r="L55" s="10">
        <f t="shared" si="2"/>
        <v>1</v>
      </c>
      <c r="M55" s="10">
        <f t="shared" si="3"/>
        <v>2</v>
      </c>
      <c r="N55" s="10">
        <f t="shared" si="4"/>
        <v>1</v>
      </c>
      <c r="O55" s="10" t="str">
        <f t="array" ref="O55">IFERROR(XLOOKUP(G55,'Tipo de Carga'!A:A,'Tipo de Carga'!C:C))</f>
        <v>Diesel</v>
      </c>
    </row>
    <row r="56">
      <c r="A56" s="16">
        <v>1988.0</v>
      </c>
      <c r="B56" s="10" t="str">
        <f t="array" ref="B56">IFERROR(XLOOKUP(A56,'Asignacion Ene'!A:A,'Asignacion Ene'!C:C))</f>
        <v>MeLi asignado SD</v>
      </c>
      <c r="C56" s="10" t="str">
        <f t="array" ref="C56">IFERROR(XLOOKUP(A56,'Asignacion Ene'!A:A,'Asignacion Ene'!B:B))</f>
        <v>EC-05</v>
      </c>
      <c r="D56" s="17" t="s">
        <v>45</v>
      </c>
      <c r="E56" s="16" t="s">
        <v>71</v>
      </c>
      <c r="F56" s="10" t="str">
        <f t="array" ref="F56">IFERROR(XLOOKUP(E56,Operadores!A:A,Operadores!B:B))</f>
        <v>CHAJOE</v>
      </c>
      <c r="G56" s="16" t="s">
        <v>17</v>
      </c>
      <c r="H56" s="13">
        <v>19.17</v>
      </c>
      <c r="I56" s="18">
        <v>567.0</v>
      </c>
      <c r="J56" s="15">
        <f t="shared" si="1"/>
        <v>10869.39</v>
      </c>
      <c r="K56" s="10" t="str">
        <f t="array" ref="K56">IFERROR(XLOOKUP(G56,'Tipo de Carga'!A:A,'Tipo de Carga'!B:B))</f>
        <v>Autoabasto</v>
      </c>
      <c r="L56" s="10">
        <f t="shared" si="2"/>
        <v>1</v>
      </c>
      <c r="M56" s="10">
        <f t="shared" si="3"/>
        <v>2</v>
      </c>
      <c r="N56" s="10">
        <f t="shared" si="4"/>
        <v>1</v>
      </c>
      <c r="O56" s="10" t="str">
        <f t="array" ref="O56">IFERROR(XLOOKUP(G56,'Tipo de Carga'!A:A,'Tipo de Carga'!C:C))</f>
        <v>Diesel</v>
      </c>
    </row>
    <row r="57">
      <c r="A57" s="16">
        <v>1884.0</v>
      </c>
      <c r="B57" s="10" t="str">
        <f t="array" ref="B57">IFERROR(XLOOKUP(A57,'Asignacion Ene'!A:A,'Asignacion Ene'!C:C))</f>
        <v>Liverpool Local</v>
      </c>
      <c r="C57" s="10" t="str">
        <f t="array" ref="C57">IFERROR(XLOOKUP(A57,'Asignacion Ene'!A:A,'Asignacion Ene'!B:B))</f>
        <v>EC-01</v>
      </c>
      <c r="D57" s="17" t="s">
        <v>45</v>
      </c>
      <c r="E57" s="16" t="s">
        <v>72</v>
      </c>
      <c r="F57" s="10" t="str">
        <f t="array" ref="F57">IFERROR(XLOOKUP(E57,Operadores!A:A,Operadores!B:B))</f>
        <v>LOPJAV</v>
      </c>
      <c r="G57" s="16" t="s">
        <v>17</v>
      </c>
      <c r="H57" s="13">
        <v>19.17</v>
      </c>
      <c r="I57" s="18">
        <v>373.0</v>
      </c>
      <c r="J57" s="15">
        <f t="shared" si="1"/>
        <v>7150.41</v>
      </c>
      <c r="K57" s="10" t="str">
        <f t="array" ref="K57">IFERROR(XLOOKUP(G57,'Tipo de Carga'!A:A,'Tipo de Carga'!B:B))</f>
        <v>Autoabasto</v>
      </c>
      <c r="L57" s="10">
        <f t="shared" si="2"/>
        <v>1</v>
      </c>
      <c r="M57" s="10">
        <f t="shared" si="3"/>
        <v>2</v>
      </c>
      <c r="N57" s="10">
        <f t="shared" si="4"/>
        <v>1</v>
      </c>
      <c r="O57" s="10" t="str">
        <f t="array" ref="O57">IFERROR(XLOOKUP(G57,'Tipo de Carga'!A:A,'Tipo de Carga'!C:C))</f>
        <v>Diesel</v>
      </c>
    </row>
    <row r="58">
      <c r="A58" s="16">
        <v>1892.0</v>
      </c>
      <c r="B58" s="10" t="str">
        <f t="array" ref="B58">IFERROR(XLOOKUP(A58,'Asignacion Ene'!A:A,'Asignacion Ene'!C:C))</f>
        <v>Full Liver</v>
      </c>
      <c r="C58" s="10" t="str">
        <f t="array" ref="C58">IFERROR(XLOOKUP(A58,'Asignacion Ene'!A:A,'Asignacion Ene'!B:B))</f>
        <v>EC-01</v>
      </c>
      <c r="D58" s="17" t="s">
        <v>45</v>
      </c>
      <c r="E58" s="16" t="s">
        <v>73</v>
      </c>
      <c r="F58" s="10" t="str">
        <f t="array" ref="F58">IFERROR(XLOOKUP(E58,Operadores!A:A,Operadores!B:B))</f>
        <v>CALVI</v>
      </c>
      <c r="G58" s="16" t="s">
        <v>17</v>
      </c>
      <c r="H58" s="13">
        <v>19.17</v>
      </c>
      <c r="I58" s="18">
        <v>800.0</v>
      </c>
      <c r="J58" s="15">
        <f t="shared" si="1"/>
        <v>15336</v>
      </c>
      <c r="K58" s="10" t="str">
        <f t="array" ref="K58">IFERROR(XLOOKUP(G58,'Tipo de Carga'!A:A,'Tipo de Carga'!B:B))</f>
        <v>Autoabasto</v>
      </c>
      <c r="L58" s="10">
        <f t="shared" si="2"/>
        <v>1</v>
      </c>
      <c r="M58" s="10">
        <f t="shared" si="3"/>
        <v>2</v>
      </c>
      <c r="N58" s="10">
        <f t="shared" si="4"/>
        <v>1</v>
      </c>
      <c r="O58" s="10" t="str">
        <f t="array" ref="O58">IFERROR(XLOOKUP(G58,'Tipo de Carga'!A:A,'Tipo de Carga'!C:C))</f>
        <v>Diesel</v>
      </c>
    </row>
    <row r="59">
      <c r="A59" s="16">
        <v>1980.0</v>
      </c>
      <c r="B59" s="10" t="str">
        <f t="array" ref="B59">IFERROR(XLOOKUP(A59,'Asignacion Ene'!A:A,'Asignacion Ene'!C:C))</f>
        <v>MeLi asignado SD</v>
      </c>
      <c r="C59" s="10" t="str">
        <f t="array" ref="C59">IFERROR(XLOOKUP(A59,'Asignacion Ene'!A:A,'Asignacion Ene'!B:B))</f>
        <v>EC-05</v>
      </c>
      <c r="D59" s="17" t="s">
        <v>45</v>
      </c>
      <c r="E59" s="16" t="s">
        <v>74</v>
      </c>
      <c r="F59" s="10" t="str">
        <f t="array" ref="F59">IFERROR(XLOOKUP(E59,Operadores!A:A,Operadores!B:B))</f>
        <v>AGUMIG</v>
      </c>
      <c r="G59" s="16" t="s">
        <v>17</v>
      </c>
      <c r="H59" s="13">
        <v>19.17</v>
      </c>
      <c r="I59" s="18">
        <v>766.0</v>
      </c>
      <c r="J59" s="15">
        <f t="shared" si="1"/>
        <v>14684.22</v>
      </c>
      <c r="K59" s="10" t="str">
        <f t="array" ref="K59">IFERROR(XLOOKUP(G59,'Tipo de Carga'!A:A,'Tipo de Carga'!B:B))</f>
        <v>Autoabasto</v>
      </c>
      <c r="L59" s="10">
        <f t="shared" si="2"/>
        <v>1</v>
      </c>
      <c r="M59" s="10">
        <f t="shared" si="3"/>
        <v>2</v>
      </c>
      <c r="N59" s="10">
        <f t="shared" si="4"/>
        <v>1</v>
      </c>
      <c r="O59" s="10" t="str">
        <f t="array" ref="O59">IFERROR(XLOOKUP(G59,'Tipo de Carga'!A:A,'Tipo de Carga'!C:C))</f>
        <v>Diesel</v>
      </c>
    </row>
    <row r="60">
      <c r="A60" s="16">
        <v>2014.0</v>
      </c>
      <c r="B60" s="10" t="str">
        <f t="array" ref="B60">IFERROR(XLOOKUP(A60,'Asignacion Ene'!A:A,'Asignacion Ene'!C:C))</f>
        <v>MeLi Asignado TD</v>
      </c>
      <c r="C60" s="10" t="str">
        <f t="array" ref="C60">IFERROR(XLOOKUP(A60,'Asignacion Ene'!A:A,'Asignacion Ene'!B:B))</f>
        <v>EC-05</v>
      </c>
      <c r="D60" s="17" t="s">
        <v>45</v>
      </c>
      <c r="E60" s="16" t="s">
        <v>75</v>
      </c>
      <c r="F60" s="10" t="str">
        <f t="array" ref="F60">IFERROR(XLOOKUP(E60,Operadores!A:A,Operadores!B:B))</f>
        <v>OLVJUA01</v>
      </c>
      <c r="G60" s="16" t="s">
        <v>17</v>
      </c>
      <c r="H60" s="13">
        <v>19.17</v>
      </c>
      <c r="I60" s="18">
        <v>518.0</v>
      </c>
      <c r="J60" s="15">
        <f t="shared" si="1"/>
        <v>9930.06</v>
      </c>
      <c r="K60" s="10" t="str">
        <f t="array" ref="K60">IFERROR(XLOOKUP(G60,'Tipo de Carga'!A:A,'Tipo de Carga'!B:B))</f>
        <v>Autoabasto</v>
      </c>
      <c r="L60" s="10">
        <f t="shared" si="2"/>
        <v>1</v>
      </c>
      <c r="M60" s="10">
        <f t="shared" si="3"/>
        <v>2</v>
      </c>
      <c r="N60" s="10">
        <f t="shared" si="4"/>
        <v>1</v>
      </c>
      <c r="O60" s="10" t="str">
        <f t="array" ref="O60">IFERROR(XLOOKUP(G60,'Tipo de Carga'!A:A,'Tipo de Carga'!C:C))</f>
        <v>Diesel</v>
      </c>
    </row>
    <row r="61">
      <c r="A61" s="16">
        <v>308.0</v>
      </c>
      <c r="B61" s="10" t="str">
        <f t="array" ref="B61">IFERROR(XLOOKUP(A61,'Asignacion Ene'!A:A,'Asignacion Ene'!C:C))</f>
        <v>Sayer Thorton</v>
      </c>
      <c r="C61" s="10" t="str">
        <f t="array" ref="C61">IFERROR(XLOOKUP(A61,'Asignacion Ene'!A:A,'Asignacion Ene'!B:B))</f>
        <v>EC-04</v>
      </c>
      <c r="D61" s="17" t="s">
        <v>45</v>
      </c>
      <c r="E61" s="16" t="s">
        <v>76</v>
      </c>
      <c r="F61" s="10" t="str">
        <f t="array" ref="F61">IFERROR(XLOOKUP(E61,Operadores!A:A,Operadores!B:B))</f>
        <v>FLOTIT</v>
      </c>
      <c r="G61" s="16" t="s">
        <v>77</v>
      </c>
      <c r="H61" s="13">
        <v>20.1917</v>
      </c>
      <c r="I61" s="18">
        <v>260.0</v>
      </c>
      <c r="J61" s="15">
        <f t="shared" si="1"/>
        <v>5249.842</v>
      </c>
      <c r="K61" s="10" t="str">
        <f t="array" ref="K61">IFERROR(XLOOKUP(G61,'Tipo de Carga'!A:A,'Tipo de Carga'!B:B))</f>
        <v>Autoabasto</v>
      </c>
      <c r="L61" s="10">
        <f t="shared" si="2"/>
        <v>1</v>
      </c>
      <c r="M61" s="10">
        <f t="shared" si="3"/>
        <v>2</v>
      </c>
      <c r="N61" s="10">
        <f t="shared" si="4"/>
        <v>1</v>
      </c>
      <c r="O61" s="10" t="str">
        <f t="array" ref="O61">IFERROR(XLOOKUP(G61,'Tipo de Carga'!A:A,'Tipo de Carga'!C:C))</f>
        <v>Diesel</v>
      </c>
    </row>
    <row r="62">
      <c r="A62" s="16">
        <v>1858.0</v>
      </c>
      <c r="B62" s="10" t="str">
        <f t="array" ref="B62">IFERROR(XLOOKUP(A62,'Asignacion Ene'!A:A,'Asignacion Ene'!C:C))</f>
        <v>Hisense</v>
      </c>
      <c r="C62" s="10" t="str">
        <f t="array" ref="C62">IFERROR(XLOOKUP(A62,'Asignacion Ene'!A:A,'Asignacion Ene'!B:B))</f>
        <v>EC-03</v>
      </c>
      <c r="D62" s="17" t="s">
        <v>45</v>
      </c>
      <c r="E62" s="16" t="s">
        <v>78</v>
      </c>
      <c r="F62" s="10" t="str">
        <f t="array" ref="F62">IFERROR(XLOOKUP(E62,Operadores!A:A,Operadores!B:B))</f>
        <v>IBAANY</v>
      </c>
      <c r="G62" s="16" t="s">
        <v>77</v>
      </c>
      <c r="H62" s="13">
        <v>20.1917</v>
      </c>
      <c r="I62" s="18">
        <v>771.0</v>
      </c>
      <c r="J62" s="15">
        <f t="shared" si="1"/>
        <v>15567.8007</v>
      </c>
      <c r="K62" s="10" t="str">
        <f t="array" ref="K62">IFERROR(XLOOKUP(G62,'Tipo de Carga'!A:A,'Tipo de Carga'!B:B))</f>
        <v>Autoabasto</v>
      </c>
      <c r="L62" s="10">
        <f t="shared" si="2"/>
        <v>1</v>
      </c>
      <c r="M62" s="10">
        <f t="shared" si="3"/>
        <v>2</v>
      </c>
      <c r="N62" s="10">
        <f t="shared" si="4"/>
        <v>1</v>
      </c>
      <c r="O62" s="10" t="str">
        <f t="array" ref="O62">IFERROR(XLOOKUP(G62,'Tipo de Carga'!A:A,'Tipo de Carga'!C:C))</f>
        <v>Diesel</v>
      </c>
    </row>
    <row r="63">
      <c r="A63" s="16">
        <v>1971.0</v>
      </c>
      <c r="B63" s="10" t="str">
        <f t="array" ref="B63">IFERROR(XLOOKUP(A63,'Asignacion Ene'!A:A,'Asignacion Ene'!C:C))</f>
        <v>Sayer Sencillo</v>
      </c>
      <c r="C63" s="10" t="str">
        <f t="array" ref="C63">IFERROR(XLOOKUP(A63,'Asignacion Ene'!A:A,'Asignacion Ene'!B:B))</f>
        <v>EC-04</v>
      </c>
      <c r="D63" s="17" t="s">
        <v>45</v>
      </c>
      <c r="E63" s="16" t="s">
        <v>79</v>
      </c>
      <c r="F63" s="10" t="str">
        <f t="array" ref="F63">IFERROR(XLOOKUP(E63,Operadores!A:A,Operadores!B:B))</f>
        <v>OLVOSX</v>
      </c>
      <c r="G63" s="16" t="s">
        <v>77</v>
      </c>
      <c r="H63" s="13">
        <v>20.1917</v>
      </c>
      <c r="I63" s="18">
        <v>465.0</v>
      </c>
      <c r="J63" s="15">
        <f t="shared" si="1"/>
        <v>9389.1405</v>
      </c>
      <c r="K63" s="10" t="str">
        <f t="array" ref="K63">IFERROR(XLOOKUP(G63,'Tipo de Carga'!A:A,'Tipo de Carga'!B:B))</f>
        <v>Autoabasto</v>
      </c>
      <c r="L63" s="10">
        <f t="shared" si="2"/>
        <v>1</v>
      </c>
      <c r="M63" s="10">
        <f t="shared" si="3"/>
        <v>2</v>
      </c>
      <c r="N63" s="10">
        <f t="shared" si="4"/>
        <v>1</v>
      </c>
      <c r="O63" s="10" t="str">
        <f t="array" ref="O63">IFERROR(XLOOKUP(G63,'Tipo de Carga'!A:A,'Tipo de Carga'!C:C))</f>
        <v>Diesel</v>
      </c>
    </row>
    <row r="64">
      <c r="A64" s="16">
        <v>1969.0</v>
      </c>
      <c r="B64" s="10" t="str">
        <f t="array" ref="B64">IFERROR(XLOOKUP(A64,'Asignacion Ene'!A:A,'Asignacion Ene'!C:C))</f>
        <v>Sayer Vuelteros</v>
      </c>
      <c r="C64" s="10" t="str">
        <f t="array" ref="C64">IFERROR(XLOOKUP(A64,'Asignacion Ene'!A:A,'Asignacion Ene'!B:B))</f>
        <v>EC-04</v>
      </c>
      <c r="D64" s="17" t="s">
        <v>45</v>
      </c>
      <c r="E64" s="16" t="s">
        <v>80</v>
      </c>
      <c r="F64" s="10" t="str">
        <f t="array" ref="F64">IFERROR(XLOOKUP(E64,Operadores!A:A,Operadores!B:B))</f>
        <v>FIGMAR</v>
      </c>
      <c r="G64" s="16" t="s">
        <v>77</v>
      </c>
      <c r="H64" s="13">
        <v>20.1917</v>
      </c>
      <c r="I64" s="18">
        <v>527.0</v>
      </c>
      <c r="J64" s="15">
        <f t="shared" si="1"/>
        <v>10641.0259</v>
      </c>
      <c r="K64" s="10" t="str">
        <f t="array" ref="K64">IFERROR(XLOOKUP(G64,'Tipo de Carga'!A:A,'Tipo de Carga'!B:B))</f>
        <v>Autoabasto</v>
      </c>
      <c r="L64" s="10">
        <f t="shared" si="2"/>
        <v>1</v>
      </c>
      <c r="M64" s="10">
        <f t="shared" si="3"/>
        <v>2</v>
      </c>
      <c r="N64" s="10">
        <f t="shared" si="4"/>
        <v>1</v>
      </c>
      <c r="O64" s="10" t="str">
        <f t="array" ref="O64">IFERROR(XLOOKUP(G64,'Tipo de Carga'!A:A,'Tipo de Carga'!C:C))</f>
        <v>Diesel</v>
      </c>
    </row>
    <row r="65">
      <c r="A65" s="16">
        <v>1948.0</v>
      </c>
      <c r="B65" s="10" t="str">
        <f t="array" ref="B65">IFERROR(XLOOKUP(A65,'Asignacion Ene'!A:A,'Asignacion Ene'!C:C))</f>
        <v>Circuitos</v>
      </c>
      <c r="C65" s="10" t="str">
        <f t="array" ref="C65">IFERROR(XLOOKUP(A65,'Asignacion Ene'!A:A,'Asignacion Ene'!B:B))</f>
        <v>EC-03</v>
      </c>
      <c r="D65" s="17" t="s">
        <v>45</v>
      </c>
      <c r="E65" s="16" t="s">
        <v>81</v>
      </c>
      <c r="F65" s="10" t="str">
        <f t="array" ref="F65">IFERROR(XLOOKUP(E65,Operadores!A:A,Operadores!B:B))</f>
        <v>MOREFR</v>
      </c>
      <c r="G65" s="16" t="s">
        <v>77</v>
      </c>
      <c r="H65" s="13">
        <v>20.1917</v>
      </c>
      <c r="I65" s="18">
        <v>453.0</v>
      </c>
      <c r="J65" s="15">
        <f t="shared" si="1"/>
        <v>9146.8401</v>
      </c>
      <c r="K65" s="10" t="str">
        <f t="array" ref="K65">IFERROR(XLOOKUP(G65,'Tipo de Carga'!A:A,'Tipo de Carga'!B:B))</f>
        <v>Autoabasto</v>
      </c>
      <c r="L65" s="10">
        <f t="shared" si="2"/>
        <v>1</v>
      </c>
      <c r="M65" s="10">
        <f t="shared" si="3"/>
        <v>2</v>
      </c>
      <c r="N65" s="10">
        <f t="shared" si="4"/>
        <v>1</v>
      </c>
      <c r="O65" s="10" t="str">
        <f t="array" ref="O65">IFERROR(XLOOKUP(G65,'Tipo de Carga'!A:A,'Tipo de Carga'!C:C))</f>
        <v>Diesel</v>
      </c>
    </row>
    <row r="66">
      <c r="A66" s="16">
        <v>1803.0</v>
      </c>
      <c r="B66" s="10" t="str">
        <f t="array" ref="B66">IFERROR(XLOOKUP(A66,'Asignacion Ene'!A:A,'Asignacion Ene'!C:C))</f>
        <v>Available</v>
      </c>
      <c r="C66" s="10" t="str">
        <f t="array" ref="C66">IFERROR(XLOOKUP(A66,'Asignacion Ene'!A:A,'Asignacion Ene'!B:B))</f>
        <v>TTE</v>
      </c>
      <c r="D66" s="17" t="s">
        <v>45</v>
      </c>
      <c r="E66" s="16" t="s">
        <v>82</v>
      </c>
      <c r="F66" s="10" t="str">
        <f t="array" ref="F66">IFERROR(XLOOKUP(E66,Operadores!A:A,Operadores!B:B))</f>
        <v>LOPREN</v>
      </c>
      <c r="G66" s="16" t="s">
        <v>77</v>
      </c>
      <c r="H66" s="13">
        <v>20.1917</v>
      </c>
      <c r="I66" s="18">
        <v>286.0</v>
      </c>
      <c r="J66" s="15">
        <f t="shared" si="1"/>
        <v>5774.8262</v>
      </c>
      <c r="K66" s="10" t="str">
        <f t="array" ref="K66">IFERROR(XLOOKUP(G66,'Tipo de Carga'!A:A,'Tipo de Carga'!B:B))</f>
        <v>Autoabasto</v>
      </c>
      <c r="L66" s="10">
        <f t="shared" si="2"/>
        <v>1</v>
      </c>
      <c r="M66" s="10">
        <f t="shared" si="3"/>
        <v>2</v>
      </c>
      <c r="N66" s="10">
        <f t="shared" si="4"/>
        <v>1</v>
      </c>
      <c r="O66" s="10" t="str">
        <f t="array" ref="O66">IFERROR(XLOOKUP(G66,'Tipo de Carga'!A:A,'Tipo de Carga'!C:C))</f>
        <v>Diesel</v>
      </c>
    </row>
    <row r="67">
      <c r="A67" s="16">
        <v>1947.0</v>
      </c>
      <c r="B67" s="10" t="str">
        <f t="array" ref="B67">IFERROR(XLOOKUP(A67,'Asignacion Ene'!A:A,'Asignacion Ene'!C:C))</f>
        <v>Circuitos</v>
      </c>
      <c r="C67" s="10" t="str">
        <f t="array" ref="C67">IFERROR(XLOOKUP(A67,'Asignacion Ene'!A:A,'Asignacion Ene'!B:B))</f>
        <v>EC-03</v>
      </c>
      <c r="D67" s="17" t="s">
        <v>45</v>
      </c>
      <c r="E67" s="16" t="s">
        <v>41</v>
      </c>
      <c r="F67" s="10" t="str">
        <f t="array" ref="F67">IFERROR(XLOOKUP(E67,Operadores!A:A,Operadores!B:B))</f>
        <v>DAMOS</v>
      </c>
      <c r="G67" s="16" t="s">
        <v>83</v>
      </c>
      <c r="H67" s="13">
        <v>20.05377</v>
      </c>
      <c r="I67" s="18">
        <v>171.0</v>
      </c>
      <c r="J67" s="15">
        <f t="shared" si="1"/>
        <v>3429.19467</v>
      </c>
      <c r="K67" s="10" t="str">
        <f t="array" ref="K67">IFERROR(XLOOKUP(G67,'Tipo de Carga'!A:A,'Tipo de Carga'!B:B))</f>
        <v>Autoabasto</v>
      </c>
      <c r="L67" s="10">
        <f t="shared" si="2"/>
        <v>1</v>
      </c>
      <c r="M67" s="10">
        <f t="shared" si="3"/>
        <v>2</v>
      </c>
      <c r="N67" s="10">
        <f t="shared" si="4"/>
        <v>1</v>
      </c>
      <c r="O67" s="10" t="str">
        <f t="array" ref="O67">IFERROR(XLOOKUP(G67,'Tipo de Carga'!A:A,'Tipo de Carga'!C:C))</f>
        <v>Diesel</v>
      </c>
    </row>
    <row r="68">
      <c r="A68" s="16">
        <v>1883.0</v>
      </c>
      <c r="B68" s="10" t="str">
        <f t="array" ref="B68">IFERROR(XLOOKUP(A68,'Asignacion Ene'!A:A,'Asignacion Ene'!C:C))</f>
        <v>Circuitos</v>
      </c>
      <c r="C68" s="10" t="str">
        <f t="array" ref="C68">IFERROR(XLOOKUP(A68,'Asignacion Ene'!A:A,'Asignacion Ene'!B:B))</f>
        <v>EC-03</v>
      </c>
      <c r="D68" s="17" t="s">
        <v>45</v>
      </c>
      <c r="E68" s="16" t="s">
        <v>23</v>
      </c>
      <c r="F68" s="10" t="str">
        <f t="array" ref="F68">IFERROR(XLOOKUP(E68,Operadores!A:A,Operadores!B:B))</f>
        <v>JIMMI01</v>
      </c>
      <c r="G68" s="16" t="s">
        <v>83</v>
      </c>
      <c r="H68" s="13">
        <v>20.05377</v>
      </c>
      <c r="I68" s="18">
        <v>260.0</v>
      </c>
      <c r="J68" s="15">
        <f t="shared" si="1"/>
        <v>5213.9802</v>
      </c>
      <c r="K68" s="10" t="str">
        <f t="array" ref="K68">IFERROR(XLOOKUP(G68,'Tipo de Carga'!A:A,'Tipo de Carga'!B:B))</f>
        <v>Autoabasto</v>
      </c>
      <c r="L68" s="10">
        <f t="shared" si="2"/>
        <v>1</v>
      </c>
      <c r="M68" s="10">
        <f t="shared" si="3"/>
        <v>2</v>
      </c>
      <c r="N68" s="10">
        <f t="shared" si="4"/>
        <v>1</v>
      </c>
      <c r="O68" s="10" t="str">
        <f t="array" ref="O68">IFERROR(XLOOKUP(G68,'Tipo de Carga'!A:A,'Tipo de Carga'!C:C))</f>
        <v>Diesel</v>
      </c>
    </row>
    <row r="69">
      <c r="A69" s="16">
        <v>2060.0</v>
      </c>
      <c r="B69" s="10" t="str">
        <f t="array" ref="B69">IFERROR(XLOOKUP(A69,'Asignacion Ene'!A:A,'Asignacion Ene'!C:C))</f>
        <v>PISA Gdl</v>
      </c>
      <c r="C69" s="10" t="str">
        <f t="array" ref="C69">IFERROR(XLOOKUP(A69,'Asignacion Ene'!A:A,'Asignacion Ene'!B:B))</f>
        <v>EC-06</v>
      </c>
      <c r="D69" s="17" t="s">
        <v>45</v>
      </c>
      <c r="E69" s="16" t="s">
        <v>16</v>
      </c>
      <c r="F69" s="10" t="str">
        <f t="array" ref="F69">IFERROR(XLOOKUP(E69,Operadores!A:A,Operadores!B:B))</f>
        <v>VALGUS</v>
      </c>
      <c r="G69" s="16" t="s">
        <v>83</v>
      </c>
      <c r="H69" s="13">
        <v>20.05377</v>
      </c>
      <c r="I69" s="18">
        <v>185.0</v>
      </c>
      <c r="J69" s="15">
        <f t="shared" si="1"/>
        <v>3709.94745</v>
      </c>
      <c r="K69" s="10" t="str">
        <f t="array" ref="K69">IFERROR(XLOOKUP(G69,'Tipo de Carga'!A:A,'Tipo de Carga'!B:B))</f>
        <v>Autoabasto</v>
      </c>
      <c r="L69" s="10">
        <f t="shared" si="2"/>
        <v>1</v>
      </c>
      <c r="M69" s="10">
        <f t="shared" si="3"/>
        <v>2</v>
      </c>
      <c r="N69" s="10">
        <f t="shared" si="4"/>
        <v>1</v>
      </c>
      <c r="O69" s="10" t="str">
        <f t="array" ref="O69">IFERROR(XLOOKUP(G69,'Tipo de Carga'!A:A,'Tipo de Carga'!C:C))</f>
        <v>Diesel</v>
      </c>
    </row>
    <row r="70">
      <c r="A70" s="16">
        <v>1888.0</v>
      </c>
      <c r="B70" s="10" t="str">
        <f t="array" ref="B70">IFERROR(XLOOKUP(A70,'Asignacion Ene'!A:A,'Asignacion Ene'!C:C))</f>
        <v>Circuitos</v>
      </c>
      <c r="C70" s="10" t="str">
        <f t="array" ref="C70">IFERROR(XLOOKUP(A70,'Asignacion Ene'!A:A,'Asignacion Ene'!B:B))</f>
        <v>EC-03</v>
      </c>
      <c r="D70" s="17" t="s">
        <v>45</v>
      </c>
      <c r="E70" s="16" t="s">
        <v>84</v>
      </c>
      <c r="F70" s="10" t="str">
        <f t="array" ref="F70">IFERROR(XLOOKUP(E70,Operadores!A:A,Operadores!B:B))</f>
        <v>CUAJOR</v>
      </c>
      <c r="G70" s="16" t="s">
        <v>83</v>
      </c>
      <c r="H70" s="13">
        <v>20.05377</v>
      </c>
      <c r="I70" s="18">
        <v>726.0</v>
      </c>
      <c r="J70" s="15">
        <f t="shared" si="1"/>
        <v>14559.03702</v>
      </c>
      <c r="K70" s="10" t="str">
        <f t="array" ref="K70">IFERROR(XLOOKUP(G70,'Tipo de Carga'!A:A,'Tipo de Carga'!B:B))</f>
        <v>Autoabasto</v>
      </c>
      <c r="L70" s="10">
        <f t="shared" si="2"/>
        <v>1</v>
      </c>
      <c r="M70" s="10">
        <f t="shared" si="3"/>
        <v>2</v>
      </c>
      <c r="N70" s="10">
        <f t="shared" si="4"/>
        <v>1</v>
      </c>
      <c r="O70" s="10" t="str">
        <f t="array" ref="O70">IFERROR(XLOOKUP(G70,'Tipo de Carga'!A:A,'Tipo de Carga'!C:C))</f>
        <v>Diesel</v>
      </c>
    </row>
    <row r="71">
      <c r="A71" s="16">
        <v>2053.0</v>
      </c>
      <c r="B71" s="10" t="str">
        <f t="array" ref="B71">IFERROR(XLOOKUP(A71,'Asignacion Ene'!A:A,'Asignacion Ene'!C:C))</f>
        <v>PISA Gdl</v>
      </c>
      <c r="C71" s="10" t="str">
        <f t="array" ref="C71">IFERROR(XLOOKUP(A71,'Asignacion Ene'!A:A,'Asignacion Ene'!B:B))</f>
        <v>EC-06</v>
      </c>
      <c r="D71" s="17" t="s">
        <v>45</v>
      </c>
      <c r="E71" s="16" t="s">
        <v>85</v>
      </c>
      <c r="F71" s="10" t="str">
        <f t="array" ref="F71">IFERROR(XLOOKUP(E71,Operadores!A:A,Operadores!B:B))</f>
        <v>PADLUI</v>
      </c>
      <c r="G71" s="16" t="s">
        <v>86</v>
      </c>
      <c r="H71" s="13">
        <v>19.36</v>
      </c>
      <c r="I71" s="18">
        <v>532.0</v>
      </c>
      <c r="J71" s="15">
        <f t="shared" si="1"/>
        <v>10299.52</v>
      </c>
      <c r="K71" s="10" t="str">
        <f t="array" ref="K71">IFERROR(XLOOKUP(G71,'Tipo de Carga'!A:A,'Tipo de Carga'!B:B))</f>
        <v>Autoabasto</v>
      </c>
      <c r="L71" s="10">
        <f t="shared" si="2"/>
        <v>1</v>
      </c>
      <c r="M71" s="10">
        <f t="shared" si="3"/>
        <v>2</v>
      </c>
      <c r="N71" s="10">
        <f t="shared" si="4"/>
        <v>1</v>
      </c>
      <c r="O71" s="10" t="str">
        <f t="array" ref="O71">IFERROR(XLOOKUP(G71,'Tipo de Carga'!A:A,'Tipo de Carga'!C:C))</f>
        <v>Diesel</v>
      </c>
    </row>
    <row r="72">
      <c r="A72" s="16">
        <v>1933.0</v>
      </c>
      <c r="B72" s="10" t="str">
        <f t="array" ref="B72">IFERROR(XLOOKUP(A72,'Asignacion Ene'!A:A,'Asignacion Ene'!C:C))</f>
        <v>Circuitos</v>
      </c>
      <c r="C72" s="10" t="str">
        <f t="array" ref="C72">IFERROR(XLOOKUP(A72,'Asignacion Ene'!A:A,'Asignacion Ene'!B:B))</f>
        <v>EC-03</v>
      </c>
      <c r="D72" s="17" t="s">
        <v>45</v>
      </c>
      <c r="E72" s="16" t="s">
        <v>87</v>
      </c>
      <c r="F72" s="10" t="str">
        <f t="array" ref="F72">IFERROR(XLOOKUP(E72,Operadores!A:A,Operadores!B:B))</f>
        <v>OLIMAR01</v>
      </c>
      <c r="G72" s="16" t="s">
        <v>86</v>
      </c>
      <c r="H72" s="13">
        <v>19.36</v>
      </c>
      <c r="I72" s="18">
        <v>310.0</v>
      </c>
      <c r="J72" s="15">
        <f t="shared" si="1"/>
        <v>6001.6</v>
      </c>
      <c r="K72" s="10" t="str">
        <f t="array" ref="K72">IFERROR(XLOOKUP(G72,'Tipo de Carga'!A:A,'Tipo de Carga'!B:B))</f>
        <v>Autoabasto</v>
      </c>
      <c r="L72" s="10">
        <f t="shared" si="2"/>
        <v>1</v>
      </c>
      <c r="M72" s="10">
        <f t="shared" si="3"/>
        <v>2</v>
      </c>
      <c r="N72" s="10">
        <f t="shared" si="4"/>
        <v>1</v>
      </c>
      <c r="O72" s="10" t="str">
        <f t="array" ref="O72">IFERROR(XLOOKUP(G72,'Tipo de Carga'!A:A,'Tipo de Carga'!C:C))</f>
        <v>Diesel</v>
      </c>
    </row>
    <row r="73">
      <c r="A73" s="16" t="s">
        <v>31</v>
      </c>
      <c r="B73" s="10" t="str">
        <f t="array" ref="B73">IFERROR(XLOOKUP(A73,'Asignacion Ene'!A:A,'Asignacion Ene'!C:C))</f>
        <v/>
      </c>
      <c r="C73" s="10" t="str">
        <f t="array" ref="C73">IFERROR(XLOOKUP(A73,'Asignacion Ene'!A:A,'Asignacion Ene'!B:B))</f>
        <v/>
      </c>
      <c r="D73" s="17" t="s">
        <v>45</v>
      </c>
      <c r="E73" s="16" t="s">
        <v>32</v>
      </c>
      <c r="F73" s="10" t="str">
        <f t="array" ref="F73">IFERROR(XLOOKUP(E73,Operadores!A:A,Operadores!B:B))</f>
        <v>MTTO</v>
      </c>
      <c r="G73" s="16" t="s">
        <v>33</v>
      </c>
      <c r="H73" s="13">
        <v>20.55377</v>
      </c>
      <c r="I73" s="18">
        <v>83.0</v>
      </c>
      <c r="J73" s="15">
        <f t="shared" si="1"/>
        <v>1705.96291</v>
      </c>
      <c r="K73" s="10" t="str">
        <f t="array" ref="K73">IFERROR(XLOOKUP(G73,'Tipo de Carga'!A:A,'Tipo de Carga'!B:B))</f>
        <v>Autoabasto</v>
      </c>
      <c r="L73" s="10">
        <f t="shared" si="2"/>
        <v>1</v>
      </c>
      <c r="M73" s="10">
        <f t="shared" si="3"/>
        <v>2</v>
      </c>
      <c r="N73" s="10">
        <f t="shared" si="4"/>
        <v>1</v>
      </c>
      <c r="O73" s="10" t="str">
        <f t="array" ref="O73">IFERROR(XLOOKUP(G73,'Tipo de Carga'!A:A,'Tipo de Carga'!C:C))</f>
        <v>Diesel</v>
      </c>
    </row>
    <row r="74">
      <c r="A74" s="16" t="s">
        <v>31</v>
      </c>
      <c r="B74" s="10" t="str">
        <f t="array" ref="B74">IFERROR(XLOOKUP(A74,'Asignacion Ene'!A:A,'Asignacion Ene'!C:C))</f>
        <v/>
      </c>
      <c r="C74" s="10" t="str">
        <f t="array" ref="C74">IFERROR(XLOOKUP(A74,'Asignacion Ene'!A:A,'Asignacion Ene'!B:B))</f>
        <v/>
      </c>
      <c r="D74" s="17" t="s">
        <v>45</v>
      </c>
      <c r="E74" s="16" t="s">
        <v>32</v>
      </c>
      <c r="F74" s="10" t="str">
        <f t="array" ref="F74">IFERROR(XLOOKUP(E74,Operadores!A:A,Operadores!B:B))</f>
        <v>MTTO</v>
      </c>
      <c r="G74" s="16" t="s">
        <v>33</v>
      </c>
      <c r="H74" s="13">
        <v>20.55377</v>
      </c>
      <c r="I74" s="18">
        <v>117.0</v>
      </c>
      <c r="J74" s="15">
        <f t="shared" si="1"/>
        <v>2404.79109</v>
      </c>
      <c r="K74" s="10" t="str">
        <f t="array" ref="K74">IFERROR(XLOOKUP(G74,'Tipo de Carga'!A:A,'Tipo de Carga'!B:B))</f>
        <v>Autoabasto</v>
      </c>
      <c r="L74" s="10">
        <f t="shared" si="2"/>
        <v>1</v>
      </c>
      <c r="M74" s="10">
        <f t="shared" si="3"/>
        <v>2</v>
      </c>
      <c r="N74" s="10">
        <f t="shared" si="4"/>
        <v>1</v>
      </c>
      <c r="O74" s="10" t="str">
        <f t="array" ref="O74">IFERROR(XLOOKUP(G74,'Tipo de Carga'!A:A,'Tipo de Carga'!C:C))</f>
        <v>Diesel</v>
      </c>
    </row>
    <row r="75">
      <c r="A75" s="16">
        <v>1999.0</v>
      </c>
      <c r="B75" s="10" t="str">
        <f t="array" ref="B75">IFERROR(XLOOKUP(A75,'Asignacion Ene'!A:A,'Asignacion Ene'!C:C))</f>
        <v>MeLi Dedicado Merida</v>
      </c>
      <c r="C75" s="10" t="str">
        <f t="array" ref="C75">IFERROR(XLOOKUP(A75,'Asignacion Ene'!A:A,'Asignacion Ene'!B:B))</f>
        <v>EC-05</v>
      </c>
      <c r="D75" s="17" t="s">
        <v>45</v>
      </c>
      <c r="E75" s="16" t="s">
        <v>88</v>
      </c>
      <c r="F75" s="10" t="str">
        <f t="array" ref="F75">IFERROR(XLOOKUP(E75,Operadores!A:A,Operadores!B:B))</f>
        <v>CAMJOS</v>
      </c>
      <c r="G75" s="16" t="s">
        <v>33</v>
      </c>
      <c r="H75" s="13">
        <v>20.55377</v>
      </c>
      <c r="I75" s="18">
        <v>330.0</v>
      </c>
      <c r="J75" s="15">
        <f t="shared" si="1"/>
        <v>6782.7441</v>
      </c>
      <c r="K75" s="10" t="str">
        <f t="array" ref="K75">IFERROR(XLOOKUP(G75,'Tipo de Carga'!A:A,'Tipo de Carga'!B:B))</f>
        <v>Autoabasto</v>
      </c>
      <c r="L75" s="10">
        <f t="shared" si="2"/>
        <v>1</v>
      </c>
      <c r="M75" s="10">
        <f t="shared" si="3"/>
        <v>2</v>
      </c>
      <c r="N75" s="10">
        <f t="shared" si="4"/>
        <v>1</v>
      </c>
      <c r="O75" s="10" t="str">
        <f t="array" ref="O75">IFERROR(XLOOKUP(G75,'Tipo de Carga'!A:A,'Tipo de Carga'!C:C))</f>
        <v>Diesel</v>
      </c>
    </row>
    <row r="76">
      <c r="A76" s="16">
        <v>2017.0</v>
      </c>
      <c r="B76" s="10" t="str">
        <f t="array" ref="B76">IFERROR(XLOOKUP(A76,'Asignacion Ene'!A:A,'Asignacion Ene'!C:C))</f>
        <v>MeLi Dedicado TD</v>
      </c>
      <c r="C76" s="10" t="str">
        <f t="array" ref="C76">IFERROR(XLOOKUP(A76,'Asignacion Ene'!A:A,'Asignacion Ene'!B:B))</f>
        <v>EC-05</v>
      </c>
      <c r="D76" s="17" t="s">
        <v>45</v>
      </c>
      <c r="E76" s="16" t="s">
        <v>89</v>
      </c>
      <c r="F76" s="10" t="str">
        <f t="array" ref="F76">IFERROR(XLOOKUP(E76,Operadores!A:A,Operadores!B:B))</f>
        <v>QUIULI</v>
      </c>
      <c r="G76" s="16" t="s">
        <v>33</v>
      </c>
      <c r="H76" s="13">
        <v>20.55377</v>
      </c>
      <c r="I76" s="18">
        <v>261.0</v>
      </c>
      <c r="J76" s="15">
        <f t="shared" si="1"/>
        <v>5364.53397</v>
      </c>
      <c r="K76" s="10" t="str">
        <f t="array" ref="K76">IFERROR(XLOOKUP(G76,'Tipo de Carga'!A:A,'Tipo de Carga'!B:B))</f>
        <v>Autoabasto</v>
      </c>
      <c r="L76" s="10">
        <f t="shared" si="2"/>
        <v>1</v>
      </c>
      <c r="M76" s="10">
        <f t="shared" si="3"/>
        <v>2</v>
      </c>
      <c r="N76" s="10">
        <f t="shared" si="4"/>
        <v>1</v>
      </c>
      <c r="O76" s="10" t="str">
        <f t="array" ref="O76">IFERROR(XLOOKUP(G76,'Tipo de Carga'!A:A,'Tipo de Carga'!C:C))</f>
        <v>Diesel</v>
      </c>
    </row>
    <row r="77">
      <c r="A77" s="16">
        <v>1957.0</v>
      </c>
      <c r="B77" s="10" t="str">
        <f t="array" ref="B77">IFERROR(XLOOKUP(A77,'Asignacion Ene'!A:A,'Asignacion Ene'!C:C))</f>
        <v>MeLi asignado SD</v>
      </c>
      <c r="C77" s="10" t="str">
        <f t="array" ref="C77">IFERROR(XLOOKUP(A77,'Asignacion Ene'!A:A,'Asignacion Ene'!B:B))</f>
        <v>EC-05</v>
      </c>
      <c r="D77" s="17" t="s">
        <v>45</v>
      </c>
      <c r="E77" s="16" t="s">
        <v>90</v>
      </c>
      <c r="F77" s="10" t="str">
        <f t="array" ref="F77">IFERROR(XLOOKUP(E77,Operadores!A:A,Operadores!B:B))</f>
        <v>HERFRA</v>
      </c>
      <c r="G77" s="16" t="s">
        <v>33</v>
      </c>
      <c r="H77" s="13">
        <v>20.55377</v>
      </c>
      <c r="I77" s="18">
        <v>640.0</v>
      </c>
      <c r="J77" s="15">
        <f t="shared" si="1"/>
        <v>13154.4128</v>
      </c>
      <c r="K77" s="10" t="str">
        <f t="array" ref="K77">IFERROR(XLOOKUP(G77,'Tipo de Carga'!A:A,'Tipo de Carga'!B:B))</f>
        <v>Autoabasto</v>
      </c>
      <c r="L77" s="10">
        <f t="shared" si="2"/>
        <v>1</v>
      </c>
      <c r="M77" s="10">
        <f t="shared" si="3"/>
        <v>2</v>
      </c>
      <c r="N77" s="10">
        <f t="shared" si="4"/>
        <v>1</v>
      </c>
      <c r="O77" s="10" t="str">
        <f t="array" ref="O77">IFERROR(XLOOKUP(G77,'Tipo de Carga'!A:A,'Tipo de Carga'!C:C))</f>
        <v>Diesel</v>
      </c>
    </row>
    <row r="78">
      <c r="A78" s="16">
        <v>1974.0</v>
      </c>
      <c r="B78" s="10" t="str">
        <f t="array" ref="B78">IFERROR(XLOOKUP(A78,'Asignacion Ene'!A:A,'Asignacion Ene'!C:C))</f>
        <v>MeLi asignado SD</v>
      </c>
      <c r="C78" s="10" t="str">
        <f t="array" ref="C78">IFERROR(XLOOKUP(A78,'Asignacion Ene'!A:A,'Asignacion Ene'!B:B))</f>
        <v>EC-05</v>
      </c>
      <c r="D78" s="17" t="s">
        <v>45</v>
      </c>
      <c r="E78" s="16" t="s">
        <v>91</v>
      </c>
      <c r="F78" s="10" t="str">
        <f t="array" ref="F78">IFERROR(XLOOKUP(E78,Operadores!A:A,Operadores!B:B))</f>
        <v>SOLBRI</v>
      </c>
      <c r="G78" s="16" t="s">
        <v>33</v>
      </c>
      <c r="H78" s="13">
        <v>20.55377</v>
      </c>
      <c r="I78" s="18">
        <v>660.0</v>
      </c>
      <c r="J78" s="15">
        <f t="shared" si="1"/>
        <v>13565.4882</v>
      </c>
      <c r="K78" s="10" t="str">
        <f t="array" ref="K78">IFERROR(XLOOKUP(G78,'Tipo de Carga'!A:A,'Tipo de Carga'!B:B))</f>
        <v>Autoabasto</v>
      </c>
      <c r="L78" s="10">
        <f t="shared" si="2"/>
        <v>1</v>
      </c>
      <c r="M78" s="10">
        <f t="shared" si="3"/>
        <v>2</v>
      </c>
      <c r="N78" s="10">
        <f t="shared" si="4"/>
        <v>1</v>
      </c>
      <c r="O78" s="10" t="str">
        <f t="array" ref="O78">IFERROR(XLOOKUP(G78,'Tipo de Carga'!A:A,'Tipo de Carga'!C:C))</f>
        <v>Diesel</v>
      </c>
    </row>
    <row r="79">
      <c r="A79" s="16">
        <v>2031.0</v>
      </c>
      <c r="B79" s="10" t="str">
        <f t="array" ref="B79">IFERROR(XLOOKUP(A79,'Asignacion Ene'!A:A,'Asignacion Ene'!C:C))</f>
        <v>MeLi Dedicado Merida</v>
      </c>
      <c r="C79" s="10" t="str">
        <f t="array" ref="C79">IFERROR(XLOOKUP(A79,'Asignacion Ene'!A:A,'Asignacion Ene'!B:B))</f>
        <v>EC-05</v>
      </c>
      <c r="D79" s="17" t="s">
        <v>45</v>
      </c>
      <c r="E79" s="16" t="s">
        <v>92</v>
      </c>
      <c r="F79" s="10" t="str">
        <f t="array" ref="F79">IFERROR(XLOOKUP(E79,Operadores!A:A,Operadores!B:B))</f>
        <v>SARJO</v>
      </c>
      <c r="G79" s="16" t="s">
        <v>39</v>
      </c>
      <c r="H79" s="13">
        <v>20.06239</v>
      </c>
      <c r="I79" s="18">
        <v>210.0</v>
      </c>
      <c r="J79" s="15">
        <f t="shared" si="1"/>
        <v>4213.1019</v>
      </c>
      <c r="K79" s="10" t="str">
        <f t="array" ref="K79">IFERROR(XLOOKUP(G79,'Tipo de Carga'!A:A,'Tipo de Carga'!B:B))</f>
        <v>Autoabasto</v>
      </c>
      <c r="L79" s="10">
        <f t="shared" si="2"/>
        <v>1</v>
      </c>
      <c r="M79" s="10">
        <f t="shared" si="3"/>
        <v>2</v>
      </c>
      <c r="N79" s="10">
        <f t="shared" si="4"/>
        <v>1</v>
      </c>
      <c r="O79" s="10" t="str">
        <f t="array" ref="O79">IFERROR(XLOOKUP(G79,'Tipo de Carga'!A:A,'Tipo de Carga'!C:C))</f>
        <v>Diesel</v>
      </c>
    </row>
    <row r="80">
      <c r="A80" s="16">
        <v>1937.0</v>
      </c>
      <c r="B80" s="10" t="str">
        <f t="array" ref="B80">IFERROR(XLOOKUP(A80,'Asignacion Ene'!A:A,'Asignacion Ene'!C:C))</f>
        <v>MeLi asignado SD</v>
      </c>
      <c r="C80" s="10" t="str">
        <f t="array" ref="C80">IFERROR(XLOOKUP(A80,'Asignacion Ene'!A:A,'Asignacion Ene'!B:B))</f>
        <v>EC-05</v>
      </c>
      <c r="D80" s="17" t="s">
        <v>45</v>
      </c>
      <c r="E80" s="16" t="s">
        <v>38</v>
      </c>
      <c r="F80" s="10" t="str">
        <f t="array" ref="F80">IFERROR(XLOOKUP(E80,Operadores!A:A,Operadores!B:B))</f>
        <v>BENMAX</v>
      </c>
      <c r="G80" s="16" t="s">
        <v>39</v>
      </c>
      <c r="H80" s="13">
        <v>20.06239</v>
      </c>
      <c r="I80" s="18">
        <v>444.0</v>
      </c>
      <c r="J80" s="15">
        <f t="shared" si="1"/>
        <v>8907.70116</v>
      </c>
      <c r="K80" s="10" t="str">
        <f t="array" ref="K80">IFERROR(XLOOKUP(G80,'Tipo de Carga'!A:A,'Tipo de Carga'!B:B))</f>
        <v>Autoabasto</v>
      </c>
      <c r="L80" s="10">
        <f t="shared" si="2"/>
        <v>1</v>
      </c>
      <c r="M80" s="10">
        <f t="shared" si="3"/>
        <v>2</v>
      </c>
      <c r="N80" s="10">
        <f t="shared" si="4"/>
        <v>1</v>
      </c>
      <c r="O80" s="10" t="str">
        <f t="array" ref="O80">IFERROR(XLOOKUP(G80,'Tipo de Carga'!A:A,'Tipo de Carga'!C:C))</f>
        <v>Diesel</v>
      </c>
    </row>
    <row r="81">
      <c r="A81" s="16">
        <v>1728.0</v>
      </c>
      <c r="B81" s="10" t="str">
        <f t="array" ref="B81">IFERROR(XLOOKUP(A81,'Asignacion Ene'!A:A,'Asignacion Ene'!C:C))</f>
        <v>Wm Full</v>
      </c>
      <c r="C81" s="10" t="str">
        <f t="array" ref="C81">IFERROR(XLOOKUP(A81,'Asignacion Ene'!A:A,'Asignacion Ene'!B:B))</f>
        <v>EC-08</v>
      </c>
      <c r="D81" s="17" t="s">
        <v>45</v>
      </c>
      <c r="E81" s="16" t="s">
        <v>93</v>
      </c>
      <c r="F81" s="10" t="str">
        <f t="array" ref="F81">IFERROR(XLOOKUP(E81,Operadores!A:A,Operadores!B:B))</f>
        <v>MARJO13</v>
      </c>
      <c r="G81" s="16" t="s">
        <v>39</v>
      </c>
      <c r="H81" s="13">
        <v>20.06239</v>
      </c>
      <c r="I81" s="18">
        <v>378.0</v>
      </c>
      <c r="J81" s="15">
        <f t="shared" si="1"/>
        <v>7583.58342</v>
      </c>
      <c r="K81" s="10" t="str">
        <f t="array" ref="K81">IFERROR(XLOOKUP(G81,'Tipo de Carga'!A:A,'Tipo de Carga'!B:B))</f>
        <v>Autoabasto</v>
      </c>
      <c r="L81" s="10">
        <f t="shared" si="2"/>
        <v>1</v>
      </c>
      <c r="M81" s="10">
        <f t="shared" si="3"/>
        <v>2</v>
      </c>
      <c r="N81" s="10">
        <f t="shared" si="4"/>
        <v>1</v>
      </c>
      <c r="O81" s="10" t="str">
        <f t="array" ref="O81">IFERROR(XLOOKUP(G81,'Tipo de Carga'!A:A,'Tipo de Carga'!C:C))</f>
        <v>Diesel</v>
      </c>
    </row>
    <row r="82">
      <c r="A82" s="16">
        <v>2000.0</v>
      </c>
      <c r="B82" s="10" t="str">
        <f t="array" ref="B82">IFERROR(XLOOKUP(A82,'Asignacion Ene'!A:A,'Asignacion Ene'!C:C))</f>
        <v>MeLi Dedicado Merida</v>
      </c>
      <c r="C82" s="10" t="str">
        <f t="array" ref="C82">IFERROR(XLOOKUP(A82,'Asignacion Ene'!A:A,'Asignacion Ene'!B:B))</f>
        <v>EC-05</v>
      </c>
      <c r="D82" s="17" t="s">
        <v>45</v>
      </c>
      <c r="E82" s="16" t="s">
        <v>94</v>
      </c>
      <c r="F82" s="10" t="str">
        <f t="array" ref="F82">IFERROR(XLOOKUP(E82,Operadores!A:A,Operadores!B:B))</f>
        <v>RODALE</v>
      </c>
      <c r="G82" s="16" t="s">
        <v>39</v>
      </c>
      <c r="H82" s="13">
        <v>20.06239</v>
      </c>
      <c r="I82" s="18">
        <v>200.0</v>
      </c>
      <c r="J82" s="15">
        <f t="shared" si="1"/>
        <v>4012.478</v>
      </c>
      <c r="K82" s="10" t="str">
        <f t="array" ref="K82">IFERROR(XLOOKUP(G82,'Tipo de Carga'!A:A,'Tipo de Carga'!B:B))</f>
        <v>Autoabasto</v>
      </c>
      <c r="L82" s="10">
        <f t="shared" si="2"/>
        <v>1</v>
      </c>
      <c r="M82" s="10">
        <f t="shared" si="3"/>
        <v>2</v>
      </c>
      <c r="N82" s="10">
        <f t="shared" si="4"/>
        <v>1</v>
      </c>
      <c r="O82" s="10" t="str">
        <f t="array" ref="O82">IFERROR(XLOOKUP(G82,'Tipo de Carga'!A:A,'Tipo de Carga'!C:C))</f>
        <v>Diesel</v>
      </c>
    </row>
    <row r="83">
      <c r="A83" s="16">
        <v>2015.0</v>
      </c>
      <c r="B83" s="10" t="str">
        <f t="array" ref="B83">IFERROR(XLOOKUP(A83,'Asignacion Ene'!A:A,'Asignacion Ene'!C:C))</f>
        <v>MeLi Asignado TD</v>
      </c>
      <c r="C83" s="10" t="str">
        <f t="array" ref="C83">IFERROR(XLOOKUP(A83,'Asignacion Ene'!A:A,'Asignacion Ene'!B:B))</f>
        <v>EC-05</v>
      </c>
      <c r="D83" s="17" t="s">
        <v>45</v>
      </c>
      <c r="E83" s="16" t="s">
        <v>95</v>
      </c>
      <c r="F83" s="10" t="str">
        <f t="array" ref="F83">IFERROR(XLOOKUP(E83,Operadores!A:A,Operadores!B:B))</f>
        <v>VILYON</v>
      </c>
      <c r="G83" s="16" t="s">
        <v>39</v>
      </c>
      <c r="H83" s="13">
        <v>20.06239</v>
      </c>
      <c r="I83" s="18">
        <v>305.0</v>
      </c>
      <c r="J83" s="15">
        <f t="shared" si="1"/>
        <v>6119.02895</v>
      </c>
      <c r="K83" s="10" t="str">
        <f t="array" ref="K83">IFERROR(XLOOKUP(G83,'Tipo de Carga'!A:A,'Tipo de Carga'!B:B))</f>
        <v>Autoabasto</v>
      </c>
      <c r="L83" s="10">
        <f t="shared" si="2"/>
        <v>1</v>
      </c>
      <c r="M83" s="10">
        <f t="shared" si="3"/>
        <v>2</v>
      </c>
      <c r="N83" s="10">
        <f t="shared" si="4"/>
        <v>1</v>
      </c>
      <c r="O83" s="10" t="str">
        <f t="array" ref="O83">IFERROR(XLOOKUP(G83,'Tipo de Carga'!A:A,'Tipo de Carga'!C:C))</f>
        <v>Diesel</v>
      </c>
    </row>
    <row r="84">
      <c r="A84" s="16">
        <v>1715.0</v>
      </c>
      <c r="B84" s="10" t="str">
        <f t="array" ref="B84">IFERROR(XLOOKUP(A84,'Asignacion Ene'!A:A,'Asignacion Ene'!C:C))</f>
        <v>Wm Full</v>
      </c>
      <c r="C84" s="10" t="str">
        <f t="array" ref="C84">IFERROR(XLOOKUP(A84,'Asignacion Ene'!A:A,'Asignacion Ene'!B:B))</f>
        <v>EC-08</v>
      </c>
      <c r="D84" s="17" t="s">
        <v>45</v>
      </c>
      <c r="E84" s="16" t="s">
        <v>96</v>
      </c>
      <c r="F84" s="10" t="str">
        <f t="array" ref="F84">IFERROR(XLOOKUP(E84,Operadores!A:A,Operadores!B:B))</f>
        <v>LEOJAI</v>
      </c>
      <c r="G84" s="16" t="s">
        <v>39</v>
      </c>
      <c r="H84" s="13">
        <v>20.06239</v>
      </c>
      <c r="I84" s="18">
        <v>426.0</v>
      </c>
      <c r="J84" s="15">
        <f t="shared" si="1"/>
        <v>8546.57814</v>
      </c>
      <c r="K84" s="10" t="str">
        <f t="array" ref="K84">IFERROR(XLOOKUP(G84,'Tipo de Carga'!A:A,'Tipo de Carga'!B:B))</f>
        <v>Autoabasto</v>
      </c>
      <c r="L84" s="10">
        <f t="shared" si="2"/>
        <v>1</v>
      </c>
      <c r="M84" s="10">
        <f t="shared" si="3"/>
        <v>2</v>
      </c>
      <c r="N84" s="10">
        <f t="shared" si="4"/>
        <v>1</v>
      </c>
      <c r="O84" s="10" t="str">
        <f t="array" ref="O84">IFERROR(XLOOKUP(G84,'Tipo de Carga'!A:A,'Tipo de Carga'!C:C))</f>
        <v>Diesel</v>
      </c>
    </row>
    <row r="85">
      <c r="A85" s="16">
        <v>1814.0</v>
      </c>
      <c r="B85" s="10" t="str">
        <f t="array" ref="B85">IFERROR(XLOOKUP(A85,'Asignacion Ene'!A:A,'Asignacion Ene'!C:C))</f>
        <v>Wm Sencillo</v>
      </c>
      <c r="C85" s="10" t="str">
        <f t="array" ref="C85">IFERROR(XLOOKUP(A85,'Asignacion Ene'!A:A,'Asignacion Ene'!B:B))</f>
        <v>EC-08</v>
      </c>
      <c r="D85" s="17" t="s">
        <v>45</v>
      </c>
      <c r="E85" s="16" t="s">
        <v>97</v>
      </c>
      <c r="F85" s="10" t="str">
        <f t="array" ref="F85">IFERROR(XLOOKUP(E85,Operadores!A:A,Operadores!B:B))</f>
        <v>DELALE</v>
      </c>
      <c r="G85" s="16" t="s">
        <v>39</v>
      </c>
      <c r="H85" s="13">
        <v>20.06239</v>
      </c>
      <c r="I85" s="18">
        <v>211.0</v>
      </c>
      <c r="J85" s="15">
        <f t="shared" si="1"/>
        <v>4233.16429</v>
      </c>
      <c r="K85" s="10" t="str">
        <f t="array" ref="K85">IFERROR(XLOOKUP(G85,'Tipo de Carga'!A:A,'Tipo de Carga'!B:B))</f>
        <v>Autoabasto</v>
      </c>
      <c r="L85" s="10">
        <f t="shared" si="2"/>
        <v>1</v>
      </c>
      <c r="M85" s="10">
        <f t="shared" si="3"/>
        <v>2</v>
      </c>
      <c r="N85" s="10">
        <f t="shared" si="4"/>
        <v>1</v>
      </c>
      <c r="O85" s="10" t="str">
        <f t="array" ref="O85">IFERROR(XLOOKUP(G85,'Tipo de Carga'!A:A,'Tipo de Carga'!C:C))</f>
        <v>Diesel</v>
      </c>
    </row>
    <row r="86">
      <c r="A86" s="16">
        <v>1827.0</v>
      </c>
      <c r="B86" s="10" t="str">
        <f t="array" ref="B86">IFERROR(XLOOKUP(A86,'Asignacion Ene'!A:A,'Asignacion Ene'!C:C))</f>
        <v>Full Liver</v>
      </c>
      <c r="C86" s="10" t="str">
        <f t="array" ref="C86">IFERROR(XLOOKUP(A86,'Asignacion Ene'!A:A,'Asignacion Ene'!B:B))</f>
        <v>EC-01</v>
      </c>
      <c r="D86" s="17" t="s">
        <v>45</v>
      </c>
      <c r="E86" s="16" t="s">
        <v>29</v>
      </c>
      <c r="F86" s="10" t="str">
        <f t="array" ref="F86">IFERROR(XLOOKUP(E86,Operadores!A:A,Operadores!B:B))</f>
        <v>ANGMA</v>
      </c>
      <c r="G86" s="16" t="s">
        <v>39</v>
      </c>
      <c r="H86" s="13">
        <v>20.06239</v>
      </c>
      <c r="I86" s="18">
        <v>342.0</v>
      </c>
      <c r="J86" s="15">
        <f t="shared" si="1"/>
        <v>6861.33738</v>
      </c>
      <c r="K86" s="10" t="str">
        <f t="array" ref="K86">IFERROR(XLOOKUP(G86,'Tipo de Carga'!A:A,'Tipo de Carga'!B:B))</f>
        <v>Autoabasto</v>
      </c>
      <c r="L86" s="10">
        <f t="shared" si="2"/>
        <v>1</v>
      </c>
      <c r="M86" s="10">
        <f t="shared" si="3"/>
        <v>2</v>
      </c>
      <c r="N86" s="10">
        <f t="shared" si="4"/>
        <v>1</v>
      </c>
      <c r="O86" s="10" t="str">
        <f t="array" ref="O86">IFERROR(XLOOKUP(G86,'Tipo de Carga'!A:A,'Tipo de Carga'!C:C))</f>
        <v>Diesel</v>
      </c>
    </row>
    <row r="87">
      <c r="A87" s="16">
        <v>1753.0</v>
      </c>
      <c r="B87" s="10" t="str">
        <f t="array" ref="B87">IFERROR(XLOOKUP(A87,'Asignacion Ene'!A:A,'Asignacion Ene'!C:C))</f>
        <v>Wm Full</v>
      </c>
      <c r="C87" s="10" t="str">
        <f t="array" ref="C87">IFERROR(XLOOKUP(A87,'Asignacion Ene'!A:A,'Asignacion Ene'!B:B))</f>
        <v>EC-08</v>
      </c>
      <c r="D87" s="17" t="s">
        <v>45</v>
      </c>
      <c r="E87" s="16" t="s">
        <v>98</v>
      </c>
      <c r="F87" s="10" t="str">
        <f t="array" ref="F87">IFERROR(XLOOKUP(E87,Operadores!A:A,Operadores!B:B))</f>
        <v>MENRI</v>
      </c>
      <c r="G87" s="16" t="s">
        <v>39</v>
      </c>
      <c r="H87" s="13">
        <v>20.06239</v>
      </c>
      <c r="I87" s="18">
        <v>471.0</v>
      </c>
      <c r="J87" s="15">
        <f t="shared" si="1"/>
        <v>9449.38569</v>
      </c>
      <c r="K87" s="10" t="str">
        <f t="array" ref="K87">IFERROR(XLOOKUP(G87,'Tipo de Carga'!A:A,'Tipo de Carga'!B:B))</f>
        <v>Autoabasto</v>
      </c>
      <c r="L87" s="10">
        <f t="shared" si="2"/>
        <v>1</v>
      </c>
      <c r="M87" s="10">
        <f t="shared" si="3"/>
        <v>2</v>
      </c>
      <c r="N87" s="10">
        <f t="shared" si="4"/>
        <v>1</v>
      </c>
      <c r="O87" s="10" t="str">
        <f t="array" ref="O87">IFERROR(XLOOKUP(G87,'Tipo de Carga'!A:A,'Tipo de Carga'!C:C))</f>
        <v>Diesel</v>
      </c>
    </row>
    <row r="88">
      <c r="A88" s="16">
        <v>1959.0</v>
      </c>
      <c r="B88" s="10" t="str">
        <f t="array" ref="B88">IFERROR(XLOOKUP(A88,'Asignacion Ene'!A:A,'Asignacion Ene'!C:C))</f>
        <v>Full Liver</v>
      </c>
      <c r="C88" s="10" t="str">
        <f t="array" ref="C88">IFERROR(XLOOKUP(A88,'Asignacion Ene'!A:A,'Asignacion Ene'!B:B))</f>
        <v>EC-01</v>
      </c>
      <c r="D88" s="17" t="s">
        <v>45</v>
      </c>
      <c r="E88" s="16" t="s">
        <v>99</v>
      </c>
      <c r="F88" s="10" t="str">
        <f t="array" ref="F88">IFERROR(XLOOKUP(E88,Operadores!A:A,Operadores!B:B))</f>
        <v>JARDAN</v>
      </c>
      <c r="G88" s="16" t="s">
        <v>39</v>
      </c>
      <c r="H88" s="13">
        <v>20.06239</v>
      </c>
      <c r="I88" s="18">
        <v>351.0</v>
      </c>
      <c r="J88" s="15">
        <f t="shared" si="1"/>
        <v>7041.89889</v>
      </c>
      <c r="K88" s="10" t="str">
        <f t="array" ref="K88">IFERROR(XLOOKUP(G88,'Tipo de Carga'!A:A,'Tipo de Carga'!B:B))</f>
        <v>Autoabasto</v>
      </c>
      <c r="L88" s="10">
        <f t="shared" si="2"/>
        <v>1</v>
      </c>
      <c r="M88" s="10">
        <f t="shared" si="3"/>
        <v>2</v>
      </c>
      <c r="N88" s="10">
        <f t="shared" si="4"/>
        <v>1</v>
      </c>
      <c r="O88" s="10" t="str">
        <f t="array" ref="O88">IFERROR(XLOOKUP(G88,'Tipo de Carga'!A:A,'Tipo de Carga'!C:C))</f>
        <v>Diesel</v>
      </c>
    </row>
    <row r="89">
      <c r="A89" s="16">
        <v>1897.0</v>
      </c>
      <c r="B89" s="10" t="str">
        <f t="array" ref="B89">IFERROR(XLOOKUP(A89,'Asignacion Ene'!A:A,'Asignacion Ene'!C:C))</f>
        <v>Full Liver</v>
      </c>
      <c r="C89" s="10" t="str">
        <f t="array" ref="C89">IFERROR(XLOOKUP(A89,'Asignacion Ene'!A:A,'Asignacion Ene'!B:B))</f>
        <v>EC-01</v>
      </c>
      <c r="D89" s="17" t="s">
        <v>45</v>
      </c>
      <c r="E89" s="16" t="s">
        <v>21</v>
      </c>
      <c r="F89" s="10" t="str">
        <f t="array" ref="F89">IFERROR(XLOOKUP(E89,Operadores!A:A,Operadores!B:B))</f>
        <v>RODAR</v>
      </c>
      <c r="G89" s="16" t="s">
        <v>39</v>
      </c>
      <c r="H89" s="13">
        <v>20.06239</v>
      </c>
      <c r="I89" s="18">
        <v>271.0</v>
      </c>
      <c r="J89" s="15">
        <f t="shared" si="1"/>
        <v>5436.90769</v>
      </c>
      <c r="K89" s="10" t="str">
        <f t="array" ref="K89">IFERROR(XLOOKUP(G89,'Tipo de Carga'!A:A,'Tipo de Carga'!B:B))</f>
        <v>Autoabasto</v>
      </c>
      <c r="L89" s="10">
        <f t="shared" si="2"/>
        <v>1</v>
      </c>
      <c r="M89" s="10">
        <f t="shared" si="3"/>
        <v>2</v>
      </c>
      <c r="N89" s="10">
        <f t="shared" si="4"/>
        <v>1</v>
      </c>
      <c r="O89" s="10" t="str">
        <f t="array" ref="O89">IFERROR(XLOOKUP(G89,'Tipo de Carga'!A:A,'Tipo de Carga'!C:C))</f>
        <v>Diesel</v>
      </c>
    </row>
    <row r="90">
      <c r="A90" s="16">
        <v>1813.0</v>
      </c>
      <c r="B90" s="10" t="str">
        <f t="array" ref="B90">IFERROR(XLOOKUP(A90,'Asignacion Ene'!A:A,'Asignacion Ene'!C:C))</f>
        <v>Wm Full</v>
      </c>
      <c r="C90" s="10" t="str">
        <f t="array" ref="C90">IFERROR(XLOOKUP(A90,'Asignacion Ene'!A:A,'Asignacion Ene'!B:B))</f>
        <v>EC-08</v>
      </c>
      <c r="D90" s="17" t="s">
        <v>45</v>
      </c>
      <c r="E90" s="16" t="s">
        <v>100</v>
      </c>
      <c r="F90" s="10" t="str">
        <f t="array" ref="F90">IFERROR(XLOOKUP(E90,Operadores!A:A,Operadores!B:B))</f>
        <v>ALFEDI</v>
      </c>
      <c r="G90" s="16" t="s">
        <v>39</v>
      </c>
      <c r="H90" s="13">
        <v>20.06239</v>
      </c>
      <c r="I90" s="18">
        <v>350.0</v>
      </c>
      <c r="J90" s="15">
        <f t="shared" si="1"/>
        <v>7021.8365</v>
      </c>
      <c r="K90" s="10" t="str">
        <f t="array" ref="K90">IFERROR(XLOOKUP(G90,'Tipo de Carga'!A:A,'Tipo de Carga'!B:B))</f>
        <v>Autoabasto</v>
      </c>
      <c r="L90" s="10">
        <f t="shared" si="2"/>
        <v>1</v>
      </c>
      <c r="M90" s="10">
        <f t="shared" si="3"/>
        <v>2</v>
      </c>
      <c r="N90" s="10">
        <f t="shared" si="4"/>
        <v>1</v>
      </c>
      <c r="O90" s="10" t="str">
        <f t="array" ref="O90">IFERROR(XLOOKUP(G90,'Tipo de Carga'!A:A,'Tipo de Carga'!C:C))</f>
        <v>Diesel</v>
      </c>
    </row>
    <row r="91">
      <c r="A91" s="16">
        <v>1817.0</v>
      </c>
      <c r="B91" s="10" t="str">
        <f t="array" ref="B91">IFERROR(XLOOKUP(A91,'Asignacion Ene'!A:A,'Asignacion Ene'!C:C))</f>
        <v>Wm Full</v>
      </c>
      <c r="C91" s="10" t="str">
        <f t="array" ref="C91">IFERROR(XLOOKUP(A91,'Asignacion Ene'!A:A,'Asignacion Ene'!B:B))</f>
        <v>EC-08</v>
      </c>
      <c r="D91" s="17" t="s">
        <v>45</v>
      </c>
      <c r="E91" s="16" t="s">
        <v>101</v>
      </c>
      <c r="F91" s="10" t="str">
        <f t="array" ref="F91">IFERROR(XLOOKUP(E91,Operadores!A:A,Operadores!B:B))</f>
        <v>RUIROBX</v>
      </c>
      <c r="G91" s="16" t="s">
        <v>39</v>
      </c>
      <c r="H91" s="13">
        <v>20.06239</v>
      </c>
      <c r="I91" s="18">
        <v>367.0</v>
      </c>
      <c r="J91" s="15">
        <f t="shared" si="1"/>
        <v>7362.89713</v>
      </c>
      <c r="K91" s="10" t="str">
        <f t="array" ref="K91">IFERROR(XLOOKUP(G91,'Tipo de Carga'!A:A,'Tipo de Carga'!B:B))</f>
        <v>Autoabasto</v>
      </c>
      <c r="L91" s="10">
        <f t="shared" si="2"/>
        <v>1</v>
      </c>
      <c r="M91" s="10">
        <f t="shared" si="3"/>
        <v>2</v>
      </c>
      <c r="N91" s="10">
        <f t="shared" si="4"/>
        <v>1</v>
      </c>
      <c r="O91" s="10" t="str">
        <f t="array" ref="O91">IFERROR(XLOOKUP(G91,'Tipo de Carga'!A:A,'Tipo de Carga'!C:C))</f>
        <v>Diesel</v>
      </c>
    </row>
    <row r="92">
      <c r="A92" s="16">
        <v>1761.0</v>
      </c>
      <c r="B92" s="10" t="str">
        <f t="array" ref="B92">IFERROR(XLOOKUP(A92,'Asignacion Ene'!A:A,'Asignacion Ene'!C:C))</f>
        <v>Wm Full</v>
      </c>
      <c r="C92" s="10" t="str">
        <f t="array" ref="C92">IFERROR(XLOOKUP(A92,'Asignacion Ene'!A:A,'Asignacion Ene'!B:B))</f>
        <v>EC-08</v>
      </c>
      <c r="D92" s="17" t="s">
        <v>45</v>
      </c>
      <c r="E92" s="16" t="s">
        <v>102</v>
      </c>
      <c r="F92" s="10" t="str">
        <f t="array" ref="F92">IFERROR(XLOOKUP(E92,Operadores!A:A,Operadores!B:B))</f>
        <v>RAMBAR</v>
      </c>
      <c r="G92" s="16" t="s">
        <v>39</v>
      </c>
      <c r="H92" s="13">
        <v>20.06239</v>
      </c>
      <c r="I92" s="18">
        <v>408.0</v>
      </c>
      <c r="J92" s="15">
        <f t="shared" si="1"/>
        <v>8185.45512</v>
      </c>
      <c r="K92" s="10" t="str">
        <f t="array" ref="K92">IFERROR(XLOOKUP(G92,'Tipo de Carga'!A:A,'Tipo de Carga'!B:B))</f>
        <v>Autoabasto</v>
      </c>
      <c r="L92" s="10">
        <f t="shared" si="2"/>
        <v>1</v>
      </c>
      <c r="M92" s="10">
        <f t="shared" si="3"/>
        <v>2</v>
      </c>
      <c r="N92" s="10">
        <f t="shared" si="4"/>
        <v>1</v>
      </c>
      <c r="O92" s="10" t="str">
        <f t="array" ref="O92">IFERROR(XLOOKUP(G92,'Tipo de Carga'!A:A,'Tipo de Carga'!C:C))</f>
        <v>Diesel</v>
      </c>
    </row>
    <row r="93">
      <c r="A93" s="16">
        <v>1809.0</v>
      </c>
      <c r="B93" s="10" t="str">
        <f t="array" ref="B93">IFERROR(XLOOKUP(A93,'Asignacion Ene'!A:A,'Asignacion Ene'!C:C))</f>
        <v>Full Liver</v>
      </c>
      <c r="C93" s="10" t="str">
        <f t="array" ref="C93">IFERROR(XLOOKUP(A93,'Asignacion Ene'!A:A,'Asignacion Ene'!B:B))</f>
        <v>EC-01</v>
      </c>
      <c r="D93" s="17" t="s">
        <v>45</v>
      </c>
      <c r="E93" s="19" t="s">
        <v>63</v>
      </c>
      <c r="F93" s="10" t="str">
        <f t="array" ref="F93">IFERROR(XLOOKUP(E93,Operadores!A:A,Operadores!B:B))</f>
        <v>MARFRA</v>
      </c>
      <c r="G93" s="16" t="s">
        <v>103</v>
      </c>
      <c r="H93" s="13">
        <v>24.69</v>
      </c>
      <c r="I93" s="18">
        <v>240.0</v>
      </c>
      <c r="J93" s="15">
        <f t="shared" si="1"/>
        <v>5925.6</v>
      </c>
      <c r="K93" s="10" t="str">
        <f t="array" ref="K93">IFERROR(XLOOKUP(G93,'Tipo de Carga'!A:A,'Tipo de Carga'!B:B))</f>
        <v>Ticket</v>
      </c>
      <c r="L93" s="10">
        <f t="shared" si="2"/>
        <v>1</v>
      </c>
      <c r="M93" s="10">
        <f t="shared" si="3"/>
        <v>2</v>
      </c>
      <c r="N93" s="10">
        <f t="shared" si="4"/>
        <v>1</v>
      </c>
      <c r="O93" s="10" t="str">
        <f t="array" ref="O93">IFERROR(XLOOKUP(G93,'Tipo de Carga'!A:A,'Tipo de Carga'!C:C))</f>
        <v>Diesel</v>
      </c>
    </row>
    <row r="94">
      <c r="A94" s="16" t="s">
        <v>104</v>
      </c>
      <c r="B94" s="10" t="str">
        <f t="array" ref="B94">IFERROR(XLOOKUP(A94,'Asignacion Ene'!A:A,'Asignacion Ene'!C:C))</f>
        <v>Peñafiel Tecamac</v>
      </c>
      <c r="C94" s="10" t="str">
        <f t="array" ref="C94">IFERROR(XLOOKUP(A94,'Asignacion Ene'!A:A,'Asignacion Ene'!B:B))</f>
        <v>EC-02</v>
      </c>
      <c r="D94" s="17" t="s">
        <v>45</v>
      </c>
      <c r="E94" s="19"/>
      <c r="F94" s="10" t="str">
        <f t="array" ref="F94">IFERROR(XLOOKUP(E94,Operadores!A:A,Operadores!B:B))</f>
        <v/>
      </c>
      <c r="G94" s="16" t="s">
        <v>103</v>
      </c>
      <c r="H94" s="13">
        <v>24.99</v>
      </c>
      <c r="I94" s="18">
        <v>200.0</v>
      </c>
      <c r="J94" s="15">
        <f t="shared" si="1"/>
        <v>4998</v>
      </c>
      <c r="K94" s="10" t="str">
        <f t="array" ref="K94">IFERROR(XLOOKUP(G94,'Tipo de Carga'!A:A,'Tipo de Carga'!B:B))</f>
        <v>Ticket</v>
      </c>
      <c r="L94" s="10">
        <f t="shared" si="2"/>
        <v>1</v>
      </c>
      <c r="M94" s="10">
        <f t="shared" si="3"/>
        <v>2</v>
      </c>
      <c r="N94" s="10">
        <f t="shared" si="4"/>
        <v>1</v>
      </c>
      <c r="O94" s="10" t="str">
        <f t="array" ref="O94">IFERROR(XLOOKUP(G94,'Tipo de Carga'!A:A,'Tipo de Carga'!C:C))</f>
        <v>Diesel</v>
      </c>
    </row>
    <row r="95">
      <c r="A95" s="16">
        <v>1936.0</v>
      </c>
      <c r="B95" s="10" t="str">
        <f t="array" ref="B95">IFERROR(XLOOKUP(A95,'Asignacion Ene'!A:A,'Asignacion Ene'!C:C))</f>
        <v>Circuitos</v>
      </c>
      <c r="C95" s="10" t="str">
        <f t="array" ref="C95">IFERROR(XLOOKUP(A95,'Asignacion Ene'!A:A,'Asignacion Ene'!B:B))</f>
        <v>EC-03</v>
      </c>
      <c r="D95" s="17" t="s">
        <v>45</v>
      </c>
      <c r="E95" s="19" t="s">
        <v>105</v>
      </c>
      <c r="F95" s="10" t="str">
        <f t="array" ref="F95">IFERROR(XLOOKUP(E95,Operadores!A:A,Operadores!B:B))</f>
        <v>OCAMA</v>
      </c>
      <c r="G95" s="16" t="s">
        <v>103</v>
      </c>
      <c r="H95" s="13">
        <v>26.59</v>
      </c>
      <c r="I95" s="18">
        <v>293.0</v>
      </c>
      <c r="J95" s="15">
        <f t="shared" si="1"/>
        <v>7790.87</v>
      </c>
      <c r="K95" s="10" t="str">
        <f t="array" ref="K95">IFERROR(XLOOKUP(G95,'Tipo de Carga'!A:A,'Tipo de Carga'!B:B))</f>
        <v>Ticket</v>
      </c>
      <c r="L95" s="10">
        <f t="shared" si="2"/>
        <v>1</v>
      </c>
      <c r="M95" s="10">
        <f t="shared" si="3"/>
        <v>2</v>
      </c>
      <c r="N95" s="10">
        <f t="shared" si="4"/>
        <v>1</v>
      </c>
      <c r="O95" s="10" t="str">
        <f t="array" ref="O95">IFERROR(XLOOKUP(G95,'Tipo de Carga'!A:A,'Tipo de Carga'!C:C))</f>
        <v>Diesel</v>
      </c>
    </row>
    <row r="96">
      <c r="A96" s="16">
        <v>1902.0</v>
      </c>
      <c r="B96" s="10" t="str">
        <f t="array" ref="B96">IFERROR(XLOOKUP(A96,'Asignacion Ene'!A:A,'Asignacion Ene'!C:C))</f>
        <v>Pipas</v>
      </c>
      <c r="C96" s="10" t="str">
        <f t="array" ref="C96">IFERROR(XLOOKUP(A96,'Asignacion Ene'!A:A,'Asignacion Ene'!B:B))</f>
        <v>EC-02</v>
      </c>
      <c r="D96" s="17" t="s">
        <v>45</v>
      </c>
      <c r="E96" s="19"/>
      <c r="F96" s="10" t="str">
        <f t="array" ref="F96">IFERROR(XLOOKUP(E96,Operadores!A:A,Operadores!B:B))</f>
        <v/>
      </c>
      <c r="G96" s="16" t="s">
        <v>106</v>
      </c>
      <c r="H96" s="13">
        <v>21.185917</v>
      </c>
      <c r="I96" s="18">
        <v>751.0</v>
      </c>
      <c r="J96" s="15">
        <f t="shared" si="1"/>
        <v>15910.62367</v>
      </c>
      <c r="K96" s="10" t="str">
        <f t="array" ref="K96">IFERROR(XLOOKUP(G96,'Tipo de Carga'!A:A,'Tipo de Carga'!B:B))</f>
        <v>Nieto</v>
      </c>
      <c r="L96" s="10">
        <f t="shared" si="2"/>
        <v>1</v>
      </c>
      <c r="M96" s="10">
        <f t="shared" si="3"/>
        <v>2</v>
      </c>
      <c r="N96" s="10">
        <f t="shared" si="4"/>
        <v>1</v>
      </c>
      <c r="O96" s="10" t="str">
        <f t="array" ref="O96">IFERROR(XLOOKUP(G96,'Tipo de Carga'!A:A,'Tipo de Carga'!C:C))</f>
        <v>Diesel</v>
      </c>
    </row>
    <row r="97">
      <c r="A97" s="16">
        <v>1921.0</v>
      </c>
      <c r="B97" s="10" t="str">
        <f t="array" ref="B97">IFERROR(XLOOKUP(A97,'Asignacion Ene'!A:A,'Asignacion Ene'!C:C))</f>
        <v>Circuitos</v>
      </c>
      <c r="C97" s="10" t="str">
        <f t="array" ref="C97">IFERROR(XLOOKUP(A97,'Asignacion Ene'!A:A,'Asignacion Ene'!B:B))</f>
        <v>EC-03</v>
      </c>
      <c r="D97" s="17" t="s">
        <v>45</v>
      </c>
      <c r="E97" s="19" t="s">
        <v>107</v>
      </c>
      <c r="F97" s="10" t="str">
        <f t="array" ref="F97">IFERROR(XLOOKUP(E97,Operadores!A:A,Operadores!B:B))</f>
        <v>MIREDM</v>
      </c>
      <c r="G97" s="16" t="s">
        <v>108</v>
      </c>
      <c r="H97" s="13">
        <v>10.25</v>
      </c>
      <c r="I97" s="18">
        <v>272.0</v>
      </c>
      <c r="J97" s="15">
        <f t="shared" si="1"/>
        <v>2788</v>
      </c>
      <c r="K97" s="10" t="str">
        <f t="array" ref="K97">IFERROR(XLOOKUP(G97,'Tipo de Carga'!A:A,'Tipo de Carga'!B:B))</f>
        <v>Natgas</v>
      </c>
      <c r="L97" s="10">
        <f t="shared" si="2"/>
        <v>1</v>
      </c>
      <c r="M97" s="10">
        <f t="shared" si="3"/>
        <v>2</v>
      </c>
      <c r="N97" s="10">
        <f t="shared" si="4"/>
        <v>1</v>
      </c>
      <c r="O97" s="10" t="str">
        <f t="array" ref="O97">IFERROR(XLOOKUP(G97,'Tipo de Carga'!A:A,'Tipo de Carga'!C:C))</f>
        <v>GNC</v>
      </c>
    </row>
    <row r="98">
      <c r="A98" s="16">
        <v>1921.0</v>
      </c>
      <c r="B98" s="10" t="str">
        <f t="array" ref="B98">IFERROR(XLOOKUP(A98,'Asignacion Ene'!A:A,'Asignacion Ene'!C:C))</f>
        <v>Circuitos</v>
      </c>
      <c r="C98" s="10" t="str">
        <f t="array" ref="C98">IFERROR(XLOOKUP(A98,'Asignacion Ene'!A:A,'Asignacion Ene'!B:B))</f>
        <v>EC-03</v>
      </c>
      <c r="D98" s="17" t="s">
        <v>45</v>
      </c>
      <c r="E98" s="19" t="s">
        <v>107</v>
      </c>
      <c r="F98" s="10" t="str">
        <f t="array" ref="F98">IFERROR(XLOOKUP(E98,Operadores!A:A,Operadores!B:B))</f>
        <v>MIREDM</v>
      </c>
      <c r="G98" s="16" t="s">
        <v>109</v>
      </c>
      <c r="H98" s="13">
        <v>10.25</v>
      </c>
      <c r="I98" s="18">
        <v>256.0</v>
      </c>
      <c r="J98" s="15">
        <f t="shared" si="1"/>
        <v>2624</v>
      </c>
      <c r="K98" s="10" t="str">
        <f t="array" ref="K98">IFERROR(XLOOKUP(G98,'Tipo de Carga'!A:A,'Tipo de Carga'!B:B))</f>
        <v>Natgas</v>
      </c>
      <c r="L98" s="10">
        <f t="shared" si="2"/>
        <v>1</v>
      </c>
      <c r="M98" s="10">
        <f t="shared" si="3"/>
        <v>2</v>
      </c>
      <c r="N98" s="10">
        <f t="shared" si="4"/>
        <v>1</v>
      </c>
      <c r="O98" s="10" t="str">
        <f t="array" ref="O98">IFERROR(XLOOKUP(G98,'Tipo de Carga'!A:A,'Tipo de Carga'!C:C))</f>
        <v>GNC</v>
      </c>
    </row>
    <row r="99">
      <c r="A99" s="16">
        <v>1919.0</v>
      </c>
      <c r="B99" s="10" t="str">
        <f t="array" ref="B99">IFERROR(XLOOKUP(A99,'Asignacion Ene'!A:A,'Asignacion Ene'!C:C))</f>
        <v>MeLi Ded Puebla</v>
      </c>
      <c r="C99" s="10" t="str">
        <f t="array" ref="C99">IFERROR(XLOOKUP(A99,'Asignacion Ene'!A:A,'Asignacion Ene'!B:B))</f>
        <v>EC-05</v>
      </c>
      <c r="D99" s="17" t="s">
        <v>45</v>
      </c>
      <c r="E99" s="19" t="s">
        <v>110</v>
      </c>
      <c r="F99" s="10" t="str">
        <f t="array" ref="F99">IFERROR(XLOOKUP(E99,Operadores!A:A,Operadores!B:B))</f>
        <v>ALVRAU</v>
      </c>
      <c r="G99" s="16" t="s">
        <v>111</v>
      </c>
      <c r="H99" s="13">
        <v>10.65</v>
      </c>
      <c r="I99" s="18">
        <v>255.0</v>
      </c>
      <c r="J99" s="15">
        <f t="shared" si="1"/>
        <v>2715.75</v>
      </c>
      <c r="K99" s="10" t="str">
        <f t="array" ref="K99">IFERROR(XLOOKUP(G99,'Tipo de Carga'!A:A,'Tipo de Carga'!B:B))</f>
        <v>COMSUSTENTA</v>
      </c>
      <c r="L99" s="10">
        <f t="shared" si="2"/>
        <v>1</v>
      </c>
      <c r="M99" s="10">
        <f t="shared" si="3"/>
        <v>2</v>
      </c>
      <c r="N99" s="10">
        <f t="shared" si="4"/>
        <v>1</v>
      </c>
      <c r="O99" s="10" t="str">
        <f t="array" ref="O99">IFERROR(XLOOKUP(G99,'Tipo de Carga'!A:A,'Tipo de Carga'!C:C))</f>
        <v>GNC</v>
      </c>
    </row>
    <row r="100">
      <c r="A100" s="16">
        <v>2024.0</v>
      </c>
      <c r="B100" s="10" t="str">
        <f t="array" ref="B100">IFERROR(XLOOKUP(A100,'Asignacion Ene'!A:A,'Asignacion Ene'!C:C))</f>
        <v>MeLi Dedicado Merida</v>
      </c>
      <c r="C100" s="10" t="str">
        <f t="array" ref="C100">IFERROR(XLOOKUP(A100,'Asignacion Ene'!A:A,'Asignacion Ene'!B:B))</f>
        <v>EC-05</v>
      </c>
      <c r="D100" s="17" t="s">
        <v>112</v>
      </c>
      <c r="E100" s="16" t="s">
        <v>113</v>
      </c>
      <c r="F100" s="10" t="str">
        <f t="array" ref="F100">IFERROR(XLOOKUP(E100,Operadores!A:A,Operadores!B:B))</f>
        <v>DELJOS01</v>
      </c>
      <c r="G100" s="16" t="s">
        <v>17</v>
      </c>
      <c r="H100" s="13">
        <v>19.16868</v>
      </c>
      <c r="I100" s="18">
        <v>26.29</v>
      </c>
      <c r="J100" s="15">
        <f t="shared" si="1"/>
        <v>503.9445972</v>
      </c>
      <c r="K100" s="10" t="str">
        <f t="array" ref="K100">IFERROR(XLOOKUP(G100,'Tipo de Carga'!A:A,'Tipo de Carga'!B:B))</f>
        <v>Autoabasto</v>
      </c>
      <c r="L100" s="10">
        <f t="shared" si="2"/>
        <v>1</v>
      </c>
      <c r="M100" s="10">
        <f t="shared" si="3"/>
        <v>3</v>
      </c>
      <c r="N100" s="10">
        <f t="shared" si="4"/>
        <v>1</v>
      </c>
      <c r="O100" s="10" t="str">
        <f t="array" ref="O100">IFERROR(XLOOKUP(G100,'Tipo de Carga'!A:A,'Tipo de Carga'!C:C))</f>
        <v>Diesel</v>
      </c>
    </row>
    <row r="101">
      <c r="A101" s="16">
        <v>1765.0</v>
      </c>
      <c r="B101" s="10" t="str">
        <f t="array" ref="B101">IFERROR(XLOOKUP(A101,'Asignacion Ene'!A:A,'Asignacion Ene'!C:C))</f>
        <v>Hisense</v>
      </c>
      <c r="C101" s="10" t="str">
        <f t="array" ref="C101">IFERROR(XLOOKUP(A101,'Asignacion Ene'!A:A,'Asignacion Ene'!B:B))</f>
        <v>EC-03</v>
      </c>
      <c r="D101" s="17" t="s">
        <v>112</v>
      </c>
      <c r="E101" s="16" t="s">
        <v>114</v>
      </c>
      <c r="F101" s="10" t="str">
        <f t="array" ref="F101">IFERROR(XLOOKUP(E101,Operadores!A:A,Operadores!B:B))</f>
        <v>ACOFED</v>
      </c>
      <c r="G101" s="16" t="s">
        <v>17</v>
      </c>
      <c r="H101" s="13">
        <v>19.16868</v>
      </c>
      <c r="I101" s="18">
        <v>265.2</v>
      </c>
      <c r="J101" s="15">
        <f t="shared" si="1"/>
        <v>5083.533936</v>
      </c>
      <c r="K101" s="10" t="str">
        <f t="array" ref="K101">IFERROR(XLOOKUP(G101,'Tipo de Carga'!A:A,'Tipo de Carga'!B:B))</f>
        <v>Autoabasto</v>
      </c>
      <c r="L101" s="10">
        <f t="shared" si="2"/>
        <v>1</v>
      </c>
      <c r="M101" s="10">
        <f t="shared" si="3"/>
        <v>3</v>
      </c>
      <c r="N101" s="10">
        <f t="shared" si="4"/>
        <v>1</v>
      </c>
      <c r="O101" s="10" t="str">
        <f t="array" ref="O101">IFERROR(XLOOKUP(G101,'Tipo de Carga'!A:A,'Tipo de Carga'!C:C))</f>
        <v>Diesel</v>
      </c>
    </row>
    <row r="102">
      <c r="A102" s="16">
        <v>1788.0</v>
      </c>
      <c r="B102" s="10" t="str">
        <f t="array" ref="B102">IFERROR(XLOOKUP(A102,'Asignacion Ene'!A:A,'Asignacion Ene'!C:C))</f>
        <v>Liverpool Local</v>
      </c>
      <c r="C102" s="10" t="str">
        <f t="array" ref="C102">IFERROR(XLOOKUP(A102,'Asignacion Ene'!A:A,'Asignacion Ene'!B:B))</f>
        <v>EC-01</v>
      </c>
      <c r="D102" s="17" t="s">
        <v>112</v>
      </c>
      <c r="E102" s="16" t="s">
        <v>115</v>
      </c>
      <c r="F102" s="10" t="str">
        <f t="array" ref="F102">IFERROR(XLOOKUP(E102,Operadores!A:A,Operadores!B:B))</f>
        <v>PERMAR01</v>
      </c>
      <c r="G102" s="16" t="s">
        <v>17</v>
      </c>
      <c r="H102" s="13">
        <v>19.16868</v>
      </c>
      <c r="I102" s="18">
        <v>592.46</v>
      </c>
      <c r="J102" s="15">
        <f t="shared" si="1"/>
        <v>11356.67615</v>
      </c>
      <c r="K102" s="10" t="str">
        <f t="array" ref="K102">IFERROR(XLOOKUP(G102,'Tipo de Carga'!A:A,'Tipo de Carga'!B:B))</f>
        <v>Autoabasto</v>
      </c>
      <c r="L102" s="10">
        <f t="shared" si="2"/>
        <v>1</v>
      </c>
      <c r="M102" s="10">
        <f t="shared" si="3"/>
        <v>3</v>
      </c>
      <c r="N102" s="10">
        <f t="shared" si="4"/>
        <v>1</v>
      </c>
      <c r="O102" s="10" t="str">
        <f t="array" ref="O102">IFERROR(XLOOKUP(G102,'Tipo de Carga'!A:A,'Tipo de Carga'!C:C))</f>
        <v>Diesel</v>
      </c>
    </row>
    <row r="103">
      <c r="A103" s="16">
        <v>1939.0</v>
      </c>
      <c r="B103" s="10" t="str">
        <f t="array" ref="B103">IFERROR(XLOOKUP(A103,'Asignacion Ene'!A:A,'Asignacion Ene'!C:C))</f>
        <v>Full Liver</v>
      </c>
      <c r="C103" s="10" t="str">
        <f t="array" ref="C103">IFERROR(XLOOKUP(A103,'Asignacion Ene'!A:A,'Asignacion Ene'!B:B))</f>
        <v>EC-01</v>
      </c>
      <c r="D103" s="17" t="s">
        <v>112</v>
      </c>
      <c r="E103" s="16" t="s">
        <v>116</v>
      </c>
      <c r="F103" s="10" t="str">
        <f t="array" ref="F103">IFERROR(XLOOKUP(E103,Operadores!A:A,Operadores!B:B))</f>
        <v>TORBR01</v>
      </c>
      <c r="G103" s="16" t="s">
        <v>17</v>
      </c>
      <c r="H103" s="13">
        <v>19.16868</v>
      </c>
      <c r="I103" s="18">
        <v>588.08</v>
      </c>
      <c r="J103" s="15">
        <f t="shared" si="1"/>
        <v>11272.71733</v>
      </c>
      <c r="K103" s="10" t="str">
        <f t="array" ref="K103">IFERROR(XLOOKUP(G103,'Tipo de Carga'!A:A,'Tipo de Carga'!B:B))</f>
        <v>Autoabasto</v>
      </c>
      <c r="L103" s="10">
        <f t="shared" si="2"/>
        <v>1</v>
      </c>
      <c r="M103" s="10">
        <f t="shared" si="3"/>
        <v>3</v>
      </c>
      <c r="N103" s="10">
        <f t="shared" si="4"/>
        <v>1</v>
      </c>
      <c r="O103" s="10" t="str">
        <f t="array" ref="O103">IFERROR(XLOOKUP(G103,'Tipo de Carga'!A:A,'Tipo de Carga'!C:C))</f>
        <v>Diesel</v>
      </c>
    </row>
    <row r="104">
      <c r="A104" s="16">
        <v>1795.0</v>
      </c>
      <c r="B104" s="10" t="str">
        <f t="array" ref="B104">IFERROR(XLOOKUP(A104,'Asignacion Ene'!A:A,'Asignacion Ene'!C:C))</f>
        <v>Pilgrims Tepo</v>
      </c>
      <c r="C104" s="10" t="str">
        <f t="array" ref="C104">IFERROR(XLOOKUP(A104,'Asignacion Ene'!A:A,'Asignacion Ene'!B:B))</f>
        <v>EC-02</v>
      </c>
      <c r="D104" s="17" t="s">
        <v>112</v>
      </c>
      <c r="E104" s="16" t="s">
        <v>56</v>
      </c>
      <c r="F104" s="10" t="str">
        <f t="array" ref="F104">IFERROR(XLOOKUP(E104,Operadores!A:A,Operadores!B:B))</f>
        <v>MAREVA</v>
      </c>
      <c r="G104" s="16" t="s">
        <v>17</v>
      </c>
      <c r="H104" s="13">
        <v>19.16868</v>
      </c>
      <c r="I104" s="18">
        <v>338.08</v>
      </c>
      <c r="J104" s="15">
        <f t="shared" si="1"/>
        <v>6480.547334</v>
      </c>
      <c r="K104" s="10" t="str">
        <f t="array" ref="K104">IFERROR(XLOOKUP(G104,'Tipo de Carga'!A:A,'Tipo de Carga'!B:B))</f>
        <v>Autoabasto</v>
      </c>
      <c r="L104" s="10">
        <f t="shared" si="2"/>
        <v>1</v>
      </c>
      <c r="M104" s="10">
        <f t="shared" si="3"/>
        <v>3</v>
      </c>
      <c r="N104" s="10">
        <f t="shared" si="4"/>
        <v>1</v>
      </c>
      <c r="O104" s="10" t="str">
        <f t="array" ref="O104">IFERROR(XLOOKUP(G104,'Tipo de Carga'!A:A,'Tipo de Carga'!C:C))</f>
        <v>Diesel</v>
      </c>
    </row>
    <row r="105">
      <c r="A105" s="16">
        <v>1741.0</v>
      </c>
      <c r="B105" s="10" t="str">
        <f t="array" ref="B105">IFERROR(XLOOKUP(A105,'Asignacion Ene'!A:A,'Asignacion Ene'!C:C))</f>
        <v>Hisense</v>
      </c>
      <c r="C105" s="10" t="str">
        <f t="array" ref="C105">IFERROR(XLOOKUP(A105,'Asignacion Ene'!A:A,'Asignacion Ene'!B:B))</f>
        <v>EC-03</v>
      </c>
      <c r="D105" s="17" t="s">
        <v>112</v>
      </c>
      <c r="E105" s="16" t="s">
        <v>117</v>
      </c>
      <c r="F105" s="10" t="str">
        <f t="array" ref="F105">IFERROR(XLOOKUP(E105,Operadores!A:A,Operadores!B:B))</f>
        <v>GALSA</v>
      </c>
      <c r="G105" s="16" t="s">
        <v>17</v>
      </c>
      <c r="H105" s="13">
        <v>19.16868</v>
      </c>
      <c r="I105" s="18">
        <v>230.8</v>
      </c>
      <c r="J105" s="15">
        <f t="shared" si="1"/>
        <v>4424.131344</v>
      </c>
      <c r="K105" s="10" t="str">
        <f t="array" ref="K105">IFERROR(XLOOKUP(G105,'Tipo de Carga'!A:A,'Tipo de Carga'!B:B))</f>
        <v>Autoabasto</v>
      </c>
      <c r="L105" s="10">
        <f t="shared" si="2"/>
        <v>1</v>
      </c>
      <c r="M105" s="10">
        <f t="shared" si="3"/>
        <v>3</v>
      </c>
      <c r="N105" s="10">
        <f t="shared" si="4"/>
        <v>1</v>
      </c>
      <c r="O105" s="10" t="str">
        <f t="array" ref="O105">IFERROR(XLOOKUP(G105,'Tipo de Carga'!A:A,'Tipo de Carga'!C:C))</f>
        <v>Diesel</v>
      </c>
    </row>
    <row r="106">
      <c r="A106" s="16">
        <v>1982.0</v>
      </c>
      <c r="B106" s="10" t="str">
        <f t="array" ref="B106">IFERROR(XLOOKUP(A106,'Asignacion Ene'!A:A,'Asignacion Ene'!C:C))</f>
        <v>MeLi asignado SD</v>
      </c>
      <c r="C106" s="10" t="str">
        <f t="array" ref="C106">IFERROR(XLOOKUP(A106,'Asignacion Ene'!A:A,'Asignacion Ene'!B:B))</f>
        <v>EC-05</v>
      </c>
      <c r="D106" s="17" t="s">
        <v>112</v>
      </c>
      <c r="E106" s="16" t="s">
        <v>118</v>
      </c>
      <c r="F106" s="10" t="str">
        <f t="array" ref="F106">IFERROR(XLOOKUP(E106,Operadores!A:A,Operadores!B:B))</f>
        <v>BUSJUA</v>
      </c>
      <c r="G106" s="16" t="s">
        <v>17</v>
      </c>
      <c r="H106" s="13">
        <v>19.16868</v>
      </c>
      <c r="I106" s="18">
        <v>380.22</v>
      </c>
      <c r="J106" s="15">
        <f t="shared" si="1"/>
        <v>7288.31551</v>
      </c>
      <c r="K106" s="10" t="str">
        <f t="array" ref="K106">IFERROR(XLOOKUP(G106,'Tipo de Carga'!A:A,'Tipo de Carga'!B:B))</f>
        <v>Autoabasto</v>
      </c>
      <c r="L106" s="10">
        <f t="shared" si="2"/>
        <v>1</v>
      </c>
      <c r="M106" s="10">
        <f t="shared" si="3"/>
        <v>3</v>
      </c>
      <c r="N106" s="10">
        <f t="shared" si="4"/>
        <v>1</v>
      </c>
      <c r="O106" s="10" t="str">
        <f t="array" ref="O106">IFERROR(XLOOKUP(G106,'Tipo de Carga'!A:A,'Tipo de Carga'!C:C))</f>
        <v>Diesel</v>
      </c>
    </row>
    <row r="107">
      <c r="A107" s="16">
        <v>1951.0</v>
      </c>
      <c r="B107" s="10" t="str">
        <f t="array" ref="B107">IFERROR(XLOOKUP(A107,'Asignacion Ene'!A:A,'Asignacion Ene'!C:C))</f>
        <v>MeLi asignado SD</v>
      </c>
      <c r="C107" s="10" t="str">
        <f t="array" ref="C107">IFERROR(XLOOKUP(A107,'Asignacion Ene'!A:A,'Asignacion Ene'!B:B))</f>
        <v>EC-05</v>
      </c>
      <c r="D107" s="17" t="s">
        <v>112</v>
      </c>
      <c r="E107" s="16" t="s">
        <v>119</v>
      </c>
      <c r="F107" s="10" t="str">
        <f t="array" ref="F107">IFERROR(XLOOKUP(E107,Operadores!A:A,Operadores!B:B))</f>
        <v>HERJOS08</v>
      </c>
      <c r="G107" s="16" t="s">
        <v>17</v>
      </c>
      <c r="H107" s="13">
        <v>19.16868</v>
      </c>
      <c r="I107" s="18">
        <v>325.01</v>
      </c>
      <c r="J107" s="15">
        <f t="shared" si="1"/>
        <v>6230.012687</v>
      </c>
      <c r="K107" s="10" t="str">
        <f t="array" ref="K107">IFERROR(XLOOKUP(G107,'Tipo de Carga'!A:A,'Tipo de Carga'!B:B))</f>
        <v>Autoabasto</v>
      </c>
      <c r="L107" s="10">
        <f t="shared" si="2"/>
        <v>1</v>
      </c>
      <c r="M107" s="10">
        <f t="shared" si="3"/>
        <v>3</v>
      </c>
      <c r="N107" s="10">
        <f t="shared" si="4"/>
        <v>1</v>
      </c>
      <c r="O107" s="10" t="str">
        <f t="array" ref="O107">IFERROR(XLOOKUP(G107,'Tipo de Carga'!A:A,'Tipo de Carga'!C:C))</f>
        <v>Diesel</v>
      </c>
    </row>
    <row r="108">
      <c r="A108" s="16">
        <v>2069.0</v>
      </c>
      <c r="B108" s="10" t="str">
        <f t="array" ref="B108">IFERROR(XLOOKUP(A108,'Asignacion Ene'!A:A,'Asignacion Ene'!C:C))</f>
        <v>Peñafiel Tecamac</v>
      </c>
      <c r="C108" s="10" t="str">
        <f t="array" ref="C108">IFERROR(XLOOKUP(A108,'Asignacion Ene'!A:A,'Asignacion Ene'!B:B))</f>
        <v>EC-02</v>
      </c>
      <c r="D108" s="17" t="s">
        <v>112</v>
      </c>
      <c r="E108" s="16" t="s">
        <v>120</v>
      </c>
      <c r="F108" s="10" t="str">
        <f t="array" ref="F108">IFERROR(XLOOKUP(E108,Operadores!A:A,Operadores!B:B))</f>
        <v>VALJUA</v>
      </c>
      <c r="G108" s="16" t="s">
        <v>17</v>
      </c>
      <c r="H108" s="13">
        <v>19.16868</v>
      </c>
      <c r="I108" s="18">
        <v>386.71</v>
      </c>
      <c r="J108" s="15">
        <f t="shared" si="1"/>
        <v>7412.720243</v>
      </c>
      <c r="K108" s="10" t="str">
        <f t="array" ref="K108">IFERROR(XLOOKUP(G108,'Tipo de Carga'!A:A,'Tipo de Carga'!B:B))</f>
        <v>Autoabasto</v>
      </c>
      <c r="L108" s="10">
        <f t="shared" si="2"/>
        <v>1</v>
      </c>
      <c r="M108" s="10">
        <f t="shared" si="3"/>
        <v>3</v>
      </c>
      <c r="N108" s="10">
        <f t="shared" si="4"/>
        <v>1</v>
      </c>
      <c r="O108" s="10" t="str">
        <f t="array" ref="O108">IFERROR(XLOOKUP(G108,'Tipo de Carga'!A:A,'Tipo de Carga'!C:C))</f>
        <v>Diesel</v>
      </c>
    </row>
    <row r="109">
      <c r="A109" s="16">
        <v>1735.0</v>
      </c>
      <c r="B109" s="10" t="str">
        <f t="array" ref="B109">IFERROR(XLOOKUP(A109,'Asignacion Ene'!A:A,'Asignacion Ene'!C:C))</f>
        <v>Pilgrims Tepo</v>
      </c>
      <c r="C109" s="10" t="str">
        <f t="array" ref="C109">IFERROR(XLOOKUP(A109,'Asignacion Ene'!A:A,'Asignacion Ene'!B:B))</f>
        <v>EC-02</v>
      </c>
      <c r="D109" s="17" t="s">
        <v>112</v>
      </c>
      <c r="E109" s="16" t="s">
        <v>121</v>
      </c>
      <c r="F109" s="10" t="str">
        <f t="array" ref="F109">IFERROR(XLOOKUP(E109,Operadores!A:A,Operadores!B:B))</f>
        <v>SALMIG01</v>
      </c>
      <c r="G109" s="16" t="s">
        <v>17</v>
      </c>
      <c r="H109" s="13">
        <v>19.16868</v>
      </c>
      <c r="I109" s="18">
        <v>289.67</v>
      </c>
      <c r="J109" s="15">
        <f t="shared" si="1"/>
        <v>5552.591536</v>
      </c>
      <c r="K109" s="10" t="str">
        <f t="array" ref="K109">IFERROR(XLOOKUP(G109,'Tipo de Carga'!A:A,'Tipo de Carga'!B:B))</f>
        <v>Autoabasto</v>
      </c>
      <c r="L109" s="10">
        <f t="shared" si="2"/>
        <v>1</v>
      </c>
      <c r="M109" s="10">
        <f t="shared" si="3"/>
        <v>3</v>
      </c>
      <c r="N109" s="10">
        <f t="shared" si="4"/>
        <v>1</v>
      </c>
      <c r="O109" s="10" t="str">
        <f t="array" ref="O109">IFERROR(XLOOKUP(G109,'Tipo de Carga'!A:A,'Tipo de Carga'!C:C))</f>
        <v>Diesel</v>
      </c>
    </row>
    <row r="110">
      <c r="A110" s="16">
        <v>1750.0</v>
      </c>
      <c r="B110" s="10" t="str">
        <f t="array" ref="B110">IFERROR(XLOOKUP(A110,'Asignacion Ene'!A:A,'Asignacion Ene'!C:C))</f>
        <v>Patieros sucursal</v>
      </c>
      <c r="C110" s="10" t="str">
        <f t="array" ref="C110">IFERROR(XLOOKUP(A110,'Asignacion Ene'!A:A,'Asignacion Ene'!B:B))</f>
        <v>EC-03</v>
      </c>
      <c r="D110" s="17" t="s">
        <v>112</v>
      </c>
      <c r="E110" s="16" t="s">
        <v>122</v>
      </c>
      <c r="F110" s="10" t="str">
        <f t="array" ref="F110">IFERROR(XLOOKUP(E110,Operadores!A:A,Operadores!B:B))</f>
        <v>SANCAR01</v>
      </c>
      <c r="G110" s="16" t="s">
        <v>17</v>
      </c>
      <c r="H110" s="13">
        <v>19.16868</v>
      </c>
      <c r="I110" s="18">
        <v>83.86</v>
      </c>
      <c r="J110" s="15">
        <f t="shared" si="1"/>
        <v>1607.485505</v>
      </c>
      <c r="K110" s="10" t="str">
        <f t="array" ref="K110">IFERROR(XLOOKUP(G110,'Tipo de Carga'!A:A,'Tipo de Carga'!B:B))</f>
        <v>Autoabasto</v>
      </c>
      <c r="L110" s="10">
        <f t="shared" si="2"/>
        <v>1</v>
      </c>
      <c r="M110" s="10">
        <f t="shared" si="3"/>
        <v>3</v>
      </c>
      <c r="N110" s="10">
        <f t="shared" si="4"/>
        <v>1</v>
      </c>
      <c r="O110" s="10" t="str">
        <f t="array" ref="O110">IFERROR(XLOOKUP(G110,'Tipo de Carga'!A:A,'Tipo de Carga'!C:C))</f>
        <v>Diesel</v>
      </c>
    </row>
    <row r="111">
      <c r="A111" s="16">
        <v>1688.0</v>
      </c>
      <c r="B111" s="10" t="str">
        <f t="array" ref="B111">IFERROR(XLOOKUP(A111,'Asignacion Ene'!A:A,'Asignacion Ene'!C:C))</f>
        <v>Pilgrims Tepo</v>
      </c>
      <c r="C111" s="10" t="str">
        <f t="array" ref="C111">IFERROR(XLOOKUP(A111,'Asignacion Ene'!A:A,'Asignacion Ene'!B:B))</f>
        <v>EC-02</v>
      </c>
      <c r="D111" s="17" t="s">
        <v>112</v>
      </c>
      <c r="E111" s="16" t="s">
        <v>123</v>
      </c>
      <c r="F111" s="10" t="str">
        <f t="array" ref="F111">IFERROR(XLOOKUP(E111,Operadores!A:A,Operadores!B:B))</f>
        <v>CARJOS02</v>
      </c>
      <c r="G111" s="16" t="s">
        <v>17</v>
      </c>
      <c r="H111" s="13">
        <v>19.16868</v>
      </c>
      <c r="I111" s="18">
        <v>127.43</v>
      </c>
      <c r="J111" s="15">
        <f t="shared" si="1"/>
        <v>2442.664892</v>
      </c>
      <c r="K111" s="10" t="str">
        <f t="array" ref="K111">IFERROR(XLOOKUP(G111,'Tipo de Carga'!A:A,'Tipo de Carga'!B:B))</f>
        <v>Autoabasto</v>
      </c>
      <c r="L111" s="10">
        <f t="shared" si="2"/>
        <v>1</v>
      </c>
      <c r="M111" s="10">
        <f t="shared" si="3"/>
        <v>3</v>
      </c>
      <c r="N111" s="10">
        <f t="shared" si="4"/>
        <v>1</v>
      </c>
      <c r="O111" s="10" t="str">
        <f t="array" ref="O111">IFERROR(XLOOKUP(G111,'Tipo de Carga'!A:A,'Tipo de Carga'!C:C))</f>
        <v>Diesel</v>
      </c>
    </row>
    <row r="112">
      <c r="A112" s="16">
        <v>1863.0</v>
      </c>
      <c r="B112" s="10" t="str">
        <f t="array" ref="B112">IFERROR(XLOOKUP(A112,'Asignacion Ene'!A:A,'Asignacion Ene'!C:C))</f>
        <v>Pilgrims Tepo</v>
      </c>
      <c r="C112" s="10" t="str">
        <f t="array" ref="C112">IFERROR(XLOOKUP(A112,'Asignacion Ene'!A:A,'Asignacion Ene'!B:B))</f>
        <v>EC-02</v>
      </c>
      <c r="D112" s="17" t="s">
        <v>112</v>
      </c>
      <c r="E112" s="16" t="s">
        <v>124</v>
      </c>
      <c r="F112" s="10" t="str">
        <f t="array" ref="F112">IFERROR(XLOOKUP(E112,Operadores!A:A,Operadores!B:B))</f>
        <v>MORDAN</v>
      </c>
      <c r="G112" s="16" t="s">
        <v>17</v>
      </c>
      <c r="H112" s="13">
        <v>19.16868</v>
      </c>
      <c r="I112" s="18">
        <v>222.61</v>
      </c>
      <c r="J112" s="15">
        <f t="shared" si="1"/>
        <v>4267.139855</v>
      </c>
      <c r="K112" s="10" t="str">
        <f t="array" ref="K112">IFERROR(XLOOKUP(G112,'Tipo de Carga'!A:A,'Tipo de Carga'!B:B))</f>
        <v>Autoabasto</v>
      </c>
      <c r="L112" s="10">
        <f t="shared" si="2"/>
        <v>1</v>
      </c>
      <c r="M112" s="10">
        <f t="shared" si="3"/>
        <v>3</v>
      </c>
      <c r="N112" s="10">
        <f t="shared" si="4"/>
        <v>1</v>
      </c>
      <c r="O112" s="10" t="str">
        <f t="array" ref="O112">IFERROR(XLOOKUP(G112,'Tipo de Carga'!A:A,'Tipo de Carga'!C:C))</f>
        <v>Diesel</v>
      </c>
    </row>
    <row r="113">
      <c r="A113" s="16">
        <v>1774.0</v>
      </c>
      <c r="B113" s="10" t="str">
        <f t="array" ref="B113">IFERROR(XLOOKUP(A113,'Asignacion Ene'!A:A,'Asignacion Ene'!C:C))</f>
        <v>Circuitos</v>
      </c>
      <c r="C113" s="10" t="str">
        <f t="array" ref="C113">IFERROR(XLOOKUP(A113,'Asignacion Ene'!A:A,'Asignacion Ene'!B:B))</f>
        <v>EC-03</v>
      </c>
      <c r="D113" s="17" t="s">
        <v>112</v>
      </c>
      <c r="E113" s="16" t="s">
        <v>125</v>
      </c>
      <c r="F113" s="10" t="str">
        <f t="array" ref="F113">IFERROR(XLOOKUP(E113,Operadores!A:A,Operadores!B:B))</f>
        <v>GARFRA</v>
      </c>
      <c r="G113" s="16" t="s">
        <v>17</v>
      </c>
      <c r="H113" s="13">
        <v>19.16868</v>
      </c>
      <c r="I113" s="18">
        <v>401.21</v>
      </c>
      <c r="J113" s="15">
        <f t="shared" si="1"/>
        <v>7690.666103</v>
      </c>
      <c r="K113" s="10" t="str">
        <f t="array" ref="K113">IFERROR(XLOOKUP(G113,'Tipo de Carga'!A:A,'Tipo de Carga'!B:B))</f>
        <v>Autoabasto</v>
      </c>
      <c r="L113" s="10">
        <f t="shared" si="2"/>
        <v>1</v>
      </c>
      <c r="M113" s="10">
        <f t="shared" si="3"/>
        <v>3</v>
      </c>
      <c r="N113" s="10">
        <f t="shared" si="4"/>
        <v>1</v>
      </c>
      <c r="O113" s="10" t="str">
        <f t="array" ref="O113">IFERROR(XLOOKUP(G113,'Tipo de Carga'!A:A,'Tipo de Carga'!C:C))</f>
        <v>Diesel</v>
      </c>
    </row>
    <row r="114">
      <c r="A114" s="16">
        <v>2023.0</v>
      </c>
      <c r="B114" s="10" t="str">
        <f t="array" ref="B114">IFERROR(XLOOKUP(A114,'Asignacion Ene'!A:A,'Asignacion Ene'!C:C))</f>
        <v>MeLi Asignado TD</v>
      </c>
      <c r="C114" s="10" t="str">
        <f t="array" ref="C114">IFERROR(XLOOKUP(A114,'Asignacion Ene'!A:A,'Asignacion Ene'!B:B))</f>
        <v>EC-05</v>
      </c>
      <c r="D114" s="17" t="s">
        <v>112</v>
      </c>
      <c r="E114" s="16" t="s">
        <v>126</v>
      </c>
      <c r="F114" s="10" t="str">
        <f t="array" ref="F114">IFERROR(XLOOKUP(E114,Operadores!A:A,Operadores!B:B))</f>
        <v>ESCSAU</v>
      </c>
      <c r="G114" s="16" t="s">
        <v>17</v>
      </c>
      <c r="H114" s="13">
        <v>19.16868</v>
      </c>
      <c r="I114" s="18">
        <v>643.29</v>
      </c>
      <c r="J114" s="15">
        <f t="shared" si="1"/>
        <v>12331.02016</v>
      </c>
      <c r="K114" s="10" t="str">
        <f t="array" ref="K114">IFERROR(XLOOKUP(G114,'Tipo de Carga'!A:A,'Tipo de Carga'!B:B))</f>
        <v>Autoabasto</v>
      </c>
      <c r="L114" s="10">
        <f t="shared" si="2"/>
        <v>1</v>
      </c>
      <c r="M114" s="10">
        <f t="shared" si="3"/>
        <v>3</v>
      </c>
      <c r="N114" s="10">
        <f t="shared" si="4"/>
        <v>1</v>
      </c>
      <c r="O114" s="10" t="str">
        <f t="array" ref="O114">IFERROR(XLOOKUP(G114,'Tipo de Carga'!A:A,'Tipo de Carga'!C:C))</f>
        <v>Diesel</v>
      </c>
    </row>
    <row r="115">
      <c r="A115" s="16">
        <v>1754.0</v>
      </c>
      <c r="B115" s="10" t="str">
        <f t="array" ref="B115">IFERROR(XLOOKUP(A115,'Asignacion Ene'!A:A,'Asignacion Ene'!C:C))</f>
        <v>Pilgrims Tepo</v>
      </c>
      <c r="C115" s="10" t="str">
        <f t="array" ref="C115">IFERROR(XLOOKUP(A115,'Asignacion Ene'!A:A,'Asignacion Ene'!B:B))</f>
        <v>EC-02</v>
      </c>
      <c r="D115" s="17" t="s">
        <v>112</v>
      </c>
      <c r="E115" s="16" t="s">
        <v>127</v>
      </c>
      <c r="F115" s="10" t="str">
        <f t="array" ref="F115">IFERROR(XLOOKUP(E115,Operadores!A:A,Operadores!B:B))</f>
        <v>PATRAM</v>
      </c>
      <c r="G115" s="16" t="s">
        <v>17</v>
      </c>
      <c r="H115" s="13">
        <v>19.16868</v>
      </c>
      <c r="I115" s="18">
        <v>111.66</v>
      </c>
      <c r="J115" s="15">
        <f t="shared" si="1"/>
        <v>2140.374809</v>
      </c>
      <c r="K115" s="10" t="str">
        <f t="array" ref="K115">IFERROR(XLOOKUP(G115,'Tipo de Carga'!A:A,'Tipo de Carga'!B:B))</f>
        <v>Autoabasto</v>
      </c>
      <c r="L115" s="10">
        <f t="shared" si="2"/>
        <v>1</v>
      </c>
      <c r="M115" s="10">
        <f t="shared" si="3"/>
        <v>3</v>
      </c>
      <c r="N115" s="10">
        <f t="shared" si="4"/>
        <v>1</v>
      </c>
      <c r="O115" s="10" t="str">
        <f t="array" ref="O115">IFERROR(XLOOKUP(G115,'Tipo de Carga'!A:A,'Tipo de Carga'!C:C))</f>
        <v>Diesel</v>
      </c>
    </row>
    <row r="116">
      <c r="A116" s="16">
        <v>1689.0</v>
      </c>
      <c r="B116" s="10" t="str">
        <f t="array" ref="B116">IFERROR(XLOOKUP(A116,'Asignacion Ene'!A:A,'Asignacion Ene'!C:C))</f>
        <v>Pilgrims Tepo</v>
      </c>
      <c r="C116" s="10" t="str">
        <f t="array" ref="C116">IFERROR(XLOOKUP(A116,'Asignacion Ene'!A:A,'Asignacion Ene'!B:B))</f>
        <v>EC-02</v>
      </c>
      <c r="D116" s="17" t="s">
        <v>112</v>
      </c>
      <c r="E116" s="16" t="s">
        <v>128</v>
      </c>
      <c r="F116" s="10" t="str">
        <f t="array" ref="F116">IFERROR(XLOOKUP(E116,Operadores!A:A,Operadores!B:B))</f>
        <v>SANJOR</v>
      </c>
      <c r="G116" s="16" t="s">
        <v>17</v>
      </c>
      <c r="H116" s="13">
        <v>19.16868</v>
      </c>
      <c r="I116" s="18">
        <v>300.04</v>
      </c>
      <c r="J116" s="15">
        <f t="shared" si="1"/>
        <v>5751.370747</v>
      </c>
      <c r="K116" s="10" t="str">
        <f t="array" ref="K116">IFERROR(XLOOKUP(G116,'Tipo de Carga'!A:A,'Tipo de Carga'!B:B))</f>
        <v>Autoabasto</v>
      </c>
      <c r="L116" s="10">
        <f t="shared" si="2"/>
        <v>1</v>
      </c>
      <c r="M116" s="10">
        <f t="shared" si="3"/>
        <v>3</v>
      </c>
      <c r="N116" s="10">
        <f t="shared" si="4"/>
        <v>1</v>
      </c>
      <c r="O116" s="10" t="str">
        <f t="array" ref="O116">IFERROR(XLOOKUP(G116,'Tipo de Carga'!A:A,'Tipo de Carga'!C:C))</f>
        <v>Diesel</v>
      </c>
    </row>
    <row r="117">
      <c r="A117" s="16">
        <v>1697.0</v>
      </c>
      <c r="B117" s="10" t="str">
        <f t="array" ref="B117">IFERROR(XLOOKUP(A117,'Asignacion Ene'!A:A,'Asignacion Ene'!C:C))</f>
        <v>Pilgrims Tepo</v>
      </c>
      <c r="C117" s="10" t="str">
        <f t="array" ref="C117">IFERROR(XLOOKUP(A117,'Asignacion Ene'!A:A,'Asignacion Ene'!B:B))</f>
        <v>EC-02</v>
      </c>
      <c r="D117" s="17" t="s">
        <v>112</v>
      </c>
      <c r="E117" s="16" t="s">
        <v>129</v>
      </c>
      <c r="F117" s="10" t="str">
        <f t="array" ref="F117">IFERROR(XLOOKUP(E117,Operadores!A:A,Operadores!B:B))</f>
        <v>SANKEV</v>
      </c>
      <c r="G117" s="16" t="s">
        <v>17</v>
      </c>
      <c r="H117" s="13">
        <v>19.16868</v>
      </c>
      <c r="I117" s="18">
        <v>94.74</v>
      </c>
      <c r="J117" s="15">
        <f t="shared" si="1"/>
        <v>1816.040743</v>
      </c>
      <c r="K117" s="10" t="str">
        <f t="array" ref="K117">IFERROR(XLOOKUP(G117,'Tipo de Carga'!A:A,'Tipo de Carga'!B:B))</f>
        <v>Autoabasto</v>
      </c>
      <c r="L117" s="10">
        <f t="shared" si="2"/>
        <v>1</v>
      </c>
      <c r="M117" s="10">
        <f t="shared" si="3"/>
        <v>3</v>
      </c>
      <c r="N117" s="10">
        <f t="shared" si="4"/>
        <v>1</v>
      </c>
      <c r="O117" s="10" t="str">
        <f t="array" ref="O117">IFERROR(XLOOKUP(G117,'Tipo de Carga'!A:A,'Tipo de Carga'!C:C))</f>
        <v>Diesel</v>
      </c>
    </row>
    <row r="118">
      <c r="A118" s="16">
        <v>1935.0</v>
      </c>
      <c r="B118" s="10" t="str">
        <f t="array" ref="B118">IFERROR(XLOOKUP(A118,'Asignacion Ene'!A:A,'Asignacion Ene'!C:C))</f>
        <v>Patieros sucursal</v>
      </c>
      <c r="C118" s="10" t="str">
        <f t="array" ref="C118">IFERROR(XLOOKUP(A118,'Asignacion Ene'!A:A,'Asignacion Ene'!B:B))</f>
        <v>EC-03</v>
      </c>
      <c r="D118" s="17" t="s">
        <v>112</v>
      </c>
      <c r="E118" s="16" t="s">
        <v>130</v>
      </c>
      <c r="F118" s="10" t="str">
        <f t="array" ref="F118">IFERROR(XLOOKUP(E118,Operadores!A:A,Operadores!B:B))</f>
        <v>RODMA</v>
      </c>
      <c r="G118" s="16" t="s">
        <v>17</v>
      </c>
      <c r="H118" s="13">
        <v>19.16868</v>
      </c>
      <c r="I118" s="18">
        <v>248.0</v>
      </c>
      <c r="J118" s="15">
        <f t="shared" si="1"/>
        <v>4753.83264</v>
      </c>
      <c r="K118" s="10" t="str">
        <f t="array" ref="K118">IFERROR(XLOOKUP(G118,'Tipo de Carga'!A:A,'Tipo de Carga'!B:B))</f>
        <v>Autoabasto</v>
      </c>
      <c r="L118" s="10">
        <f t="shared" si="2"/>
        <v>1</v>
      </c>
      <c r="M118" s="10">
        <f t="shared" si="3"/>
        <v>3</v>
      </c>
      <c r="N118" s="10">
        <f t="shared" si="4"/>
        <v>1</v>
      </c>
      <c r="O118" s="10" t="str">
        <f t="array" ref="O118">IFERROR(XLOOKUP(G118,'Tipo de Carga'!A:A,'Tipo de Carga'!C:C))</f>
        <v>Diesel</v>
      </c>
    </row>
    <row r="119">
      <c r="A119" s="16">
        <v>1821.0</v>
      </c>
      <c r="B119" s="10" t="str">
        <f t="array" ref="B119">IFERROR(XLOOKUP(A119,'Asignacion Ene'!A:A,'Asignacion Ene'!C:C))</f>
        <v>Circuitos</v>
      </c>
      <c r="C119" s="10" t="str">
        <f t="array" ref="C119">IFERROR(XLOOKUP(A119,'Asignacion Ene'!A:A,'Asignacion Ene'!B:B))</f>
        <v>EC-03</v>
      </c>
      <c r="D119" s="17" t="s">
        <v>112</v>
      </c>
      <c r="E119" s="16" t="s">
        <v>20</v>
      </c>
      <c r="F119" s="10" t="str">
        <f t="array" ref="F119">IFERROR(XLOOKUP(E119,Operadores!A:A,Operadores!B:B))</f>
        <v>BAULUI</v>
      </c>
      <c r="G119" s="16" t="s">
        <v>17</v>
      </c>
      <c r="H119" s="13">
        <v>19.16868</v>
      </c>
      <c r="I119" s="18">
        <v>690.42</v>
      </c>
      <c r="J119" s="15">
        <f t="shared" si="1"/>
        <v>13234.44005</v>
      </c>
      <c r="K119" s="10" t="str">
        <f t="array" ref="K119">IFERROR(XLOOKUP(G119,'Tipo de Carga'!A:A,'Tipo de Carga'!B:B))</f>
        <v>Autoabasto</v>
      </c>
      <c r="L119" s="10">
        <f t="shared" si="2"/>
        <v>1</v>
      </c>
      <c r="M119" s="10">
        <f t="shared" si="3"/>
        <v>3</v>
      </c>
      <c r="N119" s="10">
        <f t="shared" si="4"/>
        <v>1</v>
      </c>
      <c r="O119" s="10" t="str">
        <f t="array" ref="O119">IFERROR(XLOOKUP(G119,'Tipo de Carga'!A:A,'Tipo de Carga'!C:C))</f>
        <v>Diesel</v>
      </c>
    </row>
    <row r="120">
      <c r="A120" s="16">
        <v>1865.0</v>
      </c>
      <c r="B120" s="10" t="str">
        <f t="array" ref="B120">IFERROR(XLOOKUP(A120,'Asignacion Ene'!A:A,'Asignacion Ene'!C:C))</f>
        <v>Circuitos</v>
      </c>
      <c r="C120" s="10" t="str">
        <f t="array" ref="C120">IFERROR(XLOOKUP(A120,'Asignacion Ene'!A:A,'Asignacion Ene'!B:B))</f>
        <v>EC-03</v>
      </c>
      <c r="D120" s="17" t="s">
        <v>112</v>
      </c>
      <c r="E120" s="16" t="s">
        <v>131</v>
      </c>
      <c r="F120" s="10" t="str">
        <f t="array" ref="F120">IFERROR(XLOOKUP(E120,Operadores!A:A,Operadores!B:B))</f>
        <v>REYRAU</v>
      </c>
      <c r="G120" s="16" t="s">
        <v>17</v>
      </c>
      <c r="H120" s="13">
        <v>19.16868</v>
      </c>
      <c r="I120" s="18">
        <v>593.37</v>
      </c>
      <c r="J120" s="15">
        <f t="shared" si="1"/>
        <v>11374.11965</v>
      </c>
      <c r="K120" s="10" t="str">
        <f t="array" ref="K120">IFERROR(XLOOKUP(G120,'Tipo de Carga'!A:A,'Tipo de Carga'!B:B))</f>
        <v>Autoabasto</v>
      </c>
      <c r="L120" s="10">
        <f t="shared" si="2"/>
        <v>1</v>
      </c>
      <c r="M120" s="10">
        <f t="shared" si="3"/>
        <v>3</v>
      </c>
      <c r="N120" s="10">
        <f t="shared" si="4"/>
        <v>1</v>
      </c>
      <c r="O120" s="10" t="str">
        <f t="array" ref="O120">IFERROR(XLOOKUP(G120,'Tipo de Carga'!A:A,'Tipo de Carga'!C:C))</f>
        <v>Diesel</v>
      </c>
    </row>
    <row r="121">
      <c r="A121" s="16">
        <v>1879.0</v>
      </c>
      <c r="B121" s="10" t="str">
        <f t="array" ref="B121">IFERROR(XLOOKUP(A121,'Asignacion Ene'!A:A,'Asignacion Ene'!C:C))</f>
        <v>Circuitos</v>
      </c>
      <c r="C121" s="10" t="str">
        <f t="array" ref="C121">IFERROR(XLOOKUP(A121,'Asignacion Ene'!A:A,'Asignacion Ene'!B:B))</f>
        <v>EC-03</v>
      </c>
      <c r="D121" s="17" t="s">
        <v>112</v>
      </c>
      <c r="E121" s="16" t="s">
        <v>132</v>
      </c>
      <c r="F121" s="10" t="str">
        <f t="array" ref="F121">IFERROR(XLOOKUP(E121,Operadores!A:A,Operadores!B:B))</f>
        <v>ISLHI</v>
      </c>
      <c r="G121" s="16" t="s">
        <v>17</v>
      </c>
      <c r="H121" s="13">
        <v>19.16868</v>
      </c>
      <c r="I121" s="18">
        <v>685.07</v>
      </c>
      <c r="J121" s="15">
        <f t="shared" si="1"/>
        <v>13131.88761</v>
      </c>
      <c r="K121" s="10" t="str">
        <f t="array" ref="K121">IFERROR(XLOOKUP(G121,'Tipo de Carga'!A:A,'Tipo de Carga'!B:B))</f>
        <v>Autoabasto</v>
      </c>
      <c r="L121" s="10">
        <f t="shared" si="2"/>
        <v>1</v>
      </c>
      <c r="M121" s="10">
        <f t="shared" si="3"/>
        <v>3</v>
      </c>
      <c r="N121" s="10">
        <f t="shared" si="4"/>
        <v>1</v>
      </c>
      <c r="O121" s="10" t="str">
        <f t="array" ref="O121">IFERROR(XLOOKUP(G121,'Tipo de Carga'!A:A,'Tipo de Carga'!C:C))</f>
        <v>Diesel</v>
      </c>
    </row>
    <row r="122">
      <c r="A122" s="16">
        <v>1866.0</v>
      </c>
      <c r="B122" s="10" t="str">
        <f t="array" ref="B122">IFERROR(XLOOKUP(A122,'Asignacion Ene'!A:A,'Asignacion Ene'!C:C))</f>
        <v>Pilgrims Tepo</v>
      </c>
      <c r="C122" s="10" t="str">
        <f t="array" ref="C122">IFERROR(XLOOKUP(A122,'Asignacion Ene'!A:A,'Asignacion Ene'!B:B))</f>
        <v>EC-02</v>
      </c>
      <c r="D122" s="17" t="s">
        <v>112</v>
      </c>
      <c r="E122" s="16" t="s">
        <v>54</v>
      </c>
      <c r="F122" s="10" t="str">
        <f t="array" ref="F122">IFERROR(XLOOKUP(E122,Operadores!A:A,Operadores!B:B))</f>
        <v>JORJON</v>
      </c>
      <c r="G122" s="16" t="s">
        <v>17</v>
      </c>
      <c r="H122" s="13">
        <v>19.16868</v>
      </c>
      <c r="I122" s="18">
        <v>70.53</v>
      </c>
      <c r="J122" s="15">
        <f t="shared" si="1"/>
        <v>1351.967</v>
      </c>
      <c r="K122" s="10" t="str">
        <f t="array" ref="K122">IFERROR(XLOOKUP(G122,'Tipo de Carga'!A:A,'Tipo de Carga'!B:B))</f>
        <v>Autoabasto</v>
      </c>
      <c r="L122" s="10">
        <f t="shared" si="2"/>
        <v>1</v>
      </c>
      <c r="M122" s="10">
        <f t="shared" si="3"/>
        <v>3</v>
      </c>
      <c r="N122" s="10">
        <f t="shared" si="4"/>
        <v>1</v>
      </c>
      <c r="O122" s="10" t="str">
        <f t="array" ref="O122">IFERROR(XLOOKUP(G122,'Tipo de Carga'!A:A,'Tipo de Carga'!C:C))</f>
        <v>Diesel</v>
      </c>
    </row>
    <row r="123">
      <c r="A123" s="16">
        <v>1695.0</v>
      </c>
      <c r="B123" s="10" t="str">
        <f t="array" ref="B123">IFERROR(XLOOKUP(A123,'Asignacion Ene'!A:A,'Asignacion Ene'!C:C))</f>
        <v>Out</v>
      </c>
      <c r="C123" s="10" t="str">
        <f t="array" ref="C123">IFERROR(XLOOKUP(A123,'Asignacion Ene'!A:A,'Asignacion Ene'!B:B))</f>
        <v>TTE</v>
      </c>
      <c r="D123" s="17" t="s">
        <v>112</v>
      </c>
      <c r="E123" s="16" t="s">
        <v>122</v>
      </c>
      <c r="F123" s="10" t="str">
        <f t="array" ref="F123">IFERROR(XLOOKUP(E123,Operadores!A:A,Operadores!B:B))</f>
        <v>SANCAR01</v>
      </c>
      <c r="G123" s="16" t="s">
        <v>17</v>
      </c>
      <c r="H123" s="13">
        <v>19.16868</v>
      </c>
      <c r="I123" s="18">
        <v>170.17</v>
      </c>
      <c r="J123" s="15">
        <f t="shared" si="1"/>
        <v>3261.934276</v>
      </c>
      <c r="K123" s="10" t="str">
        <f t="array" ref="K123">IFERROR(XLOOKUP(G123,'Tipo de Carga'!A:A,'Tipo de Carga'!B:B))</f>
        <v>Autoabasto</v>
      </c>
      <c r="L123" s="10">
        <f t="shared" si="2"/>
        <v>1</v>
      </c>
      <c r="M123" s="10">
        <f t="shared" si="3"/>
        <v>3</v>
      </c>
      <c r="N123" s="10">
        <f t="shared" si="4"/>
        <v>1</v>
      </c>
      <c r="O123" s="10" t="str">
        <f t="array" ref="O123">IFERROR(XLOOKUP(G123,'Tipo de Carga'!A:A,'Tipo de Carga'!C:C))</f>
        <v>Diesel</v>
      </c>
    </row>
    <row r="124">
      <c r="A124" s="16">
        <v>1953.0</v>
      </c>
      <c r="B124" s="10" t="str">
        <f t="array" ref="B124">IFERROR(XLOOKUP(A124,'Asignacion Ene'!A:A,'Asignacion Ene'!C:C))</f>
        <v>MeLi asignado SD</v>
      </c>
      <c r="C124" s="10" t="str">
        <f t="array" ref="C124">IFERROR(XLOOKUP(A124,'Asignacion Ene'!A:A,'Asignacion Ene'!B:B))</f>
        <v>EC-05</v>
      </c>
      <c r="D124" s="17" t="s">
        <v>112</v>
      </c>
      <c r="E124" s="16" t="s">
        <v>133</v>
      </c>
      <c r="F124" s="10" t="str">
        <f t="array" ref="F124">IFERROR(XLOOKUP(E124,Operadores!A:A,Operadores!B:B))</f>
        <v>GUTBE</v>
      </c>
      <c r="G124" s="16" t="s">
        <v>17</v>
      </c>
      <c r="H124" s="13">
        <v>19.16868</v>
      </c>
      <c r="I124" s="18">
        <v>227.96</v>
      </c>
      <c r="J124" s="15">
        <f t="shared" si="1"/>
        <v>4369.692293</v>
      </c>
      <c r="K124" s="10" t="str">
        <f t="array" ref="K124">IFERROR(XLOOKUP(G124,'Tipo de Carga'!A:A,'Tipo de Carga'!B:B))</f>
        <v>Autoabasto</v>
      </c>
      <c r="L124" s="10">
        <f t="shared" si="2"/>
        <v>1</v>
      </c>
      <c r="M124" s="10">
        <f t="shared" si="3"/>
        <v>3</v>
      </c>
      <c r="N124" s="10">
        <f t="shared" si="4"/>
        <v>1</v>
      </c>
      <c r="O124" s="10" t="str">
        <f t="array" ref="O124">IFERROR(XLOOKUP(G124,'Tipo de Carga'!A:A,'Tipo de Carga'!C:C))</f>
        <v>Diesel</v>
      </c>
    </row>
    <row r="125">
      <c r="A125" s="16">
        <v>1906.0</v>
      </c>
      <c r="B125" s="10" t="str">
        <f t="array" ref="B125">IFERROR(XLOOKUP(A125,'Asignacion Ene'!A:A,'Asignacion Ene'!C:C))</f>
        <v>MeLi asignado SD</v>
      </c>
      <c r="C125" s="10" t="str">
        <f t="array" ref="C125">IFERROR(XLOOKUP(A125,'Asignacion Ene'!A:A,'Asignacion Ene'!B:B))</f>
        <v>EC-05</v>
      </c>
      <c r="D125" s="17" t="s">
        <v>112</v>
      </c>
      <c r="E125" s="16" t="s">
        <v>134</v>
      </c>
      <c r="F125" s="10" t="str">
        <f t="array" ref="F125">IFERROR(XLOOKUP(E125,Operadores!A:A,Operadores!B:B))</f>
        <v>IBAJOS</v>
      </c>
      <c r="G125" s="16" t="s">
        <v>17</v>
      </c>
      <c r="H125" s="13">
        <v>19.16868</v>
      </c>
      <c r="I125" s="18">
        <v>317.07</v>
      </c>
      <c r="J125" s="15">
        <f t="shared" si="1"/>
        <v>6077.813368</v>
      </c>
      <c r="K125" s="10" t="str">
        <f t="array" ref="K125">IFERROR(XLOOKUP(G125,'Tipo de Carga'!A:A,'Tipo de Carga'!B:B))</f>
        <v>Autoabasto</v>
      </c>
      <c r="L125" s="10">
        <f t="shared" si="2"/>
        <v>1</v>
      </c>
      <c r="M125" s="10">
        <f t="shared" si="3"/>
        <v>3</v>
      </c>
      <c r="N125" s="10">
        <f t="shared" si="4"/>
        <v>1</v>
      </c>
      <c r="O125" s="10" t="str">
        <f t="array" ref="O125">IFERROR(XLOOKUP(G125,'Tipo de Carga'!A:A,'Tipo de Carga'!C:C))</f>
        <v>Diesel</v>
      </c>
    </row>
    <row r="126">
      <c r="A126" s="16">
        <v>1704.0</v>
      </c>
      <c r="B126" s="10" t="str">
        <f t="array" ref="B126">IFERROR(XLOOKUP(A126,'Asignacion Ene'!A:A,'Asignacion Ene'!C:C))</f>
        <v>Pilgrims Tepo</v>
      </c>
      <c r="C126" s="10" t="str">
        <f t="array" ref="C126">IFERROR(XLOOKUP(A126,'Asignacion Ene'!A:A,'Asignacion Ene'!B:B))</f>
        <v>EC-02</v>
      </c>
      <c r="D126" s="17" t="s">
        <v>112</v>
      </c>
      <c r="E126" s="16" t="s">
        <v>135</v>
      </c>
      <c r="F126" s="10" t="str">
        <f t="array" ref="F126">IFERROR(XLOOKUP(E126,Operadores!A:A,Operadores!B:B))</f>
        <v>GALISM</v>
      </c>
      <c r="G126" s="16" t="s">
        <v>17</v>
      </c>
      <c r="H126" s="13">
        <v>19.16868</v>
      </c>
      <c r="I126" s="18">
        <v>274.02</v>
      </c>
      <c r="J126" s="15">
        <f t="shared" si="1"/>
        <v>5252.601694</v>
      </c>
      <c r="K126" s="10" t="str">
        <f t="array" ref="K126">IFERROR(XLOOKUP(G126,'Tipo de Carga'!A:A,'Tipo de Carga'!B:B))</f>
        <v>Autoabasto</v>
      </c>
      <c r="L126" s="10">
        <f t="shared" si="2"/>
        <v>1</v>
      </c>
      <c r="M126" s="10">
        <f t="shared" si="3"/>
        <v>3</v>
      </c>
      <c r="N126" s="10">
        <f t="shared" si="4"/>
        <v>1</v>
      </c>
      <c r="O126" s="10" t="str">
        <f t="array" ref="O126">IFERROR(XLOOKUP(G126,'Tipo de Carga'!A:A,'Tipo de Carga'!C:C))</f>
        <v>Diesel</v>
      </c>
    </row>
    <row r="127">
      <c r="A127" s="16">
        <v>1978.0</v>
      </c>
      <c r="B127" s="10" t="str">
        <f t="array" ref="B127">IFERROR(XLOOKUP(A127,'Asignacion Ene'!A:A,'Asignacion Ene'!C:C))</f>
        <v>MeLi asignado SD</v>
      </c>
      <c r="C127" s="10" t="str">
        <f t="array" ref="C127">IFERROR(XLOOKUP(A127,'Asignacion Ene'!A:A,'Asignacion Ene'!B:B))</f>
        <v>EC-05</v>
      </c>
      <c r="D127" s="17" t="s">
        <v>112</v>
      </c>
      <c r="E127" s="16" t="s">
        <v>136</v>
      </c>
      <c r="F127" s="10" t="str">
        <f t="array" ref="F127">IFERROR(XLOOKUP(E127,Operadores!A:A,Operadores!B:B))</f>
        <v>MENERNX</v>
      </c>
      <c r="G127" s="16" t="s">
        <v>17</v>
      </c>
      <c r="H127" s="13">
        <v>19.16868</v>
      </c>
      <c r="I127" s="18">
        <v>716.77</v>
      </c>
      <c r="J127" s="15">
        <f t="shared" si="1"/>
        <v>13739.53476</v>
      </c>
      <c r="K127" s="10" t="str">
        <f t="array" ref="K127">IFERROR(XLOOKUP(G127,'Tipo de Carga'!A:A,'Tipo de Carga'!B:B))</f>
        <v>Autoabasto</v>
      </c>
      <c r="L127" s="10">
        <f t="shared" si="2"/>
        <v>1</v>
      </c>
      <c r="M127" s="10">
        <f t="shared" si="3"/>
        <v>3</v>
      </c>
      <c r="N127" s="10">
        <f t="shared" si="4"/>
        <v>1</v>
      </c>
      <c r="O127" s="10" t="str">
        <f t="array" ref="O127">IFERROR(XLOOKUP(G127,'Tipo de Carga'!A:A,'Tipo de Carga'!C:C))</f>
        <v>Diesel</v>
      </c>
    </row>
    <row r="128">
      <c r="A128" s="16">
        <v>1989.0</v>
      </c>
      <c r="B128" s="10" t="str">
        <f t="array" ref="B128">IFERROR(XLOOKUP(A128,'Asignacion Ene'!A:A,'Asignacion Ene'!C:C))</f>
        <v>MeLi asignado SD</v>
      </c>
      <c r="C128" s="10" t="str">
        <f t="array" ref="C128">IFERROR(XLOOKUP(A128,'Asignacion Ene'!A:A,'Asignacion Ene'!B:B))</f>
        <v>EC-05</v>
      </c>
      <c r="D128" s="17" t="s">
        <v>112</v>
      </c>
      <c r="E128" s="16" t="s">
        <v>137</v>
      </c>
      <c r="F128" s="10" t="str">
        <f t="array" ref="F128">IFERROR(XLOOKUP(E128,Operadores!A:A,Operadores!B:B))</f>
        <v>CARCRI01</v>
      </c>
      <c r="G128" s="16" t="s">
        <v>17</v>
      </c>
      <c r="H128" s="13">
        <v>19.16868</v>
      </c>
      <c r="I128" s="18">
        <v>833.39</v>
      </c>
      <c r="J128" s="15">
        <f t="shared" si="1"/>
        <v>15974.98623</v>
      </c>
      <c r="K128" s="10" t="str">
        <f t="array" ref="K128">IFERROR(XLOOKUP(G128,'Tipo de Carga'!A:A,'Tipo de Carga'!B:B))</f>
        <v>Autoabasto</v>
      </c>
      <c r="L128" s="10">
        <f t="shared" si="2"/>
        <v>1</v>
      </c>
      <c r="M128" s="10">
        <f t="shared" si="3"/>
        <v>3</v>
      </c>
      <c r="N128" s="10">
        <f t="shared" si="4"/>
        <v>1</v>
      </c>
      <c r="O128" s="10" t="str">
        <f t="array" ref="O128">IFERROR(XLOOKUP(G128,'Tipo de Carga'!A:A,'Tipo de Carga'!C:C))</f>
        <v>Diesel</v>
      </c>
    </row>
    <row r="129">
      <c r="A129" s="16">
        <v>1944.0</v>
      </c>
      <c r="B129" s="10" t="str">
        <f t="array" ref="B129">IFERROR(XLOOKUP(A129,'Asignacion Ene'!A:A,'Asignacion Ene'!C:C))</f>
        <v>MeLi asignado SD</v>
      </c>
      <c r="C129" s="10" t="str">
        <f t="array" ref="C129">IFERROR(XLOOKUP(A129,'Asignacion Ene'!A:A,'Asignacion Ene'!B:B))</f>
        <v>EC-05</v>
      </c>
      <c r="D129" s="17" t="s">
        <v>112</v>
      </c>
      <c r="E129" s="16" t="s">
        <v>138</v>
      </c>
      <c r="F129" s="10" t="str">
        <f t="array" ref="F129">IFERROR(XLOOKUP(E129,Operadores!A:A,Operadores!B:B))</f>
        <v>ORTARM</v>
      </c>
      <c r="G129" s="16" t="s">
        <v>17</v>
      </c>
      <c r="H129" s="13">
        <v>19.16868</v>
      </c>
      <c r="I129" s="18">
        <v>378.93</v>
      </c>
      <c r="J129" s="15">
        <f t="shared" si="1"/>
        <v>7263.587912</v>
      </c>
      <c r="K129" s="10" t="str">
        <f t="array" ref="K129">IFERROR(XLOOKUP(G129,'Tipo de Carga'!A:A,'Tipo de Carga'!B:B))</f>
        <v>Autoabasto</v>
      </c>
      <c r="L129" s="10">
        <f t="shared" si="2"/>
        <v>1</v>
      </c>
      <c r="M129" s="10">
        <f t="shared" si="3"/>
        <v>3</v>
      </c>
      <c r="N129" s="10">
        <f t="shared" si="4"/>
        <v>1</v>
      </c>
      <c r="O129" s="10" t="str">
        <f t="array" ref="O129">IFERROR(XLOOKUP(G129,'Tipo de Carga'!A:A,'Tipo de Carga'!C:C))</f>
        <v>Diesel</v>
      </c>
    </row>
    <row r="130">
      <c r="A130" s="16">
        <v>1998.0</v>
      </c>
      <c r="B130" s="10" t="str">
        <f t="array" ref="B130">IFERROR(XLOOKUP(A130,'Asignacion Ene'!A:A,'Asignacion Ene'!C:C))</f>
        <v>MeLi Dedicado Merida</v>
      </c>
      <c r="C130" s="10" t="str">
        <f t="array" ref="C130">IFERROR(XLOOKUP(A130,'Asignacion Ene'!A:A,'Asignacion Ene'!B:B))</f>
        <v>EC-05</v>
      </c>
      <c r="D130" s="17" t="s">
        <v>112</v>
      </c>
      <c r="E130" s="16" t="s">
        <v>37</v>
      </c>
      <c r="F130" s="10" t="str">
        <f t="array" ref="F130">IFERROR(XLOOKUP(E130,Operadores!A:A,Operadores!B:B))</f>
        <v>HERHUG</v>
      </c>
      <c r="G130" s="16" t="s">
        <v>17</v>
      </c>
      <c r="H130" s="13">
        <v>19.16868</v>
      </c>
      <c r="I130" s="18">
        <v>25.35</v>
      </c>
      <c r="J130" s="15">
        <f t="shared" si="1"/>
        <v>485.926038</v>
      </c>
      <c r="K130" s="10" t="str">
        <f t="array" ref="K130">IFERROR(XLOOKUP(G130,'Tipo de Carga'!A:A,'Tipo de Carga'!B:B))</f>
        <v>Autoabasto</v>
      </c>
      <c r="L130" s="10">
        <f t="shared" si="2"/>
        <v>1</v>
      </c>
      <c r="M130" s="10">
        <f t="shared" si="3"/>
        <v>3</v>
      </c>
      <c r="N130" s="10">
        <f t="shared" si="4"/>
        <v>1</v>
      </c>
      <c r="O130" s="10" t="str">
        <f t="array" ref="O130">IFERROR(XLOOKUP(G130,'Tipo de Carga'!A:A,'Tipo de Carga'!C:C))</f>
        <v>Diesel</v>
      </c>
    </row>
    <row r="131">
      <c r="A131" s="16">
        <v>2086.0</v>
      </c>
      <c r="B131" s="10" t="str">
        <f t="array" ref="B131">IFERROR(XLOOKUP(A131,'Asignacion Ene'!A:A,'Asignacion Ene'!C:C))</f>
        <v>MeLi asignado SD</v>
      </c>
      <c r="C131" s="10" t="str">
        <f t="array" ref="C131">IFERROR(XLOOKUP(A131,'Asignacion Ene'!A:A,'Asignacion Ene'!B:B))</f>
        <v>EC-05</v>
      </c>
      <c r="D131" s="17" t="s">
        <v>112</v>
      </c>
      <c r="E131" s="16" t="s">
        <v>139</v>
      </c>
      <c r="F131" s="10" t="str">
        <f t="array" ref="F131">IFERROR(XLOOKUP(E131,Operadores!A:A,Operadores!B:B))</f>
        <v>SOSERN</v>
      </c>
      <c r="G131" s="16" t="s">
        <v>17</v>
      </c>
      <c r="H131" s="13">
        <v>19.16868</v>
      </c>
      <c r="I131" s="18">
        <v>425.64</v>
      </c>
      <c r="J131" s="15">
        <f t="shared" si="1"/>
        <v>8158.956955</v>
      </c>
      <c r="K131" s="10" t="str">
        <f t="array" ref="K131">IFERROR(XLOOKUP(G131,'Tipo de Carga'!A:A,'Tipo de Carga'!B:B))</f>
        <v>Autoabasto</v>
      </c>
      <c r="L131" s="10">
        <f t="shared" si="2"/>
        <v>1</v>
      </c>
      <c r="M131" s="10">
        <f t="shared" si="3"/>
        <v>3</v>
      </c>
      <c r="N131" s="10">
        <f t="shared" si="4"/>
        <v>1</v>
      </c>
      <c r="O131" s="10" t="str">
        <f t="array" ref="O131">IFERROR(XLOOKUP(G131,'Tipo de Carga'!A:A,'Tipo de Carga'!C:C))</f>
        <v>Diesel</v>
      </c>
    </row>
    <row r="132">
      <c r="A132" s="16">
        <v>1900.0</v>
      </c>
      <c r="B132" s="10" t="str">
        <f t="array" ref="B132">IFERROR(XLOOKUP(A132,'Asignacion Ene'!A:A,'Asignacion Ene'!C:C))</f>
        <v>Full Liver</v>
      </c>
      <c r="C132" s="10" t="str">
        <f t="array" ref="C132">IFERROR(XLOOKUP(A132,'Asignacion Ene'!A:A,'Asignacion Ene'!B:B))</f>
        <v>EC-01</v>
      </c>
      <c r="D132" s="17" t="s">
        <v>112</v>
      </c>
      <c r="E132" s="16" t="s">
        <v>140</v>
      </c>
      <c r="F132" s="10" t="str">
        <f t="array" ref="F132">IFERROR(XLOOKUP(E132,Operadores!A:A,Operadores!B:B))</f>
        <v>BUEMA</v>
      </c>
      <c r="G132" s="16" t="s">
        <v>17</v>
      </c>
      <c r="H132" s="13">
        <v>19.16868</v>
      </c>
      <c r="I132" s="18">
        <v>655.83</v>
      </c>
      <c r="J132" s="15">
        <f t="shared" si="1"/>
        <v>12571.3954</v>
      </c>
      <c r="K132" s="10" t="str">
        <f t="array" ref="K132">IFERROR(XLOOKUP(G132,'Tipo de Carga'!A:A,'Tipo de Carga'!B:B))</f>
        <v>Autoabasto</v>
      </c>
      <c r="L132" s="10">
        <f t="shared" si="2"/>
        <v>1</v>
      </c>
      <c r="M132" s="10">
        <f t="shared" si="3"/>
        <v>3</v>
      </c>
      <c r="N132" s="10">
        <f t="shared" si="4"/>
        <v>1</v>
      </c>
      <c r="O132" s="10" t="str">
        <f t="array" ref="O132">IFERROR(XLOOKUP(G132,'Tipo de Carga'!A:A,'Tipo de Carga'!C:C))</f>
        <v>Diesel</v>
      </c>
    </row>
    <row r="133">
      <c r="A133" s="16">
        <v>2035.0</v>
      </c>
      <c r="B133" s="10" t="str">
        <f t="array" ref="B133">IFERROR(XLOOKUP(A133,'Asignacion Ene'!A:A,'Asignacion Ene'!C:C))</f>
        <v>Liverpool Local</v>
      </c>
      <c r="C133" s="10" t="str">
        <f t="array" ref="C133">IFERROR(XLOOKUP(A133,'Asignacion Ene'!A:A,'Asignacion Ene'!B:B))</f>
        <v>EC-01</v>
      </c>
      <c r="D133" s="17" t="s">
        <v>112</v>
      </c>
      <c r="E133" s="16" t="s">
        <v>141</v>
      </c>
      <c r="F133" s="10" t="str">
        <f t="array" ref="F133">IFERROR(XLOOKUP(E133,Operadores!A:A,Operadores!B:B))</f>
        <v>VELJOR</v>
      </c>
      <c r="G133" s="16" t="s">
        <v>17</v>
      </c>
      <c r="H133" s="13">
        <v>19.16868</v>
      </c>
      <c r="I133" s="18">
        <v>128.02</v>
      </c>
      <c r="J133" s="15">
        <f t="shared" si="1"/>
        <v>2453.974414</v>
      </c>
      <c r="K133" s="10" t="str">
        <f t="array" ref="K133">IFERROR(XLOOKUP(G133,'Tipo de Carga'!A:A,'Tipo de Carga'!B:B))</f>
        <v>Autoabasto</v>
      </c>
      <c r="L133" s="10">
        <f t="shared" si="2"/>
        <v>1</v>
      </c>
      <c r="M133" s="10">
        <f t="shared" si="3"/>
        <v>3</v>
      </c>
      <c r="N133" s="10">
        <f t="shared" si="4"/>
        <v>1</v>
      </c>
      <c r="O133" s="10" t="str">
        <f t="array" ref="O133">IFERROR(XLOOKUP(G133,'Tipo de Carga'!A:A,'Tipo de Carga'!C:C))</f>
        <v>Diesel</v>
      </c>
    </row>
    <row r="134">
      <c r="A134" s="16">
        <v>1946.0</v>
      </c>
      <c r="B134" s="10" t="str">
        <f t="array" ref="B134">IFERROR(XLOOKUP(A134,'Asignacion Ene'!A:A,'Asignacion Ene'!C:C))</f>
        <v>MeLi asignado SD</v>
      </c>
      <c r="C134" s="10" t="str">
        <f t="array" ref="C134">IFERROR(XLOOKUP(A134,'Asignacion Ene'!A:A,'Asignacion Ene'!B:B))</f>
        <v>EC-05</v>
      </c>
      <c r="D134" s="17" t="s">
        <v>112</v>
      </c>
      <c r="E134" s="16" t="s">
        <v>142</v>
      </c>
      <c r="F134" s="10" t="str">
        <f t="array" ref="F134">IFERROR(XLOOKUP(E134,Operadores!A:A,Operadores!B:B))</f>
        <v>GARLUI</v>
      </c>
      <c r="G134" s="16" t="s">
        <v>17</v>
      </c>
      <c r="H134" s="13">
        <v>19.16868</v>
      </c>
      <c r="I134" s="18">
        <v>107.36</v>
      </c>
      <c r="J134" s="15">
        <f t="shared" si="1"/>
        <v>2057.949485</v>
      </c>
      <c r="K134" s="10" t="str">
        <f t="array" ref="K134">IFERROR(XLOOKUP(G134,'Tipo de Carga'!A:A,'Tipo de Carga'!B:B))</f>
        <v>Autoabasto</v>
      </c>
      <c r="L134" s="10">
        <f t="shared" si="2"/>
        <v>1</v>
      </c>
      <c r="M134" s="10">
        <f t="shared" si="3"/>
        <v>3</v>
      </c>
      <c r="N134" s="10">
        <f t="shared" si="4"/>
        <v>1</v>
      </c>
      <c r="O134" s="10" t="str">
        <f t="array" ref="O134">IFERROR(XLOOKUP(G134,'Tipo de Carga'!A:A,'Tipo de Carga'!C:C))</f>
        <v>Diesel</v>
      </c>
    </row>
    <row r="135">
      <c r="A135" s="16">
        <v>2015.0</v>
      </c>
      <c r="B135" s="10" t="str">
        <f t="array" ref="B135">IFERROR(XLOOKUP(A135,'Asignacion Ene'!A:A,'Asignacion Ene'!C:C))</f>
        <v>MeLi Asignado TD</v>
      </c>
      <c r="C135" s="10" t="str">
        <f t="array" ref="C135">IFERROR(XLOOKUP(A135,'Asignacion Ene'!A:A,'Asignacion Ene'!B:B))</f>
        <v>EC-05</v>
      </c>
      <c r="D135" s="17" t="s">
        <v>112</v>
      </c>
      <c r="E135" s="16" t="s">
        <v>95</v>
      </c>
      <c r="F135" s="10" t="str">
        <f t="array" ref="F135">IFERROR(XLOOKUP(E135,Operadores!A:A,Operadores!B:B))</f>
        <v>VILYON</v>
      </c>
      <c r="G135" s="16" t="s">
        <v>17</v>
      </c>
      <c r="H135" s="13">
        <v>19.16868</v>
      </c>
      <c r="I135" s="18">
        <v>350.41</v>
      </c>
      <c r="J135" s="15">
        <f t="shared" si="1"/>
        <v>6716.897159</v>
      </c>
      <c r="K135" s="10" t="str">
        <f t="array" ref="K135">IFERROR(XLOOKUP(G135,'Tipo de Carga'!A:A,'Tipo de Carga'!B:B))</f>
        <v>Autoabasto</v>
      </c>
      <c r="L135" s="10">
        <f t="shared" si="2"/>
        <v>1</v>
      </c>
      <c r="M135" s="10">
        <f t="shared" si="3"/>
        <v>3</v>
      </c>
      <c r="N135" s="10">
        <f t="shared" si="4"/>
        <v>1</v>
      </c>
      <c r="O135" s="10" t="str">
        <f t="array" ref="O135">IFERROR(XLOOKUP(G135,'Tipo de Carga'!A:A,'Tipo de Carga'!C:C))</f>
        <v>Diesel</v>
      </c>
    </row>
    <row r="136">
      <c r="A136" s="16">
        <v>1833.0</v>
      </c>
      <c r="B136" s="10" t="str">
        <f t="array" ref="B136">IFERROR(XLOOKUP(A136,'Asignacion Ene'!A:A,'Asignacion Ene'!C:C))</f>
        <v>Liverpool Local</v>
      </c>
      <c r="C136" s="10" t="str">
        <f t="array" ref="C136">IFERROR(XLOOKUP(A136,'Asignacion Ene'!A:A,'Asignacion Ene'!B:B))</f>
        <v>EC-01</v>
      </c>
      <c r="D136" s="17" t="s">
        <v>112</v>
      </c>
      <c r="E136" s="16" t="s">
        <v>143</v>
      </c>
      <c r="F136" s="10" t="str">
        <f t="array" ref="F136">IFERROR(XLOOKUP(E136,Operadores!A:A,Operadores!B:B))</f>
        <v>SANROD</v>
      </c>
      <c r="G136" s="16" t="s">
        <v>17</v>
      </c>
      <c r="H136" s="13">
        <v>19.16868</v>
      </c>
      <c r="I136" s="18">
        <v>451.48</v>
      </c>
      <c r="J136" s="15">
        <f t="shared" si="1"/>
        <v>8654.275646</v>
      </c>
      <c r="K136" s="10" t="str">
        <f t="array" ref="K136">IFERROR(XLOOKUP(G136,'Tipo de Carga'!A:A,'Tipo de Carga'!B:B))</f>
        <v>Autoabasto</v>
      </c>
      <c r="L136" s="10">
        <f t="shared" si="2"/>
        <v>1</v>
      </c>
      <c r="M136" s="10">
        <f t="shared" si="3"/>
        <v>3</v>
      </c>
      <c r="N136" s="10">
        <f t="shared" si="4"/>
        <v>1</v>
      </c>
      <c r="O136" s="10" t="str">
        <f t="array" ref="O136">IFERROR(XLOOKUP(G136,'Tipo de Carga'!A:A,'Tipo de Carga'!C:C))</f>
        <v>Diesel</v>
      </c>
    </row>
    <row r="137">
      <c r="A137" s="16">
        <v>2036.0</v>
      </c>
      <c r="B137" s="10" t="str">
        <f t="array" ref="B137">IFERROR(XLOOKUP(A137,'Asignacion Ene'!A:A,'Asignacion Ene'!C:C))</f>
        <v>Liverpool Local</v>
      </c>
      <c r="C137" s="10" t="str">
        <f t="array" ref="C137">IFERROR(XLOOKUP(A137,'Asignacion Ene'!A:A,'Asignacion Ene'!B:B))</f>
        <v>EC-01</v>
      </c>
      <c r="D137" s="17" t="s">
        <v>112</v>
      </c>
      <c r="E137" s="16" t="s">
        <v>144</v>
      </c>
      <c r="F137" s="10" t="str">
        <f t="array" ref="F137">IFERROR(XLOOKUP(E137,Operadores!A:A,Operadores!B:B))</f>
        <v>MORLU01</v>
      </c>
      <c r="G137" s="16" t="s">
        <v>17</v>
      </c>
      <c r="H137" s="13">
        <v>19.16868</v>
      </c>
      <c r="I137" s="18">
        <v>42.04</v>
      </c>
      <c r="J137" s="15">
        <f t="shared" si="1"/>
        <v>805.8513072</v>
      </c>
      <c r="K137" s="10" t="str">
        <f t="array" ref="K137">IFERROR(XLOOKUP(G137,'Tipo de Carga'!A:A,'Tipo de Carga'!B:B))</f>
        <v>Autoabasto</v>
      </c>
      <c r="L137" s="10">
        <f t="shared" si="2"/>
        <v>1</v>
      </c>
      <c r="M137" s="10">
        <f t="shared" si="3"/>
        <v>3</v>
      </c>
      <c r="N137" s="10">
        <f t="shared" si="4"/>
        <v>1</v>
      </c>
      <c r="O137" s="10" t="str">
        <f t="array" ref="O137">IFERROR(XLOOKUP(G137,'Tipo de Carga'!A:A,'Tipo de Carga'!C:C))</f>
        <v>Diesel</v>
      </c>
    </row>
    <row r="138">
      <c r="A138" s="16">
        <v>1807.0</v>
      </c>
      <c r="B138" s="10" t="str">
        <f t="array" ref="B138">IFERROR(XLOOKUP(A138,'Asignacion Ene'!A:A,'Asignacion Ene'!C:C))</f>
        <v>Liverpool Local</v>
      </c>
      <c r="C138" s="10" t="str">
        <f t="array" ref="C138">IFERROR(XLOOKUP(A138,'Asignacion Ene'!A:A,'Asignacion Ene'!B:B))</f>
        <v>EC-01</v>
      </c>
      <c r="D138" s="17" t="s">
        <v>112</v>
      </c>
      <c r="E138" s="16" t="s">
        <v>145</v>
      </c>
      <c r="F138" s="10" t="str">
        <f t="array" ref="F138">IFERROR(XLOOKUP(E138,Operadores!A:A,Operadores!B:B))</f>
        <v>OVAQUI</v>
      </c>
      <c r="G138" s="16" t="s">
        <v>17</v>
      </c>
      <c r="H138" s="13">
        <v>19.16868</v>
      </c>
      <c r="I138" s="18">
        <v>785.03</v>
      </c>
      <c r="J138" s="15">
        <f t="shared" si="1"/>
        <v>15047.98886</v>
      </c>
      <c r="K138" s="10" t="str">
        <f t="array" ref="K138">IFERROR(XLOOKUP(G138,'Tipo de Carga'!A:A,'Tipo de Carga'!B:B))</f>
        <v>Autoabasto</v>
      </c>
      <c r="L138" s="10">
        <f t="shared" si="2"/>
        <v>1</v>
      </c>
      <c r="M138" s="10">
        <f t="shared" si="3"/>
        <v>3</v>
      </c>
      <c r="N138" s="10">
        <f t="shared" si="4"/>
        <v>1</v>
      </c>
      <c r="O138" s="10" t="str">
        <f t="array" ref="O138">IFERROR(XLOOKUP(G138,'Tipo de Carga'!A:A,'Tipo de Carga'!C:C))</f>
        <v>Diesel</v>
      </c>
    </row>
    <row r="139">
      <c r="A139" s="16">
        <v>2037.0</v>
      </c>
      <c r="B139" s="10" t="str">
        <f t="array" ref="B139">IFERROR(XLOOKUP(A139,'Asignacion Ene'!A:A,'Asignacion Ene'!C:C))</f>
        <v>Liverpool Local</v>
      </c>
      <c r="C139" s="10" t="str">
        <f t="array" ref="C139">IFERROR(XLOOKUP(A139,'Asignacion Ene'!A:A,'Asignacion Ene'!B:B))</f>
        <v>EC-01</v>
      </c>
      <c r="D139" s="17" t="s">
        <v>112</v>
      </c>
      <c r="E139" s="16" t="s">
        <v>146</v>
      </c>
      <c r="F139" s="10" t="str">
        <f t="array" ref="F139">IFERROR(XLOOKUP(E139,Operadores!A:A,Operadores!B:B))</f>
        <v>MIRJON</v>
      </c>
      <c r="G139" s="16" t="s">
        <v>17</v>
      </c>
      <c r="H139" s="13">
        <v>19.16868</v>
      </c>
      <c r="I139" s="18">
        <v>396.02</v>
      </c>
      <c r="J139" s="15">
        <f t="shared" si="1"/>
        <v>7591.180654</v>
      </c>
      <c r="K139" s="10" t="str">
        <f t="array" ref="K139">IFERROR(XLOOKUP(G139,'Tipo de Carga'!A:A,'Tipo de Carga'!B:B))</f>
        <v>Autoabasto</v>
      </c>
      <c r="L139" s="10">
        <f t="shared" si="2"/>
        <v>1</v>
      </c>
      <c r="M139" s="10">
        <f t="shared" si="3"/>
        <v>3</v>
      </c>
      <c r="N139" s="10">
        <f t="shared" si="4"/>
        <v>1</v>
      </c>
      <c r="O139" s="10" t="str">
        <f t="array" ref="O139">IFERROR(XLOOKUP(G139,'Tipo de Carga'!A:A,'Tipo de Carga'!C:C))</f>
        <v>Diesel</v>
      </c>
    </row>
    <row r="140">
      <c r="A140" s="16">
        <v>1889.0</v>
      </c>
      <c r="B140" s="10" t="str">
        <f t="array" ref="B140">IFERROR(XLOOKUP(A140,'Asignacion Ene'!A:A,'Asignacion Ene'!C:C))</f>
        <v>MeLi asignado SD</v>
      </c>
      <c r="C140" s="10" t="str">
        <f t="array" ref="C140">IFERROR(XLOOKUP(A140,'Asignacion Ene'!A:A,'Asignacion Ene'!B:B))</f>
        <v>EC-05</v>
      </c>
      <c r="D140" s="17" t="s">
        <v>112</v>
      </c>
      <c r="E140" s="16" t="s">
        <v>147</v>
      </c>
      <c r="F140" s="10" t="str">
        <f t="array" ref="F140">IFERROR(XLOOKUP(E140,Operadores!A:A,Operadores!B:B))</f>
        <v>MARANG</v>
      </c>
      <c r="G140" s="16" t="s">
        <v>17</v>
      </c>
      <c r="H140" s="13">
        <v>19.16868</v>
      </c>
      <c r="I140" s="18">
        <v>355.05</v>
      </c>
      <c r="J140" s="15">
        <f t="shared" si="1"/>
        <v>6805.839834</v>
      </c>
      <c r="K140" s="10" t="str">
        <f t="array" ref="K140">IFERROR(XLOOKUP(G140,'Tipo de Carga'!A:A,'Tipo de Carga'!B:B))</f>
        <v>Autoabasto</v>
      </c>
      <c r="L140" s="10">
        <f t="shared" si="2"/>
        <v>1</v>
      </c>
      <c r="M140" s="10">
        <f t="shared" si="3"/>
        <v>3</v>
      </c>
      <c r="N140" s="10">
        <f t="shared" si="4"/>
        <v>1</v>
      </c>
      <c r="O140" s="10" t="str">
        <f t="array" ref="O140">IFERROR(XLOOKUP(G140,'Tipo de Carga'!A:A,'Tipo de Carga'!C:C))</f>
        <v>Diesel</v>
      </c>
    </row>
    <row r="141">
      <c r="A141" s="16">
        <v>1981.0</v>
      </c>
      <c r="B141" s="10" t="str">
        <f t="array" ref="B141">IFERROR(XLOOKUP(A141,'Asignacion Ene'!A:A,'Asignacion Ene'!C:C))</f>
        <v>MeLi asignado SD</v>
      </c>
      <c r="C141" s="10" t="str">
        <f t="array" ref="C141">IFERROR(XLOOKUP(A141,'Asignacion Ene'!A:A,'Asignacion Ene'!B:B))</f>
        <v>EC-05</v>
      </c>
      <c r="D141" s="17" t="s">
        <v>112</v>
      </c>
      <c r="E141" s="16" t="s">
        <v>148</v>
      </c>
      <c r="F141" s="10" t="str">
        <f t="array" ref="F141">IFERROR(XLOOKUP(E141,Operadores!A:A,Operadores!B:B))</f>
        <v>GARSIX</v>
      </c>
      <c r="G141" s="16" t="s">
        <v>17</v>
      </c>
      <c r="H141" s="13">
        <v>19.16868</v>
      </c>
      <c r="I141" s="18">
        <v>603.07</v>
      </c>
      <c r="J141" s="15">
        <f t="shared" si="1"/>
        <v>11560.05585</v>
      </c>
      <c r="K141" s="10" t="str">
        <f t="array" ref="K141">IFERROR(XLOOKUP(G141,'Tipo de Carga'!A:A,'Tipo de Carga'!B:B))</f>
        <v>Autoabasto</v>
      </c>
      <c r="L141" s="10">
        <f t="shared" si="2"/>
        <v>1</v>
      </c>
      <c r="M141" s="10">
        <f t="shared" si="3"/>
        <v>3</v>
      </c>
      <c r="N141" s="10">
        <f t="shared" si="4"/>
        <v>1</v>
      </c>
      <c r="O141" s="10" t="str">
        <f t="array" ref="O141">IFERROR(XLOOKUP(G141,'Tipo de Carga'!A:A,'Tipo de Carga'!C:C))</f>
        <v>Diesel</v>
      </c>
    </row>
    <row r="142">
      <c r="A142" s="16">
        <v>1752.0</v>
      </c>
      <c r="B142" s="10" t="str">
        <f t="array" ref="B142">IFERROR(XLOOKUP(A142,'Asignacion Ene'!A:A,'Asignacion Ene'!C:C))</f>
        <v>Liverpool Local</v>
      </c>
      <c r="C142" s="10" t="str">
        <f t="array" ref="C142">IFERROR(XLOOKUP(A142,'Asignacion Ene'!A:A,'Asignacion Ene'!B:B))</f>
        <v>EC-01</v>
      </c>
      <c r="D142" s="17" t="s">
        <v>112</v>
      </c>
      <c r="E142" s="16" t="s">
        <v>149</v>
      </c>
      <c r="F142" s="10" t="str">
        <f t="array" ref="F142">IFERROR(XLOOKUP(E142,Operadores!A:A,Operadores!B:B))</f>
        <v>REYGU</v>
      </c>
      <c r="G142" s="16" t="s">
        <v>17</v>
      </c>
      <c r="H142" s="13">
        <v>19.16868</v>
      </c>
      <c r="I142" s="18">
        <v>405.03</v>
      </c>
      <c r="J142" s="15">
        <f t="shared" si="1"/>
        <v>7763.89046</v>
      </c>
      <c r="K142" s="10" t="str">
        <f t="array" ref="K142">IFERROR(XLOOKUP(G142,'Tipo de Carga'!A:A,'Tipo de Carga'!B:B))</f>
        <v>Autoabasto</v>
      </c>
      <c r="L142" s="10">
        <f t="shared" si="2"/>
        <v>1</v>
      </c>
      <c r="M142" s="10">
        <f t="shared" si="3"/>
        <v>3</v>
      </c>
      <c r="N142" s="10">
        <f t="shared" si="4"/>
        <v>1</v>
      </c>
      <c r="O142" s="10" t="str">
        <f t="array" ref="O142">IFERROR(XLOOKUP(G142,'Tipo de Carga'!A:A,'Tipo de Carga'!C:C))</f>
        <v>Diesel</v>
      </c>
    </row>
    <row r="143">
      <c r="A143" s="16">
        <v>2042.0</v>
      </c>
      <c r="B143" s="10" t="str">
        <f t="array" ref="B143">IFERROR(XLOOKUP(A143,'Asignacion Ene'!A:A,'Asignacion Ene'!C:C))</f>
        <v>Liverpool Local</v>
      </c>
      <c r="C143" s="10" t="str">
        <f t="array" ref="C143">IFERROR(XLOOKUP(A143,'Asignacion Ene'!A:A,'Asignacion Ene'!B:B))</f>
        <v>EC-01</v>
      </c>
      <c r="D143" s="17" t="s">
        <v>112</v>
      </c>
      <c r="E143" s="16" t="s">
        <v>150</v>
      </c>
      <c r="F143" s="10" t="str">
        <f t="array" ref="F143">IFERROR(XLOOKUP(E143,Operadores!A:A,Operadores!B:B))</f>
        <v>JUAOSC</v>
      </c>
      <c r="G143" s="16" t="s">
        <v>17</v>
      </c>
      <c r="H143" s="13">
        <v>19.16868</v>
      </c>
      <c r="I143" s="18">
        <v>402.59</v>
      </c>
      <c r="J143" s="15">
        <f t="shared" si="1"/>
        <v>7717.118881</v>
      </c>
      <c r="K143" s="10" t="str">
        <f t="array" ref="K143">IFERROR(XLOOKUP(G143,'Tipo de Carga'!A:A,'Tipo de Carga'!B:B))</f>
        <v>Autoabasto</v>
      </c>
      <c r="L143" s="10">
        <f t="shared" si="2"/>
        <v>1</v>
      </c>
      <c r="M143" s="10">
        <f t="shared" si="3"/>
        <v>3</v>
      </c>
      <c r="N143" s="10">
        <f t="shared" si="4"/>
        <v>1</v>
      </c>
      <c r="O143" s="10" t="str">
        <f t="array" ref="O143">IFERROR(XLOOKUP(G143,'Tipo de Carga'!A:A,'Tipo de Carga'!C:C))</f>
        <v>Diesel</v>
      </c>
    </row>
    <row r="144">
      <c r="A144" s="16">
        <v>1932.0</v>
      </c>
      <c r="B144" s="10" t="str">
        <f t="array" ref="B144">IFERROR(XLOOKUP(A144,'Asignacion Ene'!A:A,'Asignacion Ene'!C:C))</f>
        <v>Circuitos</v>
      </c>
      <c r="C144" s="10" t="str">
        <f t="array" ref="C144">IFERROR(XLOOKUP(A144,'Asignacion Ene'!A:A,'Asignacion Ene'!B:B))</f>
        <v>EC-03</v>
      </c>
      <c r="D144" s="17" t="s">
        <v>112</v>
      </c>
      <c r="E144" s="16" t="s">
        <v>151</v>
      </c>
      <c r="F144" s="10" t="str">
        <f t="array" ref="F144">IFERROR(XLOOKUP(E144,Operadores!A:A,Operadores!B:B))</f>
        <v>FERRI</v>
      </c>
      <c r="G144" s="16" t="s">
        <v>17</v>
      </c>
      <c r="H144" s="13">
        <v>19.16868</v>
      </c>
      <c r="I144" s="18">
        <v>60.05</v>
      </c>
      <c r="J144" s="15">
        <f t="shared" si="1"/>
        <v>1151.079234</v>
      </c>
      <c r="K144" s="10" t="str">
        <f t="array" ref="K144">IFERROR(XLOOKUP(G144,'Tipo de Carga'!A:A,'Tipo de Carga'!B:B))</f>
        <v>Autoabasto</v>
      </c>
      <c r="L144" s="10">
        <f t="shared" si="2"/>
        <v>1</v>
      </c>
      <c r="M144" s="10">
        <f t="shared" si="3"/>
        <v>3</v>
      </c>
      <c r="N144" s="10">
        <f t="shared" si="4"/>
        <v>1</v>
      </c>
      <c r="O144" s="10" t="str">
        <f t="array" ref="O144">IFERROR(XLOOKUP(G144,'Tipo de Carga'!A:A,'Tipo de Carga'!C:C))</f>
        <v>Diesel</v>
      </c>
    </row>
    <row r="145">
      <c r="A145" s="16">
        <v>1829.0</v>
      </c>
      <c r="B145" s="10" t="str">
        <f t="array" ref="B145">IFERROR(XLOOKUP(A145,'Asignacion Ene'!A:A,'Asignacion Ene'!C:C))</f>
        <v>Circuitos</v>
      </c>
      <c r="C145" s="10" t="str">
        <f t="array" ref="C145">IFERROR(XLOOKUP(A145,'Asignacion Ene'!A:A,'Asignacion Ene'!B:B))</f>
        <v>EC-03</v>
      </c>
      <c r="D145" s="17" t="s">
        <v>112</v>
      </c>
      <c r="E145" s="16" t="s">
        <v>152</v>
      </c>
      <c r="F145" s="10" t="str">
        <f t="array" ref="F145">IFERROR(XLOOKUP(E145,Operadores!A:A,Operadores!B:B))</f>
        <v>HERAL04</v>
      </c>
      <c r="G145" s="16" t="s">
        <v>17</v>
      </c>
      <c r="H145" s="13">
        <v>19.16868</v>
      </c>
      <c r="I145" s="18">
        <v>535.01</v>
      </c>
      <c r="J145" s="15">
        <f t="shared" si="1"/>
        <v>10255.43549</v>
      </c>
      <c r="K145" s="10" t="str">
        <f t="array" ref="K145">IFERROR(XLOOKUP(G145,'Tipo de Carga'!A:A,'Tipo de Carga'!B:B))</f>
        <v>Autoabasto</v>
      </c>
      <c r="L145" s="10">
        <f t="shared" si="2"/>
        <v>1</v>
      </c>
      <c r="M145" s="10">
        <f t="shared" si="3"/>
        <v>3</v>
      </c>
      <c r="N145" s="10">
        <f t="shared" si="4"/>
        <v>1</v>
      </c>
      <c r="O145" s="10" t="str">
        <f t="array" ref="O145">IFERROR(XLOOKUP(G145,'Tipo de Carga'!A:A,'Tipo de Carga'!C:C))</f>
        <v>Diesel</v>
      </c>
    </row>
    <row r="146">
      <c r="A146" s="16">
        <v>1731.0</v>
      </c>
      <c r="B146" s="10" t="str">
        <f t="array" ref="B146">IFERROR(XLOOKUP(A146,'Asignacion Ene'!A:A,'Asignacion Ene'!C:C))</f>
        <v>Pilgrims Tepo</v>
      </c>
      <c r="C146" s="10" t="str">
        <f t="array" ref="C146">IFERROR(XLOOKUP(A146,'Asignacion Ene'!A:A,'Asignacion Ene'!B:B))</f>
        <v>EC-02</v>
      </c>
      <c r="D146" s="17" t="s">
        <v>112</v>
      </c>
      <c r="E146" s="16" t="s">
        <v>153</v>
      </c>
      <c r="F146" s="10" t="str">
        <f t="array" ref="F146">IFERROR(XLOOKUP(E146,Operadores!A:A,Operadores!B:B))</f>
        <v>RAMHEC</v>
      </c>
      <c r="G146" s="16" t="s">
        <v>17</v>
      </c>
      <c r="H146" s="13">
        <v>19.16868</v>
      </c>
      <c r="I146" s="18">
        <v>300.03</v>
      </c>
      <c r="J146" s="15">
        <f t="shared" si="1"/>
        <v>5751.17906</v>
      </c>
      <c r="K146" s="10" t="str">
        <f t="array" ref="K146">IFERROR(XLOOKUP(G146,'Tipo de Carga'!A:A,'Tipo de Carga'!B:B))</f>
        <v>Autoabasto</v>
      </c>
      <c r="L146" s="10">
        <f t="shared" si="2"/>
        <v>1</v>
      </c>
      <c r="M146" s="10">
        <f t="shared" si="3"/>
        <v>3</v>
      </c>
      <c r="N146" s="10">
        <f t="shared" si="4"/>
        <v>1</v>
      </c>
      <c r="O146" s="10" t="str">
        <f t="array" ref="O146">IFERROR(XLOOKUP(G146,'Tipo de Carga'!A:A,'Tipo de Carga'!C:C))</f>
        <v>Diesel</v>
      </c>
    </row>
    <row r="147">
      <c r="A147" s="16">
        <v>1874.0</v>
      </c>
      <c r="B147" s="10" t="str">
        <f t="array" ref="B147">IFERROR(XLOOKUP(A147,'Asignacion Ene'!A:A,'Asignacion Ene'!C:C))</f>
        <v>Circuitos</v>
      </c>
      <c r="C147" s="10" t="str">
        <f t="array" ref="C147">IFERROR(XLOOKUP(A147,'Asignacion Ene'!A:A,'Asignacion Ene'!B:B))</f>
        <v>EC-03</v>
      </c>
      <c r="D147" s="17" t="s">
        <v>112</v>
      </c>
      <c r="E147" s="16" t="s">
        <v>27</v>
      </c>
      <c r="F147" s="10" t="str">
        <f t="array" ref="F147">IFERROR(XLOOKUP(E147,Operadores!A:A,Operadores!B:B))</f>
        <v>CONMAU</v>
      </c>
      <c r="G147" s="16" t="s">
        <v>17</v>
      </c>
      <c r="H147" s="13">
        <v>19.16868</v>
      </c>
      <c r="I147" s="18">
        <v>356.83</v>
      </c>
      <c r="J147" s="15">
        <f t="shared" si="1"/>
        <v>6839.960084</v>
      </c>
      <c r="K147" s="10" t="str">
        <f t="array" ref="K147">IFERROR(XLOOKUP(G147,'Tipo de Carga'!A:A,'Tipo de Carga'!B:B))</f>
        <v>Autoabasto</v>
      </c>
      <c r="L147" s="10">
        <f t="shared" si="2"/>
        <v>1</v>
      </c>
      <c r="M147" s="10">
        <f t="shared" si="3"/>
        <v>3</v>
      </c>
      <c r="N147" s="10">
        <f t="shared" si="4"/>
        <v>1</v>
      </c>
      <c r="O147" s="10" t="str">
        <f t="array" ref="O147">IFERROR(XLOOKUP(G147,'Tipo de Carga'!A:A,'Tipo de Carga'!C:C))</f>
        <v>Diesel</v>
      </c>
    </row>
    <row r="148">
      <c r="A148" s="16">
        <v>309.0</v>
      </c>
      <c r="B148" s="10" t="str">
        <f t="array" ref="B148">IFERROR(XLOOKUP(A148,'Asignacion Ene'!A:A,'Asignacion Ene'!C:C))</f>
        <v>Sayer Thorton</v>
      </c>
      <c r="C148" s="10" t="str">
        <f t="array" ref="C148">IFERROR(XLOOKUP(A148,'Asignacion Ene'!A:A,'Asignacion Ene'!B:B))</f>
        <v>EC-04</v>
      </c>
      <c r="D148" s="17" t="s">
        <v>112</v>
      </c>
      <c r="E148" s="16" t="s">
        <v>154</v>
      </c>
      <c r="F148" s="10" t="str">
        <f t="array" ref="F148">IFERROR(XLOOKUP(E148,Operadores!A:A,Operadores!B:B))</f>
        <v>REVELI</v>
      </c>
      <c r="G148" s="16" t="s">
        <v>77</v>
      </c>
      <c r="H148" s="13">
        <v>20.1917</v>
      </c>
      <c r="I148" s="18">
        <v>299.99</v>
      </c>
      <c r="J148" s="15">
        <f t="shared" si="1"/>
        <v>6057.308083</v>
      </c>
      <c r="K148" s="10" t="str">
        <f t="array" ref="K148">IFERROR(XLOOKUP(G148,'Tipo de Carga'!A:A,'Tipo de Carga'!B:B))</f>
        <v>Autoabasto</v>
      </c>
      <c r="L148" s="10">
        <f t="shared" si="2"/>
        <v>1</v>
      </c>
      <c r="M148" s="10">
        <f t="shared" si="3"/>
        <v>3</v>
      </c>
      <c r="N148" s="10">
        <f t="shared" si="4"/>
        <v>1</v>
      </c>
      <c r="O148" s="10" t="str">
        <f t="array" ref="O148">IFERROR(XLOOKUP(G148,'Tipo de Carga'!A:A,'Tipo de Carga'!C:C))</f>
        <v>Diesel</v>
      </c>
    </row>
    <row r="149">
      <c r="A149" s="16">
        <v>1933.0</v>
      </c>
      <c r="B149" s="10" t="str">
        <f t="array" ref="B149">IFERROR(XLOOKUP(A149,'Asignacion Ene'!A:A,'Asignacion Ene'!C:C))</f>
        <v>Circuitos</v>
      </c>
      <c r="C149" s="10" t="str">
        <f t="array" ref="C149">IFERROR(XLOOKUP(A149,'Asignacion Ene'!A:A,'Asignacion Ene'!B:B))</f>
        <v>EC-03</v>
      </c>
      <c r="D149" s="17" t="s">
        <v>112</v>
      </c>
      <c r="E149" s="16" t="s">
        <v>87</v>
      </c>
      <c r="F149" s="10" t="str">
        <f t="array" ref="F149">IFERROR(XLOOKUP(E149,Operadores!A:A,Operadores!B:B))</f>
        <v>OLIMAR01</v>
      </c>
      <c r="G149" s="16" t="s">
        <v>77</v>
      </c>
      <c r="H149" s="13">
        <v>20.1917</v>
      </c>
      <c r="I149" s="18">
        <v>420.03</v>
      </c>
      <c r="J149" s="15">
        <f t="shared" si="1"/>
        <v>8481.119751</v>
      </c>
      <c r="K149" s="10" t="str">
        <f t="array" ref="K149">IFERROR(XLOOKUP(G149,'Tipo de Carga'!A:A,'Tipo de Carga'!B:B))</f>
        <v>Autoabasto</v>
      </c>
      <c r="L149" s="10">
        <f t="shared" si="2"/>
        <v>1</v>
      </c>
      <c r="M149" s="10">
        <f t="shared" si="3"/>
        <v>3</v>
      </c>
      <c r="N149" s="10">
        <f t="shared" si="4"/>
        <v>1</v>
      </c>
      <c r="O149" s="10" t="str">
        <f t="array" ref="O149">IFERROR(XLOOKUP(G149,'Tipo de Carga'!A:A,'Tipo de Carga'!C:C))</f>
        <v>Diesel</v>
      </c>
    </row>
    <row r="150">
      <c r="A150" s="16">
        <v>1970.0</v>
      </c>
      <c r="B150" s="10" t="str">
        <f t="array" ref="B150">IFERROR(XLOOKUP(A150,'Asignacion Ene'!A:A,'Asignacion Ene'!C:C))</f>
        <v>Sayer Vuelteros</v>
      </c>
      <c r="C150" s="10" t="str">
        <f t="array" ref="C150">IFERROR(XLOOKUP(A150,'Asignacion Ene'!A:A,'Asignacion Ene'!B:B))</f>
        <v>EC-04</v>
      </c>
      <c r="D150" s="17" t="s">
        <v>112</v>
      </c>
      <c r="E150" s="16" t="s">
        <v>155</v>
      </c>
      <c r="F150" s="10" t="str">
        <f t="array" ref="F150">IFERROR(XLOOKUP(E150,Operadores!A:A,Operadores!B:B))</f>
        <v>HERLEX</v>
      </c>
      <c r="G150" s="16" t="s">
        <v>77</v>
      </c>
      <c r="H150" s="13">
        <v>20.1917</v>
      </c>
      <c r="I150" s="18">
        <v>795.22</v>
      </c>
      <c r="J150" s="15">
        <f t="shared" si="1"/>
        <v>16056.84367</v>
      </c>
      <c r="K150" s="10" t="str">
        <f t="array" ref="K150">IFERROR(XLOOKUP(G150,'Tipo de Carga'!A:A,'Tipo de Carga'!B:B))</f>
        <v>Autoabasto</v>
      </c>
      <c r="L150" s="10">
        <f t="shared" si="2"/>
        <v>1</v>
      </c>
      <c r="M150" s="10">
        <f t="shared" si="3"/>
        <v>3</v>
      </c>
      <c r="N150" s="10">
        <f t="shared" si="4"/>
        <v>1</v>
      </c>
      <c r="O150" s="10" t="str">
        <f t="array" ref="O150">IFERROR(XLOOKUP(G150,'Tipo de Carga'!A:A,'Tipo de Carga'!C:C))</f>
        <v>Diesel</v>
      </c>
    </row>
    <row r="151">
      <c r="A151" s="16">
        <v>1881.0</v>
      </c>
      <c r="B151" s="10" t="str">
        <f t="array" ref="B151">IFERROR(XLOOKUP(A151,'Asignacion Ene'!A:A,'Asignacion Ene'!C:C))</f>
        <v>Circuitos</v>
      </c>
      <c r="C151" s="10" t="str">
        <f t="array" ref="C151">IFERROR(XLOOKUP(A151,'Asignacion Ene'!A:A,'Asignacion Ene'!B:B))</f>
        <v>EC-03</v>
      </c>
      <c r="D151" s="17" t="s">
        <v>112</v>
      </c>
      <c r="E151" s="16" t="s">
        <v>156</v>
      </c>
      <c r="F151" s="10" t="str">
        <f t="array" ref="F151">IFERROR(XLOOKUP(E151,Operadores!A:A,Operadores!B:B))</f>
        <v>CERJER</v>
      </c>
      <c r="G151" s="16" t="s">
        <v>83</v>
      </c>
      <c r="H151" s="13">
        <v>20.05377</v>
      </c>
      <c r="I151" s="18">
        <v>249.21</v>
      </c>
      <c r="J151" s="15">
        <f t="shared" si="1"/>
        <v>4997.600022</v>
      </c>
      <c r="K151" s="10" t="str">
        <f t="array" ref="K151">IFERROR(XLOOKUP(G151,'Tipo de Carga'!A:A,'Tipo de Carga'!B:B))</f>
        <v>Autoabasto</v>
      </c>
      <c r="L151" s="10">
        <f t="shared" si="2"/>
        <v>1</v>
      </c>
      <c r="M151" s="10">
        <f t="shared" si="3"/>
        <v>3</v>
      </c>
      <c r="N151" s="10">
        <f t="shared" si="4"/>
        <v>1</v>
      </c>
      <c r="O151" s="10" t="str">
        <f t="array" ref="O151">IFERROR(XLOOKUP(G151,'Tipo de Carga'!A:A,'Tipo de Carga'!C:C))</f>
        <v>Diesel</v>
      </c>
    </row>
    <row r="152">
      <c r="A152" s="16">
        <v>2077.0</v>
      </c>
      <c r="B152" s="10" t="str">
        <f t="array" ref="B152">IFERROR(XLOOKUP(A152,'Asignacion Ene'!A:A,'Asignacion Ene'!C:C))</f>
        <v>PISA Gdl</v>
      </c>
      <c r="C152" s="10" t="str">
        <f t="array" ref="C152">IFERROR(XLOOKUP(A152,'Asignacion Ene'!A:A,'Asignacion Ene'!B:B))</f>
        <v>EC-06</v>
      </c>
      <c r="D152" s="17" t="s">
        <v>112</v>
      </c>
      <c r="E152" s="16" t="s">
        <v>157</v>
      </c>
      <c r="F152" s="10" t="str">
        <f t="array" ref="F152">IFERROR(XLOOKUP(E152,Operadores!A:A,Operadores!B:B))</f>
        <v>FLOJOS02</v>
      </c>
      <c r="G152" s="16" t="s">
        <v>83</v>
      </c>
      <c r="H152" s="13">
        <v>20.05377</v>
      </c>
      <c r="I152" s="18">
        <v>234.14</v>
      </c>
      <c r="J152" s="15">
        <f t="shared" si="1"/>
        <v>4695.389708</v>
      </c>
      <c r="K152" s="10" t="str">
        <f t="array" ref="K152">IFERROR(XLOOKUP(G152,'Tipo de Carga'!A:A,'Tipo de Carga'!B:B))</f>
        <v>Autoabasto</v>
      </c>
      <c r="L152" s="10">
        <f t="shared" si="2"/>
        <v>1</v>
      </c>
      <c r="M152" s="10">
        <f t="shared" si="3"/>
        <v>3</v>
      </c>
      <c r="N152" s="10">
        <f t="shared" si="4"/>
        <v>1</v>
      </c>
      <c r="O152" s="10" t="str">
        <f t="array" ref="O152">IFERROR(XLOOKUP(G152,'Tipo de Carga'!A:A,'Tipo de Carga'!C:C))</f>
        <v>Diesel</v>
      </c>
    </row>
    <row r="153">
      <c r="A153" s="16">
        <v>2059.0</v>
      </c>
      <c r="B153" s="10" t="str">
        <f t="array" ref="B153">IFERROR(XLOOKUP(A153,'Asignacion Ene'!A:A,'Asignacion Ene'!C:C))</f>
        <v>PISA Gdl</v>
      </c>
      <c r="C153" s="10" t="str">
        <f t="array" ref="C153">IFERROR(XLOOKUP(A153,'Asignacion Ene'!A:A,'Asignacion Ene'!B:B))</f>
        <v>EC-06</v>
      </c>
      <c r="D153" s="17" t="s">
        <v>112</v>
      </c>
      <c r="E153" s="16" t="s">
        <v>158</v>
      </c>
      <c r="F153" s="10" t="str">
        <f t="array" ref="F153">IFERROR(XLOOKUP(E153,Operadores!A:A,Operadores!B:B))</f>
        <v>SANVIC01</v>
      </c>
      <c r="G153" s="16" t="s">
        <v>83</v>
      </c>
      <c r="H153" s="13">
        <v>20.05377</v>
      </c>
      <c r="I153" s="18">
        <v>627.94</v>
      </c>
      <c r="J153" s="15">
        <f t="shared" si="1"/>
        <v>12592.56433</v>
      </c>
      <c r="K153" s="10" t="str">
        <f t="array" ref="K153">IFERROR(XLOOKUP(G153,'Tipo de Carga'!A:A,'Tipo de Carga'!B:B))</f>
        <v>Autoabasto</v>
      </c>
      <c r="L153" s="10">
        <f t="shared" si="2"/>
        <v>1</v>
      </c>
      <c r="M153" s="10">
        <f t="shared" si="3"/>
        <v>3</v>
      </c>
      <c r="N153" s="10">
        <f t="shared" si="4"/>
        <v>1</v>
      </c>
      <c r="O153" s="10" t="str">
        <f t="array" ref="O153">IFERROR(XLOOKUP(G153,'Tipo de Carga'!A:A,'Tipo de Carga'!C:C))</f>
        <v>Diesel</v>
      </c>
    </row>
    <row r="154">
      <c r="A154" s="16">
        <v>1870.0</v>
      </c>
      <c r="B154" s="10" t="str">
        <f t="array" ref="B154">IFERROR(XLOOKUP(A154,'Asignacion Ene'!A:A,'Asignacion Ene'!C:C))</f>
        <v>Circuitos</v>
      </c>
      <c r="C154" s="10" t="str">
        <f t="array" ref="C154">IFERROR(XLOOKUP(A154,'Asignacion Ene'!A:A,'Asignacion Ene'!B:B))</f>
        <v>EC-03</v>
      </c>
      <c r="D154" s="17" t="s">
        <v>112</v>
      </c>
      <c r="E154" s="16" t="s">
        <v>18</v>
      </c>
      <c r="F154" s="10" t="str">
        <f t="array" ref="F154">IFERROR(XLOOKUP(E154,Operadores!A:A,Operadores!B:B))</f>
        <v>RIOFE</v>
      </c>
      <c r="G154" s="16" t="s">
        <v>83</v>
      </c>
      <c r="H154" s="13">
        <v>20.05377</v>
      </c>
      <c r="I154" s="18">
        <v>505.07</v>
      </c>
      <c r="J154" s="15">
        <f t="shared" si="1"/>
        <v>10128.55761</v>
      </c>
      <c r="K154" s="10" t="str">
        <f t="array" ref="K154">IFERROR(XLOOKUP(G154,'Tipo de Carga'!A:A,'Tipo de Carga'!B:B))</f>
        <v>Autoabasto</v>
      </c>
      <c r="L154" s="10">
        <f t="shared" si="2"/>
        <v>1</v>
      </c>
      <c r="M154" s="10">
        <f t="shared" si="3"/>
        <v>3</v>
      </c>
      <c r="N154" s="10">
        <f t="shared" si="4"/>
        <v>1</v>
      </c>
      <c r="O154" s="10" t="str">
        <f t="array" ref="O154">IFERROR(XLOOKUP(G154,'Tipo de Carga'!A:A,'Tipo de Carga'!C:C))</f>
        <v>Diesel</v>
      </c>
    </row>
    <row r="155">
      <c r="A155" s="16">
        <v>1740.0</v>
      </c>
      <c r="B155" s="10" t="str">
        <f t="array" ref="B155">IFERROR(XLOOKUP(A155,'Asignacion Ene'!A:A,'Asignacion Ene'!C:C))</f>
        <v>Circuitos</v>
      </c>
      <c r="C155" s="10" t="str">
        <f t="array" ref="C155">IFERROR(XLOOKUP(A155,'Asignacion Ene'!A:A,'Asignacion Ene'!B:B))</f>
        <v>EC-03</v>
      </c>
      <c r="D155" s="17" t="s">
        <v>112</v>
      </c>
      <c r="E155" s="16" t="s">
        <v>159</v>
      </c>
      <c r="F155" s="10" t="str">
        <f t="array" ref="F155">IFERROR(XLOOKUP(E155,Operadores!A:A,Operadores!B:B))</f>
        <v>HERJU01</v>
      </c>
      <c r="G155" s="16" t="s">
        <v>83</v>
      </c>
      <c r="H155" s="13">
        <v>20.05377</v>
      </c>
      <c r="I155" s="18">
        <v>190.01</v>
      </c>
      <c r="J155" s="15">
        <f t="shared" si="1"/>
        <v>3810.416838</v>
      </c>
      <c r="K155" s="10" t="str">
        <f t="array" ref="K155">IFERROR(XLOOKUP(G155,'Tipo de Carga'!A:A,'Tipo de Carga'!B:B))</f>
        <v>Autoabasto</v>
      </c>
      <c r="L155" s="10">
        <f t="shared" si="2"/>
        <v>1</v>
      </c>
      <c r="M155" s="10">
        <f t="shared" si="3"/>
        <v>3</v>
      </c>
      <c r="N155" s="10">
        <f t="shared" si="4"/>
        <v>1</v>
      </c>
      <c r="O155" s="10" t="str">
        <f t="array" ref="O155">IFERROR(XLOOKUP(G155,'Tipo de Carga'!A:A,'Tipo de Carga'!C:C))</f>
        <v>Diesel</v>
      </c>
    </row>
    <row r="156">
      <c r="A156" s="16">
        <v>2051.0</v>
      </c>
      <c r="B156" s="10" t="str">
        <f t="array" ref="B156">IFERROR(XLOOKUP(A156,'Asignacion Ene'!A:A,'Asignacion Ene'!C:C))</f>
        <v>PISA Gdl</v>
      </c>
      <c r="C156" s="10" t="str">
        <f t="array" ref="C156">IFERROR(XLOOKUP(A156,'Asignacion Ene'!A:A,'Asignacion Ene'!B:B))</f>
        <v>EC-06</v>
      </c>
      <c r="D156" s="17" t="s">
        <v>112</v>
      </c>
      <c r="E156" s="16" t="s">
        <v>160</v>
      </c>
      <c r="F156" s="10" t="str">
        <f t="array" ref="F156">IFERROR(XLOOKUP(E156,Operadores!A:A,Operadores!B:B))</f>
        <v>CARGUS</v>
      </c>
      <c r="G156" s="16" t="s">
        <v>83</v>
      </c>
      <c r="H156" s="13">
        <v>20.05377</v>
      </c>
      <c r="I156" s="18">
        <v>260.04</v>
      </c>
      <c r="J156" s="15">
        <f t="shared" si="1"/>
        <v>5214.782351</v>
      </c>
      <c r="K156" s="10" t="str">
        <f t="array" ref="K156">IFERROR(XLOOKUP(G156,'Tipo de Carga'!A:A,'Tipo de Carga'!B:B))</f>
        <v>Autoabasto</v>
      </c>
      <c r="L156" s="10">
        <f t="shared" si="2"/>
        <v>1</v>
      </c>
      <c r="M156" s="10">
        <f t="shared" si="3"/>
        <v>3</v>
      </c>
      <c r="N156" s="10">
        <f t="shared" si="4"/>
        <v>1</v>
      </c>
      <c r="O156" s="10" t="str">
        <f t="array" ref="O156">IFERROR(XLOOKUP(G156,'Tipo de Carga'!A:A,'Tipo de Carga'!C:C))</f>
        <v>Diesel</v>
      </c>
    </row>
    <row r="157">
      <c r="A157" s="16">
        <v>1936.0</v>
      </c>
      <c r="B157" s="10" t="str">
        <f t="array" ref="B157">IFERROR(XLOOKUP(A157,'Asignacion Ene'!A:A,'Asignacion Ene'!C:C))</f>
        <v>Circuitos</v>
      </c>
      <c r="C157" s="10" t="str">
        <f t="array" ref="C157">IFERROR(XLOOKUP(A157,'Asignacion Ene'!A:A,'Asignacion Ene'!B:B))</f>
        <v>EC-03</v>
      </c>
      <c r="D157" s="17" t="s">
        <v>112</v>
      </c>
      <c r="E157" s="16" t="s">
        <v>105</v>
      </c>
      <c r="F157" s="10" t="str">
        <f t="array" ref="F157">IFERROR(XLOOKUP(E157,Operadores!A:A,Operadores!B:B))</f>
        <v>OCAMA</v>
      </c>
      <c r="G157" s="16" t="s">
        <v>83</v>
      </c>
      <c r="H157" s="13">
        <v>20.05377</v>
      </c>
      <c r="I157" s="18">
        <v>345.03</v>
      </c>
      <c r="J157" s="15">
        <f t="shared" si="1"/>
        <v>6919.152263</v>
      </c>
      <c r="K157" s="10" t="str">
        <f t="array" ref="K157">IFERROR(XLOOKUP(G157,'Tipo de Carga'!A:A,'Tipo de Carga'!B:B))</f>
        <v>Autoabasto</v>
      </c>
      <c r="L157" s="10">
        <f t="shared" si="2"/>
        <v>1</v>
      </c>
      <c r="M157" s="10">
        <f t="shared" si="3"/>
        <v>3</v>
      </c>
      <c r="N157" s="10">
        <f t="shared" si="4"/>
        <v>1</v>
      </c>
      <c r="O157" s="10" t="str">
        <f t="array" ref="O157">IFERROR(XLOOKUP(G157,'Tipo de Carga'!A:A,'Tipo de Carga'!C:C))</f>
        <v>Diesel</v>
      </c>
    </row>
    <row r="158">
      <c r="A158" s="16">
        <v>1965.0</v>
      </c>
      <c r="B158" s="10" t="str">
        <f t="array" ref="B158">IFERROR(XLOOKUP(A158,'Asignacion Ene'!A:A,'Asignacion Ene'!C:C))</f>
        <v>Circuitos</v>
      </c>
      <c r="C158" s="10" t="str">
        <f t="array" ref="C158">IFERROR(XLOOKUP(A158,'Asignacion Ene'!A:A,'Asignacion Ene'!B:B))</f>
        <v>EC-03</v>
      </c>
      <c r="D158" s="17" t="s">
        <v>112</v>
      </c>
      <c r="E158" s="16" t="s">
        <v>161</v>
      </c>
      <c r="F158" s="10" t="str">
        <f t="array" ref="F158">IFERROR(XLOOKUP(E158,Operadores!A:A,Operadores!B:B))</f>
        <v>BREISR</v>
      </c>
      <c r="G158" s="16" t="s">
        <v>86</v>
      </c>
      <c r="H158" s="13">
        <v>19.36</v>
      </c>
      <c r="I158" s="18">
        <v>300.01</v>
      </c>
      <c r="J158" s="15">
        <f t="shared" si="1"/>
        <v>5808.1936</v>
      </c>
      <c r="K158" s="10" t="str">
        <f t="array" ref="K158">IFERROR(XLOOKUP(G158,'Tipo de Carga'!A:A,'Tipo de Carga'!B:B))</f>
        <v>Autoabasto</v>
      </c>
      <c r="L158" s="10">
        <f t="shared" si="2"/>
        <v>1</v>
      </c>
      <c r="M158" s="10">
        <f t="shared" si="3"/>
        <v>3</v>
      </c>
      <c r="N158" s="10">
        <f t="shared" si="4"/>
        <v>1</v>
      </c>
      <c r="O158" s="10" t="str">
        <f t="array" ref="O158">IFERROR(XLOOKUP(G158,'Tipo de Carga'!A:A,'Tipo de Carga'!C:C))</f>
        <v>Diesel</v>
      </c>
    </row>
    <row r="159">
      <c r="A159" s="16">
        <v>2060.0</v>
      </c>
      <c r="B159" s="10" t="str">
        <f t="array" ref="B159">IFERROR(XLOOKUP(A159,'Asignacion Ene'!A:A,'Asignacion Ene'!C:C))</f>
        <v>PISA Gdl</v>
      </c>
      <c r="C159" s="10" t="str">
        <f t="array" ref="C159">IFERROR(XLOOKUP(A159,'Asignacion Ene'!A:A,'Asignacion Ene'!B:B))</f>
        <v>EC-06</v>
      </c>
      <c r="D159" s="17" t="s">
        <v>112</v>
      </c>
      <c r="E159" s="16" t="s">
        <v>16</v>
      </c>
      <c r="F159" s="10" t="str">
        <f t="array" ref="F159">IFERROR(XLOOKUP(E159,Operadores!A:A,Operadores!B:B))</f>
        <v>VALGUS</v>
      </c>
      <c r="G159" s="16" t="s">
        <v>86</v>
      </c>
      <c r="H159" s="13">
        <v>19.36</v>
      </c>
      <c r="I159" s="18">
        <v>396.05</v>
      </c>
      <c r="J159" s="15">
        <f t="shared" si="1"/>
        <v>7667.528</v>
      </c>
      <c r="K159" s="10" t="str">
        <f t="array" ref="K159">IFERROR(XLOOKUP(G159,'Tipo de Carga'!A:A,'Tipo de Carga'!B:B))</f>
        <v>Autoabasto</v>
      </c>
      <c r="L159" s="10">
        <f t="shared" si="2"/>
        <v>1</v>
      </c>
      <c r="M159" s="10">
        <f t="shared" si="3"/>
        <v>3</v>
      </c>
      <c r="N159" s="10">
        <f t="shared" si="4"/>
        <v>1</v>
      </c>
      <c r="O159" s="10" t="str">
        <f t="array" ref="O159">IFERROR(XLOOKUP(G159,'Tipo de Carga'!A:A,'Tipo de Carga'!C:C))</f>
        <v>Diesel</v>
      </c>
    </row>
    <row r="160">
      <c r="A160" s="16">
        <v>2062.0</v>
      </c>
      <c r="B160" s="10" t="str">
        <f t="array" ref="B160">IFERROR(XLOOKUP(A160,'Asignacion Ene'!A:A,'Asignacion Ene'!C:C))</f>
        <v>PISA Gdl</v>
      </c>
      <c r="C160" s="10" t="str">
        <f t="array" ref="C160">IFERROR(XLOOKUP(A160,'Asignacion Ene'!A:A,'Asignacion Ene'!B:B))</f>
        <v>EC-06</v>
      </c>
      <c r="D160" s="17" t="s">
        <v>112</v>
      </c>
      <c r="E160" s="16" t="s">
        <v>162</v>
      </c>
      <c r="F160" s="10" t="str">
        <f t="array" ref="F160">IFERROR(XLOOKUP(E160,Operadores!A:A,Operadores!B:B))</f>
        <v>ROSCES</v>
      </c>
      <c r="G160" s="16" t="s">
        <v>86</v>
      </c>
      <c r="H160" s="13">
        <v>19.36</v>
      </c>
      <c r="I160" s="18">
        <v>459.01</v>
      </c>
      <c r="J160" s="15">
        <f t="shared" si="1"/>
        <v>8886.4336</v>
      </c>
      <c r="K160" s="10" t="str">
        <f t="array" ref="K160">IFERROR(XLOOKUP(G160,'Tipo de Carga'!A:A,'Tipo de Carga'!B:B))</f>
        <v>Autoabasto</v>
      </c>
      <c r="L160" s="10">
        <f t="shared" si="2"/>
        <v>1</v>
      </c>
      <c r="M160" s="10">
        <f t="shared" si="3"/>
        <v>3</v>
      </c>
      <c r="N160" s="10">
        <f t="shared" si="4"/>
        <v>1</v>
      </c>
      <c r="O160" s="10" t="str">
        <f t="array" ref="O160">IFERROR(XLOOKUP(G160,'Tipo de Carga'!A:A,'Tipo de Carga'!C:C))</f>
        <v>Diesel</v>
      </c>
    </row>
    <row r="161">
      <c r="A161" s="16">
        <v>1948.0</v>
      </c>
      <c r="B161" s="10" t="str">
        <f t="array" ref="B161">IFERROR(XLOOKUP(A161,'Asignacion Ene'!A:A,'Asignacion Ene'!C:C))</f>
        <v>Circuitos</v>
      </c>
      <c r="C161" s="10" t="str">
        <f t="array" ref="C161">IFERROR(XLOOKUP(A161,'Asignacion Ene'!A:A,'Asignacion Ene'!B:B))</f>
        <v>EC-03</v>
      </c>
      <c r="D161" s="17" t="s">
        <v>112</v>
      </c>
      <c r="E161" s="16" t="s">
        <v>81</v>
      </c>
      <c r="F161" s="10" t="str">
        <f t="array" ref="F161">IFERROR(XLOOKUP(E161,Operadores!A:A,Operadores!B:B))</f>
        <v>MOREFR</v>
      </c>
      <c r="G161" s="16" t="s">
        <v>86</v>
      </c>
      <c r="H161" s="13">
        <v>19.36</v>
      </c>
      <c r="I161" s="18">
        <v>281.42</v>
      </c>
      <c r="J161" s="15">
        <f t="shared" si="1"/>
        <v>5448.2912</v>
      </c>
      <c r="K161" s="10" t="str">
        <f t="array" ref="K161">IFERROR(XLOOKUP(G161,'Tipo de Carga'!A:A,'Tipo de Carga'!B:B))</f>
        <v>Autoabasto</v>
      </c>
      <c r="L161" s="10">
        <f t="shared" si="2"/>
        <v>1</v>
      </c>
      <c r="M161" s="10">
        <f t="shared" si="3"/>
        <v>3</v>
      </c>
      <c r="N161" s="10">
        <f t="shared" si="4"/>
        <v>1</v>
      </c>
      <c r="O161" s="10" t="str">
        <f t="array" ref="O161">IFERROR(XLOOKUP(G161,'Tipo de Carga'!A:A,'Tipo de Carga'!C:C))</f>
        <v>Diesel</v>
      </c>
    </row>
    <row r="162">
      <c r="A162" s="16">
        <v>2063.0</v>
      </c>
      <c r="B162" s="10" t="str">
        <f t="array" ref="B162">IFERROR(XLOOKUP(A162,'Asignacion Ene'!A:A,'Asignacion Ene'!C:C))</f>
        <v>PISA Gdl</v>
      </c>
      <c r="C162" s="10" t="str">
        <f t="array" ref="C162">IFERROR(XLOOKUP(A162,'Asignacion Ene'!A:A,'Asignacion Ene'!B:B))</f>
        <v>EC-06</v>
      </c>
      <c r="D162" s="17" t="s">
        <v>112</v>
      </c>
      <c r="E162" s="16" t="s">
        <v>163</v>
      </c>
      <c r="F162" s="10" t="str">
        <f t="array" ref="F162">IFERROR(XLOOKUP(E162,Operadores!A:A,Operadores!B:B))</f>
        <v>GOMLUI02</v>
      </c>
      <c r="G162" s="16" t="s">
        <v>86</v>
      </c>
      <c r="H162" s="13">
        <v>19.36</v>
      </c>
      <c r="I162" s="18">
        <v>483.05</v>
      </c>
      <c r="J162" s="15">
        <f t="shared" si="1"/>
        <v>9351.848</v>
      </c>
      <c r="K162" s="10" t="str">
        <f t="array" ref="K162">IFERROR(XLOOKUP(G162,'Tipo de Carga'!A:A,'Tipo de Carga'!B:B))</f>
        <v>Autoabasto</v>
      </c>
      <c r="L162" s="10">
        <f t="shared" si="2"/>
        <v>1</v>
      </c>
      <c r="M162" s="10">
        <f t="shared" si="3"/>
        <v>3</v>
      </c>
      <c r="N162" s="10">
        <f t="shared" si="4"/>
        <v>1</v>
      </c>
      <c r="O162" s="10" t="str">
        <f t="array" ref="O162">IFERROR(XLOOKUP(G162,'Tipo de Carga'!A:A,'Tipo de Carga'!C:C))</f>
        <v>Diesel</v>
      </c>
    </row>
    <row r="163">
      <c r="A163" s="16">
        <v>1733.0</v>
      </c>
      <c r="B163" s="10" t="str">
        <f t="array" ref="B163">IFERROR(XLOOKUP(A163,'Asignacion Ene'!A:A,'Asignacion Ene'!C:C))</f>
        <v>Liverpool Local</v>
      </c>
      <c r="C163" s="10" t="str">
        <f t="array" ref="C163">IFERROR(XLOOKUP(A163,'Asignacion Ene'!A:A,'Asignacion Ene'!B:B))</f>
        <v>EC-01</v>
      </c>
      <c r="D163" s="17" t="s">
        <v>112</v>
      </c>
      <c r="E163" s="16" t="s">
        <v>164</v>
      </c>
      <c r="F163" s="10" t="str">
        <f t="array" ref="F163">IFERROR(XLOOKUP(E163,Operadores!A:A,Operadores!B:B))</f>
        <v>ORNSER</v>
      </c>
      <c r="G163" s="16" t="s">
        <v>33</v>
      </c>
      <c r="H163" s="13">
        <v>20.55377</v>
      </c>
      <c r="I163" s="18">
        <v>535.9</v>
      </c>
      <c r="J163" s="15">
        <f t="shared" si="1"/>
        <v>11014.76534</v>
      </c>
      <c r="K163" s="10" t="str">
        <f t="array" ref="K163">IFERROR(XLOOKUP(G163,'Tipo de Carga'!A:A,'Tipo de Carga'!B:B))</f>
        <v>Autoabasto</v>
      </c>
      <c r="L163" s="10">
        <f t="shared" si="2"/>
        <v>1</v>
      </c>
      <c r="M163" s="10">
        <f t="shared" si="3"/>
        <v>3</v>
      </c>
      <c r="N163" s="10">
        <f t="shared" si="4"/>
        <v>1</v>
      </c>
      <c r="O163" s="10" t="str">
        <f t="array" ref="O163">IFERROR(XLOOKUP(G163,'Tipo de Carga'!A:A,'Tipo de Carga'!C:C))</f>
        <v>Diesel</v>
      </c>
    </row>
    <row r="164">
      <c r="A164" s="16">
        <v>1888.0</v>
      </c>
      <c r="B164" s="10" t="str">
        <f t="array" ref="B164">IFERROR(XLOOKUP(A164,'Asignacion Ene'!A:A,'Asignacion Ene'!C:C))</f>
        <v>Circuitos</v>
      </c>
      <c r="C164" s="10" t="str">
        <f t="array" ref="C164">IFERROR(XLOOKUP(A164,'Asignacion Ene'!A:A,'Asignacion Ene'!B:B))</f>
        <v>EC-03</v>
      </c>
      <c r="D164" s="17" t="s">
        <v>112</v>
      </c>
      <c r="E164" s="16" t="s">
        <v>84</v>
      </c>
      <c r="F164" s="10" t="str">
        <f t="array" ref="F164">IFERROR(XLOOKUP(E164,Operadores!A:A,Operadores!B:B))</f>
        <v>CUAJOR</v>
      </c>
      <c r="G164" s="16" t="s">
        <v>33</v>
      </c>
      <c r="H164" s="13">
        <v>20.55377</v>
      </c>
      <c r="I164" s="18">
        <v>285.93</v>
      </c>
      <c r="J164" s="15">
        <f t="shared" si="1"/>
        <v>5876.939456</v>
      </c>
      <c r="K164" s="10" t="str">
        <f t="array" ref="K164">IFERROR(XLOOKUP(G164,'Tipo de Carga'!A:A,'Tipo de Carga'!B:B))</f>
        <v>Autoabasto</v>
      </c>
      <c r="L164" s="10">
        <f t="shared" si="2"/>
        <v>1</v>
      </c>
      <c r="M164" s="10">
        <f t="shared" si="3"/>
        <v>3</v>
      </c>
      <c r="N164" s="10">
        <f t="shared" si="4"/>
        <v>1</v>
      </c>
      <c r="O164" s="10" t="str">
        <f t="array" ref="O164">IFERROR(XLOOKUP(G164,'Tipo de Carga'!A:A,'Tipo de Carga'!C:C))</f>
        <v>Diesel</v>
      </c>
    </row>
    <row r="165">
      <c r="A165" s="16">
        <v>1991.0</v>
      </c>
      <c r="B165" s="10" t="str">
        <f t="array" ref="B165">IFERROR(XLOOKUP(A165,'Asignacion Ene'!A:A,'Asignacion Ene'!C:C))</f>
        <v>MeLi Dedicado Merida</v>
      </c>
      <c r="C165" s="10" t="str">
        <f t="array" ref="C165">IFERROR(XLOOKUP(A165,'Asignacion Ene'!A:A,'Asignacion Ene'!B:B))</f>
        <v>EC-05</v>
      </c>
      <c r="D165" s="17" t="s">
        <v>112</v>
      </c>
      <c r="E165" s="16" t="s">
        <v>165</v>
      </c>
      <c r="F165" s="10" t="str">
        <f t="array" ref="F165">IFERROR(XLOOKUP(E165,Operadores!A:A,Operadores!B:B))</f>
        <v>RUEREN</v>
      </c>
      <c r="G165" s="16" t="s">
        <v>39</v>
      </c>
      <c r="H165" s="13">
        <v>20.06239</v>
      </c>
      <c r="I165" s="18">
        <v>240.0</v>
      </c>
      <c r="J165" s="15">
        <f t="shared" si="1"/>
        <v>4814.9736</v>
      </c>
      <c r="K165" s="10" t="str">
        <f t="array" ref="K165">IFERROR(XLOOKUP(G165,'Tipo de Carga'!A:A,'Tipo de Carga'!B:B))</f>
        <v>Autoabasto</v>
      </c>
      <c r="L165" s="10">
        <f t="shared" si="2"/>
        <v>1</v>
      </c>
      <c r="M165" s="10">
        <f t="shared" si="3"/>
        <v>3</v>
      </c>
      <c r="N165" s="10">
        <f t="shared" si="4"/>
        <v>1</v>
      </c>
      <c r="O165" s="10" t="str">
        <f t="array" ref="O165">IFERROR(XLOOKUP(G165,'Tipo de Carga'!A:A,'Tipo de Carga'!C:C))</f>
        <v>Diesel</v>
      </c>
    </row>
    <row r="166">
      <c r="A166" s="16">
        <v>1995.0</v>
      </c>
      <c r="B166" s="10" t="str">
        <f t="array" ref="B166">IFERROR(XLOOKUP(A166,'Asignacion Ene'!A:A,'Asignacion Ene'!C:C))</f>
        <v>MeLi Dedicado Merida</v>
      </c>
      <c r="C166" s="10" t="str">
        <f t="array" ref="C166">IFERROR(XLOOKUP(A166,'Asignacion Ene'!A:A,'Asignacion Ene'!B:B))</f>
        <v>EC-05</v>
      </c>
      <c r="D166" s="17" t="s">
        <v>112</v>
      </c>
      <c r="E166" s="16" t="s">
        <v>22</v>
      </c>
      <c r="F166" s="10" t="str">
        <f t="array" ref="F166">IFERROR(XLOOKUP(E166,Operadores!A:A,Operadores!B:B))</f>
        <v>AGUMAU</v>
      </c>
      <c r="G166" s="16" t="s">
        <v>39</v>
      </c>
      <c r="H166" s="13">
        <v>20.06239</v>
      </c>
      <c r="I166" s="18">
        <v>276.56</v>
      </c>
      <c r="J166" s="15">
        <f t="shared" si="1"/>
        <v>5548.454578</v>
      </c>
      <c r="K166" s="10" t="str">
        <f t="array" ref="K166">IFERROR(XLOOKUP(G166,'Tipo de Carga'!A:A,'Tipo de Carga'!B:B))</f>
        <v>Autoabasto</v>
      </c>
      <c r="L166" s="10">
        <f t="shared" si="2"/>
        <v>1</v>
      </c>
      <c r="M166" s="10">
        <f t="shared" si="3"/>
        <v>3</v>
      </c>
      <c r="N166" s="10">
        <f t="shared" si="4"/>
        <v>1</v>
      </c>
      <c r="O166" s="10" t="str">
        <f t="array" ref="O166">IFERROR(XLOOKUP(G166,'Tipo de Carga'!A:A,'Tipo de Carga'!C:C))</f>
        <v>Diesel</v>
      </c>
    </row>
    <row r="167">
      <c r="A167" s="16">
        <v>2009.0</v>
      </c>
      <c r="B167" s="10" t="str">
        <f t="array" ref="B167">IFERROR(XLOOKUP(A167,'Asignacion Ene'!A:A,'Asignacion Ene'!C:C))</f>
        <v>MeLi Dedicado Merida</v>
      </c>
      <c r="C167" s="10" t="str">
        <f t="array" ref="C167">IFERROR(XLOOKUP(A167,'Asignacion Ene'!A:A,'Asignacion Ene'!B:B))</f>
        <v>EC-05</v>
      </c>
      <c r="D167" s="17" t="s">
        <v>112</v>
      </c>
      <c r="E167" s="16" t="s">
        <v>166</v>
      </c>
      <c r="F167" s="10" t="str">
        <f t="array" ref="F167">IFERROR(XLOOKUP(E167,Operadores!A:A,Operadores!B:B))</f>
        <v>GONCAR01</v>
      </c>
      <c r="G167" s="16" t="s">
        <v>39</v>
      </c>
      <c r="H167" s="13">
        <v>20.06239</v>
      </c>
      <c r="I167" s="18">
        <v>249.07</v>
      </c>
      <c r="J167" s="15">
        <f t="shared" si="1"/>
        <v>4996.939477</v>
      </c>
      <c r="K167" s="10" t="str">
        <f t="array" ref="K167">IFERROR(XLOOKUP(G167,'Tipo de Carga'!A:A,'Tipo de Carga'!B:B))</f>
        <v>Autoabasto</v>
      </c>
      <c r="L167" s="10">
        <f t="shared" si="2"/>
        <v>1</v>
      </c>
      <c r="M167" s="10">
        <f t="shared" si="3"/>
        <v>3</v>
      </c>
      <c r="N167" s="10">
        <f t="shared" si="4"/>
        <v>1</v>
      </c>
      <c r="O167" s="10" t="str">
        <f t="array" ref="O167">IFERROR(XLOOKUP(G167,'Tipo de Carga'!A:A,'Tipo de Carga'!C:C))</f>
        <v>Diesel</v>
      </c>
    </row>
    <row r="168">
      <c r="A168" s="16">
        <v>1820.0</v>
      </c>
      <c r="B168" s="10" t="str">
        <f t="array" ref="B168">IFERROR(XLOOKUP(A168,'Asignacion Ene'!A:A,'Asignacion Ene'!C:C))</f>
        <v>Wm Full</v>
      </c>
      <c r="C168" s="10" t="str">
        <f t="array" ref="C168">IFERROR(XLOOKUP(A168,'Asignacion Ene'!A:A,'Asignacion Ene'!B:B))</f>
        <v>EC-08</v>
      </c>
      <c r="D168" s="17" t="s">
        <v>112</v>
      </c>
      <c r="E168" s="16" t="s">
        <v>167</v>
      </c>
      <c r="F168" s="10" t="str">
        <f t="array" ref="F168">IFERROR(XLOOKUP(E168,Operadores!A:A,Operadores!B:B))</f>
        <v>CAMVI01</v>
      </c>
      <c r="G168" s="16" t="s">
        <v>39</v>
      </c>
      <c r="H168" s="13">
        <v>20.06239</v>
      </c>
      <c r="I168" s="18">
        <v>396.7</v>
      </c>
      <c r="J168" s="15">
        <f t="shared" si="1"/>
        <v>7958.750113</v>
      </c>
      <c r="K168" s="10" t="str">
        <f t="array" ref="K168">IFERROR(XLOOKUP(G168,'Tipo de Carga'!A:A,'Tipo de Carga'!B:B))</f>
        <v>Autoabasto</v>
      </c>
      <c r="L168" s="10">
        <f t="shared" si="2"/>
        <v>1</v>
      </c>
      <c r="M168" s="10">
        <f t="shared" si="3"/>
        <v>3</v>
      </c>
      <c r="N168" s="10">
        <f t="shared" si="4"/>
        <v>1</v>
      </c>
      <c r="O168" s="10" t="str">
        <f t="array" ref="O168">IFERROR(XLOOKUP(G168,'Tipo de Carga'!A:A,'Tipo de Carga'!C:C))</f>
        <v>Diesel</v>
      </c>
    </row>
    <row r="169">
      <c r="A169" s="16">
        <v>1722.0</v>
      </c>
      <c r="B169" s="10" t="str">
        <f t="array" ref="B169">IFERROR(XLOOKUP(A169,'Asignacion Ene'!A:A,'Asignacion Ene'!C:C))</f>
        <v>Wm Full</v>
      </c>
      <c r="C169" s="10" t="str">
        <f t="array" ref="C169">IFERROR(XLOOKUP(A169,'Asignacion Ene'!A:A,'Asignacion Ene'!B:B))</f>
        <v>EC-08</v>
      </c>
      <c r="D169" s="17" t="s">
        <v>112</v>
      </c>
      <c r="E169" s="16" t="s">
        <v>168</v>
      </c>
      <c r="F169" s="10" t="str">
        <f t="array" ref="F169">IFERROR(XLOOKUP(E169,Operadores!A:A,Operadores!B:B))</f>
        <v>RICFRA</v>
      </c>
      <c r="G169" s="16" t="s">
        <v>39</v>
      </c>
      <c r="H169" s="13">
        <v>20.06239</v>
      </c>
      <c r="I169" s="18">
        <v>404.91</v>
      </c>
      <c r="J169" s="15">
        <f t="shared" si="1"/>
        <v>8123.462335</v>
      </c>
      <c r="K169" s="10" t="str">
        <f t="array" ref="K169">IFERROR(XLOOKUP(G169,'Tipo de Carga'!A:A,'Tipo de Carga'!B:B))</f>
        <v>Autoabasto</v>
      </c>
      <c r="L169" s="10">
        <f t="shared" si="2"/>
        <v>1</v>
      </c>
      <c r="M169" s="10">
        <f t="shared" si="3"/>
        <v>3</v>
      </c>
      <c r="N169" s="10">
        <f t="shared" si="4"/>
        <v>1</v>
      </c>
      <c r="O169" s="10" t="str">
        <f t="array" ref="O169">IFERROR(XLOOKUP(G169,'Tipo de Carga'!A:A,'Tipo de Carga'!C:C))</f>
        <v>Diesel</v>
      </c>
    </row>
    <row r="170">
      <c r="A170" s="16">
        <v>1816.0</v>
      </c>
      <c r="B170" s="10" t="str">
        <f t="array" ref="B170">IFERROR(XLOOKUP(A170,'Asignacion Ene'!A:A,'Asignacion Ene'!C:C))</f>
        <v>Wm Full</v>
      </c>
      <c r="C170" s="10" t="str">
        <f t="array" ref="C170">IFERROR(XLOOKUP(A170,'Asignacion Ene'!A:A,'Asignacion Ene'!B:B))</f>
        <v>EC-08</v>
      </c>
      <c r="D170" s="17" t="s">
        <v>112</v>
      </c>
      <c r="E170" s="16" t="s">
        <v>169</v>
      </c>
      <c r="F170" s="10" t="str">
        <f t="array" ref="F170">IFERROR(XLOOKUP(E170,Operadores!A:A,Operadores!B:B))</f>
        <v>RODMIG</v>
      </c>
      <c r="G170" s="16" t="s">
        <v>39</v>
      </c>
      <c r="H170" s="13">
        <v>20.06239</v>
      </c>
      <c r="I170" s="18">
        <v>345.01</v>
      </c>
      <c r="J170" s="15">
        <f t="shared" si="1"/>
        <v>6921.725174</v>
      </c>
      <c r="K170" s="10" t="str">
        <f t="array" ref="K170">IFERROR(XLOOKUP(G170,'Tipo de Carga'!A:A,'Tipo de Carga'!B:B))</f>
        <v>Autoabasto</v>
      </c>
      <c r="L170" s="10">
        <f t="shared" si="2"/>
        <v>1</v>
      </c>
      <c r="M170" s="10">
        <f t="shared" si="3"/>
        <v>3</v>
      </c>
      <c r="N170" s="10">
        <f t="shared" si="4"/>
        <v>1</v>
      </c>
      <c r="O170" s="10" t="str">
        <f t="array" ref="O170">IFERROR(XLOOKUP(G170,'Tipo de Carga'!A:A,'Tipo de Carga'!C:C))</f>
        <v>Diesel</v>
      </c>
    </row>
    <row r="171">
      <c r="A171" s="16">
        <v>1997.0</v>
      </c>
      <c r="B171" s="10" t="str">
        <f t="array" ref="B171">IFERROR(XLOOKUP(A171,'Asignacion Ene'!A:A,'Asignacion Ene'!C:C))</f>
        <v>MeLi Dedicado Merida</v>
      </c>
      <c r="C171" s="10" t="str">
        <f t="array" ref="C171">IFERROR(XLOOKUP(A171,'Asignacion Ene'!A:A,'Asignacion Ene'!B:B))</f>
        <v>EC-05</v>
      </c>
      <c r="D171" s="17" t="s">
        <v>112</v>
      </c>
      <c r="E171" s="16" t="s">
        <v>170</v>
      </c>
      <c r="F171" s="10" t="str">
        <f t="array" ref="F171">IFERROR(XLOOKUP(E171,Operadores!A:A,Operadores!B:B))</f>
        <v>MARLEO</v>
      </c>
      <c r="G171" s="16" t="s">
        <v>39</v>
      </c>
      <c r="H171" s="13">
        <v>20.06239</v>
      </c>
      <c r="I171" s="18">
        <v>230.0</v>
      </c>
      <c r="J171" s="15">
        <f t="shared" si="1"/>
        <v>4614.3497</v>
      </c>
      <c r="K171" s="10" t="str">
        <f t="array" ref="K171">IFERROR(XLOOKUP(G171,'Tipo de Carga'!A:A,'Tipo de Carga'!B:B))</f>
        <v>Autoabasto</v>
      </c>
      <c r="L171" s="10">
        <f t="shared" si="2"/>
        <v>1</v>
      </c>
      <c r="M171" s="10">
        <f t="shared" si="3"/>
        <v>3</v>
      </c>
      <c r="N171" s="10">
        <f t="shared" si="4"/>
        <v>1</v>
      </c>
      <c r="O171" s="10" t="str">
        <f t="array" ref="O171">IFERROR(XLOOKUP(G171,'Tipo de Carga'!A:A,'Tipo de Carga'!C:C))</f>
        <v>Diesel</v>
      </c>
    </row>
    <row r="172">
      <c r="A172" s="16">
        <v>1814.0</v>
      </c>
      <c r="B172" s="10" t="str">
        <f t="array" ref="B172">IFERROR(XLOOKUP(A172,'Asignacion Ene'!A:A,'Asignacion Ene'!C:C))</f>
        <v>Wm Sencillo</v>
      </c>
      <c r="C172" s="10" t="str">
        <f t="array" ref="C172">IFERROR(XLOOKUP(A172,'Asignacion Ene'!A:A,'Asignacion Ene'!B:B))</f>
        <v>EC-08</v>
      </c>
      <c r="D172" s="17" t="s">
        <v>112</v>
      </c>
      <c r="E172" s="16" t="s">
        <v>97</v>
      </c>
      <c r="F172" s="10" t="str">
        <f t="array" ref="F172">IFERROR(XLOOKUP(E172,Operadores!A:A,Operadores!B:B))</f>
        <v>DELALE</v>
      </c>
      <c r="G172" s="16" t="s">
        <v>39</v>
      </c>
      <c r="H172" s="13">
        <v>20.06239</v>
      </c>
      <c r="I172" s="18">
        <v>190.04</v>
      </c>
      <c r="J172" s="15">
        <f t="shared" si="1"/>
        <v>3812.656596</v>
      </c>
      <c r="K172" s="10" t="str">
        <f t="array" ref="K172">IFERROR(XLOOKUP(G172,'Tipo de Carga'!A:A,'Tipo de Carga'!B:B))</f>
        <v>Autoabasto</v>
      </c>
      <c r="L172" s="10">
        <f t="shared" si="2"/>
        <v>1</v>
      </c>
      <c r="M172" s="10">
        <f t="shared" si="3"/>
        <v>3</v>
      </c>
      <c r="N172" s="10">
        <f t="shared" si="4"/>
        <v>1</v>
      </c>
      <c r="O172" s="10" t="str">
        <f t="array" ref="O172">IFERROR(XLOOKUP(G172,'Tipo de Carga'!A:A,'Tipo de Carga'!C:C))</f>
        <v>Diesel</v>
      </c>
    </row>
    <row r="173">
      <c r="A173" s="16">
        <v>2006.0</v>
      </c>
      <c r="B173" s="10" t="str">
        <f t="array" ref="B173">IFERROR(XLOOKUP(A173,'Asignacion Ene'!A:A,'Asignacion Ene'!C:C))</f>
        <v>MeLi Dedicado Merida</v>
      </c>
      <c r="C173" s="10" t="str">
        <f t="array" ref="C173">IFERROR(XLOOKUP(A173,'Asignacion Ene'!A:A,'Asignacion Ene'!B:B))</f>
        <v>EC-05</v>
      </c>
      <c r="D173" s="17" t="s">
        <v>112</v>
      </c>
      <c r="E173" s="16" t="s">
        <v>171</v>
      </c>
      <c r="F173" s="10" t="str">
        <f t="array" ref="F173">IFERROR(XLOOKUP(E173,Operadores!A:A,Operadores!B:B))</f>
        <v>RIVJOS</v>
      </c>
      <c r="G173" s="16" t="s">
        <v>39</v>
      </c>
      <c r="H173" s="13">
        <v>20.06239</v>
      </c>
      <c r="I173" s="18">
        <v>228.65</v>
      </c>
      <c r="J173" s="15">
        <f t="shared" si="1"/>
        <v>4587.265474</v>
      </c>
      <c r="K173" s="10" t="str">
        <f t="array" ref="K173">IFERROR(XLOOKUP(G173,'Tipo de Carga'!A:A,'Tipo de Carga'!B:B))</f>
        <v>Autoabasto</v>
      </c>
      <c r="L173" s="10">
        <f t="shared" si="2"/>
        <v>1</v>
      </c>
      <c r="M173" s="10">
        <f t="shared" si="3"/>
        <v>3</v>
      </c>
      <c r="N173" s="10">
        <f t="shared" si="4"/>
        <v>1</v>
      </c>
      <c r="O173" s="10" t="str">
        <f t="array" ref="O173">IFERROR(XLOOKUP(G173,'Tipo de Carga'!A:A,'Tipo de Carga'!C:C))</f>
        <v>Diesel</v>
      </c>
    </row>
    <row r="174">
      <c r="A174" s="16">
        <v>1736.0</v>
      </c>
      <c r="B174" s="10" t="str">
        <f t="array" ref="B174">IFERROR(XLOOKUP(A174,'Asignacion Ene'!A:A,'Asignacion Ene'!C:C))</f>
        <v>Wm Full</v>
      </c>
      <c r="C174" s="10" t="str">
        <f t="array" ref="C174">IFERROR(XLOOKUP(A174,'Asignacion Ene'!A:A,'Asignacion Ene'!B:B))</f>
        <v>EC-08</v>
      </c>
      <c r="D174" s="17" t="s">
        <v>112</v>
      </c>
      <c r="E174" s="16" t="s">
        <v>172</v>
      </c>
      <c r="F174" s="10" t="str">
        <f t="array" ref="F174">IFERROR(XLOOKUP(E174,Operadores!A:A,Operadores!B:B))</f>
        <v>VILJE</v>
      </c>
      <c r="G174" s="16" t="s">
        <v>39</v>
      </c>
      <c r="H174" s="13">
        <v>20.06239</v>
      </c>
      <c r="I174" s="18">
        <v>400.04</v>
      </c>
      <c r="J174" s="15">
        <f t="shared" si="1"/>
        <v>8025.758496</v>
      </c>
      <c r="K174" s="10" t="str">
        <f t="array" ref="K174">IFERROR(XLOOKUP(G174,'Tipo de Carga'!A:A,'Tipo de Carga'!B:B))</f>
        <v>Autoabasto</v>
      </c>
      <c r="L174" s="10">
        <f t="shared" si="2"/>
        <v>1</v>
      </c>
      <c r="M174" s="10">
        <f t="shared" si="3"/>
        <v>3</v>
      </c>
      <c r="N174" s="10">
        <f t="shared" si="4"/>
        <v>1</v>
      </c>
      <c r="O174" s="10" t="str">
        <f t="array" ref="O174">IFERROR(XLOOKUP(G174,'Tipo de Carga'!A:A,'Tipo de Carga'!C:C))</f>
        <v>Diesel</v>
      </c>
    </row>
    <row r="175">
      <c r="A175" s="16">
        <v>1999.0</v>
      </c>
      <c r="B175" s="10" t="str">
        <f t="array" ref="B175">IFERROR(XLOOKUP(A175,'Asignacion Ene'!A:A,'Asignacion Ene'!C:C))</f>
        <v>MeLi Dedicado Merida</v>
      </c>
      <c r="C175" s="10" t="str">
        <f t="array" ref="C175">IFERROR(XLOOKUP(A175,'Asignacion Ene'!A:A,'Asignacion Ene'!B:B))</f>
        <v>EC-05</v>
      </c>
      <c r="D175" s="17" t="s">
        <v>112</v>
      </c>
      <c r="E175" s="16" t="s">
        <v>88</v>
      </c>
      <c r="F175" s="10" t="str">
        <f t="array" ref="F175">IFERROR(XLOOKUP(E175,Operadores!A:A,Operadores!B:B))</f>
        <v>CAMJOS</v>
      </c>
      <c r="G175" s="16" t="s">
        <v>39</v>
      </c>
      <c r="H175" s="13">
        <v>20.06239</v>
      </c>
      <c r="I175" s="18">
        <v>220.04</v>
      </c>
      <c r="J175" s="15">
        <f t="shared" si="1"/>
        <v>4414.528296</v>
      </c>
      <c r="K175" s="10" t="str">
        <f t="array" ref="K175">IFERROR(XLOOKUP(G175,'Tipo de Carga'!A:A,'Tipo de Carga'!B:B))</f>
        <v>Autoabasto</v>
      </c>
      <c r="L175" s="10">
        <f t="shared" si="2"/>
        <v>1</v>
      </c>
      <c r="M175" s="10">
        <f t="shared" si="3"/>
        <v>3</v>
      </c>
      <c r="N175" s="10">
        <f t="shared" si="4"/>
        <v>1</v>
      </c>
      <c r="O175" s="10" t="str">
        <f t="array" ref="O175">IFERROR(XLOOKUP(G175,'Tipo de Carga'!A:A,'Tipo de Carga'!C:C))</f>
        <v>Diesel</v>
      </c>
    </row>
    <row r="176">
      <c r="A176" s="16">
        <v>2001.0</v>
      </c>
      <c r="B176" s="10" t="str">
        <f t="array" ref="B176">IFERROR(XLOOKUP(A176,'Asignacion Ene'!A:A,'Asignacion Ene'!C:C))</f>
        <v>MeLi Dedicado Merida</v>
      </c>
      <c r="C176" s="10" t="str">
        <f t="array" ref="C176">IFERROR(XLOOKUP(A176,'Asignacion Ene'!A:A,'Asignacion Ene'!B:B))</f>
        <v>EC-05</v>
      </c>
      <c r="D176" s="17" t="s">
        <v>112</v>
      </c>
      <c r="E176" s="16" t="s">
        <v>173</v>
      </c>
      <c r="F176" s="10" t="str">
        <f t="array" ref="F176">IFERROR(XLOOKUP(E176,Operadores!A:A,Operadores!B:B))</f>
        <v>GARJUL</v>
      </c>
      <c r="G176" s="16" t="s">
        <v>39</v>
      </c>
      <c r="H176" s="13">
        <v>20.06239</v>
      </c>
      <c r="I176" s="18">
        <v>245.02</v>
      </c>
      <c r="J176" s="15">
        <f t="shared" si="1"/>
        <v>4915.686798</v>
      </c>
      <c r="K176" s="10" t="str">
        <f t="array" ref="K176">IFERROR(XLOOKUP(G176,'Tipo de Carga'!A:A,'Tipo de Carga'!B:B))</f>
        <v>Autoabasto</v>
      </c>
      <c r="L176" s="10">
        <f t="shared" si="2"/>
        <v>1</v>
      </c>
      <c r="M176" s="10">
        <f t="shared" si="3"/>
        <v>3</v>
      </c>
      <c r="N176" s="10">
        <f t="shared" si="4"/>
        <v>1</v>
      </c>
      <c r="O176" s="10" t="str">
        <f t="array" ref="O176">IFERROR(XLOOKUP(G176,'Tipo de Carga'!A:A,'Tipo de Carga'!C:C))</f>
        <v>Diesel</v>
      </c>
    </row>
    <row r="177">
      <c r="A177" s="16">
        <v>1964.0</v>
      </c>
      <c r="B177" s="10" t="str">
        <f t="array" ref="B177">IFERROR(XLOOKUP(A177,'Asignacion Ene'!A:A,'Asignacion Ene'!C:C))</f>
        <v>MeLi asignado SD</v>
      </c>
      <c r="C177" s="10" t="str">
        <f t="array" ref="C177">IFERROR(XLOOKUP(A177,'Asignacion Ene'!A:A,'Asignacion Ene'!B:B))</f>
        <v>EC-05</v>
      </c>
      <c r="D177" s="17" t="s">
        <v>112</v>
      </c>
      <c r="E177" s="16" t="s">
        <v>174</v>
      </c>
      <c r="F177" s="10" t="str">
        <f t="array" ref="F177">IFERROR(XLOOKUP(E177,Operadores!A:A,Operadores!B:B))</f>
        <v>BENOSC</v>
      </c>
      <c r="G177" s="16" t="s">
        <v>39</v>
      </c>
      <c r="H177" s="13">
        <v>20.06239</v>
      </c>
      <c r="I177" s="18">
        <v>477.98</v>
      </c>
      <c r="J177" s="15">
        <f t="shared" si="1"/>
        <v>9589.421172</v>
      </c>
      <c r="K177" s="10" t="str">
        <f t="array" ref="K177">IFERROR(XLOOKUP(G177,'Tipo de Carga'!A:A,'Tipo de Carga'!B:B))</f>
        <v>Autoabasto</v>
      </c>
      <c r="L177" s="10">
        <f t="shared" si="2"/>
        <v>1</v>
      </c>
      <c r="M177" s="10">
        <f t="shared" si="3"/>
        <v>3</v>
      </c>
      <c r="N177" s="10">
        <f t="shared" si="4"/>
        <v>1</v>
      </c>
      <c r="O177" s="10" t="str">
        <f t="array" ref="O177">IFERROR(XLOOKUP(G177,'Tipo de Carga'!A:A,'Tipo de Carga'!C:C))</f>
        <v>Diesel</v>
      </c>
    </row>
    <row r="178">
      <c r="A178" s="16">
        <v>2010.0</v>
      </c>
      <c r="B178" s="10" t="str">
        <f t="array" ref="B178">IFERROR(XLOOKUP(A178,'Asignacion Ene'!A:A,'Asignacion Ene'!C:C))</f>
        <v>MeLi asignado SD</v>
      </c>
      <c r="C178" s="10" t="str">
        <f t="array" ref="C178">IFERROR(XLOOKUP(A178,'Asignacion Ene'!A:A,'Asignacion Ene'!B:B))</f>
        <v>EC-05</v>
      </c>
      <c r="D178" s="17" t="s">
        <v>112</v>
      </c>
      <c r="E178" s="16" t="s">
        <v>175</v>
      </c>
      <c r="F178" s="10" t="str">
        <f t="array" ref="F178">IFERROR(XLOOKUP(E178,Operadores!A:A,Operadores!B:B))</f>
        <v>CHAJE</v>
      </c>
      <c r="G178" s="16" t="s">
        <v>39</v>
      </c>
      <c r="H178" s="13">
        <v>20.06239</v>
      </c>
      <c r="I178" s="18">
        <v>250.04</v>
      </c>
      <c r="J178" s="15">
        <f t="shared" si="1"/>
        <v>5016.399996</v>
      </c>
      <c r="K178" s="10" t="str">
        <f t="array" ref="K178">IFERROR(XLOOKUP(G178,'Tipo de Carga'!A:A,'Tipo de Carga'!B:B))</f>
        <v>Autoabasto</v>
      </c>
      <c r="L178" s="10">
        <f t="shared" si="2"/>
        <v>1</v>
      </c>
      <c r="M178" s="10">
        <f t="shared" si="3"/>
        <v>3</v>
      </c>
      <c r="N178" s="10">
        <f t="shared" si="4"/>
        <v>1</v>
      </c>
      <c r="O178" s="10" t="str">
        <f t="array" ref="O178">IFERROR(XLOOKUP(G178,'Tipo de Carga'!A:A,'Tipo de Carga'!C:C))</f>
        <v>Diesel</v>
      </c>
    </row>
    <row r="179">
      <c r="A179" s="16">
        <v>1818.0</v>
      </c>
      <c r="B179" s="10" t="str">
        <f t="array" ref="B179">IFERROR(XLOOKUP(A179,'Asignacion Ene'!A:A,'Asignacion Ene'!C:C))</f>
        <v>Wm Full</v>
      </c>
      <c r="C179" s="10" t="str">
        <f t="array" ref="C179">IFERROR(XLOOKUP(A179,'Asignacion Ene'!A:A,'Asignacion Ene'!B:B))</f>
        <v>EC-08</v>
      </c>
      <c r="D179" s="17" t="s">
        <v>112</v>
      </c>
      <c r="E179" s="16" t="s">
        <v>176</v>
      </c>
      <c r="F179" s="10" t="str">
        <f t="array" ref="F179">IFERROR(XLOOKUP(E179,Operadores!A:A,Operadores!B:B))</f>
        <v>HEROCT</v>
      </c>
      <c r="G179" s="16" t="s">
        <v>39</v>
      </c>
      <c r="H179" s="13">
        <v>20.06239</v>
      </c>
      <c r="I179" s="18">
        <v>439.2</v>
      </c>
      <c r="J179" s="15">
        <f t="shared" si="1"/>
        <v>8811.401688</v>
      </c>
      <c r="K179" s="10" t="str">
        <f t="array" ref="K179">IFERROR(XLOOKUP(G179,'Tipo de Carga'!A:A,'Tipo de Carga'!B:B))</f>
        <v>Autoabasto</v>
      </c>
      <c r="L179" s="10">
        <f t="shared" si="2"/>
        <v>1</v>
      </c>
      <c r="M179" s="10">
        <f t="shared" si="3"/>
        <v>3</v>
      </c>
      <c r="N179" s="10">
        <f t="shared" si="4"/>
        <v>1</v>
      </c>
      <c r="O179" s="10" t="str">
        <f t="array" ref="O179">IFERROR(XLOOKUP(G179,'Tipo de Carga'!A:A,'Tipo de Carga'!C:C))</f>
        <v>Diesel</v>
      </c>
    </row>
    <row r="180">
      <c r="A180" s="16">
        <v>1798.0</v>
      </c>
      <c r="B180" s="10" t="str">
        <f t="array" ref="B180">IFERROR(XLOOKUP(A180,'Asignacion Ene'!A:A,'Asignacion Ene'!C:C))</f>
        <v>Wm Full</v>
      </c>
      <c r="C180" s="10" t="str">
        <f t="array" ref="C180">IFERROR(XLOOKUP(A180,'Asignacion Ene'!A:A,'Asignacion Ene'!B:B))</f>
        <v>EC-08</v>
      </c>
      <c r="D180" s="17" t="s">
        <v>112</v>
      </c>
      <c r="E180" s="16" t="s">
        <v>177</v>
      </c>
      <c r="F180" s="10" t="str">
        <f t="array" ref="F180">IFERROR(XLOOKUP(E180,Operadores!A:A,Operadores!B:B))</f>
        <v>MARWAL</v>
      </c>
      <c r="G180" s="16" t="s">
        <v>39</v>
      </c>
      <c r="H180" s="13">
        <v>20.06239</v>
      </c>
      <c r="I180" s="18">
        <v>357.04</v>
      </c>
      <c r="J180" s="15">
        <f t="shared" si="1"/>
        <v>7163.075726</v>
      </c>
      <c r="K180" s="10" t="str">
        <f t="array" ref="K180">IFERROR(XLOOKUP(G180,'Tipo de Carga'!A:A,'Tipo de Carga'!B:B))</f>
        <v>Autoabasto</v>
      </c>
      <c r="L180" s="10">
        <f t="shared" si="2"/>
        <v>1</v>
      </c>
      <c r="M180" s="10">
        <f t="shared" si="3"/>
        <v>3</v>
      </c>
      <c r="N180" s="10">
        <f t="shared" si="4"/>
        <v>1</v>
      </c>
      <c r="O180" s="10" t="str">
        <f t="array" ref="O180">IFERROR(XLOOKUP(G180,'Tipo de Carga'!A:A,'Tipo de Carga'!C:C))</f>
        <v>Diesel</v>
      </c>
    </row>
    <row r="181">
      <c r="A181" s="16">
        <v>2004.0</v>
      </c>
      <c r="B181" s="10" t="str">
        <f t="array" ref="B181">IFERROR(XLOOKUP(A181,'Asignacion Ene'!A:A,'Asignacion Ene'!C:C))</f>
        <v>MeLi Dedicado Merida</v>
      </c>
      <c r="C181" s="10" t="str">
        <f t="array" ref="C181">IFERROR(XLOOKUP(A181,'Asignacion Ene'!A:A,'Asignacion Ene'!B:B))</f>
        <v>EC-05</v>
      </c>
      <c r="D181" s="17" t="s">
        <v>112</v>
      </c>
      <c r="E181" s="16" t="s">
        <v>178</v>
      </c>
      <c r="F181" s="10" t="str">
        <f t="array" ref="F181">IFERROR(XLOOKUP(E181,Operadores!A:A,Operadores!B:B))</f>
        <v>ESTAN</v>
      </c>
      <c r="G181" s="16" t="s">
        <v>39</v>
      </c>
      <c r="H181" s="13">
        <v>20.06239</v>
      </c>
      <c r="I181" s="18">
        <v>398.01</v>
      </c>
      <c r="J181" s="15">
        <f t="shared" si="1"/>
        <v>7985.031844</v>
      </c>
      <c r="K181" s="10" t="str">
        <f t="array" ref="K181">IFERROR(XLOOKUP(G181,'Tipo de Carga'!A:A,'Tipo de Carga'!B:B))</f>
        <v>Autoabasto</v>
      </c>
      <c r="L181" s="10">
        <f t="shared" si="2"/>
        <v>1</v>
      </c>
      <c r="M181" s="10">
        <f t="shared" si="3"/>
        <v>3</v>
      </c>
      <c r="N181" s="10">
        <f t="shared" si="4"/>
        <v>1</v>
      </c>
      <c r="O181" s="10" t="str">
        <f t="array" ref="O181">IFERROR(XLOOKUP(G181,'Tipo de Carga'!A:A,'Tipo de Carga'!C:C))</f>
        <v>Diesel</v>
      </c>
    </row>
    <row r="182">
      <c r="A182" s="16">
        <v>2021.0</v>
      </c>
      <c r="B182" s="10" t="str">
        <f t="array" ref="B182">IFERROR(XLOOKUP(A182,'Asignacion Ene'!A:A,'Asignacion Ene'!C:C))</f>
        <v>MeLi Dedicado Merida</v>
      </c>
      <c r="C182" s="10" t="str">
        <f t="array" ref="C182">IFERROR(XLOOKUP(A182,'Asignacion Ene'!A:A,'Asignacion Ene'!B:B))</f>
        <v>EC-05</v>
      </c>
      <c r="D182" s="17" t="s">
        <v>112</v>
      </c>
      <c r="E182" s="16" t="s">
        <v>179</v>
      </c>
      <c r="F182" s="10" t="str">
        <f t="array" ref="F182">IFERROR(XLOOKUP(E182,Operadores!A:A,Operadores!B:B))</f>
        <v>GUTIRV</v>
      </c>
      <c r="G182" s="16" t="s">
        <v>39</v>
      </c>
      <c r="H182" s="13">
        <v>20.06239</v>
      </c>
      <c r="I182" s="18">
        <v>490.14</v>
      </c>
      <c r="J182" s="15">
        <f t="shared" si="1"/>
        <v>9833.379835</v>
      </c>
      <c r="K182" s="10" t="str">
        <f t="array" ref="K182">IFERROR(XLOOKUP(G182,'Tipo de Carga'!A:A,'Tipo de Carga'!B:B))</f>
        <v>Autoabasto</v>
      </c>
      <c r="L182" s="10">
        <f t="shared" si="2"/>
        <v>1</v>
      </c>
      <c r="M182" s="10">
        <f t="shared" si="3"/>
        <v>3</v>
      </c>
      <c r="N182" s="10">
        <f t="shared" si="4"/>
        <v>1</v>
      </c>
      <c r="O182" s="10" t="str">
        <f t="array" ref="O182">IFERROR(XLOOKUP(G182,'Tipo de Carga'!A:A,'Tipo de Carga'!C:C))</f>
        <v>Diesel</v>
      </c>
    </row>
    <row r="183">
      <c r="A183" s="16">
        <v>2013.0</v>
      </c>
      <c r="B183" s="10" t="str">
        <f t="array" ref="B183">IFERROR(XLOOKUP(A183,'Asignacion Ene'!A:A,'Asignacion Ene'!C:C))</f>
        <v>MeLi Dedicado Merida</v>
      </c>
      <c r="C183" s="10" t="str">
        <f t="array" ref="C183">IFERROR(XLOOKUP(A183,'Asignacion Ene'!A:A,'Asignacion Ene'!B:B))</f>
        <v>EC-05</v>
      </c>
      <c r="D183" s="17" t="s">
        <v>112</v>
      </c>
      <c r="E183" s="16" t="s">
        <v>35</v>
      </c>
      <c r="F183" s="10" t="str">
        <f t="array" ref="F183">IFERROR(XLOOKUP(E183,Operadores!A:A,Operadores!B:B))</f>
        <v>MONENR</v>
      </c>
      <c r="G183" s="16" t="s">
        <v>39</v>
      </c>
      <c r="H183" s="13">
        <v>20.06239</v>
      </c>
      <c r="I183" s="18">
        <v>245.29</v>
      </c>
      <c r="J183" s="15">
        <f t="shared" si="1"/>
        <v>4921.103643</v>
      </c>
      <c r="K183" s="10" t="str">
        <f t="array" ref="K183">IFERROR(XLOOKUP(G183,'Tipo de Carga'!A:A,'Tipo de Carga'!B:B))</f>
        <v>Autoabasto</v>
      </c>
      <c r="L183" s="10">
        <f t="shared" si="2"/>
        <v>1</v>
      </c>
      <c r="M183" s="10">
        <f t="shared" si="3"/>
        <v>3</v>
      </c>
      <c r="N183" s="10">
        <f t="shared" si="4"/>
        <v>1</v>
      </c>
      <c r="O183" s="10" t="str">
        <f t="array" ref="O183">IFERROR(XLOOKUP(G183,'Tipo de Carga'!A:A,'Tipo de Carga'!C:C))</f>
        <v>Diesel</v>
      </c>
    </row>
    <row r="184">
      <c r="A184" s="16">
        <v>1989.0</v>
      </c>
      <c r="B184" s="10" t="str">
        <f t="array" ref="B184">IFERROR(XLOOKUP(A184,'Asignacion Ene'!A:A,'Asignacion Ene'!C:C))</f>
        <v>MeLi asignado SD</v>
      </c>
      <c r="C184" s="10" t="str">
        <f t="array" ref="C184">IFERROR(XLOOKUP(A184,'Asignacion Ene'!A:A,'Asignacion Ene'!B:B))</f>
        <v>EC-05</v>
      </c>
      <c r="D184" s="17" t="s">
        <v>112</v>
      </c>
      <c r="E184" s="19" t="s">
        <v>137</v>
      </c>
      <c r="F184" s="10" t="str">
        <f t="array" ref="F184">IFERROR(XLOOKUP(E184,Operadores!A:A,Operadores!B:B))</f>
        <v>CARCRI01</v>
      </c>
      <c r="G184" s="16" t="s">
        <v>103</v>
      </c>
      <c r="H184" s="13">
        <v>26.69</v>
      </c>
      <c r="I184" s="18">
        <v>149.86</v>
      </c>
      <c r="J184" s="15">
        <f t="shared" si="1"/>
        <v>3999.7634</v>
      </c>
      <c r="K184" s="10" t="str">
        <f t="array" ref="K184">IFERROR(XLOOKUP(G184,'Tipo de Carga'!A:A,'Tipo de Carga'!B:B))</f>
        <v>Ticket</v>
      </c>
      <c r="L184" s="10">
        <f t="shared" si="2"/>
        <v>1</v>
      </c>
      <c r="M184" s="10">
        <f t="shared" si="3"/>
        <v>3</v>
      </c>
      <c r="N184" s="10">
        <f t="shared" si="4"/>
        <v>1</v>
      </c>
      <c r="O184" s="10" t="str">
        <f t="array" ref="O184">IFERROR(XLOOKUP(G184,'Tipo de Carga'!A:A,'Tipo de Carga'!C:C))</f>
        <v>Diesel</v>
      </c>
    </row>
    <row r="185">
      <c r="A185" s="16">
        <v>1959.0</v>
      </c>
      <c r="B185" s="10" t="str">
        <f t="array" ref="B185">IFERROR(XLOOKUP(A185,'Asignacion Ene'!A:A,'Asignacion Ene'!C:C))</f>
        <v>Full Liver</v>
      </c>
      <c r="C185" s="10" t="str">
        <f t="array" ref="C185">IFERROR(XLOOKUP(A185,'Asignacion Ene'!A:A,'Asignacion Ene'!B:B))</f>
        <v>EC-01</v>
      </c>
      <c r="D185" s="17" t="s">
        <v>112</v>
      </c>
      <c r="E185" s="19" t="s">
        <v>99</v>
      </c>
      <c r="F185" s="10" t="str">
        <f t="array" ref="F185">IFERROR(XLOOKUP(E185,Operadores!A:A,Operadores!B:B))</f>
        <v>JARDAN</v>
      </c>
      <c r="G185" s="16" t="s">
        <v>103</v>
      </c>
      <c r="H185" s="13">
        <v>27.39</v>
      </c>
      <c r="I185" s="18">
        <v>83.97</v>
      </c>
      <c r="J185" s="15">
        <f t="shared" si="1"/>
        <v>2299.9383</v>
      </c>
      <c r="K185" s="10" t="str">
        <f t="array" ref="K185">IFERROR(XLOOKUP(G185,'Tipo de Carga'!A:A,'Tipo de Carga'!B:B))</f>
        <v>Ticket</v>
      </c>
      <c r="L185" s="10">
        <f t="shared" si="2"/>
        <v>1</v>
      </c>
      <c r="M185" s="10">
        <f t="shared" si="3"/>
        <v>3</v>
      </c>
      <c r="N185" s="10">
        <f t="shared" si="4"/>
        <v>1</v>
      </c>
      <c r="O185" s="10" t="str">
        <f t="array" ref="O185">IFERROR(XLOOKUP(G185,'Tipo de Carga'!A:A,'Tipo de Carga'!C:C))</f>
        <v>Diesel</v>
      </c>
    </row>
    <row r="186">
      <c r="A186" s="16">
        <v>1950.0</v>
      </c>
      <c r="B186" s="10" t="str">
        <f t="array" ref="B186">IFERROR(XLOOKUP(A186,'Asignacion Ene'!A:A,'Asignacion Ene'!C:C))</f>
        <v>MeLi asignado SD</v>
      </c>
      <c r="C186" s="10" t="str">
        <f t="array" ref="C186">IFERROR(XLOOKUP(A186,'Asignacion Ene'!A:A,'Asignacion Ene'!B:B))</f>
        <v>EC-05</v>
      </c>
      <c r="D186" s="17" t="s">
        <v>112</v>
      </c>
      <c r="E186" s="19" t="s">
        <v>180</v>
      </c>
      <c r="F186" s="10" t="str">
        <f t="array" ref="F186">IFERROR(XLOOKUP(E186,Operadores!A:A,Operadores!B:B))</f>
        <v>MAROSC</v>
      </c>
      <c r="G186" s="16" t="s">
        <v>103</v>
      </c>
      <c r="H186" s="13">
        <v>24.79</v>
      </c>
      <c r="I186" s="18">
        <v>278.33</v>
      </c>
      <c r="J186" s="15">
        <f t="shared" si="1"/>
        <v>6899.8007</v>
      </c>
      <c r="K186" s="10" t="str">
        <f t="array" ref="K186">IFERROR(XLOOKUP(G186,'Tipo de Carga'!A:A,'Tipo de Carga'!B:B))</f>
        <v>Ticket</v>
      </c>
      <c r="L186" s="10">
        <f t="shared" si="2"/>
        <v>1</v>
      </c>
      <c r="M186" s="10">
        <f t="shared" si="3"/>
        <v>3</v>
      </c>
      <c r="N186" s="10">
        <f t="shared" si="4"/>
        <v>1</v>
      </c>
      <c r="O186" s="10" t="str">
        <f t="array" ref="O186">IFERROR(XLOOKUP(G186,'Tipo de Carga'!A:A,'Tipo de Carga'!C:C))</f>
        <v>Diesel</v>
      </c>
    </row>
    <row r="187">
      <c r="A187" s="16">
        <v>1944.0</v>
      </c>
      <c r="B187" s="10" t="str">
        <f t="array" ref="B187">IFERROR(XLOOKUP(A187,'Asignacion Ene'!A:A,'Asignacion Ene'!C:C))</f>
        <v>MeLi asignado SD</v>
      </c>
      <c r="C187" s="10" t="str">
        <f t="array" ref="C187">IFERROR(XLOOKUP(A187,'Asignacion Ene'!A:A,'Asignacion Ene'!B:B))</f>
        <v>EC-05</v>
      </c>
      <c r="D187" s="17" t="s">
        <v>112</v>
      </c>
      <c r="E187" s="19" t="s">
        <v>138</v>
      </c>
      <c r="F187" s="10" t="str">
        <f t="array" ref="F187">IFERROR(XLOOKUP(E187,Operadores!A:A,Operadores!B:B))</f>
        <v>ORTARM</v>
      </c>
      <c r="G187" s="16" t="s">
        <v>103</v>
      </c>
      <c r="H187" s="13">
        <v>24.79</v>
      </c>
      <c r="I187" s="18">
        <v>211.77</v>
      </c>
      <c r="J187" s="15">
        <f t="shared" si="1"/>
        <v>5249.7783</v>
      </c>
      <c r="K187" s="10" t="str">
        <f t="array" ref="K187">IFERROR(XLOOKUP(G187,'Tipo de Carga'!A:A,'Tipo de Carga'!B:B))</f>
        <v>Ticket</v>
      </c>
      <c r="L187" s="10">
        <f t="shared" si="2"/>
        <v>1</v>
      </c>
      <c r="M187" s="10">
        <f t="shared" si="3"/>
        <v>3</v>
      </c>
      <c r="N187" s="10">
        <f t="shared" si="4"/>
        <v>1</v>
      </c>
      <c r="O187" s="10" t="str">
        <f t="array" ref="O187">IFERROR(XLOOKUP(G187,'Tipo de Carga'!A:A,'Tipo de Carga'!C:C))</f>
        <v>Diesel</v>
      </c>
    </row>
    <row r="188">
      <c r="A188" s="16">
        <v>309.0</v>
      </c>
      <c r="B188" s="10" t="str">
        <f t="array" ref="B188">IFERROR(XLOOKUP(A188,'Asignacion Ene'!A:A,'Asignacion Ene'!C:C))</f>
        <v>Sayer Thorton</v>
      </c>
      <c r="C188" s="10" t="str">
        <f t="array" ref="C188">IFERROR(XLOOKUP(A188,'Asignacion Ene'!A:A,'Asignacion Ene'!B:B))</f>
        <v>EC-04</v>
      </c>
      <c r="D188" s="17" t="s">
        <v>112</v>
      </c>
      <c r="E188" s="19" t="s">
        <v>154</v>
      </c>
      <c r="F188" s="10" t="str">
        <f t="array" ref="F188">IFERROR(XLOOKUP(E188,Operadores!A:A,Operadores!B:B))</f>
        <v>REVELI</v>
      </c>
      <c r="G188" s="16" t="s">
        <v>103</v>
      </c>
      <c r="H188" s="13">
        <v>25.94</v>
      </c>
      <c r="I188" s="18">
        <v>92.52</v>
      </c>
      <c r="J188" s="15">
        <f t="shared" si="1"/>
        <v>2399.9688</v>
      </c>
      <c r="K188" s="10" t="str">
        <f t="array" ref="K188">IFERROR(XLOOKUP(G188,'Tipo de Carga'!A:A,'Tipo de Carga'!B:B))</f>
        <v>Ticket</v>
      </c>
      <c r="L188" s="10">
        <f t="shared" si="2"/>
        <v>1</v>
      </c>
      <c r="M188" s="10">
        <f t="shared" si="3"/>
        <v>3</v>
      </c>
      <c r="N188" s="10">
        <f t="shared" si="4"/>
        <v>1</v>
      </c>
      <c r="O188" s="10" t="str">
        <f t="array" ref="O188">IFERROR(XLOOKUP(G188,'Tipo de Carga'!A:A,'Tipo de Carga'!C:C))</f>
        <v>Diesel</v>
      </c>
    </row>
    <row r="189">
      <c r="A189" s="16">
        <v>1854.0</v>
      </c>
      <c r="B189" s="10" t="str">
        <f t="array" ref="B189">IFERROR(XLOOKUP(A189,'Asignacion Ene'!A:A,'Asignacion Ene'!C:C))</f>
        <v>Hisense</v>
      </c>
      <c r="C189" s="10" t="str">
        <f t="array" ref="C189">IFERROR(XLOOKUP(A189,'Asignacion Ene'!A:A,'Asignacion Ene'!B:B))</f>
        <v>EC-03</v>
      </c>
      <c r="D189" s="17" t="s">
        <v>112</v>
      </c>
      <c r="E189" s="19" t="s">
        <v>181</v>
      </c>
      <c r="F189" s="10" t="str">
        <f t="array" ref="F189">IFERROR(XLOOKUP(E189,Operadores!A:A,Operadores!B:B))</f>
        <v>CARMAUX</v>
      </c>
      <c r="G189" s="16" t="s">
        <v>103</v>
      </c>
      <c r="H189" s="13">
        <v>26.59</v>
      </c>
      <c r="I189" s="18">
        <v>315.9</v>
      </c>
      <c r="J189" s="15">
        <f t="shared" si="1"/>
        <v>8399.781</v>
      </c>
      <c r="K189" s="10" t="str">
        <f t="array" ref="K189">IFERROR(XLOOKUP(G189,'Tipo de Carga'!A:A,'Tipo de Carga'!B:B))</f>
        <v>Ticket</v>
      </c>
      <c r="L189" s="10">
        <f t="shared" si="2"/>
        <v>1</v>
      </c>
      <c r="M189" s="10">
        <f t="shared" si="3"/>
        <v>3</v>
      </c>
      <c r="N189" s="10">
        <f t="shared" si="4"/>
        <v>1</v>
      </c>
      <c r="O189" s="10" t="str">
        <f t="array" ref="O189">IFERROR(XLOOKUP(G189,'Tipo de Carga'!A:A,'Tipo de Carga'!C:C))</f>
        <v>Diesel</v>
      </c>
    </row>
    <row r="190">
      <c r="A190" s="16">
        <v>1898.0</v>
      </c>
      <c r="B190" s="10" t="str">
        <f t="array" ref="B190">IFERROR(XLOOKUP(A190,'Asignacion Ene'!A:A,'Asignacion Ene'!C:C))</f>
        <v>Full Liver</v>
      </c>
      <c r="C190" s="10" t="str">
        <f t="array" ref="C190">IFERROR(XLOOKUP(A190,'Asignacion Ene'!A:A,'Asignacion Ene'!B:B))</f>
        <v>EC-01</v>
      </c>
      <c r="D190" s="17" t="s">
        <v>112</v>
      </c>
      <c r="E190" s="19" t="s">
        <v>182</v>
      </c>
      <c r="F190" s="10" t="str">
        <f t="array" ref="F190">IFERROR(XLOOKUP(E190,Operadores!A:A,Operadores!B:B))</f>
        <v>CASMA</v>
      </c>
      <c r="G190" s="16" t="s">
        <v>103</v>
      </c>
      <c r="H190" s="13">
        <v>26.15</v>
      </c>
      <c r="I190" s="18">
        <v>198.85</v>
      </c>
      <c r="J190" s="15">
        <f t="shared" si="1"/>
        <v>5199.9275</v>
      </c>
      <c r="K190" s="10" t="str">
        <f t="array" ref="K190">IFERROR(XLOOKUP(G190,'Tipo de Carga'!A:A,'Tipo de Carga'!B:B))</f>
        <v>Ticket</v>
      </c>
      <c r="L190" s="10">
        <f t="shared" si="2"/>
        <v>1</v>
      </c>
      <c r="M190" s="10">
        <f t="shared" si="3"/>
        <v>3</v>
      </c>
      <c r="N190" s="10">
        <f t="shared" si="4"/>
        <v>1</v>
      </c>
      <c r="O190" s="10" t="str">
        <f t="array" ref="O190">IFERROR(XLOOKUP(G190,'Tipo de Carga'!A:A,'Tipo de Carga'!C:C))</f>
        <v>Diesel</v>
      </c>
    </row>
    <row r="191">
      <c r="A191" s="16">
        <v>2022.0</v>
      </c>
      <c r="B191" s="10" t="str">
        <f t="array" ref="B191">IFERROR(XLOOKUP(A191,'Asignacion Ene'!A:A,'Asignacion Ene'!C:C))</f>
        <v>MeLi Dedicado TD</v>
      </c>
      <c r="C191" s="10" t="str">
        <f t="array" ref="C191">IFERROR(XLOOKUP(A191,'Asignacion Ene'!A:A,'Asignacion Ene'!B:B))</f>
        <v>EC-05</v>
      </c>
      <c r="D191" s="17" t="s">
        <v>112</v>
      </c>
      <c r="E191" s="19" t="s">
        <v>183</v>
      </c>
      <c r="F191" s="10" t="str">
        <f t="array" ref="F191">IFERROR(XLOOKUP(E191,Operadores!A:A,Operadores!B:B))</f>
        <v>DELBL</v>
      </c>
      <c r="G191" s="16" t="s">
        <v>103</v>
      </c>
      <c r="H191" s="13">
        <v>26.59</v>
      </c>
      <c r="I191" s="18">
        <v>451.29</v>
      </c>
      <c r="J191" s="15">
        <f t="shared" si="1"/>
        <v>11999.8011</v>
      </c>
      <c r="K191" s="10" t="str">
        <f t="array" ref="K191">IFERROR(XLOOKUP(G191,'Tipo de Carga'!A:A,'Tipo de Carga'!B:B))</f>
        <v>Ticket</v>
      </c>
      <c r="L191" s="10">
        <f t="shared" si="2"/>
        <v>1</v>
      </c>
      <c r="M191" s="10">
        <f t="shared" si="3"/>
        <v>3</v>
      </c>
      <c r="N191" s="10">
        <f t="shared" si="4"/>
        <v>1</v>
      </c>
      <c r="O191" s="10" t="str">
        <f t="array" ref="O191">IFERROR(XLOOKUP(G191,'Tipo de Carga'!A:A,'Tipo de Carga'!C:C))</f>
        <v>Diesel</v>
      </c>
    </row>
    <row r="192">
      <c r="A192" s="16">
        <v>2011.0</v>
      </c>
      <c r="B192" s="10" t="str">
        <f t="array" ref="B192">IFERROR(XLOOKUP(A192,'Asignacion Ene'!A:A,'Asignacion Ene'!C:C))</f>
        <v>MeLi Dedicado TD</v>
      </c>
      <c r="C192" s="10" t="str">
        <f t="array" ref="C192">IFERROR(XLOOKUP(A192,'Asignacion Ene'!A:A,'Asignacion Ene'!B:B))</f>
        <v>EC-05</v>
      </c>
      <c r="D192" s="17" t="s">
        <v>112</v>
      </c>
      <c r="E192" s="19" t="s">
        <v>30</v>
      </c>
      <c r="F192" s="10" t="str">
        <f t="array" ref="F192">IFERROR(XLOOKUP(E192,Operadores!A:A,Operadores!B:B))</f>
        <v>GUEGAB</v>
      </c>
      <c r="G192" s="16" t="s">
        <v>103</v>
      </c>
      <c r="H192" s="13">
        <v>26.59</v>
      </c>
      <c r="I192" s="18">
        <v>451.29</v>
      </c>
      <c r="J192" s="15">
        <f t="shared" si="1"/>
        <v>11999.8011</v>
      </c>
      <c r="K192" s="10" t="str">
        <f t="array" ref="K192">IFERROR(XLOOKUP(G192,'Tipo de Carga'!A:A,'Tipo de Carga'!B:B))</f>
        <v>Ticket</v>
      </c>
      <c r="L192" s="10">
        <f t="shared" si="2"/>
        <v>1</v>
      </c>
      <c r="M192" s="10">
        <f t="shared" si="3"/>
        <v>3</v>
      </c>
      <c r="N192" s="10">
        <f t="shared" si="4"/>
        <v>1</v>
      </c>
      <c r="O192" s="10" t="str">
        <f t="array" ref="O192">IFERROR(XLOOKUP(G192,'Tipo de Carga'!A:A,'Tipo de Carga'!C:C))</f>
        <v>Diesel</v>
      </c>
    </row>
    <row r="193">
      <c r="A193" s="16">
        <v>1921.0</v>
      </c>
      <c r="B193" s="10" t="str">
        <f t="array" ref="B193">IFERROR(XLOOKUP(A193,'Asignacion Ene'!A:A,'Asignacion Ene'!C:C))</f>
        <v>Circuitos</v>
      </c>
      <c r="C193" s="10" t="str">
        <f t="array" ref="C193">IFERROR(XLOOKUP(A193,'Asignacion Ene'!A:A,'Asignacion Ene'!B:B))</f>
        <v>EC-03</v>
      </c>
      <c r="D193" s="17" t="s">
        <v>112</v>
      </c>
      <c r="E193" s="19" t="s">
        <v>107</v>
      </c>
      <c r="F193" s="10" t="str">
        <f t="array" ref="F193">IFERROR(XLOOKUP(E193,Operadores!A:A,Operadores!B:B))</f>
        <v>MIREDM</v>
      </c>
      <c r="G193" s="16" t="s">
        <v>108</v>
      </c>
      <c r="H193" s="13">
        <v>10.25</v>
      </c>
      <c r="I193" s="18">
        <v>278.88</v>
      </c>
      <c r="J193" s="15">
        <f t="shared" si="1"/>
        <v>2858.52</v>
      </c>
      <c r="K193" s="10" t="str">
        <f t="array" ref="K193">IFERROR(XLOOKUP(G193,'Tipo de Carga'!A:A,'Tipo de Carga'!B:B))</f>
        <v>Natgas</v>
      </c>
      <c r="L193" s="10">
        <f t="shared" si="2"/>
        <v>1</v>
      </c>
      <c r="M193" s="10">
        <f t="shared" si="3"/>
        <v>3</v>
      </c>
      <c r="N193" s="10">
        <f t="shared" si="4"/>
        <v>1</v>
      </c>
      <c r="O193" s="10" t="str">
        <f t="array" ref="O193">IFERROR(XLOOKUP(G193,'Tipo de Carga'!A:A,'Tipo de Carga'!C:C))</f>
        <v>GNC</v>
      </c>
    </row>
    <row r="194">
      <c r="A194" s="16">
        <v>1921.0</v>
      </c>
      <c r="B194" s="10" t="str">
        <f t="array" ref="B194">IFERROR(XLOOKUP(A194,'Asignacion Ene'!A:A,'Asignacion Ene'!C:C))</f>
        <v>Circuitos</v>
      </c>
      <c r="C194" s="10" t="str">
        <f t="array" ref="C194">IFERROR(XLOOKUP(A194,'Asignacion Ene'!A:A,'Asignacion Ene'!B:B))</f>
        <v>EC-03</v>
      </c>
      <c r="D194" s="17" t="s">
        <v>112</v>
      </c>
      <c r="E194" s="19" t="s">
        <v>107</v>
      </c>
      <c r="F194" s="10" t="str">
        <f t="array" ref="F194">IFERROR(XLOOKUP(E194,Operadores!A:A,Operadores!B:B))</f>
        <v>MIREDM</v>
      </c>
      <c r="G194" s="16" t="s">
        <v>109</v>
      </c>
      <c r="H194" s="13">
        <v>10.25</v>
      </c>
      <c r="I194" s="18">
        <v>254.88</v>
      </c>
      <c r="J194" s="15">
        <f t="shared" si="1"/>
        <v>2612.52</v>
      </c>
      <c r="K194" s="10" t="str">
        <f t="array" ref="K194">IFERROR(XLOOKUP(G194,'Tipo de Carga'!A:A,'Tipo de Carga'!B:B))</f>
        <v>Natgas</v>
      </c>
      <c r="L194" s="10">
        <f t="shared" si="2"/>
        <v>1</v>
      </c>
      <c r="M194" s="10">
        <f t="shared" si="3"/>
        <v>3</v>
      </c>
      <c r="N194" s="10">
        <f t="shared" si="4"/>
        <v>1</v>
      </c>
      <c r="O194" s="10" t="str">
        <f t="array" ref="O194">IFERROR(XLOOKUP(G194,'Tipo de Carga'!A:A,'Tipo de Carga'!C:C))</f>
        <v>GNC</v>
      </c>
    </row>
    <row r="195">
      <c r="A195" s="16">
        <v>1917.0</v>
      </c>
      <c r="B195" s="10" t="str">
        <f t="array" ref="B195">IFERROR(XLOOKUP(A195,'Asignacion Ene'!A:A,'Asignacion Ene'!C:C))</f>
        <v>MeLi asignado SD</v>
      </c>
      <c r="C195" s="10" t="str">
        <f t="array" ref="C195">IFERROR(XLOOKUP(A195,'Asignacion Ene'!A:A,'Asignacion Ene'!B:B))</f>
        <v>EC-05</v>
      </c>
      <c r="D195" s="17" t="s">
        <v>112</v>
      </c>
      <c r="E195" s="19" t="s">
        <v>184</v>
      </c>
      <c r="F195" s="10" t="str">
        <f t="array" ref="F195">IFERROR(XLOOKUP(E195,Operadores!A:A,Operadores!B:B))</f>
        <v>ARASAL</v>
      </c>
      <c r="G195" s="16" t="s">
        <v>185</v>
      </c>
      <c r="H195" s="13">
        <v>10.25</v>
      </c>
      <c r="I195" s="18">
        <v>251.17</v>
      </c>
      <c r="J195" s="15">
        <f t="shared" si="1"/>
        <v>2574.4925</v>
      </c>
      <c r="K195" s="10" t="str">
        <f t="array" ref="K195">IFERROR(XLOOKUP(G195,'Tipo de Carga'!A:A,'Tipo de Carga'!B:B))</f>
        <v>Natgas</v>
      </c>
      <c r="L195" s="10">
        <f t="shared" si="2"/>
        <v>1</v>
      </c>
      <c r="M195" s="10">
        <f t="shared" si="3"/>
        <v>3</v>
      </c>
      <c r="N195" s="10">
        <f t="shared" si="4"/>
        <v>1</v>
      </c>
      <c r="O195" s="10" t="str">
        <f t="array" ref="O195">IFERROR(XLOOKUP(G195,'Tipo de Carga'!A:A,'Tipo de Carga'!C:C))</f>
        <v>GNC</v>
      </c>
    </row>
    <row r="196">
      <c r="A196" s="16">
        <v>1912.0</v>
      </c>
      <c r="B196" s="10" t="str">
        <f t="array" ref="B196">IFERROR(XLOOKUP(A196,'Asignacion Ene'!A:A,'Asignacion Ene'!C:C))</f>
        <v>MeLi asignado SD</v>
      </c>
      <c r="C196" s="10" t="str">
        <f t="array" ref="C196">IFERROR(XLOOKUP(A196,'Asignacion Ene'!A:A,'Asignacion Ene'!B:B))</f>
        <v>EC-05</v>
      </c>
      <c r="D196" s="17" t="s">
        <v>112</v>
      </c>
      <c r="E196" s="19"/>
      <c r="F196" s="10"/>
      <c r="G196" s="16" t="s">
        <v>111</v>
      </c>
      <c r="H196" s="13">
        <v>10.65</v>
      </c>
      <c r="I196" s="18">
        <v>270.0</v>
      </c>
      <c r="J196" s="15">
        <f t="shared" si="1"/>
        <v>2875.5</v>
      </c>
      <c r="K196" s="10" t="str">
        <f t="array" ref="K196">IFERROR(XLOOKUP(G196,'Tipo de Carga'!A:A,'Tipo de Carga'!B:B))</f>
        <v>COMSUSTENTA</v>
      </c>
      <c r="L196" s="10">
        <f t="shared" si="2"/>
        <v>1</v>
      </c>
      <c r="M196" s="10">
        <f t="shared" si="3"/>
        <v>3</v>
      </c>
      <c r="N196" s="10">
        <f t="shared" si="4"/>
        <v>1</v>
      </c>
      <c r="O196" s="10" t="str">
        <f t="array" ref="O196">IFERROR(XLOOKUP(G196,'Tipo de Carga'!A:A,'Tipo de Carga'!C:C))</f>
        <v>GNC</v>
      </c>
    </row>
    <row r="197">
      <c r="A197" s="16">
        <v>1928.0</v>
      </c>
      <c r="B197" s="10" t="str">
        <f t="array" ref="B197">IFERROR(XLOOKUP(A197,'Asignacion Ene'!A:A,'Asignacion Ene'!C:C))</f>
        <v>MeLi Ded Puebla</v>
      </c>
      <c r="C197" s="10" t="str">
        <f t="array" ref="C197">IFERROR(XLOOKUP(A197,'Asignacion Ene'!A:A,'Asignacion Ene'!B:B))</f>
        <v>EC-05</v>
      </c>
      <c r="D197" s="17" t="s">
        <v>112</v>
      </c>
      <c r="E197" s="19"/>
      <c r="F197" s="10"/>
      <c r="G197" s="16" t="s">
        <v>111</v>
      </c>
      <c r="H197" s="13">
        <v>10.65</v>
      </c>
      <c r="I197" s="18">
        <v>294.0</v>
      </c>
      <c r="J197" s="15">
        <f t="shared" si="1"/>
        <v>3131.1</v>
      </c>
      <c r="K197" s="10" t="str">
        <f t="array" ref="K197">IFERROR(XLOOKUP(G197,'Tipo de Carga'!A:A,'Tipo de Carga'!B:B))</f>
        <v>COMSUSTENTA</v>
      </c>
      <c r="L197" s="10">
        <f t="shared" si="2"/>
        <v>1</v>
      </c>
      <c r="M197" s="10">
        <f t="shared" si="3"/>
        <v>3</v>
      </c>
      <c r="N197" s="10">
        <f t="shared" si="4"/>
        <v>1</v>
      </c>
      <c r="O197" s="10" t="str">
        <f t="array" ref="O197">IFERROR(XLOOKUP(G197,'Tipo de Carga'!A:A,'Tipo de Carga'!C:C))</f>
        <v>GNC</v>
      </c>
    </row>
    <row r="198">
      <c r="A198" s="16">
        <v>2011.0</v>
      </c>
      <c r="B198" s="10" t="str">
        <f t="array" ref="B198">IFERROR(XLOOKUP(A198,'Asignacion Ene'!A:A,'Asignacion Ene'!C:C))</f>
        <v>MeLi Dedicado TD</v>
      </c>
      <c r="C198" s="10" t="str">
        <f t="array" ref="C198">IFERROR(XLOOKUP(A198,'Asignacion Ene'!A:A,'Asignacion Ene'!B:B))</f>
        <v>EC-05</v>
      </c>
      <c r="D198" s="17" t="s">
        <v>186</v>
      </c>
      <c r="E198" s="19" t="s">
        <v>187</v>
      </c>
      <c r="F198" s="10" t="str">
        <f t="array" ref="F198">IFERROR(XLOOKUP(E198,Operadores!A:A,Operadores!B:B))</f>
        <v>OLIGER</v>
      </c>
      <c r="G198" s="16" t="s">
        <v>17</v>
      </c>
      <c r="H198" s="13">
        <v>19.16868</v>
      </c>
      <c r="I198" s="18">
        <v>548.0</v>
      </c>
      <c r="J198" s="15">
        <f t="shared" si="1"/>
        <v>10504.43664</v>
      </c>
      <c r="K198" s="10" t="str">
        <f t="array" ref="K198">IFERROR(XLOOKUP(G198,'Tipo de Carga'!A:A,'Tipo de Carga'!B:B))</f>
        <v>Autoabasto</v>
      </c>
      <c r="L198" s="10">
        <f t="shared" si="2"/>
        <v>1</v>
      </c>
      <c r="M198" s="10">
        <f t="shared" si="3"/>
        <v>4</v>
      </c>
      <c r="N198" s="10">
        <f t="shared" si="4"/>
        <v>1</v>
      </c>
      <c r="O198" s="10" t="str">
        <f t="array" ref="O198">IFERROR(XLOOKUP(G198,'Tipo de Carga'!A:A,'Tipo de Carga'!C:C))</f>
        <v>Diesel</v>
      </c>
    </row>
    <row r="199">
      <c r="A199" s="16">
        <v>2022.0</v>
      </c>
      <c r="B199" s="10" t="str">
        <f t="array" ref="B199">IFERROR(XLOOKUP(A199,'Asignacion Ene'!A:A,'Asignacion Ene'!C:C))</f>
        <v>MeLi Dedicado TD</v>
      </c>
      <c r="C199" s="10" t="str">
        <f t="array" ref="C199">IFERROR(XLOOKUP(A199,'Asignacion Ene'!A:A,'Asignacion Ene'!B:B))</f>
        <v>EC-05</v>
      </c>
      <c r="D199" s="17" t="s">
        <v>186</v>
      </c>
      <c r="E199" s="19" t="s">
        <v>183</v>
      </c>
      <c r="F199" s="10" t="str">
        <f t="array" ref="F199">IFERROR(XLOOKUP(E199,Operadores!A:A,Operadores!B:B))</f>
        <v>DELBL</v>
      </c>
      <c r="G199" s="16" t="s">
        <v>17</v>
      </c>
      <c r="H199" s="13">
        <v>19.16868</v>
      </c>
      <c r="I199" s="18">
        <v>481.0</v>
      </c>
      <c r="J199" s="15">
        <f t="shared" si="1"/>
        <v>9220.13508</v>
      </c>
      <c r="K199" s="10" t="str">
        <f t="array" ref="K199">IFERROR(XLOOKUP(G199,'Tipo de Carga'!A:A,'Tipo de Carga'!B:B))</f>
        <v>Autoabasto</v>
      </c>
      <c r="L199" s="10">
        <f t="shared" si="2"/>
        <v>1</v>
      </c>
      <c r="M199" s="10">
        <f t="shared" si="3"/>
        <v>4</v>
      </c>
      <c r="N199" s="10">
        <f t="shared" si="4"/>
        <v>1</v>
      </c>
      <c r="O199" s="10" t="str">
        <f t="array" ref="O199">IFERROR(XLOOKUP(G199,'Tipo de Carga'!A:A,'Tipo de Carga'!C:C))</f>
        <v>Diesel</v>
      </c>
    </row>
    <row r="200">
      <c r="A200" s="16">
        <v>2000.0</v>
      </c>
      <c r="B200" s="10" t="str">
        <f t="array" ref="B200">IFERROR(XLOOKUP(A200,'Asignacion Ene'!A:A,'Asignacion Ene'!C:C))</f>
        <v>MeLi Dedicado Merida</v>
      </c>
      <c r="C200" s="10" t="str">
        <f t="array" ref="C200">IFERROR(XLOOKUP(A200,'Asignacion Ene'!A:A,'Asignacion Ene'!B:B))</f>
        <v>EC-05</v>
      </c>
      <c r="D200" s="17" t="s">
        <v>186</v>
      </c>
      <c r="E200" s="19" t="s">
        <v>94</v>
      </c>
      <c r="F200" s="10" t="str">
        <f t="array" ref="F200">IFERROR(XLOOKUP(E200,Operadores!A:A,Operadores!B:B))</f>
        <v>RODALE</v>
      </c>
      <c r="G200" s="16" t="s">
        <v>17</v>
      </c>
      <c r="H200" s="13">
        <v>19.16868</v>
      </c>
      <c r="I200" s="18">
        <v>293.0</v>
      </c>
      <c r="J200" s="15">
        <f t="shared" si="1"/>
        <v>5616.42324</v>
      </c>
      <c r="K200" s="10" t="str">
        <f t="array" ref="K200">IFERROR(XLOOKUP(G200,'Tipo de Carga'!A:A,'Tipo de Carga'!B:B))</f>
        <v>Autoabasto</v>
      </c>
      <c r="L200" s="10">
        <f t="shared" si="2"/>
        <v>1</v>
      </c>
      <c r="M200" s="10">
        <f t="shared" si="3"/>
        <v>4</v>
      </c>
      <c r="N200" s="10">
        <f t="shared" si="4"/>
        <v>1</v>
      </c>
      <c r="O200" s="10" t="str">
        <f t="array" ref="O200">IFERROR(XLOOKUP(G200,'Tipo de Carga'!A:A,'Tipo de Carga'!C:C))</f>
        <v>Diesel</v>
      </c>
    </row>
    <row r="201">
      <c r="A201" s="16">
        <v>1762.0</v>
      </c>
      <c r="B201" s="10" t="str">
        <f t="array" ref="B201">IFERROR(XLOOKUP(A201,'Asignacion Ene'!A:A,'Asignacion Ene'!C:C))</f>
        <v>Hisense</v>
      </c>
      <c r="C201" s="10" t="str">
        <f t="array" ref="C201">IFERROR(XLOOKUP(A201,'Asignacion Ene'!A:A,'Asignacion Ene'!B:B))</f>
        <v>EC-03</v>
      </c>
      <c r="D201" s="17" t="s">
        <v>186</v>
      </c>
      <c r="E201" s="19" t="s">
        <v>188</v>
      </c>
      <c r="F201" s="10" t="str">
        <f t="array" ref="F201">IFERROR(XLOOKUP(E201,Operadores!A:A,Operadores!B:B))</f>
        <v>LOPMA03</v>
      </c>
      <c r="G201" s="16" t="s">
        <v>17</v>
      </c>
      <c r="H201" s="13">
        <v>19.16868</v>
      </c>
      <c r="I201" s="18">
        <v>480.0</v>
      </c>
      <c r="J201" s="15">
        <f t="shared" si="1"/>
        <v>9200.9664</v>
      </c>
      <c r="K201" s="10" t="str">
        <f t="array" ref="K201">IFERROR(XLOOKUP(G201,'Tipo de Carga'!A:A,'Tipo de Carga'!B:B))</f>
        <v>Autoabasto</v>
      </c>
      <c r="L201" s="10">
        <f t="shared" si="2"/>
        <v>1</v>
      </c>
      <c r="M201" s="10">
        <f t="shared" si="3"/>
        <v>4</v>
      </c>
      <c r="N201" s="10">
        <f t="shared" si="4"/>
        <v>1</v>
      </c>
      <c r="O201" s="10" t="str">
        <f t="array" ref="O201">IFERROR(XLOOKUP(G201,'Tipo de Carga'!A:A,'Tipo de Carga'!C:C))</f>
        <v>Diesel</v>
      </c>
    </row>
    <row r="202">
      <c r="A202" s="16">
        <v>1992.0</v>
      </c>
      <c r="B202" s="10" t="str">
        <f t="array" ref="B202">IFERROR(XLOOKUP(A202,'Asignacion Ene'!A:A,'Asignacion Ene'!C:C))</f>
        <v>MeLi Dedicado TD</v>
      </c>
      <c r="C202" s="10" t="str">
        <f t="array" ref="C202">IFERROR(XLOOKUP(A202,'Asignacion Ene'!A:A,'Asignacion Ene'!B:B))</f>
        <v>EC-05</v>
      </c>
      <c r="D202" s="17" t="s">
        <v>186</v>
      </c>
      <c r="E202" s="19" t="s">
        <v>189</v>
      </c>
      <c r="F202" s="10" t="str">
        <f t="array" ref="F202">IFERROR(XLOOKUP(E202,Operadores!A:A,Operadores!B:B))</f>
        <v>MENMI</v>
      </c>
      <c r="G202" s="16" t="s">
        <v>17</v>
      </c>
      <c r="H202" s="13">
        <v>19.16868</v>
      </c>
      <c r="I202" s="18">
        <v>314.0</v>
      </c>
      <c r="J202" s="15">
        <f t="shared" si="1"/>
        <v>6018.96552</v>
      </c>
      <c r="K202" s="10" t="str">
        <f t="array" ref="K202">IFERROR(XLOOKUP(G202,'Tipo de Carga'!A:A,'Tipo de Carga'!B:B))</f>
        <v>Autoabasto</v>
      </c>
      <c r="L202" s="10">
        <f t="shared" si="2"/>
        <v>1</v>
      </c>
      <c r="M202" s="10">
        <f t="shared" si="3"/>
        <v>4</v>
      </c>
      <c r="N202" s="10">
        <f t="shared" si="4"/>
        <v>1</v>
      </c>
      <c r="O202" s="10" t="str">
        <f t="array" ref="O202">IFERROR(XLOOKUP(G202,'Tipo de Carga'!A:A,'Tipo de Carga'!C:C))</f>
        <v>Diesel</v>
      </c>
    </row>
    <row r="203">
      <c r="A203" s="16">
        <v>2007.0</v>
      </c>
      <c r="B203" s="10" t="str">
        <f t="array" ref="B203">IFERROR(XLOOKUP(A203,'Asignacion Ene'!A:A,'Asignacion Ene'!C:C))</f>
        <v>MeLi Asignado TD</v>
      </c>
      <c r="C203" s="10" t="str">
        <f t="array" ref="C203">IFERROR(XLOOKUP(A203,'Asignacion Ene'!A:A,'Asignacion Ene'!B:B))</f>
        <v>EC-05</v>
      </c>
      <c r="D203" s="17" t="s">
        <v>186</v>
      </c>
      <c r="E203" s="19" t="s">
        <v>190</v>
      </c>
      <c r="F203" s="10" t="str">
        <f t="array" ref="F203">IFERROR(XLOOKUP(E203,Operadores!A:A,Operadores!B:B))</f>
        <v>PADRI</v>
      </c>
      <c r="G203" s="16" t="s">
        <v>17</v>
      </c>
      <c r="H203" s="13">
        <v>19.16868</v>
      </c>
      <c r="I203" s="18">
        <v>495.0</v>
      </c>
      <c r="J203" s="15">
        <f t="shared" si="1"/>
        <v>9488.4966</v>
      </c>
      <c r="K203" s="10" t="str">
        <f t="array" ref="K203">IFERROR(XLOOKUP(G203,'Tipo de Carga'!A:A,'Tipo de Carga'!B:B))</f>
        <v>Autoabasto</v>
      </c>
      <c r="L203" s="10">
        <f t="shared" si="2"/>
        <v>1</v>
      </c>
      <c r="M203" s="10">
        <f t="shared" si="3"/>
        <v>4</v>
      </c>
      <c r="N203" s="10">
        <f t="shared" si="4"/>
        <v>1</v>
      </c>
      <c r="O203" s="10" t="str">
        <f t="array" ref="O203">IFERROR(XLOOKUP(G203,'Tipo de Carga'!A:A,'Tipo de Carga'!C:C))</f>
        <v>Diesel</v>
      </c>
    </row>
    <row r="204">
      <c r="A204" s="16">
        <v>1977.0</v>
      </c>
      <c r="B204" s="10" t="str">
        <f t="array" ref="B204">IFERROR(XLOOKUP(A204,'Asignacion Ene'!A:A,'Asignacion Ene'!C:C))</f>
        <v>MeLi asignado SD</v>
      </c>
      <c r="C204" s="10" t="str">
        <f t="array" ref="C204">IFERROR(XLOOKUP(A204,'Asignacion Ene'!A:A,'Asignacion Ene'!B:B))</f>
        <v>EC-05</v>
      </c>
      <c r="D204" s="17" t="s">
        <v>186</v>
      </c>
      <c r="E204" s="19" t="s">
        <v>191</v>
      </c>
      <c r="F204" s="10" t="str">
        <f t="array" ref="F204">IFERROR(XLOOKUP(E204,Operadores!A:A,Operadores!B:B))</f>
        <v>MENCAX</v>
      </c>
      <c r="G204" s="16" t="s">
        <v>17</v>
      </c>
      <c r="H204" s="13">
        <v>19.16868</v>
      </c>
      <c r="I204" s="18">
        <v>272.0</v>
      </c>
      <c r="J204" s="15">
        <f t="shared" si="1"/>
        <v>5213.88096</v>
      </c>
      <c r="K204" s="10" t="str">
        <f t="array" ref="K204">IFERROR(XLOOKUP(G204,'Tipo de Carga'!A:A,'Tipo de Carga'!B:B))</f>
        <v>Autoabasto</v>
      </c>
      <c r="L204" s="10">
        <f t="shared" si="2"/>
        <v>1</v>
      </c>
      <c r="M204" s="10">
        <f t="shared" si="3"/>
        <v>4</v>
      </c>
      <c r="N204" s="10">
        <f t="shared" si="4"/>
        <v>1</v>
      </c>
      <c r="O204" s="10" t="str">
        <f t="array" ref="O204">IFERROR(XLOOKUP(G204,'Tipo de Carga'!A:A,'Tipo de Carga'!C:C))</f>
        <v>Diesel</v>
      </c>
    </row>
    <row r="205">
      <c r="A205" s="16">
        <v>1904.0</v>
      </c>
      <c r="B205" s="10" t="str">
        <f t="array" ref="B205">IFERROR(XLOOKUP(A205,'Asignacion Ene'!A:A,'Asignacion Ene'!C:C))</f>
        <v>MeLi asignado SD</v>
      </c>
      <c r="C205" s="10" t="str">
        <f t="array" ref="C205">IFERROR(XLOOKUP(A205,'Asignacion Ene'!A:A,'Asignacion Ene'!B:B))</f>
        <v>EC-05</v>
      </c>
      <c r="D205" s="17" t="s">
        <v>186</v>
      </c>
      <c r="E205" s="19" t="s">
        <v>192</v>
      </c>
      <c r="F205" s="10" t="str">
        <f t="array" ref="F205">IFERROR(XLOOKUP(E205,Operadores!A:A,Operadores!B:B))</f>
        <v>MARARM</v>
      </c>
      <c r="G205" s="16" t="s">
        <v>17</v>
      </c>
      <c r="H205" s="13">
        <v>19.16868</v>
      </c>
      <c r="I205" s="18">
        <v>606.0</v>
      </c>
      <c r="J205" s="15">
        <f t="shared" si="1"/>
        <v>11616.22008</v>
      </c>
      <c r="K205" s="10" t="str">
        <f t="array" ref="K205">IFERROR(XLOOKUP(G205,'Tipo de Carga'!A:A,'Tipo de Carga'!B:B))</f>
        <v>Autoabasto</v>
      </c>
      <c r="L205" s="10">
        <f t="shared" si="2"/>
        <v>1</v>
      </c>
      <c r="M205" s="10">
        <f t="shared" si="3"/>
        <v>4</v>
      </c>
      <c r="N205" s="10">
        <f t="shared" si="4"/>
        <v>1</v>
      </c>
      <c r="O205" s="10" t="str">
        <f t="array" ref="O205">IFERROR(XLOOKUP(G205,'Tipo de Carga'!A:A,'Tipo de Carga'!C:C))</f>
        <v>Diesel</v>
      </c>
    </row>
    <row r="206">
      <c r="A206" s="16">
        <v>1854.0</v>
      </c>
      <c r="B206" s="10" t="str">
        <f t="array" ref="B206">IFERROR(XLOOKUP(A206,'Asignacion Ene'!A:A,'Asignacion Ene'!C:C))</f>
        <v>Hisense</v>
      </c>
      <c r="C206" s="10" t="str">
        <f t="array" ref="C206">IFERROR(XLOOKUP(A206,'Asignacion Ene'!A:A,'Asignacion Ene'!B:B))</f>
        <v>EC-03</v>
      </c>
      <c r="D206" s="17" t="s">
        <v>186</v>
      </c>
      <c r="E206" s="19" t="s">
        <v>181</v>
      </c>
      <c r="F206" s="10" t="str">
        <f t="array" ref="F206">IFERROR(XLOOKUP(E206,Operadores!A:A,Operadores!B:B))</f>
        <v>CARMAUX</v>
      </c>
      <c r="G206" s="16" t="s">
        <v>17</v>
      </c>
      <c r="H206" s="13">
        <v>19.16868</v>
      </c>
      <c r="I206" s="18">
        <v>632.0</v>
      </c>
      <c r="J206" s="15">
        <f t="shared" si="1"/>
        <v>12114.60576</v>
      </c>
      <c r="K206" s="10" t="str">
        <f t="array" ref="K206">IFERROR(XLOOKUP(G206,'Tipo de Carga'!A:A,'Tipo de Carga'!B:B))</f>
        <v>Autoabasto</v>
      </c>
      <c r="L206" s="10">
        <f t="shared" si="2"/>
        <v>1</v>
      </c>
      <c r="M206" s="10">
        <f t="shared" si="3"/>
        <v>4</v>
      </c>
      <c r="N206" s="10">
        <f t="shared" si="4"/>
        <v>1</v>
      </c>
      <c r="O206" s="10" t="str">
        <f t="array" ref="O206">IFERROR(XLOOKUP(G206,'Tipo de Carga'!A:A,'Tipo de Carga'!C:C))</f>
        <v>Diesel</v>
      </c>
    </row>
    <row r="207">
      <c r="A207" s="16">
        <v>1897.0</v>
      </c>
      <c r="B207" s="10" t="str">
        <f t="array" ref="B207">IFERROR(XLOOKUP(A207,'Asignacion Ene'!A:A,'Asignacion Ene'!C:C))</f>
        <v>Full Liver</v>
      </c>
      <c r="C207" s="10" t="str">
        <f t="array" ref="C207">IFERROR(XLOOKUP(A207,'Asignacion Ene'!A:A,'Asignacion Ene'!B:B))</f>
        <v>EC-01</v>
      </c>
      <c r="D207" s="17" t="s">
        <v>186</v>
      </c>
      <c r="E207" s="19" t="s">
        <v>21</v>
      </c>
      <c r="F207" s="10" t="str">
        <f t="array" ref="F207">IFERROR(XLOOKUP(E207,Operadores!A:A,Operadores!B:B))</f>
        <v>RODAR</v>
      </c>
      <c r="G207" s="16" t="s">
        <v>17</v>
      </c>
      <c r="H207" s="13">
        <v>19.16868</v>
      </c>
      <c r="I207" s="18">
        <v>367.0</v>
      </c>
      <c r="J207" s="15">
        <f t="shared" si="1"/>
        <v>7034.90556</v>
      </c>
      <c r="K207" s="10" t="str">
        <f t="array" ref="K207">IFERROR(XLOOKUP(G207,'Tipo de Carga'!A:A,'Tipo de Carga'!B:B))</f>
        <v>Autoabasto</v>
      </c>
      <c r="L207" s="10">
        <f t="shared" si="2"/>
        <v>1</v>
      </c>
      <c r="M207" s="10">
        <f t="shared" si="3"/>
        <v>4</v>
      </c>
      <c r="N207" s="10">
        <f t="shared" si="4"/>
        <v>1</v>
      </c>
      <c r="O207" s="10" t="str">
        <f t="array" ref="O207">IFERROR(XLOOKUP(G207,'Tipo de Carga'!A:A,'Tipo de Carga'!C:C))</f>
        <v>Diesel</v>
      </c>
    </row>
    <row r="208">
      <c r="A208" s="16">
        <v>1866.0</v>
      </c>
      <c r="B208" s="10" t="str">
        <f t="array" ref="B208">IFERROR(XLOOKUP(A208,'Asignacion Ene'!A:A,'Asignacion Ene'!C:C))</f>
        <v>Pilgrims Tepo</v>
      </c>
      <c r="C208" s="10" t="str">
        <f t="array" ref="C208">IFERROR(XLOOKUP(A208,'Asignacion Ene'!A:A,'Asignacion Ene'!B:B))</f>
        <v>EC-02</v>
      </c>
      <c r="D208" s="17" t="s">
        <v>186</v>
      </c>
      <c r="E208" s="19" t="s">
        <v>193</v>
      </c>
      <c r="F208" s="10" t="str">
        <f t="array" ref="F208">IFERROR(XLOOKUP(E208,Operadores!A:A,Operadores!B:B))</f>
        <v>MARMIG</v>
      </c>
      <c r="G208" s="16" t="s">
        <v>17</v>
      </c>
      <c r="H208" s="13">
        <v>19.16868</v>
      </c>
      <c r="I208" s="18">
        <v>74.0</v>
      </c>
      <c r="J208" s="15">
        <f t="shared" si="1"/>
        <v>1418.48232</v>
      </c>
      <c r="K208" s="10" t="str">
        <f t="array" ref="K208">IFERROR(XLOOKUP(G208,'Tipo de Carga'!A:A,'Tipo de Carga'!B:B))</f>
        <v>Autoabasto</v>
      </c>
      <c r="L208" s="10">
        <f t="shared" si="2"/>
        <v>1</v>
      </c>
      <c r="M208" s="10">
        <f t="shared" si="3"/>
        <v>4</v>
      </c>
      <c r="N208" s="10">
        <f t="shared" si="4"/>
        <v>1</v>
      </c>
      <c r="O208" s="10" t="str">
        <f t="array" ref="O208">IFERROR(XLOOKUP(G208,'Tipo de Carga'!A:A,'Tipo de Carga'!C:C))</f>
        <v>Diesel</v>
      </c>
    </row>
    <row r="209">
      <c r="A209" s="16">
        <v>2016.0</v>
      </c>
      <c r="B209" s="10" t="str">
        <f t="array" ref="B209">IFERROR(XLOOKUP(A209,'Asignacion Ene'!A:A,'Asignacion Ene'!C:C))</f>
        <v>MeLi Asignado TD</v>
      </c>
      <c r="C209" s="10" t="str">
        <f t="array" ref="C209">IFERROR(XLOOKUP(A209,'Asignacion Ene'!A:A,'Asignacion Ene'!B:B))</f>
        <v>EC-05</v>
      </c>
      <c r="D209" s="17" t="s">
        <v>186</v>
      </c>
      <c r="E209" s="19" t="s">
        <v>194</v>
      </c>
      <c r="F209" s="10" t="str">
        <f t="array" ref="F209">IFERROR(XLOOKUP(E209,Operadores!A:A,Operadores!B:B))</f>
        <v>ASTLUI</v>
      </c>
      <c r="G209" s="16" t="s">
        <v>17</v>
      </c>
      <c r="H209" s="13">
        <v>19.16868</v>
      </c>
      <c r="I209" s="18">
        <v>559.0</v>
      </c>
      <c r="J209" s="15">
        <f t="shared" si="1"/>
        <v>10715.29212</v>
      </c>
      <c r="K209" s="10" t="str">
        <f t="array" ref="K209">IFERROR(XLOOKUP(G209,'Tipo de Carga'!A:A,'Tipo de Carga'!B:B))</f>
        <v>Autoabasto</v>
      </c>
      <c r="L209" s="10">
        <f t="shared" si="2"/>
        <v>1</v>
      </c>
      <c r="M209" s="10">
        <f t="shared" si="3"/>
        <v>4</v>
      </c>
      <c r="N209" s="10">
        <f t="shared" si="4"/>
        <v>1</v>
      </c>
      <c r="O209" s="10" t="str">
        <f t="array" ref="O209">IFERROR(XLOOKUP(G209,'Tipo de Carga'!A:A,'Tipo de Carga'!C:C))</f>
        <v>Diesel</v>
      </c>
    </row>
    <row r="210">
      <c r="A210" s="16">
        <v>1964.0</v>
      </c>
      <c r="B210" s="10" t="str">
        <f t="array" ref="B210">IFERROR(XLOOKUP(A210,'Asignacion Ene'!A:A,'Asignacion Ene'!C:C))</f>
        <v>MeLi asignado SD</v>
      </c>
      <c r="C210" s="10" t="str">
        <f t="array" ref="C210">IFERROR(XLOOKUP(A210,'Asignacion Ene'!A:A,'Asignacion Ene'!B:B))</f>
        <v>EC-05</v>
      </c>
      <c r="D210" s="17" t="s">
        <v>186</v>
      </c>
      <c r="E210" s="19" t="s">
        <v>174</v>
      </c>
      <c r="F210" s="10" t="str">
        <f t="array" ref="F210">IFERROR(XLOOKUP(E210,Operadores!A:A,Operadores!B:B))</f>
        <v>BENOSC</v>
      </c>
      <c r="G210" s="16" t="s">
        <v>17</v>
      </c>
      <c r="H210" s="13">
        <v>19.16868</v>
      </c>
      <c r="I210" s="18">
        <v>371.0</v>
      </c>
      <c r="J210" s="15">
        <f t="shared" si="1"/>
        <v>7111.58028</v>
      </c>
      <c r="K210" s="10" t="str">
        <f t="array" ref="K210">IFERROR(XLOOKUP(G210,'Tipo de Carga'!A:A,'Tipo de Carga'!B:B))</f>
        <v>Autoabasto</v>
      </c>
      <c r="L210" s="10">
        <f t="shared" si="2"/>
        <v>1</v>
      </c>
      <c r="M210" s="10">
        <f t="shared" si="3"/>
        <v>4</v>
      </c>
      <c r="N210" s="10">
        <f t="shared" si="4"/>
        <v>1</v>
      </c>
      <c r="O210" s="10" t="str">
        <f t="array" ref="O210">IFERROR(XLOOKUP(G210,'Tipo de Carga'!A:A,'Tipo de Carga'!C:C))</f>
        <v>Diesel</v>
      </c>
    </row>
    <row r="211">
      <c r="A211" s="16">
        <v>1933.0</v>
      </c>
      <c r="B211" s="10" t="str">
        <f t="array" ref="B211">IFERROR(XLOOKUP(A211,'Asignacion Ene'!A:A,'Asignacion Ene'!C:C))</f>
        <v>Circuitos</v>
      </c>
      <c r="C211" s="10" t="str">
        <f t="array" ref="C211">IFERROR(XLOOKUP(A211,'Asignacion Ene'!A:A,'Asignacion Ene'!B:B))</f>
        <v>EC-03</v>
      </c>
      <c r="D211" s="17" t="s">
        <v>186</v>
      </c>
      <c r="E211" s="19" t="s">
        <v>87</v>
      </c>
      <c r="F211" s="10" t="str">
        <f t="array" ref="F211">IFERROR(XLOOKUP(E211,Operadores!A:A,Operadores!B:B))</f>
        <v>OLIMAR01</v>
      </c>
      <c r="G211" s="16" t="s">
        <v>17</v>
      </c>
      <c r="H211" s="13">
        <v>19.16868</v>
      </c>
      <c r="I211" s="18">
        <v>119.0</v>
      </c>
      <c r="J211" s="15">
        <f t="shared" si="1"/>
        <v>2281.07292</v>
      </c>
      <c r="K211" s="10" t="str">
        <f t="array" ref="K211">IFERROR(XLOOKUP(G211,'Tipo de Carga'!A:A,'Tipo de Carga'!B:B))</f>
        <v>Autoabasto</v>
      </c>
      <c r="L211" s="10">
        <f t="shared" si="2"/>
        <v>1</v>
      </c>
      <c r="M211" s="10">
        <f t="shared" si="3"/>
        <v>4</v>
      </c>
      <c r="N211" s="10">
        <f t="shared" si="4"/>
        <v>1</v>
      </c>
      <c r="O211" s="10" t="str">
        <f t="array" ref="O211">IFERROR(XLOOKUP(G211,'Tipo de Carga'!A:A,'Tipo de Carga'!C:C))</f>
        <v>Diesel</v>
      </c>
    </row>
    <row r="212">
      <c r="A212" s="16">
        <v>1949.0</v>
      </c>
      <c r="B212" s="10" t="str">
        <f t="array" ref="B212">IFERROR(XLOOKUP(A212,'Asignacion Ene'!A:A,'Asignacion Ene'!C:C))</f>
        <v>MeLi asignado SD</v>
      </c>
      <c r="C212" s="10" t="str">
        <f t="array" ref="C212">IFERROR(XLOOKUP(A212,'Asignacion Ene'!A:A,'Asignacion Ene'!B:B))</f>
        <v>EC-05</v>
      </c>
      <c r="D212" s="17" t="s">
        <v>186</v>
      </c>
      <c r="E212" s="19" t="s">
        <v>195</v>
      </c>
      <c r="F212" s="10" t="str">
        <f t="array" ref="F212">IFERROR(XLOOKUP(E212,Operadores!A:A,Operadores!B:B))</f>
        <v>MUÑJU</v>
      </c>
      <c r="G212" s="16" t="s">
        <v>17</v>
      </c>
      <c r="H212" s="13">
        <v>19.16868</v>
      </c>
      <c r="I212" s="18">
        <v>392.0</v>
      </c>
      <c r="J212" s="15">
        <f t="shared" si="1"/>
        <v>7514.12256</v>
      </c>
      <c r="K212" s="10" t="str">
        <f t="array" ref="K212">IFERROR(XLOOKUP(G212,'Tipo de Carga'!A:A,'Tipo de Carga'!B:B))</f>
        <v>Autoabasto</v>
      </c>
      <c r="L212" s="10">
        <f t="shared" si="2"/>
        <v>1</v>
      </c>
      <c r="M212" s="10">
        <f t="shared" si="3"/>
        <v>4</v>
      </c>
      <c r="N212" s="10">
        <f t="shared" si="4"/>
        <v>1</v>
      </c>
      <c r="O212" s="10" t="str">
        <f t="array" ref="O212">IFERROR(XLOOKUP(G212,'Tipo de Carga'!A:A,'Tipo de Carga'!C:C))</f>
        <v>Diesel</v>
      </c>
    </row>
    <row r="213">
      <c r="A213" s="16">
        <v>1953.0</v>
      </c>
      <c r="B213" s="10" t="str">
        <f t="array" ref="B213">IFERROR(XLOOKUP(A213,'Asignacion Ene'!A:A,'Asignacion Ene'!C:C))</f>
        <v>MeLi asignado SD</v>
      </c>
      <c r="C213" s="10" t="str">
        <f t="array" ref="C213">IFERROR(XLOOKUP(A213,'Asignacion Ene'!A:A,'Asignacion Ene'!B:B))</f>
        <v>EC-05</v>
      </c>
      <c r="D213" s="17" t="s">
        <v>186</v>
      </c>
      <c r="E213" s="19" t="s">
        <v>133</v>
      </c>
      <c r="F213" s="10" t="str">
        <f t="array" ref="F213">IFERROR(XLOOKUP(E213,Operadores!A:A,Operadores!B:B))</f>
        <v>GUTBE</v>
      </c>
      <c r="G213" s="16" t="s">
        <v>17</v>
      </c>
      <c r="H213" s="13">
        <v>19.16868</v>
      </c>
      <c r="I213" s="18">
        <v>108.0</v>
      </c>
      <c r="J213" s="15">
        <f t="shared" si="1"/>
        <v>2070.21744</v>
      </c>
      <c r="K213" s="10" t="str">
        <f t="array" ref="K213">IFERROR(XLOOKUP(G213,'Tipo de Carga'!A:A,'Tipo de Carga'!B:B))</f>
        <v>Autoabasto</v>
      </c>
      <c r="L213" s="10">
        <f t="shared" si="2"/>
        <v>1</v>
      </c>
      <c r="M213" s="10">
        <f t="shared" si="3"/>
        <v>4</v>
      </c>
      <c r="N213" s="10">
        <f t="shared" si="4"/>
        <v>1</v>
      </c>
      <c r="O213" s="10" t="str">
        <f t="array" ref="O213">IFERROR(XLOOKUP(G213,'Tipo de Carga'!A:A,'Tipo de Carga'!C:C))</f>
        <v>Diesel</v>
      </c>
    </row>
    <row r="214">
      <c r="A214" s="16">
        <v>1780.0</v>
      </c>
      <c r="B214" s="10" t="str">
        <f t="array" ref="B214">IFERROR(XLOOKUP(A214,'Asignacion Ene'!A:A,'Asignacion Ene'!C:C))</f>
        <v>Pilgrims Tepo</v>
      </c>
      <c r="C214" s="10" t="str">
        <f t="array" ref="C214">IFERROR(XLOOKUP(A214,'Asignacion Ene'!A:A,'Asignacion Ene'!B:B))</f>
        <v>EC-02</v>
      </c>
      <c r="D214" s="17" t="s">
        <v>186</v>
      </c>
      <c r="E214" s="19" t="s">
        <v>196</v>
      </c>
      <c r="F214" s="10" t="str">
        <f t="array" ref="F214">IFERROR(XLOOKUP(E214,Operadores!A:A,Operadores!B:B))</f>
        <v>CHAJUA01</v>
      </c>
      <c r="G214" s="16" t="s">
        <v>17</v>
      </c>
      <c r="H214" s="13">
        <v>19.16868</v>
      </c>
      <c r="I214" s="18">
        <v>206.0</v>
      </c>
      <c r="J214" s="15">
        <f t="shared" si="1"/>
        <v>3948.74808</v>
      </c>
      <c r="K214" s="10" t="str">
        <f t="array" ref="K214">IFERROR(XLOOKUP(G214,'Tipo de Carga'!A:A,'Tipo de Carga'!B:B))</f>
        <v>Autoabasto</v>
      </c>
      <c r="L214" s="10">
        <f t="shared" si="2"/>
        <v>1</v>
      </c>
      <c r="M214" s="10">
        <f t="shared" si="3"/>
        <v>4</v>
      </c>
      <c r="N214" s="10">
        <f t="shared" si="4"/>
        <v>1</v>
      </c>
      <c r="O214" s="10" t="str">
        <f t="array" ref="O214">IFERROR(XLOOKUP(G214,'Tipo de Carga'!A:A,'Tipo de Carga'!C:C))</f>
        <v>Diesel</v>
      </c>
    </row>
    <row r="215">
      <c r="A215" s="16">
        <v>2043.0</v>
      </c>
      <c r="B215" s="10" t="str">
        <f t="array" ref="B215">IFERROR(XLOOKUP(A215,'Asignacion Ene'!A:A,'Asignacion Ene'!C:C))</f>
        <v>Liverpool Local</v>
      </c>
      <c r="C215" s="10" t="str">
        <f t="array" ref="C215">IFERROR(XLOOKUP(A215,'Asignacion Ene'!A:A,'Asignacion Ene'!B:B))</f>
        <v>EC-01</v>
      </c>
      <c r="D215" s="17" t="s">
        <v>186</v>
      </c>
      <c r="E215" s="19" t="s">
        <v>72</v>
      </c>
      <c r="F215" s="10" t="str">
        <f t="array" ref="F215">IFERROR(XLOOKUP(E215,Operadores!A:A,Operadores!B:B))</f>
        <v>LOPJAV</v>
      </c>
      <c r="G215" s="16" t="s">
        <v>17</v>
      </c>
      <c r="H215" s="13">
        <v>19.16868</v>
      </c>
      <c r="I215" s="18">
        <v>235.0</v>
      </c>
      <c r="J215" s="15">
        <f t="shared" si="1"/>
        <v>4504.6398</v>
      </c>
      <c r="K215" s="10" t="str">
        <f t="array" ref="K215">IFERROR(XLOOKUP(G215,'Tipo de Carga'!A:A,'Tipo de Carga'!B:B))</f>
        <v>Autoabasto</v>
      </c>
      <c r="L215" s="10">
        <f t="shared" si="2"/>
        <v>1</v>
      </c>
      <c r="M215" s="10">
        <f t="shared" si="3"/>
        <v>4</v>
      </c>
      <c r="N215" s="10">
        <f t="shared" si="4"/>
        <v>1</v>
      </c>
      <c r="O215" s="10" t="str">
        <f t="array" ref="O215">IFERROR(XLOOKUP(G215,'Tipo de Carga'!A:A,'Tipo de Carga'!C:C))</f>
        <v>Diesel</v>
      </c>
    </row>
    <row r="216">
      <c r="A216" s="16">
        <v>2086.0</v>
      </c>
      <c r="B216" s="10" t="str">
        <f t="array" ref="B216">IFERROR(XLOOKUP(A216,'Asignacion Ene'!A:A,'Asignacion Ene'!C:C))</f>
        <v>MeLi asignado SD</v>
      </c>
      <c r="C216" s="10" t="str">
        <f t="array" ref="C216">IFERROR(XLOOKUP(A216,'Asignacion Ene'!A:A,'Asignacion Ene'!B:B))</f>
        <v>EC-05</v>
      </c>
      <c r="D216" s="17" t="s">
        <v>186</v>
      </c>
      <c r="E216" s="19" t="s">
        <v>139</v>
      </c>
      <c r="F216" s="10" t="str">
        <f t="array" ref="F216">IFERROR(XLOOKUP(E216,Operadores!A:A,Operadores!B:B))</f>
        <v>SOSERN</v>
      </c>
      <c r="G216" s="16" t="s">
        <v>17</v>
      </c>
      <c r="H216" s="13">
        <v>19.16868</v>
      </c>
      <c r="I216" s="18">
        <v>131.0</v>
      </c>
      <c r="J216" s="15">
        <f t="shared" si="1"/>
        <v>2511.09708</v>
      </c>
      <c r="K216" s="10" t="str">
        <f t="array" ref="K216">IFERROR(XLOOKUP(G216,'Tipo de Carga'!A:A,'Tipo de Carga'!B:B))</f>
        <v>Autoabasto</v>
      </c>
      <c r="L216" s="10">
        <f t="shared" si="2"/>
        <v>1</v>
      </c>
      <c r="M216" s="10">
        <f t="shared" si="3"/>
        <v>4</v>
      </c>
      <c r="N216" s="10">
        <f t="shared" si="4"/>
        <v>1</v>
      </c>
      <c r="O216" s="10" t="str">
        <f t="array" ref="O216">IFERROR(XLOOKUP(G216,'Tipo de Carga'!A:A,'Tipo de Carga'!C:C))</f>
        <v>Diesel</v>
      </c>
    </row>
    <row r="217">
      <c r="A217" s="16">
        <v>1810.0</v>
      </c>
      <c r="B217" s="10" t="str">
        <f t="array" ref="B217">IFERROR(XLOOKUP(A217,'Asignacion Ene'!A:A,'Asignacion Ene'!C:C))</f>
        <v>Circuitos</v>
      </c>
      <c r="C217" s="10" t="str">
        <f t="array" ref="C217">IFERROR(XLOOKUP(A217,'Asignacion Ene'!A:A,'Asignacion Ene'!B:B))</f>
        <v>EC-03</v>
      </c>
      <c r="D217" s="17" t="s">
        <v>186</v>
      </c>
      <c r="E217" s="19" t="s">
        <v>197</v>
      </c>
      <c r="F217" s="10" t="str">
        <f t="array" ref="F217">IFERROR(XLOOKUP(E217,Operadores!A:A,Operadores!B:B))</f>
        <v>MOLALE</v>
      </c>
      <c r="G217" s="16" t="s">
        <v>17</v>
      </c>
      <c r="H217" s="13">
        <v>19.16868</v>
      </c>
      <c r="I217" s="18">
        <v>647.0</v>
      </c>
      <c r="J217" s="15">
        <f t="shared" si="1"/>
        <v>12402.13596</v>
      </c>
      <c r="K217" s="10" t="str">
        <f t="array" ref="K217">IFERROR(XLOOKUP(G217,'Tipo de Carga'!A:A,'Tipo de Carga'!B:B))</f>
        <v>Autoabasto</v>
      </c>
      <c r="L217" s="10">
        <f t="shared" si="2"/>
        <v>1</v>
      </c>
      <c r="M217" s="10">
        <f t="shared" si="3"/>
        <v>4</v>
      </c>
      <c r="N217" s="10">
        <f t="shared" si="4"/>
        <v>1</v>
      </c>
      <c r="O217" s="10" t="str">
        <f t="array" ref="O217">IFERROR(XLOOKUP(G217,'Tipo de Carga'!A:A,'Tipo de Carga'!C:C))</f>
        <v>Diesel</v>
      </c>
    </row>
    <row r="218">
      <c r="A218" s="16">
        <v>1874.0</v>
      </c>
      <c r="B218" s="10" t="str">
        <f t="array" ref="B218">IFERROR(XLOOKUP(A218,'Asignacion Ene'!A:A,'Asignacion Ene'!C:C))</f>
        <v>Circuitos</v>
      </c>
      <c r="C218" s="10" t="str">
        <f t="array" ref="C218">IFERROR(XLOOKUP(A218,'Asignacion Ene'!A:A,'Asignacion Ene'!B:B))</f>
        <v>EC-03</v>
      </c>
      <c r="D218" s="17" t="s">
        <v>186</v>
      </c>
      <c r="E218" s="19" t="s">
        <v>27</v>
      </c>
      <c r="F218" s="10" t="str">
        <f t="array" ref="F218">IFERROR(XLOOKUP(E218,Operadores!A:A,Operadores!B:B))</f>
        <v>CONMAU</v>
      </c>
      <c r="G218" s="16" t="s">
        <v>17</v>
      </c>
      <c r="H218" s="13">
        <v>19.16868</v>
      </c>
      <c r="I218" s="18">
        <v>303.0</v>
      </c>
      <c r="J218" s="15">
        <f t="shared" si="1"/>
        <v>5808.11004</v>
      </c>
      <c r="K218" s="10" t="str">
        <f t="array" ref="K218">IFERROR(XLOOKUP(G218,'Tipo de Carga'!A:A,'Tipo de Carga'!B:B))</f>
        <v>Autoabasto</v>
      </c>
      <c r="L218" s="10">
        <f t="shared" si="2"/>
        <v>1</v>
      </c>
      <c r="M218" s="10">
        <f t="shared" si="3"/>
        <v>4</v>
      </c>
      <c r="N218" s="10">
        <f t="shared" si="4"/>
        <v>1</v>
      </c>
      <c r="O218" s="10" t="str">
        <f t="array" ref="O218">IFERROR(XLOOKUP(G218,'Tipo de Carga'!A:A,'Tipo de Carga'!C:C))</f>
        <v>Diesel</v>
      </c>
    </row>
    <row r="219">
      <c r="A219" s="16">
        <v>1718.0</v>
      </c>
      <c r="B219" s="10" t="str">
        <f t="array" ref="B219">IFERROR(XLOOKUP(A219,'Asignacion Ene'!A:A,'Asignacion Ene'!C:C))</f>
        <v>Available</v>
      </c>
      <c r="C219" s="10" t="str">
        <f t="array" ref="C219">IFERROR(XLOOKUP(A219,'Asignacion Ene'!A:A,'Asignacion Ene'!B:B))</f>
        <v>TTE</v>
      </c>
      <c r="D219" s="17" t="s">
        <v>186</v>
      </c>
      <c r="E219" s="19" t="s">
        <v>198</v>
      </c>
      <c r="F219" s="10" t="str">
        <f t="array" ref="F219">IFERROR(XLOOKUP(E219,Operadores!A:A,Operadores!B:B))</f>
        <v>INCDAN</v>
      </c>
      <c r="G219" s="16" t="s">
        <v>17</v>
      </c>
      <c r="H219" s="13">
        <v>19.16868</v>
      </c>
      <c r="I219" s="18">
        <v>536.0</v>
      </c>
      <c r="J219" s="15">
        <f t="shared" si="1"/>
        <v>10274.41248</v>
      </c>
      <c r="K219" s="10" t="str">
        <f t="array" ref="K219">IFERROR(XLOOKUP(G219,'Tipo de Carga'!A:A,'Tipo de Carga'!B:B))</f>
        <v>Autoabasto</v>
      </c>
      <c r="L219" s="10">
        <f t="shared" si="2"/>
        <v>1</v>
      </c>
      <c r="M219" s="10">
        <f t="shared" si="3"/>
        <v>4</v>
      </c>
      <c r="N219" s="10">
        <f t="shared" si="4"/>
        <v>1</v>
      </c>
      <c r="O219" s="10" t="str">
        <f t="array" ref="O219">IFERROR(XLOOKUP(G219,'Tipo de Carga'!A:A,'Tipo de Carga'!C:C))</f>
        <v>Diesel</v>
      </c>
    </row>
    <row r="220">
      <c r="A220" s="16">
        <v>1983.0</v>
      </c>
      <c r="B220" s="10" t="str">
        <f t="array" ref="B220">IFERROR(XLOOKUP(A220,'Asignacion Ene'!A:A,'Asignacion Ene'!C:C))</f>
        <v>MeLi asignado SD</v>
      </c>
      <c r="C220" s="10" t="str">
        <f t="array" ref="C220">IFERROR(XLOOKUP(A220,'Asignacion Ene'!A:A,'Asignacion Ene'!B:B))</f>
        <v>EC-05</v>
      </c>
      <c r="D220" s="17" t="s">
        <v>186</v>
      </c>
      <c r="E220" s="19" t="s">
        <v>199</v>
      </c>
      <c r="F220" s="10" t="str">
        <f t="array" ref="F220">IFERROR(XLOOKUP(E220,Operadores!A:A,Operadores!B:B))</f>
        <v>SANART</v>
      </c>
      <c r="G220" s="16" t="s">
        <v>17</v>
      </c>
      <c r="H220" s="13">
        <v>19.16868</v>
      </c>
      <c r="I220" s="18">
        <v>385.0</v>
      </c>
      <c r="J220" s="15">
        <f t="shared" si="1"/>
        <v>7379.9418</v>
      </c>
      <c r="K220" s="10" t="str">
        <f t="array" ref="K220">IFERROR(XLOOKUP(G220,'Tipo de Carga'!A:A,'Tipo de Carga'!B:B))</f>
        <v>Autoabasto</v>
      </c>
      <c r="L220" s="10">
        <f t="shared" si="2"/>
        <v>1</v>
      </c>
      <c r="M220" s="10">
        <f t="shared" si="3"/>
        <v>4</v>
      </c>
      <c r="N220" s="10">
        <f t="shared" si="4"/>
        <v>1</v>
      </c>
      <c r="O220" s="10" t="str">
        <f t="array" ref="O220">IFERROR(XLOOKUP(G220,'Tipo de Carga'!A:A,'Tipo de Carga'!C:C))</f>
        <v>Diesel</v>
      </c>
    </row>
    <row r="221">
      <c r="A221" s="16">
        <v>2040.0</v>
      </c>
      <c r="B221" s="10" t="str">
        <f t="array" ref="B221">IFERROR(XLOOKUP(A221,'Asignacion Ene'!A:A,'Asignacion Ene'!C:C))</f>
        <v>Liverpool Local</v>
      </c>
      <c r="C221" s="10" t="str">
        <f t="array" ref="C221">IFERROR(XLOOKUP(A221,'Asignacion Ene'!A:A,'Asignacion Ene'!B:B))</f>
        <v>EC-01</v>
      </c>
      <c r="D221" s="17" t="s">
        <v>186</v>
      </c>
      <c r="E221" s="19" t="s">
        <v>200</v>
      </c>
      <c r="F221" s="10" t="str">
        <f t="array" ref="F221">IFERROR(XLOOKUP(E221,Operadores!A:A,Operadores!B:B))</f>
        <v>RUEPAT</v>
      </c>
      <c r="G221" s="16" t="s">
        <v>17</v>
      </c>
      <c r="H221" s="13">
        <v>19.16868</v>
      </c>
      <c r="I221" s="18">
        <v>268.0</v>
      </c>
      <c r="J221" s="15">
        <f t="shared" si="1"/>
        <v>5137.20624</v>
      </c>
      <c r="K221" s="10" t="str">
        <f t="array" ref="K221">IFERROR(XLOOKUP(G221,'Tipo de Carga'!A:A,'Tipo de Carga'!B:B))</f>
        <v>Autoabasto</v>
      </c>
      <c r="L221" s="10">
        <f t="shared" si="2"/>
        <v>1</v>
      </c>
      <c r="M221" s="10">
        <f t="shared" si="3"/>
        <v>4</v>
      </c>
      <c r="N221" s="10">
        <f t="shared" si="4"/>
        <v>1</v>
      </c>
      <c r="O221" s="10" t="str">
        <f t="array" ref="O221">IFERROR(XLOOKUP(G221,'Tipo de Carga'!A:A,'Tipo de Carga'!C:C))</f>
        <v>Diesel</v>
      </c>
    </row>
    <row r="222">
      <c r="A222" s="16">
        <v>1812.0</v>
      </c>
      <c r="B222" s="10" t="str">
        <f t="array" ref="B222">IFERROR(XLOOKUP(A222,'Asignacion Ene'!A:A,'Asignacion Ene'!C:C))</f>
        <v>Patieros sucursal</v>
      </c>
      <c r="C222" s="10" t="str">
        <f t="array" ref="C222">IFERROR(XLOOKUP(A222,'Asignacion Ene'!A:A,'Asignacion Ene'!B:B))</f>
        <v>EC-03</v>
      </c>
      <c r="D222" s="17" t="s">
        <v>186</v>
      </c>
      <c r="E222" s="19" t="s">
        <v>201</v>
      </c>
      <c r="F222" s="10" t="str">
        <f t="array" ref="F222">IFERROR(XLOOKUP(E222,Operadores!A:A,Operadores!B:B))</f>
        <v>REYVI01</v>
      </c>
      <c r="G222" s="16" t="s">
        <v>17</v>
      </c>
      <c r="H222" s="13">
        <v>19.16868</v>
      </c>
      <c r="I222" s="18">
        <v>357.0</v>
      </c>
      <c r="J222" s="15">
        <f t="shared" si="1"/>
        <v>6843.21876</v>
      </c>
      <c r="K222" s="10" t="str">
        <f t="array" ref="K222">IFERROR(XLOOKUP(G222,'Tipo de Carga'!A:A,'Tipo de Carga'!B:B))</f>
        <v>Autoabasto</v>
      </c>
      <c r="L222" s="10">
        <f t="shared" si="2"/>
        <v>1</v>
      </c>
      <c r="M222" s="10">
        <f t="shared" si="3"/>
        <v>4</v>
      </c>
      <c r="N222" s="10">
        <f t="shared" si="4"/>
        <v>1</v>
      </c>
      <c r="O222" s="10" t="str">
        <f t="array" ref="O222">IFERROR(XLOOKUP(G222,'Tipo de Carga'!A:A,'Tipo de Carga'!C:C))</f>
        <v>Diesel</v>
      </c>
    </row>
    <row r="223">
      <c r="A223" s="16">
        <v>1876.0</v>
      </c>
      <c r="B223" s="10" t="str">
        <f t="array" ref="B223">IFERROR(XLOOKUP(A223,'Asignacion Ene'!A:A,'Asignacion Ene'!C:C))</f>
        <v>Circuitos</v>
      </c>
      <c r="C223" s="10" t="str">
        <f t="array" ref="C223">IFERROR(XLOOKUP(A223,'Asignacion Ene'!A:A,'Asignacion Ene'!B:B))</f>
        <v>EC-03</v>
      </c>
      <c r="D223" s="17" t="s">
        <v>186</v>
      </c>
      <c r="E223" s="19" t="s">
        <v>202</v>
      </c>
      <c r="F223" s="10" t="str">
        <f t="array" ref="F223">IFERROR(XLOOKUP(E223,Operadores!A:A,Operadores!B:B))</f>
        <v>RUIFR</v>
      </c>
      <c r="G223" s="16" t="s">
        <v>17</v>
      </c>
      <c r="H223" s="13">
        <v>19.16868</v>
      </c>
      <c r="I223" s="18">
        <v>562.0</v>
      </c>
      <c r="J223" s="15">
        <f t="shared" si="1"/>
        <v>10772.79816</v>
      </c>
      <c r="K223" s="10" t="str">
        <f t="array" ref="K223">IFERROR(XLOOKUP(G223,'Tipo de Carga'!A:A,'Tipo de Carga'!B:B))</f>
        <v>Autoabasto</v>
      </c>
      <c r="L223" s="10">
        <f t="shared" si="2"/>
        <v>1</v>
      </c>
      <c r="M223" s="10">
        <f t="shared" si="3"/>
        <v>4</v>
      </c>
      <c r="N223" s="10">
        <f t="shared" si="4"/>
        <v>1</v>
      </c>
      <c r="O223" s="10" t="str">
        <f t="array" ref="O223">IFERROR(XLOOKUP(G223,'Tipo de Carga'!A:A,'Tipo de Carga'!C:C))</f>
        <v>Diesel</v>
      </c>
    </row>
    <row r="224">
      <c r="A224" s="16">
        <v>2040.0</v>
      </c>
      <c r="B224" s="10" t="str">
        <f t="array" ref="B224">IFERROR(XLOOKUP(A224,'Asignacion Ene'!A:A,'Asignacion Ene'!C:C))</f>
        <v>Liverpool Local</v>
      </c>
      <c r="C224" s="10" t="str">
        <f t="array" ref="C224">IFERROR(XLOOKUP(A224,'Asignacion Ene'!A:A,'Asignacion Ene'!B:B))</f>
        <v>EC-01</v>
      </c>
      <c r="D224" s="17" t="s">
        <v>186</v>
      </c>
      <c r="E224" s="19" t="s">
        <v>57</v>
      </c>
      <c r="F224" s="10" t="str">
        <f t="array" ref="F224">IFERROR(XLOOKUP(E224,Operadores!A:A,Operadores!B:B))</f>
        <v>REYJA01</v>
      </c>
      <c r="G224" s="16" t="s">
        <v>17</v>
      </c>
      <c r="H224" s="13">
        <v>19.16868</v>
      </c>
      <c r="I224" s="18">
        <v>41.0</v>
      </c>
      <c r="J224" s="15">
        <f t="shared" si="1"/>
        <v>785.91588</v>
      </c>
      <c r="K224" s="10" t="str">
        <f t="array" ref="K224">IFERROR(XLOOKUP(G224,'Tipo de Carga'!A:A,'Tipo de Carga'!B:B))</f>
        <v>Autoabasto</v>
      </c>
      <c r="L224" s="10">
        <f t="shared" si="2"/>
        <v>1</v>
      </c>
      <c r="M224" s="10">
        <f t="shared" si="3"/>
        <v>4</v>
      </c>
      <c r="N224" s="10">
        <f t="shared" si="4"/>
        <v>1</v>
      </c>
      <c r="O224" s="10" t="str">
        <f t="array" ref="O224">IFERROR(XLOOKUP(G224,'Tipo de Carga'!A:A,'Tipo de Carga'!C:C))</f>
        <v>Diesel</v>
      </c>
    </row>
    <row r="225">
      <c r="A225" s="16">
        <v>1697.0</v>
      </c>
      <c r="B225" s="10" t="str">
        <f t="array" ref="B225">IFERROR(XLOOKUP(A225,'Asignacion Ene'!A:A,'Asignacion Ene'!C:C))</f>
        <v>Pilgrims Tepo</v>
      </c>
      <c r="C225" s="10" t="str">
        <f t="array" ref="C225">IFERROR(XLOOKUP(A225,'Asignacion Ene'!A:A,'Asignacion Ene'!B:B))</f>
        <v>EC-02</v>
      </c>
      <c r="D225" s="17" t="s">
        <v>186</v>
      </c>
      <c r="E225" s="19" t="s">
        <v>55</v>
      </c>
      <c r="F225" s="10" t="str">
        <f t="array" ref="F225">IFERROR(XLOOKUP(E225,Operadores!A:A,Operadores!B:B))</f>
        <v>DELJOS</v>
      </c>
      <c r="G225" s="16" t="s">
        <v>17</v>
      </c>
      <c r="H225" s="13">
        <v>19.16868</v>
      </c>
      <c r="I225" s="18">
        <v>114.0</v>
      </c>
      <c r="J225" s="15">
        <f t="shared" si="1"/>
        <v>2185.22952</v>
      </c>
      <c r="K225" s="10" t="str">
        <f t="array" ref="K225">IFERROR(XLOOKUP(G225,'Tipo de Carga'!A:A,'Tipo de Carga'!B:B))</f>
        <v>Autoabasto</v>
      </c>
      <c r="L225" s="10">
        <f t="shared" si="2"/>
        <v>1</v>
      </c>
      <c r="M225" s="10">
        <f t="shared" si="3"/>
        <v>4</v>
      </c>
      <c r="N225" s="10">
        <f t="shared" si="4"/>
        <v>1</v>
      </c>
      <c r="O225" s="10" t="str">
        <f t="array" ref="O225">IFERROR(XLOOKUP(G225,'Tipo de Carga'!A:A,'Tipo de Carga'!C:C))</f>
        <v>Diesel</v>
      </c>
    </row>
    <row r="226">
      <c r="A226" s="16">
        <v>2035.0</v>
      </c>
      <c r="B226" s="10" t="str">
        <f t="array" ref="B226">IFERROR(XLOOKUP(A226,'Asignacion Ene'!A:A,'Asignacion Ene'!C:C))</f>
        <v>Liverpool Local</v>
      </c>
      <c r="C226" s="10" t="str">
        <f t="array" ref="C226">IFERROR(XLOOKUP(A226,'Asignacion Ene'!A:A,'Asignacion Ene'!B:B))</f>
        <v>EC-01</v>
      </c>
      <c r="D226" s="17" t="s">
        <v>186</v>
      </c>
      <c r="E226" s="19" t="s">
        <v>66</v>
      </c>
      <c r="F226" s="10" t="str">
        <f t="array" ref="F226">IFERROR(XLOOKUP(E226,Operadores!A:A,Operadores!B:B))</f>
        <v>LOPALF</v>
      </c>
      <c r="G226" s="16" t="s">
        <v>17</v>
      </c>
      <c r="H226" s="13">
        <v>19.16868</v>
      </c>
      <c r="I226" s="18">
        <v>165.0</v>
      </c>
      <c r="J226" s="15">
        <f t="shared" si="1"/>
        <v>3162.8322</v>
      </c>
      <c r="K226" s="10" t="str">
        <f t="array" ref="K226">IFERROR(XLOOKUP(G226,'Tipo de Carga'!A:A,'Tipo de Carga'!B:B))</f>
        <v>Autoabasto</v>
      </c>
      <c r="L226" s="10">
        <f t="shared" si="2"/>
        <v>1</v>
      </c>
      <c r="M226" s="10">
        <f t="shared" si="3"/>
        <v>4</v>
      </c>
      <c r="N226" s="10">
        <f t="shared" si="4"/>
        <v>1</v>
      </c>
      <c r="O226" s="10" t="str">
        <f t="array" ref="O226">IFERROR(XLOOKUP(G226,'Tipo de Carga'!A:A,'Tipo de Carga'!C:C))</f>
        <v>Diesel</v>
      </c>
    </row>
    <row r="227">
      <c r="A227" s="16">
        <v>1759.0</v>
      </c>
      <c r="B227" s="10" t="str">
        <f t="array" ref="B227">IFERROR(XLOOKUP(A227,'Asignacion Ene'!A:A,'Asignacion Ene'!C:C))</f>
        <v>Liverpool Local</v>
      </c>
      <c r="C227" s="10" t="str">
        <f t="array" ref="C227">IFERROR(XLOOKUP(A227,'Asignacion Ene'!A:A,'Asignacion Ene'!B:B))</f>
        <v>EC-01</v>
      </c>
      <c r="D227" s="17" t="s">
        <v>186</v>
      </c>
      <c r="E227" s="19" t="s">
        <v>203</v>
      </c>
      <c r="F227" s="10" t="str">
        <f t="array" ref="F227">IFERROR(XLOOKUP(E227,Operadores!A:A,Operadores!B:B))</f>
        <v>GORHUG</v>
      </c>
      <c r="G227" s="16" t="s">
        <v>17</v>
      </c>
      <c r="H227" s="13">
        <v>19.16868</v>
      </c>
      <c r="I227" s="18">
        <v>510.0</v>
      </c>
      <c r="J227" s="15">
        <f t="shared" si="1"/>
        <v>9776.0268</v>
      </c>
      <c r="K227" s="10" t="str">
        <f t="array" ref="K227">IFERROR(XLOOKUP(G227,'Tipo de Carga'!A:A,'Tipo de Carga'!B:B))</f>
        <v>Autoabasto</v>
      </c>
      <c r="L227" s="10">
        <f t="shared" si="2"/>
        <v>1</v>
      </c>
      <c r="M227" s="10">
        <f t="shared" si="3"/>
        <v>4</v>
      </c>
      <c r="N227" s="10">
        <f t="shared" si="4"/>
        <v>1</v>
      </c>
      <c r="O227" s="10" t="str">
        <f t="array" ref="O227">IFERROR(XLOOKUP(G227,'Tipo de Carga'!A:A,'Tipo de Carga'!C:C))</f>
        <v>Diesel</v>
      </c>
    </row>
    <row r="228">
      <c r="A228" s="16">
        <v>1727.0</v>
      </c>
      <c r="B228" s="10" t="str">
        <f t="array" ref="B228">IFERROR(XLOOKUP(A228,'Asignacion Ene'!A:A,'Asignacion Ene'!C:C))</f>
        <v>Liverpool Local</v>
      </c>
      <c r="C228" s="10" t="str">
        <f t="array" ref="C228">IFERROR(XLOOKUP(A228,'Asignacion Ene'!A:A,'Asignacion Ene'!B:B))</f>
        <v>EC-01</v>
      </c>
      <c r="D228" s="17" t="s">
        <v>186</v>
      </c>
      <c r="E228" s="19" t="s">
        <v>204</v>
      </c>
      <c r="F228" s="10" t="str">
        <f t="array" ref="F228">IFERROR(XLOOKUP(E228,Operadores!A:A,Operadores!B:B))</f>
        <v>VERPAN</v>
      </c>
      <c r="G228" s="16" t="s">
        <v>17</v>
      </c>
      <c r="H228" s="13">
        <v>19.16868</v>
      </c>
      <c r="I228" s="18">
        <v>548.0</v>
      </c>
      <c r="J228" s="15">
        <f t="shared" si="1"/>
        <v>10504.43664</v>
      </c>
      <c r="K228" s="10" t="str">
        <f t="array" ref="K228">IFERROR(XLOOKUP(G228,'Tipo de Carga'!A:A,'Tipo de Carga'!B:B))</f>
        <v>Autoabasto</v>
      </c>
      <c r="L228" s="10">
        <f t="shared" si="2"/>
        <v>1</v>
      </c>
      <c r="M228" s="10">
        <f t="shared" si="3"/>
        <v>4</v>
      </c>
      <c r="N228" s="10">
        <f t="shared" si="4"/>
        <v>1</v>
      </c>
      <c r="O228" s="10" t="str">
        <f t="array" ref="O228">IFERROR(XLOOKUP(G228,'Tipo de Carga'!A:A,'Tipo de Carga'!C:C))</f>
        <v>Diesel</v>
      </c>
    </row>
    <row r="229">
      <c r="A229" s="16">
        <v>2004.0</v>
      </c>
      <c r="B229" s="10" t="str">
        <f t="array" ref="B229">IFERROR(XLOOKUP(A229,'Asignacion Ene'!A:A,'Asignacion Ene'!C:C))</f>
        <v>MeLi Dedicado Merida</v>
      </c>
      <c r="C229" s="10" t="str">
        <f t="array" ref="C229">IFERROR(XLOOKUP(A229,'Asignacion Ene'!A:A,'Asignacion Ene'!B:B))</f>
        <v>EC-05</v>
      </c>
      <c r="D229" s="17" t="s">
        <v>186</v>
      </c>
      <c r="E229" s="19" t="s">
        <v>178</v>
      </c>
      <c r="F229" s="10" t="str">
        <f t="array" ref="F229">IFERROR(XLOOKUP(E229,Operadores!A:A,Operadores!B:B))</f>
        <v>ESTAN</v>
      </c>
      <c r="G229" s="16" t="s">
        <v>17</v>
      </c>
      <c r="H229" s="13">
        <v>19.16868</v>
      </c>
      <c r="I229" s="18">
        <v>296.0</v>
      </c>
      <c r="J229" s="15">
        <f t="shared" si="1"/>
        <v>5673.92928</v>
      </c>
      <c r="K229" s="10" t="str">
        <f t="array" ref="K229">IFERROR(XLOOKUP(G229,'Tipo de Carga'!A:A,'Tipo de Carga'!B:B))</f>
        <v>Autoabasto</v>
      </c>
      <c r="L229" s="10">
        <f t="shared" si="2"/>
        <v>1</v>
      </c>
      <c r="M229" s="10">
        <f t="shared" si="3"/>
        <v>4</v>
      </c>
      <c r="N229" s="10">
        <f t="shared" si="4"/>
        <v>1</v>
      </c>
      <c r="O229" s="10" t="str">
        <f t="array" ref="O229">IFERROR(XLOOKUP(G229,'Tipo de Carga'!A:A,'Tipo de Carga'!C:C))</f>
        <v>Diesel</v>
      </c>
    </row>
    <row r="230">
      <c r="A230" s="16">
        <v>1994.0</v>
      </c>
      <c r="B230" s="10" t="str">
        <f t="array" ref="B230">IFERROR(XLOOKUP(A230,'Asignacion Ene'!A:A,'Asignacion Ene'!C:C))</f>
        <v>MeLi Dedicado TD</v>
      </c>
      <c r="C230" s="10" t="str">
        <f t="array" ref="C230">IFERROR(XLOOKUP(A230,'Asignacion Ene'!A:A,'Asignacion Ene'!B:B))</f>
        <v>EC-05</v>
      </c>
      <c r="D230" s="17" t="s">
        <v>186</v>
      </c>
      <c r="E230" s="19" t="s">
        <v>59</v>
      </c>
      <c r="F230" s="10" t="str">
        <f t="array" ref="F230">IFERROR(XLOOKUP(E230,Operadores!A:A,Operadores!B:B))</f>
        <v>ESCJOR</v>
      </c>
      <c r="G230" s="16" t="s">
        <v>17</v>
      </c>
      <c r="H230" s="13">
        <v>19.16868</v>
      </c>
      <c r="I230" s="18">
        <v>515.0</v>
      </c>
      <c r="J230" s="15">
        <f t="shared" si="1"/>
        <v>9871.8702</v>
      </c>
      <c r="K230" s="10" t="str">
        <f t="array" ref="K230">IFERROR(XLOOKUP(G230,'Tipo de Carga'!A:A,'Tipo de Carga'!B:B))</f>
        <v>Autoabasto</v>
      </c>
      <c r="L230" s="10">
        <f t="shared" si="2"/>
        <v>1</v>
      </c>
      <c r="M230" s="10">
        <f t="shared" si="3"/>
        <v>4</v>
      </c>
      <c r="N230" s="10">
        <f t="shared" si="4"/>
        <v>1</v>
      </c>
      <c r="O230" s="10" t="str">
        <f t="array" ref="O230">IFERROR(XLOOKUP(G230,'Tipo de Carga'!A:A,'Tipo de Carga'!C:C))</f>
        <v>Diesel</v>
      </c>
    </row>
    <row r="231">
      <c r="A231" s="16">
        <v>2021.0</v>
      </c>
      <c r="B231" s="10" t="str">
        <f t="array" ref="B231">IFERROR(XLOOKUP(A231,'Asignacion Ene'!A:A,'Asignacion Ene'!C:C))</f>
        <v>MeLi Dedicado Merida</v>
      </c>
      <c r="C231" s="10" t="str">
        <f t="array" ref="C231">IFERROR(XLOOKUP(A231,'Asignacion Ene'!A:A,'Asignacion Ene'!B:B))</f>
        <v>EC-05</v>
      </c>
      <c r="D231" s="17" t="s">
        <v>186</v>
      </c>
      <c r="E231" s="19" t="s">
        <v>179</v>
      </c>
      <c r="F231" s="10" t="str">
        <f t="array" ref="F231">IFERROR(XLOOKUP(E231,Operadores!A:A,Operadores!B:B))</f>
        <v>GUTIRV</v>
      </c>
      <c r="G231" s="16" t="s">
        <v>17</v>
      </c>
      <c r="H231" s="13">
        <v>19.16868</v>
      </c>
      <c r="I231" s="18">
        <v>363.0</v>
      </c>
      <c r="J231" s="15">
        <f t="shared" si="1"/>
        <v>6958.23084</v>
      </c>
      <c r="K231" s="10" t="str">
        <f t="array" ref="K231">IFERROR(XLOOKUP(G231,'Tipo de Carga'!A:A,'Tipo de Carga'!B:B))</f>
        <v>Autoabasto</v>
      </c>
      <c r="L231" s="10">
        <f t="shared" si="2"/>
        <v>1</v>
      </c>
      <c r="M231" s="10">
        <f t="shared" si="3"/>
        <v>4</v>
      </c>
      <c r="N231" s="10">
        <f t="shared" si="4"/>
        <v>1</v>
      </c>
      <c r="O231" s="10" t="str">
        <f t="array" ref="O231">IFERROR(XLOOKUP(G231,'Tipo de Carga'!A:A,'Tipo de Carga'!C:C))</f>
        <v>Diesel</v>
      </c>
    </row>
    <row r="232">
      <c r="A232" s="16">
        <v>2018.0</v>
      </c>
      <c r="B232" s="10" t="str">
        <f t="array" ref="B232">IFERROR(XLOOKUP(A232,'Asignacion Ene'!A:A,'Asignacion Ene'!C:C))</f>
        <v>MeLi Asignado TD</v>
      </c>
      <c r="C232" s="10" t="str">
        <f t="array" ref="C232">IFERROR(XLOOKUP(A232,'Asignacion Ene'!A:A,'Asignacion Ene'!B:B))</f>
        <v>EC-05</v>
      </c>
      <c r="D232" s="17" t="s">
        <v>186</v>
      </c>
      <c r="E232" s="19" t="s">
        <v>205</v>
      </c>
      <c r="F232" s="10" t="str">
        <f t="array" ref="F232">IFERROR(XLOOKUP(E232,Operadores!A:A,Operadores!B:B))</f>
        <v>MACFRA</v>
      </c>
      <c r="G232" s="16" t="s">
        <v>17</v>
      </c>
      <c r="H232" s="13">
        <v>19.16868</v>
      </c>
      <c r="I232" s="18">
        <v>304.0</v>
      </c>
      <c r="J232" s="15">
        <f t="shared" si="1"/>
        <v>5827.27872</v>
      </c>
      <c r="K232" s="10" t="str">
        <f t="array" ref="K232">IFERROR(XLOOKUP(G232,'Tipo de Carga'!A:A,'Tipo de Carga'!B:B))</f>
        <v>Autoabasto</v>
      </c>
      <c r="L232" s="10">
        <f t="shared" si="2"/>
        <v>1</v>
      </c>
      <c r="M232" s="10">
        <f t="shared" si="3"/>
        <v>4</v>
      </c>
      <c r="N232" s="10">
        <f t="shared" si="4"/>
        <v>1</v>
      </c>
      <c r="O232" s="10" t="str">
        <f t="array" ref="O232">IFERROR(XLOOKUP(G232,'Tipo de Carga'!A:A,'Tipo de Carga'!C:C))</f>
        <v>Diesel</v>
      </c>
    </row>
    <row r="233">
      <c r="A233" s="16">
        <v>1948.0</v>
      </c>
      <c r="B233" s="10" t="str">
        <f t="array" ref="B233">IFERROR(XLOOKUP(A233,'Asignacion Ene'!A:A,'Asignacion Ene'!C:C))</f>
        <v>Circuitos</v>
      </c>
      <c r="C233" s="10" t="str">
        <f t="array" ref="C233">IFERROR(XLOOKUP(A233,'Asignacion Ene'!A:A,'Asignacion Ene'!B:B))</f>
        <v>EC-03</v>
      </c>
      <c r="D233" s="17" t="s">
        <v>186</v>
      </c>
      <c r="E233" s="19" t="s">
        <v>81</v>
      </c>
      <c r="F233" s="10" t="str">
        <f t="array" ref="F233">IFERROR(XLOOKUP(E233,Operadores!A:A,Operadores!B:B))</f>
        <v>MOREFR</v>
      </c>
      <c r="G233" s="16" t="s">
        <v>77</v>
      </c>
      <c r="H233" s="13">
        <v>20.1917</v>
      </c>
      <c r="I233" s="18">
        <v>390.0</v>
      </c>
      <c r="J233" s="15">
        <f t="shared" si="1"/>
        <v>7874.763</v>
      </c>
      <c r="K233" s="10" t="str">
        <f t="array" ref="K233">IFERROR(XLOOKUP(G233,'Tipo de Carga'!A:A,'Tipo de Carga'!B:B))</f>
        <v>Autoabasto</v>
      </c>
      <c r="L233" s="10">
        <f t="shared" si="2"/>
        <v>1</v>
      </c>
      <c r="M233" s="10">
        <f t="shared" si="3"/>
        <v>4</v>
      </c>
      <c r="N233" s="10">
        <f t="shared" si="4"/>
        <v>1</v>
      </c>
      <c r="O233" s="10" t="str">
        <f t="array" ref="O233">IFERROR(XLOOKUP(G233,'Tipo de Carga'!A:A,'Tipo de Carga'!C:C))</f>
        <v>Diesel</v>
      </c>
    </row>
    <row r="234">
      <c r="A234" s="16">
        <v>2078.0</v>
      </c>
      <c r="B234" s="10" t="str">
        <f t="array" ref="B234">IFERROR(XLOOKUP(A234,'Asignacion Ene'!A:A,'Asignacion Ene'!C:C))</f>
        <v>Protans</v>
      </c>
      <c r="C234" s="10" t="str">
        <f t="array" ref="C234">IFERROR(XLOOKUP(A234,'Asignacion Ene'!A:A,'Asignacion Ene'!B:B))</f>
        <v>EC-03</v>
      </c>
      <c r="D234" s="17" t="s">
        <v>186</v>
      </c>
      <c r="E234" s="19" t="s">
        <v>206</v>
      </c>
      <c r="F234" s="10" t="str">
        <f t="array" ref="F234">IFERROR(XLOOKUP(E234,Operadores!A:A,Operadores!B:B))</f>
        <v>PERFE</v>
      </c>
      <c r="G234" s="16" t="s">
        <v>77</v>
      </c>
      <c r="H234" s="13">
        <v>20.1917</v>
      </c>
      <c r="I234" s="18">
        <v>507.0</v>
      </c>
      <c r="J234" s="15">
        <f t="shared" si="1"/>
        <v>10237.1919</v>
      </c>
      <c r="K234" s="10" t="str">
        <f t="array" ref="K234">IFERROR(XLOOKUP(G234,'Tipo de Carga'!A:A,'Tipo de Carga'!B:B))</f>
        <v>Autoabasto</v>
      </c>
      <c r="L234" s="10">
        <f t="shared" si="2"/>
        <v>1</v>
      </c>
      <c r="M234" s="10">
        <f t="shared" si="3"/>
        <v>4</v>
      </c>
      <c r="N234" s="10">
        <f t="shared" si="4"/>
        <v>1</v>
      </c>
      <c r="O234" s="10" t="str">
        <f t="array" ref="O234">IFERROR(XLOOKUP(G234,'Tipo de Carga'!A:A,'Tipo de Carga'!C:C))</f>
        <v>Diesel</v>
      </c>
    </row>
    <row r="235">
      <c r="A235" s="16">
        <v>2079.0</v>
      </c>
      <c r="B235" s="10" t="str">
        <f t="array" ref="B235">IFERROR(XLOOKUP(A235,'Asignacion Ene'!A:A,'Asignacion Ene'!C:C))</f>
        <v>Protans</v>
      </c>
      <c r="C235" s="10" t="str">
        <f t="array" ref="C235">IFERROR(XLOOKUP(A235,'Asignacion Ene'!A:A,'Asignacion Ene'!B:B))</f>
        <v>EC-03</v>
      </c>
      <c r="D235" s="17" t="s">
        <v>186</v>
      </c>
      <c r="E235" s="19" t="s">
        <v>207</v>
      </c>
      <c r="F235" s="10" t="str">
        <f t="array" ref="F235">IFERROR(XLOOKUP(E235,Operadores!A:A,Operadores!B:B))</f>
        <v>LOPJOS03</v>
      </c>
      <c r="G235" s="16" t="s">
        <v>77</v>
      </c>
      <c r="H235" s="13">
        <v>20.1917</v>
      </c>
      <c r="I235" s="18">
        <v>714.0</v>
      </c>
      <c r="J235" s="15">
        <f t="shared" si="1"/>
        <v>14416.8738</v>
      </c>
      <c r="K235" s="10" t="str">
        <f t="array" ref="K235">IFERROR(XLOOKUP(G235,'Tipo de Carga'!A:A,'Tipo de Carga'!B:B))</f>
        <v>Autoabasto</v>
      </c>
      <c r="L235" s="10">
        <f t="shared" si="2"/>
        <v>1</v>
      </c>
      <c r="M235" s="10">
        <f t="shared" si="3"/>
        <v>4</v>
      </c>
      <c r="N235" s="10">
        <f t="shared" si="4"/>
        <v>1</v>
      </c>
      <c r="O235" s="10" t="str">
        <f t="array" ref="O235">IFERROR(XLOOKUP(G235,'Tipo de Carga'!A:A,'Tipo de Carga'!C:C))</f>
        <v>Diesel</v>
      </c>
    </row>
    <row r="236">
      <c r="A236" s="16">
        <v>1871.0</v>
      </c>
      <c r="B236" s="10" t="str">
        <f t="array" ref="B236">IFERROR(XLOOKUP(A236,'Asignacion Ene'!A:A,'Asignacion Ene'!C:C))</f>
        <v>Circuitos</v>
      </c>
      <c r="C236" s="10" t="str">
        <f t="array" ref="C236">IFERROR(XLOOKUP(A236,'Asignacion Ene'!A:A,'Asignacion Ene'!B:B))</f>
        <v>EC-03</v>
      </c>
      <c r="D236" s="17" t="s">
        <v>186</v>
      </c>
      <c r="E236" s="19" t="s">
        <v>82</v>
      </c>
      <c r="F236" s="10" t="str">
        <f t="array" ref="F236">IFERROR(XLOOKUP(E236,Operadores!A:A,Operadores!B:B))</f>
        <v>LOPREN</v>
      </c>
      <c r="G236" s="16" t="s">
        <v>77</v>
      </c>
      <c r="H236" s="13">
        <v>20.1917</v>
      </c>
      <c r="I236" s="18">
        <v>403.0</v>
      </c>
      <c r="J236" s="15">
        <f t="shared" si="1"/>
        <v>8137.2551</v>
      </c>
      <c r="K236" s="10" t="str">
        <f t="array" ref="K236">IFERROR(XLOOKUP(G236,'Tipo de Carga'!A:A,'Tipo de Carga'!B:B))</f>
        <v>Autoabasto</v>
      </c>
      <c r="L236" s="10">
        <f t="shared" si="2"/>
        <v>1</v>
      </c>
      <c r="M236" s="10">
        <f t="shared" si="3"/>
        <v>4</v>
      </c>
      <c r="N236" s="10">
        <f t="shared" si="4"/>
        <v>1</v>
      </c>
      <c r="O236" s="10" t="str">
        <f t="array" ref="O236">IFERROR(XLOOKUP(G236,'Tipo de Carga'!A:A,'Tipo de Carga'!C:C))</f>
        <v>Diesel</v>
      </c>
    </row>
    <row r="237">
      <c r="A237" s="16">
        <v>1849.0</v>
      </c>
      <c r="B237" s="10" t="str">
        <f t="array" ref="B237">IFERROR(XLOOKUP(A237,'Asignacion Ene'!A:A,'Asignacion Ene'!C:C))</f>
        <v>Circuitos</v>
      </c>
      <c r="C237" s="10" t="str">
        <f t="array" ref="C237">IFERROR(XLOOKUP(A237,'Asignacion Ene'!A:A,'Asignacion Ene'!B:B))</f>
        <v>EC-03</v>
      </c>
      <c r="D237" s="17" t="s">
        <v>186</v>
      </c>
      <c r="E237" s="19" t="s">
        <v>208</v>
      </c>
      <c r="F237" s="10" t="str">
        <f t="array" ref="F237">IFERROR(XLOOKUP(E237,Operadores!A:A,Operadores!B:B))</f>
        <v>MUÑGER</v>
      </c>
      <c r="G237" s="16" t="s">
        <v>77</v>
      </c>
      <c r="H237" s="13">
        <v>20.1917</v>
      </c>
      <c r="I237" s="18">
        <v>746.0</v>
      </c>
      <c r="J237" s="15">
        <f t="shared" si="1"/>
        <v>15063.0082</v>
      </c>
      <c r="K237" s="10" t="str">
        <f t="array" ref="K237">IFERROR(XLOOKUP(G237,'Tipo de Carga'!A:A,'Tipo de Carga'!B:B))</f>
        <v>Autoabasto</v>
      </c>
      <c r="L237" s="10">
        <f t="shared" si="2"/>
        <v>1</v>
      </c>
      <c r="M237" s="10">
        <f t="shared" si="3"/>
        <v>4</v>
      </c>
      <c r="N237" s="10">
        <f t="shared" si="4"/>
        <v>1</v>
      </c>
      <c r="O237" s="10" t="str">
        <f t="array" ref="O237">IFERROR(XLOOKUP(G237,'Tipo de Carga'!A:A,'Tipo de Carga'!C:C))</f>
        <v>Diesel</v>
      </c>
    </row>
    <row r="238">
      <c r="A238" s="16">
        <v>1971.0</v>
      </c>
      <c r="B238" s="10" t="str">
        <f t="array" ref="B238">IFERROR(XLOOKUP(A238,'Asignacion Ene'!A:A,'Asignacion Ene'!C:C))</f>
        <v>Sayer Sencillo</v>
      </c>
      <c r="C238" s="10" t="str">
        <f t="array" ref="C238">IFERROR(XLOOKUP(A238,'Asignacion Ene'!A:A,'Asignacion Ene'!B:B))</f>
        <v>EC-04</v>
      </c>
      <c r="D238" s="17" t="s">
        <v>186</v>
      </c>
      <c r="E238" s="19" t="s">
        <v>79</v>
      </c>
      <c r="F238" s="10" t="str">
        <f t="array" ref="F238">IFERROR(XLOOKUP(E238,Operadores!A:A,Operadores!B:B))</f>
        <v>OLVOSX</v>
      </c>
      <c r="G238" s="16" t="s">
        <v>77</v>
      </c>
      <c r="H238" s="13">
        <v>20.1917</v>
      </c>
      <c r="I238" s="18">
        <v>210.0</v>
      </c>
      <c r="J238" s="15">
        <f t="shared" si="1"/>
        <v>4240.257</v>
      </c>
      <c r="K238" s="10" t="str">
        <f t="array" ref="K238">IFERROR(XLOOKUP(G238,'Tipo de Carga'!A:A,'Tipo de Carga'!B:B))</f>
        <v>Autoabasto</v>
      </c>
      <c r="L238" s="10">
        <f t="shared" si="2"/>
        <v>1</v>
      </c>
      <c r="M238" s="10">
        <f t="shared" si="3"/>
        <v>4</v>
      </c>
      <c r="N238" s="10">
        <f t="shared" si="4"/>
        <v>1</v>
      </c>
      <c r="O238" s="10" t="str">
        <f t="array" ref="O238">IFERROR(XLOOKUP(G238,'Tipo de Carga'!A:A,'Tipo de Carga'!C:C))</f>
        <v>Diesel</v>
      </c>
    </row>
    <row r="239">
      <c r="A239" s="16">
        <v>1799.0</v>
      </c>
      <c r="B239" s="10" t="str">
        <f t="array" ref="B239">IFERROR(XLOOKUP(A239,'Asignacion Ene'!A:A,'Asignacion Ene'!C:C))</f>
        <v>Sayer Full</v>
      </c>
      <c r="C239" s="10" t="str">
        <f t="array" ref="C239">IFERROR(XLOOKUP(A239,'Asignacion Ene'!A:A,'Asignacion Ene'!B:B))</f>
        <v>EC-04</v>
      </c>
      <c r="D239" s="17" t="s">
        <v>186</v>
      </c>
      <c r="E239" s="19" t="s">
        <v>209</v>
      </c>
      <c r="F239" s="10" t="str">
        <f t="array" ref="F239">IFERROR(XLOOKUP(E239,Operadores!A:A,Operadores!B:B))</f>
        <v>FERFRA</v>
      </c>
      <c r="G239" s="16" t="s">
        <v>77</v>
      </c>
      <c r="H239" s="13">
        <v>20.1917</v>
      </c>
      <c r="I239" s="18">
        <v>35.0</v>
      </c>
      <c r="J239" s="20" t="s">
        <v>210</v>
      </c>
      <c r="K239" s="10" t="str">
        <f t="array" ref="K239">IFERROR(XLOOKUP(G239,'Tipo de Carga'!A:A,'Tipo de Carga'!B:B))</f>
        <v>Autoabasto</v>
      </c>
      <c r="L239" s="10">
        <f t="shared" si="2"/>
        <v>1</v>
      </c>
      <c r="M239" s="10">
        <f t="shared" si="3"/>
        <v>4</v>
      </c>
      <c r="N239" s="10">
        <f t="shared" si="4"/>
        <v>1</v>
      </c>
      <c r="O239" s="10" t="str">
        <f t="array" ref="O239">IFERROR(XLOOKUP(G239,'Tipo de Carga'!A:A,'Tipo de Carga'!C:C))</f>
        <v>Diesel</v>
      </c>
    </row>
    <row r="240">
      <c r="A240" s="16">
        <v>1969.0</v>
      </c>
      <c r="B240" s="10" t="str">
        <f t="array" ref="B240">IFERROR(XLOOKUP(A240,'Asignacion Ene'!A:A,'Asignacion Ene'!C:C))</f>
        <v>Sayer Vuelteros</v>
      </c>
      <c r="C240" s="10" t="str">
        <f t="array" ref="C240">IFERROR(XLOOKUP(A240,'Asignacion Ene'!A:A,'Asignacion Ene'!B:B))</f>
        <v>EC-04</v>
      </c>
      <c r="D240" s="17" t="s">
        <v>186</v>
      </c>
      <c r="E240" s="19" t="s">
        <v>80</v>
      </c>
      <c r="F240" s="10" t="str">
        <f t="array" ref="F240">IFERROR(XLOOKUP(E240,Operadores!A:A,Operadores!B:B))</f>
        <v>FIGMAR</v>
      </c>
      <c r="G240" s="16" t="s">
        <v>77</v>
      </c>
      <c r="H240" s="13">
        <v>20.1917</v>
      </c>
      <c r="I240" s="18">
        <v>700.0</v>
      </c>
      <c r="J240" s="15">
        <f t="shared" ref="J240:J6982" si="5">IFERROR(H240*I240)</f>
        <v>14134.19</v>
      </c>
      <c r="K240" s="10" t="str">
        <f t="array" ref="K240">IFERROR(XLOOKUP(G240,'Tipo de Carga'!A:A,'Tipo de Carga'!B:B))</f>
        <v>Autoabasto</v>
      </c>
      <c r="L240" s="10">
        <f t="shared" si="2"/>
        <v>1</v>
      </c>
      <c r="M240" s="10">
        <f t="shared" si="3"/>
        <v>4</v>
      </c>
      <c r="N240" s="10">
        <f t="shared" si="4"/>
        <v>1</v>
      </c>
      <c r="O240" s="10" t="str">
        <f t="array" ref="O240">IFERROR(XLOOKUP(G240,'Tipo de Carga'!A:A,'Tipo de Carga'!C:C))</f>
        <v>Diesel</v>
      </c>
    </row>
    <row r="241">
      <c r="A241" s="16">
        <v>1888.0</v>
      </c>
      <c r="B241" s="10" t="str">
        <f t="array" ref="B241">IFERROR(XLOOKUP(A241,'Asignacion Ene'!A:A,'Asignacion Ene'!C:C))</f>
        <v>Circuitos</v>
      </c>
      <c r="C241" s="10" t="str">
        <f t="array" ref="C241">IFERROR(XLOOKUP(A241,'Asignacion Ene'!A:A,'Asignacion Ene'!B:B))</f>
        <v>EC-03</v>
      </c>
      <c r="D241" s="17" t="s">
        <v>186</v>
      </c>
      <c r="E241" s="19" t="s">
        <v>84</v>
      </c>
      <c r="F241" s="10" t="str">
        <f t="array" ref="F241">IFERROR(XLOOKUP(E241,Operadores!A:A,Operadores!B:B))</f>
        <v>CUAJOR</v>
      </c>
      <c r="G241" s="16" t="s">
        <v>83</v>
      </c>
      <c r="H241" s="13">
        <v>20.05377</v>
      </c>
      <c r="I241" s="18">
        <v>531.0</v>
      </c>
      <c r="J241" s="15">
        <f t="shared" si="5"/>
        <v>10648.55187</v>
      </c>
      <c r="K241" s="10" t="str">
        <f t="array" ref="K241">IFERROR(XLOOKUP(G241,'Tipo de Carga'!A:A,'Tipo de Carga'!B:B))</f>
        <v>Autoabasto</v>
      </c>
      <c r="L241" s="10">
        <f t="shared" si="2"/>
        <v>1</v>
      </c>
      <c r="M241" s="10">
        <f t="shared" si="3"/>
        <v>4</v>
      </c>
      <c r="N241" s="10">
        <f t="shared" si="4"/>
        <v>1</v>
      </c>
      <c r="O241" s="10" t="str">
        <f t="array" ref="O241">IFERROR(XLOOKUP(G241,'Tipo de Carga'!A:A,'Tipo de Carga'!C:C))</f>
        <v>Diesel</v>
      </c>
    </row>
    <row r="242">
      <c r="A242" s="16">
        <v>1877.0</v>
      </c>
      <c r="B242" s="10" t="str">
        <f t="array" ref="B242">IFERROR(XLOOKUP(A242,'Asignacion Ene'!A:A,'Asignacion Ene'!C:C))</f>
        <v>Circuitos</v>
      </c>
      <c r="C242" s="10" t="str">
        <f t="array" ref="C242">IFERROR(XLOOKUP(A242,'Asignacion Ene'!A:A,'Asignacion Ene'!B:B))</f>
        <v>EC-03</v>
      </c>
      <c r="D242" s="17" t="s">
        <v>186</v>
      </c>
      <c r="E242" s="19" t="s">
        <v>211</v>
      </c>
      <c r="F242" s="10" t="str">
        <f t="array" ref="F242">IFERROR(XLOOKUP(E242,Operadores!A:A,Operadores!B:B))</f>
        <v>GRERI</v>
      </c>
      <c r="G242" s="16" t="s">
        <v>83</v>
      </c>
      <c r="H242" s="13">
        <v>20.05377</v>
      </c>
      <c r="I242" s="18">
        <v>460.0</v>
      </c>
      <c r="J242" s="15">
        <f t="shared" si="5"/>
        <v>9224.7342</v>
      </c>
      <c r="K242" s="10" t="str">
        <f t="array" ref="K242">IFERROR(XLOOKUP(G242,'Tipo de Carga'!A:A,'Tipo de Carga'!B:B))</f>
        <v>Autoabasto</v>
      </c>
      <c r="L242" s="10">
        <f t="shared" si="2"/>
        <v>1</v>
      </c>
      <c r="M242" s="10">
        <f t="shared" si="3"/>
        <v>4</v>
      </c>
      <c r="N242" s="10">
        <f t="shared" si="4"/>
        <v>1</v>
      </c>
      <c r="O242" s="10" t="str">
        <f t="array" ref="O242">IFERROR(XLOOKUP(G242,'Tipo de Carga'!A:A,'Tipo de Carga'!C:C))</f>
        <v>Diesel</v>
      </c>
    </row>
    <row r="243">
      <c r="A243" s="16">
        <v>1886.0</v>
      </c>
      <c r="B243" s="10" t="str">
        <f t="array" ref="B243">IFERROR(XLOOKUP(A243,'Asignacion Ene'!A:A,'Asignacion Ene'!C:C))</f>
        <v>Circuitos</v>
      </c>
      <c r="C243" s="10" t="str">
        <f t="array" ref="C243">IFERROR(XLOOKUP(A243,'Asignacion Ene'!A:A,'Asignacion Ene'!B:B))</f>
        <v>EC-03</v>
      </c>
      <c r="D243" s="17" t="s">
        <v>186</v>
      </c>
      <c r="E243" s="19" t="s">
        <v>212</v>
      </c>
      <c r="F243" s="10" t="str">
        <f t="array" ref="F243">IFERROR(XLOOKUP(E243,Operadores!A:A,Operadores!B:B))</f>
        <v>CORER</v>
      </c>
      <c r="G243" s="16" t="s">
        <v>83</v>
      </c>
      <c r="H243" s="13">
        <v>20.05377</v>
      </c>
      <c r="I243" s="18">
        <v>410.0</v>
      </c>
      <c r="J243" s="15">
        <f t="shared" si="5"/>
        <v>8222.0457</v>
      </c>
      <c r="K243" s="10" t="str">
        <f t="array" ref="K243">IFERROR(XLOOKUP(G243,'Tipo de Carga'!A:A,'Tipo de Carga'!B:B))</f>
        <v>Autoabasto</v>
      </c>
      <c r="L243" s="10">
        <f t="shared" si="2"/>
        <v>1</v>
      </c>
      <c r="M243" s="10">
        <f t="shared" si="3"/>
        <v>4</v>
      </c>
      <c r="N243" s="10">
        <f t="shared" si="4"/>
        <v>1</v>
      </c>
      <c r="O243" s="10" t="str">
        <f t="array" ref="O243">IFERROR(XLOOKUP(G243,'Tipo de Carga'!A:A,'Tipo de Carga'!C:C))</f>
        <v>Diesel</v>
      </c>
    </row>
    <row r="244">
      <c r="A244" s="16">
        <v>2062.0</v>
      </c>
      <c r="B244" s="10" t="str">
        <f t="array" ref="B244">IFERROR(XLOOKUP(A244,'Asignacion Ene'!A:A,'Asignacion Ene'!C:C))</f>
        <v>PISA Gdl</v>
      </c>
      <c r="C244" s="10" t="str">
        <f t="array" ref="C244">IFERROR(XLOOKUP(A244,'Asignacion Ene'!A:A,'Asignacion Ene'!B:B))</f>
        <v>EC-06</v>
      </c>
      <c r="D244" s="17" t="s">
        <v>186</v>
      </c>
      <c r="E244" s="19" t="s">
        <v>162</v>
      </c>
      <c r="F244" s="10" t="str">
        <f t="array" ref="F244">IFERROR(XLOOKUP(E244,Operadores!A:A,Operadores!B:B))</f>
        <v>ROSCES</v>
      </c>
      <c r="G244" s="16" t="s">
        <v>83</v>
      </c>
      <c r="H244" s="13">
        <v>20.05377</v>
      </c>
      <c r="I244" s="18">
        <v>315.0</v>
      </c>
      <c r="J244" s="15">
        <f t="shared" si="5"/>
        <v>6316.93755</v>
      </c>
      <c r="K244" s="10" t="str">
        <f t="array" ref="K244">IFERROR(XLOOKUP(G244,'Tipo de Carga'!A:A,'Tipo de Carga'!B:B))</f>
        <v>Autoabasto</v>
      </c>
      <c r="L244" s="10">
        <f t="shared" si="2"/>
        <v>1</v>
      </c>
      <c r="M244" s="10">
        <f t="shared" si="3"/>
        <v>4</v>
      </c>
      <c r="N244" s="10">
        <f t="shared" si="4"/>
        <v>1</v>
      </c>
      <c r="O244" s="10" t="str">
        <f t="array" ref="O244">IFERROR(XLOOKUP(G244,'Tipo de Carga'!A:A,'Tipo de Carga'!C:C))</f>
        <v>Diesel</v>
      </c>
    </row>
    <row r="245">
      <c r="A245" s="16">
        <v>2060.0</v>
      </c>
      <c r="B245" s="10" t="str">
        <f t="array" ref="B245">IFERROR(XLOOKUP(A245,'Asignacion Ene'!A:A,'Asignacion Ene'!C:C))</f>
        <v>PISA Gdl</v>
      </c>
      <c r="C245" s="10" t="str">
        <f t="array" ref="C245">IFERROR(XLOOKUP(A245,'Asignacion Ene'!A:A,'Asignacion Ene'!B:B))</f>
        <v>EC-06</v>
      </c>
      <c r="D245" s="17" t="s">
        <v>186</v>
      </c>
      <c r="E245" s="19" t="s">
        <v>16</v>
      </c>
      <c r="F245" s="10" t="str">
        <f t="array" ref="F245">IFERROR(XLOOKUP(E245,Operadores!A:A,Operadores!B:B))</f>
        <v>VALGUS</v>
      </c>
      <c r="G245" s="16" t="s">
        <v>83</v>
      </c>
      <c r="H245" s="13">
        <v>20.05377</v>
      </c>
      <c r="I245" s="18">
        <v>310.0</v>
      </c>
      <c r="J245" s="15">
        <f t="shared" si="5"/>
        <v>6216.6687</v>
      </c>
      <c r="K245" s="10" t="str">
        <f t="array" ref="K245">IFERROR(XLOOKUP(G245,'Tipo de Carga'!A:A,'Tipo de Carga'!B:B))</f>
        <v>Autoabasto</v>
      </c>
      <c r="L245" s="10">
        <f t="shared" si="2"/>
        <v>1</v>
      </c>
      <c r="M245" s="10">
        <f t="shared" si="3"/>
        <v>4</v>
      </c>
      <c r="N245" s="10">
        <f t="shared" si="4"/>
        <v>1</v>
      </c>
      <c r="O245" s="10" t="str">
        <f t="array" ref="O245">IFERROR(XLOOKUP(G245,'Tipo de Carga'!A:A,'Tipo de Carga'!C:C))</f>
        <v>Diesel</v>
      </c>
    </row>
    <row r="246">
      <c r="A246" s="16">
        <v>2063.0</v>
      </c>
      <c r="B246" s="10" t="str">
        <f t="array" ref="B246">IFERROR(XLOOKUP(A246,'Asignacion Ene'!A:A,'Asignacion Ene'!C:C))</f>
        <v>PISA Gdl</v>
      </c>
      <c r="C246" s="10" t="str">
        <f t="array" ref="C246">IFERROR(XLOOKUP(A246,'Asignacion Ene'!A:A,'Asignacion Ene'!B:B))</f>
        <v>EC-06</v>
      </c>
      <c r="D246" s="17" t="s">
        <v>186</v>
      </c>
      <c r="E246" s="19" t="s">
        <v>163</v>
      </c>
      <c r="F246" s="10" t="str">
        <f t="array" ref="F246">IFERROR(XLOOKUP(E246,Operadores!A:A,Operadores!B:B))</f>
        <v>GOMLUI02</v>
      </c>
      <c r="G246" s="16" t="s">
        <v>83</v>
      </c>
      <c r="H246" s="13">
        <v>20.05377</v>
      </c>
      <c r="I246" s="18">
        <v>280.0</v>
      </c>
      <c r="J246" s="15">
        <f t="shared" si="5"/>
        <v>5615.0556</v>
      </c>
      <c r="K246" s="10" t="str">
        <f t="array" ref="K246">IFERROR(XLOOKUP(G246,'Tipo de Carga'!A:A,'Tipo de Carga'!B:B))</f>
        <v>Autoabasto</v>
      </c>
      <c r="L246" s="10">
        <f t="shared" si="2"/>
        <v>1</v>
      </c>
      <c r="M246" s="10">
        <f t="shared" si="3"/>
        <v>4</v>
      </c>
      <c r="N246" s="10">
        <f t="shared" si="4"/>
        <v>1</v>
      </c>
      <c r="O246" s="10" t="str">
        <f t="array" ref="O246">IFERROR(XLOOKUP(G246,'Tipo de Carga'!A:A,'Tipo de Carga'!C:C))</f>
        <v>Diesel</v>
      </c>
    </row>
    <row r="247">
      <c r="A247" s="16">
        <v>1869.0</v>
      </c>
      <c r="B247" s="10" t="str">
        <f t="array" ref="B247">IFERROR(XLOOKUP(A247,'Asignacion Ene'!A:A,'Asignacion Ene'!C:C))</f>
        <v>Circuitos</v>
      </c>
      <c r="C247" s="10" t="str">
        <f t="array" ref="C247">IFERROR(XLOOKUP(A247,'Asignacion Ene'!A:A,'Asignacion Ene'!B:B))</f>
        <v>EC-03</v>
      </c>
      <c r="D247" s="17" t="s">
        <v>186</v>
      </c>
      <c r="E247" s="19" t="s">
        <v>213</v>
      </c>
      <c r="F247" s="10" t="str">
        <f t="array" ref="F247">IFERROR(XLOOKUP(E247,Operadores!A:A,Operadores!B:B))</f>
        <v>MERUBA</v>
      </c>
      <c r="G247" s="16" t="s">
        <v>83</v>
      </c>
      <c r="H247" s="13">
        <v>20.05377</v>
      </c>
      <c r="I247" s="18">
        <v>210.0</v>
      </c>
      <c r="J247" s="15">
        <f t="shared" si="5"/>
        <v>4211.2917</v>
      </c>
      <c r="K247" s="10" t="str">
        <f t="array" ref="K247">IFERROR(XLOOKUP(G247,'Tipo de Carga'!A:A,'Tipo de Carga'!B:B))</f>
        <v>Autoabasto</v>
      </c>
      <c r="L247" s="10">
        <f t="shared" si="2"/>
        <v>1</v>
      </c>
      <c r="M247" s="10">
        <f t="shared" si="3"/>
        <v>4</v>
      </c>
      <c r="N247" s="10">
        <f t="shared" si="4"/>
        <v>1</v>
      </c>
      <c r="O247" s="10" t="str">
        <f t="array" ref="O247">IFERROR(XLOOKUP(G247,'Tipo de Carga'!A:A,'Tipo de Carga'!C:C))</f>
        <v>Diesel</v>
      </c>
    </row>
    <row r="248">
      <c r="A248" s="16">
        <v>2065.0</v>
      </c>
      <c r="B248" s="10" t="str">
        <f t="array" ref="B248">IFERROR(XLOOKUP(A248,'Asignacion Ene'!A:A,'Asignacion Ene'!C:C))</f>
        <v>PISA Gdl</v>
      </c>
      <c r="C248" s="10" t="str">
        <f t="array" ref="C248">IFERROR(XLOOKUP(A248,'Asignacion Ene'!A:A,'Asignacion Ene'!B:B))</f>
        <v>EC-06</v>
      </c>
      <c r="D248" s="17" t="s">
        <v>186</v>
      </c>
      <c r="E248" s="19" t="s">
        <v>214</v>
      </c>
      <c r="F248" s="10" t="str">
        <f t="array" ref="F248">IFERROR(XLOOKUP(E248,Operadores!A:A,Operadores!B:B))</f>
        <v>GOMIZT</v>
      </c>
      <c r="G248" s="16" t="s">
        <v>86</v>
      </c>
      <c r="H248" s="13">
        <v>19.36</v>
      </c>
      <c r="I248" s="18">
        <v>490.0</v>
      </c>
      <c r="J248" s="15">
        <f t="shared" si="5"/>
        <v>9486.4</v>
      </c>
      <c r="K248" s="10" t="str">
        <f t="array" ref="K248">IFERROR(XLOOKUP(G248,'Tipo de Carga'!A:A,'Tipo de Carga'!B:B))</f>
        <v>Autoabasto</v>
      </c>
      <c r="L248" s="10">
        <f t="shared" si="2"/>
        <v>1</v>
      </c>
      <c r="M248" s="10">
        <f t="shared" si="3"/>
        <v>4</v>
      </c>
      <c r="N248" s="10">
        <f t="shared" si="4"/>
        <v>1</v>
      </c>
      <c r="O248" s="10" t="str">
        <f t="array" ref="O248">IFERROR(XLOOKUP(G248,'Tipo de Carga'!A:A,'Tipo de Carga'!C:C))</f>
        <v>Diesel</v>
      </c>
    </row>
    <row r="249">
      <c r="A249" s="16">
        <v>2061.0</v>
      </c>
      <c r="B249" s="10" t="str">
        <f t="array" ref="B249">IFERROR(XLOOKUP(A249,'Asignacion Ene'!A:A,'Asignacion Ene'!C:C))</f>
        <v>PISA Gdl</v>
      </c>
      <c r="C249" s="10" t="str">
        <f t="array" ref="C249">IFERROR(XLOOKUP(A249,'Asignacion Ene'!A:A,'Asignacion Ene'!B:B))</f>
        <v>EC-06</v>
      </c>
      <c r="D249" s="17" t="s">
        <v>186</v>
      </c>
      <c r="E249" s="19" t="s">
        <v>215</v>
      </c>
      <c r="F249" s="10" t="str">
        <f t="array" ref="F249">IFERROR(XLOOKUP(E249,Operadores!A:A,Operadores!B:B))</f>
        <v>RESEDU</v>
      </c>
      <c r="G249" s="16" t="s">
        <v>86</v>
      </c>
      <c r="H249" s="13">
        <v>19.36</v>
      </c>
      <c r="I249" s="18">
        <v>480.0</v>
      </c>
      <c r="J249" s="15">
        <f t="shared" si="5"/>
        <v>9292.8</v>
      </c>
      <c r="K249" s="10" t="str">
        <f t="array" ref="K249">IFERROR(XLOOKUP(G249,'Tipo de Carga'!A:A,'Tipo de Carga'!B:B))</f>
        <v>Autoabasto</v>
      </c>
      <c r="L249" s="10">
        <f t="shared" si="2"/>
        <v>1</v>
      </c>
      <c r="M249" s="10">
        <f t="shared" si="3"/>
        <v>4</v>
      </c>
      <c r="N249" s="10">
        <f t="shared" si="4"/>
        <v>1</v>
      </c>
      <c r="O249" s="10" t="str">
        <f t="array" ref="O249">IFERROR(XLOOKUP(G249,'Tipo de Carga'!A:A,'Tipo de Carga'!C:C))</f>
        <v>Diesel</v>
      </c>
    </row>
    <row r="250">
      <c r="A250" s="16">
        <v>2084.0</v>
      </c>
      <c r="B250" s="10" t="str">
        <f t="array" ref="B250">IFERROR(XLOOKUP(A250,'Asignacion Ene'!A:A,'Asignacion Ene'!C:C))</f>
        <v>PISA Gdl</v>
      </c>
      <c r="C250" s="10" t="str">
        <f t="array" ref="C250">IFERROR(XLOOKUP(A250,'Asignacion Ene'!A:A,'Asignacion Ene'!B:B))</f>
        <v>EC-06</v>
      </c>
      <c r="D250" s="17" t="s">
        <v>186</v>
      </c>
      <c r="E250" s="19" t="s">
        <v>216</v>
      </c>
      <c r="F250" s="10" t="str">
        <f t="array" ref="F250">IFERROR(XLOOKUP(E250,Operadores!A:A,Operadores!B:B))</f>
        <v>LOPEDU</v>
      </c>
      <c r="G250" s="16" t="s">
        <v>86</v>
      </c>
      <c r="H250" s="13">
        <v>19.36</v>
      </c>
      <c r="I250" s="18">
        <v>495.0</v>
      </c>
      <c r="J250" s="15">
        <f t="shared" si="5"/>
        <v>9583.2</v>
      </c>
      <c r="K250" s="10" t="str">
        <f t="array" ref="K250">IFERROR(XLOOKUP(G250,'Tipo de Carga'!A:A,'Tipo de Carga'!B:B))</f>
        <v>Autoabasto</v>
      </c>
      <c r="L250" s="10">
        <f t="shared" si="2"/>
        <v>1</v>
      </c>
      <c r="M250" s="10">
        <f t="shared" si="3"/>
        <v>4</v>
      </c>
      <c r="N250" s="10">
        <f t="shared" si="4"/>
        <v>1</v>
      </c>
      <c r="O250" s="10" t="str">
        <f t="array" ref="O250">IFERROR(XLOOKUP(G250,'Tipo de Carga'!A:A,'Tipo de Carga'!C:C))</f>
        <v>Diesel</v>
      </c>
    </row>
    <row r="251">
      <c r="A251" s="16">
        <v>1878.0</v>
      </c>
      <c r="B251" s="10" t="str">
        <f t="array" ref="B251">IFERROR(XLOOKUP(A251,'Asignacion Ene'!A:A,'Asignacion Ene'!C:C))</f>
        <v>Circuitos</v>
      </c>
      <c r="C251" s="10" t="str">
        <f t="array" ref="C251">IFERROR(XLOOKUP(A251,'Asignacion Ene'!A:A,'Asignacion Ene'!B:B))</f>
        <v>EC-03</v>
      </c>
      <c r="D251" s="17" t="s">
        <v>186</v>
      </c>
      <c r="E251" s="19" t="s">
        <v>217</v>
      </c>
      <c r="F251" s="10" t="str">
        <f t="array" ref="F251">IFERROR(XLOOKUP(E251,Operadores!A:A,Operadores!B:B))</f>
        <v>GOMJOV</v>
      </c>
      <c r="G251" s="16" t="s">
        <v>86</v>
      </c>
      <c r="H251" s="13">
        <v>19.36</v>
      </c>
      <c r="I251" s="18">
        <v>279.0</v>
      </c>
      <c r="J251" s="15">
        <f t="shared" si="5"/>
        <v>5401.44</v>
      </c>
      <c r="K251" s="10" t="str">
        <f t="array" ref="K251">IFERROR(XLOOKUP(G251,'Tipo de Carga'!A:A,'Tipo de Carga'!B:B))</f>
        <v>Autoabasto</v>
      </c>
      <c r="L251" s="10">
        <f t="shared" si="2"/>
        <v>1</v>
      </c>
      <c r="M251" s="10">
        <f t="shared" si="3"/>
        <v>4</v>
      </c>
      <c r="N251" s="10">
        <f t="shared" si="4"/>
        <v>1</v>
      </c>
      <c r="O251" s="10" t="str">
        <f t="array" ref="O251">IFERROR(XLOOKUP(G251,'Tipo de Carga'!A:A,'Tipo de Carga'!C:C))</f>
        <v>Diesel</v>
      </c>
    </row>
    <row r="252">
      <c r="A252" s="16">
        <v>1947.0</v>
      </c>
      <c r="B252" s="10" t="str">
        <f t="array" ref="B252">IFERROR(XLOOKUP(A252,'Asignacion Ene'!A:A,'Asignacion Ene'!C:C))</f>
        <v>Circuitos</v>
      </c>
      <c r="C252" s="10" t="str">
        <f t="array" ref="C252">IFERROR(XLOOKUP(A252,'Asignacion Ene'!A:A,'Asignacion Ene'!B:B))</f>
        <v>EC-03</v>
      </c>
      <c r="D252" s="17" t="s">
        <v>186</v>
      </c>
      <c r="E252" s="19" t="s">
        <v>41</v>
      </c>
      <c r="F252" s="10" t="str">
        <f t="array" ref="F252">IFERROR(XLOOKUP(E252,Operadores!A:A,Operadores!B:B))</f>
        <v>DAMOS</v>
      </c>
      <c r="G252" s="16" t="s">
        <v>86</v>
      </c>
      <c r="H252" s="13">
        <v>19.36</v>
      </c>
      <c r="I252" s="18">
        <v>489.0</v>
      </c>
      <c r="J252" s="15">
        <f t="shared" si="5"/>
        <v>9467.04</v>
      </c>
      <c r="K252" s="10" t="str">
        <f t="array" ref="K252">IFERROR(XLOOKUP(G252,'Tipo de Carga'!A:A,'Tipo de Carga'!B:B))</f>
        <v>Autoabasto</v>
      </c>
      <c r="L252" s="10">
        <f t="shared" si="2"/>
        <v>1</v>
      </c>
      <c r="M252" s="10">
        <f t="shared" si="3"/>
        <v>4</v>
      </c>
      <c r="N252" s="10">
        <f t="shared" si="4"/>
        <v>1</v>
      </c>
      <c r="O252" s="10" t="str">
        <f t="array" ref="O252">IFERROR(XLOOKUP(G252,'Tipo de Carga'!A:A,'Tipo de Carga'!C:C))</f>
        <v>Diesel</v>
      </c>
    </row>
    <row r="253">
      <c r="A253" s="16">
        <v>1956.0</v>
      </c>
      <c r="B253" s="10" t="str">
        <f t="array" ref="B253">IFERROR(XLOOKUP(A253,'Asignacion Ene'!A:A,'Asignacion Ene'!C:C))</f>
        <v>MeLi asignado SD</v>
      </c>
      <c r="C253" s="10" t="str">
        <f t="array" ref="C253">IFERROR(XLOOKUP(A253,'Asignacion Ene'!A:A,'Asignacion Ene'!B:B))</f>
        <v>EC-05</v>
      </c>
      <c r="D253" s="17" t="s">
        <v>186</v>
      </c>
      <c r="E253" s="19" t="s">
        <v>61</v>
      </c>
      <c r="F253" s="10" t="str">
        <f t="array" ref="F253">IFERROR(XLOOKUP(E253,Operadores!A:A,Operadores!B:B))</f>
        <v>MUÑCEC</v>
      </c>
      <c r="G253" s="16" t="s">
        <v>33</v>
      </c>
      <c r="H253" s="13">
        <v>19.16584</v>
      </c>
      <c r="I253" s="18">
        <v>492.0</v>
      </c>
      <c r="J253" s="15">
        <f t="shared" si="5"/>
        <v>9429.59328</v>
      </c>
      <c r="K253" s="10" t="str">
        <f t="array" ref="K253">IFERROR(XLOOKUP(G253,'Tipo de Carga'!A:A,'Tipo de Carga'!B:B))</f>
        <v>Autoabasto</v>
      </c>
      <c r="L253" s="10">
        <f t="shared" si="2"/>
        <v>1</v>
      </c>
      <c r="M253" s="10">
        <f t="shared" si="3"/>
        <v>4</v>
      </c>
      <c r="N253" s="10">
        <f t="shared" si="4"/>
        <v>1</v>
      </c>
      <c r="O253" s="10" t="str">
        <f t="array" ref="O253">IFERROR(XLOOKUP(G253,'Tipo de Carga'!A:A,'Tipo de Carga'!C:C))</f>
        <v>Diesel</v>
      </c>
    </row>
    <row r="254">
      <c r="A254" s="16">
        <v>1850.0</v>
      </c>
      <c r="B254" s="10" t="str">
        <f t="array" ref="B254">IFERROR(XLOOKUP(A254,'Asignacion Ene'!A:A,'Asignacion Ene'!C:C))</f>
        <v>Hisense</v>
      </c>
      <c r="C254" s="10" t="str">
        <f t="array" ref="C254">IFERROR(XLOOKUP(A254,'Asignacion Ene'!A:A,'Asignacion Ene'!B:B))</f>
        <v>EC-03</v>
      </c>
      <c r="D254" s="17" t="s">
        <v>186</v>
      </c>
      <c r="E254" s="19" t="s">
        <v>218</v>
      </c>
      <c r="F254" s="10" t="str">
        <f t="array" ref="F254">IFERROR(XLOOKUP(E254,Operadores!A:A,Operadores!B:B))</f>
        <v>DOMSAL</v>
      </c>
      <c r="G254" s="16" t="s">
        <v>33</v>
      </c>
      <c r="H254" s="13">
        <v>19.16584</v>
      </c>
      <c r="I254" s="18">
        <v>591.0</v>
      </c>
      <c r="J254" s="15">
        <f t="shared" si="5"/>
        <v>11327.01144</v>
      </c>
      <c r="K254" s="10" t="str">
        <f t="array" ref="K254">IFERROR(XLOOKUP(G254,'Tipo de Carga'!A:A,'Tipo de Carga'!B:B))</f>
        <v>Autoabasto</v>
      </c>
      <c r="L254" s="10">
        <f t="shared" si="2"/>
        <v>1</v>
      </c>
      <c r="M254" s="10">
        <f t="shared" si="3"/>
        <v>4</v>
      </c>
      <c r="N254" s="10">
        <f t="shared" si="4"/>
        <v>1</v>
      </c>
      <c r="O254" s="10" t="str">
        <f t="array" ref="O254">IFERROR(XLOOKUP(G254,'Tipo de Carga'!A:A,'Tipo de Carga'!C:C))</f>
        <v>Diesel</v>
      </c>
    </row>
    <row r="255">
      <c r="A255" s="16" t="s">
        <v>31</v>
      </c>
      <c r="B255" s="10" t="str">
        <f t="array" ref="B255">IFERROR(XLOOKUP(A255,'Asignacion Ene'!A:A,'Asignacion Ene'!C:C))</f>
        <v/>
      </c>
      <c r="C255" s="10" t="str">
        <f t="array" ref="C255">IFERROR(XLOOKUP(A255,'Asignacion Ene'!A:A,'Asignacion Ene'!B:B))</f>
        <v/>
      </c>
      <c r="D255" s="17" t="s">
        <v>186</v>
      </c>
      <c r="E255" s="19" t="s">
        <v>32</v>
      </c>
      <c r="F255" s="10" t="str">
        <f t="array" ref="F255">IFERROR(XLOOKUP(E255,Operadores!A:A,Operadores!B:B))</f>
        <v>MTTO</v>
      </c>
      <c r="G255" s="16" t="s">
        <v>33</v>
      </c>
      <c r="H255" s="13">
        <v>19.16584</v>
      </c>
      <c r="I255" s="18">
        <v>89.0</v>
      </c>
      <c r="J255" s="15">
        <f t="shared" si="5"/>
        <v>1705.75976</v>
      </c>
      <c r="K255" s="10" t="str">
        <f t="array" ref="K255">IFERROR(XLOOKUP(G255,'Tipo de Carga'!A:A,'Tipo de Carga'!B:B))</f>
        <v>Autoabasto</v>
      </c>
      <c r="L255" s="10">
        <f t="shared" si="2"/>
        <v>1</v>
      </c>
      <c r="M255" s="10">
        <f t="shared" si="3"/>
        <v>4</v>
      </c>
      <c r="N255" s="10">
        <f t="shared" si="4"/>
        <v>1</v>
      </c>
      <c r="O255" s="10" t="str">
        <f t="array" ref="O255">IFERROR(XLOOKUP(G255,'Tipo de Carga'!A:A,'Tipo de Carga'!C:C))</f>
        <v>Diesel</v>
      </c>
    </row>
    <row r="256">
      <c r="A256" s="16" t="s">
        <v>31</v>
      </c>
      <c r="B256" s="10" t="str">
        <f t="array" ref="B256">IFERROR(XLOOKUP(A256,'Asignacion Ene'!A:A,'Asignacion Ene'!C:C))</f>
        <v/>
      </c>
      <c r="C256" s="10" t="str">
        <f t="array" ref="C256">IFERROR(XLOOKUP(A256,'Asignacion Ene'!A:A,'Asignacion Ene'!B:B))</f>
        <v/>
      </c>
      <c r="D256" s="17" t="s">
        <v>186</v>
      </c>
      <c r="E256" s="19" t="s">
        <v>32</v>
      </c>
      <c r="F256" s="10" t="str">
        <f t="array" ref="F256">IFERROR(XLOOKUP(E256,Operadores!A:A,Operadores!B:B))</f>
        <v>MTTO</v>
      </c>
      <c r="G256" s="16" t="s">
        <v>33</v>
      </c>
      <c r="H256" s="13">
        <v>19.16584</v>
      </c>
      <c r="I256" s="18">
        <v>111.0</v>
      </c>
      <c r="J256" s="15">
        <f t="shared" si="5"/>
        <v>2127.40824</v>
      </c>
      <c r="K256" s="10" t="str">
        <f t="array" ref="K256">IFERROR(XLOOKUP(G256,'Tipo de Carga'!A:A,'Tipo de Carga'!B:B))</f>
        <v>Autoabasto</v>
      </c>
      <c r="L256" s="10">
        <f t="shared" si="2"/>
        <v>1</v>
      </c>
      <c r="M256" s="10">
        <f t="shared" si="3"/>
        <v>4</v>
      </c>
      <c r="N256" s="10">
        <f t="shared" si="4"/>
        <v>1</v>
      </c>
      <c r="O256" s="10" t="str">
        <f t="array" ref="O256">IFERROR(XLOOKUP(G256,'Tipo de Carga'!A:A,'Tipo de Carga'!C:C))</f>
        <v>Diesel</v>
      </c>
    </row>
    <row r="257">
      <c r="A257" s="16">
        <v>2013.0</v>
      </c>
      <c r="B257" s="10" t="str">
        <f t="array" ref="B257">IFERROR(XLOOKUP(A257,'Asignacion Ene'!A:A,'Asignacion Ene'!C:C))</f>
        <v>MeLi Dedicado Merida</v>
      </c>
      <c r="C257" s="10" t="str">
        <f t="array" ref="C257">IFERROR(XLOOKUP(A257,'Asignacion Ene'!A:A,'Asignacion Ene'!B:B))</f>
        <v>EC-05</v>
      </c>
      <c r="D257" s="17" t="s">
        <v>186</v>
      </c>
      <c r="E257" s="19" t="s">
        <v>35</v>
      </c>
      <c r="F257" s="10" t="str">
        <f t="array" ref="F257">IFERROR(XLOOKUP(E257,Operadores!A:A,Operadores!B:B))</f>
        <v>MONENR</v>
      </c>
      <c r="G257" s="16" t="s">
        <v>39</v>
      </c>
      <c r="H257" s="13">
        <v>20.06239</v>
      </c>
      <c r="I257" s="18">
        <v>430.0</v>
      </c>
      <c r="J257" s="15">
        <f t="shared" si="5"/>
        <v>8626.8277</v>
      </c>
      <c r="K257" s="10" t="str">
        <f t="array" ref="K257">IFERROR(XLOOKUP(G257,'Tipo de Carga'!A:A,'Tipo de Carga'!B:B))</f>
        <v>Autoabasto</v>
      </c>
      <c r="L257" s="10">
        <f t="shared" si="2"/>
        <v>1</v>
      </c>
      <c r="M257" s="10">
        <f t="shared" si="3"/>
        <v>4</v>
      </c>
      <c r="N257" s="10">
        <f t="shared" si="4"/>
        <v>1</v>
      </c>
      <c r="O257" s="10" t="str">
        <f t="array" ref="O257">IFERROR(XLOOKUP(G257,'Tipo de Carga'!A:A,'Tipo de Carga'!C:C))</f>
        <v>Diesel</v>
      </c>
    </row>
    <row r="258">
      <c r="A258" s="16">
        <v>1813.0</v>
      </c>
      <c r="B258" s="10" t="str">
        <f t="array" ref="B258">IFERROR(XLOOKUP(A258,'Asignacion Ene'!A:A,'Asignacion Ene'!C:C))</f>
        <v>Wm Full</v>
      </c>
      <c r="C258" s="10" t="str">
        <f t="array" ref="C258">IFERROR(XLOOKUP(A258,'Asignacion Ene'!A:A,'Asignacion Ene'!B:B))</f>
        <v>EC-08</v>
      </c>
      <c r="D258" s="17" t="s">
        <v>186</v>
      </c>
      <c r="E258" s="19" t="s">
        <v>100</v>
      </c>
      <c r="F258" s="10" t="str">
        <f t="array" ref="F258">IFERROR(XLOOKUP(E258,Operadores!A:A,Operadores!B:B))</f>
        <v>ALFEDI</v>
      </c>
      <c r="G258" s="16" t="s">
        <v>39</v>
      </c>
      <c r="H258" s="13">
        <v>20.06239</v>
      </c>
      <c r="I258" s="18">
        <v>376.0</v>
      </c>
      <c r="J258" s="15">
        <f t="shared" si="5"/>
        <v>7543.45864</v>
      </c>
      <c r="K258" s="10" t="str">
        <f t="array" ref="K258">IFERROR(XLOOKUP(G258,'Tipo de Carga'!A:A,'Tipo de Carga'!B:B))</f>
        <v>Autoabasto</v>
      </c>
      <c r="L258" s="10">
        <f t="shared" si="2"/>
        <v>1</v>
      </c>
      <c r="M258" s="10">
        <f t="shared" si="3"/>
        <v>4</v>
      </c>
      <c r="N258" s="10">
        <f t="shared" si="4"/>
        <v>1</v>
      </c>
      <c r="O258" s="10" t="str">
        <f t="array" ref="O258">IFERROR(XLOOKUP(G258,'Tipo de Carga'!A:A,'Tipo de Carga'!C:C))</f>
        <v>Diesel</v>
      </c>
    </row>
    <row r="259">
      <c r="A259" s="16">
        <v>1730.0</v>
      </c>
      <c r="B259" s="10" t="str">
        <f t="array" ref="B259">IFERROR(XLOOKUP(A259,'Asignacion Ene'!A:A,'Asignacion Ene'!C:C))</f>
        <v>Wm Full</v>
      </c>
      <c r="C259" s="10" t="str">
        <f t="array" ref="C259">IFERROR(XLOOKUP(A259,'Asignacion Ene'!A:A,'Asignacion Ene'!B:B))</f>
        <v>EC-08</v>
      </c>
      <c r="D259" s="17" t="s">
        <v>186</v>
      </c>
      <c r="E259" s="19" t="s">
        <v>219</v>
      </c>
      <c r="F259" s="10" t="str">
        <f t="array" ref="F259">IFERROR(XLOOKUP(E259,Operadores!A:A,Operadores!B:B))</f>
        <v>LOPERI</v>
      </c>
      <c r="G259" s="16" t="s">
        <v>39</v>
      </c>
      <c r="H259" s="13">
        <v>20.06239</v>
      </c>
      <c r="I259" s="18">
        <v>443.0</v>
      </c>
      <c r="J259" s="15">
        <f t="shared" si="5"/>
        <v>8887.63877</v>
      </c>
      <c r="K259" s="10" t="str">
        <f t="array" ref="K259">IFERROR(XLOOKUP(G259,'Tipo de Carga'!A:A,'Tipo de Carga'!B:B))</f>
        <v>Autoabasto</v>
      </c>
      <c r="L259" s="10">
        <f t="shared" si="2"/>
        <v>1</v>
      </c>
      <c r="M259" s="10">
        <f t="shared" si="3"/>
        <v>4</v>
      </c>
      <c r="N259" s="10">
        <f t="shared" si="4"/>
        <v>1</v>
      </c>
      <c r="O259" s="10" t="str">
        <f t="array" ref="O259">IFERROR(XLOOKUP(G259,'Tipo de Carga'!A:A,'Tipo de Carga'!C:C))</f>
        <v>Diesel</v>
      </c>
    </row>
    <row r="260">
      <c r="A260" s="16">
        <v>1729.0</v>
      </c>
      <c r="B260" s="10" t="str">
        <f t="array" ref="B260">IFERROR(XLOOKUP(A260,'Asignacion Ene'!A:A,'Asignacion Ene'!C:C))</f>
        <v>Wm Full</v>
      </c>
      <c r="C260" s="10" t="str">
        <f t="array" ref="C260">IFERROR(XLOOKUP(A260,'Asignacion Ene'!A:A,'Asignacion Ene'!B:B))</f>
        <v>EC-08</v>
      </c>
      <c r="D260" s="17" t="s">
        <v>186</v>
      </c>
      <c r="E260" s="19" t="s">
        <v>220</v>
      </c>
      <c r="F260" s="10" t="str">
        <f t="array" ref="F260">IFERROR(XLOOKUP(E260,Operadores!A:A,Operadores!B:B))</f>
        <v>CAMJU01</v>
      </c>
      <c r="G260" s="16" t="s">
        <v>39</v>
      </c>
      <c r="H260" s="13">
        <v>20.06239</v>
      </c>
      <c r="I260" s="18">
        <v>411.0</v>
      </c>
      <c r="J260" s="15">
        <f t="shared" si="5"/>
        <v>8245.64229</v>
      </c>
      <c r="K260" s="10" t="str">
        <f t="array" ref="K260">IFERROR(XLOOKUP(G260,'Tipo de Carga'!A:A,'Tipo de Carga'!B:B))</f>
        <v>Autoabasto</v>
      </c>
      <c r="L260" s="10">
        <f t="shared" si="2"/>
        <v>1</v>
      </c>
      <c r="M260" s="10">
        <f t="shared" si="3"/>
        <v>4</v>
      </c>
      <c r="N260" s="10">
        <f t="shared" si="4"/>
        <v>1</v>
      </c>
      <c r="O260" s="10" t="str">
        <f t="array" ref="O260">IFERROR(XLOOKUP(G260,'Tipo de Carga'!A:A,'Tipo de Carga'!C:C))</f>
        <v>Diesel</v>
      </c>
    </row>
    <row r="261">
      <c r="A261" s="16">
        <v>1728.0</v>
      </c>
      <c r="B261" s="10" t="str">
        <f t="array" ref="B261">IFERROR(XLOOKUP(A261,'Asignacion Ene'!A:A,'Asignacion Ene'!C:C))</f>
        <v>Wm Full</v>
      </c>
      <c r="C261" s="10" t="str">
        <f t="array" ref="C261">IFERROR(XLOOKUP(A261,'Asignacion Ene'!A:A,'Asignacion Ene'!B:B))</f>
        <v>EC-08</v>
      </c>
      <c r="D261" s="17" t="s">
        <v>186</v>
      </c>
      <c r="E261" s="19" t="s">
        <v>93</v>
      </c>
      <c r="F261" s="10" t="str">
        <f t="array" ref="F261">IFERROR(XLOOKUP(E261,Operadores!A:A,Operadores!B:B))</f>
        <v>MARJO13</v>
      </c>
      <c r="G261" s="16" t="s">
        <v>39</v>
      </c>
      <c r="H261" s="13">
        <v>20.06239</v>
      </c>
      <c r="I261" s="18">
        <v>388.0</v>
      </c>
      <c r="J261" s="15">
        <f t="shared" si="5"/>
        <v>7784.20732</v>
      </c>
      <c r="K261" s="10" t="str">
        <f t="array" ref="K261">IFERROR(XLOOKUP(G261,'Tipo de Carga'!A:A,'Tipo de Carga'!B:B))</f>
        <v>Autoabasto</v>
      </c>
      <c r="L261" s="10">
        <f t="shared" si="2"/>
        <v>1</v>
      </c>
      <c r="M261" s="10">
        <f t="shared" si="3"/>
        <v>4</v>
      </c>
      <c r="N261" s="10">
        <f t="shared" si="4"/>
        <v>1</v>
      </c>
      <c r="O261" s="10" t="str">
        <f t="array" ref="O261">IFERROR(XLOOKUP(G261,'Tipo de Carga'!A:A,'Tipo de Carga'!C:C))</f>
        <v>Diesel</v>
      </c>
    </row>
    <row r="262">
      <c r="A262" s="16">
        <v>1819.0</v>
      </c>
      <c r="B262" s="10" t="str">
        <f t="array" ref="B262">IFERROR(XLOOKUP(A262,'Asignacion Ene'!A:A,'Asignacion Ene'!C:C))</f>
        <v>Wm Full</v>
      </c>
      <c r="C262" s="10" t="str">
        <f t="array" ref="C262">IFERROR(XLOOKUP(A262,'Asignacion Ene'!A:A,'Asignacion Ene'!B:B))</f>
        <v>EC-08</v>
      </c>
      <c r="D262" s="17" t="s">
        <v>186</v>
      </c>
      <c r="E262" s="19" t="s">
        <v>221</v>
      </c>
      <c r="F262" s="10" t="str">
        <f t="array" ref="F262">IFERROR(XLOOKUP(E262,Operadores!A:A,Operadores!B:B))</f>
        <v>ALVGAB</v>
      </c>
      <c r="G262" s="16" t="s">
        <v>39</v>
      </c>
      <c r="H262" s="13">
        <v>20.06239</v>
      </c>
      <c r="I262" s="18">
        <v>349.0</v>
      </c>
      <c r="J262" s="15">
        <f t="shared" si="5"/>
        <v>7001.77411</v>
      </c>
      <c r="K262" s="10" t="str">
        <f t="array" ref="K262">IFERROR(XLOOKUP(G262,'Tipo de Carga'!A:A,'Tipo de Carga'!B:B))</f>
        <v>Autoabasto</v>
      </c>
      <c r="L262" s="10">
        <f t="shared" si="2"/>
        <v>1</v>
      </c>
      <c r="M262" s="10">
        <f t="shared" si="3"/>
        <v>4</v>
      </c>
      <c r="N262" s="10">
        <f t="shared" si="4"/>
        <v>1</v>
      </c>
      <c r="O262" s="10" t="str">
        <f t="array" ref="O262">IFERROR(XLOOKUP(G262,'Tipo de Carga'!A:A,'Tipo de Carga'!C:C))</f>
        <v>Diesel</v>
      </c>
    </row>
    <row r="263">
      <c r="A263" s="16">
        <v>2024.0</v>
      </c>
      <c r="B263" s="10" t="str">
        <f t="array" ref="B263">IFERROR(XLOOKUP(A263,'Asignacion Ene'!A:A,'Asignacion Ene'!C:C))</f>
        <v>MeLi Dedicado Merida</v>
      </c>
      <c r="C263" s="10" t="str">
        <f t="array" ref="C263">IFERROR(XLOOKUP(A263,'Asignacion Ene'!A:A,'Asignacion Ene'!B:B))</f>
        <v>EC-05</v>
      </c>
      <c r="D263" s="17" t="s">
        <v>186</v>
      </c>
      <c r="E263" s="19" t="s">
        <v>222</v>
      </c>
      <c r="F263" s="10" t="str">
        <f t="array" ref="F263">IFERROR(XLOOKUP(E263,Operadores!A:A,Operadores!B:B))</f>
        <v>TORVIC</v>
      </c>
      <c r="G263" s="16" t="s">
        <v>39</v>
      </c>
      <c r="H263" s="13">
        <v>20.06239</v>
      </c>
      <c r="I263" s="18">
        <v>230.0</v>
      </c>
      <c r="J263" s="15">
        <f t="shared" si="5"/>
        <v>4614.3497</v>
      </c>
      <c r="K263" s="10" t="str">
        <f t="array" ref="K263">IFERROR(XLOOKUP(G263,'Tipo de Carga'!A:A,'Tipo de Carga'!B:B))</f>
        <v>Autoabasto</v>
      </c>
      <c r="L263" s="10">
        <f t="shared" si="2"/>
        <v>1</v>
      </c>
      <c r="M263" s="10">
        <f t="shared" si="3"/>
        <v>4</v>
      </c>
      <c r="N263" s="10">
        <f t="shared" si="4"/>
        <v>1</v>
      </c>
      <c r="O263" s="10" t="str">
        <f t="array" ref="O263">IFERROR(XLOOKUP(G263,'Tipo de Carga'!A:A,'Tipo de Carga'!C:C))</f>
        <v>Diesel</v>
      </c>
    </row>
    <row r="264">
      <c r="A264" s="16">
        <v>1738.0</v>
      </c>
      <c r="B264" s="10" t="str">
        <f t="array" ref="B264">IFERROR(XLOOKUP(A264,'Asignacion Ene'!A:A,'Asignacion Ene'!C:C))</f>
        <v>Wm Full</v>
      </c>
      <c r="C264" s="10" t="str">
        <f t="array" ref="C264">IFERROR(XLOOKUP(A264,'Asignacion Ene'!A:A,'Asignacion Ene'!B:B))</f>
        <v>EC-08</v>
      </c>
      <c r="D264" s="17" t="s">
        <v>186</v>
      </c>
      <c r="E264" s="19" t="s">
        <v>223</v>
      </c>
      <c r="F264" s="10" t="str">
        <f t="array" ref="F264">IFERROR(XLOOKUP(E264,Operadores!A:A,Operadores!B:B))</f>
        <v>PEROMA</v>
      </c>
      <c r="G264" s="16" t="s">
        <v>39</v>
      </c>
      <c r="H264" s="13">
        <v>20.06239</v>
      </c>
      <c r="I264" s="18">
        <v>163.0</v>
      </c>
      <c r="J264" s="15">
        <f t="shared" si="5"/>
        <v>3270.16957</v>
      </c>
      <c r="K264" s="10" t="str">
        <f t="array" ref="K264">IFERROR(XLOOKUP(G264,'Tipo de Carga'!A:A,'Tipo de Carga'!B:B))</f>
        <v>Autoabasto</v>
      </c>
      <c r="L264" s="10">
        <f t="shared" si="2"/>
        <v>1</v>
      </c>
      <c r="M264" s="10">
        <f t="shared" si="3"/>
        <v>4</v>
      </c>
      <c r="N264" s="10">
        <f t="shared" si="4"/>
        <v>1</v>
      </c>
      <c r="O264" s="10" t="str">
        <f t="array" ref="O264">IFERROR(XLOOKUP(G264,'Tipo de Carga'!A:A,'Tipo de Carga'!C:C))</f>
        <v>Diesel</v>
      </c>
    </row>
    <row r="265">
      <c r="A265" s="16">
        <v>2026.0</v>
      </c>
      <c r="B265" s="10" t="str">
        <f t="array" ref="B265">IFERROR(XLOOKUP(A265,'Asignacion Ene'!A:A,'Asignacion Ene'!C:C))</f>
        <v>MeLi Dedicado Merida</v>
      </c>
      <c r="C265" s="10" t="str">
        <f t="array" ref="C265">IFERROR(XLOOKUP(A265,'Asignacion Ene'!A:A,'Asignacion Ene'!B:B))</f>
        <v>EC-05</v>
      </c>
      <c r="D265" s="17" t="s">
        <v>186</v>
      </c>
      <c r="E265" s="19" t="s">
        <v>224</v>
      </c>
      <c r="F265" s="10" t="str">
        <f t="array" ref="F265">IFERROR(XLOOKUP(E265,Operadores!A:A,Operadores!B:B))</f>
        <v>CRUTOM</v>
      </c>
      <c r="G265" s="16" t="s">
        <v>39</v>
      </c>
      <c r="H265" s="13">
        <v>20.06239</v>
      </c>
      <c r="I265" s="18">
        <v>220.0</v>
      </c>
      <c r="J265" s="15">
        <f t="shared" si="5"/>
        <v>4413.7258</v>
      </c>
      <c r="K265" s="10" t="str">
        <f t="array" ref="K265">IFERROR(XLOOKUP(G265,'Tipo de Carga'!A:A,'Tipo de Carga'!B:B))</f>
        <v>Autoabasto</v>
      </c>
      <c r="L265" s="10">
        <f t="shared" si="2"/>
        <v>1</v>
      </c>
      <c r="M265" s="10">
        <f t="shared" si="3"/>
        <v>4</v>
      </c>
      <c r="N265" s="10">
        <f t="shared" si="4"/>
        <v>1</v>
      </c>
      <c r="O265" s="10" t="str">
        <f t="array" ref="O265">IFERROR(XLOOKUP(G265,'Tipo de Carga'!A:A,'Tipo de Carga'!C:C))</f>
        <v>Diesel</v>
      </c>
    </row>
    <row r="266">
      <c r="A266" s="16">
        <v>2029.0</v>
      </c>
      <c r="B266" s="10" t="str">
        <f t="array" ref="B266">IFERROR(XLOOKUP(A266,'Asignacion Ene'!A:A,'Asignacion Ene'!C:C))</f>
        <v>MeLi Dedicado Merida</v>
      </c>
      <c r="C266" s="10" t="str">
        <f t="array" ref="C266">IFERROR(XLOOKUP(A266,'Asignacion Ene'!A:A,'Asignacion Ene'!B:B))</f>
        <v>EC-05</v>
      </c>
      <c r="D266" s="17" t="s">
        <v>186</v>
      </c>
      <c r="E266" s="19" t="s">
        <v>225</v>
      </c>
      <c r="F266" s="10" t="str">
        <f t="array" ref="F266">IFERROR(XLOOKUP(E266,Operadores!A:A,Operadores!B:B))</f>
        <v>ACOHER</v>
      </c>
      <c r="G266" s="16" t="s">
        <v>39</v>
      </c>
      <c r="H266" s="13">
        <v>20.06239</v>
      </c>
      <c r="I266" s="18">
        <v>200.0</v>
      </c>
      <c r="J266" s="15">
        <f t="shared" si="5"/>
        <v>4012.478</v>
      </c>
      <c r="K266" s="10" t="str">
        <f t="array" ref="K266">IFERROR(XLOOKUP(G266,'Tipo de Carga'!A:A,'Tipo de Carga'!B:B))</f>
        <v>Autoabasto</v>
      </c>
      <c r="L266" s="10">
        <f t="shared" si="2"/>
        <v>1</v>
      </c>
      <c r="M266" s="10">
        <f t="shared" si="3"/>
        <v>4</v>
      </c>
      <c r="N266" s="10">
        <f t="shared" si="4"/>
        <v>1</v>
      </c>
      <c r="O266" s="10" t="str">
        <f t="array" ref="O266">IFERROR(XLOOKUP(G266,'Tipo de Carga'!A:A,'Tipo de Carga'!C:C))</f>
        <v>Diesel</v>
      </c>
    </row>
    <row r="267">
      <c r="A267" s="16">
        <v>2031.0</v>
      </c>
      <c r="B267" s="10" t="str">
        <f t="array" ref="B267">IFERROR(XLOOKUP(A267,'Asignacion Ene'!A:A,'Asignacion Ene'!C:C))</f>
        <v>MeLi Dedicado Merida</v>
      </c>
      <c r="C267" s="10" t="str">
        <f t="array" ref="C267">IFERROR(XLOOKUP(A267,'Asignacion Ene'!A:A,'Asignacion Ene'!B:B))</f>
        <v>EC-05</v>
      </c>
      <c r="D267" s="17" t="s">
        <v>186</v>
      </c>
      <c r="E267" s="19" t="s">
        <v>92</v>
      </c>
      <c r="F267" s="10" t="str">
        <f t="array" ref="F267">IFERROR(XLOOKUP(E267,Operadores!A:A,Operadores!B:B))</f>
        <v>SARJO</v>
      </c>
      <c r="G267" s="16" t="s">
        <v>39</v>
      </c>
      <c r="H267" s="13">
        <v>20.06239</v>
      </c>
      <c r="I267" s="18">
        <v>416.0</v>
      </c>
      <c r="J267" s="15">
        <f t="shared" si="5"/>
        <v>8345.95424</v>
      </c>
      <c r="K267" s="10" t="str">
        <f t="array" ref="K267">IFERROR(XLOOKUP(G267,'Tipo de Carga'!A:A,'Tipo de Carga'!B:B))</f>
        <v>Autoabasto</v>
      </c>
      <c r="L267" s="10">
        <f t="shared" si="2"/>
        <v>1</v>
      </c>
      <c r="M267" s="10">
        <f t="shared" si="3"/>
        <v>4</v>
      </c>
      <c r="N267" s="10">
        <f t="shared" si="4"/>
        <v>1</v>
      </c>
      <c r="O267" s="10" t="str">
        <f t="array" ref="O267">IFERROR(XLOOKUP(G267,'Tipo de Carga'!A:A,'Tipo de Carga'!C:C))</f>
        <v>Diesel</v>
      </c>
    </row>
    <row r="268">
      <c r="A268" s="16">
        <v>1999.0</v>
      </c>
      <c r="B268" s="10" t="str">
        <f t="array" ref="B268">IFERROR(XLOOKUP(A268,'Asignacion Ene'!A:A,'Asignacion Ene'!C:C))</f>
        <v>MeLi Dedicado Merida</v>
      </c>
      <c r="C268" s="10" t="str">
        <f t="array" ref="C268">IFERROR(XLOOKUP(A268,'Asignacion Ene'!A:A,'Asignacion Ene'!B:B))</f>
        <v>EC-05</v>
      </c>
      <c r="D268" s="17" t="s">
        <v>186</v>
      </c>
      <c r="E268" s="19" t="s">
        <v>88</v>
      </c>
      <c r="F268" s="10" t="str">
        <f t="array" ref="F268">IFERROR(XLOOKUP(E268,Operadores!A:A,Operadores!B:B))</f>
        <v>CAMJOS</v>
      </c>
      <c r="G268" s="16" t="s">
        <v>39</v>
      </c>
      <c r="H268" s="13">
        <v>20.06239</v>
      </c>
      <c r="I268" s="18">
        <v>422.0</v>
      </c>
      <c r="J268" s="15">
        <f t="shared" si="5"/>
        <v>8466.32858</v>
      </c>
      <c r="K268" s="10" t="str">
        <f t="array" ref="K268">IFERROR(XLOOKUP(G268,'Tipo de Carga'!A:A,'Tipo de Carga'!B:B))</f>
        <v>Autoabasto</v>
      </c>
      <c r="L268" s="10">
        <f t="shared" si="2"/>
        <v>1</v>
      </c>
      <c r="M268" s="10">
        <f t="shared" si="3"/>
        <v>4</v>
      </c>
      <c r="N268" s="10">
        <f t="shared" si="4"/>
        <v>1</v>
      </c>
      <c r="O268" s="10" t="str">
        <f t="array" ref="O268">IFERROR(XLOOKUP(G268,'Tipo de Carga'!A:A,'Tipo de Carga'!C:C))</f>
        <v>Diesel</v>
      </c>
    </row>
    <row r="269">
      <c r="A269" s="16">
        <v>1828.0</v>
      </c>
      <c r="B269" s="10" t="str">
        <f t="array" ref="B269">IFERROR(XLOOKUP(A269,'Asignacion Ene'!A:A,'Asignacion Ene'!C:C))</f>
        <v>Circuitos</v>
      </c>
      <c r="C269" s="10" t="str">
        <f t="array" ref="C269">IFERROR(XLOOKUP(A269,'Asignacion Ene'!A:A,'Asignacion Ene'!B:B))</f>
        <v>EC-03</v>
      </c>
      <c r="D269" s="17" t="s">
        <v>186</v>
      </c>
      <c r="E269" s="19" t="s">
        <v>25</v>
      </c>
      <c r="F269" s="10" t="str">
        <f t="array" ref="F269">IFERROR(XLOOKUP(E269,Operadores!A:A,Operadores!B:B))</f>
        <v>CRUBE</v>
      </c>
      <c r="G269" s="16" t="s">
        <v>39</v>
      </c>
      <c r="H269" s="13">
        <v>20.06239</v>
      </c>
      <c r="I269" s="18">
        <v>350.0</v>
      </c>
      <c r="J269" s="15">
        <f t="shared" si="5"/>
        <v>7021.8365</v>
      </c>
      <c r="K269" s="10" t="str">
        <f t="array" ref="K269">IFERROR(XLOOKUP(G269,'Tipo de Carga'!A:A,'Tipo de Carga'!B:B))</f>
        <v>Autoabasto</v>
      </c>
      <c r="L269" s="10">
        <f t="shared" si="2"/>
        <v>1</v>
      </c>
      <c r="M269" s="10">
        <f t="shared" si="3"/>
        <v>4</v>
      </c>
      <c r="N269" s="10">
        <f t="shared" si="4"/>
        <v>1</v>
      </c>
      <c r="O269" s="10" t="str">
        <f t="array" ref="O269">IFERROR(XLOOKUP(G269,'Tipo de Carga'!A:A,'Tipo de Carga'!C:C))</f>
        <v>Diesel</v>
      </c>
    </row>
    <row r="270">
      <c r="A270" s="16">
        <v>2006.0</v>
      </c>
      <c r="B270" s="10" t="str">
        <f t="array" ref="B270">IFERROR(XLOOKUP(A270,'Asignacion Ene'!A:A,'Asignacion Ene'!C:C))</f>
        <v>MeLi Dedicado Merida</v>
      </c>
      <c r="C270" s="10" t="str">
        <f t="array" ref="C270">IFERROR(XLOOKUP(A270,'Asignacion Ene'!A:A,'Asignacion Ene'!B:B))</f>
        <v>EC-05</v>
      </c>
      <c r="D270" s="17" t="s">
        <v>186</v>
      </c>
      <c r="E270" s="19" t="s">
        <v>226</v>
      </c>
      <c r="F270" s="10" t="str">
        <f t="array" ref="F270">IFERROR(XLOOKUP(E270,Operadores!A:A,Operadores!B:B))</f>
        <v>BERJES</v>
      </c>
      <c r="G270" s="16" t="s">
        <v>39</v>
      </c>
      <c r="H270" s="13">
        <v>20.06239</v>
      </c>
      <c r="I270" s="18">
        <v>406.0</v>
      </c>
      <c r="J270" s="15">
        <f t="shared" si="5"/>
        <v>8145.33034</v>
      </c>
      <c r="K270" s="10" t="str">
        <f t="array" ref="K270">IFERROR(XLOOKUP(G270,'Tipo de Carga'!A:A,'Tipo de Carga'!B:B))</f>
        <v>Autoabasto</v>
      </c>
      <c r="L270" s="10">
        <f t="shared" si="2"/>
        <v>1</v>
      </c>
      <c r="M270" s="10">
        <f t="shared" si="3"/>
        <v>4</v>
      </c>
      <c r="N270" s="10">
        <f t="shared" si="4"/>
        <v>1</v>
      </c>
      <c r="O270" s="10" t="str">
        <f t="array" ref="O270">IFERROR(XLOOKUP(G270,'Tipo de Carga'!A:A,'Tipo de Carga'!C:C))</f>
        <v>Diesel</v>
      </c>
    </row>
    <row r="271">
      <c r="A271" s="16">
        <v>1817.0</v>
      </c>
      <c r="B271" s="10" t="str">
        <f t="array" ref="B271">IFERROR(XLOOKUP(A271,'Asignacion Ene'!A:A,'Asignacion Ene'!C:C))</f>
        <v>Wm Full</v>
      </c>
      <c r="C271" s="10" t="str">
        <f t="array" ref="C271">IFERROR(XLOOKUP(A271,'Asignacion Ene'!A:A,'Asignacion Ene'!B:B))</f>
        <v>EC-08</v>
      </c>
      <c r="D271" s="17" t="s">
        <v>186</v>
      </c>
      <c r="E271" s="19" t="s">
        <v>101</v>
      </c>
      <c r="F271" s="10" t="str">
        <f t="array" ref="F271">IFERROR(XLOOKUP(E271,Operadores!A:A,Operadores!B:B))</f>
        <v>RUIROBX</v>
      </c>
      <c r="G271" s="16" t="s">
        <v>39</v>
      </c>
      <c r="H271" s="13">
        <v>20.06239</v>
      </c>
      <c r="I271" s="18">
        <v>378.0</v>
      </c>
      <c r="J271" s="15">
        <f t="shared" si="5"/>
        <v>7583.58342</v>
      </c>
      <c r="K271" s="10" t="str">
        <f t="array" ref="K271">IFERROR(XLOOKUP(G271,'Tipo de Carga'!A:A,'Tipo de Carga'!B:B))</f>
        <v>Autoabasto</v>
      </c>
      <c r="L271" s="10">
        <f t="shared" si="2"/>
        <v>1</v>
      </c>
      <c r="M271" s="10">
        <f t="shared" si="3"/>
        <v>4</v>
      </c>
      <c r="N271" s="10">
        <f t="shared" si="4"/>
        <v>1</v>
      </c>
      <c r="O271" s="10" t="str">
        <f t="array" ref="O271">IFERROR(XLOOKUP(G271,'Tipo de Carga'!A:A,'Tipo de Carga'!C:C))</f>
        <v>Diesel</v>
      </c>
    </row>
    <row r="272">
      <c r="A272" s="16">
        <v>1998.0</v>
      </c>
      <c r="B272" s="10" t="str">
        <f t="array" ref="B272">IFERROR(XLOOKUP(A272,'Asignacion Ene'!A:A,'Asignacion Ene'!C:C))</f>
        <v>MeLi Dedicado Merida</v>
      </c>
      <c r="C272" s="10" t="str">
        <f t="array" ref="C272">IFERROR(XLOOKUP(A272,'Asignacion Ene'!A:A,'Asignacion Ene'!B:B))</f>
        <v>EC-05</v>
      </c>
      <c r="D272" s="17" t="s">
        <v>186</v>
      </c>
      <c r="E272" s="19" t="s">
        <v>227</v>
      </c>
      <c r="F272" s="10" t="str">
        <f t="array" ref="F272">IFERROR(XLOOKUP(E272,Operadores!A:A,Operadores!B:B))</f>
        <v>SANEUS</v>
      </c>
      <c r="G272" s="16" t="s">
        <v>39</v>
      </c>
      <c r="H272" s="13">
        <v>20.06239</v>
      </c>
      <c r="I272" s="18">
        <v>253.0</v>
      </c>
      <c r="J272" s="15">
        <f t="shared" si="5"/>
        <v>5075.78467</v>
      </c>
      <c r="K272" s="10" t="str">
        <f t="array" ref="K272">IFERROR(XLOOKUP(G272,'Tipo de Carga'!A:A,'Tipo de Carga'!B:B))</f>
        <v>Autoabasto</v>
      </c>
      <c r="L272" s="10">
        <f t="shared" si="2"/>
        <v>1</v>
      </c>
      <c r="M272" s="10">
        <f t="shared" si="3"/>
        <v>4</v>
      </c>
      <c r="N272" s="10">
        <f t="shared" si="4"/>
        <v>1</v>
      </c>
      <c r="O272" s="10" t="str">
        <f t="array" ref="O272">IFERROR(XLOOKUP(G272,'Tipo de Carga'!A:A,'Tipo de Carga'!C:C))</f>
        <v>Diesel</v>
      </c>
    </row>
    <row r="273">
      <c r="A273" s="16">
        <v>2000.0</v>
      </c>
      <c r="B273" s="10" t="str">
        <f t="array" ref="B273">IFERROR(XLOOKUP(A273,'Asignacion Ene'!A:A,'Asignacion Ene'!C:C))</f>
        <v>MeLi Dedicado Merida</v>
      </c>
      <c r="C273" s="10" t="str">
        <f t="array" ref="C273">IFERROR(XLOOKUP(A273,'Asignacion Ene'!A:A,'Asignacion Ene'!B:B))</f>
        <v>EC-05</v>
      </c>
      <c r="D273" s="17" t="s">
        <v>186</v>
      </c>
      <c r="E273" s="19" t="s">
        <v>94</v>
      </c>
      <c r="F273" s="10" t="str">
        <f t="array" ref="F273">IFERROR(XLOOKUP(E273,Operadores!A:A,Operadores!B:B))</f>
        <v>RODALE</v>
      </c>
      <c r="G273" s="16" t="s">
        <v>39</v>
      </c>
      <c r="H273" s="13">
        <v>20.06239</v>
      </c>
      <c r="I273" s="18">
        <v>375.0</v>
      </c>
      <c r="J273" s="15">
        <f t="shared" si="5"/>
        <v>7523.39625</v>
      </c>
      <c r="K273" s="10" t="str">
        <f t="array" ref="K273">IFERROR(XLOOKUP(G273,'Tipo de Carga'!A:A,'Tipo de Carga'!B:B))</f>
        <v>Autoabasto</v>
      </c>
      <c r="L273" s="10">
        <f t="shared" si="2"/>
        <v>1</v>
      </c>
      <c r="M273" s="10">
        <f t="shared" si="3"/>
        <v>4</v>
      </c>
      <c r="N273" s="10">
        <f t="shared" si="4"/>
        <v>1</v>
      </c>
      <c r="O273" s="10" t="str">
        <f t="array" ref="O273">IFERROR(XLOOKUP(G273,'Tipo de Carga'!A:A,'Tipo de Carga'!C:C))</f>
        <v>Diesel</v>
      </c>
    </row>
    <row r="274">
      <c r="A274" s="16">
        <v>1959.0</v>
      </c>
      <c r="B274" s="10" t="str">
        <f t="array" ref="B274">IFERROR(XLOOKUP(A274,'Asignacion Ene'!A:A,'Asignacion Ene'!C:C))</f>
        <v>Full Liver</v>
      </c>
      <c r="C274" s="10" t="str">
        <f t="array" ref="C274">IFERROR(XLOOKUP(A274,'Asignacion Ene'!A:A,'Asignacion Ene'!B:B))</f>
        <v>EC-01</v>
      </c>
      <c r="D274" s="17" t="s">
        <v>186</v>
      </c>
      <c r="E274" s="19" t="s">
        <v>99</v>
      </c>
      <c r="F274" s="10" t="str">
        <f t="array" ref="F274">IFERROR(XLOOKUP(E274,Operadores!A:A,Operadores!B:B))</f>
        <v>JARDAN</v>
      </c>
      <c r="G274" s="16" t="s">
        <v>39</v>
      </c>
      <c r="H274" s="13">
        <v>20.06239</v>
      </c>
      <c r="I274" s="18">
        <v>656.0</v>
      </c>
      <c r="J274" s="15">
        <f t="shared" si="5"/>
        <v>13160.92784</v>
      </c>
      <c r="K274" s="10" t="str">
        <f t="array" ref="K274">IFERROR(XLOOKUP(G274,'Tipo de Carga'!A:A,'Tipo de Carga'!B:B))</f>
        <v>Autoabasto</v>
      </c>
      <c r="L274" s="10">
        <f t="shared" si="2"/>
        <v>1</v>
      </c>
      <c r="M274" s="10">
        <f t="shared" si="3"/>
        <v>4</v>
      </c>
      <c r="N274" s="10">
        <f t="shared" si="4"/>
        <v>1</v>
      </c>
      <c r="O274" s="10" t="str">
        <f t="array" ref="O274">IFERROR(XLOOKUP(G274,'Tipo de Carga'!A:A,'Tipo de Carga'!C:C))</f>
        <v>Diesel</v>
      </c>
    </row>
    <row r="275">
      <c r="A275" s="16">
        <v>1897.0</v>
      </c>
      <c r="B275" s="10" t="str">
        <f t="array" ref="B275">IFERROR(XLOOKUP(A275,'Asignacion Ene'!A:A,'Asignacion Ene'!C:C))</f>
        <v>Full Liver</v>
      </c>
      <c r="C275" s="10" t="str">
        <f t="array" ref="C275">IFERROR(XLOOKUP(A275,'Asignacion Ene'!A:A,'Asignacion Ene'!B:B))</f>
        <v>EC-01</v>
      </c>
      <c r="D275" s="17" t="s">
        <v>186</v>
      </c>
      <c r="E275" s="19" t="s">
        <v>21</v>
      </c>
      <c r="F275" s="10" t="str">
        <f t="array" ref="F275">IFERROR(XLOOKUP(E275,Operadores!A:A,Operadores!B:B))</f>
        <v>RODAR</v>
      </c>
      <c r="G275" s="16" t="s">
        <v>39</v>
      </c>
      <c r="H275" s="13">
        <v>20.06239</v>
      </c>
      <c r="I275" s="18">
        <v>427.0</v>
      </c>
      <c r="J275" s="15">
        <f t="shared" si="5"/>
        <v>8566.64053</v>
      </c>
      <c r="K275" s="10" t="str">
        <f t="array" ref="K275">IFERROR(XLOOKUP(G275,'Tipo de Carga'!A:A,'Tipo de Carga'!B:B))</f>
        <v>Autoabasto</v>
      </c>
      <c r="L275" s="10">
        <f t="shared" si="2"/>
        <v>1</v>
      </c>
      <c r="M275" s="10">
        <f t="shared" si="3"/>
        <v>4</v>
      </c>
      <c r="N275" s="10">
        <f t="shared" si="4"/>
        <v>1</v>
      </c>
      <c r="O275" s="10" t="str">
        <f t="array" ref="O275">IFERROR(XLOOKUP(G275,'Tipo de Carga'!A:A,'Tipo de Carga'!C:C))</f>
        <v>Diesel</v>
      </c>
    </row>
    <row r="276">
      <c r="A276" s="16">
        <v>2007.0</v>
      </c>
      <c r="B276" s="10" t="str">
        <f t="array" ref="B276">IFERROR(XLOOKUP(A276,'Asignacion Ene'!A:A,'Asignacion Ene'!C:C))</f>
        <v>MeLi Asignado TD</v>
      </c>
      <c r="C276" s="10" t="str">
        <f t="array" ref="C276">IFERROR(XLOOKUP(A276,'Asignacion Ene'!A:A,'Asignacion Ene'!B:B))</f>
        <v>EC-05</v>
      </c>
      <c r="D276" s="17" t="s">
        <v>186</v>
      </c>
      <c r="E276" s="19" t="s">
        <v>190</v>
      </c>
      <c r="F276" s="10" t="str">
        <f t="array" ref="F276">IFERROR(XLOOKUP(E276,Operadores!A:A,Operadores!B:B))</f>
        <v>PADRI</v>
      </c>
      <c r="G276" s="16" t="s">
        <v>103</v>
      </c>
      <c r="H276" s="13">
        <v>26.15</v>
      </c>
      <c r="I276" s="18">
        <v>153.0</v>
      </c>
      <c r="J276" s="15">
        <f t="shared" si="5"/>
        <v>4000.95</v>
      </c>
      <c r="K276" s="10" t="str">
        <f t="array" ref="K276">IFERROR(XLOOKUP(G276,'Tipo de Carga'!A:A,'Tipo de Carga'!B:B))</f>
        <v>Ticket</v>
      </c>
      <c r="L276" s="10">
        <f t="shared" si="2"/>
        <v>1</v>
      </c>
      <c r="M276" s="10">
        <f t="shared" si="3"/>
        <v>4</v>
      </c>
      <c r="N276" s="10">
        <f t="shared" si="4"/>
        <v>1</v>
      </c>
      <c r="O276" s="10" t="str">
        <f t="array" ref="O276">IFERROR(XLOOKUP(G276,'Tipo de Carga'!A:A,'Tipo de Carga'!C:C))</f>
        <v>Diesel</v>
      </c>
    </row>
    <row r="277">
      <c r="A277" s="16" t="s">
        <v>228</v>
      </c>
      <c r="B277" s="10" t="str">
        <f t="array" ref="B277">IFERROR(XLOOKUP(A277,'Asignacion Ene'!A:A,'Asignacion Ene'!C:C))</f>
        <v>Sayer Patios y T.</v>
      </c>
      <c r="C277" s="10" t="str">
        <f t="array" ref="C277">IFERROR(XLOOKUP(A277,'Asignacion Ene'!A:A,'Asignacion Ene'!B:B))</f>
        <v>EC-04</v>
      </c>
      <c r="D277" s="17" t="s">
        <v>186</v>
      </c>
      <c r="E277" s="19" t="s">
        <v>229</v>
      </c>
      <c r="F277" s="10" t="str">
        <f t="array" ref="F277">IFERROR(XLOOKUP(E277,Operadores!A:A,Operadores!B:B))</f>
        <v>TAMDAV</v>
      </c>
      <c r="G277" s="16" t="s">
        <v>103</v>
      </c>
      <c r="H277" s="13">
        <v>26.29</v>
      </c>
      <c r="I277" s="18">
        <v>286.0</v>
      </c>
      <c r="J277" s="15">
        <f t="shared" si="5"/>
        <v>7518.94</v>
      </c>
      <c r="K277" s="10" t="str">
        <f t="array" ref="K277">IFERROR(XLOOKUP(G277,'Tipo de Carga'!A:A,'Tipo de Carga'!B:B))</f>
        <v>Ticket</v>
      </c>
      <c r="L277" s="10">
        <f t="shared" si="2"/>
        <v>1</v>
      </c>
      <c r="M277" s="10">
        <f t="shared" si="3"/>
        <v>4</v>
      </c>
      <c r="N277" s="10">
        <f t="shared" si="4"/>
        <v>1</v>
      </c>
      <c r="O277" s="10" t="str">
        <f t="array" ref="O277">IFERROR(XLOOKUP(G277,'Tipo de Carga'!A:A,'Tipo de Carga'!C:C))</f>
        <v>Diesel</v>
      </c>
    </row>
    <row r="278">
      <c r="A278" s="16">
        <v>1983.0</v>
      </c>
      <c r="B278" s="10" t="str">
        <f t="array" ref="B278">IFERROR(XLOOKUP(A278,'Asignacion Ene'!A:A,'Asignacion Ene'!C:C))</f>
        <v>MeLi asignado SD</v>
      </c>
      <c r="C278" s="10" t="str">
        <f t="array" ref="C278">IFERROR(XLOOKUP(A278,'Asignacion Ene'!A:A,'Asignacion Ene'!B:B))</f>
        <v>EC-05</v>
      </c>
      <c r="D278" s="17" t="s">
        <v>186</v>
      </c>
      <c r="E278" s="19" t="s">
        <v>199</v>
      </c>
      <c r="F278" s="10" t="str">
        <f t="array" ref="F278">IFERROR(XLOOKUP(E278,Operadores!A:A,Operadores!B:B))</f>
        <v>SANART</v>
      </c>
      <c r="G278" s="16" t="s">
        <v>103</v>
      </c>
      <c r="H278" s="13">
        <v>24.99</v>
      </c>
      <c r="I278" s="18">
        <v>466.0</v>
      </c>
      <c r="J278" s="15">
        <f t="shared" si="5"/>
        <v>11645.34</v>
      </c>
      <c r="K278" s="10" t="str">
        <f t="array" ref="K278">IFERROR(XLOOKUP(G278,'Tipo de Carga'!A:A,'Tipo de Carga'!B:B))</f>
        <v>Ticket</v>
      </c>
      <c r="L278" s="10">
        <f t="shared" si="2"/>
        <v>1</v>
      </c>
      <c r="M278" s="10">
        <f t="shared" si="3"/>
        <v>4</v>
      </c>
      <c r="N278" s="10">
        <f t="shared" si="4"/>
        <v>1</v>
      </c>
      <c r="O278" s="10" t="str">
        <f t="array" ref="O278">IFERROR(XLOOKUP(G278,'Tipo de Carga'!A:A,'Tipo de Carga'!C:C))</f>
        <v>Diesel</v>
      </c>
    </row>
    <row r="279">
      <c r="A279" s="16">
        <v>2030.0</v>
      </c>
      <c r="B279" s="10" t="str">
        <f t="array" ref="B279">IFERROR(XLOOKUP(A279,'Asignacion Ene'!A:A,'Asignacion Ene'!C:C))</f>
        <v>MeLi Dedicado TD</v>
      </c>
      <c r="C279" s="10" t="str">
        <f t="array" ref="C279">IFERROR(XLOOKUP(A279,'Asignacion Ene'!A:A,'Asignacion Ene'!B:B))</f>
        <v>EC-05</v>
      </c>
      <c r="D279" s="17" t="s">
        <v>186</v>
      </c>
      <c r="E279" s="19" t="s">
        <v>230</v>
      </c>
      <c r="F279" s="10" t="str">
        <f t="array" ref="F279">IFERROR(XLOOKUP(E279,Operadores!A:A,Operadores!B:B))</f>
        <v>VARJUAX</v>
      </c>
      <c r="G279" s="16" t="s">
        <v>103</v>
      </c>
      <c r="H279" s="13">
        <v>25.93</v>
      </c>
      <c r="I279" s="18">
        <v>461.0</v>
      </c>
      <c r="J279" s="15">
        <f t="shared" si="5"/>
        <v>11953.73</v>
      </c>
      <c r="K279" s="10" t="str">
        <f t="array" ref="K279">IFERROR(XLOOKUP(G279,'Tipo de Carga'!A:A,'Tipo de Carga'!B:B))</f>
        <v>Ticket</v>
      </c>
      <c r="L279" s="10">
        <f t="shared" si="2"/>
        <v>1</v>
      </c>
      <c r="M279" s="10">
        <f t="shared" si="3"/>
        <v>4</v>
      </c>
      <c r="N279" s="10">
        <f t="shared" si="4"/>
        <v>1</v>
      </c>
      <c r="O279" s="10" t="str">
        <f t="array" ref="O279">IFERROR(XLOOKUP(G279,'Tipo de Carga'!A:A,'Tipo de Carga'!C:C))</f>
        <v>Diesel</v>
      </c>
    </row>
    <row r="280">
      <c r="A280" s="16">
        <v>1864.0</v>
      </c>
      <c r="B280" s="10" t="str">
        <f t="array" ref="B280">IFERROR(XLOOKUP(A280,'Asignacion Ene'!A:A,'Asignacion Ene'!C:C))</f>
        <v>Full Liver</v>
      </c>
      <c r="C280" s="10" t="str">
        <f t="array" ref="C280">IFERROR(XLOOKUP(A280,'Asignacion Ene'!A:A,'Asignacion Ene'!B:B))</f>
        <v>EC-01</v>
      </c>
      <c r="D280" s="17" t="s">
        <v>186</v>
      </c>
      <c r="E280" s="19" t="s">
        <v>60</v>
      </c>
      <c r="F280" s="10" t="str">
        <f t="array" ref="F280">IFERROR(XLOOKUP(E280,Operadores!A:A,Operadores!B:B))</f>
        <v>SEGMAU</v>
      </c>
      <c r="G280" s="16" t="s">
        <v>103</v>
      </c>
      <c r="H280" s="13">
        <v>27.09</v>
      </c>
      <c r="I280" s="18">
        <v>221.0</v>
      </c>
      <c r="J280" s="15">
        <f t="shared" si="5"/>
        <v>5986.89</v>
      </c>
      <c r="K280" s="10" t="str">
        <f t="array" ref="K280">IFERROR(XLOOKUP(G280,'Tipo de Carga'!A:A,'Tipo de Carga'!B:B))</f>
        <v>Ticket</v>
      </c>
      <c r="L280" s="10">
        <f t="shared" si="2"/>
        <v>1</v>
      </c>
      <c r="M280" s="10">
        <f t="shared" si="3"/>
        <v>4</v>
      </c>
      <c r="N280" s="10">
        <f t="shared" si="4"/>
        <v>1</v>
      </c>
      <c r="O280" s="10" t="str">
        <f t="array" ref="O280">IFERROR(XLOOKUP(G280,'Tipo de Carga'!A:A,'Tipo de Carga'!C:C))</f>
        <v>Diesel</v>
      </c>
    </row>
    <row r="281">
      <c r="A281" s="16">
        <v>1761.0</v>
      </c>
      <c r="B281" s="10" t="str">
        <f t="array" ref="B281">IFERROR(XLOOKUP(A281,'Asignacion Ene'!A:A,'Asignacion Ene'!C:C))</f>
        <v>Wm Full</v>
      </c>
      <c r="C281" s="10" t="str">
        <f t="array" ref="C281">IFERROR(XLOOKUP(A281,'Asignacion Ene'!A:A,'Asignacion Ene'!B:B))</f>
        <v>EC-08</v>
      </c>
      <c r="D281" s="17" t="s">
        <v>186</v>
      </c>
      <c r="E281" s="19" t="s">
        <v>102</v>
      </c>
      <c r="F281" s="10" t="str">
        <f t="array" ref="F281">IFERROR(XLOOKUP(E281,Operadores!A:A,Operadores!B:B))</f>
        <v>RAMBAR</v>
      </c>
      <c r="G281" s="16" t="s">
        <v>103</v>
      </c>
      <c r="H281" s="13">
        <v>25.49</v>
      </c>
      <c r="I281" s="18">
        <v>367.0</v>
      </c>
      <c r="J281" s="15">
        <f t="shared" si="5"/>
        <v>9354.83</v>
      </c>
      <c r="K281" s="10" t="str">
        <f t="array" ref="K281">IFERROR(XLOOKUP(G281,'Tipo de Carga'!A:A,'Tipo de Carga'!B:B))</f>
        <v>Ticket</v>
      </c>
      <c r="L281" s="10">
        <f t="shared" si="2"/>
        <v>1</v>
      </c>
      <c r="M281" s="10">
        <f t="shared" si="3"/>
        <v>4</v>
      </c>
      <c r="N281" s="10">
        <f t="shared" si="4"/>
        <v>1</v>
      </c>
      <c r="O281" s="10" t="str">
        <f t="array" ref="O281">IFERROR(XLOOKUP(G281,'Tipo de Carga'!A:A,'Tipo de Carga'!C:C))</f>
        <v>Diesel</v>
      </c>
    </row>
    <row r="282">
      <c r="A282" s="16">
        <v>1958.0</v>
      </c>
      <c r="B282" s="10" t="str">
        <f t="array" ref="B282">IFERROR(XLOOKUP(A282,'Asignacion Ene'!A:A,'Asignacion Ene'!C:C))</f>
        <v>Full Liver</v>
      </c>
      <c r="C282" s="10" t="str">
        <f t="array" ref="C282">IFERROR(XLOOKUP(A282,'Asignacion Ene'!A:A,'Asignacion Ene'!B:B))</f>
        <v>EC-01</v>
      </c>
      <c r="D282" s="17" t="s">
        <v>186</v>
      </c>
      <c r="E282" s="19" t="s">
        <v>48</v>
      </c>
      <c r="F282" s="10" t="str">
        <f t="array" ref="F282">IFERROR(XLOOKUP(E282,Operadores!A:A,Operadores!B:B))</f>
        <v>MONAL</v>
      </c>
      <c r="G282" s="16" t="s">
        <v>103</v>
      </c>
      <c r="H282" s="13">
        <v>25.85</v>
      </c>
      <c r="I282" s="18">
        <v>143.0</v>
      </c>
      <c r="J282" s="15">
        <f t="shared" si="5"/>
        <v>3696.55</v>
      </c>
      <c r="K282" s="10" t="str">
        <f t="array" ref="K282">IFERROR(XLOOKUP(G282,'Tipo de Carga'!A:A,'Tipo de Carga'!B:B))</f>
        <v>Ticket</v>
      </c>
      <c r="L282" s="10">
        <f t="shared" si="2"/>
        <v>1</v>
      </c>
      <c r="M282" s="10">
        <f t="shared" si="3"/>
        <v>4</v>
      </c>
      <c r="N282" s="10">
        <f t="shared" si="4"/>
        <v>1</v>
      </c>
      <c r="O282" s="10" t="str">
        <f t="array" ref="O282">IFERROR(XLOOKUP(G282,'Tipo de Carga'!A:A,'Tipo de Carga'!C:C))</f>
        <v>Diesel</v>
      </c>
    </row>
    <row r="283">
      <c r="A283" s="16">
        <v>2015.0</v>
      </c>
      <c r="B283" s="10" t="str">
        <f t="array" ref="B283">IFERROR(XLOOKUP(A283,'Asignacion Ene'!A:A,'Asignacion Ene'!C:C))</f>
        <v>MeLi Asignado TD</v>
      </c>
      <c r="C283" s="10" t="str">
        <f t="array" ref="C283">IFERROR(XLOOKUP(A283,'Asignacion Ene'!A:A,'Asignacion Ene'!B:B))</f>
        <v>EC-05</v>
      </c>
      <c r="D283" s="17" t="s">
        <v>186</v>
      </c>
      <c r="E283" s="19" t="s">
        <v>95</v>
      </c>
      <c r="F283" s="10" t="str">
        <f t="array" ref="F283">IFERROR(XLOOKUP(E283,Operadores!A:A,Operadores!B:B))</f>
        <v>VILYON</v>
      </c>
      <c r="G283" s="16" t="s">
        <v>103</v>
      </c>
      <c r="H283" s="13">
        <v>24.79</v>
      </c>
      <c r="I283" s="18">
        <v>202.0</v>
      </c>
      <c r="J283" s="15">
        <f t="shared" si="5"/>
        <v>5007.58</v>
      </c>
      <c r="K283" s="10" t="str">
        <f t="array" ref="K283">IFERROR(XLOOKUP(G283,'Tipo de Carga'!A:A,'Tipo de Carga'!B:B))</f>
        <v>Ticket</v>
      </c>
      <c r="L283" s="10">
        <f t="shared" si="2"/>
        <v>1</v>
      </c>
      <c r="M283" s="10">
        <f t="shared" si="3"/>
        <v>4</v>
      </c>
      <c r="N283" s="10">
        <f t="shared" si="4"/>
        <v>1</v>
      </c>
      <c r="O283" s="10" t="str">
        <f t="array" ref="O283">IFERROR(XLOOKUP(G283,'Tipo de Carga'!A:A,'Tipo de Carga'!C:C))</f>
        <v>Diesel</v>
      </c>
    </row>
    <row r="284">
      <c r="A284" s="16">
        <v>1917.0</v>
      </c>
      <c r="B284" s="10" t="str">
        <f t="array" ref="B284">IFERROR(XLOOKUP(A284,'Asignacion Ene'!A:A,'Asignacion Ene'!C:C))</f>
        <v>MeLi asignado SD</v>
      </c>
      <c r="C284" s="10" t="str">
        <f t="array" ref="C284">IFERROR(XLOOKUP(A284,'Asignacion Ene'!A:A,'Asignacion Ene'!B:B))</f>
        <v>EC-05</v>
      </c>
      <c r="D284" s="17" t="s">
        <v>186</v>
      </c>
      <c r="E284" s="19" t="s">
        <v>184</v>
      </c>
      <c r="F284" s="10" t="str">
        <f t="array" ref="F284">IFERROR(XLOOKUP(E284,Operadores!A:A,Operadores!B:B))</f>
        <v>ARASAL</v>
      </c>
      <c r="G284" s="16" t="s">
        <v>185</v>
      </c>
      <c r="H284" s="13">
        <v>10.25</v>
      </c>
      <c r="I284" s="18">
        <v>252.95</v>
      </c>
      <c r="J284" s="15">
        <f t="shared" si="5"/>
        <v>2592.7375</v>
      </c>
      <c r="K284" s="10" t="str">
        <f t="array" ref="K284">IFERROR(XLOOKUP(G284,'Tipo de Carga'!A:A,'Tipo de Carga'!B:B))</f>
        <v>Natgas</v>
      </c>
      <c r="L284" s="10">
        <f t="shared" si="2"/>
        <v>1</v>
      </c>
      <c r="M284" s="10">
        <f t="shared" si="3"/>
        <v>4</v>
      </c>
      <c r="N284" s="10">
        <f t="shared" si="4"/>
        <v>1</v>
      </c>
      <c r="O284" s="10" t="str">
        <f t="array" ref="O284">IFERROR(XLOOKUP(G284,'Tipo de Carga'!A:A,'Tipo de Carga'!C:C))</f>
        <v>GNC</v>
      </c>
    </row>
    <row r="285">
      <c r="A285" s="16">
        <v>1912.0</v>
      </c>
      <c r="B285" s="10" t="str">
        <f t="array" ref="B285">IFERROR(XLOOKUP(A285,'Asignacion Ene'!A:A,'Asignacion Ene'!C:C))</f>
        <v>MeLi asignado SD</v>
      </c>
      <c r="C285" s="10" t="str">
        <f t="array" ref="C285">IFERROR(XLOOKUP(A285,'Asignacion Ene'!A:A,'Asignacion Ene'!B:B))</f>
        <v>EC-05</v>
      </c>
      <c r="D285" s="17" t="s">
        <v>186</v>
      </c>
      <c r="E285" s="19" t="s">
        <v>231</v>
      </c>
      <c r="F285" s="10" t="str">
        <f t="array" ref="F285">IFERROR(XLOOKUP(E285,Operadores!A:A,Operadores!B:B))</f>
        <v>PARMI</v>
      </c>
      <c r="G285" s="16" t="s">
        <v>111</v>
      </c>
      <c r="H285" s="13">
        <v>10.65</v>
      </c>
      <c r="I285" s="18">
        <v>258.0</v>
      </c>
      <c r="J285" s="15">
        <f t="shared" si="5"/>
        <v>2747.7</v>
      </c>
      <c r="K285" s="10" t="str">
        <f t="array" ref="K285">IFERROR(XLOOKUP(G285,'Tipo de Carga'!A:A,'Tipo de Carga'!B:B))</f>
        <v>COMSUSTENTA</v>
      </c>
      <c r="L285" s="10">
        <f t="shared" si="2"/>
        <v>1</v>
      </c>
      <c r="M285" s="10">
        <f t="shared" si="3"/>
        <v>4</v>
      </c>
      <c r="N285" s="10">
        <f t="shared" si="4"/>
        <v>1</v>
      </c>
      <c r="O285" s="10" t="str">
        <f t="array" ref="O285">IFERROR(XLOOKUP(G285,'Tipo de Carga'!A:A,'Tipo de Carga'!C:C))</f>
        <v>GNC</v>
      </c>
    </row>
    <row r="286">
      <c r="A286" s="16">
        <v>1920.0</v>
      </c>
      <c r="B286" s="10" t="str">
        <f t="array" ref="B286">IFERROR(XLOOKUP(A286,'Asignacion Ene'!A:A,'Asignacion Ene'!C:C))</f>
        <v>MeLi asignado SD</v>
      </c>
      <c r="C286" s="10" t="str">
        <f t="array" ref="C286">IFERROR(XLOOKUP(A286,'Asignacion Ene'!A:A,'Asignacion Ene'!B:B))</f>
        <v>EC-05</v>
      </c>
      <c r="D286" s="17" t="s">
        <v>186</v>
      </c>
      <c r="E286" s="19" t="s">
        <v>232</v>
      </c>
      <c r="F286" s="10" t="str">
        <f t="array" ref="F286">IFERROR(XLOOKUP(E286,Operadores!A:A,Operadores!B:B))</f>
        <v>DIAOSC</v>
      </c>
      <c r="G286" s="16" t="s">
        <v>111</v>
      </c>
      <c r="H286" s="13">
        <v>10.65</v>
      </c>
      <c r="I286" s="18">
        <v>253.0</v>
      </c>
      <c r="J286" s="15">
        <f t="shared" si="5"/>
        <v>2694.45</v>
      </c>
      <c r="K286" s="10" t="str">
        <f t="array" ref="K286">IFERROR(XLOOKUP(G286,'Tipo de Carga'!A:A,'Tipo de Carga'!B:B))</f>
        <v>COMSUSTENTA</v>
      </c>
      <c r="L286" s="10">
        <f t="shared" si="2"/>
        <v>1</v>
      </c>
      <c r="M286" s="10">
        <f t="shared" si="3"/>
        <v>4</v>
      </c>
      <c r="N286" s="10">
        <f t="shared" si="4"/>
        <v>1</v>
      </c>
      <c r="O286" s="10" t="str">
        <f t="array" ref="O286">IFERROR(XLOOKUP(G286,'Tipo de Carga'!A:A,'Tipo de Carga'!C:C))</f>
        <v>GNC</v>
      </c>
    </row>
    <row r="287">
      <c r="A287" s="16">
        <v>1923.0</v>
      </c>
      <c r="B287" s="10" t="str">
        <f t="array" ref="B287">IFERROR(XLOOKUP(A287,'Asignacion Ene'!A:A,'Asignacion Ene'!C:C))</f>
        <v>MeLi Ded Puebla</v>
      </c>
      <c r="C287" s="10" t="str">
        <f t="array" ref="C287">IFERROR(XLOOKUP(A287,'Asignacion Ene'!A:A,'Asignacion Ene'!B:B))</f>
        <v>EC-05</v>
      </c>
      <c r="D287" s="17" t="s">
        <v>186</v>
      </c>
      <c r="E287" s="19" t="s">
        <v>233</v>
      </c>
      <c r="F287" s="10" t="str">
        <f t="array" ref="F287">IFERROR(XLOOKUP(E287,Operadores!A:A,Operadores!B:B))</f>
        <v>REYFER01</v>
      </c>
      <c r="G287" s="16" t="s">
        <v>111</v>
      </c>
      <c r="H287" s="13">
        <v>10.65</v>
      </c>
      <c r="I287" s="18">
        <v>231.0</v>
      </c>
      <c r="J287" s="15">
        <f t="shared" si="5"/>
        <v>2460.15</v>
      </c>
      <c r="K287" s="10" t="str">
        <f t="array" ref="K287">IFERROR(XLOOKUP(G287,'Tipo de Carga'!A:A,'Tipo de Carga'!B:B))</f>
        <v>COMSUSTENTA</v>
      </c>
      <c r="L287" s="10">
        <f t="shared" si="2"/>
        <v>1</v>
      </c>
      <c r="M287" s="10">
        <f t="shared" si="3"/>
        <v>4</v>
      </c>
      <c r="N287" s="10">
        <f t="shared" si="4"/>
        <v>1</v>
      </c>
      <c r="O287" s="10" t="str">
        <f t="array" ref="O287">IFERROR(XLOOKUP(G287,'Tipo de Carga'!A:A,'Tipo de Carga'!C:C))</f>
        <v>GNC</v>
      </c>
    </row>
    <row r="288">
      <c r="A288" s="16">
        <v>1928.0</v>
      </c>
      <c r="B288" s="10" t="str">
        <f t="array" ref="B288">IFERROR(XLOOKUP(A288,'Asignacion Ene'!A:A,'Asignacion Ene'!C:C))</f>
        <v>MeLi Ded Puebla</v>
      </c>
      <c r="C288" s="10" t="str">
        <f t="array" ref="C288">IFERROR(XLOOKUP(A288,'Asignacion Ene'!A:A,'Asignacion Ene'!B:B))</f>
        <v>EC-05</v>
      </c>
      <c r="D288" s="17" t="s">
        <v>186</v>
      </c>
      <c r="E288" s="19" t="s">
        <v>234</v>
      </c>
      <c r="F288" s="10" t="str">
        <f t="array" ref="F288">IFERROR(XLOOKUP(E288,Operadores!A:A,Operadores!B:B))</f>
        <v>BARPED</v>
      </c>
      <c r="G288" s="16" t="s">
        <v>111</v>
      </c>
      <c r="H288" s="13">
        <v>10.65</v>
      </c>
      <c r="I288" s="18">
        <v>240.0</v>
      </c>
      <c r="J288" s="15">
        <f t="shared" si="5"/>
        <v>2556</v>
      </c>
      <c r="K288" s="10" t="str">
        <f t="array" ref="K288">IFERROR(XLOOKUP(G288,'Tipo de Carga'!A:A,'Tipo de Carga'!B:B))</f>
        <v>COMSUSTENTA</v>
      </c>
      <c r="L288" s="10">
        <f t="shared" si="2"/>
        <v>1</v>
      </c>
      <c r="M288" s="10">
        <f t="shared" si="3"/>
        <v>4</v>
      </c>
      <c r="N288" s="10">
        <f t="shared" si="4"/>
        <v>1</v>
      </c>
      <c r="O288" s="10" t="str">
        <f t="array" ref="O288">IFERROR(XLOOKUP(G288,'Tipo de Carga'!A:A,'Tipo de Carga'!C:C))</f>
        <v>GNC</v>
      </c>
    </row>
    <row r="289">
      <c r="A289" s="16">
        <v>1960.0</v>
      </c>
      <c r="B289" s="10" t="str">
        <f t="array" ref="B289">IFERROR(XLOOKUP(A289,'Asignacion Ene'!A:A,'Asignacion Ene'!C:C))</f>
        <v>MeLi asignado SD</v>
      </c>
      <c r="C289" s="10" t="str">
        <f t="array" ref="C289">IFERROR(XLOOKUP(A289,'Asignacion Ene'!A:A,'Asignacion Ene'!B:B))</f>
        <v>EC-05</v>
      </c>
      <c r="D289" s="17" t="s">
        <v>235</v>
      </c>
      <c r="E289" s="19" t="s">
        <v>236</v>
      </c>
      <c r="F289" s="10" t="str">
        <f t="array" ref="F289">IFERROR(XLOOKUP(E289,Operadores!A:A,Operadores!B:B))</f>
        <v>MARJUA02</v>
      </c>
      <c r="G289" s="16" t="s">
        <v>17</v>
      </c>
      <c r="H289" s="13">
        <v>19.16868</v>
      </c>
      <c r="I289" s="18">
        <v>3.0</v>
      </c>
      <c r="J289" s="15">
        <f t="shared" si="5"/>
        <v>57.50604</v>
      </c>
      <c r="K289" s="10" t="str">
        <f t="array" ref="K289">IFERROR(XLOOKUP(G289,'Tipo de Carga'!A:A,'Tipo de Carga'!B:B))</f>
        <v>Autoabasto</v>
      </c>
      <c r="L289" s="10">
        <f t="shared" si="2"/>
        <v>2</v>
      </c>
      <c r="M289" s="10">
        <f t="shared" si="3"/>
        <v>5</v>
      </c>
      <c r="N289" s="10">
        <f t="shared" si="4"/>
        <v>1</v>
      </c>
      <c r="O289" s="10" t="str">
        <f t="array" ref="O289">IFERROR(XLOOKUP(G289,'Tipo de Carga'!A:A,'Tipo de Carga'!C:C))</f>
        <v>Diesel</v>
      </c>
    </row>
    <row r="290">
      <c r="A290" s="16">
        <v>1989.0</v>
      </c>
      <c r="B290" s="10" t="str">
        <f t="array" ref="B290">IFERROR(XLOOKUP(A290,'Asignacion Ene'!A:A,'Asignacion Ene'!C:C))</f>
        <v>MeLi asignado SD</v>
      </c>
      <c r="C290" s="10" t="str">
        <f t="array" ref="C290">IFERROR(XLOOKUP(A290,'Asignacion Ene'!A:A,'Asignacion Ene'!B:B))</f>
        <v>EC-05</v>
      </c>
      <c r="D290" s="17" t="s">
        <v>235</v>
      </c>
      <c r="E290" s="19" t="s">
        <v>137</v>
      </c>
      <c r="F290" s="10" t="str">
        <f t="array" ref="F290">IFERROR(XLOOKUP(E290,Operadores!A:A,Operadores!B:B))</f>
        <v>CARCRI01</v>
      </c>
      <c r="G290" s="16" t="s">
        <v>17</v>
      </c>
      <c r="H290" s="13">
        <v>19.16868</v>
      </c>
      <c r="I290" s="18">
        <v>205.0</v>
      </c>
      <c r="J290" s="15">
        <f t="shared" si="5"/>
        <v>3929.5794</v>
      </c>
      <c r="K290" s="10" t="str">
        <f t="array" ref="K290">IFERROR(XLOOKUP(G290,'Tipo de Carga'!A:A,'Tipo de Carga'!B:B))</f>
        <v>Autoabasto</v>
      </c>
      <c r="L290" s="10">
        <f t="shared" si="2"/>
        <v>2</v>
      </c>
      <c r="M290" s="10">
        <f t="shared" si="3"/>
        <v>5</v>
      </c>
      <c r="N290" s="10">
        <f t="shared" si="4"/>
        <v>1</v>
      </c>
      <c r="O290" s="10" t="str">
        <f t="array" ref="O290">IFERROR(XLOOKUP(G290,'Tipo de Carga'!A:A,'Tipo de Carga'!C:C))</f>
        <v>Diesel</v>
      </c>
    </row>
    <row r="291">
      <c r="A291" s="16">
        <v>1695.0</v>
      </c>
      <c r="B291" s="10" t="str">
        <f t="array" ref="B291">IFERROR(XLOOKUP(A291,'Asignacion Ene'!A:A,'Asignacion Ene'!C:C))</f>
        <v>Out</v>
      </c>
      <c r="C291" s="10" t="str">
        <f t="array" ref="C291">IFERROR(XLOOKUP(A291,'Asignacion Ene'!A:A,'Asignacion Ene'!B:B))</f>
        <v>TTE</v>
      </c>
      <c r="D291" s="17" t="s">
        <v>235</v>
      </c>
      <c r="E291" s="19" t="s">
        <v>55</v>
      </c>
      <c r="F291" s="10" t="str">
        <f t="array" ref="F291">IFERROR(XLOOKUP(E291,Operadores!A:A,Operadores!B:B))</f>
        <v>DELJOS</v>
      </c>
      <c r="G291" s="16" t="s">
        <v>17</v>
      </c>
      <c r="H291" s="13">
        <v>19.16868</v>
      </c>
      <c r="I291" s="18">
        <v>115.0</v>
      </c>
      <c r="J291" s="15">
        <f t="shared" si="5"/>
        <v>2204.3982</v>
      </c>
      <c r="K291" s="10" t="str">
        <f t="array" ref="K291">IFERROR(XLOOKUP(G291,'Tipo de Carga'!A:A,'Tipo de Carga'!B:B))</f>
        <v>Autoabasto</v>
      </c>
      <c r="L291" s="10">
        <f t="shared" si="2"/>
        <v>2</v>
      </c>
      <c r="M291" s="10">
        <f t="shared" si="3"/>
        <v>5</v>
      </c>
      <c r="N291" s="10">
        <f t="shared" si="4"/>
        <v>1</v>
      </c>
      <c r="O291" s="10" t="str">
        <f t="array" ref="O291">IFERROR(XLOOKUP(G291,'Tipo de Carga'!A:A,'Tipo de Carga'!C:C))</f>
        <v>Diesel</v>
      </c>
    </row>
    <row r="292">
      <c r="A292" s="16">
        <v>1863.0</v>
      </c>
      <c r="B292" s="10" t="str">
        <f t="array" ref="B292">IFERROR(XLOOKUP(A292,'Asignacion Ene'!A:A,'Asignacion Ene'!C:C))</f>
        <v>Pilgrims Tepo</v>
      </c>
      <c r="C292" s="10" t="str">
        <f t="array" ref="C292">IFERROR(XLOOKUP(A292,'Asignacion Ene'!A:A,'Asignacion Ene'!B:B))</f>
        <v>EC-02</v>
      </c>
      <c r="D292" s="17" t="s">
        <v>235</v>
      </c>
      <c r="E292" s="19" t="s">
        <v>237</v>
      </c>
      <c r="F292" s="10" t="str">
        <f t="array" ref="F292">IFERROR(XLOOKUP(E292,Operadores!A:A,Operadores!B:B))</f>
        <v>SANJES01</v>
      </c>
      <c r="G292" s="16" t="s">
        <v>17</v>
      </c>
      <c r="H292" s="13">
        <v>19.16868</v>
      </c>
      <c r="I292" s="18">
        <v>166.0</v>
      </c>
      <c r="J292" s="15">
        <f t="shared" si="5"/>
        <v>3182.00088</v>
      </c>
      <c r="K292" s="10" t="str">
        <f t="array" ref="K292">IFERROR(XLOOKUP(G292,'Tipo de Carga'!A:A,'Tipo de Carga'!B:B))</f>
        <v>Autoabasto</v>
      </c>
      <c r="L292" s="10">
        <f t="shared" si="2"/>
        <v>2</v>
      </c>
      <c r="M292" s="10">
        <f t="shared" si="3"/>
        <v>5</v>
      </c>
      <c r="N292" s="10">
        <f t="shared" si="4"/>
        <v>1</v>
      </c>
      <c r="O292" s="10" t="str">
        <f t="array" ref="O292">IFERROR(XLOOKUP(G292,'Tipo de Carga'!A:A,'Tipo de Carga'!C:C))</f>
        <v>Diesel</v>
      </c>
    </row>
    <row r="293">
      <c r="A293" s="16">
        <v>1688.0</v>
      </c>
      <c r="B293" s="10" t="str">
        <f t="array" ref="B293">IFERROR(XLOOKUP(A293,'Asignacion Ene'!A:A,'Asignacion Ene'!C:C))</f>
        <v>Pilgrims Tepo</v>
      </c>
      <c r="C293" s="10" t="str">
        <f t="array" ref="C293">IFERROR(XLOOKUP(A293,'Asignacion Ene'!A:A,'Asignacion Ene'!B:B))</f>
        <v>EC-02</v>
      </c>
      <c r="D293" s="17" t="s">
        <v>235</v>
      </c>
      <c r="E293" s="19" t="s">
        <v>50</v>
      </c>
      <c r="F293" s="10" t="str">
        <f t="array" ref="F293">IFERROR(XLOOKUP(E293,Operadores!A:A,Operadores!B:B))</f>
        <v>SANJUA07</v>
      </c>
      <c r="G293" s="16" t="s">
        <v>17</v>
      </c>
      <c r="H293" s="13">
        <v>19.16868</v>
      </c>
      <c r="I293" s="18">
        <v>222.0</v>
      </c>
      <c r="J293" s="15">
        <f t="shared" si="5"/>
        <v>4255.44696</v>
      </c>
      <c r="K293" s="10" t="str">
        <f t="array" ref="K293">IFERROR(XLOOKUP(G293,'Tipo de Carga'!A:A,'Tipo de Carga'!B:B))</f>
        <v>Autoabasto</v>
      </c>
      <c r="L293" s="10">
        <f t="shared" si="2"/>
        <v>2</v>
      </c>
      <c r="M293" s="10">
        <f t="shared" si="3"/>
        <v>5</v>
      </c>
      <c r="N293" s="10">
        <f t="shared" si="4"/>
        <v>1</v>
      </c>
      <c r="O293" s="10" t="str">
        <f t="array" ref="O293">IFERROR(XLOOKUP(G293,'Tipo de Carga'!A:A,'Tipo de Carga'!C:C))</f>
        <v>Diesel</v>
      </c>
    </row>
    <row r="294">
      <c r="A294" s="16">
        <v>1752.0</v>
      </c>
      <c r="B294" s="10" t="str">
        <f t="array" ref="B294">IFERROR(XLOOKUP(A294,'Asignacion Ene'!A:A,'Asignacion Ene'!C:C))</f>
        <v>Liverpool Local</v>
      </c>
      <c r="C294" s="10" t="str">
        <f t="array" ref="C294">IFERROR(XLOOKUP(A294,'Asignacion Ene'!A:A,'Asignacion Ene'!B:B))</f>
        <v>EC-01</v>
      </c>
      <c r="D294" s="17" t="s">
        <v>235</v>
      </c>
      <c r="E294" s="19" t="s">
        <v>238</v>
      </c>
      <c r="F294" s="10" t="str">
        <f t="array" ref="F294">IFERROR(XLOOKUP(E294,Operadores!A:A,Operadores!B:B))</f>
        <v>ROBJUA01</v>
      </c>
      <c r="G294" s="16" t="s">
        <v>17</v>
      </c>
      <c r="H294" s="13">
        <v>19.16868</v>
      </c>
      <c r="I294" s="18">
        <v>448.0</v>
      </c>
      <c r="J294" s="15">
        <f t="shared" si="5"/>
        <v>8587.56864</v>
      </c>
      <c r="K294" s="10" t="str">
        <f t="array" ref="K294">IFERROR(XLOOKUP(G294,'Tipo de Carga'!A:A,'Tipo de Carga'!B:B))</f>
        <v>Autoabasto</v>
      </c>
      <c r="L294" s="10">
        <f t="shared" si="2"/>
        <v>2</v>
      </c>
      <c r="M294" s="10">
        <f t="shared" si="3"/>
        <v>5</v>
      </c>
      <c r="N294" s="10">
        <f t="shared" si="4"/>
        <v>1</v>
      </c>
      <c r="O294" s="10" t="str">
        <f t="array" ref="O294">IFERROR(XLOOKUP(G294,'Tipo de Carga'!A:A,'Tipo de Carga'!C:C))</f>
        <v>Diesel</v>
      </c>
    </row>
    <row r="295">
      <c r="A295" s="16">
        <v>1937.0</v>
      </c>
      <c r="B295" s="10" t="str">
        <f t="array" ref="B295">IFERROR(XLOOKUP(A295,'Asignacion Ene'!A:A,'Asignacion Ene'!C:C))</f>
        <v>MeLi asignado SD</v>
      </c>
      <c r="C295" s="10" t="str">
        <f t="array" ref="C295">IFERROR(XLOOKUP(A295,'Asignacion Ene'!A:A,'Asignacion Ene'!B:B))</f>
        <v>EC-05</v>
      </c>
      <c r="D295" s="17" t="s">
        <v>235</v>
      </c>
      <c r="E295" s="19" t="s">
        <v>38</v>
      </c>
      <c r="F295" s="10" t="str">
        <f t="array" ref="F295">IFERROR(XLOOKUP(E295,Operadores!A:A,Operadores!B:B))</f>
        <v>BENMAX</v>
      </c>
      <c r="G295" s="16" t="s">
        <v>17</v>
      </c>
      <c r="H295" s="13">
        <v>19.16868</v>
      </c>
      <c r="I295" s="18">
        <v>387.0</v>
      </c>
      <c r="J295" s="15">
        <f t="shared" si="5"/>
        <v>7418.27916</v>
      </c>
      <c r="K295" s="10" t="str">
        <f t="array" ref="K295">IFERROR(XLOOKUP(G295,'Tipo de Carga'!A:A,'Tipo de Carga'!B:B))</f>
        <v>Autoabasto</v>
      </c>
      <c r="L295" s="10">
        <f t="shared" si="2"/>
        <v>2</v>
      </c>
      <c r="M295" s="10">
        <f t="shared" si="3"/>
        <v>5</v>
      </c>
      <c r="N295" s="10">
        <f t="shared" si="4"/>
        <v>1</v>
      </c>
      <c r="O295" s="10" t="str">
        <f t="array" ref="O295">IFERROR(XLOOKUP(G295,'Tipo de Carga'!A:A,'Tipo de Carga'!C:C))</f>
        <v>Diesel</v>
      </c>
    </row>
    <row r="296">
      <c r="A296" s="16">
        <v>1995.0</v>
      </c>
      <c r="B296" s="10" t="str">
        <f t="array" ref="B296">IFERROR(XLOOKUP(A296,'Asignacion Ene'!A:A,'Asignacion Ene'!C:C))</f>
        <v>MeLi Dedicado Merida</v>
      </c>
      <c r="C296" s="10" t="str">
        <f t="array" ref="C296">IFERROR(XLOOKUP(A296,'Asignacion Ene'!A:A,'Asignacion Ene'!B:B))</f>
        <v>EC-05</v>
      </c>
      <c r="D296" s="17" t="s">
        <v>235</v>
      </c>
      <c r="E296" s="19" t="s">
        <v>22</v>
      </c>
      <c r="F296" s="10" t="str">
        <f t="array" ref="F296">IFERROR(XLOOKUP(E296,Operadores!A:A,Operadores!B:B))</f>
        <v>AGUMAU</v>
      </c>
      <c r="G296" s="16" t="s">
        <v>17</v>
      </c>
      <c r="H296" s="13">
        <v>19.16868</v>
      </c>
      <c r="I296" s="18">
        <v>301.0</v>
      </c>
      <c r="J296" s="15">
        <f t="shared" si="5"/>
        <v>5769.77268</v>
      </c>
      <c r="K296" s="10" t="str">
        <f t="array" ref="K296">IFERROR(XLOOKUP(G296,'Tipo de Carga'!A:A,'Tipo de Carga'!B:B))</f>
        <v>Autoabasto</v>
      </c>
      <c r="L296" s="10">
        <f t="shared" si="2"/>
        <v>2</v>
      </c>
      <c r="M296" s="10">
        <f t="shared" si="3"/>
        <v>5</v>
      </c>
      <c r="N296" s="10">
        <f t="shared" si="4"/>
        <v>1</v>
      </c>
      <c r="O296" s="10" t="str">
        <f t="array" ref="O296">IFERROR(XLOOKUP(G296,'Tipo de Carga'!A:A,'Tipo de Carga'!C:C))</f>
        <v>Diesel</v>
      </c>
    </row>
    <row r="297">
      <c r="A297" s="16">
        <v>1689.0</v>
      </c>
      <c r="B297" s="10" t="str">
        <f t="array" ref="B297">IFERROR(XLOOKUP(A297,'Asignacion Ene'!A:A,'Asignacion Ene'!C:C))</f>
        <v>Pilgrims Tepo</v>
      </c>
      <c r="C297" s="10" t="str">
        <f t="array" ref="C297">IFERROR(XLOOKUP(A297,'Asignacion Ene'!A:A,'Asignacion Ene'!B:B))</f>
        <v>EC-02</v>
      </c>
      <c r="D297" s="17" t="s">
        <v>235</v>
      </c>
      <c r="E297" s="19" t="s">
        <v>24</v>
      </c>
      <c r="F297" s="10" t="str">
        <f t="array" ref="F297">IFERROR(XLOOKUP(E297,Operadores!A:A,Operadores!B:B))</f>
        <v>OROEDU</v>
      </c>
      <c r="G297" s="16" t="s">
        <v>17</v>
      </c>
      <c r="H297" s="13">
        <v>19.16868</v>
      </c>
      <c r="I297" s="18">
        <v>253.0</v>
      </c>
      <c r="J297" s="15">
        <f t="shared" si="5"/>
        <v>4849.67604</v>
      </c>
      <c r="K297" s="10" t="str">
        <f t="array" ref="K297">IFERROR(XLOOKUP(G297,'Tipo de Carga'!A:A,'Tipo de Carga'!B:B))</f>
        <v>Autoabasto</v>
      </c>
      <c r="L297" s="10">
        <f t="shared" si="2"/>
        <v>2</v>
      </c>
      <c r="M297" s="10">
        <f t="shared" si="3"/>
        <v>5</v>
      </c>
      <c r="N297" s="10">
        <f t="shared" si="4"/>
        <v>1</v>
      </c>
      <c r="O297" s="10" t="str">
        <f t="array" ref="O297">IFERROR(XLOOKUP(G297,'Tipo de Carga'!A:A,'Tipo de Carga'!C:C))</f>
        <v>Diesel</v>
      </c>
    </row>
    <row r="298">
      <c r="A298" s="16">
        <v>1889.0</v>
      </c>
      <c r="B298" s="10" t="str">
        <f t="array" ref="B298">IFERROR(XLOOKUP(A298,'Asignacion Ene'!A:A,'Asignacion Ene'!C:C))</f>
        <v>MeLi asignado SD</v>
      </c>
      <c r="C298" s="10" t="str">
        <f t="array" ref="C298">IFERROR(XLOOKUP(A298,'Asignacion Ene'!A:A,'Asignacion Ene'!B:B))</f>
        <v>EC-05</v>
      </c>
      <c r="D298" s="17" t="s">
        <v>235</v>
      </c>
      <c r="E298" s="19" t="s">
        <v>147</v>
      </c>
      <c r="F298" s="10" t="str">
        <f t="array" ref="F298">IFERROR(XLOOKUP(E298,Operadores!A:A,Operadores!B:B))</f>
        <v>MARANG</v>
      </c>
      <c r="G298" s="16" t="s">
        <v>17</v>
      </c>
      <c r="H298" s="13">
        <v>19.16868</v>
      </c>
      <c r="I298" s="18">
        <v>365.0</v>
      </c>
      <c r="J298" s="15">
        <f t="shared" si="5"/>
        <v>6996.5682</v>
      </c>
      <c r="K298" s="10" t="str">
        <f t="array" ref="K298">IFERROR(XLOOKUP(G298,'Tipo de Carga'!A:A,'Tipo de Carga'!B:B))</f>
        <v>Autoabasto</v>
      </c>
      <c r="L298" s="10">
        <f t="shared" si="2"/>
        <v>2</v>
      </c>
      <c r="M298" s="10">
        <f t="shared" si="3"/>
        <v>5</v>
      </c>
      <c r="N298" s="10">
        <f t="shared" si="4"/>
        <v>1</v>
      </c>
      <c r="O298" s="10" t="str">
        <f t="array" ref="O298">IFERROR(XLOOKUP(G298,'Tipo de Carga'!A:A,'Tipo de Carga'!C:C))</f>
        <v>Diesel</v>
      </c>
    </row>
    <row r="299">
      <c r="A299" s="16">
        <v>2015.0</v>
      </c>
      <c r="B299" s="10" t="str">
        <f t="array" ref="B299">IFERROR(XLOOKUP(A299,'Asignacion Ene'!A:A,'Asignacion Ene'!C:C))</f>
        <v>MeLi Asignado TD</v>
      </c>
      <c r="C299" s="10" t="str">
        <f t="array" ref="C299">IFERROR(XLOOKUP(A299,'Asignacion Ene'!A:A,'Asignacion Ene'!B:B))</f>
        <v>EC-05</v>
      </c>
      <c r="D299" s="17" t="s">
        <v>235</v>
      </c>
      <c r="E299" s="19" t="s">
        <v>95</v>
      </c>
      <c r="F299" s="10" t="str">
        <f t="array" ref="F299">IFERROR(XLOOKUP(E299,Operadores!A:A,Operadores!B:B))</f>
        <v>VILYON</v>
      </c>
      <c r="G299" s="16" t="s">
        <v>17</v>
      </c>
      <c r="H299" s="13">
        <v>19.16868</v>
      </c>
      <c r="I299" s="18">
        <v>450.0</v>
      </c>
      <c r="J299" s="15">
        <f t="shared" si="5"/>
        <v>8625.906</v>
      </c>
      <c r="K299" s="10" t="str">
        <f t="array" ref="K299">IFERROR(XLOOKUP(G299,'Tipo de Carga'!A:A,'Tipo de Carga'!B:B))</f>
        <v>Autoabasto</v>
      </c>
      <c r="L299" s="10">
        <f t="shared" si="2"/>
        <v>2</v>
      </c>
      <c r="M299" s="10">
        <f t="shared" si="3"/>
        <v>5</v>
      </c>
      <c r="N299" s="10">
        <f t="shared" si="4"/>
        <v>1</v>
      </c>
      <c r="O299" s="10" t="str">
        <f t="array" ref="O299">IFERROR(XLOOKUP(G299,'Tipo de Carga'!A:A,'Tipo de Carga'!C:C))</f>
        <v>Diesel</v>
      </c>
    </row>
    <row r="300">
      <c r="A300" s="16">
        <v>1704.0</v>
      </c>
      <c r="B300" s="10" t="str">
        <f t="array" ref="B300">IFERROR(XLOOKUP(A300,'Asignacion Ene'!A:A,'Asignacion Ene'!C:C))</f>
        <v>Pilgrims Tepo</v>
      </c>
      <c r="C300" s="10" t="str">
        <f t="array" ref="C300">IFERROR(XLOOKUP(A300,'Asignacion Ene'!A:A,'Asignacion Ene'!B:B))</f>
        <v>EC-02</v>
      </c>
      <c r="D300" s="17" t="s">
        <v>235</v>
      </c>
      <c r="E300" s="19" t="s">
        <v>135</v>
      </c>
      <c r="F300" s="10" t="str">
        <f t="array" ref="F300">IFERROR(XLOOKUP(E300,Operadores!A:A,Operadores!B:B))</f>
        <v>GALISM</v>
      </c>
      <c r="G300" s="16" t="s">
        <v>17</v>
      </c>
      <c r="H300" s="13">
        <v>19.16868</v>
      </c>
      <c r="I300" s="18">
        <v>200.0</v>
      </c>
      <c r="J300" s="15">
        <f t="shared" si="5"/>
        <v>3833.736</v>
      </c>
      <c r="K300" s="10" t="str">
        <f t="array" ref="K300">IFERROR(XLOOKUP(G300,'Tipo de Carga'!A:A,'Tipo de Carga'!B:B))</f>
        <v>Autoabasto</v>
      </c>
      <c r="L300" s="10">
        <f t="shared" si="2"/>
        <v>2</v>
      </c>
      <c r="M300" s="10">
        <f t="shared" si="3"/>
        <v>5</v>
      </c>
      <c r="N300" s="10">
        <f t="shared" si="4"/>
        <v>1</v>
      </c>
      <c r="O300" s="10" t="str">
        <f t="array" ref="O300">IFERROR(XLOOKUP(G300,'Tipo de Carga'!A:A,'Tipo de Carga'!C:C))</f>
        <v>Diesel</v>
      </c>
    </row>
    <row r="301">
      <c r="A301" s="16">
        <v>2031.0</v>
      </c>
      <c r="B301" s="10" t="str">
        <f t="array" ref="B301">IFERROR(XLOOKUP(A301,'Asignacion Ene'!A:A,'Asignacion Ene'!C:C))</f>
        <v>MeLi Dedicado Merida</v>
      </c>
      <c r="C301" s="10" t="str">
        <f t="array" ref="C301">IFERROR(XLOOKUP(A301,'Asignacion Ene'!A:A,'Asignacion Ene'!B:B))</f>
        <v>EC-05</v>
      </c>
      <c r="D301" s="17" t="s">
        <v>235</v>
      </c>
      <c r="E301" s="19" t="s">
        <v>239</v>
      </c>
      <c r="F301" s="10" t="str">
        <f t="array" ref="F301">IFERROR(XLOOKUP(E301,Operadores!A:A,Operadores!B:B))</f>
        <v>LEOJUA</v>
      </c>
      <c r="G301" s="16" t="s">
        <v>17</v>
      </c>
      <c r="H301" s="13">
        <v>19.16868</v>
      </c>
      <c r="I301" s="18">
        <v>357.0</v>
      </c>
      <c r="J301" s="15">
        <f t="shared" si="5"/>
        <v>6843.21876</v>
      </c>
      <c r="K301" s="10" t="str">
        <f t="array" ref="K301">IFERROR(XLOOKUP(G301,'Tipo de Carga'!A:A,'Tipo de Carga'!B:B))</f>
        <v>Autoabasto</v>
      </c>
      <c r="L301" s="10">
        <f t="shared" si="2"/>
        <v>2</v>
      </c>
      <c r="M301" s="10">
        <f t="shared" si="3"/>
        <v>5</v>
      </c>
      <c r="N301" s="10">
        <f t="shared" si="4"/>
        <v>1</v>
      </c>
      <c r="O301" s="10" t="str">
        <f t="array" ref="O301">IFERROR(XLOOKUP(G301,'Tipo de Carga'!A:A,'Tipo de Carga'!C:C))</f>
        <v>Diesel</v>
      </c>
    </row>
    <row r="302">
      <c r="A302" s="16">
        <v>1906.0</v>
      </c>
      <c r="B302" s="10" t="str">
        <f t="array" ref="B302">IFERROR(XLOOKUP(A302,'Asignacion Ene'!A:A,'Asignacion Ene'!C:C))</f>
        <v>MeLi asignado SD</v>
      </c>
      <c r="C302" s="10" t="str">
        <f t="array" ref="C302">IFERROR(XLOOKUP(A302,'Asignacion Ene'!A:A,'Asignacion Ene'!B:B))</f>
        <v>EC-05</v>
      </c>
      <c r="D302" s="17" t="s">
        <v>235</v>
      </c>
      <c r="E302" s="19" t="s">
        <v>134</v>
      </c>
      <c r="F302" s="10" t="str">
        <f t="array" ref="F302">IFERROR(XLOOKUP(E302,Operadores!A:A,Operadores!B:B))</f>
        <v>IBAJOS</v>
      </c>
      <c r="G302" s="16" t="s">
        <v>17</v>
      </c>
      <c r="H302" s="13">
        <v>19.16868</v>
      </c>
      <c r="I302" s="18">
        <v>423.0</v>
      </c>
      <c r="J302" s="15">
        <f t="shared" si="5"/>
        <v>8108.35164</v>
      </c>
      <c r="K302" s="10" t="str">
        <f t="array" ref="K302">IFERROR(XLOOKUP(G302,'Tipo de Carga'!A:A,'Tipo de Carga'!B:B))</f>
        <v>Autoabasto</v>
      </c>
      <c r="L302" s="10">
        <f t="shared" si="2"/>
        <v>2</v>
      </c>
      <c r="M302" s="10">
        <f t="shared" si="3"/>
        <v>5</v>
      </c>
      <c r="N302" s="10">
        <f t="shared" si="4"/>
        <v>1</v>
      </c>
      <c r="O302" s="10" t="str">
        <f t="array" ref="O302">IFERROR(XLOOKUP(G302,'Tipo de Carga'!A:A,'Tipo de Carga'!C:C))</f>
        <v>Diesel</v>
      </c>
    </row>
    <row r="303">
      <c r="A303" s="16">
        <v>1963.0</v>
      </c>
      <c r="B303" s="10" t="str">
        <f t="array" ref="B303">IFERROR(XLOOKUP(A303,'Asignacion Ene'!A:A,'Asignacion Ene'!C:C))</f>
        <v>MeLi asignado SD</v>
      </c>
      <c r="C303" s="10" t="str">
        <f t="array" ref="C303">IFERROR(XLOOKUP(A303,'Asignacion Ene'!A:A,'Asignacion Ene'!B:B))</f>
        <v>EC-05</v>
      </c>
      <c r="D303" s="17" t="s">
        <v>235</v>
      </c>
      <c r="E303" s="19" t="s">
        <v>240</v>
      </c>
      <c r="F303" s="10" t="str">
        <f t="array" ref="F303">IFERROR(XLOOKUP(E303,Operadores!A:A,Operadores!B:B))</f>
        <v>VELGIO</v>
      </c>
      <c r="G303" s="16" t="s">
        <v>17</v>
      </c>
      <c r="H303" s="13">
        <v>19.16868</v>
      </c>
      <c r="I303" s="18">
        <v>620.0</v>
      </c>
      <c r="J303" s="15">
        <f t="shared" si="5"/>
        <v>11884.5816</v>
      </c>
      <c r="K303" s="10" t="str">
        <f t="array" ref="K303">IFERROR(XLOOKUP(G303,'Tipo de Carga'!A:A,'Tipo de Carga'!B:B))</f>
        <v>Autoabasto</v>
      </c>
      <c r="L303" s="10">
        <f t="shared" si="2"/>
        <v>2</v>
      </c>
      <c r="M303" s="10">
        <f t="shared" si="3"/>
        <v>5</v>
      </c>
      <c r="N303" s="10">
        <f t="shared" si="4"/>
        <v>1</v>
      </c>
      <c r="O303" s="10" t="str">
        <f t="array" ref="O303">IFERROR(XLOOKUP(G303,'Tipo de Carga'!A:A,'Tipo de Carga'!C:C))</f>
        <v>Diesel</v>
      </c>
    </row>
    <row r="304">
      <c r="A304" s="16">
        <v>2006.0</v>
      </c>
      <c r="B304" s="10" t="str">
        <f t="array" ref="B304">IFERROR(XLOOKUP(A304,'Asignacion Ene'!A:A,'Asignacion Ene'!C:C))</f>
        <v>MeLi Dedicado Merida</v>
      </c>
      <c r="C304" s="10" t="str">
        <f t="array" ref="C304">IFERROR(XLOOKUP(A304,'Asignacion Ene'!A:A,'Asignacion Ene'!B:B))</f>
        <v>EC-05</v>
      </c>
      <c r="D304" s="17" t="s">
        <v>235</v>
      </c>
      <c r="E304" s="19" t="s">
        <v>226</v>
      </c>
      <c r="F304" s="10" t="str">
        <f t="array" ref="F304">IFERROR(XLOOKUP(E304,Operadores!A:A,Operadores!B:B))</f>
        <v>BERJES</v>
      </c>
      <c r="G304" s="16" t="s">
        <v>17</v>
      </c>
      <c r="H304" s="13">
        <v>19.16868</v>
      </c>
      <c r="I304" s="18">
        <v>329.0</v>
      </c>
      <c r="J304" s="15">
        <f t="shared" si="5"/>
        <v>6306.49572</v>
      </c>
      <c r="K304" s="10" t="str">
        <f t="array" ref="K304">IFERROR(XLOOKUP(G304,'Tipo de Carga'!A:A,'Tipo de Carga'!B:B))</f>
        <v>Autoabasto</v>
      </c>
      <c r="L304" s="10">
        <f t="shared" si="2"/>
        <v>2</v>
      </c>
      <c r="M304" s="10">
        <f t="shared" si="3"/>
        <v>5</v>
      </c>
      <c r="N304" s="10">
        <f t="shared" si="4"/>
        <v>1</v>
      </c>
      <c r="O304" s="10" t="str">
        <f t="array" ref="O304">IFERROR(XLOOKUP(G304,'Tipo de Carga'!A:A,'Tipo de Carga'!C:C))</f>
        <v>Diesel</v>
      </c>
    </row>
    <row r="305">
      <c r="A305" s="16">
        <v>1988.0</v>
      </c>
      <c r="B305" s="10" t="str">
        <f t="array" ref="B305">IFERROR(XLOOKUP(A305,'Asignacion Ene'!A:A,'Asignacion Ene'!C:C))</f>
        <v>MeLi asignado SD</v>
      </c>
      <c r="C305" s="10" t="str">
        <f t="array" ref="C305">IFERROR(XLOOKUP(A305,'Asignacion Ene'!A:A,'Asignacion Ene'!B:B))</f>
        <v>EC-05</v>
      </c>
      <c r="D305" s="17" t="s">
        <v>235</v>
      </c>
      <c r="E305" s="19" t="s">
        <v>71</v>
      </c>
      <c r="F305" s="10" t="str">
        <f t="array" ref="F305">IFERROR(XLOOKUP(E305,Operadores!A:A,Operadores!B:B))</f>
        <v>CHAJOE</v>
      </c>
      <c r="G305" s="16" t="s">
        <v>17</v>
      </c>
      <c r="H305" s="13">
        <v>19.16868</v>
      </c>
      <c r="I305" s="18">
        <v>424.0</v>
      </c>
      <c r="J305" s="15">
        <f t="shared" si="5"/>
        <v>8127.52032</v>
      </c>
      <c r="K305" s="10" t="str">
        <f t="array" ref="K305">IFERROR(XLOOKUP(G305,'Tipo de Carga'!A:A,'Tipo de Carga'!B:B))</f>
        <v>Autoabasto</v>
      </c>
      <c r="L305" s="10">
        <f t="shared" si="2"/>
        <v>2</v>
      </c>
      <c r="M305" s="10">
        <f t="shared" si="3"/>
        <v>5</v>
      </c>
      <c r="N305" s="10">
        <f t="shared" si="4"/>
        <v>1</v>
      </c>
      <c r="O305" s="10" t="str">
        <f t="array" ref="O305">IFERROR(XLOOKUP(G305,'Tipo de Carga'!A:A,'Tipo de Carga'!C:C))</f>
        <v>Diesel</v>
      </c>
    </row>
    <row r="306">
      <c r="A306" s="16">
        <v>1996.0</v>
      </c>
      <c r="B306" s="10" t="str">
        <f t="array" ref="B306">IFERROR(XLOOKUP(A306,'Asignacion Ene'!A:A,'Asignacion Ene'!C:C))</f>
        <v>MeLi Dedicado Merida</v>
      </c>
      <c r="C306" s="10" t="str">
        <f t="array" ref="C306">IFERROR(XLOOKUP(A306,'Asignacion Ene'!A:A,'Asignacion Ene'!B:B))</f>
        <v>EC-05</v>
      </c>
      <c r="D306" s="17" t="s">
        <v>235</v>
      </c>
      <c r="E306" s="19" t="s">
        <v>241</v>
      </c>
      <c r="F306" s="10" t="str">
        <f t="array" ref="F306">IFERROR(XLOOKUP(E306,Operadores!A:A,Operadores!B:B))</f>
        <v>GALRAY</v>
      </c>
      <c r="G306" s="16" t="s">
        <v>17</v>
      </c>
      <c r="H306" s="13">
        <v>19.16868</v>
      </c>
      <c r="I306" s="18">
        <v>515.0</v>
      </c>
      <c r="J306" s="15">
        <f t="shared" si="5"/>
        <v>9871.8702</v>
      </c>
      <c r="K306" s="10" t="str">
        <f t="array" ref="K306">IFERROR(XLOOKUP(G306,'Tipo de Carga'!A:A,'Tipo de Carga'!B:B))</f>
        <v>Autoabasto</v>
      </c>
      <c r="L306" s="10">
        <f t="shared" si="2"/>
        <v>2</v>
      </c>
      <c r="M306" s="10">
        <f t="shared" si="3"/>
        <v>5</v>
      </c>
      <c r="N306" s="10">
        <f t="shared" si="4"/>
        <v>1</v>
      </c>
      <c r="O306" s="10" t="str">
        <f t="array" ref="O306">IFERROR(XLOOKUP(G306,'Tipo de Carga'!A:A,'Tipo de Carga'!C:C))</f>
        <v>Diesel</v>
      </c>
    </row>
    <row r="307">
      <c r="A307" s="16">
        <v>1950.0</v>
      </c>
      <c r="B307" s="10" t="str">
        <f t="array" ref="B307">IFERROR(XLOOKUP(A307,'Asignacion Ene'!A:A,'Asignacion Ene'!C:C))</f>
        <v>MeLi asignado SD</v>
      </c>
      <c r="C307" s="10" t="str">
        <f t="array" ref="C307">IFERROR(XLOOKUP(A307,'Asignacion Ene'!A:A,'Asignacion Ene'!B:B))</f>
        <v>EC-05</v>
      </c>
      <c r="D307" s="17" t="s">
        <v>235</v>
      </c>
      <c r="E307" s="19" t="s">
        <v>180</v>
      </c>
      <c r="F307" s="10" t="str">
        <f t="array" ref="F307">IFERROR(XLOOKUP(E307,Operadores!A:A,Operadores!B:B))</f>
        <v>MAROSC</v>
      </c>
      <c r="G307" s="16" t="s">
        <v>17</v>
      </c>
      <c r="H307" s="13">
        <v>19.16868</v>
      </c>
      <c r="I307" s="18">
        <v>425.0</v>
      </c>
      <c r="J307" s="15">
        <f t="shared" si="5"/>
        <v>8146.689</v>
      </c>
      <c r="K307" s="10" t="str">
        <f t="array" ref="K307">IFERROR(XLOOKUP(G307,'Tipo de Carga'!A:A,'Tipo de Carga'!B:B))</f>
        <v>Autoabasto</v>
      </c>
      <c r="L307" s="10">
        <f t="shared" si="2"/>
        <v>2</v>
      </c>
      <c r="M307" s="10">
        <f t="shared" si="3"/>
        <v>5</v>
      </c>
      <c r="N307" s="10">
        <f t="shared" si="4"/>
        <v>1</v>
      </c>
      <c r="O307" s="10" t="str">
        <f t="array" ref="O307">IFERROR(XLOOKUP(G307,'Tipo de Carga'!A:A,'Tipo de Carga'!C:C))</f>
        <v>Diesel</v>
      </c>
    </row>
    <row r="308">
      <c r="A308" s="16">
        <v>1865.0</v>
      </c>
      <c r="B308" s="10" t="str">
        <f t="array" ref="B308">IFERROR(XLOOKUP(A308,'Asignacion Ene'!A:A,'Asignacion Ene'!C:C))</f>
        <v>Circuitos</v>
      </c>
      <c r="C308" s="10" t="str">
        <f t="array" ref="C308">IFERROR(XLOOKUP(A308,'Asignacion Ene'!A:A,'Asignacion Ene'!B:B))</f>
        <v>EC-03</v>
      </c>
      <c r="D308" s="17" t="s">
        <v>235</v>
      </c>
      <c r="E308" s="19" t="s">
        <v>131</v>
      </c>
      <c r="F308" s="10" t="str">
        <f t="array" ref="F308">IFERROR(XLOOKUP(E308,Operadores!A:A,Operadores!B:B))</f>
        <v>REYRAU</v>
      </c>
      <c r="G308" s="16" t="s">
        <v>17</v>
      </c>
      <c r="H308" s="13">
        <v>19.16868</v>
      </c>
      <c r="I308" s="18">
        <v>531.0</v>
      </c>
      <c r="J308" s="15">
        <f t="shared" si="5"/>
        <v>10178.56908</v>
      </c>
      <c r="K308" s="10" t="str">
        <f t="array" ref="K308">IFERROR(XLOOKUP(G308,'Tipo de Carga'!A:A,'Tipo de Carga'!B:B))</f>
        <v>Autoabasto</v>
      </c>
      <c r="L308" s="10">
        <f t="shared" si="2"/>
        <v>2</v>
      </c>
      <c r="M308" s="10">
        <f t="shared" si="3"/>
        <v>5</v>
      </c>
      <c r="N308" s="10">
        <f t="shared" si="4"/>
        <v>1</v>
      </c>
      <c r="O308" s="10" t="str">
        <f t="array" ref="O308">IFERROR(XLOOKUP(G308,'Tipo de Carga'!A:A,'Tipo de Carga'!C:C))</f>
        <v>Diesel</v>
      </c>
    </row>
    <row r="309">
      <c r="A309" s="16">
        <v>1828.0</v>
      </c>
      <c r="B309" s="10" t="str">
        <f t="array" ref="B309">IFERROR(XLOOKUP(A309,'Asignacion Ene'!A:A,'Asignacion Ene'!C:C))</f>
        <v>Circuitos</v>
      </c>
      <c r="C309" s="10" t="str">
        <f t="array" ref="C309">IFERROR(XLOOKUP(A309,'Asignacion Ene'!A:A,'Asignacion Ene'!B:B))</f>
        <v>EC-03</v>
      </c>
      <c r="D309" s="17" t="s">
        <v>235</v>
      </c>
      <c r="E309" s="19" t="s">
        <v>25</v>
      </c>
      <c r="F309" s="10" t="str">
        <f t="array" ref="F309">IFERROR(XLOOKUP(E309,Operadores!A:A,Operadores!B:B))</f>
        <v>CRUBE</v>
      </c>
      <c r="G309" s="16" t="s">
        <v>17</v>
      </c>
      <c r="H309" s="13">
        <v>19.16868</v>
      </c>
      <c r="I309" s="18">
        <v>668.0</v>
      </c>
      <c r="J309" s="15">
        <f t="shared" si="5"/>
        <v>12804.67824</v>
      </c>
      <c r="K309" s="10" t="str">
        <f t="array" ref="K309">IFERROR(XLOOKUP(G309,'Tipo de Carga'!A:A,'Tipo de Carga'!B:B))</f>
        <v>Autoabasto</v>
      </c>
      <c r="L309" s="10">
        <f t="shared" si="2"/>
        <v>2</v>
      </c>
      <c r="M309" s="10">
        <f t="shared" si="3"/>
        <v>5</v>
      </c>
      <c r="N309" s="10">
        <f t="shared" si="4"/>
        <v>1</v>
      </c>
      <c r="O309" s="10" t="str">
        <f t="array" ref="O309">IFERROR(XLOOKUP(G309,'Tipo de Carga'!A:A,'Tipo de Carga'!C:C))</f>
        <v>Diesel</v>
      </c>
    </row>
    <row r="310">
      <c r="A310" s="16">
        <v>1905.0</v>
      </c>
      <c r="B310" s="10" t="str">
        <f t="array" ref="B310">IFERROR(XLOOKUP(A310,'Asignacion Ene'!A:A,'Asignacion Ene'!C:C))</f>
        <v>MeLi asignado SD</v>
      </c>
      <c r="C310" s="10" t="str">
        <f t="array" ref="C310">IFERROR(XLOOKUP(A310,'Asignacion Ene'!A:A,'Asignacion Ene'!B:B))</f>
        <v>EC-05</v>
      </c>
      <c r="D310" s="17" t="s">
        <v>235</v>
      </c>
      <c r="E310" s="19" t="s">
        <v>242</v>
      </c>
      <c r="F310" s="10" t="str">
        <f t="array" ref="F310">IFERROR(XLOOKUP(E310,Operadores!A:A,Operadores!B:B))</f>
        <v>ALTJOS</v>
      </c>
      <c r="G310" s="16" t="s">
        <v>17</v>
      </c>
      <c r="H310" s="13">
        <v>19.16868</v>
      </c>
      <c r="I310" s="18">
        <v>603.0</v>
      </c>
      <c r="J310" s="15">
        <f t="shared" si="5"/>
        <v>11558.71404</v>
      </c>
      <c r="K310" s="10" t="str">
        <f t="array" ref="K310">IFERROR(XLOOKUP(G310,'Tipo de Carga'!A:A,'Tipo de Carga'!B:B))</f>
        <v>Autoabasto</v>
      </c>
      <c r="L310" s="10">
        <f t="shared" si="2"/>
        <v>2</v>
      </c>
      <c r="M310" s="10">
        <f t="shared" si="3"/>
        <v>5</v>
      </c>
      <c r="N310" s="10">
        <f t="shared" si="4"/>
        <v>1</v>
      </c>
      <c r="O310" s="10" t="str">
        <f t="array" ref="O310">IFERROR(XLOOKUP(G310,'Tipo de Carga'!A:A,'Tipo de Carga'!C:C))</f>
        <v>Diesel</v>
      </c>
    </row>
    <row r="311">
      <c r="A311" s="16">
        <v>2040.0</v>
      </c>
      <c r="B311" s="10" t="str">
        <f t="array" ref="B311">IFERROR(XLOOKUP(A311,'Asignacion Ene'!A:A,'Asignacion Ene'!C:C))</f>
        <v>Liverpool Local</v>
      </c>
      <c r="C311" s="10" t="str">
        <f t="array" ref="C311">IFERROR(XLOOKUP(A311,'Asignacion Ene'!A:A,'Asignacion Ene'!B:B))</f>
        <v>EC-01</v>
      </c>
      <c r="D311" s="17" t="s">
        <v>235</v>
      </c>
      <c r="E311" s="19" t="s">
        <v>200</v>
      </c>
      <c r="F311" s="10" t="str">
        <f t="array" ref="F311">IFERROR(XLOOKUP(E311,Operadores!A:A,Operadores!B:B))</f>
        <v>RUEPAT</v>
      </c>
      <c r="G311" s="16" t="s">
        <v>17</v>
      </c>
      <c r="H311" s="13">
        <v>19.16868</v>
      </c>
      <c r="I311" s="18">
        <v>147.0</v>
      </c>
      <c r="J311" s="15">
        <f t="shared" si="5"/>
        <v>2817.79596</v>
      </c>
      <c r="K311" s="10" t="str">
        <f t="array" ref="K311">IFERROR(XLOOKUP(G311,'Tipo de Carga'!A:A,'Tipo de Carga'!B:B))</f>
        <v>Autoabasto</v>
      </c>
      <c r="L311" s="10">
        <f t="shared" si="2"/>
        <v>2</v>
      </c>
      <c r="M311" s="10">
        <f t="shared" si="3"/>
        <v>5</v>
      </c>
      <c r="N311" s="10">
        <f t="shared" si="4"/>
        <v>1</v>
      </c>
      <c r="O311" s="10" t="str">
        <f t="array" ref="O311">IFERROR(XLOOKUP(G311,'Tipo de Carga'!A:A,'Tipo de Carga'!C:C))</f>
        <v>Diesel</v>
      </c>
    </row>
    <row r="312">
      <c r="A312" s="16">
        <v>2014.0</v>
      </c>
      <c r="B312" s="10" t="str">
        <f t="array" ref="B312">IFERROR(XLOOKUP(A312,'Asignacion Ene'!A:A,'Asignacion Ene'!C:C))</f>
        <v>MeLi Asignado TD</v>
      </c>
      <c r="C312" s="10" t="str">
        <f t="array" ref="C312">IFERROR(XLOOKUP(A312,'Asignacion Ene'!A:A,'Asignacion Ene'!B:B))</f>
        <v>EC-05</v>
      </c>
      <c r="D312" s="17" t="s">
        <v>235</v>
      </c>
      <c r="E312" s="19" t="s">
        <v>75</v>
      </c>
      <c r="F312" s="10" t="str">
        <f t="array" ref="F312">IFERROR(XLOOKUP(E312,Operadores!A:A,Operadores!B:B))</f>
        <v>OLVJUA01</v>
      </c>
      <c r="G312" s="16" t="s">
        <v>17</v>
      </c>
      <c r="H312" s="13">
        <v>19.16868</v>
      </c>
      <c r="I312" s="18">
        <v>537.0</v>
      </c>
      <c r="J312" s="15">
        <f t="shared" si="5"/>
        <v>10293.58116</v>
      </c>
      <c r="K312" s="10" t="str">
        <f t="array" ref="K312">IFERROR(XLOOKUP(G312,'Tipo de Carga'!A:A,'Tipo de Carga'!B:B))</f>
        <v>Autoabasto</v>
      </c>
      <c r="L312" s="10">
        <f t="shared" si="2"/>
        <v>2</v>
      </c>
      <c r="M312" s="10">
        <f t="shared" si="3"/>
        <v>5</v>
      </c>
      <c r="N312" s="10">
        <f t="shared" si="4"/>
        <v>1</v>
      </c>
      <c r="O312" s="10" t="str">
        <f t="array" ref="O312">IFERROR(XLOOKUP(G312,'Tipo de Carga'!A:A,'Tipo de Carga'!C:C))</f>
        <v>Diesel</v>
      </c>
    </row>
    <row r="313">
      <c r="A313" s="16">
        <v>1809.0</v>
      </c>
      <c r="B313" s="10" t="str">
        <f t="array" ref="B313">IFERROR(XLOOKUP(A313,'Asignacion Ene'!A:A,'Asignacion Ene'!C:C))</f>
        <v>Full Liver</v>
      </c>
      <c r="C313" s="10" t="str">
        <f t="array" ref="C313">IFERROR(XLOOKUP(A313,'Asignacion Ene'!A:A,'Asignacion Ene'!B:B))</f>
        <v>EC-01</v>
      </c>
      <c r="D313" s="17" t="s">
        <v>235</v>
      </c>
      <c r="E313" s="19" t="s">
        <v>63</v>
      </c>
      <c r="F313" s="10" t="str">
        <f t="array" ref="F313">IFERROR(XLOOKUP(E313,Operadores!A:A,Operadores!B:B))</f>
        <v>MARFRA</v>
      </c>
      <c r="G313" s="16" t="s">
        <v>17</v>
      </c>
      <c r="H313" s="13">
        <v>19.16868</v>
      </c>
      <c r="I313" s="18">
        <v>754.0</v>
      </c>
      <c r="J313" s="15">
        <f t="shared" si="5"/>
        <v>14453.18472</v>
      </c>
      <c r="K313" s="10" t="str">
        <f t="array" ref="K313">IFERROR(XLOOKUP(G313,'Tipo de Carga'!A:A,'Tipo de Carga'!B:B))</f>
        <v>Autoabasto</v>
      </c>
      <c r="L313" s="10">
        <f t="shared" si="2"/>
        <v>2</v>
      </c>
      <c r="M313" s="10">
        <f t="shared" si="3"/>
        <v>5</v>
      </c>
      <c r="N313" s="10">
        <f t="shared" si="4"/>
        <v>1</v>
      </c>
      <c r="O313" s="10" t="str">
        <f t="array" ref="O313">IFERROR(XLOOKUP(G313,'Tipo de Carga'!A:A,'Tipo de Carga'!C:C))</f>
        <v>Diesel</v>
      </c>
    </row>
    <row r="314">
      <c r="A314" s="16">
        <v>1974.0</v>
      </c>
      <c r="B314" s="10" t="str">
        <f t="array" ref="B314">IFERROR(XLOOKUP(A314,'Asignacion Ene'!A:A,'Asignacion Ene'!C:C))</f>
        <v>MeLi asignado SD</v>
      </c>
      <c r="C314" s="10" t="str">
        <f t="array" ref="C314">IFERROR(XLOOKUP(A314,'Asignacion Ene'!A:A,'Asignacion Ene'!B:B))</f>
        <v>EC-05</v>
      </c>
      <c r="D314" s="17" t="s">
        <v>235</v>
      </c>
      <c r="E314" s="19" t="s">
        <v>91</v>
      </c>
      <c r="F314" s="10" t="str">
        <f t="array" ref="F314">IFERROR(XLOOKUP(E314,Operadores!A:A,Operadores!B:B))</f>
        <v>SOLBRI</v>
      </c>
      <c r="G314" s="16" t="s">
        <v>17</v>
      </c>
      <c r="H314" s="13">
        <v>19.16868</v>
      </c>
      <c r="I314" s="18">
        <v>641.0</v>
      </c>
      <c r="J314" s="15">
        <f t="shared" si="5"/>
        <v>12287.12388</v>
      </c>
      <c r="K314" s="10" t="str">
        <f t="array" ref="K314">IFERROR(XLOOKUP(G314,'Tipo de Carga'!A:A,'Tipo de Carga'!B:B))</f>
        <v>Autoabasto</v>
      </c>
      <c r="L314" s="10">
        <f t="shared" si="2"/>
        <v>2</v>
      </c>
      <c r="M314" s="10">
        <f t="shared" si="3"/>
        <v>5</v>
      </c>
      <c r="N314" s="10">
        <f t="shared" si="4"/>
        <v>1</v>
      </c>
      <c r="O314" s="10" t="str">
        <f t="array" ref="O314">IFERROR(XLOOKUP(G314,'Tipo de Carga'!A:A,'Tipo de Carga'!C:C))</f>
        <v>Diesel</v>
      </c>
    </row>
    <row r="315">
      <c r="A315" s="16">
        <v>1993.0</v>
      </c>
      <c r="B315" s="10" t="str">
        <f t="array" ref="B315">IFERROR(XLOOKUP(A315,'Asignacion Ene'!A:A,'Asignacion Ene'!C:C))</f>
        <v>MeLi Dedicado TD</v>
      </c>
      <c r="C315" s="10" t="str">
        <f t="array" ref="C315">IFERROR(XLOOKUP(A315,'Asignacion Ene'!A:A,'Asignacion Ene'!B:B))</f>
        <v>EC-05</v>
      </c>
      <c r="D315" s="17" t="s">
        <v>235</v>
      </c>
      <c r="E315" s="19" t="s">
        <v>243</v>
      </c>
      <c r="F315" s="10" t="str">
        <f t="array" ref="F315">IFERROR(XLOOKUP(E315,Operadores!A:A,Operadores!B:B))</f>
        <v>ZAMROB</v>
      </c>
      <c r="G315" s="16" t="s">
        <v>17</v>
      </c>
      <c r="H315" s="13">
        <v>19.16868</v>
      </c>
      <c r="I315" s="18">
        <v>531.0</v>
      </c>
      <c r="J315" s="15">
        <f t="shared" si="5"/>
        <v>10178.56908</v>
      </c>
      <c r="K315" s="10" t="str">
        <f t="array" ref="K315">IFERROR(XLOOKUP(G315,'Tipo de Carga'!A:A,'Tipo de Carga'!B:B))</f>
        <v>Autoabasto</v>
      </c>
      <c r="L315" s="10">
        <f t="shared" si="2"/>
        <v>2</v>
      </c>
      <c r="M315" s="10">
        <f t="shared" si="3"/>
        <v>5</v>
      </c>
      <c r="N315" s="10">
        <f t="shared" si="4"/>
        <v>1</v>
      </c>
      <c r="O315" s="10" t="str">
        <f t="array" ref="O315">IFERROR(XLOOKUP(G315,'Tipo de Carga'!A:A,'Tipo de Carga'!C:C))</f>
        <v>Diesel</v>
      </c>
    </row>
    <row r="316">
      <c r="A316" s="16">
        <v>1999.0</v>
      </c>
      <c r="B316" s="10" t="str">
        <f t="array" ref="B316">IFERROR(XLOOKUP(A316,'Asignacion Ene'!A:A,'Asignacion Ene'!C:C))</f>
        <v>MeLi Dedicado Merida</v>
      </c>
      <c r="C316" s="10" t="str">
        <f t="array" ref="C316">IFERROR(XLOOKUP(A316,'Asignacion Ene'!A:A,'Asignacion Ene'!B:B))</f>
        <v>EC-05</v>
      </c>
      <c r="D316" s="17" t="s">
        <v>235</v>
      </c>
      <c r="E316" s="19" t="s">
        <v>88</v>
      </c>
      <c r="F316" s="10" t="str">
        <f t="array" ref="F316">IFERROR(XLOOKUP(E316,Operadores!A:A,Operadores!B:B))</f>
        <v>CAMJOS</v>
      </c>
      <c r="G316" s="16" t="s">
        <v>17</v>
      </c>
      <c r="H316" s="13">
        <v>19.16868</v>
      </c>
      <c r="I316" s="18">
        <v>303.0</v>
      </c>
      <c r="J316" s="15">
        <f t="shared" si="5"/>
        <v>5808.11004</v>
      </c>
      <c r="K316" s="10" t="str">
        <f t="array" ref="K316">IFERROR(XLOOKUP(G316,'Tipo de Carga'!A:A,'Tipo de Carga'!B:B))</f>
        <v>Autoabasto</v>
      </c>
      <c r="L316" s="10">
        <f t="shared" si="2"/>
        <v>2</v>
      </c>
      <c r="M316" s="10">
        <f t="shared" si="3"/>
        <v>5</v>
      </c>
      <c r="N316" s="10">
        <f t="shared" si="4"/>
        <v>1</v>
      </c>
      <c r="O316" s="10" t="str">
        <f t="array" ref="O316">IFERROR(XLOOKUP(G316,'Tipo de Carga'!A:A,'Tipo de Carga'!C:C))</f>
        <v>Diesel</v>
      </c>
    </row>
    <row r="317">
      <c r="A317" s="16">
        <v>2010.0</v>
      </c>
      <c r="B317" s="10" t="str">
        <f t="array" ref="B317">IFERROR(XLOOKUP(A317,'Asignacion Ene'!A:A,'Asignacion Ene'!C:C))</f>
        <v>MeLi asignado SD</v>
      </c>
      <c r="C317" s="10" t="str">
        <f t="array" ref="C317">IFERROR(XLOOKUP(A317,'Asignacion Ene'!A:A,'Asignacion Ene'!B:B))</f>
        <v>EC-05</v>
      </c>
      <c r="D317" s="17" t="s">
        <v>235</v>
      </c>
      <c r="E317" s="19" t="s">
        <v>175</v>
      </c>
      <c r="F317" s="10" t="str">
        <f t="array" ref="F317">IFERROR(XLOOKUP(E317,Operadores!A:A,Operadores!B:B))</f>
        <v>CHAJE</v>
      </c>
      <c r="G317" s="16" t="s">
        <v>17</v>
      </c>
      <c r="H317" s="13">
        <v>19.16868</v>
      </c>
      <c r="I317" s="18">
        <v>340.0</v>
      </c>
      <c r="J317" s="15">
        <f t="shared" si="5"/>
        <v>6517.3512</v>
      </c>
      <c r="K317" s="10" t="str">
        <f t="array" ref="K317">IFERROR(XLOOKUP(G317,'Tipo de Carga'!A:A,'Tipo de Carga'!B:B))</f>
        <v>Autoabasto</v>
      </c>
      <c r="L317" s="10">
        <f t="shared" si="2"/>
        <v>2</v>
      </c>
      <c r="M317" s="10">
        <f t="shared" si="3"/>
        <v>5</v>
      </c>
      <c r="N317" s="10">
        <f t="shared" si="4"/>
        <v>1</v>
      </c>
      <c r="O317" s="10" t="str">
        <f t="array" ref="O317">IFERROR(XLOOKUP(G317,'Tipo de Carga'!A:A,'Tipo de Carga'!C:C))</f>
        <v>Diesel</v>
      </c>
    </row>
    <row r="318">
      <c r="A318" s="16">
        <v>1980.0</v>
      </c>
      <c r="B318" s="10" t="str">
        <f t="array" ref="B318">IFERROR(XLOOKUP(A318,'Asignacion Ene'!A:A,'Asignacion Ene'!C:C))</f>
        <v>MeLi asignado SD</v>
      </c>
      <c r="C318" s="10" t="str">
        <f t="array" ref="C318">IFERROR(XLOOKUP(A318,'Asignacion Ene'!A:A,'Asignacion Ene'!B:B))</f>
        <v>EC-05</v>
      </c>
      <c r="D318" s="17" t="s">
        <v>235</v>
      </c>
      <c r="E318" s="19" t="s">
        <v>74</v>
      </c>
      <c r="F318" s="10" t="str">
        <f t="array" ref="F318">IFERROR(XLOOKUP(E318,Operadores!A:A,Operadores!B:B))</f>
        <v>AGUMIG</v>
      </c>
      <c r="G318" s="16" t="s">
        <v>17</v>
      </c>
      <c r="H318" s="13">
        <v>19.16868</v>
      </c>
      <c r="I318" s="18">
        <v>383.0</v>
      </c>
      <c r="J318" s="15">
        <f t="shared" si="5"/>
        <v>7341.60444</v>
      </c>
      <c r="K318" s="10" t="str">
        <f t="array" ref="K318">IFERROR(XLOOKUP(G318,'Tipo de Carga'!A:A,'Tipo de Carga'!B:B))</f>
        <v>Autoabasto</v>
      </c>
      <c r="L318" s="10">
        <f t="shared" si="2"/>
        <v>2</v>
      </c>
      <c r="M318" s="10">
        <f t="shared" si="3"/>
        <v>5</v>
      </c>
      <c r="N318" s="10">
        <f t="shared" si="4"/>
        <v>1</v>
      </c>
      <c r="O318" s="10" t="str">
        <f t="array" ref="O318">IFERROR(XLOOKUP(G318,'Tipo de Carga'!A:A,'Tipo de Carga'!C:C))</f>
        <v>Diesel</v>
      </c>
    </row>
    <row r="319">
      <c r="A319" s="16">
        <v>1984.0</v>
      </c>
      <c r="B319" s="10" t="str">
        <f t="array" ref="B319">IFERROR(XLOOKUP(A319,'Asignacion Ene'!A:A,'Asignacion Ene'!C:C))</f>
        <v>MeLi asignado SD</v>
      </c>
      <c r="C319" s="10" t="str">
        <f t="array" ref="C319">IFERROR(XLOOKUP(A319,'Asignacion Ene'!A:A,'Asignacion Ene'!B:B))</f>
        <v>EC-05</v>
      </c>
      <c r="D319" s="17" t="s">
        <v>235</v>
      </c>
      <c r="E319" s="19" t="s">
        <v>244</v>
      </c>
      <c r="F319" s="10" t="str">
        <f t="array" ref="F319">IFERROR(XLOOKUP(E319,Operadores!A:A,Operadores!B:B))</f>
        <v>PERFID</v>
      </c>
      <c r="G319" s="16" t="s">
        <v>17</v>
      </c>
      <c r="H319" s="13">
        <v>19.16868</v>
      </c>
      <c r="I319" s="18">
        <v>740.0</v>
      </c>
      <c r="J319" s="15">
        <f t="shared" si="5"/>
        <v>14184.8232</v>
      </c>
      <c r="K319" s="10" t="str">
        <f t="array" ref="K319">IFERROR(XLOOKUP(G319,'Tipo de Carga'!A:A,'Tipo de Carga'!B:B))</f>
        <v>Autoabasto</v>
      </c>
      <c r="L319" s="10">
        <f t="shared" si="2"/>
        <v>2</v>
      </c>
      <c r="M319" s="10">
        <f t="shared" si="3"/>
        <v>5</v>
      </c>
      <c r="N319" s="10">
        <f t="shared" si="4"/>
        <v>1</v>
      </c>
      <c r="O319" s="10" t="str">
        <f t="array" ref="O319">IFERROR(XLOOKUP(G319,'Tipo de Carga'!A:A,'Tipo de Carga'!C:C))</f>
        <v>Diesel</v>
      </c>
    </row>
    <row r="320">
      <c r="A320" s="16">
        <v>1946.0</v>
      </c>
      <c r="B320" s="10" t="str">
        <f t="array" ref="B320">IFERROR(XLOOKUP(A320,'Asignacion Ene'!A:A,'Asignacion Ene'!C:C))</f>
        <v>MeLi asignado SD</v>
      </c>
      <c r="C320" s="10" t="str">
        <f t="array" ref="C320">IFERROR(XLOOKUP(A320,'Asignacion Ene'!A:A,'Asignacion Ene'!B:B))</f>
        <v>EC-05</v>
      </c>
      <c r="D320" s="17" t="s">
        <v>235</v>
      </c>
      <c r="E320" s="19" t="s">
        <v>142</v>
      </c>
      <c r="F320" s="10" t="str">
        <f t="array" ref="F320">IFERROR(XLOOKUP(E320,Operadores!A:A,Operadores!B:B))</f>
        <v>GARLUI</v>
      </c>
      <c r="G320" s="16" t="s">
        <v>17</v>
      </c>
      <c r="H320" s="13">
        <v>19.16868</v>
      </c>
      <c r="I320" s="18">
        <v>33.0</v>
      </c>
      <c r="J320" s="15">
        <f t="shared" si="5"/>
        <v>632.56644</v>
      </c>
      <c r="K320" s="10" t="str">
        <f t="array" ref="K320">IFERROR(XLOOKUP(G320,'Tipo de Carga'!A:A,'Tipo de Carga'!B:B))</f>
        <v>Autoabasto</v>
      </c>
      <c r="L320" s="10">
        <f t="shared" si="2"/>
        <v>2</v>
      </c>
      <c r="M320" s="10">
        <f t="shared" si="3"/>
        <v>5</v>
      </c>
      <c r="N320" s="10">
        <f t="shared" si="4"/>
        <v>1</v>
      </c>
      <c r="O320" s="10" t="str">
        <f t="array" ref="O320">IFERROR(XLOOKUP(G320,'Tipo de Carga'!A:A,'Tipo de Carga'!C:C))</f>
        <v>Diesel</v>
      </c>
    </row>
    <row r="321">
      <c r="A321" s="16">
        <v>1987.0</v>
      </c>
      <c r="B321" s="10" t="str">
        <f t="array" ref="B321">IFERROR(XLOOKUP(A321,'Asignacion Ene'!A:A,'Asignacion Ene'!C:C))</f>
        <v>MeLi asignado SD</v>
      </c>
      <c r="C321" s="10" t="str">
        <f t="array" ref="C321">IFERROR(XLOOKUP(A321,'Asignacion Ene'!A:A,'Asignacion Ene'!B:B))</f>
        <v>EC-05</v>
      </c>
      <c r="D321" s="17" t="s">
        <v>235</v>
      </c>
      <c r="E321" s="19" t="s">
        <v>245</v>
      </c>
      <c r="F321" s="10" t="str">
        <f t="array" ref="F321">IFERROR(XLOOKUP(E321,Operadores!A:A,Operadores!B:B))</f>
        <v>SORJUL</v>
      </c>
      <c r="G321" s="16" t="s">
        <v>17</v>
      </c>
      <c r="H321" s="13">
        <v>19.16868</v>
      </c>
      <c r="I321" s="18">
        <v>647.0</v>
      </c>
      <c r="J321" s="15">
        <f t="shared" si="5"/>
        <v>12402.13596</v>
      </c>
      <c r="K321" s="10" t="str">
        <f t="array" ref="K321">IFERROR(XLOOKUP(G321,'Tipo de Carga'!A:A,'Tipo de Carga'!B:B))</f>
        <v>Autoabasto</v>
      </c>
      <c r="L321" s="10">
        <f t="shared" si="2"/>
        <v>2</v>
      </c>
      <c r="M321" s="10">
        <f t="shared" si="3"/>
        <v>5</v>
      </c>
      <c r="N321" s="10">
        <f t="shared" si="4"/>
        <v>1</v>
      </c>
      <c r="O321" s="10" t="str">
        <f t="array" ref="O321">IFERROR(XLOOKUP(G321,'Tipo de Carga'!A:A,'Tipo de Carga'!C:C))</f>
        <v>Diesel</v>
      </c>
    </row>
    <row r="322">
      <c r="A322" s="16">
        <v>1986.0</v>
      </c>
      <c r="B322" s="10" t="str">
        <f t="array" ref="B322">IFERROR(XLOOKUP(A322,'Asignacion Ene'!A:A,'Asignacion Ene'!C:C))</f>
        <v>MeLi asignado SD</v>
      </c>
      <c r="C322" s="10" t="str">
        <f t="array" ref="C322">IFERROR(XLOOKUP(A322,'Asignacion Ene'!A:A,'Asignacion Ene'!B:B))</f>
        <v>EC-05</v>
      </c>
      <c r="D322" s="17" t="s">
        <v>235</v>
      </c>
      <c r="E322" s="19" t="s">
        <v>246</v>
      </c>
      <c r="F322" s="10" t="str">
        <f t="array" ref="F322">IFERROR(XLOOKUP(E322,Operadores!A:A,Operadores!B:B))</f>
        <v>SOSMAR</v>
      </c>
      <c r="G322" s="16" t="s">
        <v>17</v>
      </c>
      <c r="H322" s="13">
        <v>19.16868</v>
      </c>
      <c r="I322" s="18">
        <v>1029.0</v>
      </c>
      <c r="J322" s="15">
        <f t="shared" si="5"/>
        <v>19724.57172</v>
      </c>
      <c r="K322" s="10" t="str">
        <f t="array" ref="K322">IFERROR(XLOOKUP(G322,'Tipo de Carga'!A:A,'Tipo de Carga'!B:B))</f>
        <v>Autoabasto</v>
      </c>
      <c r="L322" s="10">
        <f t="shared" si="2"/>
        <v>2</v>
      </c>
      <c r="M322" s="10">
        <f t="shared" si="3"/>
        <v>5</v>
      </c>
      <c r="N322" s="10">
        <f t="shared" si="4"/>
        <v>1</v>
      </c>
      <c r="O322" s="10" t="str">
        <f t="array" ref="O322">IFERROR(XLOOKUP(G322,'Tipo de Carga'!A:A,'Tipo de Carga'!C:C))</f>
        <v>Diesel</v>
      </c>
    </row>
    <row r="323">
      <c r="A323" s="16">
        <v>1892.0</v>
      </c>
      <c r="B323" s="10" t="str">
        <f t="array" ref="B323">IFERROR(XLOOKUP(A323,'Asignacion Ene'!A:A,'Asignacion Ene'!C:C))</f>
        <v>Full Liver</v>
      </c>
      <c r="C323" s="10" t="str">
        <f t="array" ref="C323">IFERROR(XLOOKUP(A323,'Asignacion Ene'!A:A,'Asignacion Ene'!B:B))</f>
        <v>EC-01</v>
      </c>
      <c r="D323" s="17" t="s">
        <v>235</v>
      </c>
      <c r="E323" s="19" t="s">
        <v>73</v>
      </c>
      <c r="F323" s="10" t="str">
        <f t="array" ref="F323">IFERROR(XLOOKUP(E323,Operadores!A:A,Operadores!B:B))</f>
        <v>CALVI</v>
      </c>
      <c r="G323" s="16" t="s">
        <v>17</v>
      </c>
      <c r="H323" s="13">
        <v>19.16868</v>
      </c>
      <c r="I323" s="18">
        <v>763.0</v>
      </c>
      <c r="J323" s="15">
        <f t="shared" si="5"/>
        <v>14625.70284</v>
      </c>
      <c r="K323" s="10" t="str">
        <f t="array" ref="K323">IFERROR(XLOOKUP(G323,'Tipo de Carga'!A:A,'Tipo de Carga'!B:B))</f>
        <v>Autoabasto</v>
      </c>
      <c r="L323" s="10">
        <f t="shared" si="2"/>
        <v>2</v>
      </c>
      <c r="M323" s="10">
        <f t="shared" si="3"/>
        <v>5</v>
      </c>
      <c r="N323" s="10">
        <f t="shared" si="4"/>
        <v>1</v>
      </c>
      <c r="O323" s="10" t="str">
        <f t="array" ref="O323">IFERROR(XLOOKUP(G323,'Tipo de Carga'!A:A,'Tipo de Carga'!C:C))</f>
        <v>Diesel</v>
      </c>
    </row>
    <row r="324">
      <c r="A324" s="16">
        <v>1740.0</v>
      </c>
      <c r="B324" s="10" t="str">
        <f t="array" ref="B324">IFERROR(XLOOKUP(A324,'Asignacion Ene'!A:A,'Asignacion Ene'!C:C))</f>
        <v>Circuitos</v>
      </c>
      <c r="C324" s="10" t="str">
        <f t="array" ref="C324">IFERROR(XLOOKUP(A324,'Asignacion Ene'!A:A,'Asignacion Ene'!B:B))</f>
        <v>EC-03</v>
      </c>
      <c r="D324" s="17" t="s">
        <v>235</v>
      </c>
      <c r="E324" s="19" t="s">
        <v>159</v>
      </c>
      <c r="F324" s="10" t="str">
        <f t="array" ref="F324">IFERROR(XLOOKUP(E324,Operadores!A:A,Operadores!B:B))</f>
        <v>HERJU01</v>
      </c>
      <c r="G324" s="16" t="s">
        <v>17</v>
      </c>
      <c r="H324" s="13">
        <v>19.16868</v>
      </c>
      <c r="I324" s="18">
        <v>368.0</v>
      </c>
      <c r="J324" s="15">
        <f t="shared" si="5"/>
        <v>7054.07424</v>
      </c>
      <c r="K324" s="10" t="str">
        <f t="array" ref="K324">IFERROR(XLOOKUP(G324,'Tipo de Carga'!A:A,'Tipo de Carga'!B:B))</f>
        <v>Autoabasto</v>
      </c>
      <c r="L324" s="10">
        <f t="shared" si="2"/>
        <v>2</v>
      </c>
      <c r="M324" s="10">
        <f t="shared" si="3"/>
        <v>5</v>
      </c>
      <c r="N324" s="10">
        <f t="shared" si="4"/>
        <v>1</v>
      </c>
      <c r="O324" s="10" t="str">
        <f t="array" ref="O324">IFERROR(XLOOKUP(G324,'Tipo de Carga'!A:A,'Tipo de Carga'!C:C))</f>
        <v>Diesel</v>
      </c>
    </row>
    <row r="325">
      <c r="A325" s="16">
        <v>1975.0</v>
      </c>
      <c r="B325" s="10" t="str">
        <f t="array" ref="B325">IFERROR(XLOOKUP(A325,'Asignacion Ene'!A:A,'Asignacion Ene'!C:C))</f>
        <v>Sayer Sencillo</v>
      </c>
      <c r="C325" s="10" t="str">
        <f t="array" ref="C325">IFERROR(XLOOKUP(A325,'Asignacion Ene'!A:A,'Asignacion Ene'!B:B))</f>
        <v>EC-04</v>
      </c>
      <c r="D325" s="17" t="s">
        <v>235</v>
      </c>
      <c r="E325" s="19" t="s">
        <v>247</v>
      </c>
      <c r="F325" s="10" t="str">
        <f t="array" ref="F325">IFERROR(XLOOKUP(E325,Operadores!A:A,Operadores!B:B))</f>
        <v>SANMAN</v>
      </c>
      <c r="G325" s="16" t="s">
        <v>77</v>
      </c>
      <c r="H325" s="13">
        <v>20.1917</v>
      </c>
      <c r="I325" s="18">
        <v>426.0</v>
      </c>
      <c r="J325" s="15">
        <f t="shared" si="5"/>
        <v>8601.6642</v>
      </c>
      <c r="K325" s="10" t="str">
        <f t="array" ref="K325">IFERROR(XLOOKUP(G325,'Tipo de Carga'!A:A,'Tipo de Carga'!B:B))</f>
        <v>Autoabasto</v>
      </c>
      <c r="L325" s="10">
        <f t="shared" si="2"/>
        <v>2</v>
      </c>
      <c r="M325" s="10">
        <f t="shared" si="3"/>
        <v>5</v>
      </c>
      <c r="N325" s="10">
        <f t="shared" si="4"/>
        <v>1</v>
      </c>
      <c r="O325" s="10" t="str">
        <f t="array" ref="O325">IFERROR(XLOOKUP(G325,'Tipo de Carga'!A:A,'Tipo de Carga'!C:C))</f>
        <v>Diesel</v>
      </c>
    </row>
    <row r="326">
      <c r="A326" s="16">
        <v>1966.0</v>
      </c>
      <c r="B326" s="10" t="str">
        <f t="array" ref="B326">IFERROR(XLOOKUP(A326,'Asignacion Ene'!A:A,'Asignacion Ene'!C:C))</f>
        <v>Sayer Sencillo</v>
      </c>
      <c r="C326" s="10" t="str">
        <f t="array" ref="C326">IFERROR(XLOOKUP(A326,'Asignacion Ene'!A:A,'Asignacion Ene'!B:B))</f>
        <v>EC-04</v>
      </c>
      <c r="D326" s="17" t="s">
        <v>235</v>
      </c>
      <c r="E326" s="19" t="s">
        <v>248</v>
      </c>
      <c r="F326" s="10" t="str">
        <f t="array" ref="F326">IFERROR(XLOOKUP(E326,Operadores!A:A,Operadores!B:B))</f>
        <v>SANJE01</v>
      </c>
      <c r="G326" s="16" t="s">
        <v>77</v>
      </c>
      <c r="H326" s="13">
        <v>20.1917</v>
      </c>
      <c r="I326" s="18">
        <v>397.0</v>
      </c>
      <c r="J326" s="15">
        <f t="shared" si="5"/>
        <v>8016.1049</v>
      </c>
      <c r="K326" s="10" t="str">
        <f t="array" ref="K326">IFERROR(XLOOKUP(G326,'Tipo de Carga'!A:A,'Tipo de Carga'!B:B))</f>
        <v>Autoabasto</v>
      </c>
      <c r="L326" s="10">
        <f t="shared" si="2"/>
        <v>2</v>
      </c>
      <c r="M326" s="10">
        <f t="shared" si="3"/>
        <v>5</v>
      </c>
      <c r="N326" s="10">
        <f t="shared" si="4"/>
        <v>1</v>
      </c>
      <c r="O326" s="10" t="str">
        <f t="array" ref="O326">IFERROR(XLOOKUP(G326,'Tipo de Carga'!A:A,'Tipo de Carga'!C:C))</f>
        <v>Diesel</v>
      </c>
    </row>
    <row r="327">
      <c r="A327" s="16">
        <v>1853.0</v>
      </c>
      <c r="B327" s="10" t="str">
        <f t="array" ref="B327">IFERROR(XLOOKUP(A327,'Asignacion Ene'!A:A,'Asignacion Ene'!C:C))</f>
        <v>Sayer Sencillo</v>
      </c>
      <c r="C327" s="10" t="str">
        <f t="array" ref="C327">IFERROR(XLOOKUP(A327,'Asignacion Ene'!A:A,'Asignacion Ene'!B:B))</f>
        <v>EC-04</v>
      </c>
      <c r="D327" s="17" t="s">
        <v>235</v>
      </c>
      <c r="E327" s="19" t="s">
        <v>249</v>
      </c>
      <c r="F327" s="10" t="str">
        <f t="array" ref="F327">IFERROR(XLOOKUP(E327,Operadores!A:A,Operadores!B:B))</f>
        <v>VARRUB</v>
      </c>
      <c r="G327" s="16" t="s">
        <v>77</v>
      </c>
      <c r="H327" s="13">
        <v>20.1917</v>
      </c>
      <c r="I327" s="18">
        <v>720.0</v>
      </c>
      <c r="J327" s="15">
        <f t="shared" si="5"/>
        <v>14538.024</v>
      </c>
      <c r="K327" s="10" t="str">
        <f t="array" ref="K327">IFERROR(XLOOKUP(G327,'Tipo de Carga'!A:A,'Tipo de Carga'!B:B))</f>
        <v>Autoabasto</v>
      </c>
      <c r="L327" s="10">
        <f t="shared" si="2"/>
        <v>2</v>
      </c>
      <c r="M327" s="10">
        <f t="shared" si="3"/>
        <v>5</v>
      </c>
      <c r="N327" s="10">
        <f t="shared" si="4"/>
        <v>1</v>
      </c>
      <c r="O327" s="10" t="str">
        <f t="array" ref="O327">IFERROR(XLOOKUP(G327,'Tipo de Carga'!A:A,'Tipo de Carga'!C:C))</f>
        <v>Diesel</v>
      </c>
    </row>
    <row r="328">
      <c r="A328" s="16">
        <v>1858.0</v>
      </c>
      <c r="B328" s="10" t="str">
        <f t="array" ref="B328">IFERROR(XLOOKUP(A328,'Asignacion Ene'!A:A,'Asignacion Ene'!C:C))</f>
        <v>Hisense</v>
      </c>
      <c r="C328" s="10" t="str">
        <f t="array" ref="C328">IFERROR(XLOOKUP(A328,'Asignacion Ene'!A:A,'Asignacion Ene'!B:B))</f>
        <v>EC-03</v>
      </c>
      <c r="D328" s="17" t="s">
        <v>235</v>
      </c>
      <c r="E328" s="19" t="s">
        <v>78</v>
      </c>
      <c r="F328" s="10" t="str">
        <f t="array" ref="F328">IFERROR(XLOOKUP(E328,Operadores!A:A,Operadores!B:B))</f>
        <v>IBAANY</v>
      </c>
      <c r="G328" s="16" t="s">
        <v>77</v>
      </c>
      <c r="H328" s="13">
        <v>19.2</v>
      </c>
      <c r="I328" s="18">
        <v>243.0</v>
      </c>
      <c r="J328" s="15">
        <f t="shared" si="5"/>
        <v>4665.6</v>
      </c>
      <c r="K328" s="10" t="str">
        <f t="array" ref="K328">IFERROR(XLOOKUP(G328,'Tipo de Carga'!A:A,'Tipo de Carga'!B:B))</f>
        <v>Autoabasto</v>
      </c>
      <c r="L328" s="10">
        <f t="shared" si="2"/>
        <v>2</v>
      </c>
      <c r="M328" s="10">
        <f t="shared" si="3"/>
        <v>5</v>
      </c>
      <c r="N328" s="10">
        <f t="shared" si="4"/>
        <v>1</v>
      </c>
      <c r="O328" s="10" t="str">
        <f t="array" ref="O328">IFERROR(XLOOKUP(G328,'Tipo de Carga'!A:A,'Tipo de Carga'!C:C))</f>
        <v>Diesel</v>
      </c>
    </row>
    <row r="329">
      <c r="A329" s="16">
        <v>1855.0</v>
      </c>
      <c r="B329" s="10" t="str">
        <f t="array" ref="B329">IFERROR(XLOOKUP(A329,'Asignacion Ene'!A:A,'Asignacion Ene'!C:C))</f>
        <v>Circuitos</v>
      </c>
      <c r="C329" s="10" t="str">
        <f t="array" ref="C329">IFERROR(XLOOKUP(A329,'Asignacion Ene'!A:A,'Asignacion Ene'!B:B))</f>
        <v>EC-03</v>
      </c>
      <c r="D329" s="17" t="s">
        <v>235</v>
      </c>
      <c r="E329" s="19" t="s">
        <v>62</v>
      </c>
      <c r="F329" s="10" t="str">
        <f t="array" ref="F329">IFERROR(XLOOKUP(E329,Operadores!A:A,Operadores!B:B))</f>
        <v>REYPED</v>
      </c>
      <c r="G329" s="16" t="s">
        <v>77</v>
      </c>
      <c r="H329" s="13">
        <v>19.2</v>
      </c>
      <c r="I329" s="18">
        <v>530.0</v>
      </c>
      <c r="J329" s="15">
        <f t="shared" si="5"/>
        <v>10176</v>
      </c>
      <c r="K329" s="10" t="str">
        <f t="array" ref="K329">IFERROR(XLOOKUP(G329,'Tipo de Carga'!A:A,'Tipo de Carga'!B:B))</f>
        <v>Autoabasto</v>
      </c>
      <c r="L329" s="10">
        <f t="shared" si="2"/>
        <v>2</v>
      </c>
      <c r="M329" s="10">
        <f t="shared" si="3"/>
        <v>5</v>
      </c>
      <c r="N329" s="10">
        <f t="shared" si="4"/>
        <v>1</v>
      </c>
      <c r="O329" s="10" t="str">
        <f t="array" ref="O329">IFERROR(XLOOKUP(G329,'Tipo de Carga'!A:A,'Tipo de Carga'!C:C))</f>
        <v>Diesel</v>
      </c>
    </row>
    <row r="330">
      <c r="A330" s="16">
        <v>1810.0</v>
      </c>
      <c r="B330" s="10" t="str">
        <f t="array" ref="B330">IFERROR(XLOOKUP(A330,'Asignacion Ene'!A:A,'Asignacion Ene'!C:C))</f>
        <v>Circuitos</v>
      </c>
      <c r="C330" s="10" t="str">
        <f t="array" ref="C330">IFERROR(XLOOKUP(A330,'Asignacion Ene'!A:A,'Asignacion Ene'!B:B))</f>
        <v>EC-03</v>
      </c>
      <c r="D330" s="17" t="s">
        <v>235</v>
      </c>
      <c r="E330" s="19" t="s">
        <v>197</v>
      </c>
      <c r="F330" s="10" t="str">
        <f t="array" ref="F330">IFERROR(XLOOKUP(E330,Operadores!A:A,Operadores!B:B))</f>
        <v>MOLALE</v>
      </c>
      <c r="G330" s="16" t="s">
        <v>83</v>
      </c>
      <c r="H330" s="13">
        <v>20.05377</v>
      </c>
      <c r="I330" s="18">
        <v>545.0</v>
      </c>
      <c r="J330" s="15">
        <f t="shared" si="5"/>
        <v>10929.30465</v>
      </c>
      <c r="K330" s="10" t="str">
        <f t="array" ref="K330">IFERROR(XLOOKUP(G330,'Tipo de Carga'!A:A,'Tipo de Carga'!B:B))</f>
        <v>Autoabasto</v>
      </c>
      <c r="L330" s="10">
        <f t="shared" si="2"/>
        <v>2</v>
      </c>
      <c r="M330" s="10">
        <f t="shared" si="3"/>
        <v>5</v>
      </c>
      <c r="N330" s="10">
        <f t="shared" si="4"/>
        <v>1</v>
      </c>
      <c r="O330" s="10" t="str">
        <f t="array" ref="O330">IFERROR(XLOOKUP(G330,'Tipo de Carga'!A:A,'Tipo de Carga'!C:C))</f>
        <v>Diesel</v>
      </c>
    </row>
    <row r="331">
      <c r="A331" s="16">
        <v>2077.0</v>
      </c>
      <c r="B331" s="10" t="str">
        <f t="array" ref="B331">IFERROR(XLOOKUP(A331,'Asignacion Ene'!A:A,'Asignacion Ene'!C:C))</f>
        <v>PISA Gdl</v>
      </c>
      <c r="C331" s="10" t="str">
        <f t="array" ref="C331">IFERROR(XLOOKUP(A331,'Asignacion Ene'!A:A,'Asignacion Ene'!B:B))</f>
        <v>EC-06</v>
      </c>
      <c r="D331" s="17" t="s">
        <v>235</v>
      </c>
      <c r="E331" s="19" t="s">
        <v>157</v>
      </c>
      <c r="F331" s="10" t="str">
        <f t="array" ref="F331">IFERROR(XLOOKUP(E331,Operadores!A:A,Operadores!B:B))</f>
        <v>FLOJOS02</v>
      </c>
      <c r="G331" s="16" t="s">
        <v>83</v>
      </c>
      <c r="H331" s="13">
        <v>20.05377</v>
      </c>
      <c r="I331" s="18">
        <v>393.0</v>
      </c>
      <c r="J331" s="15">
        <f t="shared" si="5"/>
        <v>7881.13161</v>
      </c>
      <c r="K331" s="10" t="str">
        <f t="array" ref="K331">IFERROR(XLOOKUP(G331,'Tipo de Carga'!A:A,'Tipo de Carga'!B:B))</f>
        <v>Autoabasto</v>
      </c>
      <c r="L331" s="10">
        <f t="shared" si="2"/>
        <v>2</v>
      </c>
      <c r="M331" s="10">
        <f t="shared" si="3"/>
        <v>5</v>
      </c>
      <c r="N331" s="10">
        <f t="shared" si="4"/>
        <v>1</v>
      </c>
      <c r="O331" s="10" t="str">
        <f t="array" ref="O331">IFERROR(XLOOKUP(G331,'Tipo de Carga'!A:A,'Tipo de Carga'!C:C))</f>
        <v>Diesel</v>
      </c>
    </row>
    <row r="332">
      <c r="A332" s="16">
        <v>2061.0</v>
      </c>
      <c r="B332" s="10" t="str">
        <f t="array" ref="B332">IFERROR(XLOOKUP(A332,'Asignacion Ene'!A:A,'Asignacion Ene'!C:C))</f>
        <v>PISA Gdl</v>
      </c>
      <c r="C332" s="10" t="str">
        <f t="array" ref="C332">IFERROR(XLOOKUP(A332,'Asignacion Ene'!A:A,'Asignacion Ene'!B:B))</f>
        <v>EC-06</v>
      </c>
      <c r="D332" s="17" t="s">
        <v>235</v>
      </c>
      <c r="E332" s="19" t="s">
        <v>215</v>
      </c>
      <c r="F332" s="10" t="str">
        <f t="array" ref="F332">IFERROR(XLOOKUP(E332,Operadores!A:A,Operadores!B:B))</f>
        <v>RESEDU</v>
      </c>
      <c r="G332" s="16" t="s">
        <v>83</v>
      </c>
      <c r="H332" s="13">
        <v>20.05377</v>
      </c>
      <c r="I332" s="18">
        <v>370.0</v>
      </c>
      <c r="J332" s="15">
        <f t="shared" si="5"/>
        <v>7419.8949</v>
      </c>
      <c r="K332" s="10" t="str">
        <f t="array" ref="K332">IFERROR(XLOOKUP(G332,'Tipo de Carga'!A:A,'Tipo de Carga'!B:B))</f>
        <v>Autoabasto</v>
      </c>
      <c r="L332" s="10">
        <f t="shared" si="2"/>
        <v>2</v>
      </c>
      <c r="M332" s="10">
        <f t="shared" si="3"/>
        <v>5</v>
      </c>
      <c r="N332" s="10">
        <f t="shared" si="4"/>
        <v>1</v>
      </c>
      <c r="O332" s="10" t="str">
        <f t="array" ref="O332">IFERROR(XLOOKUP(G332,'Tipo de Carga'!A:A,'Tipo de Carga'!C:C))</f>
        <v>Diesel</v>
      </c>
    </row>
    <row r="333">
      <c r="A333" s="16">
        <v>2051.0</v>
      </c>
      <c r="B333" s="10" t="str">
        <f t="array" ref="B333">IFERROR(XLOOKUP(A333,'Asignacion Ene'!A:A,'Asignacion Ene'!C:C))</f>
        <v>PISA Gdl</v>
      </c>
      <c r="C333" s="10" t="str">
        <f t="array" ref="C333">IFERROR(XLOOKUP(A333,'Asignacion Ene'!A:A,'Asignacion Ene'!B:B))</f>
        <v>EC-06</v>
      </c>
      <c r="D333" s="17" t="s">
        <v>235</v>
      </c>
      <c r="E333" s="19" t="s">
        <v>160</v>
      </c>
      <c r="F333" s="10" t="str">
        <f t="array" ref="F333">IFERROR(XLOOKUP(E333,Operadores!A:A,Operadores!B:B))</f>
        <v>CARGUS</v>
      </c>
      <c r="G333" s="16" t="s">
        <v>83</v>
      </c>
      <c r="H333" s="13">
        <v>20.05377</v>
      </c>
      <c r="I333" s="18">
        <v>500.0</v>
      </c>
      <c r="J333" s="15">
        <f t="shared" si="5"/>
        <v>10026.885</v>
      </c>
      <c r="K333" s="10" t="str">
        <f t="array" ref="K333">IFERROR(XLOOKUP(G333,'Tipo de Carga'!A:A,'Tipo de Carga'!B:B))</f>
        <v>Autoabasto</v>
      </c>
      <c r="L333" s="10">
        <f t="shared" si="2"/>
        <v>2</v>
      </c>
      <c r="M333" s="10">
        <f t="shared" si="3"/>
        <v>5</v>
      </c>
      <c r="N333" s="10">
        <f t="shared" si="4"/>
        <v>1</v>
      </c>
      <c r="O333" s="10" t="str">
        <f t="array" ref="O333">IFERROR(XLOOKUP(G333,'Tipo de Carga'!A:A,'Tipo de Carga'!C:C))</f>
        <v>Diesel</v>
      </c>
    </row>
    <row r="334">
      <c r="A334" s="16">
        <v>1944.0</v>
      </c>
      <c r="B334" s="10" t="str">
        <f t="array" ref="B334">IFERROR(XLOOKUP(A334,'Asignacion Ene'!A:A,'Asignacion Ene'!C:C))</f>
        <v>MeLi asignado SD</v>
      </c>
      <c r="C334" s="10" t="str">
        <f t="array" ref="C334">IFERROR(XLOOKUP(A334,'Asignacion Ene'!A:A,'Asignacion Ene'!B:B))</f>
        <v>EC-05</v>
      </c>
      <c r="D334" s="17" t="s">
        <v>235</v>
      </c>
      <c r="E334" s="19" t="s">
        <v>138</v>
      </c>
      <c r="F334" s="10" t="str">
        <f t="array" ref="F334">IFERROR(XLOOKUP(E334,Operadores!A:A,Operadores!B:B))</f>
        <v>ORTARM</v>
      </c>
      <c r="G334" s="16" t="s">
        <v>83</v>
      </c>
      <c r="H334" s="13">
        <v>19.78653</v>
      </c>
      <c r="I334" s="18">
        <v>228.0</v>
      </c>
      <c r="J334" s="15">
        <f t="shared" si="5"/>
        <v>4511.32884</v>
      </c>
      <c r="K334" s="10" t="str">
        <f t="array" ref="K334">IFERROR(XLOOKUP(G334,'Tipo de Carga'!A:A,'Tipo de Carga'!B:B))</f>
        <v>Autoabasto</v>
      </c>
      <c r="L334" s="10">
        <f t="shared" si="2"/>
        <v>2</v>
      </c>
      <c r="M334" s="10">
        <f t="shared" si="3"/>
        <v>5</v>
      </c>
      <c r="N334" s="10">
        <f t="shared" si="4"/>
        <v>1</v>
      </c>
      <c r="O334" s="10" t="str">
        <f t="array" ref="O334">IFERROR(XLOOKUP(G334,'Tipo de Carga'!A:A,'Tipo de Carga'!C:C))</f>
        <v>Diesel</v>
      </c>
    </row>
    <row r="335">
      <c r="A335" s="16">
        <v>1877.0</v>
      </c>
      <c r="B335" s="10" t="str">
        <f t="array" ref="B335">IFERROR(XLOOKUP(A335,'Asignacion Ene'!A:A,'Asignacion Ene'!C:C))</f>
        <v>Circuitos</v>
      </c>
      <c r="C335" s="10" t="str">
        <f t="array" ref="C335">IFERROR(XLOOKUP(A335,'Asignacion Ene'!A:A,'Asignacion Ene'!B:B))</f>
        <v>EC-03</v>
      </c>
      <c r="D335" s="17" t="s">
        <v>235</v>
      </c>
      <c r="E335" s="19" t="s">
        <v>211</v>
      </c>
      <c r="F335" s="10" t="str">
        <f t="array" ref="F335">IFERROR(XLOOKUP(E335,Operadores!A:A,Operadores!B:B))</f>
        <v>GRERI</v>
      </c>
      <c r="G335" s="16" t="s">
        <v>86</v>
      </c>
      <c r="H335" s="13">
        <v>19.36</v>
      </c>
      <c r="I335" s="18">
        <v>425.0</v>
      </c>
      <c r="J335" s="15">
        <f t="shared" si="5"/>
        <v>8228</v>
      </c>
      <c r="K335" s="10" t="str">
        <f t="array" ref="K335">IFERROR(XLOOKUP(G335,'Tipo de Carga'!A:A,'Tipo de Carga'!B:B))</f>
        <v>Autoabasto</v>
      </c>
      <c r="L335" s="10">
        <f t="shared" si="2"/>
        <v>2</v>
      </c>
      <c r="M335" s="10">
        <f t="shared" si="3"/>
        <v>5</v>
      </c>
      <c r="N335" s="10">
        <f t="shared" si="4"/>
        <v>1</v>
      </c>
      <c r="O335" s="10" t="str">
        <f t="array" ref="O335">IFERROR(XLOOKUP(G335,'Tipo de Carga'!A:A,'Tipo de Carga'!C:C))</f>
        <v>Diesel</v>
      </c>
    </row>
    <row r="336">
      <c r="A336" s="16">
        <v>1829.0</v>
      </c>
      <c r="B336" s="10" t="str">
        <f t="array" ref="B336">IFERROR(XLOOKUP(A336,'Asignacion Ene'!A:A,'Asignacion Ene'!C:C))</f>
        <v>Circuitos</v>
      </c>
      <c r="C336" s="10" t="str">
        <f t="array" ref="C336">IFERROR(XLOOKUP(A336,'Asignacion Ene'!A:A,'Asignacion Ene'!B:B))</f>
        <v>EC-03</v>
      </c>
      <c r="D336" s="17" t="s">
        <v>235</v>
      </c>
      <c r="E336" s="19" t="s">
        <v>152</v>
      </c>
      <c r="F336" s="10" t="str">
        <f t="array" ref="F336">IFERROR(XLOOKUP(E336,Operadores!A:A,Operadores!B:B))</f>
        <v>HERAL04</v>
      </c>
      <c r="G336" s="16" t="s">
        <v>86</v>
      </c>
      <c r="H336" s="13">
        <v>19.36</v>
      </c>
      <c r="I336" s="18">
        <v>660.0</v>
      </c>
      <c r="J336" s="15">
        <f t="shared" si="5"/>
        <v>12777.6</v>
      </c>
      <c r="K336" s="10" t="str">
        <f t="array" ref="K336">IFERROR(XLOOKUP(G336,'Tipo de Carga'!A:A,'Tipo de Carga'!B:B))</f>
        <v>Autoabasto</v>
      </c>
      <c r="L336" s="10">
        <f t="shared" si="2"/>
        <v>2</v>
      </c>
      <c r="M336" s="10">
        <f t="shared" si="3"/>
        <v>5</v>
      </c>
      <c r="N336" s="10">
        <f t="shared" si="4"/>
        <v>1</v>
      </c>
      <c r="O336" s="10" t="str">
        <f t="array" ref="O336">IFERROR(XLOOKUP(G336,'Tipo de Carga'!A:A,'Tipo de Carga'!C:C))</f>
        <v>Diesel</v>
      </c>
    </row>
    <row r="337">
      <c r="A337" s="16">
        <v>2071.0</v>
      </c>
      <c r="B337" s="10" t="str">
        <f t="array" ref="B337">IFERROR(XLOOKUP(A337,'Asignacion Ene'!A:A,'Asignacion Ene'!C:C))</f>
        <v>PISA Gdl</v>
      </c>
      <c r="C337" s="10" t="str">
        <f t="array" ref="C337">IFERROR(XLOOKUP(A337,'Asignacion Ene'!A:A,'Asignacion Ene'!B:B))</f>
        <v>EC-06</v>
      </c>
      <c r="D337" s="17" t="s">
        <v>235</v>
      </c>
      <c r="E337" s="19" t="s">
        <v>250</v>
      </c>
      <c r="F337" s="10" t="str">
        <f t="array" ref="F337">IFERROR(XLOOKUP(E337,Operadores!A:A,Operadores!B:B))</f>
        <v>DIAFRA</v>
      </c>
      <c r="G337" s="16" t="s">
        <v>86</v>
      </c>
      <c r="H337" s="13">
        <v>19.36</v>
      </c>
      <c r="I337" s="18">
        <v>557.0</v>
      </c>
      <c r="J337" s="15">
        <f t="shared" si="5"/>
        <v>10783.52</v>
      </c>
      <c r="K337" s="10" t="str">
        <f t="array" ref="K337">IFERROR(XLOOKUP(G337,'Tipo de Carga'!A:A,'Tipo de Carga'!B:B))</f>
        <v>Autoabasto</v>
      </c>
      <c r="L337" s="10">
        <f t="shared" si="2"/>
        <v>2</v>
      </c>
      <c r="M337" s="10">
        <f t="shared" si="3"/>
        <v>5</v>
      </c>
      <c r="N337" s="10">
        <f t="shared" si="4"/>
        <v>1</v>
      </c>
      <c r="O337" s="10" t="str">
        <f t="array" ref="O337">IFERROR(XLOOKUP(G337,'Tipo de Carga'!A:A,'Tipo de Carga'!C:C))</f>
        <v>Diesel</v>
      </c>
    </row>
    <row r="338">
      <c r="A338" s="16">
        <v>1960.0</v>
      </c>
      <c r="B338" s="10" t="str">
        <f t="array" ref="B338">IFERROR(XLOOKUP(A338,'Asignacion Ene'!A:A,'Asignacion Ene'!C:C))</f>
        <v>MeLi asignado SD</v>
      </c>
      <c r="C338" s="10" t="str">
        <f t="array" ref="C338">IFERROR(XLOOKUP(A338,'Asignacion Ene'!A:A,'Asignacion Ene'!B:B))</f>
        <v>EC-05</v>
      </c>
      <c r="D338" s="17" t="s">
        <v>235</v>
      </c>
      <c r="E338" s="19" t="s">
        <v>236</v>
      </c>
      <c r="F338" s="10" t="str">
        <f t="array" ref="F338">IFERROR(XLOOKUP(E338,Operadores!A:A,Operadores!B:B))</f>
        <v>MARJUA02</v>
      </c>
      <c r="G338" s="16" t="s">
        <v>33</v>
      </c>
      <c r="H338" s="13">
        <v>19.16584</v>
      </c>
      <c r="I338" s="18">
        <v>701.0</v>
      </c>
      <c r="J338" s="15">
        <f t="shared" si="5"/>
        <v>13435.25384</v>
      </c>
      <c r="K338" s="10" t="str">
        <f t="array" ref="K338">IFERROR(XLOOKUP(G338,'Tipo de Carga'!A:A,'Tipo de Carga'!B:B))</f>
        <v>Autoabasto</v>
      </c>
      <c r="L338" s="10">
        <f t="shared" si="2"/>
        <v>2</v>
      </c>
      <c r="M338" s="10">
        <f t="shared" si="3"/>
        <v>5</v>
      </c>
      <c r="N338" s="10">
        <f t="shared" si="4"/>
        <v>1</v>
      </c>
      <c r="O338" s="10" t="str">
        <f t="array" ref="O338">IFERROR(XLOOKUP(G338,'Tipo de Carga'!A:A,'Tipo de Carga'!C:C))</f>
        <v>Diesel</v>
      </c>
    </row>
    <row r="339">
      <c r="A339" s="16">
        <v>2003.0</v>
      </c>
      <c r="B339" s="10" t="str">
        <f t="array" ref="B339">IFERROR(XLOOKUP(A339,'Asignacion Ene'!A:A,'Asignacion Ene'!C:C))</f>
        <v>MeLi Dedicado TD</v>
      </c>
      <c r="C339" s="10" t="str">
        <f t="array" ref="C339">IFERROR(XLOOKUP(A339,'Asignacion Ene'!A:A,'Asignacion Ene'!B:B))</f>
        <v>EC-05</v>
      </c>
      <c r="D339" s="17" t="s">
        <v>235</v>
      </c>
      <c r="E339" s="19" t="s">
        <v>251</v>
      </c>
      <c r="F339" s="10" t="str">
        <f t="array" ref="F339">IFERROR(XLOOKUP(E339,Operadores!A:A,Operadores!B:B))</f>
        <v>SALNER</v>
      </c>
      <c r="G339" s="16" t="s">
        <v>33</v>
      </c>
      <c r="H339" s="13">
        <v>19.16584</v>
      </c>
      <c r="I339" s="18">
        <v>500.0</v>
      </c>
      <c r="J339" s="15">
        <f t="shared" si="5"/>
        <v>9582.92</v>
      </c>
      <c r="K339" s="10" t="str">
        <f t="array" ref="K339">IFERROR(XLOOKUP(G339,'Tipo de Carga'!A:A,'Tipo de Carga'!B:B))</f>
        <v>Autoabasto</v>
      </c>
      <c r="L339" s="10">
        <f t="shared" si="2"/>
        <v>2</v>
      </c>
      <c r="M339" s="10">
        <f t="shared" si="3"/>
        <v>5</v>
      </c>
      <c r="N339" s="10">
        <f t="shared" si="4"/>
        <v>1</v>
      </c>
      <c r="O339" s="10" t="str">
        <f t="array" ref="O339">IFERROR(XLOOKUP(G339,'Tipo de Carga'!A:A,'Tipo de Carga'!C:C))</f>
        <v>Diesel</v>
      </c>
    </row>
    <row r="340">
      <c r="A340" s="16">
        <v>2009.0</v>
      </c>
      <c r="B340" s="10" t="str">
        <f t="array" ref="B340">IFERROR(XLOOKUP(A340,'Asignacion Ene'!A:A,'Asignacion Ene'!C:C))</f>
        <v>MeLi Dedicado Merida</v>
      </c>
      <c r="C340" s="10" t="str">
        <f t="array" ref="C340">IFERROR(XLOOKUP(A340,'Asignacion Ene'!A:A,'Asignacion Ene'!B:B))</f>
        <v>EC-05</v>
      </c>
      <c r="D340" s="17" t="s">
        <v>235</v>
      </c>
      <c r="E340" s="19" t="s">
        <v>166</v>
      </c>
      <c r="F340" s="10" t="str">
        <f t="array" ref="F340">IFERROR(XLOOKUP(E340,Operadores!A:A,Operadores!B:B))</f>
        <v>GONCAR01</v>
      </c>
      <c r="G340" s="16" t="s">
        <v>33</v>
      </c>
      <c r="H340" s="13">
        <v>19.16584</v>
      </c>
      <c r="I340" s="18">
        <v>290.0</v>
      </c>
      <c r="J340" s="15">
        <f t="shared" si="5"/>
        <v>5558.0936</v>
      </c>
      <c r="K340" s="10" t="str">
        <f t="array" ref="K340">IFERROR(XLOOKUP(G340,'Tipo de Carga'!A:A,'Tipo de Carga'!B:B))</f>
        <v>Autoabasto</v>
      </c>
      <c r="L340" s="10">
        <f t="shared" si="2"/>
        <v>2</v>
      </c>
      <c r="M340" s="10">
        <f t="shared" si="3"/>
        <v>5</v>
      </c>
      <c r="N340" s="10">
        <f t="shared" si="4"/>
        <v>1</v>
      </c>
      <c r="O340" s="10" t="str">
        <f t="array" ref="O340">IFERROR(XLOOKUP(G340,'Tipo de Carga'!A:A,'Tipo de Carga'!C:C))</f>
        <v>Diesel</v>
      </c>
    </row>
    <row r="341">
      <c r="A341" s="16">
        <v>1797.0</v>
      </c>
      <c r="B341" s="10" t="str">
        <f t="array" ref="B341">IFERROR(XLOOKUP(A341,'Asignacion Ene'!A:A,'Asignacion Ene'!C:C))</f>
        <v>Hisense</v>
      </c>
      <c r="C341" s="10" t="str">
        <f t="array" ref="C341">IFERROR(XLOOKUP(A341,'Asignacion Ene'!A:A,'Asignacion Ene'!B:B))</f>
        <v>EC-03</v>
      </c>
      <c r="D341" s="17" t="s">
        <v>235</v>
      </c>
      <c r="E341" s="19" t="s">
        <v>252</v>
      </c>
      <c r="F341" s="10" t="str">
        <f t="array" ref="F341">IFERROR(XLOOKUP(E341,Operadores!A:A,Operadores!B:B))</f>
        <v>DEJMAR</v>
      </c>
      <c r="G341" s="16" t="s">
        <v>33</v>
      </c>
      <c r="H341" s="13">
        <v>19.16584</v>
      </c>
      <c r="I341" s="18">
        <v>664.0</v>
      </c>
      <c r="J341" s="15">
        <f t="shared" si="5"/>
        <v>12726.11776</v>
      </c>
      <c r="K341" s="10" t="str">
        <f t="array" ref="K341">IFERROR(XLOOKUP(G341,'Tipo de Carga'!A:A,'Tipo de Carga'!B:B))</f>
        <v>Autoabasto</v>
      </c>
      <c r="L341" s="10">
        <f t="shared" si="2"/>
        <v>2</v>
      </c>
      <c r="M341" s="10">
        <f t="shared" si="3"/>
        <v>5</v>
      </c>
      <c r="N341" s="10">
        <f t="shared" si="4"/>
        <v>1</v>
      </c>
      <c r="O341" s="10" t="str">
        <f t="array" ref="O341">IFERROR(XLOOKUP(G341,'Tipo de Carga'!A:A,'Tipo de Carga'!C:C))</f>
        <v>Diesel</v>
      </c>
    </row>
    <row r="342">
      <c r="A342" s="16">
        <v>1959.0</v>
      </c>
      <c r="B342" s="10" t="str">
        <f t="array" ref="B342">IFERROR(XLOOKUP(A342,'Asignacion Ene'!A:A,'Asignacion Ene'!C:C))</f>
        <v>Full Liver</v>
      </c>
      <c r="C342" s="10" t="str">
        <f t="array" ref="C342">IFERROR(XLOOKUP(A342,'Asignacion Ene'!A:A,'Asignacion Ene'!B:B))</f>
        <v>EC-01</v>
      </c>
      <c r="D342" s="17" t="s">
        <v>235</v>
      </c>
      <c r="E342" s="19" t="s">
        <v>99</v>
      </c>
      <c r="F342" s="10" t="str">
        <f t="array" ref="F342">IFERROR(XLOOKUP(E342,Operadores!A:A,Operadores!B:B))</f>
        <v>JARDAN</v>
      </c>
      <c r="G342" s="16" t="s">
        <v>33</v>
      </c>
      <c r="H342" s="13">
        <v>19.16584</v>
      </c>
      <c r="I342" s="18">
        <v>452.0</v>
      </c>
      <c r="J342" s="15">
        <f t="shared" si="5"/>
        <v>8662.95968</v>
      </c>
      <c r="K342" s="10" t="str">
        <f t="array" ref="K342">IFERROR(XLOOKUP(G342,'Tipo de Carga'!A:A,'Tipo de Carga'!B:B))</f>
        <v>Autoabasto</v>
      </c>
      <c r="L342" s="10">
        <f t="shared" si="2"/>
        <v>2</v>
      </c>
      <c r="M342" s="10">
        <f t="shared" si="3"/>
        <v>5</v>
      </c>
      <c r="N342" s="10">
        <f t="shared" si="4"/>
        <v>1</v>
      </c>
      <c r="O342" s="10" t="str">
        <f t="array" ref="O342">IFERROR(XLOOKUP(G342,'Tipo de Carga'!A:A,'Tipo de Carga'!C:C))</f>
        <v>Diesel</v>
      </c>
    </row>
    <row r="343">
      <c r="A343" s="16">
        <v>2013.0</v>
      </c>
      <c r="B343" s="10" t="str">
        <f t="array" ref="B343">IFERROR(XLOOKUP(A343,'Asignacion Ene'!A:A,'Asignacion Ene'!C:C))</f>
        <v>MeLi Dedicado Merida</v>
      </c>
      <c r="C343" s="10" t="str">
        <f t="array" ref="C343">IFERROR(XLOOKUP(A343,'Asignacion Ene'!A:A,'Asignacion Ene'!B:B))</f>
        <v>EC-05</v>
      </c>
      <c r="D343" s="17" t="s">
        <v>235</v>
      </c>
      <c r="E343" s="19" t="s">
        <v>35</v>
      </c>
      <c r="F343" s="10" t="str">
        <f t="array" ref="F343">IFERROR(XLOOKUP(E343,Operadores!A:A,Operadores!B:B))</f>
        <v>MONENR</v>
      </c>
      <c r="G343" s="16" t="s">
        <v>33</v>
      </c>
      <c r="H343" s="13">
        <v>19.16584</v>
      </c>
      <c r="I343" s="18">
        <v>322.0</v>
      </c>
      <c r="J343" s="15">
        <f t="shared" si="5"/>
        <v>6171.40048</v>
      </c>
      <c r="K343" s="10" t="str">
        <f t="array" ref="K343">IFERROR(XLOOKUP(G343,'Tipo de Carga'!A:A,'Tipo de Carga'!B:B))</f>
        <v>Autoabasto</v>
      </c>
      <c r="L343" s="10">
        <f t="shared" si="2"/>
        <v>2</v>
      </c>
      <c r="M343" s="10">
        <f t="shared" si="3"/>
        <v>5</v>
      </c>
      <c r="N343" s="10">
        <f t="shared" si="4"/>
        <v>1</v>
      </c>
      <c r="O343" s="10" t="str">
        <f t="array" ref="O343">IFERROR(XLOOKUP(G343,'Tipo de Carga'!A:A,'Tipo de Carga'!C:C))</f>
        <v>Diesel</v>
      </c>
    </row>
    <row r="344">
      <c r="A344" s="16">
        <v>1979.0</v>
      </c>
      <c r="B344" s="10" t="str">
        <f t="array" ref="B344">IFERROR(XLOOKUP(A344,'Asignacion Ene'!A:A,'Asignacion Ene'!C:C))</f>
        <v>MeLi asignado SD</v>
      </c>
      <c r="C344" s="10" t="str">
        <f t="array" ref="C344">IFERROR(XLOOKUP(A344,'Asignacion Ene'!A:A,'Asignacion Ene'!B:B))</f>
        <v>EC-05</v>
      </c>
      <c r="D344" s="17" t="s">
        <v>235</v>
      </c>
      <c r="E344" s="19" t="s">
        <v>253</v>
      </c>
      <c r="F344" s="10" t="str">
        <f t="array" ref="F344">IFERROR(XLOOKUP(E344,Operadores!A:A,Operadores!B:B))</f>
        <v>GALODI</v>
      </c>
      <c r="G344" s="16" t="s">
        <v>33</v>
      </c>
      <c r="H344" s="13">
        <v>19.16584</v>
      </c>
      <c r="I344" s="18">
        <v>680.0</v>
      </c>
      <c r="J344" s="15">
        <f t="shared" si="5"/>
        <v>13032.7712</v>
      </c>
      <c r="K344" s="10" t="str">
        <f t="array" ref="K344">IFERROR(XLOOKUP(G344,'Tipo de Carga'!A:A,'Tipo de Carga'!B:B))</f>
        <v>Autoabasto</v>
      </c>
      <c r="L344" s="10">
        <f t="shared" si="2"/>
        <v>2</v>
      </c>
      <c r="M344" s="10">
        <f t="shared" si="3"/>
        <v>5</v>
      </c>
      <c r="N344" s="10">
        <f t="shared" si="4"/>
        <v>1</v>
      </c>
      <c r="O344" s="10" t="str">
        <f t="array" ref="O344">IFERROR(XLOOKUP(G344,'Tipo de Carga'!A:A,'Tipo de Carga'!C:C))</f>
        <v>Diesel</v>
      </c>
    </row>
    <row r="345">
      <c r="A345" s="16">
        <v>2029.0</v>
      </c>
      <c r="B345" s="10" t="str">
        <f t="array" ref="B345">IFERROR(XLOOKUP(A345,'Asignacion Ene'!A:A,'Asignacion Ene'!C:C))</f>
        <v>MeLi Dedicado Merida</v>
      </c>
      <c r="C345" s="10" t="str">
        <f t="array" ref="C345">IFERROR(XLOOKUP(A345,'Asignacion Ene'!A:A,'Asignacion Ene'!B:B))</f>
        <v>EC-05</v>
      </c>
      <c r="D345" s="17" t="s">
        <v>235</v>
      </c>
      <c r="E345" s="19" t="s">
        <v>254</v>
      </c>
      <c r="F345" s="10" t="str">
        <f t="array" ref="F345">IFERROR(XLOOKUP(E345,Operadores!A:A,Operadores!B:B))</f>
        <v>HERJUV</v>
      </c>
      <c r="G345" s="16" t="s">
        <v>39</v>
      </c>
      <c r="H345" s="13">
        <v>20.06239</v>
      </c>
      <c r="I345" s="18">
        <v>388.0</v>
      </c>
      <c r="J345" s="15">
        <f t="shared" si="5"/>
        <v>7784.20732</v>
      </c>
      <c r="K345" s="10" t="str">
        <f t="array" ref="K345">IFERROR(XLOOKUP(G345,'Tipo de Carga'!A:A,'Tipo de Carga'!B:B))</f>
        <v>Autoabasto</v>
      </c>
      <c r="L345" s="10">
        <f t="shared" si="2"/>
        <v>2</v>
      </c>
      <c r="M345" s="10">
        <f t="shared" si="3"/>
        <v>5</v>
      </c>
      <c r="N345" s="10">
        <f t="shared" si="4"/>
        <v>1</v>
      </c>
      <c r="O345" s="10" t="str">
        <f t="array" ref="O345">IFERROR(XLOOKUP(G345,'Tipo de Carga'!A:A,'Tipo de Carga'!C:C))</f>
        <v>Diesel</v>
      </c>
    </row>
    <row r="346">
      <c r="A346" s="16">
        <v>1991.0</v>
      </c>
      <c r="B346" s="10" t="str">
        <f t="array" ref="B346">IFERROR(XLOOKUP(A346,'Asignacion Ene'!A:A,'Asignacion Ene'!C:C))</f>
        <v>MeLi Dedicado Merida</v>
      </c>
      <c r="C346" s="10" t="str">
        <f t="array" ref="C346">IFERROR(XLOOKUP(A346,'Asignacion Ene'!A:A,'Asignacion Ene'!B:B))</f>
        <v>EC-05</v>
      </c>
      <c r="D346" s="17" t="s">
        <v>235</v>
      </c>
      <c r="E346" s="19" t="s">
        <v>165</v>
      </c>
      <c r="F346" s="10" t="str">
        <f t="array" ref="F346">IFERROR(XLOOKUP(E346,Operadores!A:A,Operadores!B:B))</f>
        <v>RUEREN</v>
      </c>
      <c r="G346" s="16" t="s">
        <v>39</v>
      </c>
      <c r="H346" s="13">
        <v>20.06239</v>
      </c>
      <c r="I346" s="18">
        <v>425.0</v>
      </c>
      <c r="J346" s="15">
        <f t="shared" si="5"/>
        <v>8526.51575</v>
      </c>
      <c r="K346" s="10" t="str">
        <f t="array" ref="K346">IFERROR(XLOOKUP(G346,'Tipo de Carga'!A:A,'Tipo de Carga'!B:B))</f>
        <v>Autoabasto</v>
      </c>
      <c r="L346" s="10">
        <f t="shared" si="2"/>
        <v>2</v>
      </c>
      <c r="M346" s="10">
        <f t="shared" si="3"/>
        <v>5</v>
      </c>
      <c r="N346" s="10">
        <f t="shared" si="4"/>
        <v>1</v>
      </c>
      <c r="O346" s="10" t="str">
        <f t="array" ref="O346">IFERROR(XLOOKUP(G346,'Tipo de Carga'!A:A,'Tipo de Carga'!C:C))</f>
        <v>Diesel</v>
      </c>
    </row>
    <row r="347">
      <c r="A347" s="16">
        <v>1818.0</v>
      </c>
      <c r="B347" s="10" t="str">
        <f t="array" ref="B347">IFERROR(XLOOKUP(A347,'Asignacion Ene'!A:A,'Asignacion Ene'!C:C))</f>
        <v>Wm Full</v>
      </c>
      <c r="C347" s="10" t="str">
        <f t="array" ref="C347">IFERROR(XLOOKUP(A347,'Asignacion Ene'!A:A,'Asignacion Ene'!B:B))</f>
        <v>EC-08</v>
      </c>
      <c r="D347" s="17" t="s">
        <v>235</v>
      </c>
      <c r="E347" s="19" t="s">
        <v>176</v>
      </c>
      <c r="F347" s="10" t="str">
        <f t="array" ref="F347">IFERROR(XLOOKUP(E347,Operadores!A:A,Operadores!B:B))</f>
        <v>HEROCT</v>
      </c>
      <c r="G347" s="16" t="s">
        <v>39</v>
      </c>
      <c r="H347" s="13">
        <v>20.06239</v>
      </c>
      <c r="I347" s="18">
        <v>426.0</v>
      </c>
      <c r="J347" s="15">
        <f t="shared" si="5"/>
        <v>8546.57814</v>
      </c>
      <c r="K347" s="10" t="str">
        <f t="array" ref="K347">IFERROR(XLOOKUP(G347,'Tipo de Carga'!A:A,'Tipo de Carga'!B:B))</f>
        <v>Autoabasto</v>
      </c>
      <c r="L347" s="10">
        <f t="shared" si="2"/>
        <v>2</v>
      </c>
      <c r="M347" s="10">
        <f t="shared" si="3"/>
        <v>5</v>
      </c>
      <c r="N347" s="10">
        <f t="shared" si="4"/>
        <v>1</v>
      </c>
      <c r="O347" s="10" t="str">
        <f t="array" ref="O347">IFERROR(XLOOKUP(G347,'Tipo de Carga'!A:A,'Tipo de Carga'!C:C))</f>
        <v>Diesel</v>
      </c>
    </row>
    <row r="348">
      <c r="A348" s="16">
        <v>1715.0</v>
      </c>
      <c r="B348" s="10" t="str">
        <f t="array" ref="B348">IFERROR(XLOOKUP(A348,'Asignacion Ene'!A:A,'Asignacion Ene'!C:C))</f>
        <v>Wm Full</v>
      </c>
      <c r="C348" s="10" t="str">
        <f t="array" ref="C348">IFERROR(XLOOKUP(A348,'Asignacion Ene'!A:A,'Asignacion Ene'!B:B))</f>
        <v>EC-08</v>
      </c>
      <c r="D348" s="17" t="s">
        <v>235</v>
      </c>
      <c r="E348" s="19" t="s">
        <v>96</v>
      </c>
      <c r="F348" s="10" t="str">
        <f t="array" ref="F348">IFERROR(XLOOKUP(E348,Operadores!A:A,Operadores!B:B))</f>
        <v>LEOJAI</v>
      </c>
      <c r="G348" s="16" t="s">
        <v>39</v>
      </c>
      <c r="H348" s="13">
        <v>20.06239</v>
      </c>
      <c r="I348" s="18">
        <v>420.0</v>
      </c>
      <c r="J348" s="15">
        <f t="shared" si="5"/>
        <v>8426.2038</v>
      </c>
      <c r="K348" s="10" t="str">
        <f t="array" ref="K348">IFERROR(XLOOKUP(G348,'Tipo de Carga'!A:A,'Tipo de Carga'!B:B))</f>
        <v>Autoabasto</v>
      </c>
      <c r="L348" s="10">
        <f t="shared" si="2"/>
        <v>2</v>
      </c>
      <c r="M348" s="10">
        <f t="shared" si="3"/>
        <v>5</v>
      </c>
      <c r="N348" s="10">
        <f t="shared" si="4"/>
        <v>1</v>
      </c>
      <c r="O348" s="10" t="str">
        <f t="array" ref="O348">IFERROR(XLOOKUP(G348,'Tipo de Carga'!A:A,'Tipo de Carga'!C:C))</f>
        <v>Diesel</v>
      </c>
    </row>
    <row r="349">
      <c r="A349" s="16">
        <v>1896.0</v>
      </c>
      <c r="B349" s="10" t="str">
        <f t="array" ref="B349">IFERROR(XLOOKUP(A349,'Asignacion Ene'!A:A,'Asignacion Ene'!C:C))</f>
        <v>Hisense</v>
      </c>
      <c r="C349" s="10" t="str">
        <f t="array" ref="C349">IFERROR(XLOOKUP(A349,'Asignacion Ene'!A:A,'Asignacion Ene'!B:B))</f>
        <v>EC-03</v>
      </c>
      <c r="D349" s="17" t="s">
        <v>235</v>
      </c>
      <c r="E349" s="19" t="s">
        <v>255</v>
      </c>
      <c r="F349" s="10" t="str">
        <f t="array" ref="F349">IFERROR(XLOOKUP(E349,Operadores!A:A,Operadores!B:B))</f>
        <v>BALEDU</v>
      </c>
      <c r="G349" s="16" t="s">
        <v>39</v>
      </c>
      <c r="H349" s="13">
        <v>20.06523</v>
      </c>
      <c r="I349" s="18">
        <v>403.0</v>
      </c>
      <c r="J349" s="15">
        <f t="shared" si="5"/>
        <v>8086.28769</v>
      </c>
      <c r="K349" s="10" t="str">
        <f t="array" ref="K349">IFERROR(XLOOKUP(G349,'Tipo de Carga'!A:A,'Tipo de Carga'!B:B))</f>
        <v>Autoabasto</v>
      </c>
      <c r="L349" s="10">
        <f t="shared" si="2"/>
        <v>2</v>
      </c>
      <c r="M349" s="10">
        <f t="shared" si="3"/>
        <v>5</v>
      </c>
      <c r="N349" s="10">
        <f t="shared" si="4"/>
        <v>1</v>
      </c>
      <c r="O349" s="10" t="str">
        <f t="array" ref="O349">IFERROR(XLOOKUP(G349,'Tipo de Carga'!A:A,'Tipo de Carga'!C:C))</f>
        <v>Diesel</v>
      </c>
    </row>
    <row r="350">
      <c r="A350" s="16">
        <v>1741.0</v>
      </c>
      <c r="B350" s="10" t="str">
        <f t="array" ref="B350">IFERROR(XLOOKUP(A350,'Asignacion Ene'!A:A,'Asignacion Ene'!C:C))</f>
        <v>Hisense</v>
      </c>
      <c r="C350" s="10" t="str">
        <f t="array" ref="C350">IFERROR(XLOOKUP(A350,'Asignacion Ene'!A:A,'Asignacion Ene'!B:B))</f>
        <v>EC-03</v>
      </c>
      <c r="D350" s="17" t="s">
        <v>235</v>
      </c>
      <c r="E350" s="19" t="s">
        <v>117</v>
      </c>
      <c r="F350" s="10" t="str">
        <f t="array" ref="F350">IFERROR(XLOOKUP(E350,Operadores!A:A,Operadores!B:B))</f>
        <v>GALSA</v>
      </c>
      <c r="G350" s="16" t="s">
        <v>39</v>
      </c>
      <c r="H350" s="13">
        <v>20.06523</v>
      </c>
      <c r="I350" s="18">
        <v>310.0</v>
      </c>
      <c r="J350" s="15">
        <f t="shared" si="5"/>
        <v>6220.2213</v>
      </c>
      <c r="K350" s="10" t="str">
        <f t="array" ref="K350">IFERROR(XLOOKUP(G350,'Tipo de Carga'!A:A,'Tipo de Carga'!B:B))</f>
        <v>Autoabasto</v>
      </c>
      <c r="L350" s="10">
        <f t="shared" si="2"/>
        <v>2</v>
      </c>
      <c r="M350" s="10">
        <f t="shared" si="3"/>
        <v>5</v>
      </c>
      <c r="N350" s="10">
        <f t="shared" si="4"/>
        <v>1</v>
      </c>
      <c r="O350" s="10" t="str">
        <f t="array" ref="O350">IFERROR(XLOOKUP(G350,'Tipo de Carga'!A:A,'Tipo de Carga'!C:C))</f>
        <v>Diesel</v>
      </c>
    </row>
    <row r="351">
      <c r="A351" s="16">
        <v>1938.0</v>
      </c>
      <c r="B351" s="10" t="str">
        <f t="array" ref="B351">IFERROR(XLOOKUP(A351,'Asignacion Ene'!A:A,'Asignacion Ene'!C:C))</f>
        <v>Sayer Sencillo</v>
      </c>
      <c r="C351" s="10" t="str">
        <f t="array" ref="C351">IFERROR(XLOOKUP(A351,'Asignacion Ene'!A:A,'Asignacion Ene'!B:B))</f>
        <v>EC-04</v>
      </c>
      <c r="D351" s="17" t="s">
        <v>235</v>
      </c>
      <c r="E351" s="19" t="s">
        <v>256</v>
      </c>
      <c r="F351" s="10" t="str">
        <f t="array" ref="F351">IFERROR(XLOOKUP(E351,Operadores!A:A,Operadores!B:B))</f>
        <v>SOSCA01</v>
      </c>
      <c r="G351" s="16" t="s">
        <v>39</v>
      </c>
      <c r="H351" s="13">
        <v>20.06523</v>
      </c>
      <c r="I351" s="18">
        <v>373.0</v>
      </c>
      <c r="J351" s="15">
        <f t="shared" si="5"/>
        <v>7484.33079</v>
      </c>
      <c r="K351" s="10" t="str">
        <f t="array" ref="K351">IFERROR(XLOOKUP(G351,'Tipo de Carga'!A:A,'Tipo de Carga'!B:B))</f>
        <v>Autoabasto</v>
      </c>
      <c r="L351" s="10">
        <f t="shared" si="2"/>
        <v>2</v>
      </c>
      <c r="M351" s="10">
        <f t="shared" si="3"/>
        <v>5</v>
      </c>
      <c r="N351" s="10">
        <f t="shared" si="4"/>
        <v>1</v>
      </c>
      <c r="O351" s="10" t="str">
        <f t="array" ref="O351">IFERROR(XLOOKUP(G351,'Tipo de Carga'!A:A,'Tipo de Carga'!C:C))</f>
        <v>Diesel</v>
      </c>
    </row>
    <row r="352">
      <c r="A352" s="16">
        <v>2000.0</v>
      </c>
      <c r="B352" s="10" t="str">
        <f t="array" ref="B352">IFERROR(XLOOKUP(A352,'Asignacion Ene'!A:A,'Asignacion Ene'!C:C))</f>
        <v>MeLi Dedicado Merida</v>
      </c>
      <c r="C352" s="10" t="str">
        <f t="array" ref="C352">IFERROR(XLOOKUP(A352,'Asignacion Ene'!A:A,'Asignacion Ene'!B:B))</f>
        <v>EC-05</v>
      </c>
      <c r="D352" s="17" t="s">
        <v>235</v>
      </c>
      <c r="E352" s="19" t="s">
        <v>94</v>
      </c>
      <c r="F352" s="10" t="str">
        <f t="array" ref="F352">IFERROR(XLOOKUP(E352,Operadores!A:A,Operadores!B:B))</f>
        <v>RODALE</v>
      </c>
      <c r="G352" s="16" t="s">
        <v>39</v>
      </c>
      <c r="H352" s="13">
        <v>20.06523</v>
      </c>
      <c r="I352" s="18">
        <v>205.0</v>
      </c>
      <c r="J352" s="15">
        <f t="shared" si="5"/>
        <v>4113.37215</v>
      </c>
      <c r="K352" s="10" t="str">
        <f t="array" ref="K352">IFERROR(XLOOKUP(G352,'Tipo de Carga'!A:A,'Tipo de Carga'!B:B))</f>
        <v>Autoabasto</v>
      </c>
      <c r="L352" s="10">
        <f t="shared" si="2"/>
        <v>2</v>
      </c>
      <c r="M352" s="10">
        <f t="shared" si="3"/>
        <v>5</v>
      </c>
      <c r="N352" s="10">
        <f t="shared" si="4"/>
        <v>1</v>
      </c>
      <c r="O352" s="10" t="str">
        <f t="array" ref="O352">IFERROR(XLOOKUP(G352,'Tipo de Carga'!A:A,'Tipo de Carga'!C:C))</f>
        <v>Diesel</v>
      </c>
    </row>
    <row r="353">
      <c r="A353" s="16">
        <v>1799.0</v>
      </c>
      <c r="B353" s="10" t="str">
        <f t="array" ref="B353">IFERROR(XLOOKUP(A353,'Asignacion Ene'!A:A,'Asignacion Ene'!C:C))</f>
        <v>Sayer Full</v>
      </c>
      <c r="C353" s="10" t="str">
        <f t="array" ref="C353">IFERROR(XLOOKUP(A353,'Asignacion Ene'!A:A,'Asignacion Ene'!B:B))</f>
        <v>EC-04</v>
      </c>
      <c r="D353" s="17" t="s">
        <v>235</v>
      </c>
      <c r="E353" s="19" t="s">
        <v>209</v>
      </c>
      <c r="F353" s="10" t="str">
        <f t="array" ref="F353">IFERROR(XLOOKUP(E353,Operadores!A:A,Operadores!B:B))</f>
        <v>FERFRA</v>
      </c>
      <c r="G353" s="16" t="s">
        <v>39</v>
      </c>
      <c r="H353" s="13">
        <v>20.06523</v>
      </c>
      <c r="I353" s="18">
        <v>530.0</v>
      </c>
      <c r="J353" s="15">
        <f t="shared" si="5"/>
        <v>10634.5719</v>
      </c>
      <c r="K353" s="10" t="str">
        <f t="array" ref="K353">IFERROR(XLOOKUP(G353,'Tipo de Carga'!A:A,'Tipo de Carga'!B:B))</f>
        <v>Autoabasto</v>
      </c>
      <c r="L353" s="10">
        <f t="shared" si="2"/>
        <v>2</v>
      </c>
      <c r="M353" s="10">
        <f t="shared" si="3"/>
        <v>5</v>
      </c>
      <c r="N353" s="10">
        <f t="shared" si="4"/>
        <v>1</v>
      </c>
      <c r="O353" s="10" t="str">
        <f t="array" ref="O353">IFERROR(XLOOKUP(G353,'Tipo de Carga'!A:A,'Tipo de Carga'!C:C))</f>
        <v>Diesel</v>
      </c>
    </row>
    <row r="354">
      <c r="A354" s="16">
        <v>1971.0</v>
      </c>
      <c r="B354" s="10" t="str">
        <f t="array" ref="B354">IFERROR(XLOOKUP(A354,'Asignacion Ene'!A:A,'Asignacion Ene'!C:C))</f>
        <v>Sayer Sencillo</v>
      </c>
      <c r="C354" s="10" t="str">
        <f t="array" ref="C354">IFERROR(XLOOKUP(A354,'Asignacion Ene'!A:A,'Asignacion Ene'!B:B))</f>
        <v>EC-04</v>
      </c>
      <c r="D354" s="17" t="s">
        <v>235</v>
      </c>
      <c r="E354" s="19" t="s">
        <v>79</v>
      </c>
      <c r="F354" s="10" t="str">
        <f t="array" ref="F354">IFERROR(XLOOKUP(E354,Operadores!A:A,Operadores!B:B))</f>
        <v>OLVOSX</v>
      </c>
      <c r="G354" s="16" t="s">
        <v>39</v>
      </c>
      <c r="H354" s="13">
        <v>20.06523</v>
      </c>
      <c r="I354" s="18">
        <v>380.0</v>
      </c>
      <c r="J354" s="15">
        <f t="shared" si="5"/>
        <v>7624.7874</v>
      </c>
      <c r="K354" s="10" t="str">
        <f t="array" ref="K354">IFERROR(XLOOKUP(G354,'Tipo de Carga'!A:A,'Tipo de Carga'!B:B))</f>
        <v>Autoabasto</v>
      </c>
      <c r="L354" s="10">
        <f t="shared" si="2"/>
        <v>2</v>
      </c>
      <c r="M354" s="10">
        <f t="shared" si="3"/>
        <v>5</v>
      </c>
      <c r="N354" s="10">
        <f t="shared" si="4"/>
        <v>1</v>
      </c>
      <c r="O354" s="10" t="str">
        <f t="array" ref="O354">IFERROR(XLOOKUP(G354,'Tipo de Carga'!A:A,'Tipo de Carga'!C:C))</f>
        <v>Diesel</v>
      </c>
    </row>
    <row r="355">
      <c r="A355" s="16">
        <v>1814.0</v>
      </c>
      <c r="B355" s="10" t="str">
        <f t="array" ref="B355">IFERROR(XLOOKUP(A355,'Asignacion Ene'!A:A,'Asignacion Ene'!C:C))</f>
        <v>Wm Sencillo</v>
      </c>
      <c r="C355" s="10" t="str">
        <f t="array" ref="C355">IFERROR(XLOOKUP(A355,'Asignacion Ene'!A:A,'Asignacion Ene'!B:B))</f>
        <v>EC-08</v>
      </c>
      <c r="D355" s="17" t="s">
        <v>235</v>
      </c>
      <c r="E355" s="19" t="s">
        <v>97</v>
      </c>
      <c r="F355" s="10" t="str">
        <f t="array" ref="F355">IFERROR(XLOOKUP(E355,Operadores!A:A,Operadores!B:B))</f>
        <v>DELALE</v>
      </c>
      <c r="G355" s="16" t="s">
        <v>39</v>
      </c>
      <c r="H355" s="13">
        <v>20.06523</v>
      </c>
      <c r="I355" s="18">
        <v>271.0</v>
      </c>
      <c r="J355" s="15">
        <f t="shared" si="5"/>
        <v>5437.67733</v>
      </c>
      <c r="K355" s="10" t="str">
        <f t="array" ref="K355">IFERROR(XLOOKUP(G355,'Tipo de Carga'!A:A,'Tipo de Carga'!B:B))</f>
        <v>Autoabasto</v>
      </c>
      <c r="L355" s="10">
        <f t="shared" si="2"/>
        <v>2</v>
      </c>
      <c r="M355" s="10">
        <f t="shared" si="3"/>
        <v>5</v>
      </c>
      <c r="N355" s="10">
        <f t="shared" si="4"/>
        <v>1</v>
      </c>
      <c r="O355" s="10" t="str">
        <f t="array" ref="O355">IFERROR(XLOOKUP(G355,'Tipo de Carga'!A:A,'Tipo de Carga'!C:C))</f>
        <v>Diesel</v>
      </c>
    </row>
    <row r="356">
      <c r="A356" s="16">
        <v>1806.0</v>
      </c>
      <c r="B356" s="10" t="str">
        <f t="array" ref="B356">IFERROR(XLOOKUP(A356,'Asignacion Ene'!A:A,'Asignacion Ene'!C:C))</f>
        <v>Sayer Full</v>
      </c>
      <c r="C356" s="10" t="str">
        <f t="array" ref="C356">IFERROR(XLOOKUP(A356,'Asignacion Ene'!A:A,'Asignacion Ene'!B:B))</f>
        <v>EC-04</v>
      </c>
      <c r="D356" s="17" t="s">
        <v>235</v>
      </c>
      <c r="E356" s="19" t="s">
        <v>257</v>
      </c>
      <c r="F356" s="10" t="str">
        <f t="array" ref="F356">IFERROR(XLOOKUP(E356,Operadores!A:A,Operadores!B:B))</f>
        <v>DIAOMA</v>
      </c>
      <c r="G356" s="16" t="s">
        <v>39</v>
      </c>
      <c r="H356" s="13">
        <v>20.06523</v>
      </c>
      <c r="I356" s="18">
        <v>547.0</v>
      </c>
      <c r="J356" s="15">
        <f t="shared" si="5"/>
        <v>10975.68081</v>
      </c>
      <c r="K356" s="10" t="str">
        <f t="array" ref="K356">IFERROR(XLOOKUP(G356,'Tipo de Carga'!A:A,'Tipo de Carga'!B:B))</f>
        <v>Autoabasto</v>
      </c>
      <c r="L356" s="10">
        <f t="shared" si="2"/>
        <v>2</v>
      </c>
      <c r="M356" s="10">
        <f t="shared" si="3"/>
        <v>5</v>
      </c>
      <c r="N356" s="10">
        <f t="shared" si="4"/>
        <v>1</v>
      </c>
      <c r="O356" s="10" t="str">
        <f t="array" ref="O356">IFERROR(XLOOKUP(G356,'Tipo de Carga'!A:A,'Tipo de Carga'!C:C))</f>
        <v>Diesel</v>
      </c>
    </row>
    <row r="357">
      <c r="A357" s="16">
        <v>2018.0</v>
      </c>
      <c r="B357" s="10" t="str">
        <f t="array" ref="B357">IFERROR(XLOOKUP(A357,'Asignacion Ene'!A:A,'Asignacion Ene'!C:C))</f>
        <v>MeLi Asignado TD</v>
      </c>
      <c r="C357" s="10" t="str">
        <f t="array" ref="C357">IFERROR(XLOOKUP(A357,'Asignacion Ene'!A:A,'Asignacion Ene'!B:B))</f>
        <v>EC-05</v>
      </c>
      <c r="D357" s="17" t="s">
        <v>235</v>
      </c>
      <c r="E357" s="19" t="s">
        <v>53</v>
      </c>
      <c r="F357" s="10" t="str">
        <f t="array" ref="F357">IFERROR(XLOOKUP(E357,Operadores!A:A,Operadores!B:B))</f>
        <v>CHAJUA</v>
      </c>
      <c r="G357" s="16" t="s">
        <v>39</v>
      </c>
      <c r="H357" s="13">
        <v>20.06523</v>
      </c>
      <c r="I357" s="18">
        <v>220.0</v>
      </c>
      <c r="J357" s="15">
        <f t="shared" si="5"/>
        <v>4414.3506</v>
      </c>
      <c r="K357" s="10" t="str">
        <f t="array" ref="K357">IFERROR(XLOOKUP(G357,'Tipo de Carga'!A:A,'Tipo de Carga'!B:B))</f>
        <v>Autoabasto</v>
      </c>
      <c r="L357" s="10">
        <f t="shared" si="2"/>
        <v>2</v>
      </c>
      <c r="M357" s="10">
        <f t="shared" si="3"/>
        <v>5</v>
      </c>
      <c r="N357" s="10">
        <f t="shared" si="4"/>
        <v>1</v>
      </c>
      <c r="O357" s="10" t="str">
        <f t="array" ref="O357">IFERROR(XLOOKUP(G357,'Tipo de Carga'!A:A,'Tipo de Carga'!C:C))</f>
        <v>Diesel</v>
      </c>
    </row>
    <row r="358">
      <c r="A358" s="16">
        <v>2026.0</v>
      </c>
      <c r="B358" s="10" t="str">
        <f t="array" ref="B358">IFERROR(XLOOKUP(A358,'Asignacion Ene'!A:A,'Asignacion Ene'!C:C))</f>
        <v>MeLi Dedicado Merida</v>
      </c>
      <c r="C358" s="10" t="str">
        <f t="array" ref="C358">IFERROR(XLOOKUP(A358,'Asignacion Ene'!A:A,'Asignacion Ene'!B:B))</f>
        <v>EC-05</v>
      </c>
      <c r="D358" s="17" t="s">
        <v>235</v>
      </c>
      <c r="E358" s="19" t="s">
        <v>34</v>
      </c>
      <c r="F358" s="10" t="str">
        <f t="array" ref="F358">IFERROR(XLOOKUP(E358,Operadores!A:A,Operadores!B:B))</f>
        <v>PERAN01</v>
      </c>
      <c r="G358" s="16" t="s">
        <v>39</v>
      </c>
      <c r="H358" s="13">
        <v>20.06523</v>
      </c>
      <c r="I358" s="18">
        <v>402.0</v>
      </c>
      <c r="J358" s="15">
        <f t="shared" si="5"/>
        <v>8066.22246</v>
      </c>
      <c r="K358" s="10" t="str">
        <f t="array" ref="K358">IFERROR(XLOOKUP(G358,'Tipo de Carga'!A:A,'Tipo de Carga'!B:B))</f>
        <v>Autoabasto</v>
      </c>
      <c r="L358" s="10">
        <f t="shared" si="2"/>
        <v>2</v>
      </c>
      <c r="M358" s="10">
        <f t="shared" si="3"/>
        <v>5</v>
      </c>
      <c r="N358" s="10">
        <f t="shared" si="4"/>
        <v>1</v>
      </c>
      <c r="O358" s="10" t="str">
        <f t="array" ref="O358">IFERROR(XLOOKUP(G358,'Tipo de Carga'!A:A,'Tipo de Carga'!C:C))</f>
        <v>Diesel</v>
      </c>
    </row>
    <row r="359">
      <c r="A359" s="16">
        <v>1798.0</v>
      </c>
      <c r="B359" s="10" t="str">
        <f t="array" ref="B359">IFERROR(XLOOKUP(A359,'Asignacion Ene'!A:A,'Asignacion Ene'!C:C))</f>
        <v>Wm Full</v>
      </c>
      <c r="C359" s="10" t="str">
        <f t="array" ref="C359">IFERROR(XLOOKUP(A359,'Asignacion Ene'!A:A,'Asignacion Ene'!B:B))</f>
        <v>EC-08</v>
      </c>
      <c r="D359" s="17" t="s">
        <v>235</v>
      </c>
      <c r="E359" s="19" t="s">
        <v>177</v>
      </c>
      <c r="F359" s="10" t="str">
        <f t="array" ref="F359">IFERROR(XLOOKUP(E359,Operadores!A:A,Operadores!B:B))</f>
        <v>MARWAL</v>
      </c>
      <c r="G359" s="16" t="s">
        <v>39</v>
      </c>
      <c r="H359" s="13">
        <v>20.06523</v>
      </c>
      <c r="I359" s="18">
        <v>327.0</v>
      </c>
      <c r="J359" s="15">
        <f t="shared" si="5"/>
        <v>6561.33021</v>
      </c>
      <c r="K359" s="10" t="str">
        <f t="array" ref="K359">IFERROR(XLOOKUP(G359,'Tipo de Carga'!A:A,'Tipo de Carga'!B:B))</f>
        <v>Autoabasto</v>
      </c>
      <c r="L359" s="10">
        <f t="shared" si="2"/>
        <v>2</v>
      </c>
      <c r="M359" s="10">
        <f t="shared" si="3"/>
        <v>5</v>
      </c>
      <c r="N359" s="10">
        <f t="shared" si="4"/>
        <v>1</v>
      </c>
      <c r="O359" s="10" t="str">
        <f t="array" ref="O359">IFERROR(XLOOKUP(G359,'Tipo de Carga'!A:A,'Tipo de Carga'!C:C))</f>
        <v>Diesel</v>
      </c>
    </row>
    <row r="360">
      <c r="A360" s="16">
        <v>1746.0</v>
      </c>
      <c r="B360" s="10" t="str">
        <f t="array" ref="B360">IFERROR(XLOOKUP(A360,'Asignacion Ene'!A:A,'Asignacion Ene'!C:C))</f>
        <v>Wm Full</v>
      </c>
      <c r="C360" s="10" t="str">
        <f t="array" ref="C360">IFERROR(XLOOKUP(A360,'Asignacion Ene'!A:A,'Asignacion Ene'!B:B))</f>
        <v>EC-08</v>
      </c>
      <c r="D360" s="17" t="s">
        <v>235</v>
      </c>
      <c r="E360" s="19" t="s">
        <v>258</v>
      </c>
      <c r="F360" s="10" t="str">
        <f t="array" ref="F360">IFERROR(XLOOKUP(E360,Operadores!A:A,Operadores!B:B))</f>
        <v>LOPFER</v>
      </c>
      <c r="G360" s="16" t="s">
        <v>39</v>
      </c>
      <c r="H360" s="13">
        <v>20.06523</v>
      </c>
      <c r="I360" s="18">
        <v>346.0</v>
      </c>
      <c r="J360" s="15">
        <f t="shared" si="5"/>
        <v>6942.56958</v>
      </c>
      <c r="K360" s="10" t="str">
        <f t="array" ref="K360">IFERROR(XLOOKUP(G360,'Tipo de Carga'!A:A,'Tipo de Carga'!B:B))</f>
        <v>Autoabasto</v>
      </c>
      <c r="L360" s="10">
        <f t="shared" si="2"/>
        <v>2</v>
      </c>
      <c r="M360" s="10">
        <f t="shared" si="3"/>
        <v>5</v>
      </c>
      <c r="N360" s="10">
        <f t="shared" si="4"/>
        <v>1</v>
      </c>
      <c r="O360" s="10" t="str">
        <f t="array" ref="O360">IFERROR(XLOOKUP(G360,'Tipo de Carga'!A:A,'Tipo de Carga'!C:C))</f>
        <v>Diesel</v>
      </c>
    </row>
    <row r="361">
      <c r="A361" s="16">
        <v>1722.0</v>
      </c>
      <c r="B361" s="10" t="str">
        <f t="array" ref="B361">IFERROR(XLOOKUP(A361,'Asignacion Ene'!A:A,'Asignacion Ene'!C:C))</f>
        <v>Wm Full</v>
      </c>
      <c r="C361" s="10" t="str">
        <f t="array" ref="C361">IFERROR(XLOOKUP(A361,'Asignacion Ene'!A:A,'Asignacion Ene'!B:B))</f>
        <v>EC-08</v>
      </c>
      <c r="D361" s="17" t="s">
        <v>235</v>
      </c>
      <c r="E361" s="19" t="s">
        <v>168</v>
      </c>
      <c r="F361" s="10" t="str">
        <f t="array" ref="F361">IFERROR(XLOOKUP(E361,Operadores!A:A,Operadores!B:B))</f>
        <v>RICFRA</v>
      </c>
      <c r="G361" s="16" t="s">
        <v>39</v>
      </c>
      <c r="H361" s="13">
        <v>20.06523</v>
      </c>
      <c r="I361" s="18">
        <v>376.0</v>
      </c>
      <c r="J361" s="15">
        <f t="shared" si="5"/>
        <v>7544.52648</v>
      </c>
      <c r="K361" s="10" t="str">
        <f t="array" ref="K361">IFERROR(XLOOKUP(G361,'Tipo de Carga'!A:A,'Tipo de Carga'!B:B))</f>
        <v>Autoabasto</v>
      </c>
      <c r="L361" s="10">
        <f t="shared" si="2"/>
        <v>2</v>
      </c>
      <c r="M361" s="10">
        <f t="shared" si="3"/>
        <v>5</v>
      </c>
      <c r="N361" s="10">
        <f t="shared" si="4"/>
        <v>1</v>
      </c>
      <c r="O361" s="10" t="str">
        <f t="array" ref="O361">IFERROR(XLOOKUP(G361,'Tipo de Carga'!A:A,'Tipo de Carga'!C:C))</f>
        <v>Diesel</v>
      </c>
    </row>
    <row r="362">
      <c r="A362" s="16">
        <v>1827.0</v>
      </c>
      <c r="B362" s="10" t="str">
        <f t="array" ref="B362">IFERROR(XLOOKUP(A362,'Asignacion Ene'!A:A,'Asignacion Ene'!C:C))</f>
        <v>Full Liver</v>
      </c>
      <c r="C362" s="10" t="str">
        <f t="array" ref="C362">IFERROR(XLOOKUP(A362,'Asignacion Ene'!A:A,'Asignacion Ene'!B:B))</f>
        <v>EC-01</v>
      </c>
      <c r="D362" s="17" t="s">
        <v>235</v>
      </c>
      <c r="E362" s="19" t="s">
        <v>29</v>
      </c>
      <c r="F362" s="10" t="str">
        <f t="array" ref="F362">IFERROR(XLOOKUP(E362,Operadores!A:A,Operadores!B:B))</f>
        <v>ANGMA</v>
      </c>
      <c r="G362" s="16" t="s">
        <v>39</v>
      </c>
      <c r="H362" s="13">
        <v>20.06523</v>
      </c>
      <c r="I362" s="18">
        <v>766.0</v>
      </c>
      <c r="J362" s="15">
        <f t="shared" si="5"/>
        <v>15369.96618</v>
      </c>
      <c r="K362" s="10" t="str">
        <f t="array" ref="K362">IFERROR(XLOOKUP(G362,'Tipo de Carga'!A:A,'Tipo de Carga'!B:B))</f>
        <v>Autoabasto</v>
      </c>
      <c r="L362" s="10">
        <f t="shared" si="2"/>
        <v>2</v>
      </c>
      <c r="M362" s="10">
        <f t="shared" si="3"/>
        <v>5</v>
      </c>
      <c r="N362" s="10">
        <f t="shared" si="4"/>
        <v>1</v>
      </c>
      <c r="O362" s="10" t="str">
        <f t="array" ref="O362">IFERROR(XLOOKUP(G362,'Tipo de Carga'!A:A,'Tipo de Carga'!C:C))</f>
        <v>Diesel</v>
      </c>
    </row>
    <row r="363">
      <c r="A363" s="16">
        <v>2021.0</v>
      </c>
      <c r="B363" s="10" t="str">
        <f t="array" ref="B363">IFERROR(XLOOKUP(A363,'Asignacion Ene'!A:A,'Asignacion Ene'!C:C))</f>
        <v>MeLi Dedicado Merida</v>
      </c>
      <c r="C363" s="10" t="str">
        <f t="array" ref="C363">IFERROR(XLOOKUP(A363,'Asignacion Ene'!A:A,'Asignacion Ene'!B:B))</f>
        <v>EC-05</v>
      </c>
      <c r="D363" s="17" t="s">
        <v>235</v>
      </c>
      <c r="E363" s="19" t="s">
        <v>179</v>
      </c>
      <c r="F363" s="10" t="str">
        <f t="array" ref="F363">IFERROR(XLOOKUP(E363,Operadores!A:A,Operadores!B:B))</f>
        <v>GUTIRV</v>
      </c>
      <c r="G363" s="16" t="s">
        <v>39</v>
      </c>
      <c r="H363" s="13">
        <v>20.06523</v>
      </c>
      <c r="I363" s="18">
        <v>215.0</v>
      </c>
      <c r="J363" s="15">
        <f t="shared" si="5"/>
        <v>4314.02445</v>
      </c>
      <c r="K363" s="10" t="str">
        <f t="array" ref="K363">IFERROR(XLOOKUP(G363,'Tipo de Carga'!A:A,'Tipo de Carga'!B:B))</f>
        <v>Autoabasto</v>
      </c>
      <c r="L363" s="10">
        <f t="shared" si="2"/>
        <v>2</v>
      </c>
      <c r="M363" s="10">
        <f t="shared" si="3"/>
        <v>5</v>
      </c>
      <c r="N363" s="10">
        <f t="shared" si="4"/>
        <v>1</v>
      </c>
      <c r="O363" s="10" t="str">
        <f t="array" ref="O363">IFERROR(XLOOKUP(G363,'Tipo de Carga'!A:A,'Tipo de Carga'!C:C))</f>
        <v>Diesel</v>
      </c>
    </row>
    <row r="364">
      <c r="A364" s="16">
        <v>1758.0</v>
      </c>
      <c r="B364" s="10" t="str">
        <f t="array" ref="B364">IFERROR(XLOOKUP(A364,'Asignacion Ene'!A:A,'Asignacion Ene'!C:C))</f>
        <v>Wm Full</v>
      </c>
      <c r="C364" s="10" t="str">
        <f t="array" ref="C364">IFERROR(XLOOKUP(A364,'Asignacion Ene'!A:A,'Asignacion Ene'!B:B))</f>
        <v>EC-08</v>
      </c>
      <c r="D364" s="17" t="s">
        <v>235</v>
      </c>
      <c r="E364" s="19" t="s">
        <v>259</v>
      </c>
      <c r="F364" s="10" t="str">
        <f t="array" ref="F364">IFERROR(XLOOKUP(E364,Operadores!A:A,Operadores!B:B))</f>
        <v>PINGUA</v>
      </c>
      <c r="G364" s="16" t="s">
        <v>39</v>
      </c>
      <c r="H364" s="13">
        <v>20.06523</v>
      </c>
      <c r="I364" s="18">
        <v>524.0</v>
      </c>
      <c r="J364" s="15">
        <f t="shared" si="5"/>
        <v>10514.18052</v>
      </c>
      <c r="K364" s="10" t="str">
        <f t="array" ref="K364">IFERROR(XLOOKUP(G364,'Tipo de Carga'!A:A,'Tipo de Carga'!B:B))</f>
        <v>Autoabasto</v>
      </c>
      <c r="L364" s="10">
        <f t="shared" si="2"/>
        <v>2</v>
      </c>
      <c r="M364" s="10">
        <f t="shared" si="3"/>
        <v>5</v>
      </c>
      <c r="N364" s="10">
        <f t="shared" si="4"/>
        <v>1</v>
      </c>
      <c r="O364" s="10" t="str">
        <f t="array" ref="O364">IFERROR(XLOOKUP(G364,'Tipo de Carga'!A:A,'Tipo de Carga'!C:C))</f>
        <v>Diesel</v>
      </c>
    </row>
    <row r="365">
      <c r="A365" s="16">
        <v>1705.0</v>
      </c>
      <c r="B365" s="10" t="str">
        <f t="array" ref="B365">IFERROR(XLOOKUP(A365,'Asignacion Ene'!A:A,'Asignacion Ene'!C:C))</f>
        <v>Wm Full</v>
      </c>
      <c r="C365" s="10" t="str">
        <f t="array" ref="C365">IFERROR(XLOOKUP(A365,'Asignacion Ene'!A:A,'Asignacion Ene'!B:B))</f>
        <v>EC-08</v>
      </c>
      <c r="D365" s="17" t="s">
        <v>235</v>
      </c>
      <c r="E365" s="19" t="s">
        <v>42</v>
      </c>
      <c r="F365" s="10" t="str">
        <f t="array" ref="F365">IFERROR(XLOOKUP(E365,Operadores!A:A,Operadores!B:B))</f>
        <v>COPJAI</v>
      </c>
      <c r="G365" s="16" t="s">
        <v>39</v>
      </c>
      <c r="H365" s="13">
        <v>20.06523</v>
      </c>
      <c r="I365" s="18">
        <v>451.0</v>
      </c>
      <c r="J365" s="15">
        <f t="shared" si="5"/>
        <v>9049.41873</v>
      </c>
      <c r="K365" s="10" t="str">
        <f t="array" ref="K365">IFERROR(XLOOKUP(G365,'Tipo de Carga'!A:A,'Tipo de Carga'!B:B))</f>
        <v>Autoabasto</v>
      </c>
      <c r="L365" s="10">
        <f t="shared" si="2"/>
        <v>2</v>
      </c>
      <c r="M365" s="10">
        <f t="shared" si="3"/>
        <v>5</v>
      </c>
      <c r="N365" s="10">
        <f t="shared" si="4"/>
        <v>1</v>
      </c>
      <c r="O365" s="10" t="str">
        <f t="array" ref="O365">IFERROR(XLOOKUP(G365,'Tipo de Carga'!A:A,'Tipo de Carga'!C:C))</f>
        <v>Diesel</v>
      </c>
    </row>
    <row r="366">
      <c r="A366" s="16">
        <v>2001.0</v>
      </c>
      <c r="B366" s="10" t="str">
        <f t="array" ref="B366">IFERROR(XLOOKUP(A366,'Asignacion Ene'!A:A,'Asignacion Ene'!C:C))</f>
        <v>MeLi Dedicado Merida</v>
      </c>
      <c r="C366" s="10" t="str">
        <f t="array" ref="C366">IFERROR(XLOOKUP(A366,'Asignacion Ene'!A:A,'Asignacion Ene'!B:B))</f>
        <v>EC-05</v>
      </c>
      <c r="D366" s="17" t="s">
        <v>235</v>
      </c>
      <c r="E366" s="19" t="s">
        <v>173</v>
      </c>
      <c r="F366" s="10" t="str">
        <f t="array" ref="F366">IFERROR(XLOOKUP(E366,Operadores!A:A,Operadores!B:B))</f>
        <v>GARJUL</v>
      </c>
      <c r="G366" s="16" t="s">
        <v>39</v>
      </c>
      <c r="H366" s="13">
        <v>20.06523</v>
      </c>
      <c r="I366" s="18">
        <v>395.0</v>
      </c>
      <c r="J366" s="15">
        <f t="shared" si="5"/>
        <v>7925.76585</v>
      </c>
      <c r="K366" s="10" t="str">
        <f t="array" ref="K366">IFERROR(XLOOKUP(G366,'Tipo de Carga'!A:A,'Tipo de Carga'!B:B))</f>
        <v>Autoabasto</v>
      </c>
      <c r="L366" s="10">
        <f t="shared" si="2"/>
        <v>2</v>
      </c>
      <c r="M366" s="10">
        <f t="shared" si="3"/>
        <v>5</v>
      </c>
      <c r="N366" s="10">
        <f t="shared" si="4"/>
        <v>1</v>
      </c>
      <c r="O366" s="10" t="str">
        <f t="array" ref="O366">IFERROR(XLOOKUP(G366,'Tipo de Carga'!A:A,'Tipo de Carga'!C:C))</f>
        <v>Diesel</v>
      </c>
    </row>
    <row r="367">
      <c r="A367" s="16">
        <v>1997.0</v>
      </c>
      <c r="B367" s="10" t="str">
        <f t="array" ref="B367">IFERROR(XLOOKUP(A367,'Asignacion Ene'!A:A,'Asignacion Ene'!C:C))</f>
        <v>MeLi Dedicado Merida</v>
      </c>
      <c r="C367" s="10" t="str">
        <f t="array" ref="C367">IFERROR(XLOOKUP(A367,'Asignacion Ene'!A:A,'Asignacion Ene'!B:B))</f>
        <v>EC-05</v>
      </c>
      <c r="D367" s="17" t="s">
        <v>235</v>
      </c>
      <c r="E367" s="19" t="s">
        <v>170</v>
      </c>
      <c r="F367" s="10" t="str">
        <f t="array" ref="F367">IFERROR(XLOOKUP(E367,Operadores!A:A,Operadores!B:B))</f>
        <v>MARLEO</v>
      </c>
      <c r="G367" s="16" t="s">
        <v>39</v>
      </c>
      <c r="H367" s="13">
        <v>20.06523</v>
      </c>
      <c r="I367" s="18">
        <v>460.0</v>
      </c>
      <c r="J367" s="15">
        <f t="shared" si="5"/>
        <v>9230.0058</v>
      </c>
      <c r="K367" s="10" t="str">
        <f t="array" ref="K367">IFERROR(XLOOKUP(G367,'Tipo de Carga'!A:A,'Tipo de Carga'!B:B))</f>
        <v>Autoabasto</v>
      </c>
      <c r="L367" s="10">
        <f t="shared" si="2"/>
        <v>2</v>
      </c>
      <c r="M367" s="10">
        <f t="shared" si="3"/>
        <v>5</v>
      </c>
      <c r="N367" s="10">
        <f t="shared" si="4"/>
        <v>1</v>
      </c>
      <c r="O367" s="10" t="str">
        <f t="array" ref="O367">IFERROR(XLOOKUP(G367,'Tipo de Carga'!A:A,'Tipo de Carga'!C:C))</f>
        <v>Diesel</v>
      </c>
    </row>
    <row r="368">
      <c r="A368" s="16">
        <v>2009.0</v>
      </c>
      <c r="B368" s="10" t="str">
        <f t="array" ref="B368">IFERROR(XLOOKUP(A368,'Asignacion Ene'!A:A,'Asignacion Ene'!C:C))</f>
        <v>MeLi Dedicado Merida</v>
      </c>
      <c r="C368" s="10" t="str">
        <f t="array" ref="C368">IFERROR(XLOOKUP(A368,'Asignacion Ene'!A:A,'Asignacion Ene'!B:B))</f>
        <v>EC-05</v>
      </c>
      <c r="D368" s="17" t="s">
        <v>235</v>
      </c>
      <c r="E368" s="19" t="s">
        <v>166</v>
      </c>
      <c r="F368" s="10" t="str">
        <f t="array" ref="F368">IFERROR(XLOOKUP(E368,Operadores!A:A,Operadores!B:B))</f>
        <v>GONCAR01</v>
      </c>
      <c r="G368" s="16" t="s">
        <v>39</v>
      </c>
      <c r="H368" s="13">
        <v>20.06523</v>
      </c>
      <c r="I368" s="18">
        <v>433.0</v>
      </c>
      <c r="J368" s="15">
        <f t="shared" si="5"/>
        <v>8688.24459</v>
      </c>
      <c r="K368" s="10" t="str">
        <f t="array" ref="K368">IFERROR(XLOOKUP(G368,'Tipo de Carga'!A:A,'Tipo de Carga'!B:B))</f>
        <v>Autoabasto</v>
      </c>
      <c r="L368" s="10">
        <f t="shared" si="2"/>
        <v>2</v>
      </c>
      <c r="M368" s="10">
        <f t="shared" si="3"/>
        <v>5</v>
      </c>
      <c r="N368" s="10">
        <f t="shared" si="4"/>
        <v>1</v>
      </c>
      <c r="O368" s="10" t="str">
        <f t="array" ref="O368">IFERROR(XLOOKUP(G368,'Tipo de Carga'!A:A,'Tipo de Carga'!C:C))</f>
        <v>Diesel</v>
      </c>
    </row>
    <row r="369">
      <c r="A369" s="16">
        <v>1995.0</v>
      </c>
      <c r="B369" s="10" t="str">
        <f t="array" ref="B369">IFERROR(XLOOKUP(A369,'Asignacion Ene'!A:A,'Asignacion Ene'!C:C))</f>
        <v>MeLi Dedicado Merida</v>
      </c>
      <c r="C369" s="10" t="str">
        <f t="array" ref="C369">IFERROR(XLOOKUP(A369,'Asignacion Ene'!A:A,'Asignacion Ene'!B:B))</f>
        <v>EC-05</v>
      </c>
      <c r="D369" s="17" t="s">
        <v>235</v>
      </c>
      <c r="E369" s="19" t="s">
        <v>22</v>
      </c>
      <c r="F369" s="10" t="str">
        <f t="array" ref="F369">IFERROR(XLOOKUP(E369,Operadores!A:A,Operadores!B:B))</f>
        <v>AGUMAU</v>
      </c>
      <c r="G369" s="16" t="s">
        <v>39</v>
      </c>
      <c r="H369" s="13">
        <v>20.06523</v>
      </c>
      <c r="I369" s="18">
        <v>415.0</v>
      </c>
      <c r="J369" s="15">
        <f t="shared" si="5"/>
        <v>8327.07045</v>
      </c>
      <c r="K369" s="10" t="str">
        <f t="array" ref="K369">IFERROR(XLOOKUP(G369,'Tipo de Carga'!A:A,'Tipo de Carga'!B:B))</f>
        <v>Autoabasto</v>
      </c>
      <c r="L369" s="10">
        <f t="shared" si="2"/>
        <v>2</v>
      </c>
      <c r="M369" s="10">
        <f t="shared" si="3"/>
        <v>5</v>
      </c>
      <c r="N369" s="10">
        <f t="shared" si="4"/>
        <v>1</v>
      </c>
      <c r="O369" s="10" t="str">
        <f t="array" ref="O369">IFERROR(XLOOKUP(G369,'Tipo de Carga'!A:A,'Tipo de Carga'!C:C))</f>
        <v>Diesel</v>
      </c>
    </row>
    <row r="370">
      <c r="A370" s="16">
        <v>1864.0</v>
      </c>
      <c r="B370" s="10" t="str">
        <f t="array" ref="B370">IFERROR(XLOOKUP(A370,'Asignacion Ene'!A:A,'Asignacion Ene'!C:C))</f>
        <v>Full Liver</v>
      </c>
      <c r="C370" s="10" t="str">
        <f t="array" ref="C370">IFERROR(XLOOKUP(A370,'Asignacion Ene'!A:A,'Asignacion Ene'!B:B))</f>
        <v>EC-01</v>
      </c>
      <c r="D370" s="17" t="s">
        <v>235</v>
      </c>
      <c r="E370" s="19" t="s">
        <v>60</v>
      </c>
      <c r="F370" s="10" t="str">
        <f t="array" ref="F370">IFERROR(XLOOKUP(E370,Operadores!A:A,Operadores!B:B))</f>
        <v>SEGMAU</v>
      </c>
      <c r="G370" s="16" t="s">
        <v>39</v>
      </c>
      <c r="H370" s="13">
        <v>20.06523</v>
      </c>
      <c r="I370" s="18">
        <v>700.0</v>
      </c>
      <c r="J370" s="15">
        <f t="shared" si="5"/>
        <v>14045.661</v>
      </c>
      <c r="K370" s="10" t="str">
        <f t="array" ref="K370">IFERROR(XLOOKUP(G370,'Tipo de Carga'!A:A,'Tipo de Carga'!B:B))</f>
        <v>Autoabasto</v>
      </c>
      <c r="L370" s="10">
        <f t="shared" si="2"/>
        <v>2</v>
      </c>
      <c r="M370" s="10">
        <f t="shared" si="3"/>
        <v>5</v>
      </c>
      <c r="N370" s="10">
        <f t="shared" si="4"/>
        <v>1</v>
      </c>
      <c r="O370" s="10" t="str">
        <f t="array" ref="O370">IFERROR(XLOOKUP(G370,'Tipo de Carga'!A:A,'Tipo de Carga'!C:C))</f>
        <v>Diesel</v>
      </c>
    </row>
    <row r="371">
      <c r="A371" s="16">
        <v>2004.0</v>
      </c>
      <c r="B371" s="10" t="str">
        <f t="array" ref="B371">IFERROR(XLOOKUP(A371,'Asignacion Ene'!A:A,'Asignacion Ene'!C:C))</f>
        <v>MeLi Dedicado Merida</v>
      </c>
      <c r="C371" s="10" t="str">
        <f t="array" ref="C371">IFERROR(XLOOKUP(A371,'Asignacion Ene'!A:A,'Asignacion Ene'!B:B))</f>
        <v>EC-05</v>
      </c>
      <c r="D371" s="17" t="s">
        <v>235</v>
      </c>
      <c r="E371" s="19" t="s">
        <v>178</v>
      </c>
      <c r="F371" s="10" t="str">
        <f t="array" ref="F371">IFERROR(XLOOKUP(E371,Operadores!A:A,Operadores!B:B))</f>
        <v>ESTAN</v>
      </c>
      <c r="G371" s="16" t="s">
        <v>39</v>
      </c>
      <c r="H371" s="13">
        <v>20.06523</v>
      </c>
      <c r="I371" s="18">
        <v>210.0</v>
      </c>
      <c r="J371" s="15">
        <f t="shared" si="5"/>
        <v>4213.6983</v>
      </c>
      <c r="K371" s="10" t="str">
        <f t="array" ref="K371">IFERROR(XLOOKUP(G371,'Tipo de Carga'!A:A,'Tipo de Carga'!B:B))</f>
        <v>Autoabasto</v>
      </c>
      <c r="L371" s="10">
        <f t="shared" si="2"/>
        <v>2</v>
      </c>
      <c r="M371" s="10">
        <f t="shared" si="3"/>
        <v>5</v>
      </c>
      <c r="N371" s="10">
        <f t="shared" si="4"/>
        <v>1</v>
      </c>
      <c r="O371" s="10" t="str">
        <f t="array" ref="O371">IFERROR(XLOOKUP(G371,'Tipo de Carga'!A:A,'Tipo de Carga'!C:C))</f>
        <v>Diesel</v>
      </c>
    </row>
    <row r="372">
      <c r="A372" s="16">
        <v>2005.0</v>
      </c>
      <c r="B372" s="10" t="str">
        <f t="array" ref="B372">IFERROR(XLOOKUP(A372,'Asignacion Ene'!A:A,'Asignacion Ene'!C:C))</f>
        <v>MeLi Dedicado Merida</v>
      </c>
      <c r="C372" s="10" t="str">
        <f t="array" ref="C372">IFERROR(XLOOKUP(A372,'Asignacion Ene'!A:A,'Asignacion Ene'!B:B))</f>
        <v>EC-05</v>
      </c>
      <c r="D372" s="17" t="s">
        <v>235</v>
      </c>
      <c r="E372" s="19" t="s">
        <v>37</v>
      </c>
      <c r="F372" s="10" t="str">
        <f t="array" ref="F372">IFERROR(XLOOKUP(E372,Operadores!A:A,Operadores!B:B))</f>
        <v>HERHUG</v>
      </c>
      <c r="G372" s="16" t="s">
        <v>39</v>
      </c>
      <c r="H372" s="13">
        <v>20.06523</v>
      </c>
      <c r="I372" s="18">
        <v>260.0</v>
      </c>
      <c r="J372" s="15">
        <f t="shared" si="5"/>
        <v>5216.9598</v>
      </c>
      <c r="K372" s="10" t="str">
        <f t="array" ref="K372">IFERROR(XLOOKUP(G372,'Tipo de Carga'!A:A,'Tipo de Carga'!B:B))</f>
        <v>Autoabasto</v>
      </c>
      <c r="L372" s="10">
        <f t="shared" si="2"/>
        <v>2</v>
      </c>
      <c r="M372" s="10">
        <f t="shared" si="3"/>
        <v>5</v>
      </c>
      <c r="N372" s="10">
        <f t="shared" si="4"/>
        <v>1</v>
      </c>
      <c r="O372" s="10" t="str">
        <f t="array" ref="O372">IFERROR(XLOOKUP(G372,'Tipo de Carga'!A:A,'Tipo de Carga'!C:C))</f>
        <v>Diesel</v>
      </c>
    </row>
    <row r="373">
      <c r="A373" s="16">
        <v>2070.0</v>
      </c>
      <c r="B373" s="10" t="str">
        <f t="array" ref="B373">IFERROR(XLOOKUP(A373,'Asignacion Ene'!A:A,'Asignacion Ene'!C:C))</f>
        <v>PISA Gdl</v>
      </c>
      <c r="C373" s="10" t="str">
        <f t="array" ref="C373">IFERROR(XLOOKUP(A373,'Asignacion Ene'!A:A,'Asignacion Ene'!B:B))</f>
        <v>EC-06</v>
      </c>
      <c r="D373" s="17" t="s">
        <v>235</v>
      </c>
      <c r="E373" s="19" t="s">
        <v>260</v>
      </c>
      <c r="F373" s="10" t="str">
        <f t="array" ref="F373">IFERROR(XLOOKUP(E373,Operadores!A:A,Operadores!B:B))</f>
        <v>HUELUI</v>
      </c>
      <c r="G373" s="16" t="s">
        <v>103</v>
      </c>
      <c r="H373" s="13">
        <v>26.59</v>
      </c>
      <c r="I373" s="18">
        <v>244.0</v>
      </c>
      <c r="J373" s="15">
        <f t="shared" si="5"/>
        <v>6487.96</v>
      </c>
      <c r="K373" s="10" t="str">
        <f t="array" ref="K373">IFERROR(XLOOKUP(G373,'Tipo de Carga'!A:A,'Tipo de Carga'!B:B))</f>
        <v>Ticket</v>
      </c>
      <c r="L373" s="10">
        <f t="shared" si="2"/>
        <v>2</v>
      </c>
      <c r="M373" s="10">
        <f t="shared" si="3"/>
        <v>5</v>
      </c>
      <c r="N373" s="10">
        <f t="shared" si="4"/>
        <v>1</v>
      </c>
      <c r="O373" s="10" t="str">
        <f t="array" ref="O373">IFERROR(XLOOKUP(G373,'Tipo de Carga'!A:A,'Tipo de Carga'!C:C))</f>
        <v>Diesel</v>
      </c>
    </row>
    <row r="374">
      <c r="A374" s="16">
        <v>1725.0</v>
      </c>
      <c r="B374" s="10" t="str">
        <f t="array" ref="B374">IFERROR(XLOOKUP(A374,'Asignacion Ene'!A:A,'Asignacion Ene'!C:C))</f>
        <v>Wm Sencillo</v>
      </c>
      <c r="C374" s="10" t="str">
        <f t="array" ref="C374">IFERROR(XLOOKUP(A374,'Asignacion Ene'!A:A,'Asignacion Ene'!B:B))</f>
        <v>EC-08</v>
      </c>
      <c r="D374" s="17" t="s">
        <v>235</v>
      </c>
      <c r="E374" s="19" t="s">
        <v>261</v>
      </c>
      <c r="F374" s="10" t="str">
        <f t="array" ref="F374">IFERROR(XLOOKUP(E374,Operadores!A:A,Operadores!B:B))</f>
        <v>BAUTRI</v>
      </c>
      <c r="G374" s="16" t="s">
        <v>103</v>
      </c>
      <c r="H374" s="13">
        <v>26.45</v>
      </c>
      <c r="I374" s="18">
        <v>549.0</v>
      </c>
      <c r="J374" s="15">
        <f t="shared" si="5"/>
        <v>14521.05</v>
      </c>
      <c r="K374" s="10" t="str">
        <f t="array" ref="K374">IFERROR(XLOOKUP(G374,'Tipo de Carga'!A:A,'Tipo de Carga'!B:B))</f>
        <v>Ticket</v>
      </c>
      <c r="L374" s="10">
        <f t="shared" si="2"/>
        <v>2</v>
      </c>
      <c r="M374" s="10">
        <f t="shared" si="3"/>
        <v>5</v>
      </c>
      <c r="N374" s="10">
        <f t="shared" si="4"/>
        <v>1</v>
      </c>
      <c r="O374" s="10" t="str">
        <f t="array" ref="O374">IFERROR(XLOOKUP(G374,'Tipo de Carga'!A:A,'Tipo de Carga'!C:C))</f>
        <v>Diesel</v>
      </c>
    </row>
    <row r="375">
      <c r="A375" s="16">
        <v>1738.0</v>
      </c>
      <c r="B375" s="10" t="str">
        <f t="array" ref="B375">IFERROR(XLOOKUP(A375,'Asignacion Ene'!A:A,'Asignacion Ene'!C:C))</f>
        <v>Wm Full</v>
      </c>
      <c r="C375" s="10" t="str">
        <f t="array" ref="C375">IFERROR(XLOOKUP(A375,'Asignacion Ene'!A:A,'Asignacion Ene'!B:B))</f>
        <v>EC-08</v>
      </c>
      <c r="D375" s="17" t="s">
        <v>235</v>
      </c>
      <c r="E375" s="19" t="s">
        <v>223</v>
      </c>
      <c r="F375" s="10" t="str">
        <f t="array" ref="F375">IFERROR(XLOOKUP(E375,Operadores!A:A,Operadores!B:B))</f>
        <v>PEROMA</v>
      </c>
      <c r="G375" s="16" t="s">
        <v>103</v>
      </c>
      <c r="H375" s="13">
        <v>26.49</v>
      </c>
      <c r="I375" s="18">
        <v>580.0</v>
      </c>
      <c r="J375" s="15">
        <f t="shared" si="5"/>
        <v>15364.2</v>
      </c>
      <c r="K375" s="10" t="str">
        <f t="array" ref="K375">IFERROR(XLOOKUP(G375,'Tipo de Carga'!A:A,'Tipo de Carga'!B:B))</f>
        <v>Ticket</v>
      </c>
      <c r="L375" s="10">
        <f t="shared" si="2"/>
        <v>2</v>
      </c>
      <c r="M375" s="10">
        <f t="shared" si="3"/>
        <v>5</v>
      </c>
      <c r="N375" s="10">
        <f t="shared" si="4"/>
        <v>1</v>
      </c>
      <c r="O375" s="10" t="str">
        <f t="array" ref="O375">IFERROR(XLOOKUP(G375,'Tipo de Carga'!A:A,'Tipo de Carga'!C:C))</f>
        <v>Diesel</v>
      </c>
    </row>
    <row r="376">
      <c r="A376" s="16">
        <v>1723.0</v>
      </c>
      <c r="B376" s="10" t="str">
        <f t="array" ref="B376">IFERROR(XLOOKUP(A376,'Asignacion Ene'!A:A,'Asignacion Ene'!C:C))</f>
        <v>Wm Sencillo</v>
      </c>
      <c r="C376" s="10" t="str">
        <f t="array" ref="C376">IFERROR(XLOOKUP(A376,'Asignacion Ene'!A:A,'Asignacion Ene'!B:B))</f>
        <v>EC-08</v>
      </c>
      <c r="D376" s="17" t="s">
        <v>235</v>
      </c>
      <c r="E376" s="19" t="s">
        <v>261</v>
      </c>
      <c r="F376" s="10" t="str">
        <f t="array" ref="F376">IFERROR(XLOOKUP(E376,Operadores!A:A,Operadores!B:B))</f>
        <v>BAUTRI</v>
      </c>
      <c r="G376" s="16" t="s">
        <v>103</v>
      </c>
      <c r="H376" s="13">
        <v>26.45</v>
      </c>
      <c r="I376" s="18">
        <v>359.0</v>
      </c>
      <c r="J376" s="15">
        <f t="shared" si="5"/>
        <v>9495.55</v>
      </c>
      <c r="K376" s="10" t="str">
        <f t="array" ref="K376">IFERROR(XLOOKUP(G376,'Tipo de Carga'!A:A,'Tipo de Carga'!B:B))</f>
        <v>Ticket</v>
      </c>
      <c r="L376" s="10">
        <f t="shared" si="2"/>
        <v>2</v>
      </c>
      <c r="M376" s="10">
        <f t="shared" si="3"/>
        <v>5</v>
      </c>
      <c r="N376" s="10">
        <f t="shared" si="4"/>
        <v>1</v>
      </c>
      <c r="O376" s="10" t="str">
        <f t="array" ref="O376">IFERROR(XLOOKUP(G376,'Tipo de Carga'!A:A,'Tipo de Carga'!C:C))</f>
        <v>Diesel</v>
      </c>
    </row>
    <row r="377">
      <c r="A377" s="16">
        <v>1701.0</v>
      </c>
      <c r="B377" s="10" t="str">
        <f t="array" ref="B377">IFERROR(XLOOKUP(A377,'Asignacion Ene'!A:A,'Asignacion Ene'!C:C))</f>
        <v>Wm Full</v>
      </c>
      <c r="C377" s="10" t="str">
        <f t="array" ref="C377">IFERROR(XLOOKUP(A377,'Asignacion Ene'!A:A,'Asignacion Ene'!B:B))</f>
        <v>EC-08</v>
      </c>
      <c r="D377" s="17" t="s">
        <v>235</v>
      </c>
      <c r="E377" s="19" t="s">
        <v>262</v>
      </c>
      <c r="F377" s="10" t="str">
        <f t="array" ref="F377">IFERROR(XLOOKUP(E377,Operadores!A:A,Operadores!B:B))</f>
        <v>HERMOI</v>
      </c>
      <c r="G377" s="16" t="s">
        <v>103</v>
      </c>
      <c r="H377" s="13">
        <v>25.49</v>
      </c>
      <c r="I377" s="18">
        <v>365.0</v>
      </c>
      <c r="J377" s="15">
        <f t="shared" si="5"/>
        <v>9303.85</v>
      </c>
      <c r="K377" s="10" t="str">
        <f t="array" ref="K377">IFERROR(XLOOKUP(G377,'Tipo de Carga'!A:A,'Tipo de Carga'!B:B))</f>
        <v>Ticket</v>
      </c>
      <c r="L377" s="10">
        <f t="shared" si="2"/>
        <v>2</v>
      </c>
      <c r="M377" s="10">
        <f t="shared" si="3"/>
        <v>5</v>
      </c>
      <c r="N377" s="10">
        <f t="shared" si="4"/>
        <v>1</v>
      </c>
      <c r="O377" s="10" t="str">
        <f t="array" ref="O377">IFERROR(XLOOKUP(G377,'Tipo de Carga'!A:A,'Tipo de Carga'!C:C))</f>
        <v>Diesel</v>
      </c>
    </row>
    <row r="378">
      <c r="A378" s="16">
        <v>1917.0</v>
      </c>
      <c r="B378" s="10" t="str">
        <f t="array" ref="B378">IFERROR(XLOOKUP(A378,'Asignacion Ene'!A:A,'Asignacion Ene'!C:C))</f>
        <v>MeLi asignado SD</v>
      </c>
      <c r="C378" s="10" t="str">
        <f t="array" ref="C378">IFERROR(XLOOKUP(A378,'Asignacion Ene'!A:A,'Asignacion Ene'!B:B))</f>
        <v>EC-05</v>
      </c>
      <c r="D378" s="17" t="s">
        <v>235</v>
      </c>
      <c r="E378" s="19" t="s">
        <v>184</v>
      </c>
      <c r="F378" s="10" t="str">
        <f t="array" ref="F378">IFERROR(XLOOKUP(E378,Operadores!A:A,Operadores!B:B))</f>
        <v>ARASAL</v>
      </c>
      <c r="G378" s="16" t="s">
        <v>185</v>
      </c>
      <c r="H378" s="13">
        <v>10.25</v>
      </c>
      <c r="I378" s="18">
        <v>187.97</v>
      </c>
      <c r="J378" s="15">
        <f t="shared" si="5"/>
        <v>1926.6925</v>
      </c>
      <c r="K378" s="10" t="str">
        <f t="array" ref="K378">IFERROR(XLOOKUP(G378,'Tipo de Carga'!A:A,'Tipo de Carga'!B:B))</f>
        <v>Natgas</v>
      </c>
      <c r="L378" s="10">
        <f t="shared" si="2"/>
        <v>2</v>
      </c>
      <c r="M378" s="10">
        <f t="shared" si="3"/>
        <v>5</v>
      </c>
      <c r="N378" s="10">
        <f t="shared" si="4"/>
        <v>1</v>
      </c>
      <c r="O378" s="10" t="str">
        <f t="array" ref="O378">IFERROR(XLOOKUP(G378,'Tipo de Carga'!A:A,'Tipo de Carga'!C:C))</f>
        <v>GNC</v>
      </c>
    </row>
    <row r="379">
      <c r="A379" s="16">
        <v>1919.0</v>
      </c>
      <c r="B379" s="10" t="str">
        <f t="array" ref="B379">IFERROR(XLOOKUP(A379,'Asignacion Ene'!A:A,'Asignacion Ene'!C:C))</f>
        <v>MeLi Ded Puebla</v>
      </c>
      <c r="C379" s="10" t="str">
        <f t="array" ref="C379">IFERROR(XLOOKUP(A379,'Asignacion Ene'!A:A,'Asignacion Ene'!B:B))</f>
        <v>EC-05</v>
      </c>
      <c r="D379" s="17" t="s">
        <v>235</v>
      </c>
      <c r="E379" s="19" t="s">
        <v>110</v>
      </c>
      <c r="F379" s="10" t="str">
        <f t="array" ref="F379">IFERROR(XLOOKUP(E379,Operadores!A:A,Operadores!B:B))</f>
        <v>ALVRAU</v>
      </c>
      <c r="G379" s="16" t="s">
        <v>111</v>
      </c>
      <c r="H379" s="13">
        <v>10.65</v>
      </c>
      <c r="I379" s="18">
        <v>229.0</v>
      </c>
      <c r="J379" s="15">
        <f t="shared" si="5"/>
        <v>2438.85</v>
      </c>
      <c r="K379" s="10" t="str">
        <f t="array" ref="K379">IFERROR(XLOOKUP(G379,'Tipo de Carga'!A:A,'Tipo de Carga'!B:B))</f>
        <v>COMSUSTENTA</v>
      </c>
      <c r="L379" s="10">
        <f t="shared" si="2"/>
        <v>2</v>
      </c>
      <c r="M379" s="10">
        <f t="shared" si="3"/>
        <v>5</v>
      </c>
      <c r="N379" s="10">
        <f t="shared" si="4"/>
        <v>1</v>
      </c>
      <c r="O379" s="10" t="str">
        <f t="array" ref="O379">IFERROR(XLOOKUP(G379,'Tipo de Carga'!A:A,'Tipo de Carga'!C:C))</f>
        <v>GNC</v>
      </c>
    </row>
    <row r="380">
      <c r="A380" s="16">
        <v>2018.0</v>
      </c>
      <c r="B380" s="10" t="str">
        <f t="array" ref="B380">IFERROR(XLOOKUP(A380,'Asignacion Ene'!A:A,'Asignacion Ene'!C:C))</f>
        <v>MeLi Asignado TD</v>
      </c>
      <c r="C380" s="10" t="str">
        <f t="array" ref="C380">IFERROR(XLOOKUP(A380,'Asignacion Ene'!A:A,'Asignacion Ene'!B:B))</f>
        <v>EC-05</v>
      </c>
      <c r="D380" s="17" t="s">
        <v>263</v>
      </c>
      <c r="E380" s="19" t="s">
        <v>53</v>
      </c>
      <c r="F380" s="10" t="str">
        <f t="array" ref="F380">IFERROR(XLOOKUP(E380,Operadores!A:A,Operadores!B:B))</f>
        <v>CHAJUA</v>
      </c>
      <c r="G380" s="16" t="s">
        <v>17</v>
      </c>
      <c r="H380" s="13">
        <v>19.16868</v>
      </c>
      <c r="I380" s="18">
        <v>300.0</v>
      </c>
      <c r="J380" s="15">
        <f t="shared" si="5"/>
        <v>5750.604</v>
      </c>
      <c r="K380" s="10" t="str">
        <f t="array" ref="K380">IFERROR(XLOOKUP(G380,'Tipo de Carga'!A:A,'Tipo de Carga'!B:B))</f>
        <v>Autoabasto</v>
      </c>
      <c r="L380" s="10">
        <f t="shared" si="2"/>
        <v>2</v>
      </c>
      <c r="M380" s="10">
        <f t="shared" si="3"/>
        <v>6</v>
      </c>
      <c r="N380" s="10">
        <f t="shared" si="4"/>
        <v>1</v>
      </c>
      <c r="O380" s="10" t="str">
        <f t="array" ref="O380">IFERROR(XLOOKUP(G380,'Tipo de Carga'!A:A,'Tipo de Carga'!C:C))</f>
        <v>Diesel</v>
      </c>
    </row>
    <row r="381">
      <c r="A381" s="16">
        <v>2021.0</v>
      </c>
      <c r="B381" s="10" t="str">
        <f t="array" ref="B381">IFERROR(XLOOKUP(A381,'Asignacion Ene'!A:A,'Asignacion Ene'!C:C))</f>
        <v>MeLi Dedicado Merida</v>
      </c>
      <c r="C381" s="10" t="str">
        <f t="array" ref="C381">IFERROR(XLOOKUP(A381,'Asignacion Ene'!A:A,'Asignacion Ene'!B:B))</f>
        <v>EC-05</v>
      </c>
      <c r="D381" s="17" t="s">
        <v>263</v>
      </c>
      <c r="E381" s="19" t="s">
        <v>179</v>
      </c>
      <c r="F381" s="10" t="str">
        <f t="array" ref="F381">IFERROR(XLOOKUP(E381,Operadores!A:A,Operadores!B:B))</f>
        <v>GUTIRV</v>
      </c>
      <c r="G381" s="16" t="s">
        <v>17</v>
      </c>
      <c r="H381" s="13">
        <v>19.16868</v>
      </c>
      <c r="I381" s="18">
        <v>311.0</v>
      </c>
      <c r="J381" s="15">
        <f t="shared" si="5"/>
        <v>5961.45948</v>
      </c>
      <c r="K381" s="10" t="str">
        <f t="array" ref="K381">IFERROR(XLOOKUP(G381,'Tipo de Carga'!A:A,'Tipo de Carga'!B:B))</f>
        <v>Autoabasto</v>
      </c>
      <c r="L381" s="10">
        <f t="shared" si="2"/>
        <v>2</v>
      </c>
      <c r="M381" s="10">
        <f t="shared" si="3"/>
        <v>6</v>
      </c>
      <c r="N381" s="10">
        <f t="shared" si="4"/>
        <v>1</v>
      </c>
      <c r="O381" s="10" t="str">
        <f t="array" ref="O381">IFERROR(XLOOKUP(G381,'Tipo de Carga'!A:A,'Tipo de Carga'!C:C))</f>
        <v>Diesel</v>
      </c>
    </row>
    <row r="382">
      <c r="A382" s="16">
        <v>2010.0</v>
      </c>
      <c r="B382" s="10" t="str">
        <f t="array" ref="B382">IFERROR(XLOOKUP(A382,'Asignacion Ene'!A:A,'Asignacion Ene'!C:C))</f>
        <v>MeLi asignado SD</v>
      </c>
      <c r="C382" s="10" t="str">
        <f t="array" ref="C382">IFERROR(XLOOKUP(A382,'Asignacion Ene'!A:A,'Asignacion Ene'!B:B))</f>
        <v>EC-05</v>
      </c>
      <c r="D382" s="17" t="s">
        <v>263</v>
      </c>
      <c r="E382" s="19" t="s">
        <v>175</v>
      </c>
      <c r="F382" s="10" t="str">
        <f t="array" ref="F382">IFERROR(XLOOKUP(E382,Operadores!A:A,Operadores!B:B))</f>
        <v>CHAJE</v>
      </c>
      <c r="G382" s="16" t="s">
        <v>17</v>
      </c>
      <c r="H382" s="13">
        <v>19.16868</v>
      </c>
      <c r="I382" s="18">
        <v>320.0</v>
      </c>
      <c r="J382" s="15">
        <f t="shared" si="5"/>
        <v>6133.9776</v>
      </c>
      <c r="K382" s="10" t="str">
        <f t="array" ref="K382">IFERROR(XLOOKUP(G382,'Tipo de Carga'!A:A,'Tipo de Carga'!B:B))</f>
        <v>Autoabasto</v>
      </c>
      <c r="L382" s="10">
        <f t="shared" si="2"/>
        <v>2</v>
      </c>
      <c r="M382" s="10">
        <f t="shared" si="3"/>
        <v>6</v>
      </c>
      <c r="N382" s="10">
        <f t="shared" si="4"/>
        <v>1</v>
      </c>
      <c r="O382" s="10" t="str">
        <f t="array" ref="O382">IFERROR(XLOOKUP(G382,'Tipo de Carga'!A:A,'Tipo de Carga'!C:C))</f>
        <v>Diesel</v>
      </c>
    </row>
    <row r="383">
      <c r="A383" s="16">
        <v>1828.0</v>
      </c>
      <c r="B383" s="10" t="str">
        <f t="array" ref="B383">IFERROR(XLOOKUP(A383,'Asignacion Ene'!A:A,'Asignacion Ene'!C:C))</f>
        <v>Circuitos</v>
      </c>
      <c r="C383" s="10" t="str">
        <f t="array" ref="C383">IFERROR(XLOOKUP(A383,'Asignacion Ene'!A:A,'Asignacion Ene'!B:B))</f>
        <v>EC-03</v>
      </c>
      <c r="D383" s="17" t="s">
        <v>263</v>
      </c>
      <c r="E383" s="19" t="s">
        <v>25</v>
      </c>
      <c r="F383" s="10" t="str">
        <f t="array" ref="F383">IFERROR(XLOOKUP(E383,Operadores!A:A,Operadores!B:B))</f>
        <v>CRUBE</v>
      </c>
      <c r="G383" s="16" t="s">
        <v>17</v>
      </c>
      <c r="H383" s="13">
        <v>19.16868</v>
      </c>
      <c r="I383" s="18">
        <v>211.0</v>
      </c>
      <c r="J383" s="15">
        <f t="shared" si="5"/>
        <v>4044.59148</v>
      </c>
      <c r="K383" s="10" t="str">
        <f t="array" ref="K383">IFERROR(XLOOKUP(G383,'Tipo de Carga'!A:A,'Tipo de Carga'!B:B))</f>
        <v>Autoabasto</v>
      </c>
      <c r="L383" s="10">
        <f t="shared" si="2"/>
        <v>2</v>
      </c>
      <c r="M383" s="10">
        <f t="shared" si="3"/>
        <v>6</v>
      </c>
      <c r="N383" s="10">
        <f t="shared" si="4"/>
        <v>1</v>
      </c>
      <c r="O383" s="10" t="str">
        <f t="array" ref="O383">IFERROR(XLOOKUP(G383,'Tipo de Carga'!A:A,'Tipo de Carga'!C:C))</f>
        <v>Diesel</v>
      </c>
    </row>
    <row r="384">
      <c r="A384" s="16">
        <v>1990.0</v>
      </c>
      <c r="B384" s="10" t="str">
        <f t="array" ref="B384">IFERROR(XLOOKUP(A384,'Asignacion Ene'!A:A,'Asignacion Ene'!C:C))</f>
        <v>MeLi asignado SD</v>
      </c>
      <c r="C384" s="10" t="str">
        <f t="array" ref="C384">IFERROR(XLOOKUP(A384,'Asignacion Ene'!A:A,'Asignacion Ene'!B:B))</f>
        <v>EC-05</v>
      </c>
      <c r="D384" s="17" t="s">
        <v>263</v>
      </c>
      <c r="E384" s="19" t="s">
        <v>191</v>
      </c>
      <c r="F384" s="10" t="str">
        <f t="array" ref="F384">IFERROR(XLOOKUP(E384,Operadores!A:A,Operadores!B:B))</f>
        <v>MENCAX</v>
      </c>
      <c r="G384" s="16" t="s">
        <v>17</v>
      </c>
      <c r="H384" s="13">
        <v>19.29</v>
      </c>
      <c r="I384" s="18">
        <v>181.0</v>
      </c>
      <c r="J384" s="15">
        <f t="shared" si="5"/>
        <v>3491.49</v>
      </c>
      <c r="K384" s="10" t="str">
        <f t="array" ref="K384">IFERROR(XLOOKUP(G384,'Tipo de Carga'!A:A,'Tipo de Carga'!B:B))</f>
        <v>Autoabasto</v>
      </c>
      <c r="L384" s="10">
        <f t="shared" si="2"/>
        <v>2</v>
      </c>
      <c r="M384" s="10">
        <f t="shared" si="3"/>
        <v>6</v>
      </c>
      <c r="N384" s="10">
        <f t="shared" si="4"/>
        <v>1</v>
      </c>
      <c r="O384" s="10" t="str">
        <f t="array" ref="O384">IFERROR(XLOOKUP(G384,'Tipo de Carga'!A:A,'Tipo de Carga'!C:C))</f>
        <v>Diesel</v>
      </c>
    </row>
    <row r="385">
      <c r="A385" s="16">
        <v>2029.0</v>
      </c>
      <c r="B385" s="10" t="str">
        <f t="array" ref="B385">IFERROR(XLOOKUP(A385,'Asignacion Ene'!A:A,'Asignacion Ene'!C:C))</f>
        <v>MeLi Dedicado Merida</v>
      </c>
      <c r="C385" s="10" t="str">
        <f t="array" ref="C385">IFERROR(XLOOKUP(A385,'Asignacion Ene'!A:A,'Asignacion Ene'!B:B))</f>
        <v>EC-05</v>
      </c>
      <c r="D385" s="17" t="s">
        <v>263</v>
      </c>
      <c r="E385" s="19" t="s">
        <v>225</v>
      </c>
      <c r="F385" s="10" t="str">
        <f t="array" ref="F385">IFERROR(XLOOKUP(E385,Operadores!A:A,Operadores!B:B))</f>
        <v>ACOHER</v>
      </c>
      <c r="G385" s="16" t="s">
        <v>17</v>
      </c>
      <c r="H385" s="13">
        <v>19.29</v>
      </c>
      <c r="I385" s="18">
        <v>291.0</v>
      </c>
      <c r="J385" s="15">
        <f t="shared" si="5"/>
        <v>5613.39</v>
      </c>
      <c r="K385" s="10" t="str">
        <f t="array" ref="K385">IFERROR(XLOOKUP(G385,'Tipo de Carga'!A:A,'Tipo de Carga'!B:B))</f>
        <v>Autoabasto</v>
      </c>
      <c r="L385" s="10">
        <f t="shared" si="2"/>
        <v>2</v>
      </c>
      <c r="M385" s="10">
        <f t="shared" si="3"/>
        <v>6</v>
      </c>
      <c r="N385" s="10">
        <f t="shared" si="4"/>
        <v>1</v>
      </c>
      <c r="O385" s="10" t="str">
        <f t="array" ref="O385">IFERROR(XLOOKUP(G385,'Tipo de Carga'!A:A,'Tipo de Carga'!C:C))</f>
        <v>Diesel</v>
      </c>
    </row>
    <row r="386">
      <c r="A386" s="16">
        <v>1958.0</v>
      </c>
      <c r="B386" s="10" t="str">
        <f t="array" ref="B386">IFERROR(XLOOKUP(A386,'Asignacion Ene'!A:A,'Asignacion Ene'!C:C))</f>
        <v>Full Liver</v>
      </c>
      <c r="C386" s="10" t="str">
        <f t="array" ref="C386">IFERROR(XLOOKUP(A386,'Asignacion Ene'!A:A,'Asignacion Ene'!B:B))</f>
        <v>EC-01</v>
      </c>
      <c r="D386" s="17" t="s">
        <v>263</v>
      </c>
      <c r="E386" s="19" t="s">
        <v>48</v>
      </c>
      <c r="F386" s="10" t="str">
        <f t="array" ref="F386">IFERROR(XLOOKUP(E386,Operadores!A:A,Operadores!B:B))</f>
        <v>MONAL</v>
      </c>
      <c r="G386" s="16" t="s">
        <v>17</v>
      </c>
      <c r="H386" s="13">
        <v>19.29</v>
      </c>
      <c r="I386" s="18">
        <v>700.0</v>
      </c>
      <c r="J386" s="15">
        <f t="shared" si="5"/>
        <v>13503</v>
      </c>
      <c r="K386" s="10" t="str">
        <f t="array" ref="K386">IFERROR(XLOOKUP(G386,'Tipo de Carga'!A:A,'Tipo de Carga'!B:B))</f>
        <v>Autoabasto</v>
      </c>
      <c r="L386" s="10">
        <f t="shared" si="2"/>
        <v>2</v>
      </c>
      <c r="M386" s="10">
        <f t="shared" si="3"/>
        <v>6</v>
      </c>
      <c r="N386" s="10">
        <f t="shared" si="4"/>
        <v>1</v>
      </c>
      <c r="O386" s="10" t="str">
        <f t="array" ref="O386">IFERROR(XLOOKUP(G386,'Tipo de Carga'!A:A,'Tipo de Carga'!C:C))</f>
        <v>Diesel</v>
      </c>
    </row>
    <row r="387">
      <c r="A387" s="16">
        <v>1837.0</v>
      </c>
      <c r="B387" s="10" t="str">
        <f t="array" ref="B387">IFERROR(XLOOKUP(A387,'Asignacion Ene'!A:A,'Asignacion Ene'!C:C))</f>
        <v>Liverpool Local</v>
      </c>
      <c r="C387" s="10" t="str">
        <f t="array" ref="C387">IFERROR(XLOOKUP(A387,'Asignacion Ene'!A:A,'Asignacion Ene'!B:B))</f>
        <v>EC-01</v>
      </c>
      <c r="D387" s="17" t="s">
        <v>263</v>
      </c>
      <c r="E387" s="19" t="s">
        <v>264</v>
      </c>
      <c r="F387" s="10" t="str">
        <f t="array" ref="F387">IFERROR(XLOOKUP(E387,Operadores!A:A,Operadores!B:B))</f>
        <v>GONCES</v>
      </c>
      <c r="G387" s="16" t="s">
        <v>17</v>
      </c>
      <c r="H387" s="13">
        <v>19.29</v>
      </c>
      <c r="I387" s="18">
        <v>866.0</v>
      </c>
      <c r="J387" s="15">
        <f t="shared" si="5"/>
        <v>16705.14</v>
      </c>
      <c r="K387" s="10" t="str">
        <f t="array" ref="K387">IFERROR(XLOOKUP(G387,'Tipo de Carga'!A:A,'Tipo de Carga'!B:B))</f>
        <v>Autoabasto</v>
      </c>
      <c r="L387" s="10">
        <f t="shared" si="2"/>
        <v>2</v>
      </c>
      <c r="M387" s="10">
        <f t="shared" si="3"/>
        <v>6</v>
      </c>
      <c r="N387" s="10">
        <f t="shared" si="4"/>
        <v>1</v>
      </c>
      <c r="O387" s="10" t="str">
        <f t="array" ref="O387">IFERROR(XLOOKUP(G387,'Tipo de Carga'!A:A,'Tipo de Carga'!C:C))</f>
        <v>Diesel</v>
      </c>
    </row>
    <row r="388">
      <c r="A388" s="16">
        <v>1795.0</v>
      </c>
      <c r="B388" s="10" t="str">
        <f t="array" ref="B388">IFERROR(XLOOKUP(A388,'Asignacion Ene'!A:A,'Asignacion Ene'!C:C))</f>
        <v>Pilgrims Tepo</v>
      </c>
      <c r="C388" s="10" t="str">
        <f t="array" ref="C388">IFERROR(XLOOKUP(A388,'Asignacion Ene'!A:A,'Asignacion Ene'!B:B))</f>
        <v>EC-02</v>
      </c>
      <c r="D388" s="17" t="s">
        <v>263</v>
      </c>
      <c r="E388" s="19" t="s">
        <v>56</v>
      </c>
      <c r="F388" s="10" t="str">
        <f t="array" ref="F388">IFERROR(XLOOKUP(E388,Operadores!A:A,Operadores!B:B))</f>
        <v>MAREVA</v>
      </c>
      <c r="G388" s="16" t="s">
        <v>17</v>
      </c>
      <c r="H388" s="13">
        <v>19.29</v>
      </c>
      <c r="I388" s="18">
        <v>338.0</v>
      </c>
      <c r="J388" s="15">
        <f t="shared" si="5"/>
        <v>6520.02</v>
      </c>
      <c r="K388" s="10" t="str">
        <f t="array" ref="K388">IFERROR(XLOOKUP(G388,'Tipo de Carga'!A:A,'Tipo de Carga'!B:B))</f>
        <v>Autoabasto</v>
      </c>
      <c r="L388" s="10">
        <f t="shared" si="2"/>
        <v>2</v>
      </c>
      <c r="M388" s="10">
        <f t="shared" si="3"/>
        <v>6</v>
      </c>
      <c r="N388" s="10">
        <f t="shared" si="4"/>
        <v>1</v>
      </c>
      <c r="O388" s="10" t="str">
        <f t="array" ref="O388">IFERROR(XLOOKUP(G388,'Tipo de Carga'!A:A,'Tipo de Carga'!C:C))</f>
        <v>Diesel</v>
      </c>
    </row>
    <row r="389">
      <c r="A389" s="16">
        <v>1780.0</v>
      </c>
      <c r="B389" s="10" t="str">
        <f t="array" ref="B389">IFERROR(XLOOKUP(A389,'Asignacion Ene'!A:A,'Asignacion Ene'!C:C))</f>
        <v>Pilgrims Tepo</v>
      </c>
      <c r="C389" s="10" t="str">
        <f t="array" ref="C389">IFERROR(XLOOKUP(A389,'Asignacion Ene'!A:A,'Asignacion Ene'!B:B))</f>
        <v>EC-02</v>
      </c>
      <c r="D389" s="17" t="s">
        <v>263</v>
      </c>
      <c r="E389" s="19" t="s">
        <v>265</v>
      </c>
      <c r="F389" s="10" t="str">
        <f t="array" ref="F389">IFERROR(XLOOKUP(E389,Operadores!A:A,Operadores!B:B))</f>
        <v>LEOJOS</v>
      </c>
      <c r="G389" s="16" t="s">
        <v>17</v>
      </c>
      <c r="H389" s="13">
        <v>19.29</v>
      </c>
      <c r="I389" s="18">
        <v>180.0</v>
      </c>
      <c r="J389" s="15">
        <f t="shared" si="5"/>
        <v>3472.2</v>
      </c>
      <c r="K389" s="10" t="str">
        <f t="array" ref="K389">IFERROR(XLOOKUP(G389,'Tipo de Carga'!A:A,'Tipo de Carga'!B:B))</f>
        <v>Autoabasto</v>
      </c>
      <c r="L389" s="10">
        <f t="shared" si="2"/>
        <v>2</v>
      </c>
      <c r="M389" s="10">
        <f t="shared" si="3"/>
        <v>6</v>
      </c>
      <c r="N389" s="10">
        <f t="shared" si="4"/>
        <v>1</v>
      </c>
      <c r="O389" s="10" t="str">
        <f t="array" ref="O389">IFERROR(XLOOKUP(G389,'Tipo de Carga'!A:A,'Tipo de Carga'!C:C))</f>
        <v>Diesel</v>
      </c>
    </row>
    <row r="390">
      <c r="A390" s="16">
        <v>1989.0</v>
      </c>
      <c r="B390" s="10" t="str">
        <f t="array" ref="B390">IFERROR(XLOOKUP(A390,'Asignacion Ene'!A:A,'Asignacion Ene'!C:C))</f>
        <v>MeLi asignado SD</v>
      </c>
      <c r="C390" s="10" t="str">
        <f t="array" ref="C390">IFERROR(XLOOKUP(A390,'Asignacion Ene'!A:A,'Asignacion Ene'!B:B))</f>
        <v>EC-05</v>
      </c>
      <c r="D390" s="17" t="s">
        <v>263</v>
      </c>
      <c r="E390" s="19" t="s">
        <v>137</v>
      </c>
      <c r="F390" s="10" t="str">
        <f t="array" ref="F390">IFERROR(XLOOKUP(E390,Operadores!A:A,Operadores!B:B))</f>
        <v>CARCRI01</v>
      </c>
      <c r="G390" s="16" t="s">
        <v>17</v>
      </c>
      <c r="H390" s="13">
        <v>19.29</v>
      </c>
      <c r="I390" s="18">
        <v>443.0</v>
      </c>
      <c r="J390" s="15">
        <f t="shared" si="5"/>
        <v>8545.47</v>
      </c>
      <c r="K390" s="10" t="str">
        <f t="array" ref="K390">IFERROR(XLOOKUP(G390,'Tipo de Carga'!A:A,'Tipo de Carga'!B:B))</f>
        <v>Autoabasto</v>
      </c>
      <c r="L390" s="10">
        <f t="shared" si="2"/>
        <v>2</v>
      </c>
      <c r="M390" s="10">
        <f t="shared" si="3"/>
        <v>6</v>
      </c>
      <c r="N390" s="10">
        <f t="shared" si="4"/>
        <v>1</v>
      </c>
      <c r="O390" s="10" t="str">
        <f t="array" ref="O390">IFERROR(XLOOKUP(G390,'Tipo de Carga'!A:A,'Tipo de Carga'!C:C))</f>
        <v>Diesel</v>
      </c>
    </row>
    <row r="391">
      <c r="A391" s="16">
        <v>2024.0</v>
      </c>
      <c r="B391" s="10" t="str">
        <f t="array" ref="B391">IFERROR(XLOOKUP(A391,'Asignacion Ene'!A:A,'Asignacion Ene'!C:C))</f>
        <v>MeLi Dedicado Merida</v>
      </c>
      <c r="C391" s="10" t="str">
        <f t="array" ref="C391">IFERROR(XLOOKUP(A391,'Asignacion Ene'!A:A,'Asignacion Ene'!B:B))</f>
        <v>EC-05</v>
      </c>
      <c r="D391" s="17" t="s">
        <v>263</v>
      </c>
      <c r="E391" s="19" t="s">
        <v>113</v>
      </c>
      <c r="F391" s="10" t="str">
        <f t="array" ref="F391">IFERROR(XLOOKUP(E391,Operadores!A:A,Operadores!B:B))</f>
        <v>DELJOS01</v>
      </c>
      <c r="G391" s="16" t="s">
        <v>17</v>
      </c>
      <c r="H391" s="13">
        <v>19.29</v>
      </c>
      <c r="I391" s="18">
        <v>259.0</v>
      </c>
      <c r="J391" s="15">
        <f t="shared" si="5"/>
        <v>4996.11</v>
      </c>
      <c r="K391" s="10" t="str">
        <f t="array" ref="K391">IFERROR(XLOOKUP(G391,'Tipo de Carga'!A:A,'Tipo de Carga'!B:B))</f>
        <v>Autoabasto</v>
      </c>
      <c r="L391" s="10">
        <f t="shared" si="2"/>
        <v>2</v>
      </c>
      <c r="M391" s="10">
        <f t="shared" si="3"/>
        <v>6</v>
      </c>
      <c r="N391" s="10">
        <f t="shared" si="4"/>
        <v>1</v>
      </c>
      <c r="O391" s="10" t="str">
        <f t="array" ref="O391">IFERROR(XLOOKUP(G391,'Tipo de Carga'!A:A,'Tipo de Carga'!C:C))</f>
        <v>Diesel</v>
      </c>
    </row>
    <row r="392">
      <c r="A392" s="16">
        <v>1866.0</v>
      </c>
      <c r="B392" s="10" t="str">
        <f t="array" ref="B392">IFERROR(XLOOKUP(A392,'Asignacion Ene'!A:A,'Asignacion Ene'!C:C))</f>
        <v>Pilgrims Tepo</v>
      </c>
      <c r="C392" s="10" t="str">
        <f t="array" ref="C392">IFERROR(XLOOKUP(A392,'Asignacion Ene'!A:A,'Asignacion Ene'!B:B))</f>
        <v>EC-02</v>
      </c>
      <c r="D392" s="17" t="s">
        <v>263</v>
      </c>
      <c r="E392" s="19" t="s">
        <v>54</v>
      </c>
      <c r="F392" s="10" t="str">
        <f t="array" ref="F392">IFERROR(XLOOKUP(E392,Operadores!A:A,Operadores!B:B))</f>
        <v>JORJON</v>
      </c>
      <c r="G392" s="16" t="s">
        <v>17</v>
      </c>
      <c r="H392" s="13">
        <v>19.29</v>
      </c>
      <c r="I392" s="18">
        <v>163.0</v>
      </c>
      <c r="J392" s="15">
        <f t="shared" si="5"/>
        <v>3144.27</v>
      </c>
      <c r="K392" s="10" t="str">
        <f t="array" ref="K392">IFERROR(XLOOKUP(G392,'Tipo de Carga'!A:A,'Tipo de Carga'!B:B))</f>
        <v>Autoabasto</v>
      </c>
      <c r="L392" s="10">
        <f t="shared" si="2"/>
        <v>2</v>
      </c>
      <c r="M392" s="10">
        <f t="shared" si="3"/>
        <v>6</v>
      </c>
      <c r="N392" s="10">
        <f t="shared" si="4"/>
        <v>1</v>
      </c>
      <c r="O392" s="10" t="str">
        <f t="array" ref="O392">IFERROR(XLOOKUP(G392,'Tipo de Carga'!A:A,'Tipo de Carga'!C:C))</f>
        <v>Diesel</v>
      </c>
    </row>
    <row r="393">
      <c r="A393" s="16">
        <v>1985.0</v>
      </c>
      <c r="B393" s="10" t="str">
        <f t="array" ref="B393">IFERROR(XLOOKUP(A393,'Asignacion Ene'!A:A,'Asignacion Ene'!C:C))</f>
        <v>MeLi Dedicado TD</v>
      </c>
      <c r="C393" s="10" t="str">
        <f t="array" ref="C393">IFERROR(XLOOKUP(A393,'Asignacion Ene'!A:A,'Asignacion Ene'!B:B))</f>
        <v>EC-05</v>
      </c>
      <c r="D393" s="17" t="s">
        <v>263</v>
      </c>
      <c r="E393" s="19" t="s">
        <v>266</v>
      </c>
      <c r="F393" s="10" t="str">
        <f t="array" ref="F393">IFERROR(XLOOKUP(E393,Operadores!A:A,Operadores!B:B))</f>
        <v>TORAN</v>
      </c>
      <c r="G393" s="16" t="s">
        <v>17</v>
      </c>
      <c r="H393" s="13">
        <v>19.29</v>
      </c>
      <c r="I393" s="18">
        <v>354.0</v>
      </c>
      <c r="J393" s="15">
        <f t="shared" si="5"/>
        <v>6828.66</v>
      </c>
      <c r="K393" s="10" t="str">
        <f t="array" ref="K393">IFERROR(XLOOKUP(G393,'Tipo de Carga'!A:A,'Tipo de Carga'!B:B))</f>
        <v>Autoabasto</v>
      </c>
      <c r="L393" s="10">
        <f t="shared" si="2"/>
        <v>2</v>
      </c>
      <c r="M393" s="10">
        <f t="shared" si="3"/>
        <v>6</v>
      </c>
      <c r="N393" s="10">
        <f t="shared" si="4"/>
        <v>1</v>
      </c>
      <c r="O393" s="10" t="str">
        <f t="array" ref="O393">IFERROR(XLOOKUP(G393,'Tipo de Carga'!A:A,'Tipo de Carga'!C:C))</f>
        <v>Diesel</v>
      </c>
    </row>
    <row r="394">
      <c r="A394" s="16">
        <v>309.0</v>
      </c>
      <c r="B394" s="10" t="str">
        <f t="array" ref="B394">IFERROR(XLOOKUP(A394,'Asignacion Ene'!A:A,'Asignacion Ene'!C:C))</f>
        <v>Sayer Thorton</v>
      </c>
      <c r="C394" s="10" t="str">
        <f t="array" ref="C394">IFERROR(XLOOKUP(A394,'Asignacion Ene'!A:A,'Asignacion Ene'!B:B))</f>
        <v>EC-04</v>
      </c>
      <c r="D394" s="17" t="s">
        <v>263</v>
      </c>
      <c r="E394" s="19" t="s">
        <v>154</v>
      </c>
      <c r="F394" s="10" t="str">
        <f t="array" ref="F394">IFERROR(XLOOKUP(E394,Operadores!A:A,Operadores!B:B))</f>
        <v>REVELI</v>
      </c>
      <c r="G394" s="16" t="s">
        <v>17</v>
      </c>
      <c r="H394" s="13">
        <v>19.29</v>
      </c>
      <c r="I394" s="18">
        <v>148.0</v>
      </c>
      <c r="J394" s="15">
        <f t="shared" si="5"/>
        <v>2854.92</v>
      </c>
      <c r="K394" s="10" t="str">
        <f t="array" ref="K394">IFERROR(XLOOKUP(G394,'Tipo de Carga'!A:A,'Tipo de Carga'!B:B))</f>
        <v>Autoabasto</v>
      </c>
      <c r="L394" s="10">
        <f t="shared" si="2"/>
        <v>2</v>
      </c>
      <c r="M394" s="10">
        <f t="shared" si="3"/>
        <v>6</v>
      </c>
      <c r="N394" s="10">
        <f t="shared" si="4"/>
        <v>1</v>
      </c>
      <c r="O394" s="10" t="str">
        <f t="array" ref="O394">IFERROR(XLOOKUP(G394,'Tipo de Carga'!A:A,'Tipo de Carga'!C:C))</f>
        <v>Diesel</v>
      </c>
    </row>
    <row r="395">
      <c r="A395" s="16">
        <v>1704.0</v>
      </c>
      <c r="B395" s="10" t="str">
        <f t="array" ref="B395">IFERROR(XLOOKUP(A395,'Asignacion Ene'!A:A,'Asignacion Ene'!C:C))</f>
        <v>Pilgrims Tepo</v>
      </c>
      <c r="C395" s="10" t="str">
        <f t="array" ref="C395">IFERROR(XLOOKUP(A395,'Asignacion Ene'!A:A,'Asignacion Ene'!B:B))</f>
        <v>EC-02</v>
      </c>
      <c r="D395" s="17" t="s">
        <v>263</v>
      </c>
      <c r="E395" s="19" t="s">
        <v>267</v>
      </c>
      <c r="F395" s="10" t="str">
        <f t="array" ref="F395">IFERROR(XLOOKUP(E395,Operadores!A:A,Operadores!B:B))</f>
        <v>RAMJOS</v>
      </c>
      <c r="G395" s="16" t="s">
        <v>17</v>
      </c>
      <c r="H395" s="13">
        <v>19.29</v>
      </c>
      <c r="I395" s="18">
        <v>125.0</v>
      </c>
      <c r="J395" s="15">
        <f t="shared" si="5"/>
        <v>2411.25</v>
      </c>
      <c r="K395" s="10" t="str">
        <f t="array" ref="K395">IFERROR(XLOOKUP(G395,'Tipo de Carga'!A:A,'Tipo de Carga'!B:B))</f>
        <v>Autoabasto</v>
      </c>
      <c r="L395" s="10">
        <f t="shared" si="2"/>
        <v>2</v>
      </c>
      <c r="M395" s="10">
        <f t="shared" si="3"/>
        <v>6</v>
      </c>
      <c r="N395" s="10">
        <f t="shared" si="4"/>
        <v>1</v>
      </c>
      <c r="O395" s="10" t="str">
        <f t="array" ref="O395">IFERROR(XLOOKUP(G395,'Tipo de Carga'!A:A,'Tipo de Carga'!C:C))</f>
        <v>Diesel</v>
      </c>
    </row>
    <row r="396">
      <c r="A396" s="16">
        <v>1991.0</v>
      </c>
      <c r="B396" s="10" t="str">
        <f t="array" ref="B396">IFERROR(XLOOKUP(A396,'Asignacion Ene'!A:A,'Asignacion Ene'!C:C))</f>
        <v>MeLi Dedicado Merida</v>
      </c>
      <c r="C396" s="10" t="str">
        <f t="array" ref="C396">IFERROR(XLOOKUP(A396,'Asignacion Ene'!A:A,'Asignacion Ene'!B:B))</f>
        <v>EC-05</v>
      </c>
      <c r="D396" s="17" t="s">
        <v>263</v>
      </c>
      <c r="E396" s="19" t="s">
        <v>165</v>
      </c>
      <c r="F396" s="10" t="str">
        <f t="array" ref="F396">IFERROR(XLOOKUP(E396,Operadores!A:A,Operadores!B:B))</f>
        <v>RUEREN</v>
      </c>
      <c r="G396" s="16" t="s">
        <v>17</v>
      </c>
      <c r="H396" s="13">
        <v>19.29</v>
      </c>
      <c r="I396" s="18">
        <v>286.0</v>
      </c>
      <c r="J396" s="15">
        <f t="shared" si="5"/>
        <v>5516.94</v>
      </c>
      <c r="K396" s="10" t="str">
        <f t="array" ref="K396">IFERROR(XLOOKUP(G396,'Tipo de Carga'!A:A,'Tipo de Carga'!B:B))</f>
        <v>Autoabasto</v>
      </c>
      <c r="L396" s="10">
        <f t="shared" si="2"/>
        <v>2</v>
      </c>
      <c r="M396" s="10">
        <f t="shared" si="3"/>
        <v>6</v>
      </c>
      <c r="N396" s="10">
        <f t="shared" si="4"/>
        <v>1</v>
      </c>
      <c r="O396" s="10" t="str">
        <f t="array" ref="O396">IFERROR(XLOOKUP(G396,'Tipo de Carga'!A:A,'Tipo de Carga'!C:C))</f>
        <v>Diesel</v>
      </c>
    </row>
    <row r="397">
      <c r="A397" s="16">
        <v>1953.0</v>
      </c>
      <c r="B397" s="10" t="str">
        <f t="array" ref="B397">IFERROR(XLOOKUP(A397,'Asignacion Ene'!A:A,'Asignacion Ene'!C:C))</f>
        <v>MeLi asignado SD</v>
      </c>
      <c r="C397" s="10" t="str">
        <f t="array" ref="C397">IFERROR(XLOOKUP(A397,'Asignacion Ene'!A:A,'Asignacion Ene'!B:B))</f>
        <v>EC-05</v>
      </c>
      <c r="D397" s="17" t="s">
        <v>263</v>
      </c>
      <c r="E397" s="19" t="s">
        <v>133</v>
      </c>
      <c r="F397" s="10" t="str">
        <f t="array" ref="F397">IFERROR(XLOOKUP(E397,Operadores!A:A,Operadores!B:B))</f>
        <v>GUTBE</v>
      </c>
      <c r="G397" s="16" t="s">
        <v>17</v>
      </c>
      <c r="H397" s="13">
        <v>19.29</v>
      </c>
      <c r="I397" s="18">
        <v>234.0</v>
      </c>
      <c r="J397" s="15">
        <f t="shared" si="5"/>
        <v>4513.86</v>
      </c>
      <c r="K397" s="10" t="str">
        <f t="array" ref="K397">IFERROR(XLOOKUP(G397,'Tipo de Carga'!A:A,'Tipo de Carga'!B:B))</f>
        <v>Autoabasto</v>
      </c>
      <c r="L397" s="10">
        <f t="shared" si="2"/>
        <v>2</v>
      </c>
      <c r="M397" s="10">
        <f t="shared" si="3"/>
        <v>6</v>
      </c>
      <c r="N397" s="10">
        <f t="shared" si="4"/>
        <v>1</v>
      </c>
      <c r="O397" s="10" t="str">
        <f t="array" ref="O397">IFERROR(XLOOKUP(G397,'Tipo de Carga'!A:A,'Tipo de Carga'!C:C))</f>
        <v>Diesel</v>
      </c>
    </row>
    <row r="398">
      <c r="A398" s="16">
        <v>2030.0</v>
      </c>
      <c r="B398" s="10" t="str">
        <f t="array" ref="B398">IFERROR(XLOOKUP(A398,'Asignacion Ene'!A:A,'Asignacion Ene'!C:C))</f>
        <v>MeLi Dedicado TD</v>
      </c>
      <c r="C398" s="10" t="str">
        <f t="array" ref="C398">IFERROR(XLOOKUP(A398,'Asignacion Ene'!A:A,'Asignacion Ene'!B:B))</f>
        <v>EC-05</v>
      </c>
      <c r="D398" s="17" t="s">
        <v>263</v>
      </c>
      <c r="E398" s="19" t="s">
        <v>268</v>
      </c>
      <c r="F398" s="10" t="str">
        <f t="array" ref="F398">IFERROR(XLOOKUP(E398,Operadores!A:A,Operadores!B:B))</f>
        <v>GARMAR</v>
      </c>
      <c r="G398" s="16" t="s">
        <v>17</v>
      </c>
      <c r="H398" s="13">
        <v>19.29</v>
      </c>
      <c r="I398" s="18">
        <v>552.0</v>
      </c>
      <c r="J398" s="15">
        <f t="shared" si="5"/>
        <v>10648.08</v>
      </c>
      <c r="K398" s="10" t="str">
        <f t="array" ref="K398">IFERROR(XLOOKUP(G398,'Tipo de Carga'!A:A,'Tipo de Carga'!B:B))</f>
        <v>Autoabasto</v>
      </c>
      <c r="L398" s="10">
        <f t="shared" si="2"/>
        <v>2</v>
      </c>
      <c r="M398" s="10">
        <f t="shared" si="3"/>
        <v>6</v>
      </c>
      <c r="N398" s="10">
        <f t="shared" si="4"/>
        <v>1</v>
      </c>
      <c r="O398" s="10" t="str">
        <f t="array" ref="O398">IFERROR(XLOOKUP(G398,'Tipo de Carga'!A:A,'Tipo de Carga'!C:C))</f>
        <v>Diesel</v>
      </c>
    </row>
    <row r="399">
      <c r="A399" s="16">
        <v>1949.0</v>
      </c>
      <c r="B399" s="10" t="str">
        <f t="array" ref="B399">IFERROR(XLOOKUP(A399,'Asignacion Ene'!A:A,'Asignacion Ene'!C:C))</f>
        <v>MeLi asignado SD</v>
      </c>
      <c r="C399" s="10" t="str">
        <f t="array" ref="C399">IFERROR(XLOOKUP(A399,'Asignacion Ene'!A:A,'Asignacion Ene'!B:B))</f>
        <v>EC-05</v>
      </c>
      <c r="D399" s="17" t="s">
        <v>263</v>
      </c>
      <c r="E399" s="19" t="s">
        <v>195</v>
      </c>
      <c r="F399" s="10" t="str">
        <f t="array" ref="F399">IFERROR(XLOOKUP(E399,Operadores!A:A,Operadores!B:B))</f>
        <v>MUÑJU</v>
      </c>
      <c r="G399" s="16" t="s">
        <v>17</v>
      </c>
      <c r="H399" s="13">
        <v>19.29</v>
      </c>
      <c r="I399" s="18">
        <v>360.0</v>
      </c>
      <c r="J399" s="15">
        <f t="shared" si="5"/>
        <v>6944.4</v>
      </c>
      <c r="K399" s="10" t="str">
        <f t="array" ref="K399">IFERROR(XLOOKUP(G399,'Tipo de Carga'!A:A,'Tipo de Carga'!B:B))</f>
        <v>Autoabasto</v>
      </c>
      <c r="L399" s="10">
        <f t="shared" si="2"/>
        <v>2</v>
      </c>
      <c r="M399" s="10">
        <f t="shared" si="3"/>
        <v>6</v>
      </c>
      <c r="N399" s="10">
        <f t="shared" si="4"/>
        <v>1</v>
      </c>
      <c r="O399" s="10" t="str">
        <f t="array" ref="O399">IFERROR(XLOOKUP(G399,'Tipo de Carga'!A:A,'Tipo de Carga'!C:C))</f>
        <v>Diesel</v>
      </c>
    </row>
    <row r="400">
      <c r="A400" s="16">
        <v>1749.0</v>
      </c>
      <c r="B400" s="10" t="str">
        <f t="array" ref="B400">IFERROR(XLOOKUP(A400,'Asignacion Ene'!A:A,'Asignacion Ene'!C:C))</f>
        <v>Available</v>
      </c>
      <c r="C400" s="10" t="str">
        <f t="array" ref="C400">IFERROR(XLOOKUP(A400,'Asignacion Ene'!A:A,'Asignacion Ene'!B:B))</f>
        <v>TTE</v>
      </c>
      <c r="D400" s="17" t="s">
        <v>263</v>
      </c>
      <c r="E400" s="19" t="s">
        <v>26</v>
      </c>
      <c r="F400" s="10" t="str">
        <f t="array" ref="F400">IFERROR(XLOOKUP(E400,Operadores!A:A,Operadores!B:B))</f>
        <v>DEJJOS</v>
      </c>
      <c r="G400" s="16" t="s">
        <v>17</v>
      </c>
      <c r="H400" s="13">
        <v>19.2900000000001</v>
      </c>
      <c r="I400" s="18">
        <v>514.0</v>
      </c>
      <c r="J400" s="15">
        <f t="shared" si="5"/>
        <v>9915.06</v>
      </c>
      <c r="K400" s="10" t="str">
        <f t="array" ref="K400">IFERROR(XLOOKUP(G400,'Tipo de Carga'!A:A,'Tipo de Carga'!B:B))</f>
        <v>Autoabasto</v>
      </c>
      <c r="L400" s="10">
        <f t="shared" si="2"/>
        <v>2</v>
      </c>
      <c r="M400" s="10">
        <f t="shared" si="3"/>
        <v>6</v>
      </c>
      <c r="N400" s="10">
        <f t="shared" si="4"/>
        <v>1</v>
      </c>
      <c r="O400" s="10" t="str">
        <f t="array" ref="O400">IFERROR(XLOOKUP(G400,'Tipo de Carga'!A:A,'Tipo de Carga'!C:C))</f>
        <v>Diesel</v>
      </c>
    </row>
    <row r="401">
      <c r="A401" s="16">
        <v>2092.0</v>
      </c>
      <c r="B401" s="10" t="str">
        <f t="array" ref="B401">IFERROR(XLOOKUP(A401,'Asignacion Ene'!A:A,'Asignacion Ene'!C:C))</f>
        <v>Circuitos</v>
      </c>
      <c r="C401" s="10" t="str">
        <f t="array" ref="C401">IFERROR(XLOOKUP(A401,'Asignacion Ene'!A:A,'Asignacion Ene'!B:B))</f>
        <v>EC-03</v>
      </c>
      <c r="D401" s="17" t="s">
        <v>263</v>
      </c>
      <c r="E401" s="19" t="s">
        <v>70</v>
      </c>
      <c r="F401" s="10" t="str">
        <f t="array" ref="F401">IFERROR(XLOOKUP(E401,Operadores!A:A,Operadores!B:B))</f>
        <v>CALJOR01</v>
      </c>
      <c r="G401" s="16" t="s">
        <v>17</v>
      </c>
      <c r="H401" s="13">
        <v>19.2900000000001</v>
      </c>
      <c r="I401" s="18">
        <v>501.0</v>
      </c>
      <c r="J401" s="15">
        <f t="shared" si="5"/>
        <v>9664.29</v>
      </c>
      <c r="K401" s="10" t="str">
        <f t="array" ref="K401">IFERROR(XLOOKUP(G401,'Tipo de Carga'!A:A,'Tipo de Carga'!B:B))</f>
        <v>Autoabasto</v>
      </c>
      <c r="L401" s="10">
        <f t="shared" si="2"/>
        <v>2</v>
      </c>
      <c r="M401" s="10">
        <f t="shared" si="3"/>
        <v>6</v>
      </c>
      <c r="N401" s="10">
        <f t="shared" si="4"/>
        <v>1</v>
      </c>
      <c r="O401" s="10" t="str">
        <f t="array" ref="O401">IFERROR(XLOOKUP(G401,'Tipo de Carga'!A:A,'Tipo de Carga'!C:C))</f>
        <v>Diesel</v>
      </c>
    </row>
    <row r="402">
      <c r="A402" s="16">
        <v>2007.0</v>
      </c>
      <c r="B402" s="10" t="str">
        <f t="array" ref="B402">IFERROR(XLOOKUP(A402,'Asignacion Ene'!A:A,'Asignacion Ene'!C:C))</f>
        <v>MeLi Asignado TD</v>
      </c>
      <c r="C402" s="10" t="str">
        <f t="array" ref="C402">IFERROR(XLOOKUP(A402,'Asignacion Ene'!A:A,'Asignacion Ene'!B:B))</f>
        <v>EC-05</v>
      </c>
      <c r="D402" s="17" t="s">
        <v>263</v>
      </c>
      <c r="E402" s="19" t="s">
        <v>190</v>
      </c>
      <c r="F402" s="10" t="str">
        <f t="array" ref="F402">IFERROR(XLOOKUP(E402,Operadores!A:A,Operadores!B:B))</f>
        <v>PADRI</v>
      </c>
      <c r="G402" s="16" t="s">
        <v>17</v>
      </c>
      <c r="H402" s="13">
        <v>19.2900000000001</v>
      </c>
      <c r="I402" s="18">
        <v>570.0</v>
      </c>
      <c r="J402" s="15">
        <f t="shared" si="5"/>
        <v>10995.3</v>
      </c>
      <c r="K402" s="10" t="str">
        <f t="array" ref="K402">IFERROR(XLOOKUP(G402,'Tipo de Carga'!A:A,'Tipo de Carga'!B:B))</f>
        <v>Autoabasto</v>
      </c>
      <c r="L402" s="10">
        <f t="shared" si="2"/>
        <v>2</v>
      </c>
      <c r="M402" s="10">
        <f t="shared" si="3"/>
        <v>6</v>
      </c>
      <c r="N402" s="10">
        <f t="shared" si="4"/>
        <v>1</v>
      </c>
      <c r="O402" s="10" t="str">
        <f t="array" ref="O402">IFERROR(XLOOKUP(G402,'Tipo de Carga'!A:A,'Tipo de Carga'!C:C))</f>
        <v>Diesel</v>
      </c>
    </row>
    <row r="403">
      <c r="A403" s="16">
        <v>1994.0</v>
      </c>
      <c r="B403" s="10" t="str">
        <f t="array" ref="B403">IFERROR(XLOOKUP(A403,'Asignacion Ene'!A:A,'Asignacion Ene'!C:C))</f>
        <v>MeLi Dedicado TD</v>
      </c>
      <c r="C403" s="10" t="str">
        <f t="array" ref="C403">IFERROR(XLOOKUP(A403,'Asignacion Ene'!A:A,'Asignacion Ene'!B:B))</f>
        <v>EC-05</v>
      </c>
      <c r="D403" s="17" t="s">
        <v>263</v>
      </c>
      <c r="E403" s="19" t="s">
        <v>59</v>
      </c>
      <c r="F403" s="10" t="str">
        <f t="array" ref="F403">IFERROR(XLOOKUP(E403,Operadores!A:A,Operadores!B:B))</f>
        <v>ESCJOR</v>
      </c>
      <c r="G403" s="16" t="s">
        <v>17</v>
      </c>
      <c r="H403" s="13">
        <v>19.2900000000001</v>
      </c>
      <c r="I403" s="18">
        <v>456.0</v>
      </c>
      <c r="J403" s="15">
        <f t="shared" si="5"/>
        <v>8796.24</v>
      </c>
      <c r="K403" s="10" t="str">
        <f t="array" ref="K403">IFERROR(XLOOKUP(G403,'Tipo de Carga'!A:A,'Tipo de Carga'!B:B))</f>
        <v>Autoabasto</v>
      </c>
      <c r="L403" s="10">
        <f t="shared" si="2"/>
        <v>2</v>
      </c>
      <c r="M403" s="10">
        <f t="shared" si="3"/>
        <v>6</v>
      </c>
      <c r="N403" s="10">
        <f t="shared" si="4"/>
        <v>1</v>
      </c>
      <c r="O403" s="10" t="str">
        <f t="array" ref="O403">IFERROR(XLOOKUP(G403,'Tipo de Carga'!A:A,'Tipo de Carga'!C:C))</f>
        <v>Diesel</v>
      </c>
    </row>
    <row r="404">
      <c r="A404" s="16">
        <v>1983.0</v>
      </c>
      <c r="B404" s="10" t="str">
        <f t="array" ref="B404">IFERROR(XLOOKUP(A404,'Asignacion Ene'!A:A,'Asignacion Ene'!C:C))</f>
        <v>MeLi asignado SD</v>
      </c>
      <c r="C404" s="10" t="str">
        <f t="array" ref="C404">IFERROR(XLOOKUP(A404,'Asignacion Ene'!A:A,'Asignacion Ene'!B:B))</f>
        <v>EC-05</v>
      </c>
      <c r="D404" s="17" t="s">
        <v>263</v>
      </c>
      <c r="E404" s="19" t="s">
        <v>199</v>
      </c>
      <c r="F404" s="10" t="str">
        <f t="array" ref="F404">IFERROR(XLOOKUP(E404,Operadores!A:A,Operadores!B:B))</f>
        <v>SANART</v>
      </c>
      <c r="G404" s="16" t="s">
        <v>17</v>
      </c>
      <c r="H404" s="13">
        <v>19.2900000000001</v>
      </c>
      <c r="I404" s="18">
        <v>364.0</v>
      </c>
      <c r="J404" s="15">
        <f t="shared" si="5"/>
        <v>7021.56</v>
      </c>
      <c r="K404" s="10" t="str">
        <f t="array" ref="K404">IFERROR(XLOOKUP(G404,'Tipo de Carga'!A:A,'Tipo de Carga'!B:B))</f>
        <v>Autoabasto</v>
      </c>
      <c r="L404" s="10">
        <f t="shared" si="2"/>
        <v>2</v>
      </c>
      <c r="M404" s="10">
        <f t="shared" si="3"/>
        <v>6</v>
      </c>
      <c r="N404" s="10">
        <f t="shared" si="4"/>
        <v>1</v>
      </c>
      <c r="O404" s="10" t="str">
        <f t="array" ref="O404">IFERROR(XLOOKUP(G404,'Tipo de Carga'!A:A,'Tipo de Carga'!C:C))</f>
        <v>Diesel</v>
      </c>
    </row>
    <row r="405">
      <c r="A405" s="16">
        <v>1754.0</v>
      </c>
      <c r="B405" s="10" t="str">
        <f t="array" ref="B405">IFERROR(XLOOKUP(A405,'Asignacion Ene'!A:A,'Asignacion Ene'!C:C))</f>
        <v>Pilgrims Tepo</v>
      </c>
      <c r="C405" s="10" t="str">
        <f t="array" ref="C405">IFERROR(XLOOKUP(A405,'Asignacion Ene'!A:A,'Asignacion Ene'!B:B))</f>
        <v>EC-02</v>
      </c>
      <c r="D405" s="17" t="s">
        <v>263</v>
      </c>
      <c r="E405" s="19" t="s">
        <v>267</v>
      </c>
      <c r="F405" s="10" t="str">
        <f t="array" ref="F405">IFERROR(XLOOKUP(E405,Operadores!A:A,Operadores!B:B))</f>
        <v>RAMJOS</v>
      </c>
      <c r="G405" s="16" t="s">
        <v>17</v>
      </c>
      <c r="H405" s="13">
        <v>19.2900000000001</v>
      </c>
      <c r="I405" s="18">
        <v>173.0</v>
      </c>
      <c r="J405" s="15">
        <f t="shared" si="5"/>
        <v>3337.17</v>
      </c>
      <c r="K405" s="10" t="str">
        <f t="array" ref="K405">IFERROR(XLOOKUP(G405,'Tipo de Carga'!A:A,'Tipo de Carga'!B:B))</f>
        <v>Autoabasto</v>
      </c>
      <c r="L405" s="10">
        <f t="shared" si="2"/>
        <v>2</v>
      </c>
      <c r="M405" s="10">
        <f t="shared" si="3"/>
        <v>6</v>
      </c>
      <c r="N405" s="10">
        <f t="shared" si="4"/>
        <v>1</v>
      </c>
      <c r="O405" s="10" t="str">
        <f t="array" ref="O405">IFERROR(XLOOKUP(G405,'Tipo de Carga'!A:A,'Tipo de Carga'!C:C))</f>
        <v>Diesel</v>
      </c>
    </row>
    <row r="406">
      <c r="A406" s="16">
        <v>1941.0</v>
      </c>
      <c r="B406" s="10" t="str">
        <f t="array" ref="B406">IFERROR(XLOOKUP(A406,'Asignacion Ene'!A:A,'Asignacion Ene'!C:C))</f>
        <v>Available</v>
      </c>
      <c r="C406" s="10" t="str">
        <f t="array" ref="C406">IFERROR(XLOOKUP(A406,'Asignacion Ene'!A:A,'Asignacion Ene'!B:B))</f>
        <v>TTE</v>
      </c>
      <c r="D406" s="17" t="s">
        <v>263</v>
      </c>
      <c r="E406" s="19" t="s">
        <v>269</v>
      </c>
      <c r="F406" s="10" t="str">
        <f t="array" ref="F406">IFERROR(XLOOKUP(E406,Operadores!A:A,Operadores!B:B))</f>
        <v>REDJUL</v>
      </c>
      <c r="G406" s="16" t="s">
        <v>17</v>
      </c>
      <c r="H406" s="13">
        <v>19.2900000000001</v>
      </c>
      <c r="I406" s="18">
        <v>494.0</v>
      </c>
      <c r="J406" s="15">
        <f t="shared" si="5"/>
        <v>9529.26</v>
      </c>
      <c r="K406" s="10" t="str">
        <f t="array" ref="K406">IFERROR(XLOOKUP(G406,'Tipo de Carga'!A:A,'Tipo de Carga'!B:B))</f>
        <v>Autoabasto</v>
      </c>
      <c r="L406" s="10">
        <f t="shared" si="2"/>
        <v>2</v>
      </c>
      <c r="M406" s="10">
        <f t="shared" si="3"/>
        <v>6</v>
      </c>
      <c r="N406" s="10">
        <f t="shared" si="4"/>
        <v>1</v>
      </c>
      <c r="O406" s="10" t="str">
        <f t="array" ref="O406">IFERROR(XLOOKUP(G406,'Tipo de Carga'!A:A,'Tipo de Carga'!C:C))</f>
        <v>Diesel</v>
      </c>
    </row>
    <row r="407">
      <c r="A407" s="16">
        <v>1942.0</v>
      </c>
      <c r="B407" s="10" t="str">
        <f t="array" ref="B407">IFERROR(XLOOKUP(A407,'Asignacion Ene'!A:A,'Asignacion Ene'!C:C))</f>
        <v>MeLi asignado SD</v>
      </c>
      <c r="C407" s="10" t="str">
        <f t="array" ref="C407">IFERROR(XLOOKUP(A407,'Asignacion Ene'!A:A,'Asignacion Ene'!B:B))</f>
        <v>EC-05</v>
      </c>
      <c r="D407" s="17" t="s">
        <v>263</v>
      </c>
      <c r="E407" s="19" t="s">
        <v>64</v>
      </c>
      <c r="F407" s="10" t="str">
        <f t="array" ref="F407">IFERROR(XLOOKUP(E407,Operadores!A:A,Operadores!B:B))</f>
        <v>GARJUA04</v>
      </c>
      <c r="G407" s="16" t="s">
        <v>17</v>
      </c>
      <c r="H407" s="13">
        <v>19.2900000000001</v>
      </c>
      <c r="I407" s="18">
        <v>403.0</v>
      </c>
      <c r="J407" s="15">
        <f t="shared" si="5"/>
        <v>7773.87</v>
      </c>
      <c r="K407" s="10" t="str">
        <f t="array" ref="K407">IFERROR(XLOOKUP(G407,'Tipo de Carga'!A:A,'Tipo de Carga'!B:B))</f>
        <v>Autoabasto</v>
      </c>
      <c r="L407" s="10">
        <f t="shared" si="2"/>
        <v>2</v>
      </c>
      <c r="M407" s="10">
        <f t="shared" si="3"/>
        <v>6</v>
      </c>
      <c r="N407" s="10">
        <f t="shared" si="4"/>
        <v>1</v>
      </c>
      <c r="O407" s="10" t="str">
        <f t="array" ref="O407">IFERROR(XLOOKUP(G407,'Tipo de Carga'!A:A,'Tipo de Carga'!C:C))</f>
        <v>Diesel</v>
      </c>
    </row>
    <row r="408">
      <c r="A408" s="16">
        <v>1965.0</v>
      </c>
      <c r="B408" s="10" t="str">
        <f t="array" ref="B408">IFERROR(XLOOKUP(A408,'Asignacion Ene'!A:A,'Asignacion Ene'!C:C))</f>
        <v>Circuitos</v>
      </c>
      <c r="C408" s="10" t="str">
        <f t="array" ref="C408">IFERROR(XLOOKUP(A408,'Asignacion Ene'!A:A,'Asignacion Ene'!B:B))</f>
        <v>EC-03</v>
      </c>
      <c r="D408" s="17" t="s">
        <v>263</v>
      </c>
      <c r="E408" s="19" t="s">
        <v>161</v>
      </c>
      <c r="F408" s="10" t="str">
        <f t="array" ref="F408">IFERROR(XLOOKUP(E408,Operadores!A:A,Operadores!B:B))</f>
        <v>BREISR</v>
      </c>
      <c r="G408" s="16" t="s">
        <v>17</v>
      </c>
      <c r="H408" s="13">
        <v>19.2900000000001</v>
      </c>
      <c r="I408" s="18">
        <v>498.0</v>
      </c>
      <c r="J408" s="15">
        <f t="shared" si="5"/>
        <v>9606.42</v>
      </c>
      <c r="K408" s="10" t="str">
        <f t="array" ref="K408">IFERROR(XLOOKUP(G408,'Tipo de Carga'!A:A,'Tipo de Carga'!B:B))</f>
        <v>Autoabasto</v>
      </c>
      <c r="L408" s="10">
        <f t="shared" si="2"/>
        <v>2</v>
      </c>
      <c r="M408" s="10">
        <f t="shared" si="3"/>
        <v>6</v>
      </c>
      <c r="N408" s="10">
        <f t="shared" si="4"/>
        <v>1</v>
      </c>
      <c r="O408" s="10" t="str">
        <f t="array" ref="O408">IFERROR(XLOOKUP(G408,'Tipo de Carga'!A:A,'Tipo de Carga'!C:C))</f>
        <v>Diesel</v>
      </c>
    </row>
    <row r="409">
      <c r="A409" s="16">
        <v>1731.0</v>
      </c>
      <c r="B409" s="10" t="str">
        <f t="array" ref="B409">IFERROR(XLOOKUP(A409,'Asignacion Ene'!A:A,'Asignacion Ene'!C:C))</f>
        <v>Pilgrims Tepo</v>
      </c>
      <c r="C409" s="10" t="str">
        <f t="array" ref="C409">IFERROR(XLOOKUP(A409,'Asignacion Ene'!A:A,'Asignacion Ene'!B:B))</f>
        <v>EC-02</v>
      </c>
      <c r="D409" s="17" t="s">
        <v>263</v>
      </c>
      <c r="E409" s="19" t="s">
        <v>270</v>
      </c>
      <c r="F409" s="10" t="str">
        <f t="array" ref="F409">IFERROR(XLOOKUP(E409,Operadores!A:A,Operadores!B:B))</f>
        <v>ROSGIL</v>
      </c>
      <c r="G409" s="16" t="s">
        <v>17</v>
      </c>
      <c r="H409" s="13">
        <v>19.2900000000001</v>
      </c>
      <c r="I409" s="18">
        <v>476.0</v>
      </c>
      <c r="J409" s="15">
        <f t="shared" si="5"/>
        <v>9182.04</v>
      </c>
      <c r="K409" s="10" t="str">
        <f t="array" ref="K409">IFERROR(XLOOKUP(G409,'Tipo de Carga'!A:A,'Tipo de Carga'!B:B))</f>
        <v>Autoabasto</v>
      </c>
      <c r="L409" s="10">
        <f t="shared" si="2"/>
        <v>2</v>
      </c>
      <c r="M409" s="10">
        <f t="shared" si="3"/>
        <v>6</v>
      </c>
      <c r="N409" s="10">
        <f t="shared" si="4"/>
        <v>1</v>
      </c>
      <c r="O409" s="10" t="str">
        <f t="array" ref="O409">IFERROR(XLOOKUP(G409,'Tipo de Carga'!A:A,'Tipo de Carga'!C:C))</f>
        <v>Diesel</v>
      </c>
    </row>
    <row r="410">
      <c r="A410" s="16">
        <v>1802.0</v>
      </c>
      <c r="B410" s="10" t="str">
        <f t="array" ref="B410">IFERROR(XLOOKUP(A410,'Asignacion Ene'!A:A,'Asignacion Ene'!C:C))</f>
        <v>Liverpool Local</v>
      </c>
      <c r="C410" s="10" t="str">
        <f t="array" ref="C410">IFERROR(XLOOKUP(A410,'Asignacion Ene'!A:A,'Asignacion Ene'!B:B))</f>
        <v>EC-01</v>
      </c>
      <c r="D410" s="17" t="s">
        <v>263</v>
      </c>
      <c r="E410" s="19" t="s">
        <v>67</v>
      </c>
      <c r="F410" s="10" t="str">
        <f t="array" ref="F410">IFERROR(XLOOKUP(E410,Operadores!A:A,Operadores!B:B))</f>
        <v>FLOERI</v>
      </c>
      <c r="G410" s="16" t="s">
        <v>17</v>
      </c>
      <c r="H410" s="13">
        <v>19.2900000000001</v>
      </c>
      <c r="I410" s="18">
        <v>539.0</v>
      </c>
      <c r="J410" s="15">
        <f t="shared" si="5"/>
        <v>10397.31</v>
      </c>
      <c r="K410" s="10" t="str">
        <f t="array" ref="K410">IFERROR(XLOOKUP(G410,'Tipo de Carga'!A:A,'Tipo de Carga'!B:B))</f>
        <v>Autoabasto</v>
      </c>
      <c r="L410" s="10">
        <f t="shared" si="2"/>
        <v>2</v>
      </c>
      <c r="M410" s="10">
        <f t="shared" si="3"/>
        <v>6</v>
      </c>
      <c r="N410" s="10">
        <f t="shared" si="4"/>
        <v>1</v>
      </c>
      <c r="O410" s="10" t="str">
        <f t="array" ref="O410">IFERROR(XLOOKUP(G410,'Tipo de Carga'!A:A,'Tipo de Carga'!C:C))</f>
        <v>Diesel</v>
      </c>
    </row>
    <row r="411">
      <c r="A411" s="16">
        <v>1839.0</v>
      </c>
      <c r="B411" s="10" t="str">
        <f t="array" ref="B411">IFERROR(XLOOKUP(A411,'Asignacion Ene'!A:A,'Asignacion Ene'!C:C))</f>
        <v>Liverpool Local</v>
      </c>
      <c r="C411" s="10" t="str">
        <f t="array" ref="C411">IFERROR(XLOOKUP(A411,'Asignacion Ene'!A:A,'Asignacion Ene'!B:B))</f>
        <v>EC-01</v>
      </c>
      <c r="D411" s="17" t="s">
        <v>263</v>
      </c>
      <c r="E411" s="19" t="s">
        <v>271</v>
      </c>
      <c r="F411" s="10" t="str">
        <f t="array" ref="F411">IFERROR(XLOOKUP(E411,Operadores!A:A,Operadores!B:B))</f>
        <v>QUIALA</v>
      </c>
      <c r="G411" s="16" t="s">
        <v>17</v>
      </c>
      <c r="H411" s="13">
        <v>19.2900000000001</v>
      </c>
      <c r="I411" s="18">
        <v>837.0</v>
      </c>
      <c r="J411" s="15">
        <f t="shared" si="5"/>
        <v>16145.73</v>
      </c>
      <c r="K411" s="10" t="str">
        <f t="array" ref="K411">IFERROR(XLOOKUP(G411,'Tipo de Carga'!A:A,'Tipo de Carga'!B:B))</f>
        <v>Autoabasto</v>
      </c>
      <c r="L411" s="10">
        <f t="shared" si="2"/>
        <v>2</v>
      </c>
      <c r="M411" s="10">
        <f t="shared" si="3"/>
        <v>6</v>
      </c>
      <c r="N411" s="10">
        <f t="shared" si="4"/>
        <v>1</v>
      </c>
      <c r="O411" s="10" t="str">
        <f t="array" ref="O411">IFERROR(XLOOKUP(G411,'Tipo de Carga'!A:A,'Tipo de Carga'!C:C))</f>
        <v>Diesel</v>
      </c>
    </row>
    <row r="412">
      <c r="A412" s="16">
        <v>2026.0</v>
      </c>
      <c r="B412" s="10" t="str">
        <f t="array" ref="B412">IFERROR(XLOOKUP(A412,'Asignacion Ene'!A:A,'Asignacion Ene'!C:C))</f>
        <v>MeLi Dedicado Merida</v>
      </c>
      <c r="C412" s="10" t="str">
        <f t="array" ref="C412">IFERROR(XLOOKUP(A412,'Asignacion Ene'!A:A,'Asignacion Ene'!B:B))</f>
        <v>EC-05</v>
      </c>
      <c r="D412" s="17" t="s">
        <v>263</v>
      </c>
      <c r="E412" s="19" t="s">
        <v>224</v>
      </c>
      <c r="F412" s="10" t="str">
        <f t="array" ref="F412">IFERROR(XLOOKUP(E412,Operadores!A:A,Operadores!B:B))</f>
        <v>CRUTOM</v>
      </c>
      <c r="G412" s="16" t="s">
        <v>17</v>
      </c>
      <c r="H412" s="13">
        <v>19.2900000000001</v>
      </c>
      <c r="I412" s="18">
        <v>304.0</v>
      </c>
      <c r="J412" s="15">
        <f t="shared" si="5"/>
        <v>5864.16</v>
      </c>
      <c r="K412" s="10" t="str">
        <f t="array" ref="K412">IFERROR(XLOOKUP(G412,'Tipo de Carga'!A:A,'Tipo de Carga'!B:B))</f>
        <v>Autoabasto</v>
      </c>
      <c r="L412" s="10">
        <f t="shared" si="2"/>
        <v>2</v>
      </c>
      <c r="M412" s="10">
        <f t="shared" si="3"/>
        <v>6</v>
      </c>
      <c r="N412" s="10">
        <f t="shared" si="4"/>
        <v>1</v>
      </c>
      <c r="O412" s="10" t="str">
        <f t="array" ref="O412">IFERROR(XLOOKUP(G412,'Tipo de Carga'!A:A,'Tipo de Carga'!C:C))</f>
        <v>Diesel</v>
      </c>
    </row>
    <row r="413">
      <c r="A413" s="16">
        <v>1994.0</v>
      </c>
      <c r="B413" s="10" t="str">
        <f t="array" ref="B413">IFERROR(XLOOKUP(A413,'Asignacion Ene'!A:A,'Asignacion Ene'!C:C))</f>
        <v>MeLi Dedicado TD</v>
      </c>
      <c r="C413" s="10" t="str">
        <f t="array" ref="C413">IFERROR(XLOOKUP(A413,'Asignacion Ene'!A:A,'Asignacion Ene'!B:B))</f>
        <v>EC-05</v>
      </c>
      <c r="D413" s="17" t="s">
        <v>263</v>
      </c>
      <c r="E413" s="19" t="s">
        <v>59</v>
      </c>
      <c r="F413" s="10" t="str">
        <f t="array" ref="F413">IFERROR(XLOOKUP(E413,Operadores!A:A,Operadores!B:B))</f>
        <v>ESCJOR</v>
      </c>
      <c r="G413" s="16" t="s">
        <v>17</v>
      </c>
      <c r="H413" s="13">
        <v>19.2900000000001</v>
      </c>
      <c r="I413" s="18">
        <v>0.0</v>
      </c>
      <c r="J413" s="15">
        <f t="shared" si="5"/>
        <v>0</v>
      </c>
      <c r="K413" s="10" t="str">
        <f t="array" ref="K413">IFERROR(XLOOKUP(G413,'Tipo de Carga'!A:A,'Tipo de Carga'!B:B))</f>
        <v>Autoabasto</v>
      </c>
      <c r="L413" s="10">
        <f t="shared" si="2"/>
        <v>2</v>
      </c>
      <c r="M413" s="10">
        <f t="shared" si="3"/>
        <v>6</v>
      </c>
      <c r="N413" s="10">
        <f t="shared" si="4"/>
        <v>1</v>
      </c>
      <c r="O413" s="10" t="str">
        <f t="array" ref="O413">IFERROR(XLOOKUP(G413,'Tipo de Carga'!A:A,'Tipo de Carga'!C:C))</f>
        <v>Diesel</v>
      </c>
    </row>
    <row r="414">
      <c r="A414" s="16">
        <v>1994.0</v>
      </c>
      <c r="B414" s="10" t="str">
        <f t="array" ref="B414">IFERROR(XLOOKUP(A414,'Asignacion Ene'!A:A,'Asignacion Ene'!C:C))</f>
        <v>MeLi Dedicado TD</v>
      </c>
      <c r="C414" s="10" t="str">
        <f t="array" ref="C414">IFERROR(XLOOKUP(A414,'Asignacion Ene'!A:A,'Asignacion Ene'!B:B))</f>
        <v>EC-05</v>
      </c>
      <c r="D414" s="17" t="s">
        <v>263</v>
      </c>
      <c r="E414" s="19" t="s">
        <v>59</v>
      </c>
      <c r="F414" s="10" t="str">
        <f t="array" ref="F414">IFERROR(XLOOKUP(E414,Operadores!A:A,Operadores!B:B))</f>
        <v>ESCJOR</v>
      </c>
      <c r="G414" s="16" t="s">
        <v>17</v>
      </c>
      <c r="H414" s="13">
        <v>19.2900000000001</v>
      </c>
      <c r="I414" s="18">
        <v>0.0</v>
      </c>
      <c r="J414" s="15">
        <f t="shared" si="5"/>
        <v>0</v>
      </c>
      <c r="K414" s="10" t="str">
        <f t="array" ref="K414">IFERROR(XLOOKUP(G414,'Tipo de Carga'!A:A,'Tipo de Carga'!B:B))</f>
        <v>Autoabasto</v>
      </c>
      <c r="L414" s="10">
        <f t="shared" si="2"/>
        <v>2</v>
      </c>
      <c r="M414" s="10">
        <f t="shared" si="3"/>
        <v>6</v>
      </c>
      <c r="N414" s="10">
        <f t="shared" si="4"/>
        <v>1</v>
      </c>
      <c r="O414" s="10" t="str">
        <f t="array" ref="O414">IFERROR(XLOOKUP(G414,'Tipo de Carga'!A:A,'Tipo de Carga'!C:C))</f>
        <v>Diesel</v>
      </c>
    </row>
    <row r="415">
      <c r="A415" s="16">
        <v>2026.0</v>
      </c>
      <c r="B415" s="10" t="str">
        <f t="array" ref="B415">IFERROR(XLOOKUP(A415,'Asignacion Ene'!A:A,'Asignacion Ene'!C:C))</f>
        <v>MeLi Dedicado Merida</v>
      </c>
      <c r="C415" s="10" t="str">
        <f t="array" ref="C415">IFERROR(XLOOKUP(A415,'Asignacion Ene'!A:A,'Asignacion Ene'!B:B))</f>
        <v>EC-05</v>
      </c>
      <c r="D415" s="17" t="s">
        <v>263</v>
      </c>
      <c r="E415" s="19" t="s">
        <v>224</v>
      </c>
      <c r="F415" s="10" t="str">
        <f t="array" ref="F415">IFERROR(XLOOKUP(E415,Operadores!A:A,Operadores!B:B))</f>
        <v>CRUTOM</v>
      </c>
      <c r="G415" s="16" t="s">
        <v>17</v>
      </c>
      <c r="H415" s="13">
        <v>19.2900000000001</v>
      </c>
      <c r="I415" s="18">
        <v>0.0</v>
      </c>
      <c r="J415" s="15">
        <f t="shared" si="5"/>
        <v>0</v>
      </c>
      <c r="K415" s="10" t="str">
        <f t="array" ref="K415">IFERROR(XLOOKUP(G415,'Tipo de Carga'!A:A,'Tipo de Carga'!B:B))</f>
        <v>Autoabasto</v>
      </c>
      <c r="L415" s="10">
        <f t="shared" si="2"/>
        <v>2</v>
      </c>
      <c r="M415" s="10">
        <f t="shared" si="3"/>
        <v>6</v>
      </c>
      <c r="N415" s="10">
        <f t="shared" si="4"/>
        <v>1</v>
      </c>
      <c r="O415" s="10" t="str">
        <f t="array" ref="O415">IFERROR(XLOOKUP(G415,'Tipo de Carga'!A:A,'Tipo de Carga'!C:C))</f>
        <v>Diesel</v>
      </c>
    </row>
    <row r="416">
      <c r="A416" s="16">
        <v>1790.0</v>
      </c>
      <c r="B416" s="10" t="str">
        <f t="array" ref="B416">IFERROR(XLOOKUP(A416,'Asignacion Ene'!A:A,'Asignacion Ene'!C:C))</f>
        <v>Sayer Sencillo</v>
      </c>
      <c r="C416" s="10" t="str">
        <f t="array" ref="C416">IFERROR(XLOOKUP(A416,'Asignacion Ene'!A:A,'Asignacion Ene'!B:B))</f>
        <v>EC-04</v>
      </c>
      <c r="D416" s="17" t="s">
        <v>263</v>
      </c>
      <c r="E416" s="19" t="s">
        <v>272</v>
      </c>
      <c r="F416" s="10" t="str">
        <f t="array" ref="F416">IFERROR(XLOOKUP(E416,Operadores!A:A,Operadores!B:B))</f>
        <v>DEJISR</v>
      </c>
      <c r="G416" s="16" t="s">
        <v>77</v>
      </c>
      <c r="H416" s="13">
        <v>19.2</v>
      </c>
      <c r="I416" s="18">
        <v>583.0</v>
      </c>
      <c r="J416" s="15">
        <f t="shared" si="5"/>
        <v>11193.6</v>
      </c>
      <c r="K416" s="10" t="str">
        <f t="array" ref="K416">IFERROR(XLOOKUP(G416,'Tipo de Carga'!A:A,'Tipo de Carga'!B:B))</f>
        <v>Autoabasto</v>
      </c>
      <c r="L416" s="10">
        <f t="shared" si="2"/>
        <v>2</v>
      </c>
      <c r="M416" s="10">
        <f t="shared" si="3"/>
        <v>6</v>
      </c>
      <c r="N416" s="10">
        <f t="shared" si="4"/>
        <v>1</v>
      </c>
      <c r="O416" s="10" t="str">
        <f t="array" ref="O416">IFERROR(XLOOKUP(G416,'Tipo de Carga'!A:A,'Tipo de Carga'!C:C))</f>
        <v>Diesel</v>
      </c>
    </row>
    <row r="417">
      <c r="A417" s="16">
        <v>1903.0</v>
      </c>
      <c r="B417" s="10" t="str">
        <f t="array" ref="B417">IFERROR(XLOOKUP(A417,'Asignacion Ene'!A:A,'Asignacion Ene'!C:C))</f>
        <v>Sayer Vuelteros</v>
      </c>
      <c r="C417" s="10" t="str">
        <f t="array" ref="C417">IFERROR(XLOOKUP(A417,'Asignacion Ene'!A:A,'Asignacion Ene'!B:B))</f>
        <v>EC-04</v>
      </c>
      <c r="D417" s="17" t="s">
        <v>263</v>
      </c>
      <c r="E417" s="19" t="s">
        <v>273</v>
      </c>
      <c r="F417" s="10" t="str">
        <f t="array" ref="F417">IFERROR(XLOOKUP(E417,Operadores!A:A,Operadores!B:B))</f>
        <v>HEREM</v>
      </c>
      <c r="G417" s="16" t="s">
        <v>77</v>
      </c>
      <c r="H417" s="13">
        <v>19.2</v>
      </c>
      <c r="I417" s="18">
        <v>860.0</v>
      </c>
      <c r="J417" s="15">
        <f t="shared" si="5"/>
        <v>16512</v>
      </c>
      <c r="K417" s="10" t="str">
        <f t="array" ref="K417">IFERROR(XLOOKUP(G417,'Tipo de Carga'!A:A,'Tipo de Carga'!B:B))</f>
        <v>Autoabasto</v>
      </c>
      <c r="L417" s="10">
        <f t="shared" si="2"/>
        <v>2</v>
      </c>
      <c r="M417" s="10">
        <f t="shared" si="3"/>
        <v>6</v>
      </c>
      <c r="N417" s="10">
        <f t="shared" si="4"/>
        <v>1</v>
      </c>
      <c r="O417" s="10" t="str">
        <f t="array" ref="O417">IFERROR(XLOOKUP(G417,'Tipo de Carga'!A:A,'Tipo de Carga'!C:C))</f>
        <v>Diesel</v>
      </c>
    </row>
    <row r="418">
      <c r="A418" s="16">
        <v>1972.0</v>
      </c>
      <c r="B418" s="10" t="str">
        <f t="array" ref="B418">IFERROR(XLOOKUP(A418,'Asignacion Ene'!A:A,'Asignacion Ene'!C:C))</f>
        <v>Sayer Sencillo</v>
      </c>
      <c r="C418" s="10" t="str">
        <f t="array" ref="C418">IFERROR(XLOOKUP(A418,'Asignacion Ene'!A:A,'Asignacion Ene'!B:B))</f>
        <v>EC-04</v>
      </c>
      <c r="D418" s="17" t="s">
        <v>263</v>
      </c>
      <c r="E418" s="19" t="s">
        <v>274</v>
      </c>
      <c r="F418" s="10" t="str">
        <f t="array" ref="F418">IFERROR(XLOOKUP(E418,Operadores!A:A,Operadores!B:B))</f>
        <v>ROMJOS</v>
      </c>
      <c r="G418" s="16" t="s">
        <v>77</v>
      </c>
      <c r="H418" s="13">
        <v>19.2</v>
      </c>
      <c r="I418" s="18">
        <v>297.0</v>
      </c>
      <c r="J418" s="15">
        <f t="shared" si="5"/>
        <v>5702.4</v>
      </c>
      <c r="K418" s="10" t="str">
        <f t="array" ref="K418">IFERROR(XLOOKUP(G418,'Tipo de Carga'!A:A,'Tipo de Carga'!B:B))</f>
        <v>Autoabasto</v>
      </c>
      <c r="L418" s="10">
        <f t="shared" si="2"/>
        <v>2</v>
      </c>
      <c r="M418" s="10">
        <f t="shared" si="3"/>
        <v>6</v>
      </c>
      <c r="N418" s="10">
        <f t="shared" si="4"/>
        <v>1</v>
      </c>
      <c r="O418" s="10" t="str">
        <f t="array" ref="O418">IFERROR(XLOOKUP(G418,'Tipo de Carga'!A:A,'Tipo de Carga'!C:C))</f>
        <v>Diesel</v>
      </c>
    </row>
    <row r="419">
      <c r="A419" s="16">
        <v>1970.0</v>
      </c>
      <c r="B419" s="10" t="str">
        <f t="array" ref="B419">IFERROR(XLOOKUP(A419,'Asignacion Ene'!A:A,'Asignacion Ene'!C:C))</f>
        <v>Sayer Vuelteros</v>
      </c>
      <c r="C419" s="10" t="str">
        <f t="array" ref="C419">IFERROR(XLOOKUP(A419,'Asignacion Ene'!A:A,'Asignacion Ene'!B:B))</f>
        <v>EC-04</v>
      </c>
      <c r="D419" s="17" t="s">
        <v>263</v>
      </c>
      <c r="E419" s="19" t="s">
        <v>155</v>
      </c>
      <c r="F419" s="10" t="str">
        <f t="array" ref="F419">IFERROR(XLOOKUP(E419,Operadores!A:A,Operadores!B:B))</f>
        <v>HERLEX</v>
      </c>
      <c r="G419" s="16" t="s">
        <v>77</v>
      </c>
      <c r="H419" s="13">
        <v>19.2</v>
      </c>
      <c r="I419" s="18">
        <v>564.0</v>
      </c>
      <c r="J419" s="15">
        <f t="shared" si="5"/>
        <v>10828.8</v>
      </c>
      <c r="K419" s="10" t="str">
        <f t="array" ref="K419">IFERROR(XLOOKUP(G419,'Tipo de Carga'!A:A,'Tipo de Carga'!B:B))</f>
        <v>Autoabasto</v>
      </c>
      <c r="L419" s="10">
        <f t="shared" si="2"/>
        <v>2</v>
      </c>
      <c r="M419" s="10">
        <f t="shared" si="3"/>
        <v>6</v>
      </c>
      <c r="N419" s="10">
        <f t="shared" si="4"/>
        <v>1</v>
      </c>
      <c r="O419" s="10" t="str">
        <f t="array" ref="O419">IFERROR(XLOOKUP(G419,'Tipo de Carga'!A:A,'Tipo de Carga'!C:C))</f>
        <v>Diesel</v>
      </c>
    </row>
    <row r="420">
      <c r="A420" s="16">
        <v>1779.0</v>
      </c>
      <c r="B420" s="10" t="str">
        <f t="array" ref="B420">IFERROR(XLOOKUP(A420,'Asignacion Ene'!A:A,'Asignacion Ene'!C:C))</f>
        <v>Available</v>
      </c>
      <c r="C420" s="10" t="str">
        <f t="array" ref="C420">IFERROR(XLOOKUP(A420,'Asignacion Ene'!A:A,'Asignacion Ene'!B:B))</f>
        <v>TTE</v>
      </c>
      <c r="D420" s="17" t="s">
        <v>263</v>
      </c>
      <c r="E420" s="19" t="s">
        <v>275</v>
      </c>
      <c r="F420" s="10" t="str">
        <f t="array" ref="F420">IFERROR(XLOOKUP(E420,Operadores!A:A,Operadores!B:B))</f>
        <v>DIABER</v>
      </c>
      <c r="G420" s="16" t="s">
        <v>77</v>
      </c>
      <c r="H420" s="13">
        <v>19.2</v>
      </c>
      <c r="I420" s="18">
        <v>97.0</v>
      </c>
      <c r="J420" s="15">
        <f t="shared" si="5"/>
        <v>1862.4</v>
      </c>
      <c r="K420" s="10" t="str">
        <f t="array" ref="K420">IFERROR(XLOOKUP(G420,'Tipo de Carga'!A:A,'Tipo de Carga'!B:B))</f>
        <v>Autoabasto</v>
      </c>
      <c r="L420" s="10">
        <f t="shared" si="2"/>
        <v>2</v>
      </c>
      <c r="M420" s="10">
        <f t="shared" si="3"/>
        <v>6</v>
      </c>
      <c r="N420" s="10">
        <f t="shared" si="4"/>
        <v>1</v>
      </c>
      <c r="O420" s="10" t="str">
        <f t="array" ref="O420">IFERROR(XLOOKUP(G420,'Tipo de Carga'!A:A,'Tipo de Carga'!C:C))</f>
        <v>Diesel</v>
      </c>
    </row>
    <row r="421">
      <c r="A421" s="16">
        <v>1779.0</v>
      </c>
      <c r="B421" s="10" t="str">
        <f t="array" ref="B421">IFERROR(XLOOKUP(A421,'Asignacion Ene'!A:A,'Asignacion Ene'!C:C))</f>
        <v>Available</v>
      </c>
      <c r="C421" s="10" t="str">
        <f t="array" ref="C421">IFERROR(XLOOKUP(A421,'Asignacion Ene'!A:A,'Asignacion Ene'!B:B))</f>
        <v>TTE</v>
      </c>
      <c r="D421" s="17" t="s">
        <v>263</v>
      </c>
      <c r="E421" s="19" t="s">
        <v>275</v>
      </c>
      <c r="F421" s="10" t="str">
        <f t="array" ref="F421">IFERROR(XLOOKUP(E421,Operadores!A:A,Operadores!B:B))</f>
        <v>DIABER</v>
      </c>
      <c r="G421" s="16" t="s">
        <v>77</v>
      </c>
      <c r="H421" s="13">
        <v>19.2</v>
      </c>
      <c r="I421" s="18">
        <v>111.0</v>
      </c>
      <c r="J421" s="15">
        <f t="shared" si="5"/>
        <v>2131.2</v>
      </c>
      <c r="K421" s="10" t="str">
        <f t="array" ref="K421">IFERROR(XLOOKUP(G421,'Tipo de Carga'!A:A,'Tipo de Carga'!B:B))</f>
        <v>Autoabasto</v>
      </c>
      <c r="L421" s="10">
        <f t="shared" si="2"/>
        <v>2</v>
      </c>
      <c r="M421" s="10">
        <f t="shared" si="3"/>
        <v>6</v>
      </c>
      <c r="N421" s="10">
        <f t="shared" si="4"/>
        <v>1</v>
      </c>
      <c r="O421" s="10" t="str">
        <f t="array" ref="O421">IFERROR(XLOOKUP(G421,'Tipo de Carga'!A:A,'Tipo de Carga'!C:C))</f>
        <v>Diesel</v>
      </c>
    </row>
    <row r="422">
      <c r="A422" s="16">
        <v>1801.0</v>
      </c>
      <c r="B422" s="10" t="str">
        <f t="array" ref="B422">IFERROR(XLOOKUP(A422,'Asignacion Ene'!A:A,'Asignacion Ene'!C:C))</f>
        <v>Sayer Full</v>
      </c>
      <c r="C422" s="10" t="str">
        <f t="array" ref="C422">IFERROR(XLOOKUP(A422,'Asignacion Ene'!A:A,'Asignacion Ene'!B:B))</f>
        <v>EC-04</v>
      </c>
      <c r="D422" s="17" t="s">
        <v>263</v>
      </c>
      <c r="E422" s="19" t="s">
        <v>276</v>
      </c>
      <c r="F422" s="10" t="str">
        <f t="array" ref="F422">IFERROR(XLOOKUP(E422,Operadores!A:A,Operadores!B:B))</f>
        <v>DURMA01</v>
      </c>
      <c r="G422" s="16" t="s">
        <v>77</v>
      </c>
      <c r="H422" s="13">
        <v>19.2</v>
      </c>
      <c r="I422" s="18">
        <v>526.0</v>
      </c>
      <c r="J422" s="15">
        <f t="shared" si="5"/>
        <v>10099.2</v>
      </c>
      <c r="K422" s="10" t="str">
        <f t="array" ref="K422">IFERROR(XLOOKUP(G422,'Tipo de Carga'!A:A,'Tipo de Carga'!B:B))</f>
        <v>Autoabasto</v>
      </c>
      <c r="L422" s="10">
        <f t="shared" si="2"/>
        <v>2</v>
      </c>
      <c r="M422" s="10">
        <f t="shared" si="3"/>
        <v>6</v>
      </c>
      <c r="N422" s="10">
        <f t="shared" si="4"/>
        <v>1</v>
      </c>
      <c r="O422" s="10" t="str">
        <f t="array" ref="O422">IFERROR(XLOOKUP(G422,'Tipo de Carga'!A:A,'Tipo de Carga'!C:C))</f>
        <v>Diesel</v>
      </c>
    </row>
    <row r="423">
      <c r="A423" s="16">
        <v>1784.0</v>
      </c>
      <c r="B423" s="10" t="str">
        <f t="array" ref="B423">IFERROR(XLOOKUP(A423,'Asignacion Ene'!A:A,'Asignacion Ene'!C:C))</f>
        <v>Available</v>
      </c>
      <c r="C423" s="10" t="str">
        <f t="array" ref="C423">IFERROR(XLOOKUP(A423,'Asignacion Ene'!A:A,'Asignacion Ene'!B:B))</f>
        <v>TTE</v>
      </c>
      <c r="D423" s="17" t="s">
        <v>263</v>
      </c>
      <c r="E423" s="19" t="s">
        <v>277</v>
      </c>
      <c r="F423" s="10" t="str">
        <f t="array" ref="F423">IFERROR(XLOOKUP(E423,Operadores!A:A,Operadores!B:B))</f>
        <v>PERJAV</v>
      </c>
      <c r="G423" s="16" t="s">
        <v>77</v>
      </c>
      <c r="H423" s="13">
        <v>19.2</v>
      </c>
      <c r="I423" s="18">
        <v>635.0</v>
      </c>
      <c r="J423" s="15">
        <f t="shared" si="5"/>
        <v>12192</v>
      </c>
      <c r="K423" s="10" t="str">
        <f t="array" ref="K423">IFERROR(XLOOKUP(G423,'Tipo de Carga'!A:A,'Tipo de Carga'!B:B))</f>
        <v>Autoabasto</v>
      </c>
      <c r="L423" s="10">
        <f t="shared" si="2"/>
        <v>2</v>
      </c>
      <c r="M423" s="10">
        <f t="shared" si="3"/>
        <v>6</v>
      </c>
      <c r="N423" s="10">
        <f t="shared" si="4"/>
        <v>1</v>
      </c>
      <c r="O423" s="10" t="str">
        <f t="array" ref="O423">IFERROR(XLOOKUP(G423,'Tipo de Carga'!A:A,'Tipo de Carga'!C:C))</f>
        <v>Diesel</v>
      </c>
    </row>
    <row r="424">
      <c r="A424" s="16">
        <v>1765.0</v>
      </c>
      <c r="B424" s="10" t="str">
        <f t="array" ref="B424">IFERROR(XLOOKUP(A424,'Asignacion Ene'!A:A,'Asignacion Ene'!C:C))</f>
        <v>Hisense</v>
      </c>
      <c r="C424" s="10" t="str">
        <f t="array" ref="C424">IFERROR(XLOOKUP(A424,'Asignacion Ene'!A:A,'Asignacion Ene'!B:B))</f>
        <v>EC-03</v>
      </c>
      <c r="D424" s="17" t="s">
        <v>263</v>
      </c>
      <c r="E424" s="19" t="s">
        <v>114</v>
      </c>
      <c r="F424" s="10" t="str">
        <f t="array" ref="F424">IFERROR(XLOOKUP(E424,Operadores!A:A,Operadores!B:B))</f>
        <v>ACOFED</v>
      </c>
      <c r="G424" s="16" t="s">
        <v>83</v>
      </c>
      <c r="H424" s="13">
        <v>19.78653</v>
      </c>
      <c r="I424" s="18">
        <v>487.0</v>
      </c>
      <c r="J424" s="15">
        <f t="shared" si="5"/>
        <v>9636.04011</v>
      </c>
      <c r="K424" s="10" t="str">
        <f t="array" ref="K424">IFERROR(XLOOKUP(G424,'Tipo de Carga'!A:A,'Tipo de Carga'!B:B))</f>
        <v>Autoabasto</v>
      </c>
      <c r="L424" s="10">
        <f t="shared" si="2"/>
        <v>2</v>
      </c>
      <c r="M424" s="10">
        <f t="shared" si="3"/>
        <v>6</v>
      </c>
      <c r="N424" s="10">
        <f t="shared" si="4"/>
        <v>1</v>
      </c>
      <c r="O424" s="10" t="str">
        <f t="array" ref="O424">IFERROR(XLOOKUP(G424,'Tipo de Carga'!A:A,'Tipo de Carga'!C:C))</f>
        <v>Diesel</v>
      </c>
    </row>
    <row r="425">
      <c r="A425" s="16">
        <v>1878.0</v>
      </c>
      <c r="B425" s="10" t="str">
        <f t="array" ref="B425">IFERROR(XLOOKUP(A425,'Asignacion Ene'!A:A,'Asignacion Ene'!C:C))</f>
        <v>Circuitos</v>
      </c>
      <c r="C425" s="10" t="str">
        <f t="array" ref="C425">IFERROR(XLOOKUP(A425,'Asignacion Ene'!A:A,'Asignacion Ene'!B:B))</f>
        <v>EC-03</v>
      </c>
      <c r="D425" s="17" t="s">
        <v>263</v>
      </c>
      <c r="E425" s="19" t="s">
        <v>217</v>
      </c>
      <c r="F425" s="10" t="str">
        <f t="array" ref="F425">IFERROR(XLOOKUP(E425,Operadores!A:A,Operadores!B:B))</f>
        <v>GOMJOV</v>
      </c>
      <c r="G425" s="16" t="s">
        <v>83</v>
      </c>
      <c r="H425" s="13">
        <v>19.78653</v>
      </c>
      <c r="I425" s="18">
        <v>690.0</v>
      </c>
      <c r="J425" s="15">
        <f t="shared" si="5"/>
        <v>13652.7057</v>
      </c>
      <c r="K425" s="10" t="str">
        <f t="array" ref="K425">IFERROR(XLOOKUP(G425,'Tipo de Carga'!A:A,'Tipo de Carga'!B:B))</f>
        <v>Autoabasto</v>
      </c>
      <c r="L425" s="10">
        <f t="shared" si="2"/>
        <v>2</v>
      </c>
      <c r="M425" s="10">
        <f t="shared" si="3"/>
        <v>6</v>
      </c>
      <c r="N425" s="10">
        <f t="shared" si="4"/>
        <v>1</v>
      </c>
      <c r="O425" s="10" t="str">
        <f t="array" ref="O425">IFERROR(XLOOKUP(G425,'Tipo de Carga'!A:A,'Tipo de Carga'!C:C))</f>
        <v>Diesel</v>
      </c>
    </row>
    <row r="426">
      <c r="A426" s="16">
        <v>2077.0</v>
      </c>
      <c r="B426" s="10" t="str">
        <f t="array" ref="B426">IFERROR(XLOOKUP(A426,'Asignacion Ene'!A:A,'Asignacion Ene'!C:C))</f>
        <v>PISA Gdl</v>
      </c>
      <c r="C426" s="10" t="str">
        <f t="array" ref="C426">IFERROR(XLOOKUP(A426,'Asignacion Ene'!A:A,'Asignacion Ene'!B:B))</f>
        <v>EC-06</v>
      </c>
      <c r="D426" s="17" t="s">
        <v>263</v>
      </c>
      <c r="E426" s="19" t="s">
        <v>157</v>
      </c>
      <c r="F426" s="10" t="str">
        <f t="array" ref="F426">IFERROR(XLOOKUP(E426,Operadores!A:A,Operadores!B:B))</f>
        <v>FLOJOS02</v>
      </c>
      <c r="G426" s="16" t="s">
        <v>83</v>
      </c>
      <c r="H426" s="13">
        <v>19.78653</v>
      </c>
      <c r="I426" s="18">
        <v>300.0</v>
      </c>
      <c r="J426" s="15">
        <f t="shared" si="5"/>
        <v>5935.959</v>
      </c>
      <c r="K426" s="10" t="str">
        <f t="array" ref="K426">IFERROR(XLOOKUP(G426,'Tipo de Carga'!A:A,'Tipo de Carga'!B:B))</f>
        <v>Autoabasto</v>
      </c>
      <c r="L426" s="10">
        <f t="shared" si="2"/>
        <v>2</v>
      </c>
      <c r="M426" s="10">
        <f t="shared" si="3"/>
        <v>6</v>
      </c>
      <c r="N426" s="10">
        <f t="shared" si="4"/>
        <v>1</v>
      </c>
      <c r="O426" s="10" t="str">
        <f t="array" ref="O426">IFERROR(XLOOKUP(G426,'Tipo de Carga'!A:A,'Tipo de Carga'!C:C))</f>
        <v>Diesel</v>
      </c>
    </row>
    <row r="427">
      <c r="A427" s="16">
        <v>2053.0</v>
      </c>
      <c r="B427" s="10" t="str">
        <f t="array" ref="B427">IFERROR(XLOOKUP(A427,'Asignacion Ene'!A:A,'Asignacion Ene'!C:C))</f>
        <v>PISA Gdl</v>
      </c>
      <c r="C427" s="10" t="str">
        <f t="array" ref="C427">IFERROR(XLOOKUP(A427,'Asignacion Ene'!A:A,'Asignacion Ene'!B:B))</f>
        <v>EC-06</v>
      </c>
      <c r="D427" s="17" t="s">
        <v>263</v>
      </c>
      <c r="E427" s="19" t="s">
        <v>85</v>
      </c>
      <c r="F427" s="10" t="str">
        <f t="array" ref="F427">IFERROR(XLOOKUP(E427,Operadores!A:A,Operadores!B:B))</f>
        <v>PADLUI</v>
      </c>
      <c r="G427" s="16" t="s">
        <v>83</v>
      </c>
      <c r="H427" s="13">
        <v>19.78653</v>
      </c>
      <c r="I427" s="18">
        <v>365.0</v>
      </c>
      <c r="J427" s="15">
        <f t="shared" si="5"/>
        <v>7222.08345</v>
      </c>
      <c r="K427" s="10" t="str">
        <f t="array" ref="K427">IFERROR(XLOOKUP(G427,'Tipo de Carga'!A:A,'Tipo de Carga'!B:B))</f>
        <v>Autoabasto</v>
      </c>
      <c r="L427" s="10">
        <f t="shared" si="2"/>
        <v>2</v>
      </c>
      <c r="M427" s="10">
        <f t="shared" si="3"/>
        <v>6</v>
      </c>
      <c r="N427" s="10">
        <f t="shared" si="4"/>
        <v>1</v>
      </c>
      <c r="O427" s="10" t="str">
        <f t="array" ref="O427">IFERROR(XLOOKUP(G427,'Tipo de Carga'!A:A,'Tipo de Carga'!C:C))</f>
        <v>Diesel</v>
      </c>
    </row>
    <row r="428">
      <c r="A428" s="16">
        <v>2071.0</v>
      </c>
      <c r="B428" s="10" t="str">
        <f t="array" ref="B428">IFERROR(XLOOKUP(A428,'Asignacion Ene'!A:A,'Asignacion Ene'!C:C))</f>
        <v>PISA Gdl</v>
      </c>
      <c r="C428" s="10" t="str">
        <f t="array" ref="C428">IFERROR(XLOOKUP(A428,'Asignacion Ene'!A:A,'Asignacion Ene'!B:B))</f>
        <v>EC-06</v>
      </c>
      <c r="D428" s="17" t="s">
        <v>263</v>
      </c>
      <c r="E428" s="19" t="s">
        <v>250</v>
      </c>
      <c r="F428" s="10" t="str">
        <f t="array" ref="F428">IFERROR(XLOOKUP(E428,Operadores!A:A,Operadores!B:B))</f>
        <v>DIAFRA</v>
      </c>
      <c r="G428" s="16" t="s">
        <v>83</v>
      </c>
      <c r="H428" s="13">
        <v>19.78653</v>
      </c>
      <c r="I428" s="18">
        <v>311.0</v>
      </c>
      <c r="J428" s="15">
        <f t="shared" si="5"/>
        <v>6153.61083</v>
      </c>
      <c r="K428" s="10" t="str">
        <f t="array" ref="K428">IFERROR(XLOOKUP(G428,'Tipo de Carga'!A:A,'Tipo de Carga'!B:B))</f>
        <v>Autoabasto</v>
      </c>
      <c r="L428" s="10">
        <f t="shared" si="2"/>
        <v>2</v>
      </c>
      <c r="M428" s="10">
        <f t="shared" si="3"/>
        <v>6</v>
      </c>
      <c r="N428" s="10">
        <f t="shared" si="4"/>
        <v>1</v>
      </c>
      <c r="O428" s="10" t="str">
        <f t="array" ref="O428">IFERROR(XLOOKUP(G428,'Tipo de Carga'!A:A,'Tipo de Carga'!C:C))</f>
        <v>Diesel</v>
      </c>
    </row>
    <row r="429">
      <c r="A429" s="16">
        <v>2080.0</v>
      </c>
      <c r="B429" s="10" t="str">
        <f t="array" ref="B429">IFERROR(XLOOKUP(A429,'Asignacion Ene'!A:A,'Asignacion Ene'!C:C))</f>
        <v>PISA Gdl</v>
      </c>
      <c r="C429" s="10" t="str">
        <f t="array" ref="C429">IFERROR(XLOOKUP(A429,'Asignacion Ene'!A:A,'Asignacion Ene'!B:B))</f>
        <v>EC-06</v>
      </c>
      <c r="D429" s="17" t="s">
        <v>263</v>
      </c>
      <c r="E429" s="19" t="s">
        <v>278</v>
      </c>
      <c r="F429" s="10" t="str">
        <f t="array" ref="F429">IFERROR(XLOOKUP(E429,Operadores!A:A,Operadores!B:B))</f>
        <v>BUEOSC</v>
      </c>
      <c r="G429" s="16" t="s">
        <v>83</v>
      </c>
      <c r="H429" s="13">
        <v>19.78653</v>
      </c>
      <c r="I429" s="18">
        <v>652.0</v>
      </c>
      <c r="J429" s="15">
        <f t="shared" si="5"/>
        <v>12900.81756</v>
      </c>
      <c r="K429" s="10" t="str">
        <f t="array" ref="K429">IFERROR(XLOOKUP(G429,'Tipo de Carga'!A:A,'Tipo de Carga'!B:B))</f>
        <v>Autoabasto</v>
      </c>
      <c r="L429" s="10">
        <f t="shared" si="2"/>
        <v>2</v>
      </c>
      <c r="M429" s="10">
        <f t="shared" si="3"/>
        <v>6</v>
      </c>
      <c r="N429" s="10">
        <f t="shared" si="4"/>
        <v>1</v>
      </c>
      <c r="O429" s="10" t="str">
        <f t="array" ref="O429">IFERROR(XLOOKUP(G429,'Tipo de Carga'!A:A,'Tipo de Carga'!C:C))</f>
        <v>Diesel</v>
      </c>
    </row>
    <row r="430">
      <c r="A430" s="16">
        <v>2084.0</v>
      </c>
      <c r="B430" s="10" t="str">
        <f t="array" ref="B430">IFERROR(XLOOKUP(A430,'Asignacion Ene'!A:A,'Asignacion Ene'!C:C))</f>
        <v>PISA Gdl</v>
      </c>
      <c r="C430" s="10" t="str">
        <f t="array" ref="C430">IFERROR(XLOOKUP(A430,'Asignacion Ene'!A:A,'Asignacion Ene'!B:B))</f>
        <v>EC-06</v>
      </c>
      <c r="D430" s="17" t="s">
        <v>263</v>
      </c>
      <c r="E430" s="19" t="s">
        <v>216</v>
      </c>
      <c r="F430" s="10" t="str">
        <f t="array" ref="F430">IFERROR(XLOOKUP(E430,Operadores!A:A,Operadores!B:B))</f>
        <v>LOPEDU</v>
      </c>
      <c r="G430" s="16" t="s">
        <v>83</v>
      </c>
      <c r="H430" s="13">
        <v>19.78653</v>
      </c>
      <c r="I430" s="18">
        <v>334.0</v>
      </c>
      <c r="J430" s="15">
        <f t="shared" si="5"/>
        <v>6608.70102</v>
      </c>
      <c r="K430" s="10" t="str">
        <f t="array" ref="K430">IFERROR(XLOOKUP(G430,'Tipo de Carga'!A:A,'Tipo de Carga'!B:B))</f>
        <v>Autoabasto</v>
      </c>
      <c r="L430" s="10">
        <f t="shared" si="2"/>
        <v>2</v>
      </c>
      <c r="M430" s="10">
        <f t="shared" si="3"/>
        <v>6</v>
      </c>
      <c r="N430" s="10">
        <f t="shared" si="4"/>
        <v>1</v>
      </c>
      <c r="O430" s="10" t="str">
        <f t="array" ref="O430">IFERROR(XLOOKUP(G430,'Tipo de Carga'!A:A,'Tipo de Carga'!C:C))</f>
        <v>Diesel</v>
      </c>
    </row>
    <row r="431">
      <c r="A431" s="16">
        <v>2070.0</v>
      </c>
      <c r="B431" s="10" t="str">
        <f t="array" ref="B431">IFERROR(XLOOKUP(A431,'Asignacion Ene'!A:A,'Asignacion Ene'!C:C))</f>
        <v>PISA Gdl</v>
      </c>
      <c r="C431" s="10" t="str">
        <f t="array" ref="C431">IFERROR(XLOOKUP(A431,'Asignacion Ene'!A:A,'Asignacion Ene'!B:B))</f>
        <v>EC-06</v>
      </c>
      <c r="D431" s="17" t="s">
        <v>263</v>
      </c>
      <c r="E431" s="19" t="s">
        <v>260</v>
      </c>
      <c r="F431" s="10" t="str">
        <f t="array" ref="F431">IFERROR(XLOOKUP(E431,Operadores!A:A,Operadores!B:B))</f>
        <v>HUELUI</v>
      </c>
      <c r="G431" s="16" t="s">
        <v>83</v>
      </c>
      <c r="H431" s="13">
        <v>19.78653</v>
      </c>
      <c r="I431" s="18">
        <v>844.0</v>
      </c>
      <c r="J431" s="15">
        <f t="shared" si="5"/>
        <v>16699.83132</v>
      </c>
      <c r="K431" s="10" t="str">
        <f t="array" ref="K431">IFERROR(XLOOKUP(G431,'Tipo de Carga'!A:A,'Tipo de Carga'!B:B))</f>
        <v>Autoabasto</v>
      </c>
      <c r="L431" s="10">
        <f t="shared" si="2"/>
        <v>2</v>
      </c>
      <c r="M431" s="10">
        <f t="shared" si="3"/>
        <v>6</v>
      </c>
      <c r="N431" s="10">
        <f t="shared" si="4"/>
        <v>1</v>
      </c>
      <c r="O431" s="10" t="str">
        <f t="array" ref="O431">IFERROR(XLOOKUP(G431,'Tipo de Carga'!A:A,'Tipo de Carga'!C:C))</f>
        <v>Diesel</v>
      </c>
    </row>
    <row r="432">
      <c r="A432" s="16">
        <v>2065.0</v>
      </c>
      <c r="B432" s="10" t="str">
        <f t="array" ref="B432">IFERROR(XLOOKUP(A432,'Asignacion Ene'!A:A,'Asignacion Ene'!C:C))</f>
        <v>PISA Gdl</v>
      </c>
      <c r="C432" s="10" t="str">
        <f t="array" ref="C432">IFERROR(XLOOKUP(A432,'Asignacion Ene'!A:A,'Asignacion Ene'!B:B))</f>
        <v>EC-06</v>
      </c>
      <c r="D432" s="17" t="s">
        <v>263</v>
      </c>
      <c r="E432" s="19" t="s">
        <v>214</v>
      </c>
      <c r="F432" s="10" t="str">
        <f t="array" ref="F432">IFERROR(XLOOKUP(E432,Operadores!A:A,Operadores!B:B))</f>
        <v>GOMIZT</v>
      </c>
      <c r="G432" s="16" t="s">
        <v>83</v>
      </c>
      <c r="H432" s="13">
        <v>19.78653</v>
      </c>
      <c r="I432" s="18">
        <v>362.0</v>
      </c>
      <c r="J432" s="15">
        <f t="shared" si="5"/>
        <v>7162.72386</v>
      </c>
      <c r="K432" s="10" t="str">
        <f t="array" ref="K432">IFERROR(XLOOKUP(G432,'Tipo de Carga'!A:A,'Tipo de Carga'!B:B))</f>
        <v>Autoabasto</v>
      </c>
      <c r="L432" s="10">
        <f t="shared" si="2"/>
        <v>2</v>
      </c>
      <c r="M432" s="10">
        <f t="shared" si="3"/>
        <v>6</v>
      </c>
      <c r="N432" s="10">
        <f t="shared" si="4"/>
        <v>1</v>
      </c>
      <c r="O432" s="10" t="str">
        <f t="array" ref="O432">IFERROR(XLOOKUP(G432,'Tipo de Carga'!A:A,'Tipo de Carga'!C:C))</f>
        <v>Diesel</v>
      </c>
    </row>
    <row r="433">
      <c r="A433" s="16">
        <v>1886.0</v>
      </c>
      <c r="B433" s="10" t="str">
        <f t="array" ref="B433">IFERROR(XLOOKUP(A433,'Asignacion Ene'!A:A,'Asignacion Ene'!C:C))</f>
        <v>Circuitos</v>
      </c>
      <c r="C433" s="10" t="str">
        <f t="array" ref="C433">IFERROR(XLOOKUP(A433,'Asignacion Ene'!A:A,'Asignacion Ene'!B:B))</f>
        <v>EC-03</v>
      </c>
      <c r="D433" s="17" t="s">
        <v>263</v>
      </c>
      <c r="E433" s="19" t="s">
        <v>212</v>
      </c>
      <c r="F433" s="10" t="str">
        <f t="array" ref="F433">IFERROR(XLOOKUP(E433,Operadores!A:A,Operadores!B:B))</f>
        <v>CORER</v>
      </c>
      <c r="G433" s="16" t="s">
        <v>86</v>
      </c>
      <c r="H433" s="13">
        <v>19.36</v>
      </c>
      <c r="I433" s="18">
        <v>393.0</v>
      </c>
      <c r="J433" s="15">
        <f t="shared" si="5"/>
        <v>7608.48</v>
      </c>
      <c r="K433" s="10" t="str">
        <f t="array" ref="K433">IFERROR(XLOOKUP(G433,'Tipo de Carga'!A:A,'Tipo de Carga'!B:B))</f>
        <v>Autoabasto</v>
      </c>
      <c r="L433" s="10">
        <f t="shared" si="2"/>
        <v>2</v>
      </c>
      <c r="M433" s="10">
        <f t="shared" si="3"/>
        <v>6</v>
      </c>
      <c r="N433" s="10">
        <f t="shared" si="4"/>
        <v>1</v>
      </c>
      <c r="O433" s="10" t="str">
        <f t="array" ref="O433">IFERROR(XLOOKUP(G433,'Tipo de Carga'!A:A,'Tipo de Carga'!C:C))</f>
        <v>Diesel</v>
      </c>
    </row>
    <row r="434">
      <c r="A434" s="16">
        <v>1875.0</v>
      </c>
      <c r="B434" s="10" t="str">
        <f t="array" ref="B434">IFERROR(XLOOKUP(A434,'Asignacion Ene'!A:A,'Asignacion Ene'!C:C))</f>
        <v>Circuitos</v>
      </c>
      <c r="C434" s="10" t="str">
        <f t="array" ref="C434">IFERROR(XLOOKUP(A434,'Asignacion Ene'!A:A,'Asignacion Ene'!B:B))</f>
        <v>EC-03</v>
      </c>
      <c r="D434" s="17" t="s">
        <v>263</v>
      </c>
      <c r="E434" s="19" t="s">
        <v>47</v>
      </c>
      <c r="F434" s="10" t="str">
        <f t="array" ref="F434">IFERROR(XLOOKUP(E434,Operadores!A:A,Operadores!B:B))</f>
        <v>CARJOR</v>
      </c>
      <c r="G434" s="16" t="s">
        <v>86</v>
      </c>
      <c r="H434" s="13">
        <v>19.36</v>
      </c>
      <c r="I434" s="18">
        <v>564.0</v>
      </c>
      <c r="J434" s="15">
        <f t="shared" si="5"/>
        <v>10919.04</v>
      </c>
      <c r="K434" s="10" t="str">
        <f t="array" ref="K434">IFERROR(XLOOKUP(G434,'Tipo de Carga'!A:A,'Tipo de Carga'!B:B))</f>
        <v>Autoabasto</v>
      </c>
      <c r="L434" s="10">
        <f t="shared" si="2"/>
        <v>2</v>
      </c>
      <c r="M434" s="10">
        <f t="shared" si="3"/>
        <v>6</v>
      </c>
      <c r="N434" s="10">
        <f t="shared" si="4"/>
        <v>1</v>
      </c>
      <c r="O434" s="10" t="str">
        <f t="array" ref="O434">IFERROR(XLOOKUP(G434,'Tipo de Carga'!A:A,'Tipo de Carga'!C:C))</f>
        <v>Diesel</v>
      </c>
    </row>
    <row r="435">
      <c r="A435" s="16">
        <v>1872.0</v>
      </c>
      <c r="B435" s="10" t="str">
        <f t="array" ref="B435">IFERROR(XLOOKUP(A435,'Asignacion Ene'!A:A,'Asignacion Ene'!C:C))</f>
        <v>Circuitos</v>
      </c>
      <c r="C435" s="10" t="str">
        <f t="array" ref="C435">IFERROR(XLOOKUP(A435,'Asignacion Ene'!A:A,'Asignacion Ene'!B:B))</f>
        <v>EC-03</v>
      </c>
      <c r="D435" s="17" t="s">
        <v>263</v>
      </c>
      <c r="E435" s="19" t="s">
        <v>159</v>
      </c>
      <c r="F435" s="10" t="str">
        <f t="array" ref="F435">IFERROR(XLOOKUP(E435,Operadores!A:A,Operadores!B:B))</f>
        <v>HERJU01</v>
      </c>
      <c r="G435" s="16" t="s">
        <v>86</v>
      </c>
      <c r="H435" s="13">
        <v>19.36</v>
      </c>
      <c r="I435" s="18">
        <v>303.0</v>
      </c>
      <c r="J435" s="15">
        <f t="shared" si="5"/>
        <v>5866.08</v>
      </c>
      <c r="K435" s="10" t="str">
        <f t="array" ref="K435">IFERROR(XLOOKUP(G435,'Tipo de Carga'!A:A,'Tipo de Carga'!B:B))</f>
        <v>Autoabasto</v>
      </c>
      <c r="L435" s="10">
        <f t="shared" si="2"/>
        <v>2</v>
      </c>
      <c r="M435" s="10">
        <f t="shared" si="3"/>
        <v>6</v>
      </c>
      <c r="N435" s="10">
        <f t="shared" si="4"/>
        <v>1</v>
      </c>
      <c r="O435" s="10" t="str">
        <f t="array" ref="O435">IFERROR(XLOOKUP(G435,'Tipo de Carga'!A:A,'Tipo de Carga'!C:C))</f>
        <v>Diesel</v>
      </c>
    </row>
    <row r="436">
      <c r="A436" s="16">
        <v>1931.0</v>
      </c>
      <c r="B436" s="10" t="str">
        <f t="array" ref="B436">IFERROR(XLOOKUP(A436,'Asignacion Ene'!A:A,'Asignacion Ene'!C:C))</f>
        <v>Circuitos</v>
      </c>
      <c r="C436" s="10" t="str">
        <f t="array" ref="C436">IFERROR(XLOOKUP(A436,'Asignacion Ene'!A:A,'Asignacion Ene'!B:B))</f>
        <v>EC-03</v>
      </c>
      <c r="D436" s="17" t="s">
        <v>263</v>
      </c>
      <c r="E436" s="19" t="s">
        <v>279</v>
      </c>
      <c r="F436" s="10" t="str">
        <f t="array" ref="F436">IFERROR(XLOOKUP(E436,Operadores!A:A,Operadores!B:B))</f>
        <v>ARBJO</v>
      </c>
      <c r="G436" s="16" t="s">
        <v>86</v>
      </c>
      <c r="H436" s="13">
        <v>19.36</v>
      </c>
      <c r="I436" s="18">
        <v>330.0</v>
      </c>
      <c r="J436" s="15">
        <f t="shared" si="5"/>
        <v>6388.8</v>
      </c>
      <c r="K436" s="10" t="str">
        <f t="array" ref="K436">IFERROR(XLOOKUP(G436,'Tipo de Carga'!A:A,'Tipo de Carga'!B:B))</f>
        <v>Autoabasto</v>
      </c>
      <c r="L436" s="10">
        <f t="shared" si="2"/>
        <v>2</v>
      </c>
      <c r="M436" s="10">
        <f t="shared" si="3"/>
        <v>6</v>
      </c>
      <c r="N436" s="10">
        <f t="shared" si="4"/>
        <v>1</v>
      </c>
      <c r="O436" s="10" t="str">
        <f t="array" ref="O436">IFERROR(XLOOKUP(G436,'Tipo de Carga'!A:A,'Tipo de Carga'!C:C))</f>
        <v>Diesel</v>
      </c>
    </row>
    <row r="437">
      <c r="A437" s="16">
        <v>2044.0</v>
      </c>
      <c r="B437" s="10" t="str">
        <f t="array" ref="B437">IFERROR(XLOOKUP(A437,'Asignacion Ene'!A:A,'Asignacion Ene'!C:C))</f>
        <v>PISA Gdl</v>
      </c>
      <c r="C437" s="10" t="str">
        <f t="array" ref="C437">IFERROR(XLOOKUP(A437,'Asignacion Ene'!A:A,'Asignacion Ene'!B:B))</f>
        <v>EC-06</v>
      </c>
      <c r="D437" s="17" t="s">
        <v>263</v>
      </c>
      <c r="E437" s="19" t="s">
        <v>280</v>
      </c>
      <c r="F437" s="10" t="str">
        <f t="array" ref="F437">IFERROR(XLOOKUP(E437,Operadores!A:A,Operadores!B:B))</f>
        <v>HUIRA</v>
      </c>
      <c r="G437" s="16" t="s">
        <v>86</v>
      </c>
      <c r="H437" s="13">
        <v>19.36</v>
      </c>
      <c r="I437" s="18">
        <v>480.0</v>
      </c>
      <c r="J437" s="15">
        <f t="shared" si="5"/>
        <v>9292.8</v>
      </c>
      <c r="K437" s="10" t="str">
        <f t="array" ref="K437">IFERROR(XLOOKUP(G437,'Tipo de Carga'!A:A,'Tipo de Carga'!B:B))</f>
        <v>Autoabasto</v>
      </c>
      <c r="L437" s="10">
        <f t="shared" si="2"/>
        <v>2</v>
      </c>
      <c r="M437" s="10">
        <f t="shared" si="3"/>
        <v>6</v>
      </c>
      <c r="N437" s="10">
        <f t="shared" si="4"/>
        <v>1</v>
      </c>
      <c r="O437" s="10" t="str">
        <f t="array" ref="O437">IFERROR(XLOOKUP(G437,'Tipo de Carga'!A:A,'Tipo de Carga'!C:C))</f>
        <v>Diesel</v>
      </c>
    </row>
    <row r="438">
      <c r="A438" s="16">
        <v>2003.0</v>
      </c>
      <c r="B438" s="10" t="str">
        <f t="array" ref="B438">IFERROR(XLOOKUP(A438,'Asignacion Ene'!A:A,'Asignacion Ene'!C:C))</f>
        <v>MeLi Dedicado TD</v>
      </c>
      <c r="C438" s="10" t="str">
        <f t="array" ref="C438">IFERROR(XLOOKUP(A438,'Asignacion Ene'!A:A,'Asignacion Ene'!B:B))</f>
        <v>EC-05</v>
      </c>
      <c r="D438" s="17" t="s">
        <v>263</v>
      </c>
      <c r="E438" s="19" t="s">
        <v>251</v>
      </c>
      <c r="F438" s="10" t="str">
        <f t="array" ref="F438">IFERROR(XLOOKUP(E438,Operadores!A:A,Operadores!B:B))</f>
        <v>SALNER</v>
      </c>
      <c r="G438" s="16" t="s">
        <v>33</v>
      </c>
      <c r="H438" s="13">
        <v>19.16584</v>
      </c>
      <c r="I438" s="18">
        <v>460.0</v>
      </c>
      <c r="J438" s="15">
        <f t="shared" si="5"/>
        <v>8816.2864</v>
      </c>
      <c r="K438" s="10" t="str">
        <f t="array" ref="K438">IFERROR(XLOOKUP(G438,'Tipo de Carga'!A:A,'Tipo de Carga'!B:B))</f>
        <v>Autoabasto</v>
      </c>
      <c r="L438" s="10">
        <f t="shared" si="2"/>
        <v>2</v>
      </c>
      <c r="M438" s="10">
        <f t="shared" si="3"/>
        <v>6</v>
      </c>
      <c r="N438" s="10">
        <f t="shared" si="4"/>
        <v>1</v>
      </c>
      <c r="O438" s="10" t="str">
        <f t="array" ref="O438">IFERROR(XLOOKUP(G438,'Tipo de Carga'!A:A,'Tipo de Carga'!C:C))</f>
        <v>Diesel</v>
      </c>
    </row>
    <row r="439">
      <c r="A439" s="16">
        <v>1979.0</v>
      </c>
      <c r="B439" s="10" t="str">
        <f t="array" ref="B439">IFERROR(XLOOKUP(A439,'Asignacion Ene'!A:A,'Asignacion Ene'!C:C))</f>
        <v>MeLi asignado SD</v>
      </c>
      <c r="C439" s="10" t="str">
        <f t="array" ref="C439">IFERROR(XLOOKUP(A439,'Asignacion Ene'!A:A,'Asignacion Ene'!B:B))</f>
        <v>EC-05</v>
      </c>
      <c r="D439" s="17" t="s">
        <v>263</v>
      </c>
      <c r="E439" s="19" t="s">
        <v>253</v>
      </c>
      <c r="F439" s="10" t="str">
        <f t="array" ref="F439">IFERROR(XLOOKUP(E439,Operadores!A:A,Operadores!B:B))</f>
        <v>GALODI</v>
      </c>
      <c r="G439" s="16" t="s">
        <v>33</v>
      </c>
      <c r="H439" s="13">
        <v>19.16584</v>
      </c>
      <c r="I439" s="18">
        <v>348.0</v>
      </c>
      <c r="J439" s="15">
        <f t="shared" si="5"/>
        <v>6669.71232</v>
      </c>
      <c r="K439" s="10" t="str">
        <f t="array" ref="K439">IFERROR(XLOOKUP(G439,'Tipo de Carga'!A:A,'Tipo de Carga'!B:B))</f>
        <v>Autoabasto</v>
      </c>
      <c r="L439" s="10">
        <f t="shared" si="2"/>
        <v>2</v>
      </c>
      <c r="M439" s="10">
        <f t="shared" si="3"/>
        <v>6</v>
      </c>
      <c r="N439" s="10">
        <f t="shared" si="4"/>
        <v>1</v>
      </c>
      <c r="O439" s="10" t="str">
        <f t="array" ref="O439">IFERROR(XLOOKUP(G439,'Tipo de Carga'!A:A,'Tipo de Carga'!C:C))</f>
        <v>Diesel</v>
      </c>
    </row>
    <row r="440">
      <c r="A440" s="16" t="s">
        <v>31</v>
      </c>
      <c r="B440" s="10" t="str">
        <f t="array" ref="B440">IFERROR(XLOOKUP(A440,'Asignacion Ene'!A:A,'Asignacion Ene'!C:C))</f>
        <v/>
      </c>
      <c r="C440" s="10" t="str">
        <f t="array" ref="C440">IFERROR(XLOOKUP(A440,'Asignacion Ene'!A:A,'Asignacion Ene'!B:B))</f>
        <v/>
      </c>
      <c r="D440" s="17" t="s">
        <v>263</v>
      </c>
      <c r="E440" s="19" t="s">
        <v>32</v>
      </c>
      <c r="F440" s="10" t="str">
        <f t="array" ref="F440">IFERROR(XLOOKUP(E440,Operadores!A:A,Operadores!B:B))</f>
        <v>MTTO</v>
      </c>
      <c r="G440" s="16" t="s">
        <v>33</v>
      </c>
      <c r="H440" s="13">
        <v>19.16584</v>
      </c>
      <c r="I440" s="18">
        <v>86.0</v>
      </c>
      <c r="J440" s="15">
        <f t="shared" si="5"/>
        <v>1648.26224</v>
      </c>
      <c r="K440" s="10" t="str">
        <f t="array" ref="K440">IFERROR(XLOOKUP(G440,'Tipo de Carga'!A:A,'Tipo de Carga'!B:B))</f>
        <v>Autoabasto</v>
      </c>
      <c r="L440" s="10">
        <f t="shared" si="2"/>
        <v>2</v>
      </c>
      <c r="M440" s="10">
        <f t="shared" si="3"/>
        <v>6</v>
      </c>
      <c r="N440" s="10">
        <f t="shared" si="4"/>
        <v>1</v>
      </c>
      <c r="O440" s="10" t="str">
        <f t="array" ref="O440">IFERROR(XLOOKUP(G440,'Tipo de Carga'!A:A,'Tipo de Carga'!C:C))</f>
        <v>Diesel</v>
      </c>
    </row>
    <row r="441">
      <c r="A441" s="16" t="s">
        <v>31</v>
      </c>
      <c r="B441" s="10" t="str">
        <f t="array" ref="B441">IFERROR(XLOOKUP(A441,'Asignacion Ene'!A:A,'Asignacion Ene'!C:C))</f>
        <v/>
      </c>
      <c r="C441" s="10" t="str">
        <f t="array" ref="C441">IFERROR(XLOOKUP(A441,'Asignacion Ene'!A:A,'Asignacion Ene'!B:B))</f>
        <v/>
      </c>
      <c r="D441" s="17" t="s">
        <v>263</v>
      </c>
      <c r="E441" s="19" t="s">
        <v>32</v>
      </c>
      <c r="F441" s="10" t="str">
        <f t="array" ref="F441">IFERROR(XLOOKUP(E441,Operadores!A:A,Operadores!B:B))</f>
        <v>MTTO</v>
      </c>
      <c r="G441" s="16" t="s">
        <v>33</v>
      </c>
      <c r="H441" s="13">
        <v>19.16584</v>
      </c>
      <c r="I441" s="18">
        <v>114.0</v>
      </c>
      <c r="J441" s="15">
        <f t="shared" si="5"/>
        <v>2184.90576</v>
      </c>
      <c r="K441" s="10" t="str">
        <f t="array" ref="K441">IFERROR(XLOOKUP(G441,'Tipo de Carga'!A:A,'Tipo de Carga'!B:B))</f>
        <v>Autoabasto</v>
      </c>
      <c r="L441" s="10">
        <f t="shared" si="2"/>
        <v>2</v>
      </c>
      <c r="M441" s="10">
        <f t="shared" si="3"/>
        <v>6</v>
      </c>
      <c r="N441" s="10">
        <f t="shared" si="4"/>
        <v>1</v>
      </c>
      <c r="O441" s="10" t="str">
        <f t="array" ref="O441">IFERROR(XLOOKUP(G441,'Tipo de Carga'!A:A,'Tipo de Carga'!C:C))</f>
        <v>Diesel</v>
      </c>
    </row>
    <row r="442">
      <c r="A442" s="16">
        <v>1793.0</v>
      </c>
      <c r="B442" s="10" t="str">
        <f t="array" ref="B442">IFERROR(XLOOKUP(A442,'Asignacion Ene'!A:A,'Asignacion Ene'!C:C))</f>
        <v>Hisense</v>
      </c>
      <c r="C442" s="10" t="str">
        <f t="array" ref="C442">IFERROR(XLOOKUP(A442,'Asignacion Ene'!A:A,'Asignacion Ene'!B:B))</f>
        <v>EC-03</v>
      </c>
      <c r="D442" s="17" t="s">
        <v>263</v>
      </c>
      <c r="E442" s="19" t="s">
        <v>281</v>
      </c>
      <c r="F442" s="10" t="str">
        <f t="array" ref="F442">IFERROR(XLOOKUP(E442,Operadores!A:A,Operadores!B:B))</f>
        <v>MEDJOS01</v>
      </c>
      <c r="G442" s="16" t="s">
        <v>33</v>
      </c>
      <c r="H442" s="13">
        <v>19.16584</v>
      </c>
      <c r="I442" s="18">
        <v>710.0</v>
      </c>
      <c r="J442" s="15">
        <f t="shared" si="5"/>
        <v>13607.7464</v>
      </c>
      <c r="K442" s="10" t="str">
        <f t="array" ref="K442">IFERROR(XLOOKUP(G442,'Tipo de Carga'!A:A,'Tipo de Carga'!B:B))</f>
        <v>Autoabasto</v>
      </c>
      <c r="L442" s="10">
        <f t="shared" si="2"/>
        <v>2</v>
      </c>
      <c r="M442" s="10">
        <f t="shared" si="3"/>
        <v>6</v>
      </c>
      <c r="N442" s="10">
        <f t="shared" si="4"/>
        <v>1</v>
      </c>
      <c r="O442" s="10" t="str">
        <f t="array" ref="O442">IFERROR(XLOOKUP(G442,'Tipo de Carga'!A:A,'Tipo de Carga'!C:C))</f>
        <v>Diesel</v>
      </c>
    </row>
    <row r="443">
      <c r="A443" s="16">
        <v>1997.0</v>
      </c>
      <c r="B443" s="10" t="str">
        <f t="array" ref="B443">IFERROR(XLOOKUP(A443,'Asignacion Ene'!A:A,'Asignacion Ene'!C:C))</f>
        <v>MeLi Dedicado Merida</v>
      </c>
      <c r="C443" s="10" t="str">
        <f t="array" ref="C443">IFERROR(XLOOKUP(A443,'Asignacion Ene'!A:A,'Asignacion Ene'!B:B))</f>
        <v>EC-05</v>
      </c>
      <c r="D443" s="17" t="s">
        <v>263</v>
      </c>
      <c r="E443" s="19" t="s">
        <v>282</v>
      </c>
      <c r="F443" s="10" t="str">
        <f t="array" ref="F443">IFERROR(XLOOKUP(E443,Operadores!A:A,Operadores!B:B))</f>
        <v>HERVIC02</v>
      </c>
      <c r="G443" s="16" t="s">
        <v>33</v>
      </c>
      <c r="H443" s="13">
        <v>19.16584</v>
      </c>
      <c r="I443" s="18">
        <v>322.0</v>
      </c>
      <c r="J443" s="15">
        <f t="shared" si="5"/>
        <v>6171.40048</v>
      </c>
      <c r="K443" s="10" t="str">
        <f t="array" ref="K443">IFERROR(XLOOKUP(G443,'Tipo de Carga'!A:A,'Tipo de Carga'!B:B))</f>
        <v>Autoabasto</v>
      </c>
      <c r="L443" s="10">
        <f t="shared" si="2"/>
        <v>2</v>
      </c>
      <c r="M443" s="10">
        <f t="shared" si="3"/>
        <v>6</v>
      </c>
      <c r="N443" s="10">
        <f t="shared" si="4"/>
        <v>1</v>
      </c>
      <c r="O443" s="10" t="str">
        <f t="array" ref="O443">IFERROR(XLOOKUP(G443,'Tipo de Carga'!A:A,'Tipo de Carga'!C:C))</f>
        <v>Diesel</v>
      </c>
    </row>
    <row r="444">
      <c r="A444" s="16">
        <v>2005.0</v>
      </c>
      <c r="B444" s="10" t="str">
        <f t="array" ref="B444">IFERROR(XLOOKUP(A444,'Asignacion Ene'!A:A,'Asignacion Ene'!C:C))</f>
        <v>MeLi Dedicado Merida</v>
      </c>
      <c r="C444" s="10" t="str">
        <f t="array" ref="C444">IFERROR(XLOOKUP(A444,'Asignacion Ene'!A:A,'Asignacion Ene'!B:B))</f>
        <v>EC-05</v>
      </c>
      <c r="D444" s="17" t="s">
        <v>263</v>
      </c>
      <c r="E444" s="19" t="s">
        <v>37</v>
      </c>
      <c r="F444" s="10" t="str">
        <f t="array" ref="F444">IFERROR(XLOOKUP(E444,Operadores!A:A,Operadores!B:B))</f>
        <v>HERHUG</v>
      </c>
      <c r="G444" s="16" t="s">
        <v>39</v>
      </c>
      <c r="H444" s="13">
        <v>20.06523</v>
      </c>
      <c r="I444" s="18">
        <v>435.0</v>
      </c>
      <c r="J444" s="15">
        <f t="shared" si="5"/>
        <v>8728.37505</v>
      </c>
      <c r="K444" s="10" t="str">
        <f t="array" ref="K444">IFERROR(XLOOKUP(G444,'Tipo de Carga'!A:A,'Tipo de Carga'!B:B))</f>
        <v>Autoabasto</v>
      </c>
      <c r="L444" s="10">
        <f t="shared" si="2"/>
        <v>2</v>
      </c>
      <c r="M444" s="10">
        <f t="shared" si="3"/>
        <v>6</v>
      </c>
      <c r="N444" s="10">
        <f t="shared" si="4"/>
        <v>1</v>
      </c>
      <c r="O444" s="10" t="str">
        <f t="array" ref="O444">IFERROR(XLOOKUP(G444,'Tipo de Carga'!A:A,'Tipo de Carga'!C:C))</f>
        <v>Diesel</v>
      </c>
    </row>
    <row r="445">
      <c r="A445" s="16">
        <v>1892.0</v>
      </c>
      <c r="B445" s="10" t="str">
        <f t="array" ref="B445">IFERROR(XLOOKUP(A445,'Asignacion Ene'!A:A,'Asignacion Ene'!C:C))</f>
        <v>Full Liver</v>
      </c>
      <c r="C445" s="10" t="str">
        <f t="array" ref="C445">IFERROR(XLOOKUP(A445,'Asignacion Ene'!A:A,'Asignacion Ene'!B:B))</f>
        <v>EC-01</v>
      </c>
      <c r="D445" s="17" t="s">
        <v>263</v>
      </c>
      <c r="E445" s="19" t="s">
        <v>73</v>
      </c>
      <c r="F445" s="10" t="str">
        <f t="array" ref="F445">IFERROR(XLOOKUP(E445,Operadores!A:A,Operadores!B:B))</f>
        <v>CALVI</v>
      </c>
      <c r="G445" s="16" t="s">
        <v>39</v>
      </c>
      <c r="H445" s="13">
        <v>20.06523</v>
      </c>
      <c r="I445" s="18">
        <v>319.0</v>
      </c>
      <c r="J445" s="15">
        <f t="shared" si="5"/>
        <v>6400.80837</v>
      </c>
      <c r="K445" s="10" t="str">
        <f t="array" ref="K445">IFERROR(XLOOKUP(G445,'Tipo de Carga'!A:A,'Tipo de Carga'!B:B))</f>
        <v>Autoabasto</v>
      </c>
      <c r="L445" s="10">
        <f t="shared" si="2"/>
        <v>2</v>
      </c>
      <c r="M445" s="10">
        <f t="shared" si="3"/>
        <v>6</v>
      </c>
      <c r="N445" s="10">
        <f t="shared" si="4"/>
        <v>1</v>
      </c>
      <c r="O445" s="10" t="str">
        <f t="array" ref="O445">IFERROR(XLOOKUP(G445,'Tipo de Carga'!A:A,'Tipo de Carga'!C:C))</f>
        <v>Diesel</v>
      </c>
    </row>
    <row r="446">
      <c r="A446" s="16">
        <v>2020.0</v>
      </c>
      <c r="B446" s="10" t="str">
        <f t="array" ref="B446">IFERROR(XLOOKUP(A446,'Asignacion Ene'!A:A,'Asignacion Ene'!C:C))</f>
        <v>MeLi Dedicado Merida</v>
      </c>
      <c r="C446" s="10" t="str">
        <f t="array" ref="C446">IFERROR(XLOOKUP(A446,'Asignacion Ene'!A:A,'Asignacion Ene'!B:B))</f>
        <v>EC-05</v>
      </c>
      <c r="D446" s="17" t="s">
        <v>263</v>
      </c>
      <c r="E446" s="19" t="s">
        <v>283</v>
      </c>
      <c r="F446" s="10" t="str">
        <f t="array" ref="F446">IFERROR(XLOOKUP(E446,Operadores!A:A,Operadores!B:B))</f>
        <v>MUÑOSC</v>
      </c>
      <c r="G446" s="16" t="s">
        <v>39</v>
      </c>
      <c r="H446" s="13">
        <v>20.06523</v>
      </c>
      <c r="I446" s="18">
        <v>220.0</v>
      </c>
      <c r="J446" s="15">
        <f t="shared" si="5"/>
        <v>4414.3506</v>
      </c>
      <c r="K446" s="10" t="str">
        <f t="array" ref="K446">IFERROR(XLOOKUP(G446,'Tipo de Carga'!A:A,'Tipo de Carga'!B:B))</f>
        <v>Autoabasto</v>
      </c>
      <c r="L446" s="10">
        <f t="shared" si="2"/>
        <v>2</v>
      </c>
      <c r="M446" s="10">
        <f t="shared" si="3"/>
        <v>6</v>
      </c>
      <c r="N446" s="10">
        <f t="shared" si="4"/>
        <v>1</v>
      </c>
      <c r="O446" s="10" t="str">
        <f t="array" ref="O446">IFERROR(XLOOKUP(G446,'Tipo de Carga'!A:A,'Tipo de Carga'!C:C))</f>
        <v>Diesel</v>
      </c>
    </row>
    <row r="447">
      <c r="A447" s="16">
        <v>1819.0</v>
      </c>
      <c r="B447" s="10" t="str">
        <f t="array" ref="B447">IFERROR(XLOOKUP(A447,'Asignacion Ene'!A:A,'Asignacion Ene'!C:C))</f>
        <v>Wm Full</v>
      </c>
      <c r="C447" s="10" t="str">
        <f t="array" ref="C447">IFERROR(XLOOKUP(A447,'Asignacion Ene'!A:A,'Asignacion Ene'!B:B))</f>
        <v>EC-08</v>
      </c>
      <c r="D447" s="17" t="s">
        <v>263</v>
      </c>
      <c r="E447" s="19" t="s">
        <v>221</v>
      </c>
      <c r="F447" s="10" t="str">
        <f t="array" ref="F447">IFERROR(XLOOKUP(E447,Operadores!A:A,Operadores!B:B))</f>
        <v>ALVGAB</v>
      </c>
      <c r="G447" s="16" t="s">
        <v>39</v>
      </c>
      <c r="H447" s="13">
        <v>20.06523</v>
      </c>
      <c r="I447" s="18">
        <v>344.0</v>
      </c>
      <c r="J447" s="15">
        <f t="shared" si="5"/>
        <v>6902.43912</v>
      </c>
      <c r="K447" s="10" t="str">
        <f t="array" ref="K447">IFERROR(XLOOKUP(G447,'Tipo de Carga'!A:A,'Tipo de Carga'!B:B))</f>
        <v>Autoabasto</v>
      </c>
      <c r="L447" s="10">
        <f t="shared" si="2"/>
        <v>2</v>
      </c>
      <c r="M447" s="10">
        <f t="shared" si="3"/>
        <v>6</v>
      </c>
      <c r="N447" s="10">
        <f t="shared" si="4"/>
        <v>1</v>
      </c>
      <c r="O447" s="10" t="str">
        <f t="array" ref="O447">IFERROR(XLOOKUP(G447,'Tipo de Carga'!A:A,'Tipo de Carga'!C:C))</f>
        <v>Diesel</v>
      </c>
    </row>
    <row r="448">
      <c r="A448" s="16">
        <v>1717.0</v>
      </c>
      <c r="B448" s="10" t="str">
        <f t="array" ref="B448">IFERROR(XLOOKUP(A448,'Asignacion Ene'!A:A,'Asignacion Ene'!C:C))</f>
        <v>Wm Sencillo</v>
      </c>
      <c r="C448" s="10" t="str">
        <f t="array" ref="C448">IFERROR(XLOOKUP(A448,'Asignacion Ene'!A:A,'Asignacion Ene'!B:B))</f>
        <v>EC-08</v>
      </c>
      <c r="D448" s="17" t="s">
        <v>263</v>
      </c>
      <c r="E448" s="19" t="s">
        <v>284</v>
      </c>
      <c r="F448" s="10" t="str">
        <f t="array" ref="F448">IFERROR(XLOOKUP(E448,Operadores!A:A,Operadores!B:B))</f>
        <v>SOTJES01</v>
      </c>
      <c r="G448" s="16" t="s">
        <v>39</v>
      </c>
      <c r="H448" s="13">
        <v>20.06523</v>
      </c>
      <c r="I448" s="18">
        <v>190.0</v>
      </c>
      <c r="J448" s="15">
        <f t="shared" si="5"/>
        <v>3812.3937</v>
      </c>
      <c r="K448" s="10" t="str">
        <f t="array" ref="K448">IFERROR(XLOOKUP(G448,'Tipo de Carga'!A:A,'Tipo de Carga'!B:B))</f>
        <v>Autoabasto</v>
      </c>
      <c r="L448" s="10">
        <f t="shared" si="2"/>
        <v>2</v>
      </c>
      <c r="M448" s="10">
        <f t="shared" si="3"/>
        <v>6</v>
      </c>
      <c r="N448" s="10">
        <f t="shared" si="4"/>
        <v>1</v>
      </c>
      <c r="O448" s="10" t="str">
        <f t="array" ref="O448">IFERROR(XLOOKUP(G448,'Tipo de Carga'!A:A,'Tipo de Carga'!C:C))</f>
        <v>Diesel</v>
      </c>
    </row>
    <row r="449">
      <c r="A449" s="16">
        <v>2013.0</v>
      </c>
      <c r="B449" s="10" t="str">
        <f t="array" ref="B449">IFERROR(XLOOKUP(A449,'Asignacion Ene'!A:A,'Asignacion Ene'!C:C))</f>
        <v>MeLi Dedicado Merida</v>
      </c>
      <c r="C449" s="10" t="str">
        <f t="array" ref="C449">IFERROR(XLOOKUP(A449,'Asignacion Ene'!A:A,'Asignacion Ene'!B:B))</f>
        <v>EC-05</v>
      </c>
      <c r="D449" s="17" t="s">
        <v>263</v>
      </c>
      <c r="E449" s="19" t="s">
        <v>35</v>
      </c>
      <c r="F449" s="10" t="str">
        <f t="array" ref="F449">IFERROR(XLOOKUP(E449,Operadores!A:A,Operadores!B:B))</f>
        <v>MONENR</v>
      </c>
      <c r="G449" s="16" t="s">
        <v>39</v>
      </c>
      <c r="H449" s="13">
        <v>20.06523</v>
      </c>
      <c r="I449" s="18">
        <v>239.0</v>
      </c>
      <c r="J449" s="15">
        <f t="shared" si="5"/>
        <v>4795.58997</v>
      </c>
      <c r="K449" s="10" t="str">
        <f t="array" ref="K449">IFERROR(XLOOKUP(G449,'Tipo de Carga'!A:A,'Tipo de Carga'!B:B))</f>
        <v>Autoabasto</v>
      </c>
      <c r="L449" s="10">
        <f t="shared" si="2"/>
        <v>2</v>
      </c>
      <c r="M449" s="10">
        <f t="shared" si="3"/>
        <v>6</v>
      </c>
      <c r="N449" s="10">
        <f t="shared" si="4"/>
        <v>1</v>
      </c>
      <c r="O449" s="10" t="str">
        <f t="array" ref="O449">IFERROR(XLOOKUP(G449,'Tipo de Carga'!A:A,'Tipo de Carga'!C:C))</f>
        <v>Diesel</v>
      </c>
    </row>
    <row r="450">
      <c r="A450" s="16">
        <v>2006.0</v>
      </c>
      <c r="B450" s="10" t="str">
        <f t="array" ref="B450">IFERROR(XLOOKUP(A450,'Asignacion Ene'!A:A,'Asignacion Ene'!C:C))</f>
        <v>MeLi Dedicado Merida</v>
      </c>
      <c r="C450" s="10" t="str">
        <f t="array" ref="C450">IFERROR(XLOOKUP(A450,'Asignacion Ene'!A:A,'Asignacion Ene'!B:B))</f>
        <v>EC-05</v>
      </c>
      <c r="D450" s="17" t="s">
        <v>263</v>
      </c>
      <c r="E450" s="19" t="s">
        <v>171</v>
      </c>
      <c r="F450" s="10" t="str">
        <f t="array" ref="F450">IFERROR(XLOOKUP(E450,Operadores!A:A,Operadores!B:B))</f>
        <v>RIVJOS</v>
      </c>
      <c r="G450" s="16" t="s">
        <v>39</v>
      </c>
      <c r="H450" s="13">
        <v>20.06523</v>
      </c>
      <c r="I450" s="18">
        <v>240.0</v>
      </c>
      <c r="J450" s="15">
        <f t="shared" si="5"/>
        <v>4815.6552</v>
      </c>
      <c r="K450" s="10" t="str">
        <f t="array" ref="K450">IFERROR(XLOOKUP(G450,'Tipo de Carga'!A:A,'Tipo de Carga'!B:B))</f>
        <v>Autoabasto</v>
      </c>
      <c r="L450" s="10">
        <f t="shared" si="2"/>
        <v>2</v>
      </c>
      <c r="M450" s="10">
        <f t="shared" si="3"/>
        <v>6</v>
      </c>
      <c r="N450" s="10">
        <f t="shared" si="4"/>
        <v>1</v>
      </c>
      <c r="O450" s="10" t="str">
        <f t="array" ref="O450">IFERROR(XLOOKUP(G450,'Tipo de Carga'!A:A,'Tipo de Carga'!C:C))</f>
        <v>Diesel</v>
      </c>
    </row>
    <row r="451">
      <c r="A451" s="16">
        <v>1826.0</v>
      </c>
      <c r="B451" s="10" t="str">
        <f t="array" ref="B451">IFERROR(XLOOKUP(A451,'Asignacion Ene'!A:A,'Asignacion Ene'!C:C))</f>
        <v>Wm Full</v>
      </c>
      <c r="C451" s="10" t="str">
        <f t="array" ref="C451">IFERROR(XLOOKUP(A451,'Asignacion Ene'!A:A,'Asignacion Ene'!B:B))</f>
        <v>EC-08</v>
      </c>
      <c r="D451" s="17" t="s">
        <v>263</v>
      </c>
      <c r="E451" s="19" t="s">
        <v>285</v>
      </c>
      <c r="F451" s="10" t="str">
        <f t="array" ref="F451">IFERROR(XLOOKUP(E451,Operadores!A:A,Operadores!B:B))</f>
        <v>MENJUA01</v>
      </c>
      <c r="G451" s="16" t="s">
        <v>39</v>
      </c>
      <c r="H451" s="13">
        <v>20.06523</v>
      </c>
      <c r="I451" s="18">
        <v>398.0</v>
      </c>
      <c r="J451" s="15">
        <f t="shared" si="5"/>
        <v>7985.96154</v>
      </c>
      <c r="K451" s="10" t="str">
        <f t="array" ref="K451">IFERROR(XLOOKUP(G451,'Tipo de Carga'!A:A,'Tipo de Carga'!B:B))</f>
        <v>Autoabasto</v>
      </c>
      <c r="L451" s="10">
        <f t="shared" si="2"/>
        <v>2</v>
      </c>
      <c r="M451" s="10">
        <f t="shared" si="3"/>
        <v>6</v>
      </c>
      <c r="N451" s="10">
        <f t="shared" si="4"/>
        <v>1</v>
      </c>
      <c r="O451" s="10" t="str">
        <f t="array" ref="O451">IFERROR(XLOOKUP(G451,'Tipo de Carga'!A:A,'Tipo de Carga'!C:C))</f>
        <v>Diesel</v>
      </c>
    </row>
    <row r="452">
      <c r="A452" s="16">
        <v>1998.0</v>
      </c>
      <c r="B452" s="10" t="str">
        <f t="array" ref="B452">IFERROR(XLOOKUP(A452,'Asignacion Ene'!A:A,'Asignacion Ene'!C:C))</f>
        <v>MeLi Dedicado Merida</v>
      </c>
      <c r="C452" s="10" t="str">
        <f t="array" ref="C452">IFERROR(XLOOKUP(A452,'Asignacion Ene'!A:A,'Asignacion Ene'!B:B))</f>
        <v>EC-05</v>
      </c>
      <c r="D452" s="17" t="s">
        <v>263</v>
      </c>
      <c r="E452" s="19" t="s">
        <v>227</v>
      </c>
      <c r="F452" s="10" t="str">
        <f t="array" ref="F452">IFERROR(XLOOKUP(E452,Operadores!A:A,Operadores!B:B))</f>
        <v>SANEUS</v>
      </c>
      <c r="G452" s="16" t="s">
        <v>39</v>
      </c>
      <c r="H452" s="13">
        <v>20.06523</v>
      </c>
      <c r="I452" s="18">
        <v>484.0</v>
      </c>
      <c r="J452" s="15">
        <f t="shared" si="5"/>
        <v>9711.57132</v>
      </c>
      <c r="K452" s="10" t="str">
        <f t="array" ref="K452">IFERROR(XLOOKUP(G452,'Tipo de Carga'!A:A,'Tipo de Carga'!B:B))</f>
        <v>Autoabasto</v>
      </c>
      <c r="L452" s="10">
        <f t="shared" si="2"/>
        <v>2</v>
      </c>
      <c r="M452" s="10">
        <f t="shared" si="3"/>
        <v>6</v>
      </c>
      <c r="N452" s="10">
        <f t="shared" si="4"/>
        <v>1</v>
      </c>
      <c r="O452" s="10" t="str">
        <f t="array" ref="O452">IFERROR(XLOOKUP(G452,'Tipo de Carga'!A:A,'Tipo de Carga'!C:C))</f>
        <v>Diesel</v>
      </c>
    </row>
    <row r="453">
      <c r="A453" s="16">
        <v>1813.0</v>
      </c>
      <c r="B453" s="10" t="str">
        <f t="array" ref="B453">IFERROR(XLOOKUP(A453,'Asignacion Ene'!A:A,'Asignacion Ene'!C:C))</f>
        <v>Wm Full</v>
      </c>
      <c r="C453" s="10" t="str">
        <f t="array" ref="C453">IFERROR(XLOOKUP(A453,'Asignacion Ene'!A:A,'Asignacion Ene'!B:B))</f>
        <v>EC-08</v>
      </c>
      <c r="D453" s="17" t="s">
        <v>263</v>
      </c>
      <c r="E453" s="19" t="s">
        <v>100</v>
      </c>
      <c r="F453" s="10" t="str">
        <f t="array" ref="F453">IFERROR(XLOOKUP(E453,Operadores!A:A,Operadores!B:B))</f>
        <v>ALFEDI</v>
      </c>
      <c r="G453" s="16" t="s">
        <v>39</v>
      </c>
      <c r="H453" s="13">
        <v>20.06523</v>
      </c>
      <c r="I453" s="18">
        <v>322.0</v>
      </c>
      <c r="J453" s="15">
        <f t="shared" si="5"/>
        <v>6461.00406</v>
      </c>
      <c r="K453" s="10" t="str">
        <f t="array" ref="K453">IFERROR(XLOOKUP(G453,'Tipo de Carga'!A:A,'Tipo de Carga'!B:B))</f>
        <v>Autoabasto</v>
      </c>
      <c r="L453" s="10">
        <f t="shared" si="2"/>
        <v>2</v>
      </c>
      <c r="M453" s="10">
        <f t="shared" si="3"/>
        <v>6</v>
      </c>
      <c r="N453" s="10">
        <f t="shared" si="4"/>
        <v>1</v>
      </c>
      <c r="O453" s="10" t="str">
        <f t="array" ref="O453">IFERROR(XLOOKUP(G453,'Tipo de Carga'!A:A,'Tipo de Carga'!C:C))</f>
        <v>Diesel</v>
      </c>
    </row>
    <row r="454">
      <c r="A454" s="16">
        <v>1729.0</v>
      </c>
      <c r="B454" s="10" t="str">
        <f t="array" ref="B454">IFERROR(XLOOKUP(A454,'Asignacion Ene'!A:A,'Asignacion Ene'!C:C))</f>
        <v>Wm Full</v>
      </c>
      <c r="C454" s="10" t="str">
        <f t="array" ref="C454">IFERROR(XLOOKUP(A454,'Asignacion Ene'!A:A,'Asignacion Ene'!B:B))</f>
        <v>EC-08</v>
      </c>
      <c r="D454" s="17" t="s">
        <v>263</v>
      </c>
      <c r="E454" s="19" t="s">
        <v>220</v>
      </c>
      <c r="F454" s="10" t="str">
        <f t="array" ref="F454">IFERROR(XLOOKUP(E454,Operadores!A:A,Operadores!B:B))</f>
        <v>CAMJU01</v>
      </c>
      <c r="G454" s="16" t="s">
        <v>39</v>
      </c>
      <c r="H454" s="13">
        <v>20.06523</v>
      </c>
      <c r="I454" s="18">
        <v>410.0</v>
      </c>
      <c r="J454" s="15">
        <f t="shared" si="5"/>
        <v>8226.7443</v>
      </c>
      <c r="K454" s="10" t="str">
        <f t="array" ref="K454">IFERROR(XLOOKUP(G454,'Tipo de Carga'!A:A,'Tipo de Carga'!B:B))</f>
        <v>Autoabasto</v>
      </c>
      <c r="L454" s="10">
        <f t="shared" si="2"/>
        <v>2</v>
      </c>
      <c r="M454" s="10">
        <f t="shared" si="3"/>
        <v>6</v>
      </c>
      <c r="N454" s="10">
        <f t="shared" si="4"/>
        <v>1</v>
      </c>
      <c r="O454" s="10" t="str">
        <f t="array" ref="O454">IFERROR(XLOOKUP(G454,'Tipo de Carga'!A:A,'Tipo de Carga'!C:C))</f>
        <v>Diesel</v>
      </c>
    </row>
    <row r="455">
      <c r="A455" s="16">
        <v>2018.0</v>
      </c>
      <c r="B455" s="10" t="str">
        <f t="array" ref="B455">IFERROR(XLOOKUP(A455,'Asignacion Ene'!A:A,'Asignacion Ene'!C:C))</f>
        <v>MeLi Asignado TD</v>
      </c>
      <c r="C455" s="10" t="str">
        <f t="array" ref="C455">IFERROR(XLOOKUP(A455,'Asignacion Ene'!A:A,'Asignacion Ene'!B:B))</f>
        <v>EC-05</v>
      </c>
      <c r="D455" s="17" t="s">
        <v>263</v>
      </c>
      <c r="E455" s="19" t="s">
        <v>53</v>
      </c>
      <c r="F455" s="10" t="str">
        <f t="array" ref="F455">IFERROR(XLOOKUP(E455,Operadores!A:A,Operadores!B:B))</f>
        <v>CHAJUA</v>
      </c>
      <c r="G455" s="16" t="s">
        <v>39</v>
      </c>
      <c r="H455" s="13">
        <v>20.06523</v>
      </c>
      <c r="I455" s="18">
        <v>350.0</v>
      </c>
      <c r="J455" s="15">
        <f t="shared" si="5"/>
        <v>7022.8305</v>
      </c>
      <c r="K455" s="10" t="str">
        <f t="array" ref="K455">IFERROR(XLOOKUP(G455,'Tipo de Carga'!A:A,'Tipo de Carga'!B:B))</f>
        <v>Autoabasto</v>
      </c>
      <c r="L455" s="10">
        <f t="shared" si="2"/>
        <v>2</v>
      </c>
      <c r="M455" s="10">
        <f t="shared" si="3"/>
        <v>6</v>
      </c>
      <c r="N455" s="10">
        <f t="shared" si="4"/>
        <v>1</v>
      </c>
      <c r="O455" s="10" t="str">
        <f t="array" ref="O455">IFERROR(XLOOKUP(G455,'Tipo de Carga'!A:A,'Tipo de Carga'!C:C))</f>
        <v>Diesel</v>
      </c>
    </row>
    <row r="456">
      <c r="A456" s="16">
        <v>1995.0</v>
      </c>
      <c r="B456" s="10" t="str">
        <f t="array" ref="B456">IFERROR(XLOOKUP(A456,'Asignacion Ene'!A:A,'Asignacion Ene'!C:C))</f>
        <v>MeLi Dedicado Merida</v>
      </c>
      <c r="C456" s="10" t="str">
        <f t="array" ref="C456">IFERROR(XLOOKUP(A456,'Asignacion Ene'!A:A,'Asignacion Ene'!B:B))</f>
        <v>EC-05</v>
      </c>
      <c r="D456" s="17" t="s">
        <v>263</v>
      </c>
      <c r="E456" s="19" t="s">
        <v>22</v>
      </c>
      <c r="F456" s="10" t="str">
        <f t="array" ref="F456">IFERROR(XLOOKUP(E456,Operadores!A:A,Operadores!B:B))</f>
        <v>AGUMAU</v>
      </c>
      <c r="G456" s="16" t="s">
        <v>39</v>
      </c>
      <c r="H456" s="13">
        <v>20.06523</v>
      </c>
      <c r="I456" s="18">
        <v>230.0</v>
      </c>
      <c r="J456" s="15">
        <f t="shared" si="5"/>
        <v>4615.0029</v>
      </c>
      <c r="K456" s="10" t="str">
        <f t="array" ref="K456">IFERROR(XLOOKUP(G456,'Tipo de Carga'!A:A,'Tipo de Carga'!B:B))</f>
        <v>Autoabasto</v>
      </c>
      <c r="L456" s="10">
        <f t="shared" si="2"/>
        <v>2</v>
      </c>
      <c r="M456" s="10">
        <f t="shared" si="3"/>
        <v>6</v>
      </c>
      <c r="N456" s="10">
        <f t="shared" si="4"/>
        <v>1</v>
      </c>
      <c r="O456" s="10" t="str">
        <f t="array" ref="O456">IFERROR(XLOOKUP(G456,'Tipo de Carga'!A:A,'Tipo de Carga'!C:C))</f>
        <v>Diesel</v>
      </c>
    </row>
    <row r="457">
      <c r="A457" s="16">
        <v>1789.0</v>
      </c>
      <c r="B457" s="10" t="str">
        <f t="array" ref="B457">IFERROR(XLOOKUP(A457,'Asignacion Ene'!A:A,'Asignacion Ene'!C:C))</f>
        <v>Hisense</v>
      </c>
      <c r="C457" s="10" t="str">
        <f t="array" ref="C457">IFERROR(XLOOKUP(A457,'Asignacion Ene'!A:A,'Asignacion Ene'!B:B))</f>
        <v>EC-03</v>
      </c>
      <c r="D457" s="17" t="s">
        <v>263</v>
      </c>
      <c r="E457" s="19" t="s">
        <v>286</v>
      </c>
      <c r="F457" s="10" t="str">
        <f t="array" ref="F457">IFERROR(XLOOKUP(E457,Operadores!A:A,Operadores!B:B))</f>
        <v>GALANG</v>
      </c>
      <c r="G457" s="16" t="s">
        <v>39</v>
      </c>
      <c r="H457" s="13">
        <v>20.06523</v>
      </c>
      <c r="I457" s="18">
        <v>519.0</v>
      </c>
      <c r="J457" s="15">
        <f t="shared" si="5"/>
        <v>10413.85437</v>
      </c>
      <c r="K457" s="10" t="str">
        <f t="array" ref="K457">IFERROR(XLOOKUP(G457,'Tipo de Carga'!A:A,'Tipo de Carga'!B:B))</f>
        <v>Autoabasto</v>
      </c>
      <c r="L457" s="10">
        <f t="shared" si="2"/>
        <v>2</v>
      </c>
      <c r="M457" s="10">
        <f t="shared" si="3"/>
        <v>6</v>
      </c>
      <c r="N457" s="10">
        <f t="shared" si="4"/>
        <v>1</v>
      </c>
      <c r="O457" s="10" t="str">
        <f t="array" ref="O457">IFERROR(XLOOKUP(G457,'Tipo de Carga'!A:A,'Tipo de Carga'!C:C))</f>
        <v>Diesel</v>
      </c>
    </row>
    <row r="458">
      <c r="A458" s="16">
        <v>2021.0</v>
      </c>
      <c r="B458" s="10" t="str">
        <f t="array" ref="B458">IFERROR(XLOOKUP(A458,'Asignacion Ene'!A:A,'Asignacion Ene'!C:C))</f>
        <v>MeLi Dedicado Merida</v>
      </c>
      <c r="C458" s="10" t="str">
        <f t="array" ref="C458">IFERROR(XLOOKUP(A458,'Asignacion Ene'!A:A,'Asignacion Ene'!B:B))</f>
        <v>EC-05</v>
      </c>
      <c r="D458" s="17" t="s">
        <v>263</v>
      </c>
      <c r="E458" s="19" t="s">
        <v>179</v>
      </c>
      <c r="F458" s="10" t="str">
        <f t="array" ref="F458">IFERROR(XLOOKUP(E458,Operadores!A:A,Operadores!B:B))</f>
        <v>GUTIRV</v>
      </c>
      <c r="G458" s="16" t="s">
        <v>39</v>
      </c>
      <c r="H458" s="13">
        <v>20.06523</v>
      </c>
      <c r="I458" s="18">
        <v>420.0</v>
      </c>
      <c r="J458" s="15">
        <f t="shared" si="5"/>
        <v>8427.3966</v>
      </c>
      <c r="K458" s="10" t="str">
        <f t="array" ref="K458">IFERROR(XLOOKUP(G458,'Tipo de Carga'!A:A,'Tipo de Carga'!B:B))</f>
        <v>Autoabasto</v>
      </c>
      <c r="L458" s="10">
        <f t="shared" si="2"/>
        <v>2</v>
      </c>
      <c r="M458" s="10">
        <f t="shared" si="3"/>
        <v>6</v>
      </c>
      <c r="N458" s="10">
        <f t="shared" si="4"/>
        <v>1</v>
      </c>
      <c r="O458" s="10" t="str">
        <f t="array" ref="O458">IFERROR(XLOOKUP(G458,'Tipo de Carga'!A:A,'Tipo de Carga'!C:C))</f>
        <v>Diesel</v>
      </c>
    </row>
    <row r="459">
      <c r="A459" s="16">
        <v>2024.0</v>
      </c>
      <c r="B459" s="10" t="str">
        <f t="array" ref="B459">IFERROR(XLOOKUP(A459,'Asignacion Ene'!A:A,'Asignacion Ene'!C:C))</f>
        <v>MeLi Dedicado Merida</v>
      </c>
      <c r="C459" s="10" t="str">
        <f t="array" ref="C459">IFERROR(XLOOKUP(A459,'Asignacion Ene'!A:A,'Asignacion Ene'!B:B))</f>
        <v>EC-05</v>
      </c>
      <c r="D459" s="17" t="s">
        <v>263</v>
      </c>
      <c r="E459" s="19" t="s">
        <v>222</v>
      </c>
      <c r="F459" s="10" t="str">
        <f t="array" ref="F459">IFERROR(XLOOKUP(E459,Operadores!A:A,Operadores!B:B))</f>
        <v>TORVIC</v>
      </c>
      <c r="G459" s="16" t="s">
        <v>39</v>
      </c>
      <c r="H459" s="13">
        <v>20.06523</v>
      </c>
      <c r="I459" s="18">
        <v>370.0</v>
      </c>
      <c r="J459" s="15">
        <f t="shared" si="5"/>
        <v>7424.1351</v>
      </c>
      <c r="K459" s="10" t="str">
        <f t="array" ref="K459">IFERROR(XLOOKUP(G459,'Tipo de Carga'!A:A,'Tipo de Carga'!B:B))</f>
        <v>Autoabasto</v>
      </c>
      <c r="L459" s="10">
        <f t="shared" si="2"/>
        <v>2</v>
      </c>
      <c r="M459" s="10">
        <f t="shared" si="3"/>
        <v>6</v>
      </c>
      <c r="N459" s="10">
        <f t="shared" si="4"/>
        <v>1</v>
      </c>
      <c r="O459" s="10" t="str">
        <f t="array" ref="O459">IFERROR(XLOOKUP(G459,'Tipo de Carga'!A:A,'Tipo de Carga'!C:C))</f>
        <v>Diesel</v>
      </c>
    </row>
    <row r="460">
      <c r="A460" s="16">
        <v>1999.0</v>
      </c>
      <c r="B460" s="10" t="str">
        <f t="array" ref="B460">IFERROR(XLOOKUP(A460,'Asignacion Ene'!A:A,'Asignacion Ene'!C:C))</f>
        <v>MeLi Dedicado Merida</v>
      </c>
      <c r="C460" s="10" t="str">
        <f t="array" ref="C460">IFERROR(XLOOKUP(A460,'Asignacion Ene'!A:A,'Asignacion Ene'!B:B))</f>
        <v>EC-05</v>
      </c>
      <c r="D460" s="17" t="s">
        <v>263</v>
      </c>
      <c r="E460" s="19" t="s">
        <v>88</v>
      </c>
      <c r="F460" s="10" t="str">
        <f t="array" ref="F460">IFERROR(XLOOKUP(E460,Operadores!A:A,Operadores!B:B))</f>
        <v>CAMJOS</v>
      </c>
      <c r="G460" s="16" t="s">
        <v>39</v>
      </c>
      <c r="H460" s="13">
        <v>20.06523</v>
      </c>
      <c r="I460" s="18">
        <v>228.0</v>
      </c>
      <c r="J460" s="15">
        <f t="shared" si="5"/>
        <v>4574.87244</v>
      </c>
      <c r="K460" s="10" t="str">
        <f t="array" ref="K460">IFERROR(XLOOKUP(G460,'Tipo de Carga'!A:A,'Tipo de Carga'!B:B))</f>
        <v>Autoabasto</v>
      </c>
      <c r="L460" s="10">
        <f t="shared" si="2"/>
        <v>2</v>
      </c>
      <c r="M460" s="10">
        <f t="shared" si="3"/>
        <v>6</v>
      </c>
      <c r="N460" s="10">
        <f t="shared" si="4"/>
        <v>1</v>
      </c>
      <c r="O460" s="10" t="str">
        <f t="array" ref="O460">IFERROR(XLOOKUP(G460,'Tipo de Carga'!A:A,'Tipo de Carga'!C:C))</f>
        <v>Diesel</v>
      </c>
    </row>
    <row r="461">
      <c r="A461" s="16">
        <v>2031.0</v>
      </c>
      <c r="B461" s="10" t="str">
        <f t="array" ref="B461">IFERROR(XLOOKUP(A461,'Asignacion Ene'!A:A,'Asignacion Ene'!C:C))</f>
        <v>MeLi Dedicado Merida</v>
      </c>
      <c r="C461" s="10" t="str">
        <f t="array" ref="C461">IFERROR(XLOOKUP(A461,'Asignacion Ene'!A:A,'Asignacion Ene'!B:B))</f>
        <v>EC-05</v>
      </c>
      <c r="D461" s="17" t="s">
        <v>263</v>
      </c>
      <c r="E461" s="19" t="s">
        <v>239</v>
      </c>
      <c r="F461" s="10" t="str">
        <f t="array" ref="F461">IFERROR(XLOOKUP(E461,Operadores!A:A,Operadores!B:B))</f>
        <v>LEOJUA</v>
      </c>
      <c r="G461" s="16" t="s">
        <v>39</v>
      </c>
      <c r="H461" s="13">
        <v>20.06523</v>
      </c>
      <c r="I461" s="18">
        <v>201.0</v>
      </c>
      <c r="J461" s="15">
        <f t="shared" si="5"/>
        <v>4033.11123</v>
      </c>
      <c r="K461" s="10" t="str">
        <f t="array" ref="K461">IFERROR(XLOOKUP(G461,'Tipo de Carga'!A:A,'Tipo de Carga'!B:B))</f>
        <v>Autoabasto</v>
      </c>
      <c r="L461" s="10">
        <f t="shared" si="2"/>
        <v>2</v>
      </c>
      <c r="M461" s="10">
        <f t="shared" si="3"/>
        <v>6</v>
      </c>
      <c r="N461" s="10">
        <f t="shared" si="4"/>
        <v>1</v>
      </c>
      <c r="O461" s="10" t="str">
        <f t="array" ref="O461">IFERROR(XLOOKUP(G461,'Tipo de Carga'!A:A,'Tipo de Carga'!C:C))</f>
        <v>Diesel</v>
      </c>
    </row>
    <row r="462">
      <c r="A462" s="16">
        <v>1762.0</v>
      </c>
      <c r="B462" s="10" t="str">
        <f t="array" ref="B462">IFERROR(XLOOKUP(A462,'Asignacion Ene'!A:A,'Asignacion Ene'!C:C))</f>
        <v>Hisense</v>
      </c>
      <c r="C462" s="10" t="str">
        <f t="array" ref="C462">IFERROR(XLOOKUP(A462,'Asignacion Ene'!A:A,'Asignacion Ene'!B:B))</f>
        <v>EC-03</v>
      </c>
      <c r="D462" s="17" t="s">
        <v>263</v>
      </c>
      <c r="E462" s="19" t="s">
        <v>188</v>
      </c>
      <c r="F462" s="10" t="str">
        <f t="array" ref="F462">IFERROR(XLOOKUP(E462,Operadores!A:A,Operadores!B:B))</f>
        <v>LOPMA03</v>
      </c>
      <c r="G462" s="16" t="s">
        <v>39</v>
      </c>
      <c r="H462" s="13">
        <v>20.06523</v>
      </c>
      <c r="I462" s="18">
        <v>250.0</v>
      </c>
      <c r="J462" s="15">
        <f t="shared" si="5"/>
        <v>5016.3075</v>
      </c>
      <c r="K462" s="10" t="str">
        <f t="array" ref="K462">IFERROR(XLOOKUP(G462,'Tipo de Carga'!A:A,'Tipo de Carga'!B:B))</f>
        <v>Autoabasto</v>
      </c>
      <c r="L462" s="10">
        <f t="shared" si="2"/>
        <v>2</v>
      </c>
      <c r="M462" s="10">
        <f t="shared" si="3"/>
        <v>6</v>
      </c>
      <c r="N462" s="10">
        <f t="shared" si="4"/>
        <v>1</v>
      </c>
      <c r="O462" s="10" t="str">
        <f t="array" ref="O462">IFERROR(XLOOKUP(G462,'Tipo de Carga'!A:A,'Tipo de Carga'!C:C))</f>
        <v>Diesel</v>
      </c>
    </row>
    <row r="463">
      <c r="A463" s="16">
        <v>1907.0</v>
      </c>
      <c r="B463" s="10" t="str">
        <f t="array" ref="B463">IFERROR(XLOOKUP(A463,'Asignacion Ene'!A:A,'Asignacion Ene'!C:C))</f>
        <v>Circuitos</v>
      </c>
      <c r="C463" s="10" t="str">
        <f t="array" ref="C463">IFERROR(XLOOKUP(A463,'Asignacion Ene'!A:A,'Asignacion Ene'!B:B))</f>
        <v>EC-03</v>
      </c>
      <c r="D463" s="17" t="s">
        <v>263</v>
      </c>
      <c r="E463" s="19" t="s">
        <v>287</v>
      </c>
      <c r="F463" s="10" t="str">
        <f t="array" ref="F463">IFERROR(XLOOKUP(E463,Operadores!A:A,Operadores!B:B))</f>
        <v>HUAIS</v>
      </c>
      <c r="G463" s="16" t="s">
        <v>39</v>
      </c>
      <c r="H463" s="13">
        <v>20.06523</v>
      </c>
      <c r="I463" s="18">
        <v>211.0</v>
      </c>
      <c r="J463" s="15">
        <f t="shared" si="5"/>
        <v>4233.76353</v>
      </c>
      <c r="K463" s="10" t="str">
        <f t="array" ref="K463">IFERROR(XLOOKUP(G463,'Tipo de Carga'!A:A,'Tipo de Carga'!B:B))</f>
        <v>Autoabasto</v>
      </c>
      <c r="L463" s="10">
        <f t="shared" si="2"/>
        <v>2</v>
      </c>
      <c r="M463" s="10">
        <f t="shared" si="3"/>
        <v>6</v>
      </c>
      <c r="N463" s="10">
        <f t="shared" si="4"/>
        <v>1</v>
      </c>
      <c r="O463" s="10" t="str">
        <f t="array" ref="O463">IFERROR(XLOOKUP(G463,'Tipo de Carga'!A:A,'Tipo de Carga'!C:C))</f>
        <v>Diesel</v>
      </c>
    </row>
    <row r="464">
      <c r="A464" s="16">
        <v>1791.0</v>
      </c>
      <c r="B464" s="10" t="str">
        <f t="array" ref="B464">IFERROR(XLOOKUP(A464,'Asignacion Ene'!A:A,'Asignacion Ene'!C:C))</f>
        <v>Wm Sencillo</v>
      </c>
      <c r="C464" s="10" t="str">
        <f t="array" ref="C464">IFERROR(XLOOKUP(A464,'Asignacion Ene'!A:A,'Asignacion Ene'!B:B))</f>
        <v>EC-08</v>
      </c>
      <c r="D464" s="17" t="s">
        <v>263</v>
      </c>
      <c r="E464" s="19" t="s">
        <v>288</v>
      </c>
      <c r="F464" s="10" t="str">
        <f t="array" ref="F464">IFERROR(XLOOKUP(E464,Operadores!A:A,Operadores!B:B))</f>
        <v>SOLLUI</v>
      </c>
      <c r="G464" s="16" t="s">
        <v>103</v>
      </c>
      <c r="H464" s="13">
        <v>26.45</v>
      </c>
      <c r="I464" s="18">
        <v>439.0</v>
      </c>
      <c r="J464" s="15">
        <f t="shared" si="5"/>
        <v>11611.55</v>
      </c>
      <c r="K464" s="10" t="str">
        <f t="array" ref="K464">IFERROR(XLOOKUP(G464,'Tipo de Carga'!A:A,'Tipo de Carga'!B:B))</f>
        <v>Ticket</v>
      </c>
      <c r="L464" s="10">
        <f t="shared" si="2"/>
        <v>2</v>
      </c>
      <c r="M464" s="10">
        <f t="shared" si="3"/>
        <v>6</v>
      </c>
      <c r="N464" s="10">
        <f t="shared" si="4"/>
        <v>1</v>
      </c>
      <c r="O464" s="10" t="str">
        <f t="array" ref="O464">IFERROR(XLOOKUP(G464,'Tipo de Carga'!A:A,'Tipo de Carga'!C:C))</f>
        <v>Diesel</v>
      </c>
    </row>
    <row r="465">
      <c r="A465" s="16">
        <v>1791.0</v>
      </c>
      <c r="B465" s="10" t="str">
        <f t="array" ref="B465">IFERROR(XLOOKUP(A465,'Asignacion Ene'!A:A,'Asignacion Ene'!C:C))</f>
        <v>Wm Sencillo</v>
      </c>
      <c r="C465" s="10" t="str">
        <f t="array" ref="C465">IFERROR(XLOOKUP(A465,'Asignacion Ene'!A:A,'Asignacion Ene'!B:B))</f>
        <v>EC-08</v>
      </c>
      <c r="D465" s="17" t="s">
        <v>263</v>
      </c>
      <c r="E465" s="19" t="s">
        <v>288</v>
      </c>
      <c r="F465" s="10" t="str">
        <f t="array" ref="F465">IFERROR(XLOOKUP(E465,Operadores!A:A,Operadores!B:B))</f>
        <v>SOLLUI</v>
      </c>
      <c r="G465" s="16" t="s">
        <v>103</v>
      </c>
      <c r="H465" s="13">
        <v>26.45</v>
      </c>
      <c r="I465" s="18">
        <v>378.0</v>
      </c>
      <c r="J465" s="15">
        <f t="shared" si="5"/>
        <v>9998.1</v>
      </c>
      <c r="K465" s="10" t="str">
        <f t="array" ref="K465">IFERROR(XLOOKUP(G465,'Tipo de Carga'!A:A,'Tipo de Carga'!B:B))</f>
        <v>Ticket</v>
      </c>
      <c r="L465" s="10">
        <f t="shared" si="2"/>
        <v>2</v>
      </c>
      <c r="M465" s="10">
        <f t="shared" si="3"/>
        <v>6</v>
      </c>
      <c r="N465" s="10">
        <f t="shared" si="4"/>
        <v>1</v>
      </c>
      <c r="O465" s="10" t="str">
        <f t="array" ref="O465">IFERROR(XLOOKUP(G465,'Tipo de Carga'!A:A,'Tipo de Carga'!C:C))</f>
        <v>Diesel</v>
      </c>
    </row>
    <row r="466">
      <c r="A466" s="16">
        <v>1941.0</v>
      </c>
      <c r="B466" s="10" t="str">
        <f t="array" ref="B466">IFERROR(XLOOKUP(A466,'Asignacion Ene'!A:A,'Asignacion Ene'!C:C))</f>
        <v>Available</v>
      </c>
      <c r="C466" s="10" t="str">
        <f t="array" ref="C466">IFERROR(XLOOKUP(A466,'Asignacion Ene'!A:A,'Asignacion Ene'!B:B))</f>
        <v>TTE</v>
      </c>
      <c r="D466" s="17" t="s">
        <v>263</v>
      </c>
      <c r="E466" s="19" t="s">
        <v>269</v>
      </c>
      <c r="F466" s="10" t="str">
        <f t="array" ref="F466">IFERROR(XLOOKUP(E466,Operadores!A:A,Operadores!B:B))</f>
        <v>REDJUL</v>
      </c>
      <c r="G466" s="16" t="s">
        <v>103</v>
      </c>
      <c r="H466" s="13">
        <v>24.69</v>
      </c>
      <c r="I466" s="18">
        <v>101.0</v>
      </c>
      <c r="J466" s="15">
        <f t="shared" si="5"/>
        <v>2493.69</v>
      </c>
      <c r="K466" s="10" t="str">
        <f t="array" ref="K466">IFERROR(XLOOKUP(G466,'Tipo de Carga'!A:A,'Tipo de Carga'!B:B))</f>
        <v>Ticket</v>
      </c>
      <c r="L466" s="10">
        <f t="shared" si="2"/>
        <v>2</v>
      </c>
      <c r="M466" s="10">
        <f t="shared" si="3"/>
        <v>6</v>
      </c>
      <c r="N466" s="10">
        <f t="shared" si="4"/>
        <v>1</v>
      </c>
      <c r="O466" s="10" t="str">
        <f t="array" ref="O466">IFERROR(XLOOKUP(G466,'Tipo de Carga'!A:A,'Tipo de Carga'!C:C))</f>
        <v>Diesel</v>
      </c>
    </row>
    <row r="467">
      <c r="A467" s="21">
        <v>2025.0</v>
      </c>
      <c r="B467" s="22" t="str">
        <f t="array" ref="B467">IFERROR(XLOOKUP(A467,'Asignacion Ene'!A:A,'Asignacion Ene'!C:C))</f>
        <v>MeLi Dedicado TD</v>
      </c>
      <c r="C467" s="22" t="str">
        <f t="array" ref="C467">IFERROR(XLOOKUP(A467,'Asignacion Ene'!A:A,'Asignacion Ene'!B:B))</f>
        <v>EC-05</v>
      </c>
      <c r="D467" s="23" t="s">
        <v>263</v>
      </c>
      <c r="E467" s="24" t="s">
        <v>44</v>
      </c>
      <c r="F467" s="22" t="str">
        <f t="array" ref="F467">IFERROR(XLOOKUP(E467,Operadores!A:A,Operadores!B:B))</f>
        <v>BONAR</v>
      </c>
      <c r="G467" s="21" t="s">
        <v>103</v>
      </c>
      <c r="H467" s="25">
        <v>26.89</v>
      </c>
      <c r="I467" s="26">
        <v>446.0</v>
      </c>
      <c r="J467" s="27">
        <f t="shared" si="5"/>
        <v>11992.94</v>
      </c>
      <c r="K467" s="22" t="str">
        <f t="array" ref="K467">IFERROR(XLOOKUP(G467,'Tipo de Carga'!A:A,'Tipo de Carga'!B:B))</f>
        <v>Ticket</v>
      </c>
      <c r="L467" s="22">
        <f t="shared" si="2"/>
        <v>2</v>
      </c>
      <c r="M467" s="22">
        <f t="shared" si="3"/>
        <v>6</v>
      </c>
      <c r="N467" s="22">
        <f t="shared" si="4"/>
        <v>1</v>
      </c>
      <c r="O467" s="22" t="str">
        <f t="array" ref="O467">IFERROR(XLOOKUP(G467,'Tipo de Carga'!A:A,'Tipo de Carga'!C:C))</f>
        <v>Diesel</v>
      </c>
    </row>
    <row r="468">
      <c r="A468" s="16">
        <v>1853.0</v>
      </c>
      <c r="B468" s="10" t="str">
        <f t="array" ref="B468">IFERROR(XLOOKUP(A468,'Asignacion Ene'!A:A,'Asignacion Ene'!C:C))</f>
        <v>Sayer Sencillo</v>
      </c>
      <c r="C468" s="10" t="str">
        <f t="array" ref="C468">IFERROR(XLOOKUP(A468,'Asignacion Ene'!A:A,'Asignacion Ene'!B:B))</f>
        <v>EC-04</v>
      </c>
      <c r="D468" s="17" t="s">
        <v>263</v>
      </c>
      <c r="E468" s="19" t="s">
        <v>249</v>
      </c>
      <c r="F468" s="10" t="str">
        <f t="array" ref="F468">IFERROR(XLOOKUP(E468,Operadores!A:A,Operadores!B:B))</f>
        <v>VARRUB</v>
      </c>
      <c r="G468" s="16" t="s">
        <v>103</v>
      </c>
      <c r="H468" s="13">
        <v>25.99</v>
      </c>
      <c r="I468" s="18">
        <v>462.0</v>
      </c>
      <c r="J468" s="15">
        <f t="shared" si="5"/>
        <v>12007.38</v>
      </c>
      <c r="K468" s="10" t="str">
        <f t="array" ref="K468">IFERROR(XLOOKUP(G468,'Tipo de Carga'!A:A,'Tipo de Carga'!B:B))</f>
        <v>Ticket</v>
      </c>
      <c r="L468" s="10">
        <f t="shared" si="2"/>
        <v>2</v>
      </c>
      <c r="M468" s="10">
        <f t="shared" si="3"/>
        <v>6</v>
      </c>
      <c r="N468" s="10">
        <f t="shared" si="4"/>
        <v>1</v>
      </c>
      <c r="O468" s="10" t="str">
        <f t="array" ref="O468">IFERROR(XLOOKUP(G468,'Tipo de Carga'!A:A,'Tipo de Carga'!C:C))</f>
        <v>Diesel</v>
      </c>
    </row>
    <row r="469">
      <c r="A469" s="16">
        <v>1983.0</v>
      </c>
      <c r="B469" s="10" t="str">
        <f t="array" ref="B469">IFERROR(XLOOKUP(A469,'Asignacion Ene'!A:A,'Asignacion Ene'!C:C))</f>
        <v>MeLi asignado SD</v>
      </c>
      <c r="C469" s="10" t="str">
        <f t="array" ref="C469">IFERROR(XLOOKUP(A469,'Asignacion Ene'!A:A,'Asignacion Ene'!B:B))</f>
        <v>EC-05</v>
      </c>
      <c r="D469" s="17" t="s">
        <v>263</v>
      </c>
      <c r="E469" s="19" t="s">
        <v>199</v>
      </c>
      <c r="F469" s="10" t="str">
        <f t="array" ref="F469">IFERROR(XLOOKUP(E469,Operadores!A:A,Operadores!B:B))</f>
        <v>SANART</v>
      </c>
      <c r="G469" s="16" t="s">
        <v>103</v>
      </c>
      <c r="H469" s="13">
        <v>24.99</v>
      </c>
      <c r="I469" s="18">
        <v>368.0</v>
      </c>
      <c r="J469" s="15">
        <f t="shared" si="5"/>
        <v>9196.32</v>
      </c>
      <c r="K469" s="10" t="str">
        <f t="array" ref="K469">IFERROR(XLOOKUP(G469,'Tipo de Carga'!A:A,'Tipo de Carga'!B:B))</f>
        <v>Ticket</v>
      </c>
      <c r="L469" s="10">
        <f t="shared" si="2"/>
        <v>2</v>
      </c>
      <c r="M469" s="10">
        <f t="shared" si="3"/>
        <v>6</v>
      </c>
      <c r="N469" s="10">
        <f t="shared" si="4"/>
        <v>1</v>
      </c>
      <c r="O469" s="10" t="str">
        <f t="array" ref="O469">IFERROR(XLOOKUP(G469,'Tipo de Carga'!A:A,'Tipo de Carga'!C:C))</f>
        <v>Diesel</v>
      </c>
    </row>
    <row r="470">
      <c r="A470" s="16">
        <v>2026.0</v>
      </c>
      <c r="B470" s="10" t="str">
        <f t="array" ref="B470">IFERROR(XLOOKUP(A470,'Asignacion Ene'!A:A,'Asignacion Ene'!C:C))</f>
        <v>MeLi Dedicado Merida</v>
      </c>
      <c r="C470" s="10" t="str">
        <f t="array" ref="C470">IFERROR(XLOOKUP(A470,'Asignacion Ene'!A:A,'Asignacion Ene'!B:B))</f>
        <v>EC-05</v>
      </c>
      <c r="D470" s="17" t="s">
        <v>263</v>
      </c>
      <c r="E470" s="19" t="s">
        <v>224</v>
      </c>
      <c r="F470" s="10" t="str">
        <f t="array" ref="F470">IFERROR(XLOOKUP(E470,Operadores!A:A,Operadores!B:B))</f>
        <v>CRUTOM</v>
      </c>
      <c r="G470" s="16" t="s">
        <v>103</v>
      </c>
      <c r="H470" s="13">
        <v>24.99</v>
      </c>
      <c r="I470" s="18">
        <v>124.0</v>
      </c>
      <c r="J470" s="15">
        <f t="shared" si="5"/>
        <v>3098.76</v>
      </c>
      <c r="K470" s="10" t="str">
        <f t="array" ref="K470">IFERROR(XLOOKUP(G470,'Tipo de Carga'!A:A,'Tipo de Carga'!B:B))</f>
        <v>Ticket</v>
      </c>
      <c r="L470" s="10">
        <f t="shared" si="2"/>
        <v>2</v>
      </c>
      <c r="M470" s="10">
        <f t="shared" si="3"/>
        <v>6</v>
      </c>
      <c r="N470" s="10">
        <f t="shared" si="4"/>
        <v>1</v>
      </c>
      <c r="O470" s="10" t="str">
        <f t="array" ref="O470">IFERROR(XLOOKUP(G470,'Tipo de Carga'!A:A,'Tipo de Carga'!C:C))</f>
        <v>Diesel</v>
      </c>
    </row>
    <row r="471">
      <c r="A471" s="16">
        <v>1761.0</v>
      </c>
      <c r="B471" s="10" t="str">
        <f t="array" ref="B471">IFERROR(XLOOKUP(A471,'Asignacion Ene'!A:A,'Asignacion Ene'!C:C))</f>
        <v>Wm Full</v>
      </c>
      <c r="C471" s="10" t="str">
        <f t="array" ref="C471">IFERROR(XLOOKUP(A471,'Asignacion Ene'!A:A,'Asignacion Ene'!B:B))</f>
        <v>EC-08</v>
      </c>
      <c r="D471" s="17" t="s">
        <v>263</v>
      </c>
      <c r="E471" s="19" t="s">
        <v>102</v>
      </c>
      <c r="F471" s="10" t="str">
        <f t="array" ref="F471">IFERROR(XLOOKUP(E471,Operadores!A:A,Operadores!B:B))</f>
        <v>RAMBAR</v>
      </c>
      <c r="G471" s="16" t="s">
        <v>103</v>
      </c>
      <c r="H471" s="13">
        <v>26.19</v>
      </c>
      <c r="I471" s="18">
        <v>260.0</v>
      </c>
      <c r="J471" s="15">
        <f t="shared" si="5"/>
        <v>6809.4</v>
      </c>
      <c r="K471" s="10" t="str">
        <f t="array" ref="K471">IFERROR(XLOOKUP(G471,'Tipo de Carga'!A:A,'Tipo de Carga'!B:B))</f>
        <v>Ticket</v>
      </c>
      <c r="L471" s="10">
        <f t="shared" si="2"/>
        <v>2</v>
      </c>
      <c r="M471" s="10">
        <f t="shared" si="3"/>
        <v>6</v>
      </c>
      <c r="N471" s="10">
        <f t="shared" si="4"/>
        <v>1</v>
      </c>
      <c r="O471" s="10" t="str">
        <f t="array" ref="O471">IFERROR(XLOOKUP(G471,'Tipo de Carga'!A:A,'Tipo de Carga'!C:C))</f>
        <v>Diesel</v>
      </c>
    </row>
    <row r="472">
      <c r="A472" s="16">
        <v>1765.0</v>
      </c>
      <c r="B472" s="10" t="str">
        <f t="array" ref="B472">IFERROR(XLOOKUP(A472,'Asignacion Ene'!A:A,'Asignacion Ene'!C:C))</f>
        <v>Hisense</v>
      </c>
      <c r="C472" s="10" t="str">
        <f t="array" ref="C472">IFERROR(XLOOKUP(A472,'Asignacion Ene'!A:A,'Asignacion Ene'!B:B))</f>
        <v>EC-03</v>
      </c>
      <c r="D472" s="17" t="s">
        <v>263</v>
      </c>
      <c r="E472" s="19" t="s">
        <v>114</v>
      </c>
      <c r="F472" s="10" t="str">
        <f t="array" ref="F472">IFERROR(XLOOKUP(E472,Operadores!A:A,Operadores!B:B))</f>
        <v>ACOFED</v>
      </c>
      <c r="G472" s="16" t="s">
        <v>103</v>
      </c>
      <c r="H472" s="13">
        <v>26.99</v>
      </c>
      <c r="I472" s="18">
        <v>192.0</v>
      </c>
      <c r="J472" s="15">
        <f t="shared" si="5"/>
        <v>5182.08</v>
      </c>
      <c r="K472" s="10" t="str">
        <f t="array" ref="K472">IFERROR(XLOOKUP(G472,'Tipo de Carga'!A:A,'Tipo de Carga'!B:B))</f>
        <v>Ticket</v>
      </c>
      <c r="L472" s="10">
        <f t="shared" si="2"/>
        <v>2</v>
      </c>
      <c r="M472" s="10">
        <f t="shared" si="3"/>
        <v>6</v>
      </c>
      <c r="N472" s="10">
        <f t="shared" si="4"/>
        <v>1</v>
      </c>
      <c r="O472" s="10" t="str">
        <f t="array" ref="O472">IFERROR(XLOOKUP(G472,'Tipo de Carga'!A:A,'Tipo de Carga'!C:C))</f>
        <v>Diesel</v>
      </c>
    </row>
    <row r="473">
      <c r="A473" s="16">
        <v>1701.0</v>
      </c>
      <c r="B473" s="10" t="str">
        <f t="array" ref="B473">IFERROR(XLOOKUP(A473,'Asignacion Ene'!A:A,'Asignacion Ene'!C:C))</f>
        <v>Wm Full</v>
      </c>
      <c r="C473" s="10" t="str">
        <f t="array" ref="C473">IFERROR(XLOOKUP(A473,'Asignacion Ene'!A:A,'Asignacion Ene'!B:B))</f>
        <v>EC-08</v>
      </c>
      <c r="D473" s="17" t="s">
        <v>263</v>
      </c>
      <c r="E473" s="19" t="s">
        <v>262</v>
      </c>
      <c r="F473" s="10" t="str">
        <f t="array" ref="F473">IFERROR(XLOOKUP(E473,Operadores!A:A,Operadores!B:B))</f>
        <v>HERMOI</v>
      </c>
      <c r="G473" s="16" t="s">
        <v>103</v>
      </c>
      <c r="H473" s="13">
        <v>26.19</v>
      </c>
      <c r="I473" s="18">
        <v>169.0</v>
      </c>
      <c r="J473" s="15">
        <f t="shared" si="5"/>
        <v>4426.11</v>
      </c>
      <c r="K473" s="10" t="str">
        <f t="array" ref="K473">IFERROR(XLOOKUP(G473,'Tipo de Carga'!A:A,'Tipo de Carga'!B:B))</f>
        <v>Ticket</v>
      </c>
      <c r="L473" s="10">
        <f t="shared" si="2"/>
        <v>2</v>
      </c>
      <c r="M473" s="10">
        <f t="shared" si="3"/>
        <v>6</v>
      </c>
      <c r="N473" s="10">
        <f t="shared" si="4"/>
        <v>1</v>
      </c>
      <c r="O473" s="10" t="str">
        <f t="array" ref="O473">IFERROR(XLOOKUP(G473,'Tipo de Carga'!A:A,'Tipo de Carga'!C:C))</f>
        <v>Diesel</v>
      </c>
    </row>
    <row r="474">
      <c r="A474" s="16">
        <v>1811.0</v>
      </c>
      <c r="B474" s="10" t="str">
        <f t="array" ref="B474">IFERROR(XLOOKUP(A474,'Asignacion Ene'!A:A,'Asignacion Ene'!C:C))</f>
        <v>Wm Sencillo</v>
      </c>
      <c r="C474" s="10" t="str">
        <f t="array" ref="C474">IFERROR(XLOOKUP(A474,'Asignacion Ene'!A:A,'Asignacion Ene'!B:B))</f>
        <v>EC-08</v>
      </c>
      <c r="D474" s="17" t="s">
        <v>263</v>
      </c>
      <c r="E474" s="19" t="s">
        <v>289</v>
      </c>
      <c r="F474" s="10" t="str">
        <f t="array" ref="F474">IFERROR(XLOOKUP(E474,Operadores!A:A,Operadores!B:B))</f>
        <v>SOTJES</v>
      </c>
      <c r="G474" s="16" t="s">
        <v>103</v>
      </c>
      <c r="H474" s="13">
        <v>26.45</v>
      </c>
      <c r="I474" s="18">
        <v>272.0</v>
      </c>
      <c r="J474" s="15">
        <f t="shared" si="5"/>
        <v>7194.4</v>
      </c>
      <c r="K474" s="10" t="str">
        <f t="array" ref="K474">IFERROR(XLOOKUP(G474,'Tipo de Carga'!A:A,'Tipo de Carga'!B:B))</f>
        <v>Ticket</v>
      </c>
      <c r="L474" s="10">
        <f t="shared" si="2"/>
        <v>2</v>
      </c>
      <c r="M474" s="10">
        <f t="shared" si="3"/>
        <v>6</v>
      </c>
      <c r="N474" s="10">
        <f t="shared" si="4"/>
        <v>1</v>
      </c>
      <c r="O474" s="10" t="str">
        <f t="array" ref="O474">IFERROR(XLOOKUP(G474,'Tipo de Carga'!A:A,'Tipo de Carga'!C:C))</f>
        <v>Diesel</v>
      </c>
    </row>
    <row r="475">
      <c r="A475" s="16">
        <v>1808.0</v>
      </c>
      <c r="B475" s="10" t="str">
        <f t="array" ref="B475">IFERROR(XLOOKUP(A475,'Asignacion Ene'!A:A,'Asignacion Ene'!C:C))</f>
        <v>Sayer Full</v>
      </c>
      <c r="C475" s="10" t="str">
        <f t="array" ref="C475">IFERROR(XLOOKUP(A475,'Asignacion Ene'!A:A,'Asignacion Ene'!B:B))</f>
        <v>EC-04</v>
      </c>
      <c r="D475" s="17" t="s">
        <v>263</v>
      </c>
      <c r="E475" s="19"/>
      <c r="F475" s="10"/>
      <c r="G475" s="16" t="s">
        <v>106</v>
      </c>
      <c r="H475" s="13">
        <v>21.470214</v>
      </c>
      <c r="I475" s="18">
        <v>800.0</v>
      </c>
      <c r="J475" s="15">
        <f t="shared" si="5"/>
        <v>17176.1712</v>
      </c>
      <c r="K475" s="10" t="str">
        <f t="array" ref="K475">IFERROR(XLOOKUP(G475,'Tipo de Carga'!A:A,'Tipo de Carga'!B:B))</f>
        <v>Nieto</v>
      </c>
      <c r="L475" s="10">
        <f t="shared" si="2"/>
        <v>2</v>
      </c>
      <c r="M475" s="10">
        <f t="shared" si="3"/>
        <v>6</v>
      </c>
      <c r="N475" s="10">
        <f t="shared" si="4"/>
        <v>1</v>
      </c>
      <c r="O475" s="10" t="str">
        <f t="array" ref="O475">IFERROR(XLOOKUP(G475,'Tipo de Carga'!A:A,'Tipo de Carga'!C:C))</f>
        <v>Diesel</v>
      </c>
    </row>
    <row r="476">
      <c r="A476" s="16">
        <v>1917.0</v>
      </c>
      <c r="B476" s="10" t="str">
        <f t="array" ref="B476">IFERROR(XLOOKUP(A476,'Asignacion Ene'!A:A,'Asignacion Ene'!C:C))</f>
        <v>MeLi asignado SD</v>
      </c>
      <c r="C476" s="10" t="str">
        <f t="array" ref="C476">IFERROR(XLOOKUP(A476,'Asignacion Ene'!A:A,'Asignacion Ene'!B:B))</f>
        <v>EC-05</v>
      </c>
      <c r="D476" s="17" t="s">
        <v>263</v>
      </c>
      <c r="E476" s="19" t="s">
        <v>184</v>
      </c>
      <c r="F476" s="10" t="str">
        <f t="array" ref="F476">IFERROR(XLOOKUP(E476,Operadores!A:A,Operadores!B:B))</f>
        <v>ARASAL</v>
      </c>
      <c r="G476" s="16" t="s">
        <v>185</v>
      </c>
      <c r="H476" s="13">
        <v>10.25</v>
      </c>
      <c r="I476" s="18">
        <v>199.09</v>
      </c>
      <c r="J476" s="15">
        <f t="shared" si="5"/>
        <v>2040.6725</v>
      </c>
      <c r="K476" s="10" t="str">
        <f t="array" ref="K476">IFERROR(XLOOKUP(G476,'Tipo de Carga'!A:A,'Tipo de Carga'!B:B))</f>
        <v>Natgas</v>
      </c>
      <c r="L476" s="10">
        <f t="shared" si="2"/>
        <v>2</v>
      </c>
      <c r="M476" s="10">
        <f t="shared" si="3"/>
        <v>6</v>
      </c>
      <c r="N476" s="10">
        <f t="shared" si="4"/>
        <v>1</v>
      </c>
      <c r="O476" s="10" t="str">
        <f t="array" ref="O476">IFERROR(XLOOKUP(G476,'Tipo de Carga'!A:A,'Tipo de Carga'!C:C))</f>
        <v>GNC</v>
      </c>
    </row>
    <row r="477">
      <c r="A477" s="16">
        <v>1912.0</v>
      </c>
      <c r="B477" s="10" t="str">
        <f t="array" ref="B477">IFERROR(XLOOKUP(A477,'Asignacion Ene'!A:A,'Asignacion Ene'!C:C))</f>
        <v>MeLi asignado SD</v>
      </c>
      <c r="C477" s="10" t="str">
        <f t="array" ref="C477">IFERROR(XLOOKUP(A477,'Asignacion Ene'!A:A,'Asignacion Ene'!B:B))</f>
        <v>EC-05</v>
      </c>
      <c r="D477" s="17" t="s">
        <v>263</v>
      </c>
      <c r="E477" s="19" t="s">
        <v>231</v>
      </c>
      <c r="F477" s="10" t="str">
        <f t="array" ref="F477">IFERROR(XLOOKUP(E477,Operadores!A:A,Operadores!B:B))</f>
        <v>PARMI</v>
      </c>
      <c r="G477" s="16" t="s">
        <v>111</v>
      </c>
      <c r="H477" s="13">
        <v>10.65</v>
      </c>
      <c r="I477" s="18">
        <v>246.0</v>
      </c>
      <c r="J477" s="15">
        <f t="shared" si="5"/>
        <v>2619.9</v>
      </c>
      <c r="K477" s="10" t="str">
        <f t="array" ref="K477">IFERROR(XLOOKUP(G477,'Tipo de Carga'!A:A,'Tipo de Carga'!B:B))</f>
        <v>COMSUSTENTA</v>
      </c>
      <c r="L477" s="10">
        <f t="shared" si="2"/>
        <v>2</v>
      </c>
      <c r="M477" s="10">
        <f t="shared" si="3"/>
        <v>6</v>
      </c>
      <c r="N477" s="10">
        <f t="shared" si="4"/>
        <v>1</v>
      </c>
      <c r="O477" s="10" t="str">
        <f t="array" ref="O477">IFERROR(XLOOKUP(G477,'Tipo de Carga'!A:A,'Tipo de Carga'!C:C))</f>
        <v>GNC</v>
      </c>
    </row>
    <row r="478">
      <c r="A478" s="16">
        <v>1928.0</v>
      </c>
      <c r="B478" s="10" t="str">
        <f t="array" ref="B478">IFERROR(XLOOKUP(A478,'Asignacion Ene'!A:A,'Asignacion Ene'!C:C))</f>
        <v>MeLi Ded Puebla</v>
      </c>
      <c r="C478" s="10" t="str">
        <f t="array" ref="C478">IFERROR(XLOOKUP(A478,'Asignacion Ene'!A:A,'Asignacion Ene'!B:B))</f>
        <v>EC-05</v>
      </c>
      <c r="D478" s="17" t="s">
        <v>263</v>
      </c>
      <c r="E478" s="19" t="s">
        <v>234</v>
      </c>
      <c r="F478" s="10" t="str">
        <f t="array" ref="F478">IFERROR(XLOOKUP(E478,Operadores!A:A,Operadores!B:B))</f>
        <v>BARPED</v>
      </c>
      <c r="G478" s="16" t="s">
        <v>111</v>
      </c>
      <c r="H478" s="13">
        <v>10.65</v>
      </c>
      <c r="I478" s="18">
        <v>222.0</v>
      </c>
      <c r="J478" s="15">
        <f t="shared" si="5"/>
        <v>2364.3</v>
      </c>
      <c r="K478" s="10" t="str">
        <f t="array" ref="K478">IFERROR(XLOOKUP(G478,'Tipo de Carga'!A:A,'Tipo de Carga'!B:B))</f>
        <v>COMSUSTENTA</v>
      </c>
      <c r="L478" s="10">
        <f t="shared" si="2"/>
        <v>2</v>
      </c>
      <c r="M478" s="10">
        <f t="shared" si="3"/>
        <v>6</v>
      </c>
      <c r="N478" s="10">
        <f t="shared" si="4"/>
        <v>1</v>
      </c>
      <c r="O478" s="10" t="str">
        <f t="array" ref="O478">IFERROR(XLOOKUP(G478,'Tipo de Carga'!A:A,'Tipo de Carga'!C:C))</f>
        <v>GNC</v>
      </c>
    </row>
    <row r="479">
      <c r="A479" s="16">
        <v>1704.0</v>
      </c>
      <c r="B479" s="10" t="str">
        <f t="array" ref="B479">IFERROR(XLOOKUP(A479,'Asignacion Ene'!A:A,'Asignacion Ene'!C:C))</f>
        <v>Pilgrims Tepo</v>
      </c>
      <c r="C479" s="10" t="str">
        <f t="array" ref="C479">IFERROR(XLOOKUP(A479,'Asignacion Ene'!A:A,'Asignacion Ene'!B:B))</f>
        <v>EC-02</v>
      </c>
      <c r="D479" s="17" t="s">
        <v>290</v>
      </c>
      <c r="E479" s="16" t="s">
        <v>193</v>
      </c>
      <c r="F479" s="10" t="str">
        <f t="array" ref="F479">IFERROR(XLOOKUP(E479,Operadores!A:A,Operadores!B:B))</f>
        <v>MARMIG</v>
      </c>
      <c r="G479" s="16" t="s">
        <v>17</v>
      </c>
      <c r="H479" s="13">
        <v>19.2900000000001</v>
      </c>
      <c r="I479" s="18">
        <v>115.62</v>
      </c>
      <c r="J479" s="15">
        <f t="shared" si="5"/>
        <v>2230.3098</v>
      </c>
      <c r="K479" s="10" t="str">
        <f t="array" ref="K479">IFERROR(XLOOKUP(G480,'Tipo de Carga'!A:A,'Tipo de Carga'!B:B))</f>
        <v>Autoabasto</v>
      </c>
      <c r="L479" s="10">
        <f t="shared" si="2"/>
        <v>2</v>
      </c>
      <c r="M479" s="10">
        <f t="shared" si="3"/>
        <v>7</v>
      </c>
      <c r="N479" s="10">
        <f t="shared" si="4"/>
        <v>1</v>
      </c>
      <c r="O479" s="10" t="str">
        <f t="array" ref="O479">IFERROR(XLOOKUP(G480,'Tipo de Carga'!A:A,'Tipo de Carga'!C:C))</f>
        <v>Diesel</v>
      </c>
    </row>
    <row r="480">
      <c r="A480" s="16">
        <v>1931.0</v>
      </c>
      <c r="B480" s="10" t="str">
        <f t="array" ref="B480">IFERROR(XLOOKUP(A480,'Asignacion Ene'!A:A,'Asignacion Ene'!C:C))</f>
        <v>Circuitos</v>
      </c>
      <c r="C480" s="10" t="str">
        <f t="array" ref="C480">IFERROR(XLOOKUP(A480,'Asignacion Ene'!A:A,'Asignacion Ene'!B:B))</f>
        <v>EC-03</v>
      </c>
      <c r="D480" s="17" t="s">
        <v>290</v>
      </c>
      <c r="E480" s="16" t="s">
        <v>279</v>
      </c>
      <c r="F480" s="10" t="str">
        <f t="array" ref="F480">IFERROR(XLOOKUP(E480,Operadores!A:A,Operadores!B:B))</f>
        <v>ARBJO</v>
      </c>
      <c r="G480" s="16" t="s">
        <v>17</v>
      </c>
      <c r="H480" s="13">
        <v>19.2900000000001</v>
      </c>
      <c r="I480" s="18">
        <v>368.0</v>
      </c>
      <c r="J480" s="15">
        <f t="shared" si="5"/>
        <v>7098.72</v>
      </c>
      <c r="K480" s="10" t="str">
        <f t="array" ref="K480">IFERROR(XLOOKUP(G481,'Tipo de Carga'!A:A,'Tipo de Carga'!B:B))</f>
        <v>Autoabasto</v>
      </c>
      <c r="L480" s="10">
        <f t="shared" si="2"/>
        <v>2</v>
      </c>
      <c r="M480" s="10">
        <f t="shared" si="3"/>
        <v>7</v>
      </c>
      <c r="N480" s="10">
        <f t="shared" si="4"/>
        <v>1</v>
      </c>
      <c r="O480" s="10" t="str">
        <f t="array" ref="O480">IFERROR(XLOOKUP(#REF!,'Tipo de Carga'!A:A,'Tipo de Carga'!C:C))</f>
        <v/>
      </c>
    </row>
    <row r="481">
      <c r="A481" s="16">
        <v>1947.0</v>
      </c>
      <c r="B481" s="10" t="str">
        <f t="array" ref="B481">IFERROR(XLOOKUP(A481,'Asignacion Ene'!A:A,'Asignacion Ene'!C:C))</f>
        <v>Circuitos</v>
      </c>
      <c r="C481" s="10" t="str">
        <f t="array" ref="C481">IFERROR(XLOOKUP(A481,'Asignacion Ene'!A:A,'Asignacion Ene'!B:B))</f>
        <v>EC-03</v>
      </c>
      <c r="D481" s="17" t="s">
        <v>290</v>
      </c>
      <c r="E481" s="16" t="s">
        <v>41</v>
      </c>
      <c r="F481" s="10" t="str">
        <f t="array" ref="F481">IFERROR(XLOOKUP(E481,Operadores!A:A,Operadores!B:B))</f>
        <v>DAMOS</v>
      </c>
      <c r="G481" s="16" t="s">
        <v>17</v>
      </c>
      <c r="H481" s="13">
        <v>19.2900000000001</v>
      </c>
      <c r="I481" s="18">
        <v>584.87</v>
      </c>
      <c r="J481" s="15">
        <f t="shared" si="5"/>
        <v>11282.1423</v>
      </c>
      <c r="K481" s="10" t="str">
        <f t="array" ref="K481">IFERROR(XLOOKUP(G481,'Tipo de Carga'!A:A,'Tipo de Carga'!B:B))</f>
        <v>Autoabasto</v>
      </c>
      <c r="L481" s="10">
        <f t="shared" si="2"/>
        <v>2</v>
      </c>
      <c r="M481" s="10">
        <f t="shared" si="3"/>
        <v>7</v>
      </c>
      <c r="N481" s="10">
        <f t="shared" si="4"/>
        <v>1</v>
      </c>
      <c r="O481" s="10" t="str">
        <f t="array" ref="O481">IFERROR(XLOOKUP(G481,'Tipo de Carga'!A:A,'Tipo de Carga'!C:C))</f>
        <v>Diesel</v>
      </c>
    </row>
    <row r="482">
      <c r="A482" s="16">
        <v>2004.0</v>
      </c>
      <c r="B482" s="10" t="str">
        <f t="array" ref="B482">IFERROR(XLOOKUP(A482,'Asignacion Ene'!A:A,'Asignacion Ene'!C:C))</f>
        <v>MeLi Dedicado Merida</v>
      </c>
      <c r="C482" s="10" t="str">
        <f t="array" ref="C482">IFERROR(XLOOKUP(A482,'Asignacion Ene'!A:A,'Asignacion Ene'!B:B))</f>
        <v>EC-05</v>
      </c>
      <c r="D482" s="17" t="s">
        <v>290</v>
      </c>
      <c r="E482" s="16" t="s">
        <v>178</v>
      </c>
      <c r="F482" s="10" t="str">
        <f t="array" ref="F482">IFERROR(XLOOKUP(E482,Operadores!A:A,Operadores!B:B))</f>
        <v>ESTAN</v>
      </c>
      <c r="G482" s="16" t="s">
        <v>17</v>
      </c>
      <c r="H482" s="13">
        <v>19.2</v>
      </c>
      <c r="I482" s="18">
        <v>310.01</v>
      </c>
      <c r="J482" s="15">
        <f t="shared" si="5"/>
        <v>5952.192</v>
      </c>
      <c r="K482" s="10" t="str">
        <f t="array" ref="K482">IFERROR(XLOOKUP(G482,'Tipo de Carga'!A:A,'Tipo de Carga'!B:B))</f>
        <v>Autoabasto</v>
      </c>
      <c r="L482" s="10">
        <f t="shared" si="2"/>
        <v>2</v>
      </c>
      <c r="M482" s="10">
        <f t="shared" si="3"/>
        <v>7</v>
      </c>
      <c r="N482" s="10">
        <f t="shared" si="4"/>
        <v>1</v>
      </c>
      <c r="O482" s="10" t="str">
        <f t="array" ref="O482">IFERROR(XLOOKUP(G482,'Tipo de Carga'!A:A,'Tipo de Carga'!C:C))</f>
        <v>Diesel</v>
      </c>
    </row>
    <row r="483">
      <c r="A483" s="16">
        <v>1902.0</v>
      </c>
      <c r="B483" s="10" t="str">
        <f t="array" ref="B483">IFERROR(XLOOKUP(A483,'Asignacion Ene'!A:A,'Asignacion Ene'!C:C))</f>
        <v>Pipas</v>
      </c>
      <c r="C483" s="10" t="str">
        <f t="array" ref="C483">IFERROR(XLOOKUP(A483,'Asignacion Ene'!A:A,'Asignacion Ene'!B:B))</f>
        <v>EC-02</v>
      </c>
      <c r="D483" s="17" t="s">
        <v>290</v>
      </c>
      <c r="E483" s="16" t="s">
        <v>291</v>
      </c>
      <c r="F483" s="10" t="str">
        <f t="array" ref="F483">IFERROR(XLOOKUP(E483,Operadores!A:A,Operadores!B:B))</f>
        <v>PACJOS</v>
      </c>
      <c r="G483" s="16" t="s">
        <v>17</v>
      </c>
      <c r="H483" s="13">
        <v>19.2</v>
      </c>
      <c r="I483" s="18">
        <v>566.68</v>
      </c>
      <c r="J483" s="15">
        <f t="shared" si="5"/>
        <v>10880.256</v>
      </c>
      <c r="K483" s="10" t="str">
        <f t="array" ref="K483">IFERROR(XLOOKUP(G483,'Tipo de Carga'!A:A,'Tipo de Carga'!B:B))</f>
        <v>Autoabasto</v>
      </c>
      <c r="L483" s="10">
        <f t="shared" si="2"/>
        <v>2</v>
      </c>
      <c r="M483" s="10">
        <f t="shared" si="3"/>
        <v>7</v>
      </c>
      <c r="N483" s="10">
        <f t="shared" si="4"/>
        <v>1</v>
      </c>
      <c r="O483" s="10" t="str">
        <f t="array" ref="O483">IFERROR(XLOOKUP(G483,'Tipo de Carga'!A:A,'Tipo de Carga'!C:C))</f>
        <v>Diesel</v>
      </c>
    </row>
    <row r="484">
      <c r="A484" s="16">
        <v>1935.0</v>
      </c>
      <c r="B484" s="10" t="str">
        <f t="array" ref="B484">IFERROR(XLOOKUP(A484,'Asignacion Ene'!A:A,'Asignacion Ene'!C:C))</f>
        <v>Patieros sucursal</v>
      </c>
      <c r="C484" s="10" t="str">
        <f t="array" ref="C484">IFERROR(XLOOKUP(A484,'Asignacion Ene'!A:A,'Asignacion Ene'!B:B))</f>
        <v>EC-03</v>
      </c>
      <c r="D484" s="17" t="s">
        <v>290</v>
      </c>
      <c r="E484" s="16" t="s">
        <v>130</v>
      </c>
      <c r="F484" s="10" t="str">
        <f t="array" ref="F484">IFERROR(XLOOKUP(E484,Operadores!A:A,Operadores!B:B))</f>
        <v>RODMA</v>
      </c>
      <c r="G484" s="16" t="s">
        <v>17</v>
      </c>
      <c r="H484" s="13">
        <v>19.2</v>
      </c>
      <c r="I484" s="18">
        <v>515.07</v>
      </c>
      <c r="J484" s="15">
        <f t="shared" si="5"/>
        <v>9889.344</v>
      </c>
      <c r="K484" s="10" t="str">
        <f t="array" ref="K484">IFERROR(XLOOKUP(G484,'Tipo de Carga'!A:A,'Tipo de Carga'!B:B))</f>
        <v>Autoabasto</v>
      </c>
      <c r="L484" s="10">
        <f t="shared" si="2"/>
        <v>2</v>
      </c>
      <c r="M484" s="10">
        <f t="shared" si="3"/>
        <v>7</v>
      </c>
      <c r="N484" s="10">
        <f t="shared" si="4"/>
        <v>1</v>
      </c>
      <c r="O484" s="10" t="str">
        <f t="array" ref="O484">IFERROR(XLOOKUP(G484,'Tipo de Carga'!A:A,'Tipo de Carga'!C:C))</f>
        <v>Diesel</v>
      </c>
    </row>
    <row r="485">
      <c r="A485" s="16">
        <v>1767.0</v>
      </c>
      <c r="B485" s="10" t="str">
        <f t="array" ref="B485">IFERROR(XLOOKUP(A485,'Asignacion Ene'!A:A,'Asignacion Ene'!C:C))</f>
        <v>Pilgrims Tepo</v>
      </c>
      <c r="C485" s="10" t="str">
        <f t="array" ref="C485">IFERROR(XLOOKUP(A485,'Asignacion Ene'!A:A,'Asignacion Ene'!B:B))</f>
        <v>EC-02</v>
      </c>
      <c r="D485" s="17" t="s">
        <v>290</v>
      </c>
      <c r="E485" s="16" t="s">
        <v>292</v>
      </c>
      <c r="F485" s="10" t="str">
        <f t="array" ref="F485">IFERROR(XLOOKUP(E485,Operadores!A:A,Operadores!B:B))</f>
        <v>JIMJOR</v>
      </c>
      <c r="G485" s="16" t="s">
        <v>17</v>
      </c>
      <c r="H485" s="13">
        <v>19.2</v>
      </c>
      <c r="I485" s="18">
        <v>420.22</v>
      </c>
      <c r="J485" s="15">
        <f t="shared" si="5"/>
        <v>8068.224</v>
      </c>
      <c r="K485" s="10" t="str">
        <f t="array" ref="K485">IFERROR(XLOOKUP(G485,'Tipo de Carga'!A:A,'Tipo de Carga'!B:B))</f>
        <v>Autoabasto</v>
      </c>
      <c r="L485" s="10">
        <f t="shared" si="2"/>
        <v>2</v>
      </c>
      <c r="M485" s="10">
        <f t="shared" si="3"/>
        <v>7</v>
      </c>
      <c r="N485" s="10">
        <f t="shared" si="4"/>
        <v>1</v>
      </c>
      <c r="O485" s="10" t="str">
        <f t="array" ref="O485">IFERROR(XLOOKUP(G485,'Tipo de Carga'!A:A,'Tipo de Carga'!C:C))</f>
        <v>Diesel</v>
      </c>
    </row>
    <row r="486">
      <c r="A486" s="16">
        <v>2069.0</v>
      </c>
      <c r="B486" s="10" t="str">
        <f t="array" ref="B486">IFERROR(XLOOKUP(A486,'Asignacion Ene'!A:A,'Asignacion Ene'!C:C))</f>
        <v>Peñafiel Tecamac</v>
      </c>
      <c r="C486" s="10" t="str">
        <f t="array" ref="C486">IFERROR(XLOOKUP(A486,'Asignacion Ene'!A:A,'Asignacion Ene'!B:B))</f>
        <v>EC-02</v>
      </c>
      <c r="D486" s="17" t="s">
        <v>290</v>
      </c>
      <c r="E486" s="16" t="s">
        <v>120</v>
      </c>
      <c r="F486" s="10" t="str">
        <f t="array" ref="F486">IFERROR(XLOOKUP(E486,Operadores!A:A,Operadores!B:B))</f>
        <v>VALJUA</v>
      </c>
      <c r="G486" s="16" t="s">
        <v>17</v>
      </c>
      <c r="H486" s="13">
        <v>19.2</v>
      </c>
      <c r="I486" s="18">
        <v>309.67</v>
      </c>
      <c r="J486" s="15">
        <f t="shared" si="5"/>
        <v>5945.664</v>
      </c>
      <c r="K486" s="10" t="str">
        <f t="array" ref="K486">IFERROR(XLOOKUP(G486,'Tipo de Carga'!A:A,'Tipo de Carga'!B:B))</f>
        <v>Autoabasto</v>
      </c>
      <c r="L486" s="10">
        <f t="shared" si="2"/>
        <v>2</v>
      </c>
      <c r="M486" s="10">
        <f t="shared" si="3"/>
        <v>7</v>
      </c>
      <c r="N486" s="10">
        <f t="shared" si="4"/>
        <v>1</v>
      </c>
      <c r="O486" s="10" t="str">
        <f t="array" ref="O486">IFERROR(XLOOKUP(G486,'Tipo de Carga'!A:A,'Tipo de Carga'!C:C))</f>
        <v>Diesel</v>
      </c>
    </row>
    <row r="487">
      <c r="A487" s="16">
        <v>2072.0</v>
      </c>
      <c r="B487" s="10" t="str">
        <f t="array" ref="B487">IFERROR(XLOOKUP(A487,'Asignacion Ene'!A:A,'Asignacion Ene'!C:C))</f>
        <v>Peñafiel Tecamac</v>
      </c>
      <c r="C487" s="10" t="str">
        <f t="array" ref="C487">IFERROR(XLOOKUP(A487,'Asignacion Ene'!A:A,'Asignacion Ene'!B:B))</f>
        <v>EC-02</v>
      </c>
      <c r="D487" s="17" t="s">
        <v>290</v>
      </c>
      <c r="E487" s="16" t="s">
        <v>293</v>
      </c>
      <c r="F487" s="10" t="str">
        <f t="array" ref="F487">IFERROR(XLOOKUP(E487,Operadores!A:A,Operadores!B:B))</f>
        <v>RODRO01</v>
      </c>
      <c r="G487" s="16" t="s">
        <v>17</v>
      </c>
      <c r="H487" s="13">
        <v>19.2</v>
      </c>
      <c r="I487" s="18">
        <v>437.57</v>
      </c>
      <c r="J487" s="15">
        <f t="shared" si="5"/>
        <v>8401.344</v>
      </c>
      <c r="K487" s="10" t="str">
        <f t="array" ref="K487">IFERROR(XLOOKUP(G487,'Tipo de Carga'!A:A,'Tipo de Carga'!B:B))</f>
        <v>Autoabasto</v>
      </c>
      <c r="L487" s="10">
        <f t="shared" si="2"/>
        <v>2</v>
      </c>
      <c r="M487" s="10">
        <f t="shared" si="3"/>
        <v>7</v>
      </c>
      <c r="N487" s="10">
        <f t="shared" si="4"/>
        <v>1</v>
      </c>
      <c r="O487" s="10" t="str">
        <f t="array" ref="O487">IFERROR(XLOOKUP(G487,'Tipo de Carga'!A:A,'Tipo de Carga'!C:C))</f>
        <v>Diesel</v>
      </c>
    </row>
    <row r="488">
      <c r="A488" s="16">
        <v>1897.0</v>
      </c>
      <c r="B488" s="10" t="str">
        <f t="array" ref="B488">IFERROR(XLOOKUP(A488,'Asignacion Ene'!A:A,'Asignacion Ene'!C:C))</f>
        <v>Full Liver</v>
      </c>
      <c r="C488" s="10" t="str">
        <f t="array" ref="C488">IFERROR(XLOOKUP(A488,'Asignacion Ene'!A:A,'Asignacion Ene'!B:B))</f>
        <v>EC-01</v>
      </c>
      <c r="D488" s="17" t="s">
        <v>290</v>
      </c>
      <c r="E488" s="16" t="s">
        <v>21</v>
      </c>
      <c r="F488" s="10" t="str">
        <f t="array" ref="F488">IFERROR(XLOOKUP(E488,Operadores!A:A,Operadores!B:B))</f>
        <v>RODAR</v>
      </c>
      <c r="G488" s="16" t="s">
        <v>17</v>
      </c>
      <c r="H488" s="13">
        <v>19.2</v>
      </c>
      <c r="I488" s="18">
        <v>730.62</v>
      </c>
      <c r="J488" s="15">
        <f t="shared" si="5"/>
        <v>14027.904</v>
      </c>
      <c r="K488" s="10" t="str">
        <f t="array" ref="K488">IFERROR(XLOOKUP(G488,'Tipo de Carga'!A:A,'Tipo de Carga'!B:B))</f>
        <v>Autoabasto</v>
      </c>
      <c r="L488" s="10">
        <f t="shared" si="2"/>
        <v>2</v>
      </c>
      <c r="M488" s="10">
        <f t="shared" si="3"/>
        <v>7</v>
      </c>
      <c r="N488" s="10">
        <f t="shared" si="4"/>
        <v>1</v>
      </c>
      <c r="O488" s="10" t="str">
        <f t="array" ref="O488">IFERROR(XLOOKUP(G488,'Tipo de Carga'!A:A,'Tipo de Carga'!C:C))</f>
        <v>Diesel</v>
      </c>
    </row>
    <row r="489">
      <c r="A489" s="16">
        <v>2019.0</v>
      </c>
      <c r="B489" s="10" t="str">
        <f t="array" ref="B489">IFERROR(XLOOKUP(A489,'Asignacion Ene'!A:A,'Asignacion Ene'!C:C))</f>
        <v>MeLi Dedicado TD</v>
      </c>
      <c r="C489" s="10" t="str">
        <f t="array" ref="C489">IFERROR(XLOOKUP(A489,'Asignacion Ene'!A:A,'Asignacion Ene'!B:B))</f>
        <v>EC-05</v>
      </c>
      <c r="D489" s="17" t="s">
        <v>290</v>
      </c>
      <c r="E489" s="16" t="s">
        <v>294</v>
      </c>
      <c r="F489" s="10" t="str">
        <f t="array" ref="F489">IFERROR(XLOOKUP(E489,Operadores!A:A,Operadores!B:B))</f>
        <v>CRUDAN</v>
      </c>
      <c r="G489" s="16" t="s">
        <v>17</v>
      </c>
      <c r="H489" s="13">
        <v>19.2</v>
      </c>
      <c r="I489" s="18">
        <v>471.29</v>
      </c>
      <c r="J489" s="15">
        <f t="shared" si="5"/>
        <v>9048.768</v>
      </c>
      <c r="K489" s="10" t="str">
        <f t="array" ref="K489">IFERROR(XLOOKUP(G489,'Tipo de Carga'!A:A,'Tipo de Carga'!B:B))</f>
        <v>Autoabasto</v>
      </c>
      <c r="L489" s="10">
        <f t="shared" si="2"/>
        <v>2</v>
      </c>
      <c r="M489" s="10">
        <f t="shared" si="3"/>
        <v>7</v>
      </c>
      <c r="N489" s="10">
        <f t="shared" si="4"/>
        <v>1</v>
      </c>
      <c r="O489" s="10" t="str">
        <f t="array" ref="O489">IFERROR(XLOOKUP(G489,'Tipo de Carga'!A:A,'Tipo de Carga'!C:C))</f>
        <v>Diesel</v>
      </c>
    </row>
    <row r="490">
      <c r="A490" s="16">
        <v>2005.0</v>
      </c>
      <c r="B490" s="10" t="str">
        <f t="array" ref="B490">IFERROR(XLOOKUP(A490,'Asignacion Ene'!A:A,'Asignacion Ene'!C:C))</f>
        <v>MeLi Dedicado Merida</v>
      </c>
      <c r="C490" s="10" t="str">
        <f t="array" ref="C490">IFERROR(XLOOKUP(A490,'Asignacion Ene'!A:A,'Asignacion Ene'!B:B))</f>
        <v>EC-05</v>
      </c>
      <c r="D490" s="17" t="s">
        <v>290</v>
      </c>
      <c r="E490" s="16" t="s">
        <v>37</v>
      </c>
      <c r="F490" s="10" t="str">
        <f t="array" ref="F490">IFERROR(XLOOKUP(E490,Operadores!A:A,Operadores!B:B))</f>
        <v>HERHUG</v>
      </c>
      <c r="G490" s="16" t="s">
        <v>17</v>
      </c>
      <c r="H490" s="13">
        <v>19.2</v>
      </c>
      <c r="I490" s="18">
        <v>380.42</v>
      </c>
      <c r="J490" s="15">
        <f t="shared" si="5"/>
        <v>7304.064</v>
      </c>
      <c r="K490" s="10" t="str">
        <f t="array" ref="K490">IFERROR(XLOOKUP(G490,'Tipo de Carga'!A:A,'Tipo de Carga'!B:B))</f>
        <v>Autoabasto</v>
      </c>
      <c r="L490" s="10">
        <f t="shared" si="2"/>
        <v>2</v>
      </c>
      <c r="M490" s="10">
        <f t="shared" si="3"/>
        <v>7</v>
      </c>
      <c r="N490" s="10">
        <f t="shared" si="4"/>
        <v>1</v>
      </c>
      <c r="O490" s="10" t="str">
        <f t="array" ref="O490">IFERROR(XLOOKUP(G490,'Tipo de Carga'!A:A,'Tipo de Carga'!C:C))</f>
        <v>Diesel</v>
      </c>
    </row>
    <row r="491">
      <c r="A491" s="16">
        <v>1863.0</v>
      </c>
      <c r="B491" s="10" t="str">
        <f t="array" ref="B491">IFERROR(XLOOKUP(A491,'Asignacion Ene'!A:A,'Asignacion Ene'!C:C))</f>
        <v>Pilgrims Tepo</v>
      </c>
      <c r="C491" s="10" t="str">
        <f t="array" ref="C491">IFERROR(XLOOKUP(A491,'Asignacion Ene'!A:A,'Asignacion Ene'!B:B))</f>
        <v>EC-02</v>
      </c>
      <c r="D491" s="17" t="s">
        <v>290</v>
      </c>
      <c r="E491" s="16" t="s">
        <v>124</v>
      </c>
      <c r="F491" s="10" t="str">
        <f t="array" ref="F491">IFERROR(XLOOKUP(E491,Operadores!A:A,Operadores!B:B))</f>
        <v>MORDAN</v>
      </c>
      <c r="G491" s="16" t="s">
        <v>17</v>
      </c>
      <c r="H491" s="13">
        <v>19.2</v>
      </c>
      <c r="I491" s="18">
        <v>280.06</v>
      </c>
      <c r="J491" s="15">
        <f t="shared" si="5"/>
        <v>5377.152</v>
      </c>
      <c r="K491" s="10" t="str">
        <f t="array" ref="K491">IFERROR(XLOOKUP(G491,'Tipo de Carga'!A:A,'Tipo de Carga'!B:B))</f>
        <v>Autoabasto</v>
      </c>
      <c r="L491" s="10">
        <f t="shared" si="2"/>
        <v>2</v>
      </c>
      <c r="M491" s="10">
        <f t="shared" si="3"/>
        <v>7</v>
      </c>
      <c r="N491" s="10">
        <f t="shared" si="4"/>
        <v>1</v>
      </c>
      <c r="O491" s="10" t="str">
        <f t="array" ref="O491">IFERROR(XLOOKUP(G491,'Tipo de Carga'!A:A,'Tipo de Carga'!C:C))</f>
        <v>Diesel</v>
      </c>
    </row>
    <row r="492">
      <c r="A492" s="16">
        <v>1865.0</v>
      </c>
      <c r="B492" s="10" t="str">
        <f t="array" ref="B492">IFERROR(XLOOKUP(A492,'Asignacion Ene'!A:A,'Asignacion Ene'!C:C))</f>
        <v>Circuitos</v>
      </c>
      <c r="C492" s="10" t="str">
        <f t="array" ref="C492">IFERROR(XLOOKUP(A492,'Asignacion Ene'!A:A,'Asignacion Ene'!B:B))</f>
        <v>EC-03</v>
      </c>
      <c r="D492" s="17" t="s">
        <v>290</v>
      </c>
      <c r="E492" s="16" t="s">
        <v>131</v>
      </c>
      <c r="F492" s="10" t="str">
        <f t="array" ref="F492">IFERROR(XLOOKUP(E492,Operadores!A:A,Operadores!B:B))</f>
        <v>REYRAU</v>
      </c>
      <c r="G492" s="16" t="s">
        <v>17</v>
      </c>
      <c r="H492" s="13">
        <v>19.2</v>
      </c>
      <c r="I492" s="18">
        <v>362.16</v>
      </c>
      <c r="J492" s="15">
        <f t="shared" si="5"/>
        <v>6953.472</v>
      </c>
      <c r="K492" s="10" t="str">
        <f t="array" ref="K492">IFERROR(XLOOKUP(G492,'Tipo de Carga'!A:A,'Tipo de Carga'!B:B))</f>
        <v>Autoabasto</v>
      </c>
      <c r="L492" s="10">
        <f t="shared" si="2"/>
        <v>2</v>
      </c>
      <c r="M492" s="10">
        <f t="shared" si="3"/>
        <v>7</v>
      </c>
      <c r="N492" s="10">
        <f t="shared" si="4"/>
        <v>1</v>
      </c>
      <c r="O492" s="10" t="str">
        <f t="array" ref="O492">IFERROR(XLOOKUP(G492,'Tipo de Carga'!A:A,'Tipo de Carga'!C:C))</f>
        <v>Diesel</v>
      </c>
    </row>
    <row r="493">
      <c r="A493" s="16">
        <v>1873.0</v>
      </c>
      <c r="B493" s="10" t="str">
        <f t="array" ref="B493">IFERROR(XLOOKUP(A493,'Asignacion Ene'!A:A,'Asignacion Ene'!C:C))</f>
        <v>Circuitos</v>
      </c>
      <c r="C493" s="10" t="str">
        <f t="array" ref="C493">IFERROR(XLOOKUP(A493,'Asignacion Ene'!A:A,'Asignacion Ene'!B:B))</f>
        <v>EC-03</v>
      </c>
      <c r="D493" s="17" t="s">
        <v>290</v>
      </c>
      <c r="E493" s="16" t="s">
        <v>295</v>
      </c>
      <c r="F493" s="10" t="str">
        <f t="array" ref="F493">IFERROR(XLOOKUP(E493,Operadores!A:A,Operadores!B:B))</f>
        <v>GUADI</v>
      </c>
      <c r="G493" s="16" t="s">
        <v>17</v>
      </c>
      <c r="H493" s="13">
        <v>19.2</v>
      </c>
      <c r="I493" s="18">
        <v>84.1</v>
      </c>
      <c r="J493" s="15">
        <f t="shared" si="5"/>
        <v>1614.72</v>
      </c>
      <c r="K493" s="10" t="str">
        <f t="array" ref="K493">IFERROR(XLOOKUP(G493,'Tipo de Carga'!A:A,'Tipo de Carga'!B:B))</f>
        <v>Autoabasto</v>
      </c>
      <c r="L493" s="10">
        <f t="shared" si="2"/>
        <v>2</v>
      </c>
      <c r="M493" s="10">
        <f t="shared" si="3"/>
        <v>7</v>
      </c>
      <c r="N493" s="10">
        <f t="shared" si="4"/>
        <v>1</v>
      </c>
      <c r="O493" s="10" t="str">
        <f t="array" ref="O493">IFERROR(XLOOKUP(G493,'Tipo de Carga'!A:A,'Tipo de Carga'!C:C))</f>
        <v>Diesel</v>
      </c>
    </row>
    <row r="494">
      <c r="A494" s="16">
        <v>1849.0</v>
      </c>
      <c r="B494" s="10" t="str">
        <f t="array" ref="B494">IFERROR(XLOOKUP(A494,'Asignacion Ene'!A:A,'Asignacion Ene'!C:C))</f>
        <v>Circuitos</v>
      </c>
      <c r="C494" s="10" t="str">
        <f t="array" ref="C494">IFERROR(XLOOKUP(A494,'Asignacion Ene'!A:A,'Asignacion Ene'!B:B))</f>
        <v>EC-03</v>
      </c>
      <c r="D494" s="17" t="s">
        <v>290</v>
      </c>
      <c r="E494" s="16" t="s">
        <v>208</v>
      </c>
      <c r="F494" s="10" t="str">
        <f t="array" ref="F494">IFERROR(XLOOKUP(E494,Operadores!A:A,Operadores!B:B))</f>
        <v>MUÑGER</v>
      </c>
      <c r="G494" s="16" t="s">
        <v>17</v>
      </c>
      <c r="H494" s="13">
        <v>19.2</v>
      </c>
      <c r="I494" s="18">
        <v>108.49</v>
      </c>
      <c r="J494" s="15">
        <f t="shared" si="5"/>
        <v>2083.008</v>
      </c>
      <c r="K494" s="10" t="str">
        <f t="array" ref="K494">IFERROR(XLOOKUP(G494,'Tipo de Carga'!A:A,'Tipo de Carga'!B:B))</f>
        <v>Autoabasto</v>
      </c>
      <c r="L494" s="10">
        <f t="shared" si="2"/>
        <v>2</v>
      </c>
      <c r="M494" s="10">
        <f t="shared" si="3"/>
        <v>7</v>
      </c>
      <c r="N494" s="10">
        <f t="shared" si="4"/>
        <v>1</v>
      </c>
      <c r="O494" s="10" t="str">
        <f t="array" ref="O494">IFERROR(XLOOKUP(G494,'Tipo de Carga'!A:A,'Tipo de Carga'!C:C))</f>
        <v>Diesel</v>
      </c>
    </row>
    <row r="495">
      <c r="A495" s="16">
        <v>1688.0</v>
      </c>
      <c r="B495" s="10" t="str">
        <f t="array" ref="B495">IFERROR(XLOOKUP(A495,'Asignacion Ene'!A:A,'Asignacion Ene'!C:C))</f>
        <v>Pilgrims Tepo</v>
      </c>
      <c r="C495" s="10" t="str">
        <f t="array" ref="C495">IFERROR(XLOOKUP(A495,'Asignacion Ene'!A:A,'Asignacion Ene'!B:B))</f>
        <v>EC-02</v>
      </c>
      <c r="D495" s="17" t="s">
        <v>290</v>
      </c>
      <c r="E495" s="16" t="s">
        <v>123</v>
      </c>
      <c r="F495" s="10" t="str">
        <f t="array" ref="F495">IFERROR(XLOOKUP(E495,Operadores!A:A,Operadores!B:B))</f>
        <v>CARJOS02</v>
      </c>
      <c r="G495" s="16" t="s">
        <v>17</v>
      </c>
      <c r="H495" s="13">
        <v>19.2</v>
      </c>
      <c r="I495" s="18">
        <v>246.32</v>
      </c>
      <c r="J495" s="15">
        <f t="shared" si="5"/>
        <v>4729.344</v>
      </c>
      <c r="K495" s="10" t="str">
        <f t="array" ref="K495">IFERROR(XLOOKUP(G495,'Tipo de Carga'!A:A,'Tipo de Carga'!B:B))</f>
        <v>Autoabasto</v>
      </c>
      <c r="L495" s="10">
        <f t="shared" si="2"/>
        <v>2</v>
      </c>
      <c r="M495" s="10">
        <f t="shared" si="3"/>
        <v>7</v>
      </c>
      <c r="N495" s="10">
        <f t="shared" si="4"/>
        <v>1</v>
      </c>
      <c r="O495" s="10" t="str">
        <f t="array" ref="O495">IFERROR(XLOOKUP(G495,'Tipo de Carga'!A:A,'Tipo de Carga'!C:C))</f>
        <v>Diesel</v>
      </c>
    </row>
    <row r="496">
      <c r="A496" s="16">
        <v>1754.0</v>
      </c>
      <c r="B496" s="10" t="str">
        <f t="array" ref="B496">IFERROR(XLOOKUP(A496,'Asignacion Ene'!A:A,'Asignacion Ene'!C:C))</f>
        <v>Pilgrims Tepo</v>
      </c>
      <c r="C496" s="10" t="str">
        <f t="array" ref="C496">IFERROR(XLOOKUP(A496,'Asignacion Ene'!A:A,'Asignacion Ene'!B:B))</f>
        <v>EC-02</v>
      </c>
      <c r="D496" s="17" t="s">
        <v>290</v>
      </c>
      <c r="E496" s="16" t="s">
        <v>127</v>
      </c>
      <c r="F496" s="10" t="str">
        <f t="array" ref="F496">IFERROR(XLOOKUP(E496,Operadores!A:A,Operadores!B:B))</f>
        <v>PATRAM</v>
      </c>
      <c r="G496" s="16" t="s">
        <v>17</v>
      </c>
      <c r="H496" s="13">
        <v>19.2</v>
      </c>
      <c r="I496" s="18">
        <v>97.35</v>
      </c>
      <c r="J496" s="15">
        <f t="shared" si="5"/>
        <v>1869.12</v>
      </c>
      <c r="K496" s="10" t="str">
        <f t="array" ref="K496">IFERROR(XLOOKUP(G496,'Tipo de Carga'!A:A,'Tipo de Carga'!B:B))</f>
        <v>Autoabasto</v>
      </c>
      <c r="L496" s="10">
        <f t="shared" si="2"/>
        <v>2</v>
      </c>
      <c r="M496" s="10">
        <f t="shared" si="3"/>
        <v>7</v>
      </c>
      <c r="N496" s="10">
        <f t="shared" si="4"/>
        <v>1</v>
      </c>
      <c r="O496" s="10" t="str">
        <f t="array" ref="O496">IFERROR(XLOOKUP(G496,'Tipo de Carga'!A:A,'Tipo de Carga'!C:C))</f>
        <v>Diesel</v>
      </c>
    </row>
    <row r="497">
      <c r="A497" s="16">
        <v>2082.0</v>
      </c>
      <c r="B497" s="10" t="str">
        <f t="array" ref="B497">IFERROR(XLOOKUP(A497,'Asignacion Ene'!A:A,'Asignacion Ene'!C:C))</f>
        <v>Peñafiel Tecamac</v>
      </c>
      <c r="C497" s="10" t="str">
        <f t="array" ref="C497">IFERROR(XLOOKUP(A497,'Asignacion Ene'!A:A,'Asignacion Ene'!B:B))</f>
        <v>EC-02</v>
      </c>
      <c r="D497" s="17" t="s">
        <v>290</v>
      </c>
      <c r="E497" s="16" t="s">
        <v>52</v>
      </c>
      <c r="F497" s="10" t="str">
        <f t="array" ref="F497">IFERROR(XLOOKUP(E497,Operadores!A:A,Operadores!B:B))</f>
        <v>CALPED</v>
      </c>
      <c r="G497" s="16" t="s">
        <v>17</v>
      </c>
      <c r="H497" s="13">
        <v>19.2</v>
      </c>
      <c r="I497" s="18">
        <v>280.12</v>
      </c>
      <c r="J497" s="15">
        <f t="shared" si="5"/>
        <v>5378.304</v>
      </c>
      <c r="K497" s="10" t="str">
        <f t="array" ref="K497">IFERROR(XLOOKUP(G497,'Tipo de Carga'!A:A,'Tipo de Carga'!B:B))</f>
        <v>Autoabasto</v>
      </c>
      <c r="L497" s="10">
        <f t="shared" si="2"/>
        <v>2</v>
      </c>
      <c r="M497" s="10">
        <f t="shared" si="3"/>
        <v>7</v>
      </c>
      <c r="N497" s="10">
        <f t="shared" si="4"/>
        <v>1</v>
      </c>
      <c r="O497" s="10" t="str">
        <f t="array" ref="O497">IFERROR(XLOOKUP(G497,'Tipo de Carga'!A:A,'Tipo de Carga'!C:C))</f>
        <v>Diesel</v>
      </c>
    </row>
    <row r="498">
      <c r="A498" s="16">
        <v>1735.0</v>
      </c>
      <c r="B498" s="10" t="str">
        <f t="array" ref="B498">IFERROR(XLOOKUP(A498,'Asignacion Ene'!A:A,'Asignacion Ene'!C:C))</f>
        <v>Pilgrims Tepo</v>
      </c>
      <c r="C498" s="10" t="str">
        <f t="array" ref="C498">IFERROR(XLOOKUP(A498,'Asignacion Ene'!A:A,'Asignacion Ene'!B:B))</f>
        <v>EC-02</v>
      </c>
      <c r="D498" s="17" t="s">
        <v>290</v>
      </c>
      <c r="E498" s="16" t="s">
        <v>121</v>
      </c>
      <c r="F498" s="10" t="str">
        <f t="array" ref="F498">IFERROR(XLOOKUP(E498,Operadores!A:A,Operadores!B:B))</f>
        <v>SALMIG01</v>
      </c>
      <c r="G498" s="16" t="s">
        <v>17</v>
      </c>
      <c r="H498" s="13">
        <v>19.2</v>
      </c>
      <c r="I498" s="18">
        <v>447.03</v>
      </c>
      <c r="J498" s="15">
        <f t="shared" si="5"/>
        <v>8582.976</v>
      </c>
      <c r="K498" s="10" t="str">
        <f t="array" ref="K498">IFERROR(XLOOKUP(G498,'Tipo de Carga'!A:A,'Tipo de Carga'!B:B))</f>
        <v>Autoabasto</v>
      </c>
      <c r="L498" s="10">
        <f t="shared" si="2"/>
        <v>2</v>
      </c>
      <c r="M498" s="10">
        <f t="shared" si="3"/>
        <v>7</v>
      </c>
      <c r="N498" s="10">
        <f t="shared" si="4"/>
        <v>1</v>
      </c>
      <c r="O498" s="10" t="str">
        <f t="array" ref="O498">IFERROR(XLOOKUP(G498,'Tipo de Carga'!A:A,'Tipo de Carga'!C:C))</f>
        <v>Diesel</v>
      </c>
    </row>
    <row r="499">
      <c r="A499" s="16">
        <v>1810.0</v>
      </c>
      <c r="B499" s="10" t="str">
        <f t="array" ref="B499">IFERROR(XLOOKUP(A499,'Asignacion Ene'!A:A,'Asignacion Ene'!C:C))</f>
        <v>Circuitos</v>
      </c>
      <c r="C499" s="10" t="str">
        <f t="array" ref="C499">IFERROR(XLOOKUP(A499,'Asignacion Ene'!A:A,'Asignacion Ene'!B:B))</f>
        <v>EC-03</v>
      </c>
      <c r="D499" s="17" t="s">
        <v>290</v>
      </c>
      <c r="E499" s="16" t="s">
        <v>197</v>
      </c>
      <c r="F499" s="10" t="str">
        <f t="array" ref="F499">IFERROR(XLOOKUP(E499,Operadores!A:A,Operadores!B:B))</f>
        <v>MOLALE</v>
      </c>
      <c r="G499" s="16" t="s">
        <v>17</v>
      </c>
      <c r="H499" s="13">
        <v>19.2</v>
      </c>
      <c r="I499" s="18">
        <v>265.86</v>
      </c>
      <c r="J499" s="15">
        <f t="shared" si="5"/>
        <v>5104.512</v>
      </c>
      <c r="K499" s="10" t="str">
        <f t="array" ref="K499">IFERROR(XLOOKUP(G499,'Tipo de Carga'!A:A,'Tipo de Carga'!B:B))</f>
        <v>Autoabasto</v>
      </c>
      <c r="L499" s="10">
        <f t="shared" si="2"/>
        <v>2</v>
      </c>
      <c r="M499" s="10">
        <f t="shared" si="3"/>
        <v>7</v>
      </c>
      <c r="N499" s="10">
        <f t="shared" si="4"/>
        <v>1</v>
      </c>
      <c r="O499" s="10" t="str">
        <f t="array" ref="O499">IFERROR(XLOOKUP(G499,'Tipo de Carga'!A:A,'Tipo de Carga'!C:C))</f>
        <v>Diesel</v>
      </c>
    </row>
    <row r="500">
      <c r="A500" s="16">
        <v>1689.0</v>
      </c>
      <c r="B500" s="10" t="str">
        <f t="array" ref="B500">IFERROR(XLOOKUP(A500,'Asignacion Ene'!A:A,'Asignacion Ene'!C:C))</f>
        <v>Pilgrims Tepo</v>
      </c>
      <c r="C500" s="10" t="str">
        <f t="array" ref="C500">IFERROR(XLOOKUP(A500,'Asignacion Ene'!A:A,'Asignacion Ene'!B:B))</f>
        <v>EC-02</v>
      </c>
      <c r="D500" s="17" t="s">
        <v>290</v>
      </c>
      <c r="E500" s="16" t="s">
        <v>128</v>
      </c>
      <c r="F500" s="10" t="str">
        <f t="array" ref="F500">IFERROR(XLOOKUP(E500,Operadores!A:A,Operadores!B:B))</f>
        <v>SANJOR</v>
      </c>
      <c r="G500" s="16" t="s">
        <v>17</v>
      </c>
      <c r="H500" s="13">
        <v>19.2</v>
      </c>
      <c r="I500" s="18">
        <v>272.02</v>
      </c>
      <c r="J500" s="15">
        <f t="shared" si="5"/>
        <v>5222.784</v>
      </c>
      <c r="K500" s="10" t="str">
        <f t="array" ref="K500">IFERROR(XLOOKUP(G500,'Tipo de Carga'!A:A,'Tipo de Carga'!B:B))</f>
        <v>Autoabasto</v>
      </c>
      <c r="L500" s="10">
        <f t="shared" si="2"/>
        <v>2</v>
      </c>
      <c r="M500" s="10">
        <f t="shared" si="3"/>
        <v>7</v>
      </c>
      <c r="N500" s="10">
        <f t="shared" si="4"/>
        <v>1</v>
      </c>
      <c r="O500" s="10" t="str">
        <f t="array" ref="O500">IFERROR(XLOOKUP(G500,'Tipo de Carga'!A:A,'Tipo de Carga'!C:C))</f>
        <v>Diesel</v>
      </c>
    </row>
    <row r="501">
      <c r="A501" s="16">
        <v>1986.0</v>
      </c>
      <c r="B501" s="10" t="str">
        <f t="array" ref="B501">IFERROR(XLOOKUP(A501,'Asignacion Ene'!A:A,'Asignacion Ene'!C:C))</f>
        <v>MeLi asignado SD</v>
      </c>
      <c r="C501" s="10" t="str">
        <f t="array" ref="C501">IFERROR(XLOOKUP(A501,'Asignacion Ene'!A:A,'Asignacion Ene'!B:B))</f>
        <v>EC-05</v>
      </c>
      <c r="D501" s="17" t="s">
        <v>290</v>
      </c>
      <c r="E501" s="16" t="s">
        <v>246</v>
      </c>
      <c r="F501" s="10" t="str">
        <f t="array" ref="F501">IFERROR(XLOOKUP(E501,Operadores!A:A,Operadores!B:B))</f>
        <v>SOSMAR</v>
      </c>
      <c r="G501" s="16" t="s">
        <v>17</v>
      </c>
      <c r="H501" s="13">
        <v>19.2</v>
      </c>
      <c r="I501" s="18">
        <v>353.38</v>
      </c>
      <c r="J501" s="15">
        <f t="shared" si="5"/>
        <v>6784.896</v>
      </c>
      <c r="K501" s="10" t="str">
        <f t="array" ref="K501">IFERROR(XLOOKUP(G501,'Tipo de Carga'!A:A,'Tipo de Carga'!B:B))</f>
        <v>Autoabasto</v>
      </c>
      <c r="L501" s="10">
        <f t="shared" si="2"/>
        <v>2</v>
      </c>
      <c r="M501" s="10">
        <f t="shared" si="3"/>
        <v>7</v>
      </c>
      <c r="N501" s="10">
        <f t="shared" si="4"/>
        <v>1</v>
      </c>
      <c r="O501" s="10" t="str">
        <f t="array" ref="O501">IFERROR(XLOOKUP(G501,'Tipo de Carga'!A:A,'Tipo de Carga'!C:C))</f>
        <v>Diesel</v>
      </c>
    </row>
    <row r="502">
      <c r="A502" s="16">
        <v>1904.0</v>
      </c>
      <c r="B502" s="10" t="str">
        <f t="array" ref="B502">IFERROR(XLOOKUP(A502,'Asignacion Ene'!A:A,'Asignacion Ene'!C:C))</f>
        <v>MeLi asignado SD</v>
      </c>
      <c r="C502" s="10" t="str">
        <f t="array" ref="C502">IFERROR(XLOOKUP(A502,'Asignacion Ene'!A:A,'Asignacion Ene'!B:B))</f>
        <v>EC-05</v>
      </c>
      <c r="D502" s="17" t="s">
        <v>290</v>
      </c>
      <c r="E502" s="16" t="s">
        <v>192</v>
      </c>
      <c r="F502" s="10" t="str">
        <f t="array" ref="F502">IFERROR(XLOOKUP(E502,Operadores!A:A,Operadores!B:B))</f>
        <v>MARARM</v>
      </c>
      <c r="G502" s="16" t="s">
        <v>17</v>
      </c>
      <c r="H502" s="13">
        <v>19.2</v>
      </c>
      <c r="I502" s="18">
        <v>307.0</v>
      </c>
      <c r="J502" s="15">
        <f t="shared" si="5"/>
        <v>5894.4</v>
      </c>
      <c r="K502" s="10" t="str">
        <f t="array" ref="K502">IFERROR(XLOOKUP(G502,'Tipo de Carga'!A:A,'Tipo de Carga'!B:B))</f>
        <v>Autoabasto</v>
      </c>
      <c r="L502" s="10">
        <f t="shared" si="2"/>
        <v>2</v>
      </c>
      <c r="M502" s="10">
        <f t="shared" si="3"/>
        <v>7</v>
      </c>
      <c r="N502" s="10">
        <f t="shared" si="4"/>
        <v>1</v>
      </c>
      <c r="O502" s="10" t="str">
        <f t="array" ref="O502">IFERROR(XLOOKUP(G502,'Tipo de Carga'!A:A,'Tipo de Carga'!C:C))</f>
        <v>Diesel</v>
      </c>
    </row>
    <row r="503">
      <c r="A503" s="16">
        <v>2089.0</v>
      </c>
      <c r="B503" s="10" t="str">
        <f t="array" ref="B503">IFERROR(XLOOKUP(A503,'Asignacion Ene'!A:A,'Asignacion Ene'!C:C))</f>
        <v>Circuitos</v>
      </c>
      <c r="C503" s="10" t="str">
        <f t="array" ref="C503">IFERROR(XLOOKUP(A503,'Asignacion Ene'!A:A,'Asignacion Ene'!B:B))</f>
        <v>EC-03</v>
      </c>
      <c r="D503" s="17" t="s">
        <v>290</v>
      </c>
      <c r="E503" s="16" t="s">
        <v>296</v>
      </c>
      <c r="F503" s="10" t="str">
        <f t="array" ref="F503">IFERROR(XLOOKUP(E503,Operadores!A:A,Operadores!B:B))</f>
        <v>CCEO</v>
      </c>
      <c r="G503" s="16" t="s">
        <v>17</v>
      </c>
      <c r="H503" s="13">
        <v>19.2</v>
      </c>
      <c r="I503" s="18">
        <v>11.08</v>
      </c>
      <c r="J503" s="15">
        <f t="shared" si="5"/>
        <v>212.736</v>
      </c>
      <c r="K503" s="10" t="str">
        <f t="array" ref="K503">IFERROR(XLOOKUP(G503,'Tipo de Carga'!A:A,'Tipo de Carga'!B:B))</f>
        <v>Autoabasto</v>
      </c>
      <c r="L503" s="10">
        <f t="shared" si="2"/>
        <v>2</v>
      </c>
      <c r="M503" s="10">
        <f t="shared" si="3"/>
        <v>7</v>
      </c>
      <c r="N503" s="10">
        <f t="shared" si="4"/>
        <v>1</v>
      </c>
      <c r="O503" s="10" t="str">
        <f t="array" ref="O503">IFERROR(XLOOKUP(G503,'Tipo de Carga'!A:A,'Tipo de Carga'!C:C))</f>
        <v>Diesel</v>
      </c>
    </row>
    <row r="504">
      <c r="A504" s="16">
        <v>1944.0</v>
      </c>
      <c r="B504" s="10" t="str">
        <f t="array" ref="B504">IFERROR(XLOOKUP(A504,'Asignacion Ene'!A:A,'Asignacion Ene'!C:C))</f>
        <v>MeLi asignado SD</v>
      </c>
      <c r="C504" s="10" t="str">
        <f t="array" ref="C504">IFERROR(XLOOKUP(A504,'Asignacion Ene'!A:A,'Asignacion Ene'!B:B))</f>
        <v>EC-05</v>
      </c>
      <c r="D504" s="17" t="s">
        <v>290</v>
      </c>
      <c r="E504" s="16" t="s">
        <v>138</v>
      </c>
      <c r="F504" s="10" t="str">
        <f t="array" ref="F504">IFERROR(XLOOKUP(E504,Operadores!A:A,Operadores!B:B))</f>
        <v>ORTARM</v>
      </c>
      <c r="G504" s="16" t="s">
        <v>17</v>
      </c>
      <c r="H504" s="13">
        <v>19.2</v>
      </c>
      <c r="I504" s="18">
        <v>538.0</v>
      </c>
      <c r="J504" s="15">
        <f t="shared" si="5"/>
        <v>10329.6</v>
      </c>
      <c r="K504" s="10" t="str">
        <f t="array" ref="K504">IFERROR(XLOOKUP(G504,'Tipo de Carga'!A:A,'Tipo de Carga'!B:B))</f>
        <v>Autoabasto</v>
      </c>
      <c r="L504" s="10">
        <f t="shared" si="2"/>
        <v>2</v>
      </c>
      <c r="M504" s="10">
        <f t="shared" si="3"/>
        <v>7</v>
      </c>
      <c r="N504" s="10">
        <f t="shared" si="4"/>
        <v>1</v>
      </c>
      <c r="O504" s="10" t="str">
        <f t="array" ref="O504">IFERROR(XLOOKUP(G504,'Tipo de Carga'!A:A,'Tipo de Carga'!C:C))</f>
        <v>Diesel</v>
      </c>
    </row>
    <row r="505">
      <c r="A505" s="16">
        <v>1984.0</v>
      </c>
      <c r="B505" s="10" t="str">
        <f t="array" ref="B505">IFERROR(XLOOKUP(A505,'Asignacion Ene'!A:A,'Asignacion Ene'!C:C))</f>
        <v>MeLi asignado SD</v>
      </c>
      <c r="C505" s="10" t="str">
        <f t="array" ref="C505">IFERROR(XLOOKUP(A505,'Asignacion Ene'!A:A,'Asignacion Ene'!B:B))</f>
        <v>EC-05</v>
      </c>
      <c r="D505" s="17" t="s">
        <v>290</v>
      </c>
      <c r="E505" s="16" t="s">
        <v>244</v>
      </c>
      <c r="F505" s="10" t="str">
        <f t="array" ref="F505">IFERROR(XLOOKUP(E505,Operadores!A:A,Operadores!B:B))</f>
        <v>PERFID</v>
      </c>
      <c r="G505" s="16" t="s">
        <v>17</v>
      </c>
      <c r="H505" s="13">
        <v>19.2</v>
      </c>
      <c r="I505" s="18">
        <v>325.23</v>
      </c>
      <c r="J505" s="15">
        <f t="shared" si="5"/>
        <v>6244.416</v>
      </c>
      <c r="K505" s="10" t="str">
        <f t="array" ref="K505">IFERROR(XLOOKUP(G505,'Tipo de Carga'!A:A,'Tipo de Carga'!B:B))</f>
        <v>Autoabasto</v>
      </c>
      <c r="L505" s="10">
        <f t="shared" si="2"/>
        <v>2</v>
      </c>
      <c r="M505" s="10">
        <f t="shared" si="3"/>
        <v>7</v>
      </c>
      <c r="N505" s="10">
        <f t="shared" si="4"/>
        <v>1</v>
      </c>
      <c r="O505" s="10" t="str">
        <f t="array" ref="O505">IFERROR(XLOOKUP(G505,'Tipo de Carga'!A:A,'Tipo de Carga'!C:C))</f>
        <v>Diesel</v>
      </c>
    </row>
    <row r="506">
      <c r="A506" s="16">
        <v>1985.0</v>
      </c>
      <c r="B506" s="10" t="str">
        <f t="array" ref="B506">IFERROR(XLOOKUP(A506,'Asignacion Ene'!A:A,'Asignacion Ene'!C:C))</f>
        <v>MeLi Dedicado TD</v>
      </c>
      <c r="C506" s="10" t="str">
        <f t="array" ref="C506">IFERROR(XLOOKUP(A506,'Asignacion Ene'!A:A,'Asignacion Ene'!B:B))</f>
        <v>EC-05</v>
      </c>
      <c r="D506" s="17" t="s">
        <v>290</v>
      </c>
      <c r="E506" s="16" t="s">
        <v>266</v>
      </c>
      <c r="F506" s="10" t="str">
        <f t="array" ref="F506">IFERROR(XLOOKUP(E506,Operadores!A:A,Operadores!B:B))</f>
        <v>TORAN</v>
      </c>
      <c r="G506" s="16" t="s">
        <v>17</v>
      </c>
      <c r="H506" s="13">
        <v>19.2</v>
      </c>
      <c r="I506" s="18">
        <v>302.44</v>
      </c>
      <c r="J506" s="15">
        <f t="shared" si="5"/>
        <v>5806.848</v>
      </c>
      <c r="K506" s="10" t="str">
        <f t="array" ref="K506">IFERROR(XLOOKUP(G506,'Tipo de Carga'!A:A,'Tipo de Carga'!B:B))</f>
        <v>Autoabasto</v>
      </c>
      <c r="L506" s="10">
        <f t="shared" si="2"/>
        <v>2</v>
      </c>
      <c r="M506" s="10">
        <f t="shared" si="3"/>
        <v>7</v>
      </c>
      <c r="N506" s="10">
        <f t="shared" si="4"/>
        <v>1</v>
      </c>
      <c r="O506" s="10" t="str">
        <f t="array" ref="O506">IFERROR(XLOOKUP(G506,'Tipo de Carga'!A:A,'Tipo de Carga'!C:C))</f>
        <v>Diesel</v>
      </c>
    </row>
    <row r="507">
      <c r="A507" s="16">
        <v>2023.0</v>
      </c>
      <c r="B507" s="10" t="str">
        <f t="array" ref="B507">IFERROR(XLOOKUP(A507,'Asignacion Ene'!A:A,'Asignacion Ene'!C:C))</f>
        <v>MeLi Asignado TD</v>
      </c>
      <c r="C507" s="10" t="str">
        <f t="array" ref="C507">IFERROR(XLOOKUP(A507,'Asignacion Ene'!A:A,'Asignacion Ene'!B:B))</f>
        <v>EC-05</v>
      </c>
      <c r="D507" s="17" t="s">
        <v>290</v>
      </c>
      <c r="E507" s="16" t="s">
        <v>126</v>
      </c>
      <c r="F507" s="10" t="str">
        <f t="array" ref="F507">IFERROR(XLOOKUP(E507,Operadores!A:A,Operadores!B:B))</f>
        <v>ESCSAU</v>
      </c>
      <c r="G507" s="16" t="s">
        <v>17</v>
      </c>
      <c r="H507" s="13">
        <v>19.2</v>
      </c>
      <c r="I507" s="18">
        <v>648.92</v>
      </c>
      <c r="J507" s="15">
        <f t="shared" si="5"/>
        <v>12459.264</v>
      </c>
      <c r="K507" s="10" t="str">
        <f t="array" ref="K507">IFERROR(XLOOKUP(G507,'Tipo de Carga'!A:A,'Tipo de Carga'!B:B))</f>
        <v>Autoabasto</v>
      </c>
      <c r="L507" s="10">
        <f t="shared" si="2"/>
        <v>2</v>
      </c>
      <c r="M507" s="10">
        <f t="shared" si="3"/>
        <v>7</v>
      </c>
      <c r="N507" s="10">
        <f t="shared" si="4"/>
        <v>1</v>
      </c>
      <c r="O507" s="10" t="str">
        <f t="array" ref="O507">IFERROR(XLOOKUP(G507,'Tipo de Carga'!A:A,'Tipo de Carga'!C:C))</f>
        <v>Diesel</v>
      </c>
    </row>
    <row r="508">
      <c r="A508" s="16">
        <v>1957.0</v>
      </c>
      <c r="B508" s="10" t="str">
        <f t="array" ref="B508">IFERROR(XLOOKUP(A508,'Asignacion Ene'!A:A,'Asignacion Ene'!C:C))</f>
        <v>MeLi asignado SD</v>
      </c>
      <c r="C508" s="10" t="str">
        <f t="array" ref="C508">IFERROR(XLOOKUP(A508,'Asignacion Ene'!A:A,'Asignacion Ene'!B:B))</f>
        <v>EC-05</v>
      </c>
      <c r="D508" s="17" t="s">
        <v>290</v>
      </c>
      <c r="E508" s="16" t="s">
        <v>90</v>
      </c>
      <c r="F508" s="10" t="str">
        <f t="array" ref="F508">IFERROR(XLOOKUP(E508,Operadores!A:A,Operadores!B:B))</f>
        <v>HERFRA</v>
      </c>
      <c r="G508" s="16" t="s">
        <v>17</v>
      </c>
      <c r="H508" s="13">
        <v>19.2</v>
      </c>
      <c r="I508" s="18">
        <v>841.36</v>
      </c>
      <c r="J508" s="15">
        <f t="shared" si="5"/>
        <v>16154.112</v>
      </c>
      <c r="K508" s="10" t="str">
        <f t="array" ref="K508">IFERROR(XLOOKUP(G508,'Tipo de Carga'!A:A,'Tipo de Carga'!B:B))</f>
        <v>Autoabasto</v>
      </c>
      <c r="L508" s="10">
        <f t="shared" si="2"/>
        <v>2</v>
      </c>
      <c r="M508" s="10">
        <f t="shared" si="3"/>
        <v>7</v>
      </c>
      <c r="N508" s="10">
        <f t="shared" si="4"/>
        <v>1</v>
      </c>
      <c r="O508" s="10" t="str">
        <f t="array" ref="O508">IFERROR(XLOOKUP(G508,'Tipo de Carga'!A:A,'Tipo de Carga'!C:C))</f>
        <v>Diesel</v>
      </c>
    </row>
    <row r="509">
      <c r="A509" s="16">
        <v>1884.0</v>
      </c>
      <c r="B509" s="10" t="str">
        <f t="array" ref="B509">IFERROR(XLOOKUP(A509,'Asignacion Ene'!A:A,'Asignacion Ene'!C:C))</f>
        <v>Liverpool Local</v>
      </c>
      <c r="C509" s="10" t="str">
        <f t="array" ref="C509">IFERROR(XLOOKUP(A509,'Asignacion Ene'!A:A,'Asignacion Ene'!B:B))</f>
        <v>EC-01</v>
      </c>
      <c r="D509" s="17" t="s">
        <v>290</v>
      </c>
      <c r="E509" s="16" t="s">
        <v>297</v>
      </c>
      <c r="F509" s="10" t="str">
        <f t="array" ref="F509">IFERROR(XLOOKUP(E509,Operadores!A:A,Operadores!B:B))</f>
        <v>ALVGE</v>
      </c>
      <c r="G509" s="16" t="s">
        <v>17</v>
      </c>
      <c r="H509" s="13">
        <v>19.2</v>
      </c>
      <c r="I509" s="18">
        <v>767.32</v>
      </c>
      <c r="J509" s="15">
        <f t="shared" si="5"/>
        <v>14732.544</v>
      </c>
      <c r="K509" s="10" t="str">
        <f t="array" ref="K509">IFERROR(XLOOKUP(G509,'Tipo de Carga'!A:A,'Tipo de Carga'!B:B))</f>
        <v>Autoabasto</v>
      </c>
      <c r="L509" s="10">
        <f t="shared" si="2"/>
        <v>2</v>
      </c>
      <c r="M509" s="10">
        <f t="shared" si="3"/>
        <v>7</v>
      </c>
      <c r="N509" s="10">
        <f t="shared" si="4"/>
        <v>1</v>
      </c>
      <c r="O509" s="10" t="str">
        <f t="array" ref="O509">IFERROR(XLOOKUP(G509,'Tipo de Carga'!A:A,'Tipo de Carga'!C:C))</f>
        <v>Diesel</v>
      </c>
    </row>
    <row r="510">
      <c r="A510" s="16">
        <v>1934.0</v>
      </c>
      <c r="B510" s="10" t="str">
        <f t="array" ref="B510">IFERROR(XLOOKUP(A510,'Asignacion Ene'!A:A,'Asignacion Ene'!C:C))</f>
        <v>Circuitos</v>
      </c>
      <c r="C510" s="10" t="str">
        <f t="array" ref="C510">IFERROR(XLOOKUP(A510,'Asignacion Ene'!A:A,'Asignacion Ene'!B:B))</f>
        <v>EC-03</v>
      </c>
      <c r="D510" s="17" t="s">
        <v>290</v>
      </c>
      <c r="E510" s="16" t="s">
        <v>298</v>
      </c>
      <c r="F510" s="10" t="str">
        <f t="array" ref="F510">IFERROR(XLOOKUP(E510,Operadores!A:A,Operadores!B:B))</f>
        <v>AVIEN</v>
      </c>
      <c r="G510" s="16" t="s">
        <v>17</v>
      </c>
      <c r="H510" s="13">
        <v>19.2</v>
      </c>
      <c r="I510" s="18">
        <v>222.04</v>
      </c>
      <c r="J510" s="15">
        <f t="shared" si="5"/>
        <v>4263.168</v>
      </c>
      <c r="K510" s="10" t="str">
        <f t="array" ref="K510">IFERROR(XLOOKUP(G510,'Tipo de Carga'!A:A,'Tipo de Carga'!B:B))</f>
        <v>Autoabasto</v>
      </c>
      <c r="L510" s="10">
        <f t="shared" si="2"/>
        <v>2</v>
      </c>
      <c r="M510" s="10">
        <f t="shared" si="3"/>
        <v>7</v>
      </c>
      <c r="N510" s="10">
        <f t="shared" si="4"/>
        <v>1</v>
      </c>
      <c r="O510" s="10" t="str">
        <f t="array" ref="O510">IFERROR(XLOOKUP(G510,'Tipo de Carga'!A:A,'Tipo de Carga'!C:C))</f>
        <v>Diesel</v>
      </c>
    </row>
    <row r="511">
      <c r="A511" s="16">
        <v>1847.0</v>
      </c>
      <c r="B511" s="10" t="str">
        <f t="array" ref="B511">IFERROR(XLOOKUP(A511,'Asignacion Ene'!A:A,'Asignacion Ene'!C:C))</f>
        <v>Circuitos</v>
      </c>
      <c r="C511" s="10" t="str">
        <f t="array" ref="C511">IFERROR(XLOOKUP(A511,'Asignacion Ene'!A:A,'Asignacion Ene'!B:B))</f>
        <v>EC-03</v>
      </c>
      <c r="D511" s="17" t="s">
        <v>290</v>
      </c>
      <c r="E511" s="16" t="s">
        <v>299</v>
      </c>
      <c r="F511" s="10" t="str">
        <f t="array" ref="F511">IFERROR(XLOOKUP(E511,Operadores!A:A,Operadores!B:B))</f>
        <v>HERJO17X</v>
      </c>
      <c r="G511" s="16" t="s">
        <v>17</v>
      </c>
      <c r="H511" s="13">
        <v>19.2</v>
      </c>
      <c r="I511" s="18">
        <v>16.99</v>
      </c>
      <c r="J511" s="15">
        <f t="shared" si="5"/>
        <v>326.208</v>
      </c>
      <c r="K511" s="10" t="str">
        <f t="array" ref="K511">IFERROR(XLOOKUP(G511,'Tipo de Carga'!A:A,'Tipo de Carga'!B:B))</f>
        <v>Autoabasto</v>
      </c>
      <c r="L511" s="10">
        <f t="shared" si="2"/>
        <v>2</v>
      </c>
      <c r="M511" s="10">
        <f t="shared" si="3"/>
        <v>7</v>
      </c>
      <c r="N511" s="10">
        <f t="shared" si="4"/>
        <v>1</v>
      </c>
      <c r="O511" s="10" t="str">
        <f t="array" ref="O511">IFERROR(XLOOKUP(G511,'Tipo de Carga'!A:A,'Tipo de Carga'!C:C))</f>
        <v>Diesel</v>
      </c>
    </row>
    <row r="512">
      <c r="A512" s="16">
        <v>1874.0</v>
      </c>
      <c r="B512" s="10" t="str">
        <f t="array" ref="B512">IFERROR(XLOOKUP(A512,'Asignacion Ene'!A:A,'Asignacion Ene'!C:C))</f>
        <v>Circuitos</v>
      </c>
      <c r="C512" s="10" t="str">
        <f t="array" ref="C512">IFERROR(XLOOKUP(A512,'Asignacion Ene'!A:A,'Asignacion Ene'!B:B))</f>
        <v>EC-03</v>
      </c>
      <c r="D512" s="17" t="s">
        <v>290</v>
      </c>
      <c r="E512" s="16" t="s">
        <v>27</v>
      </c>
      <c r="F512" s="10" t="str">
        <f t="array" ref="F512">IFERROR(XLOOKUP(E512,Operadores!A:A,Operadores!B:B))</f>
        <v>CONMAU</v>
      </c>
      <c r="G512" s="16" t="s">
        <v>17</v>
      </c>
      <c r="H512" s="13">
        <v>19.2</v>
      </c>
      <c r="I512" s="18">
        <v>285.07</v>
      </c>
      <c r="J512" s="15">
        <f t="shared" si="5"/>
        <v>5473.344</v>
      </c>
      <c r="K512" s="10" t="str">
        <f t="array" ref="K512">IFERROR(XLOOKUP(G512,'Tipo de Carga'!A:A,'Tipo de Carga'!B:B))</f>
        <v>Autoabasto</v>
      </c>
      <c r="L512" s="10">
        <f t="shared" si="2"/>
        <v>2</v>
      </c>
      <c r="M512" s="10">
        <f t="shared" si="3"/>
        <v>7</v>
      </c>
      <c r="N512" s="10">
        <f t="shared" si="4"/>
        <v>1</v>
      </c>
      <c r="O512" s="10" t="str">
        <f t="array" ref="O512">IFERROR(XLOOKUP(G512,'Tipo de Carga'!A:A,'Tipo de Carga'!C:C))</f>
        <v>Diesel</v>
      </c>
    </row>
    <row r="513">
      <c r="A513" s="16">
        <v>1988.0</v>
      </c>
      <c r="B513" s="10" t="str">
        <f t="array" ref="B513">IFERROR(XLOOKUP(A513,'Asignacion Ene'!A:A,'Asignacion Ene'!C:C))</f>
        <v>MeLi asignado SD</v>
      </c>
      <c r="C513" s="10" t="str">
        <f t="array" ref="C513">IFERROR(XLOOKUP(A513,'Asignacion Ene'!A:A,'Asignacion Ene'!B:B))</f>
        <v>EC-05</v>
      </c>
      <c r="D513" s="17" t="s">
        <v>290</v>
      </c>
      <c r="E513" s="16" t="s">
        <v>71</v>
      </c>
      <c r="F513" s="10" t="str">
        <f t="array" ref="F513">IFERROR(XLOOKUP(E513,Operadores!A:A,Operadores!B:B))</f>
        <v>CHAJOE</v>
      </c>
      <c r="G513" s="16" t="s">
        <v>17</v>
      </c>
      <c r="H513" s="13">
        <v>19.2</v>
      </c>
      <c r="I513" s="18">
        <v>47.08</v>
      </c>
      <c r="J513" s="15">
        <f t="shared" si="5"/>
        <v>903.936</v>
      </c>
      <c r="K513" s="10" t="str">
        <f t="array" ref="K513">IFERROR(XLOOKUP(G513,'Tipo de Carga'!A:A,'Tipo de Carga'!B:B))</f>
        <v>Autoabasto</v>
      </c>
      <c r="L513" s="10">
        <f t="shared" si="2"/>
        <v>2</v>
      </c>
      <c r="M513" s="10">
        <f t="shared" si="3"/>
        <v>7</v>
      </c>
      <c r="N513" s="10">
        <f t="shared" si="4"/>
        <v>1</v>
      </c>
      <c r="O513" s="10" t="str">
        <f t="array" ref="O513">IFERROR(XLOOKUP(G513,'Tipo de Carga'!A:A,'Tipo de Carga'!C:C))</f>
        <v>Diesel</v>
      </c>
    </row>
    <row r="514">
      <c r="A514" s="16">
        <v>1982.0</v>
      </c>
      <c r="B514" s="10" t="str">
        <f t="array" ref="B514">IFERROR(XLOOKUP(A514,'Asignacion Ene'!A:A,'Asignacion Ene'!C:C))</f>
        <v>MeLi asignado SD</v>
      </c>
      <c r="C514" s="10" t="str">
        <f t="array" ref="C514">IFERROR(XLOOKUP(A514,'Asignacion Ene'!A:A,'Asignacion Ene'!B:B))</f>
        <v>EC-05</v>
      </c>
      <c r="D514" s="17" t="s">
        <v>290</v>
      </c>
      <c r="E514" s="16" t="s">
        <v>71</v>
      </c>
      <c r="F514" s="10" t="str">
        <f t="array" ref="F514">IFERROR(XLOOKUP(E514,Operadores!A:A,Operadores!B:B))</f>
        <v>CHAJOE</v>
      </c>
      <c r="G514" s="16" t="s">
        <v>17</v>
      </c>
      <c r="H514" s="13">
        <v>19.2</v>
      </c>
      <c r="I514" s="18">
        <v>260.05</v>
      </c>
      <c r="J514" s="15">
        <f t="shared" si="5"/>
        <v>4992.96</v>
      </c>
      <c r="K514" s="10" t="str">
        <f t="array" ref="K514">IFERROR(XLOOKUP(G514,'Tipo de Carga'!A:A,'Tipo de Carga'!B:B))</f>
        <v>Autoabasto</v>
      </c>
      <c r="L514" s="10">
        <f t="shared" si="2"/>
        <v>2</v>
      </c>
      <c r="M514" s="10">
        <f t="shared" si="3"/>
        <v>7</v>
      </c>
      <c r="N514" s="10">
        <f t="shared" si="4"/>
        <v>1</v>
      </c>
      <c r="O514" s="10" t="str">
        <f t="array" ref="O514">IFERROR(XLOOKUP(G514,'Tipo de Carga'!A:A,'Tipo de Carga'!C:C))</f>
        <v>Diesel</v>
      </c>
    </row>
    <row r="515">
      <c r="A515" s="16">
        <v>1869.0</v>
      </c>
      <c r="B515" s="10" t="str">
        <f t="array" ref="B515">IFERROR(XLOOKUP(A515,'Asignacion Ene'!A:A,'Asignacion Ene'!C:C))</f>
        <v>Circuitos</v>
      </c>
      <c r="C515" s="10" t="str">
        <f t="array" ref="C515">IFERROR(XLOOKUP(A515,'Asignacion Ene'!A:A,'Asignacion Ene'!B:B))</f>
        <v>EC-03</v>
      </c>
      <c r="D515" s="17" t="s">
        <v>290</v>
      </c>
      <c r="E515" s="16" t="s">
        <v>213</v>
      </c>
      <c r="F515" s="10" t="str">
        <f t="array" ref="F515">IFERROR(XLOOKUP(E515,Operadores!A:A,Operadores!B:B))</f>
        <v>MERUBA</v>
      </c>
      <c r="G515" s="16" t="s">
        <v>17</v>
      </c>
      <c r="H515" s="13">
        <v>19.2</v>
      </c>
      <c r="I515" s="18">
        <v>522.75</v>
      </c>
      <c r="J515" s="15">
        <f t="shared" si="5"/>
        <v>10036.8</v>
      </c>
      <c r="K515" s="10" t="str">
        <f t="array" ref="K515">IFERROR(XLOOKUP(G515,'Tipo de Carga'!A:A,'Tipo de Carga'!B:B))</f>
        <v>Autoabasto</v>
      </c>
      <c r="L515" s="10">
        <f t="shared" si="2"/>
        <v>2</v>
      </c>
      <c r="M515" s="10">
        <f t="shared" si="3"/>
        <v>7</v>
      </c>
      <c r="N515" s="10">
        <f t="shared" si="4"/>
        <v>1</v>
      </c>
      <c r="O515" s="10" t="str">
        <f t="array" ref="O515">IFERROR(XLOOKUP(G515,'Tipo de Carga'!A:A,'Tipo de Carga'!C:C))</f>
        <v>Diesel</v>
      </c>
    </row>
    <row r="516">
      <c r="A516" s="16">
        <v>1981.0</v>
      </c>
      <c r="B516" s="10" t="str">
        <f t="array" ref="B516">IFERROR(XLOOKUP(A516,'Asignacion Ene'!A:A,'Asignacion Ene'!C:C))</f>
        <v>MeLi asignado SD</v>
      </c>
      <c r="C516" s="10" t="str">
        <f t="array" ref="C516">IFERROR(XLOOKUP(A516,'Asignacion Ene'!A:A,'Asignacion Ene'!B:B))</f>
        <v>EC-05</v>
      </c>
      <c r="D516" s="17" t="s">
        <v>290</v>
      </c>
      <c r="E516" s="16" t="s">
        <v>148</v>
      </c>
      <c r="F516" s="10" t="str">
        <f t="array" ref="F516">IFERROR(XLOOKUP(E516,Operadores!A:A,Operadores!B:B))</f>
        <v>GARSIX</v>
      </c>
      <c r="G516" s="16" t="s">
        <v>17</v>
      </c>
      <c r="H516" s="13">
        <v>19.2</v>
      </c>
      <c r="I516" s="18">
        <v>778.4</v>
      </c>
      <c r="J516" s="15">
        <f t="shared" si="5"/>
        <v>14945.28</v>
      </c>
      <c r="K516" s="10" t="str">
        <f t="array" ref="K516">IFERROR(XLOOKUP(G516,'Tipo de Carga'!A:A,'Tipo de Carga'!B:B))</f>
        <v>Autoabasto</v>
      </c>
      <c r="L516" s="10">
        <f t="shared" si="2"/>
        <v>2</v>
      </c>
      <c r="M516" s="10">
        <f t="shared" si="3"/>
        <v>7</v>
      </c>
      <c r="N516" s="10">
        <f t="shared" si="4"/>
        <v>1</v>
      </c>
      <c r="O516" s="10" t="str">
        <f t="array" ref="O516">IFERROR(XLOOKUP(G516,'Tipo de Carga'!A:A,'Tipo de Carga'!C:C))</f>
        <v>Diesel</v>
      </c>
    </row>
    <row r="517">
      <c r="A517" s="16">
        <v>1976.0</v>
      </c>
      <c r="B517" s="10" t="str">
        <f t="array" ref="B517">IFERROR(XLOOKUP(A517,'Asignacion Ene'!A:A,'Asignacion Ene'!C:C))</f>
        <v>MeLi asignado SD</v>
      </c>
      <c r="C517" s="10" t="str">
        <f t="array" ref="C517">IFERROR(XLOOKUP(A517,'Asignacion Ene'!A:A,'Asignacion Ene'!B:B))</f>
        <v>EC-05</v>
      </c>
      <c r="D517" s="17" t="s">
        <v>290</v>
      </c>
      <c r="E517" s="16" t="s">
        <v>300</v>
      </c>
      <c r="F517" s="10" t="str">
        <f t="array" ref="F517">IFERROR(XLOOKUP(E517,Operadores!A:A,Operadores!B:B))</f>
        <v>BAUGEO</v>
      </c>
      <c r="G517" s="16" t="s">
        <v>17</v>
      </c>
      <c r="H517" s="13">
        <v>19.2</v>
      </c>
      <c r="I517" s="18">
        <v>236.68</v>
      </c>
      <c r="J517" s="15">
        <f t="shared" si="5"/>
        <v>4544.256</v>
      </c>
      <c r="K517" s="10" t="str">
        <f t="array" ref="K517">IFERROR(XLOOKUP(G517,'Tipo de Carga'!A:A,'Tipo de Carga'!B:B))</f>
        <v>Autoabasto</v>
      </c>
      <c r="L517" s="10">
        <f t="shared" si="2"/>
        <v>2</v>
      </c>
      <c r="M517" s="10">
        <f t="shared" si="3"/>
        <v>7</v>
      </c>
      <c r="N517" s="10">
        <f t="shared" si="4"/>
        <v>1</v>
      </c>
      <c r="O517" s="10" t="str">
        <f t="array" ref="O517">IFERROR(XLOOKUP(G517,'Tipo de Carga'!A:A,'Tipo de Carga'!C:C))</f>
        <v>Diesel</v>
      </c>
    </row>
    <row r="518">
      <c r="A518" s="16">
        <v>1733.0</v>
      </c>
      <c r="B518" s="10" t="str">
        <f t="array" ref="B518">IFERROR(XLOOKUP(A518,'Asignacion Ene'!A:A,'Asignacion Ene'!C:C))</f>
        <v>Liverpool Local</v>
      </c>
      <c r="C518" s="10" t="str">
        <f t="array" ref="C518">IFERROR(XLOOKUP(A518,'Asignacion Ene'!A:A,'Asignacion Ene'!B:B))</f>
        <v>EC-01</v>
      </c>
      <c r="D518" s="17" t="s">
        <v>290</v>
      </c>
      <c r="E518" s="16" t="s">
        <v>301</v>
      </c>
      <c r="F518" s="10" t="str">
        <f t="array" ref="F518">IFERROR(XLOOKUP(E518,Operadores!A:A,Operadores!B:B))</f>
        <v>CABCAR</v>
      </c>
      <c r="G518" s="16" t="s">
        <v>17</v>
      </c>
      <c r="H518" s="13">
        <v>19.2</v>
      </c>
      <c r="I518" s="18">
        <v>487.19</v>
      </c>
      <c r="J518" s="15">
        <f t="shared" si="5"/>
        <v>9354.048</v>
      </c>
      <c r="K518" s="10" t="str">
        <f t="array" ref="K518">IFERROR(XLOOKUP(G518,'Tipo de Carga'!A:A,'Tipo de Carga'!B:B))</f>
        <v>Autoabasto</v>
      </c>
      <c r="L518" s="10">
        <f t="shared" si="2"/>
        <v>2</v>
      </c>
      <c r="M518" s="10">
        <f t="shared" si="3"/>
        <v>7</v>
      </c>
      <c r="N518" s="10">
        <f t="shared" si="4"/>
        <v>1</v>
      </c>
      <c r="O518" s="10" t="str">
        <f t="array" ref="O518">IFERROR(XLOOKUP(G518,'Tipo de Carga'!A:A,'Tipo de Carga'!C:C))</f>
        <v>Diesel</v>
      </c>
    </row>
    <row r="519">
      <c r="A519" s="16">
        <v>1885.0</v>
      </c>
      <c r="B519" s="10" t="str">
        <f t="array" ref="B519">IFERROR(XLOOKUP(A519,'Asignacion Ene'!A:A,'Asignacion Ene'!C:C))</f>
        <v>Liverpool Local</v>
      </c>
      <c r="C519" s="10" t="str">
        <f t="array" ref="C519">IFERROR(XLOOKUP(A519,'Asignacion Ene'!A:A,'Asignacion Ene'!B:B))</f>
        <v>EC-01</v>
      </c>
      <c r="D519" s="17" t="s">
        <v>290</v>
      </c>
      <c r="E519" s="16" t="s">
        <v>302</v>
      </c>
      <c r="F519" s="10" t="str">
        <f t="array" ref="F519">IFERROR(XLOOKUP(E519,Operadores!A:A,Operadores!B:B))</f>
        <v>PANJU</v>
      </c>
      <c r="G519" s="16" t="s">
        <v>17</v>
      </c>
      <c r="H519" s="13">
        <v>19.2</v>
      </c>
      <c r="I519" s="18">
        <v>596.32</v>
      </c>
      <c r="J519" s="15">
        <f t="shared" si="5"/>
        <v>11449.344</v>
      </c>
      <c r="K519" s="10" t="str">
        <f t="array" ref="K519">IFERROR(XLOOKUP(G519,'Tipo de Carga'!A:A,'Tipo de Carga'!B:B))</f>
        <v>Autoabasto</v>
      </c>
      <c r="L519" s="10">
        <f t="shared" si="2"/>
        <v>2</v>
      </c>
      <c r="M519" s="10">
        <f t="shared" si="3"/>
        <v>7</v>
      </c>
      <c r="N519" s="10">
        <f t="shared" si="4"/>
        <v>1</v>
      </c>
      <c r="O519" s="10" t="str">
        <f t="array" ref="O519">IFERROR(XLOOKUP(G519,'Tipo de Carga'!A:A,'Tipo de Carga'!C:C))</f>
        <v>Diesel</v>
      </c>
    </row>
    <row r="520">
      <c r="A520" s="16">
        <v>1760.0</v>
      </c>
      <c r="B520" s="10" t="str">
        <f t="array" ref="B520">IFERROR(XLOOKUP(A520,'Asignacion Ene'!A:A,'Asignacion Ene'!C:C))</f>
        <v>Pipas</v>
      </c>
      <c r="C520" s="10" t="str">
        <f t="array" ref="C520">IFERROR(XLOOKUP(A520,'Asignacion Ene'!A:A,'Asignacion Ene'!B:B))</f>
        <v>EC-02</v>
      </c>
      <c r="D520" s="17" t="s">
        <v>290</v>
      </c>
      <c r="E520" s="16" t="s">
        <v>303</v>
      </c>
      <c r="F520" s="10" t="str">
        <f t="array" ref="F520">IFERROR(XLOOKUP(E520,Operadores!A:A,Operadores!B:B))</f>
        <v>MARJO08</v>
      </c>
      <c r="G520" s="16" t="s">
        <v>17</v>
      </c>
      <c r="H520" s="13">
        <v>19.2</v>
      </c>
      <c r="I520" s="18">
        <v>435.89</v>
      </c>
      <c r="J520" s="15">
        <f t="shared" si="5"/>
        <v>8369.088</v>
      </c>
      <c r="K520" s="10" t="str">
        <f t="array" ref="K520">IFERROR(XLOOKUP(G520,'Tipo de Carga'!A:A,'Tipo de Carga'!B:B))</f>
        <v>Autoabasto</v>
      </c>
      <c r="L520" s="10">
        <f t="shared" si="2"/>
        <v>2</v>
      </c>
      <c r="M520" s="10">
        <f t="shared" si="3"/>
        <v>7</v>
      </c>
      <c r="N520" s="10">
        <f t="shared" si="4"/>
        <v>1</v>
      </c>
      <c r="O520" s="10" t="str">
        <f t="array" ref="O520">IFERROR(XLOOKUP(G520,'Tipo de Carga'!A:A,'Tipo de Carga'!C:C))</f>
        <v>Diesel</v>
      </c>
    </row>
    <row r="521">
      <c r="A521" s="16">
        <v>2040.0</v>
      </c>
      <c r="B521" s="10" t="str">
        <f t="array" ref="B521">IFERROR(XLOOKUP(A521,'Asignacion Ene'!A:A,'Asignacion Ene'!C:C))</f>
        <v>Liverpool Local</v>
      </c>
      <c r="C521" s="10" t="str">
        <f t="array" ref="C521">IFERROR(XLOOKUP(A521,'Asignacion Ene'!A:A,'Asignacion Ene'!B:B))</f>
        <v>EC-01</v>
      </c>
      <c r="D521" s="17" t="s">
        <v>290</v>
      </c>
      <c r="E521" s="16" t="s">
        <v>200</v>
      </c>
      <c r="F521" s="10" t="str">
        <f t="array" ref="F521">IFERROR(XLOOKUP(E521,Operadores!A:A,Operadores!B:B))</f>
        <v>RUEPAT</v>
      </c>
      <c r="G521" s="16" t="s">
        <v>17</v>
      </c>
      <c r="H521" s="13">
        <v>19.2</v>
      </c>
      <c r="I521" s="18">
        <v>147.24</v>
      </c>
      <c r="J521" s="15">
        <f t="shared" si="5"/>
        <v>2827.008</v>
      </c>
      <c r="K521" s="10" t="str">
        <f t="array" ref="K521">IFERROR(XLOOKUP(G521,'Tipo de Carga'!A:A,'Tipo de Carga'!B:B))</f>
        <v>Autoabasto</v>
      </c>
      <c r="L521" s="10">
        <f t="shared" si="2"/>
        <v>2</v>
      </c>
      <c r="M521" s="10">
        <f t="shared" si="3"/>
        <v>7</v>
      </c>
      <c r="N521" s="10">
        <f t="shared" si="4"/>
        <v>1</v>
      </c>
      <c r="O521" s="10" t="str">
        <f t="array" ref="O521">IFERROR(XLOOKUP(G521,'Tipo de Carga'!A:A,'Tipo de Carga'!C:C))</f>
        <v>Diesel</v>
      </c>
    </row>
    <row r="522">
      <c r="A522" s="16">
        <v>2035.0</v>
      </c>
      <c r="B522" s="10" t="str">
        <f t="array" ref="B522">IFERROR(XLOOKUP(A522,'Asignacion Ene'!A:A,'Asignacion Ene'!C:C))</f>
        <v>Liverpool Local</v>
      </c>
      <c r="C522" s="10" t="str">
        <f t="array" ref="C522">IFERROR(XLOOKUP(A522,'Asignacion Ene'!A:A,'Asignacion Ene'!B:B))</f>
        <v>EC-01</v>
      </c>
      <c r="D522" s="17" t="s">
        <v>290</v>
      </c>
      <c r="E522" s="16" t="s">
        <v>141</v>
      </c>
      <c r="F522" s="10" t="str">
        <f t="array" ref="F522">IFERROR(XLOOKUP(E522,Operadores!A:A,Operadores!B:B))</f>
        <v>VELJOR</v>
      </c>
      <c r="G522" s="16" t="s">
        <v>17</v>
      </c>
      <c r="H522" s="13">
        <v>19.2</v>
      </c>
      <c r="I522" s="18">
        <v>300.43</v>
      </c>
      <c r="J522" s="15">
        <f t="shared" si="5"/>
        <v>5768.256</v>
      </c>
      <c r="K522" s="10" t="str">
        <f t="array" ref="K522">IFERROR(XLOOKUP(G522,'Tipo de Carga'!A:A,'Tipo de Carga'!B:B))</f>
        <v>Autoabasto</v>
      </c>
      <c r="L522" s="10">
        <f t="shared" si="2"/>
        <v>2</v>
      </c>
      <c r="M522" s="10">
        <f t="shared" si="3"/>
        <v>7</v>
      </c>
      <c r="N522" s="10">
        <f t="shared" si="4"/>
        <v>1</v>
      </c>
      <c r="O522" s="10" t="str">
        <f t="array" ref="O522">IFERROR(XLOOKUP(G522,'Tipo de Carga'!A:A,'Tipo de Carga'!C:C))</f>
        <v>Diesel</v>
      </c>
    </row>
    <row r="523">
      <c r="A523" s="16">
        <v>1748.0</v>
      </c>
      <c r="B523" s="10" t="str">
        <f t="array" ref="B523">IFERROR(XLOOKUP(A523,'Asignacion Ene'!A:A,'Asignacion Ene'!C:C))</f>
        <v>Liverpool Local</v>
      </c>
      <c r="C523" s="10" t="str">
        <f t="array" ref="C523">IFERROR(XLOOKUP(A523,'Asignacion Ene'!A:A,'Asignacion Ene'!B:B))</f>
        <v>EC-01</v>
      </c>
      <c r="D523" s="17" t="s">
        <v>290</v>
      </c>
      <c r="E523" s="16" t="s">
        <v>304</v>
      </c>
      <c r="F523" s="10" t="str">
        <f t="array" ref="F523">IFERROR(XLOOKUP(E523,Operadores!A:A,Operadores!B:B))</f>
        <v>SANJUL</v>
      </c>
      <c r="G523" s="16" t="s">
        <v>17</v>
      </c>
      <c r="H523" s="13">
        <v>19.2</v>
      </c>
      <c r="I523" s="18">
        <v>453.0</v>
      </c>
      <c r="J523" s="15">
        <f t="shared" si="5"/>
        <v>8697.6</v>
      </c>
      <c r="K523" s="10" t="str">
        <f t="array" ref="K523">IFERROR(XLOOKUP(G523,'Tipo de Carga'!A:A,'Tipo de Carga'!B:B))</f>
        <v>Autoabasto</v>
      </c>
      <c r="L523" s="10">
        <f t="shared" si="2"/>
        <v>2</v>
      </c>
      <c r="M523" s="10">
        <f t="shared" si="3"/>
        <v>7</v>
      </c>
      <c r="N523" s="10">
        <f t="shared" si="4"/>
        <v>1</v>
      </c>
      <c r="O523" s="10" t="str">
        <f t="array" ref="O523">IFERROR(XLOOKUP(G523,'Tipo de Carga'!A:A,'Tipo de Carga'!C:C))</f>
        <v>Diesel</v>
      </c>
    </row>
    <row r="524">
      <c r="A524" s="16">
        <v>2043.0</v>
      </c>
      <c r="B524" s="10" t="str">
        <f t="array" ref="B524">IFERROR(XLOOKUP(A524,'Asignacion Ene'!A:A,'Asignacion Ene'!C:C))</f>
        <v>Liverpool Local</v>
      </c>
      <c r="C524" s="10" t="str">
        <f t="array" ref="C524">IFERROR(XLOOKUP(A524,'Asignacion Ene'!A:A,'Asignacion Ene'!B:B))</f>
        <v>EC-01</v>
      </c>
      <c r="D524" s="17" t="s">
        <v>290</v>
      </c>
      <c r="E524" s="16" t="s">
        <v>144</v>
      </c>
      <c r="F524" s="10" t="str">
        <f t="array" ref="F524">IFERROR(XLOOKUP(E524,Operadores!A:A,Operadores!B:B))</f>
        <v>MORLU01</v>
      </c>
      <c r="G524" s="16" t="s">
        <v>17</v>
      </c>
      <c r="H524" s="13">
        <v>19.2</v>
      </c>
      <c r="I524" s="18">
        <v>157.1</v>
      </c>
      <c r="J524" s="15">
        <f t="shared" si="5"/>
        <v>3016.32</v>
      </c>
      <c r="K524" s="10" t="str">
        <f t="array" ref="K524">IFERROR(XLOOKUP(G524,'Tipo de Carga'!A:A,'Tipo de Carga'!B:B))</f>
        <v>Autoabasto</v>
      </c>
      <c r="L524" s="10">
        <f t="shared" si="2"/>
        <v>2</v>
      </c>
      <c r="M524" s="10">
        <f t="shared" si="3"/>
        <v>7</v>
      </c>
      <c r="N524" s="10">
        <f t="shared" si="4"/>
        <v>1</v>
      </c>
      <c r="O524" s="10" t="str">
        <f t="array" ref="O524">IFERROR(XLOOKUP(G524,'Tipo de Carga'!A:A,'Tipo de Carga'!C:C))</f>
        <v>Diesel</v>
      </c>
    </row>
    <row r="525">
      <c r="A525" s="16">
        <v>1833.0</v>
      </c>
      <c r="B525" s="10" t="str">
        <f t="array" ref="B525">IFERROR(XLOOKUP(A525,'Asignacion Ene'!A:A,'Asignacion Ene'!C:C))</f>
        <v>Liverpool Local</v>
      </c>
      <c r="C525" s="10" t="str">
        <f t="array" ref="C525">IFERROR(XLOOKUP(A525,'Asignacion Ene'!A:A,'Asignacion Ene'!B:B))</f>
        <v>EC-01</v>
      </c>
      <c r="D525" s="17" t="s">
        <v>290</v>
      </c>
      <c r="E525" s="16" t="s">
        <v>143</v>
      </c>
      <c r="F525" s="10" t="str">
        <f t="array" ref="F525">IFERROR(XLOOKUP(E525,Operadores!A:A,Operadores!B:B))</f>
        <v>SANROD</v>
      </c>
      <c r="G525" s="16" t="s">
        <v>17</v>
      </c>
      <c r="H525" s="13">
        <v>19.2</v>
      </c>
      <c r="I525" s="18">
        <v>503.69</v>
      </c>
      <c r="J525" s="15">
        <f t="shared" si="5"/>
        <v>9670.848</v>
      </c>
      <c r="K525" s="10" t="str">
        <f t="array" ref="K525">IFERROR(XLOOKUP(G525,'Tipo de Carga'!A:A,'Tipo de Carga'!B:B))</f>
        <v>Autoabasto</v>
      </c>
      <c r="L525" s="10">
        <f t="shared" si="2"/>
        <v>2</v>
      </c>
      <c r="M525" s="10">
        <f t="shared" si="3"/>
        <v>7</v>
      </c>
      <c r="N525" s="10">
        <f t="shared" si="4"/>
        <v>1</v>
      </c>
      <c r="O525" s="10" t="str">
        <f t="array" ref="O525">IFERROR(XLOOKUP(G525,'Tipo de Carga'!A:A,'Tipo de Carga'!C:C))</f>
        <v>Diesel</v>
      </c>
    </row>
    <row r="526">
      <c r="A526" s="16">
        <v>1900.0</v>
      </c>
      <c r="B526" s="10" t="str">
        <f t="array" ref="B526">IFERROR(XLOOKUP(A526,'Asignacion Ene'!A:A,'Asignacion Ene'!C:C))</f>
        <v>Full Liver</v>
      </c>
      <c r="C526" s="10" t="str">
        <f t="array" ref="C526">IFERROR(XLOOKUP(A526,'Asignacion Ene'!A:A,'Asignacion Ene'!B:B))</f>
        <v>EC-01</v>
      </c>
      <c r="D526" s="17" t="s">
        <v>290</v>
      </c>
      <c r="E526" s="16" t="s">
        <v>305</v>
      </c>
      <c r="F526" s="10" t="str">
        <f t="array" ref="F526">IFERROR(XLOOKUP(E526,Operadores!A:A,Operadores!B:B))</f>
        <v>LEMANT</v>
      </c>
      <c r="G526" s="16" t="s">
        <v>17</v>
      </c>
      <c r="H526" s="13">
        <v>19.2</v>
      </c>
      <c r="I526" s="18">
        <v>891.69</v>
      </c>
      <c r="J526" s="15">
        <f t="shared" si="5"/>
        <v>17120.448</v>
      </c>
      <c r="K526" s="10" t="str">
        <f t="array" ref="K526">IFERROR(XLOOKUP(G526,'Tipo de Carga'!A:A,'Tipo de Carga'!B:B))</f>
        <v>Autoabasto</v>
      </c>
      <c r="L526" s="10">
        <f t="shared" si="2"/>
        <v>2</v>
      </c>
      <c r="M526" s="10">
        <f t="shared" si="3"/>
        <v>7</v>
      </c>
      <c r="N526" s="10">
        <f t="shared" si="4"/>
        <v>1</v>
      </c>
      <c r="O526" s="10" t="str">
        <f t="array" ref="O526">IFERROR(XLOOKUP(G526,'Tipo de Carga'!A:A,'Tipo de Carga'!C:C))</f>
        <v>Diesel</v>
      </c>
    </row>
    <row r="527">
      <c r="A527" s="16">
        <v>2046.0</v>
      </c>
      <c r="B527" s="10" t="str">
        <f t="array" ref="B527">IFERROR(XLOOKUP(A527,'Asignacion Ene'!A:A,'Asignacion Ene'!C:C))</f>
        <v>Liverpool Local</v>
      </c>
      <c r="C527" s="10" t="str">
        <f t="array" ref="C527">IFERROR(XLOOKUP(A527,'Asignacion Ene'!A:A,'Asignacion Ene'!B:B))</f>
        <v>EC-01</v>
      </c>
      <c r="D527" s="17" t="s">
        <v>290</v>
      </c>
      <c r="E527" s="16" t="s">
        <v>306</v>
      </c>
      <c r="F527" s="10" t="str">
        <f t="array" ref="F527">IFERROR(XLOOKUP(E527,Operadores!A:A,Operadores!B:B))</f>
        <v>QUIJOS</v>
      </c>
      <c r="G527" s="16" t="s">
        <v>17</v>
      </c>
      <c r="H527" s="13">
        <v>19.2</v>
      </c>
      <c r="I527" s="18">
        <v>537.58</v>
      </c>
      <c r="J527" s="15">
        <f t="shared" si="5"/>
        <v>10321.536</v>
      </c>
      <c r="K527" s="10" t="str">
        <f t="array" ref="K527">IFERROR(XLOOKUP(G527,'Tipo de Carga'!A:A,'Tipo de Carga'!B:B))</f>
        <v>Autoabasto</v>
      </c>
      <c r="L527" s="10">
        <f t="shared" si="2"/>
        <v>2</v>
      </c>
      <c r="M527" s="10">
        <f t="shared" si="3"/>
        <v>7</v>
      </c>
      <c r="N527" s="10">
        <f t="shared" si="4"/>
        <v>1</v>
      </c>
      <c r="O527" s="10" t="str">
        <f t="array" ref="O527">IFERROR(XLOOKUP(G527,'Tipo de Carga'!A:A,'Tipo de Carga'!C:C))</f>
        <v>Diesel</v>
      </c>
    </row>
    <row r="528">
      <c r="A528" s="16">
        <v>1823.0</v>
      </c>
      <c r="B528" s="10" t="str">
        <f t="array" ref="B528">IFERROR(XLOOKUP(A528,'Asignacion Ene'!A:A,'Asignacion Ene'!C:C))</f>
        <v>Liverpool Local</v>
      </c>
      <c r="C528" s="10" t="str">
        <f t="array" ref="C528">IFERROR(XLOOKUP(A528,'Asignacion Ene'!A:A,'Asignacion Ene'!B:B))</f>
        <v>EC-01</v>
      </c>
      <c r="D528" s="17" t="s">
        <v>290</v>
      </c>
      <c r="E528" s="16" t="s">
        <v>307</v>
      </c>
      <c r="F528" s="10" t="str">
        <f t="array" ref="F528">IFERROR(XLOOKUP(E528,Operadores!A:A,Operadores!B:B))</f>
        <v>SANLUI01</v>
      </c>
      <c r="G528" s="16" t="s">
        <v>17</v>
      </c>
      <c r="H528" s="13">
        <v>19.2</v>
      </c>
      <c r="I528" s="18">
        <v>670.06</v>
      </c>
      <c r="J528" s="15">
        <f t="shared" si="5"/>
        <v>12865.152</v>
      </c>
      <c r="K528" s="10" t="str">
        <f t="array" ref="K528">IFERROR(XLOOKUP(G528,'Tipo de Carga'!A:A,'Tipo de Carga'!B:B))</f>
        <v>Autoabasto</v>
      </c>
      <c r="L528" s="10">
        <f t="shared" si="2"/>
        <v>2</v>
      </c>
      <c r="M528" s="10">
        <f t="shared" si="3"/>
        <v>7</v>
      </c>
      <c r="N528" s="10">
        <f t="shared" si="4"/>
        <v>1</v>
      </c>
      <c r="O528" s="10" t="str">
        <f t="array" ref="O528">IFERROR(XLOOKUP(G528,'Tipo de Carga'!A:A,'Tipo de Carga'!C:C))</f>
        <v>Diesel</v>
      </c>
    </row>
    <row r="529">
      <c r="A529" s="16">
        <v>1979.0</v>
      </c>
      <c r="B529" s="10" t="str">
        <f t="array" ref="B529">IFERROR(XLOOKUP(A529,'Asignacion Ene'!A:A,'Asignacion Ene'!C:C))</f>
        <v>MeLi asignado SD</v>
      </c>
      <c r="C529" s="10" t="str">
        <f t="array" ref="C529">IFERROR(XLOOKUP(A529,'Asignacion Ene'!A:A,'Asignacion Ene'!B:B))</f>
        <v>EC-05</v>
      </c>
      <c r="D529" s="17" t="s">
        <v>290</v>
      </c>
      <c r="E529" s="16" t="s">
        <v>253</v>
      </c>
      <c r="F529" s="10" t="str">
        <f t="array" ref="F529">IFERROR(XLOOKUP(E529,Operadores!A:A,Operadores!B:B))</f>
        <v>GALODI</v>
      </c>
      <c r="G529" s="16" t="s">
        <v>17</v>
      </c>
      <c r="H529" s="13">
        <v>19.2</v>
      </c>
      <c r="I529" s="18">
        <v>29.64</v>
      </c>
      <c r="J529" s="15">
        <f t="shared" si="5"/>
        <v>569.088</v>
      </c>
      <c r="K529" s="10" t="str">
        <f t="array" ref="K529">IFERROR(XLOOKUP(G529,'Tipo de Carga'!A:A,'Tipo de Carga'!B:B))</f>
        <v>Autoabasto</v>
      </c>
      <c r="L529" s="10">
        <f t="shared" si="2"/>
        <v>2</v>
      </c>
      <c r="M529" s="10">
        <f t="shared" si="3"/>
        <v>7</v>
      </c>
      <c r="N529" s="10">
        <f t="shared" si="4"/>
        <v>1</v>
      </c>
      <c r="O529" s="10" t="str">
        <f t="array" ref="O529">IFERROR(XLOOKUP(G529,'Tipo de Carga'!A:A,'Tipo de Carga'!C:C))</f>
        <v>Diesel</v>
      </c>
    </row>
    <row r="530">
      <c r="A530" s="16">
        <v>1980.0</v>
      </c>
      <c r="B530" s="10" t="str">
        <f t="array" ref="B530">IFERROR(XLOOKUP(A530,'Asignacion Ene'!A:A,'Asignacion Ene'!C:C))</f>
        <v>MeLi asignado SD</v>
      </c>
      <c r="C530" s="10" t="str">
        <f t="array" ref="C530">IFERROR(XLOOKUP(A530,'Asignacion Ene'!A:A,'Asignacion Ene'!B:B))</f>
        <v>EC-05</v>
      </c>
      <c r="D530" s="17" t="s">
        <v>290</v>
      </c>
      <c r="E530" s="16" t="s">
        <v>74</v>
      </c>
      <c r="F530" s="10" t="str">
        <f t="array" ref="F530">IFERROR(XLOOKUP(E530,Operadores!A:A,Operadores!B:B))</f>
        <v>AGUMIG</v>
      </c>
      <c r="G530" s="16" t="s">
        <v>17</v>
      </c>
      <c r="H530" s="13">
        <v>19.2</v>
      </c>
      <c r="I530" s="18">
        <v>447.71</v>
      </c>
      <c r="J530" s="15">
        <f t="shared" si="5"/>
        <v>8596.032</v>
      </c>
      <c r="K530" s="10" t="str">
        <f t="array" ref="K530">IFERROR(XLOOKUP(G530,'Tipo de Carga'!A:A,'Tipo de Carga'!B:B))</f>
        <v>Autoabasto</v>
      </c>
      <c r="L530" s="10">
        <f t="shared" si="2"/>
        <v>2</v>
      </c>
      <c r="M530" s="10">
        <f t="shared" si="3"/>
        <v>7</v>
      </c>
      <c r="N530" s="10">
        <f t="shared" si="4"/>
        <v>1</v>
      </c>
      <c r="O530" s="10" t="str">
        <f t="array" ref="O530">IFERROR(XLOOKUP(G530,'Tipo de Carga'!A:A,'Tipo de Carga'!C:C))</f>
        <v>Diesel</v>
      </c>
    </row>
    <row r="531">
      <c r="A531" s="16">
        <v>1889.0</v>
      </c>
      <c r="B531" s="10" t="str">
        <f t="array" ref="B531">IFERROR(XLOOKUP(A531,'Asignacion Ene'!A:A,'Asignacion Ene'!C:C))</f>
        <v>MeLi asignado SD</v>
      </c>
      <c r="C531" s="10" t="str">
        <f t="array" ref="C531">IFERROR(XLOOKUP(A531,'Asignacion Ene'!A:A,'Asignacion Ene'!B:B))</f>
        <v>EC-05</v>
      </c>
      <c r="D531" s="17" t="s">
        <v>290</v>
      </c>
      <c r="E531" s="16" t="s">
        <v>147</v>
      </c>
      <c r="F531" s="10" t="str">
        <f t="array" ref="F531">IFERROR(XLOOKUP(E531,Operadores!A:A,Operadores!B:B))</f>
        <v>MARANG</v>
      </c>
      <c r="G531" s="16" t="s">
        <v>17</v>
      </c>
      <c r="H531" s="13">
        <v>19.2</v>
      </c>
      <c r="I531" s="18">
        <v>335.0</v>
      </c>
      <c r="J531" s="15">
        <f t="shared" si="5"/>
        <v>6432</v>
      </c>
      <c r="K531" s="10" t="str">
        <f t="array" ref="K531">IFERROR(XLOOKUP(G531,'Tipo de Carga'!A:A,'Tipo de Carga'!B:B))</f>
        <v>Autoabasto</v>
      </c>
      <c r="L531" s="10">
        <f t="shared" si="2"/>
        <v>2</v>
      </c>
      <c r="M531" s="10">
        <f t="shared" si="3"/>
        <v>7</v>
      </c>
      <c r="N531" s="10">
        <f t="shared" si="4"/>
        <v>1</v>
      </c>
      <c r="O531" s="10" t="str">
        <f t="array" ref="O531">IFERROR(XLOOKUP(G531,'Tipo de Carga'!A:A,'Tipo de Carga'!C:C))</f>
        <v>Diesel</v>
      </c>
    </row>
    <row r="532">
      <c r="A532" s="16">
        <v>2042.0</v>
      </c>
      <c r="B532" s="10" t="str">
        <f t="array" ref="B532">IFERROR(XLOOKUP(A532,'Asignacion Ene'!A:A,'Asignacion Ene'!C:C))</f>
        <v>Liverpool Local</v>
      </c>
      <c r="C532" s="10" t="str">
        <f t="array" ref="C532">IFERROR(XLOOKUP(A532,'Asignacion Ene'!A:A,'Asignacion Ene'!B:B))</f>
        <v>EC-01</v>
      </c>
      <c r="D532" s="17" t="s">
        <v>290</v>
      </c>
      <c r="E532" s="16" t="s">
        <v>308</v>
      </c>
      <c r="F532" s="10" t="str">
        <f t="array" ref="F532">IFERROR(XLOOKUP(E532,Operadores!A:A,Operadores!B:B))</f>
        <v>ESCALA</v>
      </c>
      <c r="G532" s="16" t="s">
        <v>17</v>
      </c>
      <c r="H532" s="13">
        <v>19.2</v>
      </c>
      <c r="I532" s="18">
        <v>447.96</v>
      </c>
      <c r="J532" s="15">
        <f t="shared" si="5"/>
        <v>8600.832</v>
      </c>
      <c r="K532" s="10" t="str">
        <f t="array" ref="K532">IFERROR(XLOOKUP(G532,'Tipo de Carga'!A:A,'Tipo de Carga'!B:B))</f>
        <v>Autoabasto</v>
      </c>
      <c r="L532" s="10">
        <f t="shared" si="2"/>
        <v>2</v>
      </c>
      <c r="M532" s="10">
        <f t="shared" si="3"/>
        <v>7</v>
      </c>
      <c r="N532" s="10">
        <f t="shared" si="4"/>
        <v>1</v>
      </c>
      <c r="O532" s="10" t="str">
        <f t="array" ref="O532">IFERROR(XLOOKUP(G532,'Tipo de Carga'!A:A,'Tipo de Carga'!C:C))</f>
        <v>Diesel</v>
      </c>
    </row>
    <row r="533">
      <c r="A533" s="16">
        <v>2002.0</v>
      </c>
      <c r="B533" s="10" t="str">
        <f t="array" ref="B533">IFERROR(XLOOKUP(A533,'Asignacion Ene'!A:A,'Asignacion Ene'!C:C))</f>
        <v>MeLi Dedicado Merida</v>
      </c>
      <c r="C533" s="10" t="str">
        <f t="array" ref="C533">IFERROR(XLOOKUP(A533,'Asignacion Ene'!A:A,'Asignacion Ene'!B:B))</f>
        <v>EC-05</v>
      </c>
      <c r="D533" s="17" t="s">
        <v>290</v>
      </c>
      <c r="E533" s="16" t="s">
        <v>309</v>
      </c>
      <c r="F533" s="10" t="str">
        <f t="array" ref="F533">IFERROR(XLOOKUP(E533,Operadores!A:A,Operadores!B:B))</f>
        <v>VELALE</v>
      </c>
      <c r="G533" s="16" t="s">
        <v>17</v>
      </c>
      <c r="H533" s="13">
        <v>19.2</v>
      </c>
      <c r="I533" s="18">
        <v>294.74</v>
      </c>
      <c r="J533" s="15">
        <f t="shared" si="5"/>
        <v>5659.008</v>
      </c>
      <c r="K533" s="10" t="str">
        <f t="array" ref="K533">IFERROR(XLOOKUP(G533,'Tipo de Carga'!A:A,'Tipo de Carga'!B:B))</f>
        <v>Autoabasto</v>
      </c>
      <c r="L533" s="10">
        <f t="shared" si="2"/>
        <v>2</v>
      </c>
      <c r="M533" s="10">
        <f t="shared" si="3"/>
        <v>7</v>
      </c>
      <c r="N533" s="10">
        <f t="shared" si="4"/>
        <v>1</v>
      </c>
      <c r="O533" s="10" t="str">
        <f t="array" ref="O533">IFERROR(XLOOKUP(G533,'Tipo de Carga'!A:A,'Tipo de Carga'!C:C))</f>
        <v>Diesel</v>
      </c>
    </row>
    <row r="534">
      <c r="A534" s="16">
        <v>1888.0</v>
      </c>
      <c r="B534" s="10" t="str">
        <f t="array" ref="B534">IFERROR(XLOOKUP(A534,'Asignacion Ene'!A:A,'Asignacion Ene'!C:C))</f>
        <v>Circuitos</v>
      </c>
      <c r="C534" s="10" t="str">
        <f t="array" ref="C534">IFERROR(XLOOKUP(A534,'Asignacion Ene'!A:A,'Asignacion Ene'!B:B))</f>
        <v>EC-03</v>
      </c>
      <c r="D534" s="17" t="s">
        <v>290</v>
      </c>
      <c r="E534" s="16" t="s">
        <v>84</v>
      </c>
      <c r="F534" s="10" t="str">
        <f t="array" ref="F534">IFERROR(XLOOKUP(E534,Operadores!A:A,Operadores!B:B))</f>
        <v>CUAJOR</v>
      </c>
      <c r="G534" s="16" t="s">
        <v>17</v>
      </c>
      <c r="H534" s="13">
        <v>19.2</v>
      </c>
      <c r="I534" s="18">
        <v>299.49</v>
      </c>
      <c r="J534" s="15">
        <f t="shared" si="5"/>
        <v>5750.208</v>
      </c>
      <c r="K534" s="10" t="str">
        <f t="array" ref="K534">IFERROR(XLOOKUP(G534,'Tipo de Carga'!A:A,'Tipo de Carga'!B:B))</f>
        <v>Autoabasto</v>
      </c>
      <c r="L534" s="10">
        <f t="shared" si="2"/>
        <v>2</v>
      </c>
      <c r="M534" s="10">
        <f t="shared" si="3"/>
        <v>7</v>
      </c>
      <c r="N534" s="10">
        <f t="shared" si="4"/>
        <v>1</v>
      </c>
      <c r="O534" s="10" t="str">
        <f t="array" ref="O534">IFERROR(XLOOKUP(G534,'Tipo de Carga'!A:A,'Tipo de Carga'!C:C))</f>
        <v>Diesel</v>
      </c>
    </row>
    <row r="535">
      <c r="A535" s="16">
        <v>2088.0</v>
      </c>
      <c r="B535" s="10" t="str">
        <f t="array" ref="B535">IFERROR(XLOOKUP(A535,'Asignacion Ene'!A:A,'Asignacion Ene'!C:C))</f>
        <v>MeLi Ded Puebla</v>
      </c>
      <c r="C535" s="10" t="str">
        <f t="array" ref="C535">IFERROR(XLOOKUP(A535,'Asignacion Ene'!A:A,'Asignacion Ene'!B:B))</f>
        <v>EC-05</v>
      </c>
      <c r="D535" s="17" t="s">
        <v>290</v>
      </c>
      <c r="E535" s="16" t="s">
        <v>310</v>
      </c>
      <c r="F535" s="10" t="str">
        <f t="array" ref="F535">IFERROR(XLOOKUP(E535,Operadores!A:A,Operadores!B:B))</f>
        <v>SANMA05</v>
      </c>
      <c r="G535" s="16" t="s">
        <v>17</v>
      </c>
      <c r="H535" s="13">
        <v>19.2</v>
      </c>
      <c r="I535" s="18">
        <v>855.61</v>
      </c>
      <c r="J535" s="15">
        <f t="shared" si="5"/>
        <v>16427.712</v>
      </c>
      <c r="K535" s="10" t="str">
        <f t="array" ref="K535">IFERROR(XLOOKUP(G535,'Tipo de Carga'!A:A,'Tipo de Carga'!B:B))</f>
        <v>Autoabasto</v>
      </c>
      <c r="L535" s="10">
        <f t="shared" si="2"/>
        <v>2</v>
      </c>
      <c r="M535" s="10">
        <f t="shared" si="3"/>
        <v>7</v>
      </c>
      <c r="N535" s="10">
        <f t="shared" si="4"/>
        <v>1</v>
      </c>
      <c r="O535" s="10" t="str">
        <f t="array" ref="O535">IFERROR(XLOOKUP(G535,'Tipo de Carga'!A:A,'Tipo de Carga'!C:C))</f>
        <v>Diesel</v>
      </c>
    </row>
    <row r="536">
      <c r="A536" s="16">
        <v>1998.0</v>
      </c>
      <c r="B536" s="10" t="str">
        <f t="array" ref="B536">IFERROR(XLOOKUP(A536,'Asignacion Ene'!A:A,'Asignacion Ene'!C:C))</f>
        <v>MeLi Dedicado Merida</v>
      </c>
      <c r="C536" s="10" t="str">
        <f t="array" ref="C536">IFERROR(XLOOKUP(A536,'Asignacion Ene'!A:A,'Asignacion Ene'!B:B))</f>
        <v>EC-05</v>
      </c>
      <c r="D536" s="17" t="s">
        <v>290</v>
      </c>
      <c r="E536" s="16" t="s">
        <v>227</v>
      </c>
      <c r="F536" s="10" t="str">
        <f t="array" ref="F536">IFERROR(XLOOKUP(E536,Operadores!A:A,Operadores!B:B))</f>
        <v>SANEUS</v>
      </c>
      <c r="G536" s="16" t="s">
        <v>17</v>
      </c>
      <c r="H536" s="13">
        <v>19.2</v>
      </c>
      <c r="I536" s="18">
        <v>275.97</v>
      </c>
      <c r="J536" s="15">
        <f t="shared" si="5"/>
        <v>5298.624</v>
      </c>
      <c r="K536" s="10" t="str">
        <f t="array" ref="K536">IFERROR(XLOOKUP(G536,'Tipo de Carga'!A:A,'Tipo de Carga'!B:B))</f>
        <v>Autoabasto</v>
      </c>
      <c r="L536" s="10">
        <f t="shared" si="2"/>
        <v>2</v>
      </c>
      <c r="M536" s="10">
        <f t="shared" si="3"/>
        <v>7</v>
      </c>
      <c r="N536" s="10">
        <f t="shared" si="4"/>
        <v>1</v>
      </c>
      <c r="O536" s="10" t="str">
        <f t="array" ref="O536">IFERROR(XLOOKUP(G536,'Tipo de Carga'!A:A,'Tipo de Carga'!C:C))</f>
        <v>Diesel</v>
      </c>
    </row>
    <row r="537">
      <c r="A537" s="16">
        <v>2025.0</v>
      </c>
      <c r="B537" s="10" t="str">
        <f t="array" ref="B537">IFERROR(XLOOKUP(A537,'Asignacion Ene'!A:A,'Asignacion Ene'!C:C))</f>
        <v>MeLi Dedicado TD</v>
      </c>
      <c r="C537" s="10" t="str">
        <f t="array" ref="C537">IFERROR(XLOOKUP(A537,'Asignacion Ene'!A:A,'Asignacion Ene'!B:B))</f>
        <v>EC-05</v>
      </c>
      <c r="D537" s="17" t="s">
        <v>290</v>
      </c>
      <c r="E537" s="16" t="s">
        <v>44</v>
      </c>
      <c r="F537" s="10" t="str">
        <f t="array" ref="F537">IFERROR(XLOOKUP(E537,Operadores!A:A,Operadores!B:B))</f>
        <v>BONAR</v>
      </c>
      <c r="G537" s="16" t="s">
        <v>17</v>
      </c>
      <c r="H537" s="13">
        <v>19.2</v>
      </c>
      <c r="I537" s="18">
        <v>521.78</v>
      </c>
      <c r="J537" s="15">
        <f t="shared" si="5"/>
        <v>10018.176</v>
      </c>
      <c r="K537" s="10" t="str">
        <f t="array" ref="K537">IFERROR(XLOOKUP(G537,'Tipo de Carga'!A:A,'Tipo de Carga'!B:B))</f>
        <v>Autoabasto</v>
      </c>
      <c r="L537" s="10">
        <f t="shared" si="2"/>
        <v>2</v>
      </c>
      <c r="M537" s="10">
        <f t="shared" si="3"/>
        <v>7</v>
      </c>
      <c r="N537" s="10">
        <f t="shared" si="4"/>
        <v>1</v>
      </c>
      <c r="O537" s="10" t="str">
        <f t="array" ref="O537">IFERROR(XLOOKUP(G537,'Tipo de Carga'!A:A,'Tipo de Carga'!C:C))</f>
        <v>Diesel</v>
      </c>
    </row>
    <row r="538">
      <c r="A538" s="16">
        <v>1881.0</v>
      </c>
      <c r="B538" s="10" t="str">
        <f t="array" ref="B538">IFERROR(XLOOKUP(A538,'Asignacion Ene'!A:A,'Asignacion Ene'!C:C))</f>
        <v>Circuitos</v>
      </c>
      <c r="C538" s="10" t="str">
        <f t="array" ref="C538">IFERROR(XLOOKUP(A538,'Asignacion Ene'!A:A,'Asignacion Ene'!B:B))</f>
        <v>EC-03</v>
      </c>
      <c r="D538" s="17" t="s">
        <v>290</v>
      </c>
      <c r="E538" s="16" t="s">
        <v>156</v>
      </c>
      <c r="F538" s="10" t="str">
        <f t="array" ref="F538">IFERROR(XLOOKUP(E538,Operadores!A:A,Operadores!B:B))</f>
        <v>CERJER</v>
      </c>
      <c r="G538" s="16" t="s">
        <v>17</v>
      </c>
      <c r="H538" s="13">
        <v>19.2</v>
      </c>
      <c r="I538" s="18">
        <v>511.06</v>
      </c>
      <c r="J538" s="15">
        <f t="shared" si="5"/>
        <v>9812.352</v>
      </c>
      <c r="K538" s="10" t="str">
        <f t="array" ref="K538">IFERROR(XLOOKUP(G538,'Tipo de Carga'!A:A,'Tipo de Carga'!B:B))</f>
        <v>Autoabasto</v>
      </c>
      <c r="L538" s="10">
        <f t="shared" si="2"/>
        <v>2</v>
      </c>
      <c r="M538" s="10">
        <f t="shared" si="3"/>
        <v>7</v>
      </c>
      <c r="N538" s="10">
        <f t="shared" si="4"/>
        <v>1</v>
      </c>
      <c r="O538" s="10" t="str">
        <f t="array" ref="O538">IFERROR(XLOOKUP(G538,'Tipo de Carga'!A:A,'Tipo de Carga'!C:C))</f>
        <v>Diesel</v>
      </c>
    </row>
    <row r="539">
      <c r="A539" s="16">
        <v>1836.0</v>
      </c>
      <c r="B539" s="10" t="str">
        <f t="array" ref="B539">IFERROR(XLOOKUP(A539,'Asignacion Ene'!A:A,'Asignacion Ene'!C:C))</f>
        <v>Full Liver</v>
      </c>
      <c r="C539" s="10" t="str">
        <f t="array" ref="C539">IFERROR(XLOOKUP(A539,'Asignacion Ene'!A:A,'Asignacion Ene'!B:B))</f>
        <v>EC-01</v>
      </c>
      <c r="D539" s="17" t="s">
        <v>290</v>
      </c>
      <c r="E539" s="16" t="s">
        <v>311</v>
      </c>
      <c r="F539" s="10" t="str">
        <f t="array" ref="F539">IFERROR(XLOOKUP(E539,Operadores!A:A,Operadores!B:B))</f>
        <v>ESGJOS</v>
      </c>
      <c r="G539" s="16" t="s">
        <v>17</v>
      </c>
      <c r="H539" s="13">
        <v>19.2</v>
      </c>
      <c r="I539" s="18">
        <v>947.74</v>
      </c>
      <c r="J539" s="15">
        <f t="shared" si="5"/>
        <v>18196.608</v>
      </c>
      <c r="K539" s="10" t="str">
        <f t="array" ref="K539">IFERROR(XLOOKUP(G539,'Tipo de Carga'!A:A,'Tipo de Carga'!B:B))</f>
        <v>Autoabasto</v>
      </c>
      <c r="L539" s="10">
        <f t="shared" si="2"/>
        <v>2</v>
      </c>
      <c r="M539" s="10">
        <f t="shared" si="3"/>
        <v>7</v>
      </c>
      <c r="N539" s="10">
        <f t="shared" si="4"/>
        <v>1</v>
      </c>
      <c r="O539" s="10" t="str">
        <f t="array" ref="O539">IFERROR(XLOOKUP(G539,'Tipo de Carga'!A:A,'Tipo de Carga'!C:C))</f>
        <v>Diesel</v>
      </c>
    </row>
    <row r="540">
      <c r="A540" s="16">
        <v>1683.0</v>
      </c>
      <c r="B540" s="10" t="str">
        <f t="array" ref="B540">IFERROR(XLOOKUP(A540,'Asignacion Ene'!A:A,'Asignacion Ene'!C:C))</f>
        <v>Pilgrims Tepo</v>
      </c>
      <c r="C540" s="10" t="str">
        <f t="array" ref="C540">IFERROR(XLOOKUP(A540,'Asignacion Ene'!A:A,'Asignacion Ene'!B:B))</f>
        <v>EC-02</v>
      </c>
      <c r="D540" s="17" t="s">
        <v>290</v>
      </c>
      <c r="E540" s="16" t="s">
        <v>312</v>
      </c>
      <c r="F540" s="10" t="str">
        <f t="array" ref="F540">IFERROR(XLOOKUP(E540,Operadores!A:A,Operadores!B:B))</f>
        <v>RENOSC</v>
      </c>
      <c r="G540" s="16" t="s">
        <v>17</v>
      </c>
      <c r="H540" s="13">
        <v>19.2</v>
      </c>
      <c r="I540" s="18">
        <v>475.02</v>
      </c>
      <c r="J540" s="15">
        <f t="shared" si="5"/>
        <v>9120.384</v>
      </c>
      <c r="K540" s="10" t="str">
        <f t="array" ref="K540">IFERROR(XLOOKUP(G540,'Tipo de Carga'!A:A,'Tipo de Carga'!B:B))</f>
        <v>Autoabasto</v>
      </c>
      <c r="L540" s="10">
        <f t="shared" si="2"/>
        <v>2</v>
      </c>
      <c r="M540" s="10">
        <f t="shared" si="3"/>
        <v>7</v>
      </c>
      <c r="N540" s="10">
        <f t="shared" si="4"/>
        <v>1</v>
      </c>
      <c r="O540" s="10" t="str">
        <f t="array" ref="O540">IFERROR(XLOOKUP(G540,'Tipo de Carga'!A:A,'Tipo de Carga'!C:C))</f>
        <v>Diesel</v>
      </c>
    </row>
    <row r="541">
      <c r="A541" s="16">
        <v>2028.0</v>
      </c>
      <c r="B541" s="10" t="str">
        <f t="array" ref="B541">IFERROR(XLOOKUP(A541,'Asignacion Ene'!A:A,'Asignacion Ene'!C:C))</f>
        <v>MeLi Dedicado Merida</v>
      </c>
      <c r="C541" s="10" t="str">
        <f t="array" ref="C541">IFERROR(XLOOKUP(A541,'Asignacion Ene'!A:A,'Asignacion Ene'!B:B))</f>
        <v>EC-05</v>
      </c>
      <c r="D541" s="17" t="s">
        <v>290</v>
      </c>
      <c r="E541" s="16" t="s">
        <v>227</v>
      </c>
      <c r="F541" s="10" t="str">
        <f t="array" ref="F541">IFERROR(XLOOKUP(E541,Operadores!A:A,Operadores!B:B))</f>
        <v>SANEUS</v>
      </c>
      <c r="G541" s="16" t="s">
        <v>17</v>
      </c>
      <c r="H541" s="13">
        <v>19.2</v>
      </c>
      <c r="I541" s="18">
        <v>421.67</v>
      </c>
      <c r="J541" s="15">
        <f t="shared" si="5"/>
        <v>8096.064</v>
      </c>
      <c r="K541" s="10" t="str">
        <f t="array" ref="K541">IFERROR(XLOOKUP(G541,'Tipo de Carga'!A:A,'Tipo de Carga'!B:B))</f>
        <v>Autoabasto</v>
      </c>
      <c r="L541" s="10">
        <f t="shared" si="2"/>
        <v>2</v>
      </c>
      <c r="M541" s="10">
        <f t="shared" si="3"/>
        <v>7</v>
      </c>
      <c r="N541" s="10">
        <f t="shared" si="4"/>
        <v>1</v>
      </c>
      <c r="O541" s="10" t="str">
        <f t="array" ref="O541">IFERROR(XLOOKUP(G541,'Tipo de Carga'!A:A,'Tipo de Carga'!C:C))</f>
        <v>Diesel</v>
      </c>
    </row>
    <row r="542">
      <c r="A542" s="16">
        <v>1788.0</v>
      </c>
      <c r="B542" s="10" t="str">
        <f t="array" ref="B542">IFERROR(XLOOKUP(A542,'Asignacion Ene'!A:A,'Asignacion Ene'!C:C))</f>
        <v>Liverpool Local</v>
      </c>
      <c r="C542" s="10" t="str">
        <f t="array" ref="C542">IFERROR(XLOOKUP(A542,'Asignacion Ene'!A:A,'Asignacion Ene'!B:B))</f>
        <v>EC-01</v>
      </c>
      <c r="D542" s="17" t="s">
        <v>290</v>
      </c>
      <c r="E542" s="16" t="s">
        <v>313</v>
      </c>
      <c r="F542" s="10" t="str">
        <f t="array" ref="F542">IFERROR(XLOOKUP(E542,Operadores!A:A,Operadores!B:B))</f>
        <v>CABJUA</v>
      </c>
      <c r="G542" s="16" t="s">
        <v>17</v>
      </c>
      <c r="H542" s="13">
        <v>19.2</v>
      </c>
      <c r="I542" s="18">
        <v>534.3</v>
      </c>
      <c r="J542" s="15">
        <f t="shared" si="5"/>
        <v>10258.56</v>
      </c>
      <c r="K542" s="10" t="str">
        <f t="array" ref="K542">IFERROR(XLOOKUP(G542,'Tipo de Carga'!A:A,'Tipo de Carga'!B:B))</f>
        <v>Autoabasto</v>
      </c>
      <c r="L542" s="10">
        <f t="shared" si="2"/>
        <v>2</v>
      </c>
      <c r="M542" s="10">
        <f t="shared" si="3"/>
        <v>7</v>
      </c>
      <c r="N542" s="10">
        <f t="shared" si="4"/>
        <v>1</v>
      </c>
      <c r="O542" s="10" t="str">
        <f t="array" ref="O542">IFERROR(XLOOKUP(G542,'Tipo de Carga'!A:A,'Tipo de Carga'!C:C))</f>
        <v>Diesel</v>
      </c>
    </row>
    <row r="543">
      <c r="A543" s="16">
        <v>1827.0</v>
      </c>
      <c r="B543" s="10" t="str">
        <f t="array" ref="B543">IFERROR(XLOOKUP(A543,'Asignacion Ene'!A:A,'Asignacion Ene'!C:C))</f>
        <v>Full Liver</v>
      </c>
      <c r="C543" s="10" t="str">
        <f t="array" ref="C543">IFERROR(XLOOKUP(A543,'Asignacion Ene'!A:A,'Asignacion Ene'!B:B))</f>
        <v>EC-01</v>
      </c>
      <c r="D543" s="17" t="s">
        <v>290</v>
      </c>
      <c r="E543" s="16" t="s">
        <v>29</v>
      </c>
      <c r="F543" s="10" t="str">
        <f t="array" ref="F543">IFERROR(XLOOKUP(E543,Operadores!A:A,Operadores!B:B))</f>
        <v>ANGMA</v>
      </c>
      <c r="G543" s="16" t="s">
        <v>17</v>
      </c>
      <c r="H543" s="13">
        <v>19.2</v>
      </c>
      <c r="I543" s="18">
        <v>403.12</v>
      </c>
      <c r="J543" s="15">
        <f t="shared" si="5"/>
        <v>7739.904</v>
      </c>
      <c r="K543" s="10" t="str">
        <f t="array" ref="K543">IFERROR(XLOOKUP(G543,'Tipo de Carga'!A:A,'Tipo de Carga'!B:B))</f>
        <v>Autoabasto</v>
      </c>
      <c r="L543" s="10">
        <f t="shared" si="2"/>
        <v>2</v>
      </c>
      <c r="M543" s="10">
        <f t="shared" si="3"/>
        <v>7</v>
      </c>
      <c r="N543" s="10">
        <f t="shared" si="4"/>
        <v>1</v>
      </c>
      <c r="O543" s="10" t="str">
        <f t="array" ref="O543">IFERROR(XLOOKUP(G543,'Tipo de Carga'!A:A,'Tipo de Carga'!C:C))</f>
        <v>Diesel</v>
      </c>
    </row>
    <row r="544">
      <c r="A544" s="16">
        <v>309.0</v>
      </c>
      <c r="B544" s="10" t="str">
        <f t="array" ref="B544">IFERROR(XLOOKUP(A544,'Asignacion Ene'!A:A,'Asignacion Ene'!C:C))</f>
        <v>Sayer Thorton</v>
      </c>
      <c r="C544" s="10" t="str">
        <f t="array" ref="C544">IFERROR(XLOOKUP(A544,'Asignacion Ene'!A:A,'Asignacion Ene'!B:B))</f>
        <v>EC-04</v>
      </c>
      <c r="D544" s="17" t="s">
        <v>290</v>
      </c>
      <c r="E544" s="16" t="s">
        <v>154</v>
      </c>
      <c r="F544" s="10" t="str">
        <f t="array" ref="F544">IFERROR(XLOOKUP(E544,Operadores!A:A,Operadores!B:B))</f>
        <v>REVELI</v>
      </c>
      <c r="G544" s="16" t="s">
        <v>77</v>
      </c>
      <c r="H544" s="13">
        <v>19.2</v>
      </c>
      <c r="I544" s="18">
        <v>235.0</v>
      </c>
      <c r="J544" s="15">
        <f t="shared" si="5"/>
        <v>4512</v>
      </c>
      <c r="K544" s="10" t="str">
        <f t="array" ref="K544">IFERROR(XLOOKUP(G544,'Tipo de Carga'!A:A,'Tipo de Carga'!B:B))</f>
        <v>Autoabasto</v>
      </c>
      <c r="L544" s="10">
        <f t="shared" si="2"/>
        <v>2</v>
      </c>
      <c r="M544" s="10">
        <f t="shared" si="3"/>
        <v>7</v>
      </c>
      <c r="N544" s="10">
        <f t="shared" si="4"/>
        <v>1</v>
      </c>
      <c r="O544" s="10" t="str">
        <f t="array" ref="O544">IFERROR(XLOOKUP(G544,'Tipo de Carga'!A:A,'Tipo de Carga'!C:C))</f>
        <v>Diesel</v>
      </c>
    </row>
    <row r="545">
      <c r="A545" s="16">
        <v>1800.0</v>
      </c>
      <c r="B545" s="10" t="str">
        <f t="array" ref="B545">IFERROR(XLOOKUP(A545,'Asignacion Ene'!A:A,'Asignacion Ene'!C:C))</f>
        <v>Sayer Full</v>
      </c>
      <c r="C545" s="10" t="str">
        <f t="array" ref="C545">IFERROR(XLOOKUP(A545,'Asignacion Ene'!A:A,'Asignacion Ene'!B:B))</f>
        <v>EC-04</v>
      </c>
      <c r="D545" s="17" t="s">
        <v>290</v>
      </c>
      <c r="E545" s="16" t="s">
        <v>314</v>
      </c>
      <c r="F545" s="10" t="str">
        <f t="array" ref="F545">IFERROR(XLOOKUP(E545,Operadores!A:A,Operadores!B:B))</f>
        <v>PERJU03</v>
      </c>
      <c r="G545" s="16" t="s">
        <v>77</v>
      </c>
      <c r="H545" s="13">
        <v>19.2</v>
      </c>
      <c r="I545" s="18">
        <v>392.02</v>
      </c>
      <c r="J545" s="15">
        <f t="shared" si="5"/>
        <v>7526.784</v>
      </c>
      <c r="K545" s="10" t="str">
        <f t="array" ref="K545">IFERROR(XLOOKUP(G545,'Tipo de Carga'!A:A,'Tipo de Carga'!B:B))</f>
        <v>Autoabasto</v>
      </c>
      <c r="L545" s="10">
        <f t="shared" si="2"/>
        <v>2</v>
      </c>
      <c r="M545" s="10">
        <f t="shared" si="3"/>
        <v>7</v>
      </c>
      <c r="N545" s="10">
        <f t="shared" si="4"/>
        <v>1</v>
      </c>
      <c r="O545" s="10" t="str">
        <f t="array" ref="O545">IFERROR(XLOOKUP(G545,'Tipo de Carga'!A:A,'Tipo de Carga'!C:C))</f>
        <v>Diesel</v>
      </c>
    </row>
    <row r="546">
      <c r="A546" s="16">
        <v>1903.0</v>
      </c>
      <c r="B546" s="10" t="str">
        <f t="array" ref="B546">IFERROR(XLOOKUP(A546,'Asignacion Ene'!A:A,'Asignacion Ene'!C:C))</f>
        <v>Sayer Vuelteros</v>
      </c>
      <c r="C546" s="10" t="str">
        <f t="array" ref="C546">IFERROR(XLOOKUP(A546,'Asignacion Ene'!A:A,'Asignacion Ene'!B:B))</f>
        <v>EC-04</v>
      </c>
      <c r="D546" s="17" t="s">
        <v>290</v>
      </c>
      <c r="E546" s="16" t="s">
        <v>273</v>
      </c>
      <c r="F546" s="10" t="str">
        <f t="array" ref="F546">IFERROR(XLOOKUP(E546,Operadores!A:A,Operadores!B:B))</f>
        <v>HEREM</v>
      </c>
      <c r="G546" s="16" t="s">
        <v>77</v>
      </c>
      <c r="H546" s="13">
        <v>19.2</v>
      </c>
      <c r="I546" s="18">
        <v>179.99</v>
      </c>
      <c r="J546" s="15">
        <f t="shared" si="5"/>
        <v>3455.808</v>
      </c>
      <c r="K546" s="10" t="str">
        <f t="array" ref="K546">IFERROR(XLOOKUP(G546,'Tipo de Carga'!A:A,'Tipo de Carga'!B:B))</f>
        <v>Autoabasto</v>
      </c>
      <c r="L546" s="10">
        <f t="shared" si="2"/>
        <v>2</v>
      </c>
      <c r="M546" s="10">
        <f t="shared" si="3"/>
        <v>7</v>
      </c>
      <c r="N546" s="10">
        <f t="shared" si="4"/>
        <v>1</v>
      </c>
      <c r="O546" s="10" t="str">
        <f t="array" ref="O546">IFERROR(XLOOKUP(G546,'Tipo de Carga'!A:A,'Tipo de Carga'!C:C))</f>
        <v>Diesel</v>
      </c>
    </row>
    <row r="547">
      <c r="A547" s="16">
        <v>1969.0</v>
      </c>
      <c r="B547" s="10" t="str">
        <f t="array" ref="B547">IFERROR(XLOOKUP(A547,'Asignacion Ene'!A:A,'Asignacion Ene'!C:C))</f>
        <v>Sayer Vuelteros</v>
      </c>
      <c r="C547" s="10" t="str">
        <f t="array" ref="C547">IFERROR(XLOOKUP(A547,'Asignacion Ene'!A:A,'Asignacion Ene'!B:B))</f>
        <v>EC-04</v>
      </c>
      <c r="D547" s="17" t="s">
        <v>290</v>
      </c>
      <c r="E547" s="16" t="s">
        <v>80</v>
      </c>
      <c r="F547" s="10" t="str">
        <f t="array" ref="F547">IFERROR(XLOOKUP(E547,Operadores!A:A,Operadores!B:B))</f>
        <v>FIGMAR</v>
      </c>
      <c r="G547" s="16" t="s">
        <v>77</v>
      </c>
      <c r="H547" s="13">
        <v>19.2</v>
      </c>
      <c r="I547" s="18">
        <v>388.33</v>
      </c>
      <c r="J547" s="15">
        <f t="shared" si="5"/>
        <v>7455.936</v>
      </c>
      <c r="K547" s="10" t="str">
        <f t="array" ref="K547">IFERROR(XLOOKUP(G547,'Tipo de Carga'!A:A,'Tipo de Carga'!B:B))</f>
        <v>Autoabasto</v>
      </c>
      <c r="L547" s="10">
        <f t="shared" si="2"/>
        <v>2</v>
      </c>
      <c r="M547" s="10">
        <f t="shared" si="3"/>
        <v>7</v>
      </c>
      <c r="N547" s="10">
        <f t="shared" si="4"/>
        <v>1</v>
      </c>
      <c r="O547" s="10" t="str">
        <f t="array" ref="O547">IFERROR(XLOOKUP(G547,'Tipo de Carga'!A:A,'Tipo de Carga'!C:C))</f>
        <v>Diesel</v>
      </c>
    </row>
    <row r="548">
      <c r="A548" s="16">
        <v>308.0</v>
      </c>
      <c r="B548" s="10" t="str">
        <f t="array" ref="B548">IFERROR(XLOOKUP(A548,'Asignacion Ene'!A:A,'Asignacion Ene'!C:C))</f>
        <v>Sayer Thorton</v>
      </c>
      <c r="C548" s="10" t="str">
        <f t="array" ref="C548">IFERROR(XLOOKUP(A548,'Asignacion Ene'!A:A,'Asignacion Ene'!B:B))</f>
        <v>EC-04</v>
      </c>
      <c r="D548" s="17" t="s">
        <v>290</v>
      </c>
      <c r="E548" s="16" t="s">
        <v>76</v>
      </c>
      <c r="F548" s="10" t="str">
        <f t="array" ref="F548">IFERROR(XLOOKUP(E548,Operadores!A:A,Operadores!B:B))</f>
        <v>FLOTIT</v>
      </c>
      <c r="G548" s="16" t="s">
        <v>77</v>
      </c>
      <c r="H548" s="13">
        <v>19.2</v>
      </c>
      <c r="I548" s="18">
        <v>218.75</v>
      </c>
      <c r="J548" s="15">
        <f t="shared" si="5"/>
        <v>4200</v>
      </c>
      <c r="K548" s="10" t="str">
        <f t="array" ref="K548">IFERROR(XLOOKUP(G548,'Tipo de Carga'!A:A,'Tipo de Carga'!B:B))</f>
        <v>Autoabasto</v>
      </c>
      <c r="L548" s="10">
        <f t="shared" si="2"/>
        <v>2</v>
      </c>
      <c r="M548" s="10">
        <f t="shared" si="3"/>
        <v>7</v>
      </c>
      <c r="N548" s="10">
        <f t="shared" si="4"/>
        <v>1</v>
      </c>
      <c r="O548" s="10" t="str">
        <f t="array" ref="O548">IFERROR(XLOOKUP(G548,'Tipo de Carga'!A:A,'Tipo de Carga'!C:C))</f>
        <v>Diesel</v>
      </c>
    </row>
    <row r="549">
      <c r="A549" s="16">
        <v>1967.0</v>
      </c>
      <c r="B549" s="10" t="str">
        <f t="array" ref="B549">IFERROR(XLOOKUP(A549,'Asignacion Ene'!A:A,'Asignacion Ene'!C:C))</f>
        <v>Sayer Sencillo</v>
      </c>
      <c r="C549" s="10" t="str">
        <f t="array" ref="C549">IFERROR(XLOOKUP(A549,'Asignacion Ene'!A:A,'Asignacion Ene'!B:B))</f>
        <v>EC-04</v>
      </c>
      <c r="D549" s="17" t="s">
        <v>290</v>
      </c>
      <c r="E549" s="16" t="s">
        <v>315</v>
      </c>
      <c r="F549" s="10" t="str">
        <f t="array" ref="F549">IFERROR(XLOOKUP(E549,Operadores!A:A,Operadores!B:B))</f>
        <v>BARMIGX</v>
      </c>
      <c r="G549" s="16" t="s">
        <v>77</v>
      </c>
      <c r="H549" s="13">
        <v>19.2</v>
      </c>
      <c r="I549" s="18">
        <v>622.98</v>
      </c>
      <c r="J549" s="15">
        <f t="shared" si="5"/>
        <v>11961.216</v>
      </c>
      <c r="K549" s="10" t="str">
        <f t="array" ref="K549">IFERROR(XLOOKUP(G549,'Tipo de Carga'!A:A,'Tipo de Carga'!B:B))</f>
        <v>Autoabasto</v>
      </c>
      <c r="L549" s="10">
        <f t="shared" si="2"/>
        <v>2</v>
      </c>
      <c r="M549" s="10">
        <f t="shared" si="3"/>
        <v>7</v>
      </c>
      <c r="N549" s="10">
        <f t="shared" si="4"/>
        <v>1</v>
      </c>
      <c r="O549" s="10" t="str">
        <f t="array" ref="O549">IFERROR(XLOOKUP(G549,'Tipo de Carga'!A:A,'Tipo de Carga'!C:C))</f>
        <v>Diesel</v>
      </c>
    </row>
    <row r="550">
      <c r="A550" s="16">
        <v>1975.0</v>
      </c>
      <c r="B550" s="10" t="str">
        <f t="array" ref="B550">IFERROR(XLOOKUP(A550,'Asignacion Ene'!A:A,'Asignacion Ene'!C:C))</f>
        <v>Sayer Sencillo</v>
      </c>
      <c r="C550" s="10" t="str">
        <f t="array" ref="C550">IFERROR(XLOOKUP(A550,'Asignacion Ene'!A:A,'Asignacion Ene'!B:B))</f>
        <v>EC-04</v>
      </c>
      <c r="D550" s="17" t="s">
        <v>290</v>
      </c>
      <c r="E550" s="16" t="s">
        <v>247</v>
      </c>
      <c r="F550" s="10" t="str">
        <f t="array" ref="F550">IFERROR(XLOOKUP(E550,Operadores!A:A,Operadores!B:B))</f>
        <v>SANMAN</v>
      </c>
      <c r="G550" s="16" t="s">
        <v>77</v>
      </c>
      <c r="H550" s="13">
        <v>19.2</v>
      </c>
      <c r="I550" s="18">
        <v>539.73</v>
      </c>
      <c r="J550" s="15">
        <f t="shared" si="5"/>
        <v>10362.816</v>
      </c>
      <c r="K550" s="10" t="str">
        <f t="array" ref="K550">IFERROR(XLOOKUP(G550,'Tipo de Carga'!A:A,'Tipo de Carga'!B:B))</f>
        <v>Autoabasto</v>
      </c>
      <c r="L550" s="10">
        <f t="shared" si="2"/>
        <v>2</v>
      </c>
      <c r="M550" s="10">
        <f t="shared" si="3"/>
        <v>7</v>
      </c>
      <c r="N550" s="10">
        <f t="shared" si="4"/>
        <v>1</v>
      </c>
      <c r="O550" s="10" t="str">
        <f t="array" ref="O550">IFERROR(XLOOKUP(G550,'Tipo de Carga'!A:A,'Tipo de Carga'!C:C))</f>
        <v>Diesel</v>
      </c>
    </row>
    <row r="551">
      <c r="A551" s="16">
        <v>1948.0</v>
      </c>
      <c r="B551" s="10" t="str">
        <f t="array" ref="B551">IFERROR(XLOOKUP(A551,'Asignacion Ene'!A:A,'Asignacion Ene'!C:C))</f>
        <v>Circuitos</v>
      </c>
      <c r="C551" s="10" t="str">
        <f t="array" ref="C551">IFERROR(XLOOKUP(A551,'Asignacion Ene'!A:A,'Asignacion Ene'!B:B))</f>
        <v>EC-03</v>
      </c>
      <c r="D551" s="17" t="s">
        <v>290</v>
      </c>
      <c r="E551" s="16" t="s">
        <v>81</v>
      </c>
      <c r="F551" s="10" t="str">
        <f t="array" ref="F551">IFERROR(XLOOKUP(E551,Operadores!A:A,Operadores!B:B))</f>
        <v>MOREFR</v>
      </c>
      <c r="G551" s="16" t="s">
        <v>77</v>
      </c>
      <c r="H551" s="13">
        <v>19.2</v>
      </c>
      <c r="I551" s="18">
        <v>251.63</v>
      </c>
      <c r="J551" s="15">
        <f t="shared" si="5"/>
        <v>4831.296</v>
      </c>
      <c r="K551" s="10" t="str">
        <f t="array" ref="K551">IFERROR(XLOOKUP(G551,'Tipo de Carga'!A:A,'Tipo de Carga'!B:B))</f>
        <v>Autoabasto</v>
      </c>
      <c r="L551" s="10">
        <f t="shared" si="2"/>
        <v>2</v>
      </c>
      <c r="M551" s="10">
        <f t="shared" si="3"/>
        <v>7</v>
      </c>
      <c r="N551" s="10">
        <f t="shared" si="4"/>
        <v>1</v>
      </c>
      <c r="O551" s="10" t="str">
        <f t="array" ref="O551">IFERROR(XLOOKUP(G551,'Tipo de Carga'!A:A,'Tipo de Carga'!C:C))</f>
        <v>Diesel</v>
      </c>
    </row>
    <row r="552">
      <c r="A552" s="16">
        <v>1848.0</v>
      </c>
      <c r="B552" s="10" t="str">
        <f t="array" ref="B552">IFERROR(XLOOKUP(A552,'Asignacion Ene'!A:A,'Asignacion Ene'!C:C))</f>
        <v>Sayer Sencillo</v>
      </c>
      <c r="C552" s="10" t="str">
        <f t="array" ref="C552">IFERROR(XLOOKUP(A552,'Asignacion Ene'!A:A,'Asignacion Ene'!B:B))</f>
        <v>EC-04</v>
      </c>
      <c r="D552" s="17" t="s">
        <v>290</v>
      </c>
      <c r="E552" s="16" t="s">
        <v>316</v>
      </c>
      <c r="F552" s="10" t="str">
        <f t="array" ref="F552">IFERROR(XLOOKUP(E552,Operadores!A:A,Operadores!B:B))</f>
        <v>ROSMA</v>
      </c>
      <c r="G552" s="16" t="s">
        <v>77</v>
      </c>
      <c r="H552" s="13">
        <v>19.2</v>
      </c>
      <c r="I552" s="18">
        <v>310.1</v>
      </c>
      <c r="J552" s="15">
        <f t="shared" si="5"/>
        <v>5953.92</v>
      </c>
      <c r="K552" s="10" t="str">
        <f t="array" ref="K552">IFERROR(XLOOKUP(G552,'Tipo de Carga'!A:A,'Tipo de Carga'!B:B))</f>
        <v>Autoabasto</v>
      </c>
      <c r="L552" s="10">
        <f t="shared" si="2"/>
        <v>2</v>
      </c>
      <c r="M552" s="10">
        <f t="shared" si="3"/>
        <v>7</v>
      </c>
      <c r="N552" s="10">
        <f t="shared" si="4"/>
        <v>1</v>
      </c>
      <c r="O552" s="10" t="str">
        <f t="array" ref="O552">IFERROR(XLOOKUP(G552,'Tipo de Carga'!A:A,'Tipo de Carga'!C:C))</f>
        <v>Diesel</v>
      </c>
    </row>
    <row r="553">
      <c r="A553" s="16">
        <v>2012.0</v>
      </c>
      <c r="B553" s="10" t="str">
        <f t="array" ref="B553">IFERROR(XLOOKUP(A553,'Asignacion Ene'!A:A,'Asignacion Ene'!C:C))</f>
        <v>Sayer Sencillo</v>
      </c>
      <c r="C553" s="10" t="str">
        <f t="array" ref="C553">IFERROR(XLOOKUP(A553,'Asignacion Ene'!A:A,'Asignacion Ene'!B:B))</f>
        <v>EC-04</v>
      </c>
      <c r="D553" s="17" t="s">
        <v>290</v>
      </c>
      <c r="E553" s="16" t="s">
        <v>317</v>
      </c>
      <c r="F553" s="10" t="str">
        <f t="array" ref="F553">IFERROR(XLOOKUP(E553,Operadores!A:A,Operadores!B:B))</f>
        <v>ZUGRO</v>
      </c>
      <c r="G553" s="16" t="s">
        <v>77</v>
      </c>
      <c r="H553" s="13">
        <v>19.2</v>
      </c>
      <c r="I553" s="18">
        <v>190.03</v>
      </c>
      <c r="J553" s="15">
        <f t="shared" si="5"/>
        <v>3648.576</v>
      </c>
      <c r="K553" s="10" t="str">
        <f t="array" ref="K553">IFERROR(XLOOKUP(G553,'Tipo de Carga'!A:A,'Tipo de Carga'!B:B))</f>
        <v>Autoabasto</v>
      </c>
      <c r="L553" s="10">
        <f t="shared" si="2"/>
        <v>2</v>
      </c>
      <c r="M553" s="10">
        <f t="shared" si="3"/>
        <v>7</v>
      </c>
      <c r="N553" s="10">
        <f t="shared" si="4"/>
        <v>1</v>
      </c>
      <c r="O553" s="10" t="str">
        <f t="array" ref="O553">IFERROR(XLOOKUP(G553,'Tipo de Carga'!A:A,'Tipo de Carga'!C:C))</f>
        <v>Diesel</v>
      </c>
    </row>
    <row r="554">
      <c r="A554" s="16">
        <v>1881.0</v>
      </c>
      <c r="B554" s="10" t="str">
        <f t="array" ref="B554">IFERROR(XLOOKUP(A554,'Asignacion Ene'!A:A,'Asignacion Ene'!C:C))</f>
        <v>Circuitos</v>
      </c>
      <c r="C554" s="10" t="str">
        <f t="array" ref="C554">IFERROR(XLOOKUP(A554,'Asignacion Ene'!A:A,'Asignacion Ene'!B:B))</f>
        <v>EC-03</v>
      </c>
      <c r="D554" s="17" t="s">
        <v>290</v>
      </c>
      <c r="E554" s="16" t="s">
        <v>156</v>
      </c>
      <c r="F554" s="10" t="str">
        <f t="array" ref="F554">IFERROR(XLOOKUP(E554,Operadores!A:A,Operadores!B:B))</f>
        <v>CERJER</v>
      </c>
      <c r="G554" s="16" t="s">
        <v>83</v>
      </c>
      <c r="H554" s="13">
        <v>19.78653</v>
      </c>
      <c r="I554" s="18">
        <v>290.94</v>
      </c>
      <c r="J554" s="15">
        <f t="shared" si="5"/>
        <v>5756.693038</v>
      </c>
      <c r="K554" s="10" t="str">
        <f t="array" ref="K554">IFERROR(XLOOKUP(G554,'Tipo de Carga'!A:A,'Tipo de Carga'!B:B))</f>
        <v>Autoabasto</v>
      </c>
      <c r="L554" s="10">
        <f t="shared" si="2"/>
        <v>2</v>
      </c>
      <c r="M554" s="10">
        <f t="shared" si="3"/>
        <v>7</v>
      </c>
      <c r="N554" s="10">
        <f t="shared" si="4"/>
        <v>1</v>
      </c>
      <c r="O554" s="10" t="str">
        <f t="array" ref="O554">IFERROR(XLOOKUP(G554,'Tipo de Carga'!A:A,'Tipo de Carga'!C:C))</f>
        <v>Diesel</v>
      </c>
    </row>
    <row r="555">
      <c r="A555" s="16">
        <v>1883.0</v>
      </c>
      <c r="B555" s="10" t="str">
        <f t="array" ref="B555">IFERROR(XLOOKUP(A555,'Asignacion Ene'!A:A,'Asignacion Ene'!C:C))</f>
        <v>Circuitos</v>
      </c>
      <c r="C555" s="10" t="str">
        <f t="array" ref="C555">IFERROR(XLOOKUP(A555,'Asignacion Ene'!A:A,'Asignacion Ene'!B:B))</f>
        <v>EC-03</v>
      </c>
      <c r="D555" s="17" t="s">
        <v>290</v>
      </c>
      <c r="E555" s="16" t="s">
        <v>23</v>
      </c>
      <c r="F555" s="10" t="str">
        <f t="array" ref="F555">IFERROR(XLOOKUP(E555,Operadores!A:A,Operadores!B:B))</f>
        <v>JIMMI01</v>
      </c>
      <c r="G555" s="16" t="s">
        <v>83</v>
      </c>
      <c r="H555" s="13">
        <v>19.78653</v>
      </c>
      <c r="I555" s="18">
        <v>760.03</v>
      </c>
      <c r="J555" s="15">
        <f t="shared" si="5"/>
        <v>15038.3564</v>
      </c>
      <c r="K555" s="10" t="str">
        <f t="array" ref="K555">IFERROR(XLOOKUP(G555,'Tipo de Carga'!A:A,'Tipo de Carga'!B:B))</f>
        <v>Autoabasto</v>
      </c>
      <c r="L555" s="10">
        <f t="shared" si="2"/>
        <v>2</v>
      </c>
      <c r="M555" s="10">
        <f t="shared" si="3"/>
        <v>7</v>
      </c>
      <c r="N555" s="10">
        <f t="shared" si="4"/>
        <v>1</v>
      </c>
      <c r="O555" s="10" t="str">
        <f t="array" ref="O555">IFERROR(XLOOKUP(G555,'Tipo de Carga'!A:A,'Tipo de Carga'!C:C))</f>
        <v>Diesel</v>
      </c>
    </row>
    <row r="556">
      <c r="A556" s="16">
        <v>1943.0</v>
      </c>
      <c r="B556" s="10" t="str">
        <f t="array" ref="B556">IFERROR(XLOOKUP(A556,'Asignacion Ene'!A:A,'Asignacion Ene'!C:C))</f>
        <v>Circuitos</v>
      </c>
      <c r="C556" s="10" t="str">
        <f t="array" ref="C556">IFERROR(XLOOKUP(A556,'Asignacion Ene'!A:A,'Asignacion Ene'!B:B))</f>
        <v>EC-03</v>
      </c>
      <c r="D556" s="17" t="s">
        <v>290</v>
      </c>
      <c r="E556" s="16" t="s">
        <v>318</v>
      </c>
      <c r="F556" s="10" t="str">
        <f t="array" ref="F556">IFERROR(XLOOKUP(E556,Operadores!A:A,Operadores!B:B))</f>
        <v>RODRAU01</v>
      </c>
      <c r="G556" s="16" t="s">
        <v>83</v>
      </c>
      <c r="H556" s="13">
        <v>19.78653</v>
      </c>
      <c r="I556" s="18">
        <v>530.06</v>
      </c>
      <c r="J556" s="15">
        <f t="shared" si="5"/>
        <v>10488.04809</v>
      </c>
      <c r="K556" s="10" t="str">
        <f t="array" ref="K556">IFERROR(XLOOKUP(G556,'Tipo de Carga'!A:A,'Tipo de Carga'!B:B))</f>
        <v>Autoabasto</v>
      </c>
      <c r="L556" s="10">
        <f t="shared" si="2"/>
        <v>2</v>
      </c>
      <c r="M556" s="10">
        <f t="shared" si="3"/>
        <v>7</v>
      </c>
      <c r="N556" s="10">
        <f t="shared" si="4"/>
        <v>1</v>
      </c>
      <c r="O556" s="10" t="str">
        <f t="array" ref="O556">IFERROR(XLOOKUP(G556,'Tipo de Carga'!A:A,'Tipo de Carga'!C:C))</f>
        <v>Diesel</v>
      </c>
    </row>
    <row r="557">
      <c r="A557" s="16">
        <v>1855.0</v>
      </c>
      <c r="B557" s="10" t="str">
        <f t="array" ref="B557">IFERROR(XLOOKUP(A557,'Asignacion Ene'!A:A,'Asignacion Ene'!C:C))</f>
        <v>Circuitos</v>
      </c>
      <c r="C557" s="10" t="str">
        <f t="array" ref="C557">IFERROR(XLOOKUP(A557,'Asignacion Ene'!A:A,'Asignacion Ene'!B:B))</f>
        <v>EC-03</v>
      </c>
      <c r="D557" s="17" t="s">
        <v>290</v>
      </c>
      <c r="E557" s="16" t="s">
        <v>62</v>
      </c>
      <c r="F557" s="10" t="str">
        <f t="array" ref="F557">IFERROR(XLOOKUP(E557,Operadores!A:A,Operadores!B:B))</f>
        <v>REYPED</v>
      </c>
      <c r="G557" s="16" t="s">
        <v>83</v>
      </c>
      <c r="H557" s="13">
        <v>19.78653</v>
      </c>
      <c r="I557" s="18">
        <v>452.79</v>
      </c>
      <c r="J557" s="15">
        <f t="shared" si="5"/>
        <v>8959.142919</v>
      </c>
      <c r="K557" s="10" t="str">
        <f t="array" ref="K557">IFERROR(XLOOKUP(G557,'Tipo de Carga'!A:A,'Tipo de Carga'!B:B))</f>
        <v>Autoabasto</v>
      </c>
      <c r="L557" s="10">
        <f t="shared" si="2"/>
        <v>2</v>
      </c>
      <c r="M557" s="10">
        <f t="shared" si="3"/>
        <v>7</v>
      </c>
      <c r="N557" s="10">
        <f t="shared" si="4"/>
        <v>1</v>
      </c>
      <c r="O557" s="10" t="str">
        <f t="array" ref="O557">IFERROR(XLOOKUP(G557,'Tipo de Carga'!A:A,'Tipo de Carga'!C:C))</f>
        <v>Diesel</v>
      </c>
    </row>
    <row r="558">
      <c r="A558" s="16">
        <v>2044.0</v>
      </c>
      <c r="B558" s="10" t="str">
        <f t="array" ref="B558">IFERROR(XLOOKUP(A558,'Asignacion Ene'!A:A,'Asignacion Ene'!C:C))</f>
        <v>PISA Gdl</v>
      </c>
      <c r="C558" s="10" t="str">
        <f t="array" ref="C558">IFERROR(XLOOKUP(A558,'Asignacion Ene'!A:A,'Asignacion Ene'!B:B))</f>
        <v>EC-06</v>
      </c>
      <c r="D558" s="17" t="s">
        <v>290</v>
      </c>
      <c r="E558" s="16" t="s">
        <v>280</v>
      </c>
      <c r="F558" s="10" t="str">
        <f t="array" ref="F558">IFERROR(XLOOKUP(E558,Operadores!A:A,Operadores!B:B))</f>
        <v>HUIRA</v>
      </c>
      <c r="G558" s="16" t="s">
        <v>83</v>
      </c>
      <c r="H558" s="13">
        <v>19.78653</v>
      </c>
      <c r="I558" s="18">
        <v>350.0</v>
      </c>
      <c r="J558" s="15">
        <f t="shared" si="5"/>
        <v>6925.2855</v>
      </c>
      <c r="K558" s="10" t="str">
        <f t="array" ref="K558">IFERROR(XLOOKUP(G558,'Tipo de Carga'!A:A,'Tipo de Carga'!B:B))</f>
        <v>Autoabasto</v>
      </c>
      <c r="L558" s="10">
        <f t="shared" si="2"/>
        <v>2</v>
      </c>
      <c r="M558" s="10">
        <f t="shared" si="3"/>
        <v>7</v>
      </c>
      <c r="N558" s="10">
        <f t="shared" si="4"/>
        <v>1</v>
      </c>
      <c r="O558" s="10" t="str">
        <f t="array" ref="O558">IFERROR(XLOOKUP(G558,'Tipo de Carga'!A:A,'Tipo de Carga'!C:C))</f>
        <v>Diesel</v>
      </c>
    </row>
    <row r="559">
      <c r="A559" s="16">
        <v>1876.0</v>
      </c>
      <c r="B559" s="10" t="str">
        <f t="array" ref="B559">IFERROR(XLOOKUP(A559,'Asignacion Ene'!A:A,'Asignacion Ene'!C:C))</f>
        <v>Circuitos</v>
      </c>
      <c r="C559" s="10" t="str">
        <f t="array" ref="C559">IFERROR(XLOOKUP(A559,'Asignacion Ene'!A:A,'Asignacion Ene'!B:B))</f>
        <v>EC-03</v>
      </c>
      <c r="D559" s="17" t="s">
        <v>290</v>
      </c>
      <c r="E559" s="16" t="s">
        <v>202</v>
      </c>
      <c r="F559" s="10" t="str">
        <f t="array" ref="F559">IFERROR(XLOOKUP(E559,Operadores!A:A,Operadores!B:B))</f>
        <v>RUIFR</v>
      </c>
      <c r="G559" s="16" t="s">
        <v>83</v>
      </c>
      <c r="H559" s="13">
        <v>19.78653</v>
      </c>
      <c r="I559" s="18">
        <v>541.49</v>
      </c>
      <c r="J559" s="15">
        <f t="shared" si="5"/>
        <v>10714.20813</v>
      </c>
      <c r="K559" s="10" t="str">
        <f t="array" ref="K559">IFERROR(XLOOKUP(G559,'Tipo de Carga'!A:A,'Tipo de Carga'!B:B))</f>
        <v>Autoabasto</v>
      </c>
      <c r="L559" s="10">
        <f t="shared" si="2"/>
        <v>2</v>
      </c>
      <c r="M559" s="10">
        <f t="shared" si="3"/>
        <v>7</v>
      </c>
      <c r="N559" s="10">
        <f t="shared" si="4"/>
        <v>1</v>
      </c>
      <c r="O559" s="10" t="str">
        <f t="array" ref="O559">IFERROR(XLOOKUP(G559,'Tipo de Carga'!A:A,'Tipo de Carga'!C:C))</f>
        <v>Diesel</v>
      </c>
    </row>
    <row r="560">
      <c r="A560" s="16">
        <v>2051.0</v>
      </c>
      <c r="B560" s="10" t="str">
        <f t="array" ref="B560">IFERROR(XLOOKUP(A560,'Asignacion Ene'!A:A,'Asignacion Ene'!C:C))</f>
        <v>PISA Gdl</v>
      </c>
      <c r="C560" s="10" t="str">
        <f t="array" ref="C560">IFERROR(XLOOKUP(A560,'Asignacion Ene'!A:A,'Asignacion Ene'!B:B))</f>
        <v>EC-06</v>
      </c>
      <c r="D560" s="17" t="s">
        <v>290</v>
      </c>
      <c r="E560" s="16" t="s">
        <v>160</v>
      </c>
      <c r="F560" s="10" t="str">
        <f t="array" ref="F560">IFERROR(XLOOKUP(E560,Operadores!A:A,Operadores!B:B))</f>
        <v>CARGUS</v>
      </c>
      <c r="G560" s="16" t="s">
        <v>86</v>
      </c>
      <c r="H560" s="13">
        <v>19.36</v>
      </c>
      <c r="I560" s="18">
        <v>531.95</v>
      </c>
      <c r="J560" s="15">
        <f t="shared" si="5"/>
        <v>10298.552</v>
      </c>
      <c r="K560" s="10" t="str">
        <f t="array" ref="K560">IFERROR(XLOOKUP(G560,'Tipo de Carga'!A:A,'Tipo de Carga'!B:B))</f>
        <v>Autoabasto</v>
      </c>
      <c r="L560" s="10">
        <f t="shared" si="2"/>
        <v>2</v>
      </c>
      <c r="M560" s="10">
        <f t="shared" si="3"/>
        <v>7</v>
      </c>
      <c r="N560" s="10">
        <f t="shared" si="4"/>
        <v>1</v>
      </c>
      <c r="O560" s="10" t="str">
        <f t="array" ref="O560">IFERROR(XLOOKUP(G560,'Tipo de Carga'!A:A,'Tipo de Carga'!C:C))</f>
        <v>Diesel</v>
      </c>
    </row>
    <row r="561">
      <c r="A561" s="16">
        <v>2060.0</v>
      </c>
      <c r="B561" s="10" t="str">
        <f t="array" ref="B561">IFERROR(XLOOKUP(A561,'Asignacion Ene'!A:A,'Asignacion Ene'!C:C))</f>
        <v>PISA Gdl</v>
      </c>
      <c r="C561" s="10" t="str">
        <f t="array" ref="C561">IFERROR(XLOOKUP(A561,'Asignacion Ene'!A:A,'Asignacion Ene'!B:B))</f>
        <v>EC-06</v>
      </c>
      <c r="D561" s="17" t="s">
        <v>290</v>
      </c>
      <c r="E561" s="16" t="s">
        <v>16</v>
      </c>
      <c r="F561" s="10" t="str">
        <f t="array" ref="F561">IFERROR(XLOOKUP(E561,Operadores!A:A,Operadores!B:B))</f>
        <v>VALGUS</v>
      </c>
      <c r="G561" s="16" t="s">
        <v>86</v>
      </c>
      <c r="H561" s="13">
        <v>19.36</v>
      </c>
      <c r="I561" s="18">
        <v>490.05</v>
      </c>
      <c r="J561" s="15">
        <f t="shared" si="5"/>
        <v>9487.368</v>
      </c>
      <c r="K561" s="10" t="str">
        <f t="array" ref="K561">IFERROR(XLOOKUP(G561,'Tipo de Carga'!A:A,'Tipo de Carga'!B:B))</f>
        <v>Autoabasto</v>
      </c>
      <c r="L561" s="10">
        <f t="shared" si="2"/>
        <v>2</v>
      </c>
      <c r="M561" s="10">
        <f t="shared" si="3"/>
        <v>7</v>
      </c>
      <c r="N561" s="10">
        <f t="shared" si="4"/>
        <v>1</v>
      </c>
      <c r="O561" s="10" t="str">
        <f t="array" ref="O561">IFERROR(XLOOKUP(G561,'Tipo de Carga'!A:A,'Tipo de Carga'!C:C))</f>
        <v>Diesel</v>
      </c>
    </row>
    <row r="562">
      <c r="A562" s="16">
        <v>2061.0</v>
      </c>
      <c r="B562" s="10" t="str">
        <f t="array" ref="B562">IFERROR(XLOOKUP(A562,'Asignacion Ene'!A:A,'Asignacion Ene'!C:C))</f>
        <v>PISA Gdl</v>
      </c>
      <c r="C562" s="10" t="str">
        <f t="array" ref="C562">IFERROR(XLOOKUP(A562,'Asignacion Ene'!A:A,'Asignacion Ene'!B:B))</f>
        <v>EC-06</v>
      </c>
      <c r="D562" s="17" t="s">
        <v>290</v>
      </c>
      <c r="E562" s="16" t="s">
        <v>215</v>
      </c>
      <c r="F562" s="10" t="str">
        <f t="array" ref="F562">IFERROR(XLOOKUP(E562,Operadores!A:A,Operadores!B:B))</f>
        <v>RESEDU</v>
      </c>
      <c r="G562" s="16" t="s">
        <v>86</v>
      </c>
      <c r="H562" s="13">
        <v>19.36</v>
      </c>
      <c r="I562" s="18">
        <v>485.06</v>
      </c>
      <c r="J562" s="15">
        <f t="shared" si="5"/>
        <v>9390.7616</v>
      </c>
      <c r="K562" s="10" t="str">
        <f t="array" ref="K562">IFERROR(XLOOKUP(G562,'Tipo de Carga'!A:A,'Tipo de Carga'!B:B))</f>
        <v>Autoabasto</v>
      </c>
      <c r="L562" s="10">
        <f t="shared" si="2"/>
        <v>2</v>
      </c>
      <c r="M562" s="10">
        <f t="shared" si="3"/>
        <v>7</v>
      </c>
      <c r="N562" s="10">
        <f t="shared" si="4"/>
        <v>1</v>
      </c>
      <c r="O562" s="10" t="str">
        <f t="array" ref="O562">IFERROR(XLOOKUP(G562,'Tipo de Carga'!A:A,'Tipo de Carga'!C:C))</f>
        <v>Diesel</v>
      </c>
    </row>
    <row r="563">
      <c r="A563" s="16" t="s">
        <v>31</v>
      </c>
      <c r="B563" s="10" t="str">
        <f t="array" ref="B563">IFERROR(XLOOKUP(A563,'Asignacion Ene'!A:A,'Asignacion Ene'!C:C))</f>
        <v/>
      </c>
      <c r="C563" s="10" t="str">
        <f t="array" ref="C563">IFERROR(XLOOKUP(A563,'Asignacion Ene'!A:A,'Asignacion Ene'!B:B))</f>
        <v/>
      </c>
      <c r="D563" s="17" t="s">
        <v>290</v>
      </c>
      <c r="E563" s="16" t="s">
        <v>32</v>
      </c>
      <c r="F563" s="10" t="str">
        <f t="array" ref="F563">IFERROR(XLOOKUP(E563,Operadores!A:A,Operadores!B:B))</f>
        <v>MTTO</v>
      </c>
      <c r="G563" s="16" t="s">
        <v>33</v>
      </c>
      <c r="H563" s="13">
        <v>19.16584</v>
      </c>
      <c r="I563" s="18">
        <v>79.2</v>
      </c>
      <c r="J563" s="15">
        <f t="shared" si="5"/>
        <v>1517.934528</v>
      </c>
      <c r="K563" s="10" t="str">
        <f t="array" ref="K563">IFERROR(XLOOKUP(G563,'Tipo de Carga'!A:A,'Tipo de Carga'!B:B))</f>
        <v>Autoabasto</v>
      </c>
      <c r="L563" s="10">
        <f t="shared" si="2"/>
        <v>2</v>
      </c>
      <c r="M563" s="10">
        <f t="shared" si="3"/>
        <v>7</v>
      </c>
      <c r="N563" s="10">
        <f t="shared" si="4"/>
        <v>1</v>
      </c>
      <c r="O563" s="10" t="str">
        <f t="array" ref="O563">IFERROR(XLOOKUP(G563,'Tipo de Carga'!A:A,'Tipo de Carga'!C:C))</f>
        <v>Diesel</v>
      </c>
    </row>
    <row r="564">
      <c r="A564" s="16" t="s">
        <v>31</v>
      </c>
      <c r="B564" s="10" t="str">
        <f t="array" ref="B564">IFERROR(XLOOKUP(A564,'Asignacion Ene'!A:A,'Asignacion Ene'!C:C))</f>
        <v/>
      </c>
      <c r="C564" s="10" t="str">
        <f t="array" ref="C564">IFERROR(XLOOKUP(A564,'Asignacion Ene'!A:A,'Asignacion Ene'!B:B))</f>
        <v/>
      </c>
      <c r="D564" s="17" t="s">
        <v>290</v>
      </c>
      <c r="E564" s="16" t="s">
        <v>32</v>
      </c>
      <c r="F564" s="10" t="str">
        <f t="array" ref="F564">IFERROR(XLOOKUP(E564,Operadores!A:A,Operadores!B:B))</f>
        <v>MTTO</v>
      </c>
      <c r="G564" s="16" t="s">
        <v>33</v>
      </c>
      <c r="H564" s="13">
        <v>19.16584</v>
      </c>
      <c r="I564" s="18">
        <v>120.71</v>
      </c>
      <c r="J564" s="15">
        <f t="shared" si="5"/>
        <v>2313.508546</v>
      </c>
      <c r="K564" s="10" t="str">
        <f t="array" ref="K564">IFERROR(XLOOKUP(G564,'Tipo de Carga'!A:A,'Tipo de Carga'!B:B))</f>
        <v>Autoabasto</v>
      </c>
      <c r="L564" s="10">
        <f t="shared" si="2"/>
        <v>2</v>
      </c>
      <c r="M564" s="10">
        <f t="shared" si="3"/>
        <v>7</v>
      </c>
      <c r="N564" s="10">
        <f t="shared" si="4"/>
        <v>1</v>
      </c>
      <c r="O564" s="10" t="str">
        <f t="array" ref="O564">IFERROR(XLOOKUP(G564,'Tipo de Carga'!A:A,'Tipo de Carga'!C:C))</f>
        <v>Diesel</v>
      </c>
    </row>
    <row r="565">
      <c r="A565" s="16">
        <v>2018.0</v>
      </c>
      <c r="B565" s="10" t="str">
        <f t="array" ref="B565">IFERROR(XLOOKUP(A565,'Asignacion Ene'!A:A,'Asignacion Ene'!C:C))</f>
        <v>MeLi Asignado TD</v>
      </c>
      <c r="C565" s="10" t="str">
        <f t="array" ref="C565">IFERROR(XLOOKUP(A565,'Asignacion Ene'!A:A,'Asignacion Ene'!B:B))</f>
        <v>EC-05</v>
      </c>
      <c r="D565" s="17" t="s">
        <v>290</v>
      </c>
      <c r="E565" s="16" t="s">
        <v>205</v>
      </c>
      <c r="F565" s="10" t="str">
        <f t="array" ref="F565">IFERROR(XLOOKUP(E565,Operadores!A:A,Operadores!B:B))</f>
        <v>MACFRA</v>
      </c>
      <c r="G565" s="16" t="s">
        <v>39</v>
      </c>
      <c r="H565" s="13">
        <v>20.06523</v>
      </c>
      <c r="I565" s="18">
        <v>235.53</v>
      </c>
      <c r="J565" s="15">
        <f t="shared" si="5"/>
        <v>4725.963622</v>
      </c>
      <c r="K565" s="10" t="str">
        <f t="array" ref="K565">IFERROR(XLOOKUP(G565,'Tipo de Carga'!A:A,'Tipo de Carga'!B:B))</f>
        <v>Autoabasto</v>
      </c>
      <c r="L565" s="10">
        <f t="shared" si="2"/>
        <v>2</v>
      </c>
      <c r="M565" s="10">
        <f t="shared" si="3"/>
        <v>7</v>
      </c>
      <c r="N565" s="10">
        <f t="shared" si="4"/>
        <v>1</v>
      </c>
      <c r="O565" s="10" t="str">
        <f t="array" ref="O565">IFERROR(XLOOKUP(G565,'Tipo de Carga'!A:A,'Tipo de Carga'!C:C))</f>
        <v>Diesel</v>
      </c>
    </row>
    <row r="566">
      <c r="A566" s="16">
        <v>1995.0</v>
      </c>
      <c r="B566" s="10" t="str">
        <f t="array" ref="B566">IFERROR(XLOOKUP(A566,'Asignacion Ene'!A:A,'Asignacion Ene'!C:C))</f>
        <v>MeLi Dedicado Merida</v>
      </c>
      <c r="C566" s="10" t="str">
        <f t="array" ref="C566">IFERROR(XLOOKUP(A566,'Asignacion Ene'!A:A,'Asignacion Ene'!B:B))</f>
        <v>EC-05</v>
      </c>
      <c r="D566" s="17" t="s">
        <v>290</v>
      </c>
      <c r="E566" s="16" t="s">
        <v>22</v>
      </c>
      <c r="F566" s="10" t="str">
        <f t="array" ref="F566">IFERROR(XLOOKUP(E566,Operadores!A:A,Operadores!B:B))</f>
        <v>AGUMAU</v>
      </c>
      <c r="G566" s="16" t="s">
        <v>39</v>
      </c>
      <c r="H566" s="13">
        <v>20.06523</v>
      </c>
      <c r="I566" s="18">
        <v>420.31</v>
      </c>
      <c r="J566" s="15">
        <f t="shared" si="5"/>
        <v>8433.616821</v>
      </c>
      <c r="K566" s="10" t="str">
        <f t="array" ref="K566">IFERROR(XLOOKUP(G566,'Tipo de Carga'!A:A,'Tipo de Carga'!B:B))</f>
        <v>Autoabasto</v>
      </c>
      <c r="L566" s="10">
        <f t="shared" si="2"/>
        <v>2</v>
      </c>
      <c r="M566" s="10">
        <f t="shared" si="3"/>
        <v>7</v>
      </c>
      <c r="N566" s="10">
        <f t="shared" si="4"/>
        <v>1</v>
      </c>
      <c r="O566" s="10" t="str">
        <f t="array" ref="O566">IFERROR(XLOOKUP(G566,'Tipo de Carga'!A:A,'Tipo de Carga'!C:C))</f>
        <v>Diesel</v>
      </c>
    </row>
    <row r="567">
      <c r="A567" s="16">
        <v>2028.0</v>
      </c>
      <c r="B567" s="10" t="str">
        <f t="array" ref="B567">IFERROR(XLOOKUP(A567,'Asignacion Ene'!A:A,'Asignacion Ene'!C:C))</f>
        <v>MeLi Dedicado Merida</v>
      </c>
      <c r="C567" s="10" t="str">
        <f t="array" ref="C567">IFERROR(XLOOKUP(A567,'Asignacion Ene'!A:A,'Asignacion Ene'!B:B))</f>
        <v>EC-05</v>
      </c>
      <c r="D567" s="17" t="s">
        <v>290</v>
      </c>
      <c r="E567" s="16" t="s">
        <v>227</v>
      </c>
      <c r="F567" s="10" t="str">
        <f t="array" ref="F567">IFERROR(XLOOKUP(E567,Operadores!A:A,Operadores!B:B))</f>
        <v>SANEUS</v>
      </c>
      <c r="G567" s="16" t="s">
        <v>39</v>
      </c>
      <c r="H567" s="13">
        <v>20.06523</v>
      </c>
      <c r="I567" s="18">
        <v>239.0</v>
      </c>
      <c r="J567" s="15">
        <f t="shared" si="5"/>
        <v>4795.58997</v>
      </c>
      <c r="K567" s="10" t="str">
        <f t="array" ref="K567">IFERROR(XLOOKUP(G567,'Tipo de Carga'!A:A,'Tipo de Carga'!B:B))</f>
        <v>Autoabasto</v>
      </c>
      <c r="L567" s="10">
        <f t="shared" si="2"/>
        <v>2</v>
      </c>
      <c r="M567" s="10">
        <f t="shared" si="3"/>
        <v>7</v>
      </c>
      <c r="N567" s="10">
        <f t="shared" si="4"/>
        <v>1</v>
      </c>
      <c r="O567" s="10" t="str">
        <f t="array" ref="O567">IFERROR(XLOOKUP(G567,'Tipo de Carga'!A:A,'Tipo de Carga'!C:C))</f>
        <v>Diesel</v>
      </c>
    </row>
    <row r="568">
      <c r="A568" s="16">
        <v>1958.0</v>
      </c>
      <c r="B568" s="10" t="str">
        <f t="array" ref="B568">IFERROR(XLOOKUP(A568,'Asignacion Ene'!A:A,'Asignacion Ene'!C:C))</f>
        <v>Full Liver</v>
      </c>
      <c r="C568" s="10" t="str">
        <f t="array" ref="C568">IFERROR(XLOOKUP(A568,'Asignacion Ene'!A:A,'Asignacion Ene'!B:B))</f>
        <v>EC-01</v>
      </c>
      <c r="D568" s="17" t="s">
        <v>290</v>
      </c>
      <c r="E568" s="16" t="s">
        <v>48</v>
      </c>
      <c r="F568" s="10" t="str">
        <f t="array" ref="F568">IFERROR(XLOOKUP(E568,Operadores!A:A,Operadores!B:B))</f>
        <v>MONAL</v>
      </c>
      <c r="G568" s="16" t="s">
        <v>39</v>
      </c>
      <c r="H568" s="13">
        <v>20.06523</v>
      </c>
      <c r="I568" s="18">
        <v>396.15</v>
      </c>
      <c r="J568" s="15">
        <f t="shared" si="5"/>
        <v>7948.840865</v>
      </c>
      <c r="K568" s="10" t="str">
        <f t="array" ref="K568">IFERROR(XLOOKUP(G568,'Tipo de Carga'!A:A,'Tipo de Carga'!B:B))</f>
        <v>Autoabasto</v>
      </c>
      <c r="L568" s="10">
        <f t="shared" si="2"/>
        <v>2</v>
      </c>
      <c r="M568" s="10">
        <f t="shared" si="3"/>
        <v>7</v>
      </c>
      <c r="N568" s="10">
        <f t="shared" si="4"/>
        <v>1</v>
      </c>
      <c r="O568" s="10" t="str">
        <f t="array" ref="O568">IFERROR(XLOOKUP(G568,'Tipo de Carga'!A:A,'Tipo de Carga'!C:C))</f>
        <v>Diesel</v>
      </c>
    </row>
    <row r="569">
      <c r="A569" s="16">
        <v>1721.0</v>
      </c>
      <c r="B569" s="10" t="str">
        <f t="array" ref="B569">IFERROR(XLOOKUP(A569,'Asignacion Ene'!A:A,'Asignacion Ene'!C:C))</f>
        <v>Wm Full</v>
      </c>
      <c r="C569" s="10" t="str">
        <f t="array" ref="C569">IFERROR(XLOOKUP(A569,'Asignacion Ene'!A:A,'Asignacion Ene'!B:B))</f>
        <v>EC-08</v>
      </c>
      <c r="D569" s="17" t="s">
        <v>290</v>
      </c>
      <c r="E569" s="16" t="s">
        <v>42</v>
      </c>
      <c r="F569" s="10" t="str">
        <f t="array" ref="F569">IFERROR(XLOOKUP(E569,Operadores!A:A,Operadores!B:B))</f>
        <v>COPJAI</v>
      </c>
      <c r="G569" s="16" t="s">
        <v>39</v>
      </c>
      <c r="H569" s="13">
        <v>20.0652299999999</v>
      </c>
      <c r="I569" s="18">
        <v>424.25</v>
      </c>
      <c r="J569" s="15">
        <f t="shared" si="5"/>
        <v>8512.673827</v>
      </c>
      <c r="K569" s="10" t="str">
        <f t="array" ref="K569">IFERROR(XLOOKUP(G569,'Tipo de Carga'!A:A,'Tipo de Carga'!B:B))</f>
        <v>Autoabasto</v>
      </c>
      <c r="L569" s="10">
        <f t="shared" si="2"/>
        <v>2</v>
      </c>
      <c r="M569" s="10">
        <f t="shared" si="3"/>
        <v>7</v>
      </c>
      <c r="N569" s="10">
        <f t="shared" si="4"/>
        <v>1</v>
      </c>
      <c r="O569" s="10" t="str">
        <f t="array" ref="O569">IFERROR(XLOOKUP(G569,'Tipo de Carga'!A:A,'Tipo de Carga'!C:C))</f>
        <v>Diesel</v>
      </c>
    </row>
    <row r="570">
      <c r="A570" s="16">
        <v>1722.0</v>
      </c>
      <c r="B570" s="10" t="str">
        <f t="array" ref="B570">IFERROR(XLOOKUP(A570,'Asignacion Ene'!A:A,'Asignacion Ene'!C:C))</f>
        <v>Wm Full</v>
      </c>
      <c r="C570" s="10" t="str">
        <f t="array" ref="C570">IFERROR(XLOOKUP(A570,'Asignacion Ene'!A:A,'Asignacion Ene'!B:B))</f>
        <v>EC-08</v>
      </c>
      <c r="D570" s="17" t="s">
        <v>290</v>
      </c>
      <c r="E570" s="16" t="s">
        <v>168</v>
      </c>
      <c r="F570" s="10" t="str">
        <f t="array" ref="F570">IFERROR(XLOOKUP(E570,Operadores!A:A,Operadores!B:B))</f>
        <v>RICFRA</v>
      </c>
      <c r="G570" s="16" t="s">
        <v>39</v>
      </c>
      <c r="H570" s="13">
        <v>20.0652299999999</v>
      </c>
      <c r="I570" s="18">
        <v>428.44</v>
      </c>
      <c r="J570" s="15">
        <f t="shared" si="5"/>
        <v>8596.747141</v>
      </c>
      <c r="K570" s="10" t="str">
        <f t="array" ref="K570">IFERROR(XLOOKUP(G570,'Tipo de Carga'!A:A,'Tipo de Carga'!B:B))</f>
        <v>Autoabasto</v>
      </c>
      <c r="L570" s="10">
        <f t="shared" si="2"/>
        <v>2</v>
      </c>
      <c r="M570" s="10">
        <f t="shared" si="3"/>
        <v>7</v>
      </c>
      <c r="N570" s="10">
        <f t="shared" si="4"/>
        <v>1</v>
      </c>
      <c r="O570" s="10" t="str">
        <f t="array" ref="O570">IFERROR(XLOOKUP(G570,'Tipo de Carga'!A:A,'Tipo de Carga'!C:C))</f>
        <v>Diesel</v>
      </c>
    </row>
    <row r="571">
      <c r="A571" s="16">
        <v>1856.0</v>
      </c>
      <c r="B571" s="10" t="str">
        <f t="array" ref="B571">IFERROR(XLOOKUP(A571,'Asignacion Ene'!A:A,'Asignacion Ene'!C:C))</f>
        <v>Pipas</v>
      </c>
      <c r="C571" s="10" t="str">
        <f t="array" ref="C571">IFERROR(XLOOKUP(A571,'Asignacion Ene'!A:A,'Asignacion Ene'!B:B))</f>
        <v>EC-02</v>
      </c>
      <c r="D571" s="17" t="s">
        <v>290</v>
      </c>
      <c r="E571" s="16" t="s">
        <v>319</v>
      </c>
      <c r="F571" s="10" t="str">
        <f t="array" ref="F571">IFERROR(XLOOKUP(E571,Operadores!A:A,Operadores!B:B))</f>
        <v>GONAA</v>
      </c>
      <c r="G571" s="16" t="s">
        <v>39</v>
      </c>
      <c r="H571" s="13">
        <v>20.0652299999999</v>
      </c>
      <c r="I571" s="18">
        <v>480.07</v>
      </c>
      <c r="J571" s="15">
        <f t="shared" si="5"/>
        <v>9632.714966</v>
      </c>
      <c r="K571" s="10" t="str">
        <f t="array" ref="K571">IFERROR(XLOOKUP(G571,'Tipo de Carga'!A:A,'Tipo de Carga'!B:B))</f>
        <v>Autoabasto</v>
      </c>
      <c r="L571" s="10">
        <f t="shared" si="2"/>
        <v>2</v>
      </c>
      <c r="M571" s="10">
        <f t="shared" si="3"/>
        <v>7</v>
      </c>
      <c r="N571" s="10">
        <f t="shared" si="4"/>
        <v>1</v>
      </c>
      <c r="O571" s="10" t="str">
        <f t="array" ref="O571">IFERROR(XLOOKUP(G571,'Tipo de Carga'!A:A,'Tipo de Carga'!C:C))</f>
        <v>Diesel</v>
      </c>
    </row>
    <row r="572">
      <c r="A572" s="16">
        <v>1964.0</v>
      </c>
      <c r="B572" s="10" t="str">
        <f t="array" ref="B572">IFERROR(XLOOKUP(A572,'Asignacion Ene'!A:A,'Asignacion Ene'!C:C))</f>
        <v>MeLi asignado SD</v>
      </c>
      <c r="C572" s="10" t="str">
        <f t="array" ref="C572">IFERROR(XLOOKUP(A572,'Asignacion Ene'!A:A,'Asignacion Ene'!B:B))</f>
        <v>EC-05</v>
      </c>
      <c r="D572" s="17" t="s">
        <v>290</v>
      </c>
      <c r="E572" s="16" t="s">
        <v>174</v>
      </c>
      <c r="F572" s="10" t="str">
        <f t="array" ref="F572">IFERROR(XLOOKUP(E572,Operadores!A:A,Operadores!B:B))</f>
        <v>BENOSC</v>
      </c>
      <c r="G572" s="16" t="s">
        <v>39</v>
      </c>
      <c r="H572" s="13">
        <v>20.0652299999999</v>
      </c>
      <c r="I572" s="18">
        <v>618.98</v>
      </c>
      <c r="J572" s="15">
        <f t="shared" si="5"/>
        <v>12419.97607</v>
      </c>
      <c r="K572" s="10" t="str">
        <f t="array" ref="K572">IFERROR(XLOOKUP(G572,'Tipo de Carga'!A:A,'Tipo de Carga'!B:B))</f>
        <v>Autoabasto</v>
      </c>
      <c r="L572" s="10">
        <f t="shared" si="2"/>
        <v>2</v>
      </c>
      <c r="M572" s="10">
        <f t="shared" si="3"/>
        <v>7</v>
      </c>
      <c r="N572" s="10">
        <f t="shared" si="4"/>
        <v>1</v>
      </c>
      <c r="O572" s="10" t="str">
        <f t="array" ref="O572">IFERROR(XLOOKUP(G572,'Tipo de Carga'!A:A,'Tipo de Carga'!C:C))</f>
        <v>Diesel</v>
      </c>
    </row>
    <row r="573">
      <c r="A573" s="16">
        <v>1728.0</v>
      </c>
      <c r="B573" s="10" t="str">
        <f t="array" ref="B573">IFERROR(XLOOKUP(A573,'Asignacion Ene'!A:A,'Asignacion Ene'!C:C))</f>
        <v>Wm Full</v>
      </c>
      <c r="C573" s="10" t="str">
        <f t="array" ref="C573">IFERROR(XLOOKUP(A573,'Asignacion Ene'!A:A,'Asignacion Ene'!B:B))</f>
        <v>EC-08</v>
      </c>
      <c r="D573" s="17" t="s">
        <v>290</v>
      </c>
      <c r="E573" s="16" t="s">
        <v>93</v>
      </c>
      <c r="F573" s="10" t="str">
        <f t="array" ref="F573">IFERROR(XLOOKUP(E573,Operadores!A:A,Operadores!B:B))</f>
        <v>MARJO13</v>
      </c>
      <c r="G573" s="16" t="s">
        <v>39</v>
      </c>
      <c r="H573" s="13">
        <v>20.0652299999999</v>
      </c>
      <c r="I573" s="18">
        <v>400.11</v>
      </c>
      <c r="J573" s="15">
        <f t="shared" si="5"/>
        <v>8028.299175</v>
      </c>
      <c r="K573" s="10" t="str">
        <f t="array" ref="K573">IFERROR(XLOOKUP(G573,'Tipo de Carga'!A:A,'Tipo de Carga'!B:B))</f>
        <v>Autoabasto</v>
      </c>
      <c r="L573" s="10">
        <f t="shared" si="2"/>
        <v>2</v>
      </c>
      <c r="M573" s="10">
        <f t="shared" si="3"/>
        <v>7</v>
      </c>
      <c r="N573" s="10">
        <f t="shared" si="4"/>
        <v>1</v>
      </c>
      <c r="O573" s="10" t="str">
        <f t="array" ref="O573">IFERROR(XLOOKUP(G573,'Tipo de Carga'!A:A,'Tipo de Carga'!C:C))</f>
        <v>Diesel</v>
      </c>
    </row>
    <row r="574">
      <c r="A574" s="16">
        <v>2013.0</v>
      </c>
      <c r="B574" s="10" t="str">
        <f t="array" ref="B574">IFERROR(XLOOKUP(A574,'Asignacion Ene'!A:A,'Asignacion Ene'!C:C))</f>
        <v>MeLi Dedicado Merida</v>
      </c>
      <c r="C574" s="10" t="str">
        <f t="array" ref="C574">IFERROR(XLOOKUP(A574,'Asignacion Ene'!A:A,'Asignacion Ene'!B:B))</f>
        <v>EC-05</v>
      </c>
      <c r="D574" s="17" t="s">
        <v>290</v>
      </c>
      <c r="E574" s="16" t="s">
        <v>35</v>
      </c>
      <c r="F574" s="10" t="str">
        <f t="array" ref="F574">IFERROR(XLOOKUP(E574,Operadores!A:A,Operadores!B:B))</f>
        <v>MONENR</v>
      </c>
      <c r="G574" s="16" t="s">
        <v>39</v>
      </c>
      <c r="H574" s="13">
        <v>20.0652299999999</v>
      </c>
      <c r="I574" s="18">
        <v>416.91</v>
      </c>
      <c r="J574" s="15">
        <f t="shared" si="5"/>
        <v>8365.395039</v>
      </c>
      <c r="K574" s="10" t="str">
        <f t="array" ref="K574">IFERROR(XLOOKUP(G574,'Tipo de Carga'!A:A,'Tipo de Carga'!B:B))</f>
        <v>Autoabasto</v>
      </c>
      <c r="L574" s="10">
        <f t="shared" si="2"/>
        <v>2</v>
      </c>
      <c r="M574" s="10">
        <f t="shared" si="3"/>
        <v>7</v>
      </c>
      <c r="N574" s="10">
        <f t="shared" si="4"/>
        <v>1</v>
      </c>
      <c r="O574" s="10" t="str">
        <f t="array" ref="O574">IFERROR(XLOOKUP(G574,'Tipo de Carga'!A:A,'Tipo de Carga'!C:C))</f>
        <v>Diesel</v>
      </c>
    </row>
    <row r="575">
      <c r="A575" s="16">
        <v>1753.0</v>
      </c>
      <c r="B575" s="10" t="str">
        <f t="array" ref="B575">IFERROR(XLOOKUP(A575,'Asignacion Ene'!A:A,'Asignacion Ene'!C:C))</f>
        <v>Wm Full</v>
      </c>
      <c r="C575" s="10" t="str">
        <f t="array" ref="C575">IFERROR(XLOOKUP(A575,'Asignacion Ene'!A:A,'Asignacion Ene'!B:B))</f>
        <v>EC-08</v>
      </c>
      <c r="D575" s="17" t="s">
        <v>290</v>
      </c>
      <c r="E575" s="16" t="s">
        <v>98</v>
      </c>
      <c r="F575" s="10" t="str">
        <f t="array" ref="F575">IFERROR(XLOOKUP(E575,Operadores!A:A,Operadores!B:B))</f>
        <v>MENRI</v>
      </c>
      <c r="G575" s="16" t="s">
        <v>39</v>
      </c>
      <c r="H575" s="13">
        <v>20.0652299999999</v>
      </c>
      <c r="I575" s="18">
        <v>533.44</v>
      </c>
      <c r="J575" s="15">
        <f t="shared" si="5"/>
        <v>10703.59629</v>
      </c>
      <c r="K575" s="10" t="str">
        <f t="array" ref="K575">IFERROR(XLOOKUP(G575,'Tipo de Carga'!A:A,'Tipo de Carga'!B:B))</f>
        <v>Autoabasto</v>
      </c>
      <c r="L575" s="10">
        <f t="shared" si="2"/>
        <v>2</v>
      </c>
      <c r="M575" s="10">
        <f t="shared" si="3"/>
        <v>7</v>
      </c>
      <c r="N575" s="10">
        <f t="shared" si="4"/>
        <v>1</v>
      </c>
      <c r="O575" s="10" t="str">
        <f t="array" ref="O575">IFERROR(XLOOKUP(G575,'Tipo de Carga'!A:A,'Tipo de Carga'!C:C))</f>
        <v>Diesel</v>
      </c>
    </row>
    <row r="576">
      <c r="A576" s="16">
        <v>1761.0</v>
      </c>
      <c r="B576" s="10" t="str">
        <f t="array" ref="B576">IFERROR(XLOOKUP(A576,'Asignacion Ene'!A:A,'Asignacion Ene'!C:C))</f>
        <v>Wm Full</v>
      </c>
      <c r="C576" s="10" t="str">
        <f t="array" ref="C576">IFERROR(XLOOKUP(A576,'Asignacion Ene'!A:A,'Asignacion Ene'!B:B))</f>
        <v>EC-08</v>
      </c>
      <c r="D576" s="17" t="s">
        <v>290</v>
      </c>
      <c r="E576" s="16" t="s">
        <v>102</v>
      </c>
      <c r="F576" s="10" t="str">
        <f t="array" ref="F576">IFERROR(XLOOKUP(E576,Operadores!A:A,Operadores!B:B))</f>
        <v>RAMBAR</v>
      </c>
      <c r="G576" s="16" t="s">
        <v>39</v>
      </c>
      <c r="H576" s="13">
        <v>20.0652299999999</v>
      </c>
      <c r="I576" s="18">
        <v>320.05</v>
      </c>
      <c r="J576" s="15">
        <f t="shared" si="5"/>
        <v>6421.876861</v>
      </c>
      <c r="K576" s="10" t="str">
        <f t="array" ref="K576">IFERROR(XLOOKUP(G576,'Tipo de Carga'!A:A,'Tipo de Carga'!B:B))</f>
        <v>Autoabasto</v>
      </c>
      <c r="L576" s="10">
        <f t="shared" si="2"/>
        <v>2</v>
      </c>
      <c r="M576" s="10">
        <f t="shared" si="3"/>
        <v>7</v>
      </c>
      <c r="N576" s="10">
        <f t="shared" si="4"/>
        <v>1</v>
      </c>
      <c r="O576" s="10" t="str">
        <f t="array" ref="O576">IFERROR(XLOOKUP(G576,'Tipo de Carga'!A:A,'Tipo de Carga'!C:C))</f>
        <v>Diesel</v>
      </c>
    </row>
    <row r="577">
      <c r="A577" s="16">
        <v>1799.0</v>
      </c>
      <c r="B577" s="10" t="str">
        <f t="array" ref="B577">IFERROR(XLOOKUP(A577,'Asignacion Ene'!A:A,'Asignacion Ene'!C:C))</f>
        <v>Sayer Full</v>
      </c>
      <c r="C577" s="10" t="str">
        <f t="array" ref="C577">IFERROR(XLOOKUP(A577,'Asignacion Ene'!A:A,'Asignacion Ene'!B:B))</f>
        <v>EC-04</v>
      </c>
      <c r="D577" s="17" t="s">
        <v>290</v>
      </c>
      <c r="E577" s="16" t="s">
        <v>209</v>
      </c>
      <c r="F577" s="10" t="str">
        <f t="array" ref="F577">IFERROR(XLOOKUP(E577,Operadores!A:A,Operadores!B:B))</f>
        <v>FERFRA</v>
      </c>
      <c r="G577" s="16" t="s">
        <v>39</v>
      </c>
      <c r="H577" s="13">
        <v>20.0652299999999</v>
      </c>
      <c r="I577" s="18">
        <v>460.02</v>
      </c>
      <c r="J577" s="15">
        <f t="shared" si="5"/>
        <v>9230.407105</v>
      </c>
      <c r="K577" s="10" t="str">
        <f t="array" ref="K577">IFERROR(XLOOKUP(G577,'Tipo de Carga'!A:A,'Tipo de Carga'!B:B))</f>
        <v>Autoabasto</v>
      </c>
      <c r="L577" s="10">
        <f t="shared" si="2"/>
        <v>2</v>
      </c>
      <c r="M577" s="10">
        <f t="shared" si="3"/>
        <v>7</v>
      </c>
      <c r="N577" s="10">
        <f t="shared" si="4"/>
        <v>1</v>
      </c>
      <c r="O577" s="10" t="str">
        <f t="array" ref="O577">IFERROR(XLOOKUP(G577,'Tipo de Carga'!A:A,'Tipo de Carga'!C:C))</f>
        <v>Diesel</v>
      </c>
    </row>
    <row r="578">
      <c r="A578" s="16">
        <v>1971.0</v>
      </c>
      <c r="B578" s="10" t="str">
        <f t="array" ref="B578">IFERROR(XLOOKUP(A578,'Asignacion Ene'!A:A,'Asignacion Ene'!C:C))</f>
        <v>Sayer Sencillo</v>
      </c>
      <c r="C578" s="10" t="str">
        <f t="array" ref="C578">IFERROR(XLOOKUP(A578,'Asignacion Ene'!A:A,'Asignacion Ene'!B:B))</f>
        <v>EC-04</v>
      </c>
      <c r="D578" s="17" t="s">
        <v>290</v>
      </c>
      <c r="E578" s="16" t="s">
        <v>79</v>
      </c>
      <c r="F578" s="10" t="str">
        <f t="array" ref="F578">IFERROR(XLOOKUP(E578,Operadores!A:A,Operadores!B:B))</f>
        <v>OLVOSX</v>
      </c>
      <c r="G578" s="16" t="s">
        <v>39</v>
      </c>
      <c r="H578" s="13">
        <v>20.0652299999999</v>
      </c>
      <c r="I578" s="18">
        <v>370.03</v>
      </c>
      <c r="J578" s="15">
        <f t="shared" si="5"/>
        <v>7424.737057</v>
      </c>
      <c r="K578" s="10" t="str">
        <f t="array" ref="K578">IFERROR(XLOOKUP(G578,'Tipo de Carga'!A:A,'Tipo de Carga'!B:B))</f>
        <v>Autoabasto</v>
      </c>
      <c r="L578" s="10">
        <f t="shared" si="2"/>
        <v>2</v>
      </c>
      <c r="M578" s="10">
        <f t="shared" si="3"/>
        <v>7</v>
      </c>
      <c r="N578" s="10">
        <f t="shared" si="4"/>
        <v>1</v>
      </c>
      <c r="O578" s="10" t="str">
        <f t="array" ref="O578">IFERROR(XLOOKUP(G578,'Tipo de Carga'!A:A,'Tipo de Carga'!C:C))</f>
        <v>Diesel</v>
      </c>
    </row>
    <row r="579">
      <c r="A579" s="16">
        <v>1701.0</v>
      </c>
      <c r="B579" s="10" t="str">
        <f t="array" ref="B579">IFERROR(XLOOKUP(A579,'Asignacion Ene'!A:A,'Asignacion Ene'!C:C))</f>
        <v>Wm Full</v>
      </c>
      <c r="C579" s="10" t="str">
        <f t="array" ref="C579">IFERROR(XLOOKUP(A579,'Asignacion Ene'!A:A,'Asignacion Ene'!B:B))</f>
        <v>EC-08</v>
      </c>
      <c r="D579" s="17" t="s">
        <v>290</v>
      </c>
      <c r="E579" s="16" t="s">
        <v>262</v>
      </c>
      <c r="F579" s="10" t="str">
        <f t="array" ref="F579">IFERROR(XLOOKUP(E579,Operadores!A:A,Operadores!B:B))</f>
        <v>HERMOI</v>
      </c>
      <c r="G579" s="16" t="s">
        <v>39</v>
      </c>
      <c r="H579" s="13">
        <v>20.0652299999999</v>
      </c>
      <c r="I579" s="18">
        <v>193.01</v>
      </c>
      <c r="J579" s="15">
        <f t="shared" si="5"/>
        <v>3872.790042</v>
      </c>
      <c r="K579" s="10" t="str">
        <f t="array" ref="K579">IFERROR(XLOOKUP(G579,'Tipo de Carga'!A:A,'Tipo de Carga'!B:B))</f>
        <v>Autoabasto</v>
      </c>
      <c r="L579" s="10">
        <f t="shared" si="2"/>
        <v>2</v>
      </c>
      <c r="M579" s="10">
        <f t="shared" si="3"/>
        <v>7</v>
      </c>
      <c r="N579" s="10">
        <f t="shared" si="4"/>
        <v>1</v>
      </c>
      <c r="O579" s="10" t="str">
        <f t="array" ref="O579">IFERROR(XLOOKUP(G579,'Tipo de Carga'!A:A,'Tipo de Carga'!C:C))</f>
        <v>Diesel</v>
      </c>
    </row>
    <row r="580">
      <c r="A580" s="16">
        <v>2000.0</v>
      </c>
      <c r="B580" s="10" t="str">
        <f t="array" ref="B580">IFERROR(XLOOKUP(A580,'Asignacion Ene'!A:A,'Asignacion Ene'!C:C))</f>
        <v>MeLi Dedicado Merida</v>
      </c>
      <c r="C580" s="10" t="str">
        <f t="array" ref="C580">IFERROR(XLOOKUP(A580,'Asignacion Ene'!A:A,'Asignacion Ene'!B:B))</f>
        <v>EC-05</v>
      </c>
      <c r="D580" s="17" t="s">
        <v>290</v>
      </c>
      <c r="E580" s="16" t="s">
        <v>94</v>
      </c>
      <c r="F580" s="10" t="str">
        <f t="array" ref="F580">IFERROR(XLOOKUP(E580,Operadores!A:A,Operadores!B:B))</f>
        <v>RODALE</v>
      </c>
      <c r="G580" s="16" t="s">
        <v>39</v>
      </c>
      <c r="H580" s="13">
        <v>20.0652299999999</v>
      </c>
      <c r="I580" s="18">
        <v>370.13</v>
      </c>
      <c r="J580" s="15">
        <f t="shared" si="5"/>
        <v>7426.74358</v>
      </c>
      <c r="K580" s="10" t="str">
        <f t="array" ref="K580">IFERROR(XLOOKUP(G580,'Tipo de Carga'!A:A,'Tipo de Carga'!B:B))</f>
        <v>Autoabasto</v>
      </c>
      <c r="L580" s="10">
        <f t="shared" si="2"/>
        <v>2</v>
      </c>
      <c r="M580" s="10">
        <f t="shared" si="3"/>
        <v>7</v>
      </c>
      <c r="N580" s="10">
        <f t="shared" si="4"/>
        <v>1</v>
      </c>
      <c r="O580" s="10" t="str">
        <f t="array" ref="O580">IFERROR(XLOOKUP(G580,'Tipo de Carga'!A:A,'Tipo de Carga'!C:C))</f>
        <v>Diesel</v>
      </c>
    </row>
    <row r="581">
      <c r="A581" s="16">
        <v>1758.0</v>
      </c>
      <c r="B581" s="10" t="str">
        <f t="array" ref="B581">IFERROR(XLOOKUP(A581,'Asignacion Ene'!A:A,'Asignacion Ene'!C:C))</f>
        <v>Wm Full</v>
      </c>
      <c r="C581" s="10" t="str">
        <f t="array" ref="C581">IFERROR(XLOOKUP(A581,'Asignacion Ene'!A:A,'Asignacion Ene'!B:B))</f>
        <v>EC-08</v>
      </c>
      <c r="D581" s="17" t="s">
        <v>290</v>
      </c>
      <c r="E581" s="16" t="s">
        <v>259</v>
      </c>
      <c r="F581" s="10" t="str">
        <f t="array" ref="F581">IFERROR(XLOOKUP(E581,Operadores!A:A,Operadores!B:B))</f>
        <v>PINGUA</v>
      </c>
      <c r="G581" s="16" t="s">
        <v>39</v>
      </c>
      <c r="H581" s="13">
        <v>20.0652299999999</v>
      </c>
      <c r="I581" s="18">
        <v>425.09</v>
      </c>
      <c r="J581" s="15">
        <f t="shared" si="5"/>
        <v>8529.528621</v>
      </c>
      <c r="K581" s="10" t="str">
        <f t="array" ref="K581">IFERROR(XLOOKUP(G581,'Tipo de Carga'!A:A,'Tipo de Carga'!B:B))</f>
        <v>Autoabasto</v>
      </c>
      <c r="L581" s="10">
        <f t="shared" si="2"/>
        <v>2</v>
      </c>
      <c r="M581" s="10">
        <f t="shared" si="3"/>
        <v>7</v>
      </c>
      <c r="N581" s="10">
        <f t="shared" si="4"/>
        <v>1</v>
      </c>
      <c r="O581" s="10" t="str">
        <f t="array" ref="O581">IFERROR(XLOOKUP(G581,'Tipo de Carga'!A:A,'Tipo de Carga'!C:C))</f>
        <v>Diesel</v>
      </c>
    </row>
    <row r="582">
      <c r="A582" s="16">
        <v>1746.0</v>
      </c>
      <c r="B582" s="10" t="str">
        <f t="array" ref="B582">IFERROR(XLOOKUP(A582,'Asignacion Ene'!A:A,'Asignacion Ene'!C:C))</f>
        <v>Wm Full</v>
      </c>
      <c r="C582" s="10" t="str">
        <f t="array" ref="C582">IFERROR(XLOOKUP(A582,'Asignacion Ene'!A:A,'Asignacion Ene'!B:B))</f>
        <v>EC-08</v>
      </c>
      <c r="D582" s="17" t="s">
        <v>290</v>
      </c>
      <c r="E582" s="16" t="s">
        <v>258</v>
      </c>
      <c r="F582" s="10" t="str">
        <f t="array" ref="F582">IFERROR(XLOOKUP(E582,Operadores!A:A,Operadores!B:B))</f>
        <v>LOPFER</v>
      </c>
      <c r="G582" s="16" t="s">
        <v>39</v>
      </c>
      <c r="H582" s="13">
        <v>20.0652299999999</v>
      </c>
      <c r="I582" s="18">
        <v>393.05</v>
      </c>
      <c r="J582" s="15">
        <f t="shared" si="5"/>
        <v>7886.638651</v>
      </c>
      <c r="K582" s="10" t="str">
        <f t="array" ref="K582">IFERROR(XLOOKUP(G582,'Tipo de Carga'!A:A,'Tipo de Carga'!B:B))</f>
        <v>Autoabasto</v>
      </c>
      <c r="L582" s="10">
        <f t="shared" si="2"/>
        <v>2</v>
      </c>
      <c r="M582" s="10">
        <f t="shared" si="3"/>
        <v>7</v>
      </c>
      <c r="N582" s="10">
        <f t="shared" si="4"/>
        <v>1</v>
      </c>
      <c r="O582" s="10" t="str">
        <f t="array" ref="O582">IFERROR(XLOOKUP(G582,'Tipo de Carga'!A:A,'Tipo de Carga'!C:C))</f>
        <v>Diesel</v>
      </c>
    </row>
    <row r="583">
      <c r="A583" s="16">
        <v>2026.0</v>
      </c>
      <c r="B583" s="10" t="str">
        <f t="array" ref="B583">IFERROR(XLOOKUP(A583,'Asignacion Ene'!A:A,'Asignacion Ene'!C:C))</f>
        <v>MeLi Dedicado Merida</v>
      </c>
      <c r="C583" s="10" t="str">
        <f t="array" ref="C583">IFERROR(XLOOKUP(A583,'Asignacion Ene'!A:A,'Asignacion Ene'!B:B))</f>
        <v>EC-05</v>
      </c>
      <c r="D583" s="17" t="s">
        <v>290</v>
      </c>
      <c r="E583" s="16" t="s">
        <v>34</v>
      </c>
      <c r="F583" s="10" t="str">
        <f t="array" ref="F583">IFERROR(XLOOKUP(E583,Operadores!A:A,Operadores!B:B))</f>
        <v>PERAN01</v>
      </c>
      <c r="G583" s="16" t="s">
        <v>39</v>
      </c>
      <c r="H583" s="13">
        <v>20.0652299999999</v>
      </c>
      <c r="I583" s="18">
        <v>217.81</v>
      </c>
      <c r="J583" s="15">
        <f t="shared" si="5"/>
        <v>4370.407746</v>
      </c>
      <c r="K583" s="10" t="str">
        <f t="array" ref="K583">IFERROR(XLOOKUP(G583,'Tipo de Carga'!A:A,'Tipo de Carga'!B:B))</f>
        <v>Autoabasto</v>
      </c>
      <c r="L583" s="10">
        <f t="shared" si="2"/>
        <v>2</v>
      </c>
      <c r="M583" s="10">
        <f t="shared" si="3"/>
        <v>7</v>
      </c>
      <c r="N583" s="10">
        <f t="shared" si="4"/>
        <v>1</v>
      </c>
      <c r="O583" s="10" t="str">
        <f t="array" ref="O583">IFERROR(XLOOKUP(G583,'Tipo de Carga'!A:A,'Tipo de Carga'!C:C))</f>
        <v>Diesel</v>
      </c>
    </row>
    <row r="584">
      <c r="A584" s="16">
        <v>1798.0</v>
      </c>
      <c r="B584" s="10" t="str">
        <f t="array" ref="B584">IFERROR(XLOOKUP(A584,'Asignacion Ene'!A:A,'Asignacion Ene'!C:C))</f>
        <v>Wm Full</v>
      </c>
      <c r="C584" s="10" t="str">
        <f t="array" ref="C584">IFERROR(XLOOKUP(A584,'Asignacion Ene'!A:A,'Asignacion Ene'!B:B))</f>
        <v>EC-08</v>
      </c>
      <c r="D584" s="17" t="s">
        <v>290</v>
      </c>
      <c r="E584" s="16" t="s">
        <v>177</v>
      </c>
      <c r="F584" s="10" t="str">
        <f t="array" ref="F584">IFERROR(XLOOKUP(E584,Operadores!A:A,Operadores!B:B))</f>
        <v>MARWAL</v>
      </c>
      <c r="G584" s="16" t="s">
        <v>39</v>
      </c>
      <c r="H584" s="13">
        <v>20.0652299999999</v>
      </c>
      <c r="I584" s="18">
        <v>333.24</v>
      </c>
      <c r="J584" s="15">
        <f t="shared" si="5"/>
        <v>6686.537245</v>
      </c>
      <c r="K584" s="10" t="str">
        <f t="array" ref="K584">IFERROR(XLOOKUP(G584,'Tipo de Carga'!A:A,'Tipo de Carga'!B:B))</f>
        <v>Autoabasto</v>
      </c>
      <c r="L584" s="10">
        <f t="shared" si="2"/>
        <v>2</v>
      </c>
      <c r="M584" s="10">
        <f t="shared" si="3"/>
        <v>7</v>
      </c>
      <c r="N584" s="10">
        <f t="shared" si="4"/>
        <v>1</v>
      </c>
      <c r="O584" s="10" t="str">
        <f t="array" ref="O584">IFERROR(XLOOKUP(G584,'Tipo de Carga'!A:A,'Tipo de Carga'!C:C))</f>
        <v>Diesel</v>
      </c>
    </row>
    <row r="585">
      <c r="A585" s="16">
        <v>1991.0</v>
      </c>
      <c r="B585" s="10" t="str">
        <f t="array" ref="B585">IFERROR(XLOOKUP(A585,'Asignacion Ene'!A:A,'Asignacion Ene'!C:C))</f>
        <v>MeLi Dedicado Merida</v>
      </c>
      <c r="C585" s="10" t="str">
        <f t="array" ref="C585">IFERROR(XLOOKUP(A585,'Asignacion Ene'!A:A,'Asignacion Ene'!B:B))</f>
        <v>EC-05</v>
      </c>
      <c r="D585" s="17" t="s">
        <v>290</v>
      </c>
      <c r="E585" s="16" t="s">
        <v>165</v>
      </c>
      <c r="F585" s="10" t="str">
        <f t="array" ref="F585">IFERROR(XLOOKUP(E585,Operadores!A:A,Operadores!B:B))</f>
        <v>RUEREN</v>
      </c>
      <c r="G585" s="16" t="s">
        <v>39</v>
      </c>
      <c r="H585" s="13">
        <v>20.0652299999999</v>
      </c>
      <c r="I585" s="18">
        <v>240.08</v>
      </c>
      <c r="J585" s="15">
        <f t="shared" si="5"/>
        <v>4817.260418</v>
      </c>
      <c r="K585" s="10" t="str">
        <f t="array" ref="K585">IFERROR(XLOOKUP(G585,'Tipo de Carga'!A:A,'Tipo de Carga'!B:B))</f>
        <v>Autoabasto</v>
      </c>
      <c r="L585" s="10">
        <f t="shared" si="2"/>
        <v>2</v>
      </c>
      <c r="M585" s="10">
        <f t="shared" si="3"/>
        <v>7</v>
      </c>
      <c r="N585" s="10">
        <f t="shared" si="4"/>
        <v>1</v>
      </c>
      <c r="O585" s="10" t="str">
        <f t="array" ref="O585">IFERROR(XLOOKUP(G585,'Tipo de Carga'!A:A,'Tipo de Carga'!C:C))</f>
        <v>Diesel</v>
      </c>
    </row>
    <row r="586">
      <c r="A586" s="16">
        <v>2004.0</v>
      </c>
      <c r="B586" s="10" t="str">
        <f t="array" ref="B586">IFERROR(XLOOKUP(A586,'Asignacion Ene'!A:A,'Asignacion Ene'!C:C))</f>
        <v>MeLi Dedicado Merida</v>
      </c>
      <c r="C586" s="10" t="str">
        <f t="array" ref="C586">IFERROR(XLOOKUP(A586,'Asignacion Ene'!A:A,'Asignacion Ene'!B:B))</f>
        <v>EC-05</v>
      </c>
      <c r="D586" s="17" t="s">
        <v>290</v>
      </c>
      <c r="E586" s="16" t="s">
        <v>178</v>
      </c>
      <c r="F586" s="10" t="str">
        <f t="array" ref="F586">IFERROR(XLOOKUP(E586,Operadores!A:A,Operadores!B:B))</f>
        <v>ESTAN</v>
      </c>
      <c r="G586" s="16" t="s">
        <v>39</v>
      </c>
      <c r="H586" s="13">
        <v>20.0652299999999</v>
      </c>
      <c r="I586" s="18">
        <v>409.01</v>
      </c>
      <c r="J586" s="15">
        <f t="shared" si="5"/>
        <v>8206.879722</v>
      </c>
      <c r="K586" s="10" t="str">
        <f t="array" ref="K586">IFERROR(XLOOKUP(G586,'Tipo de Carga'!A:A,'Tipo de Carga'!B:B))</f>
        <v>Autoabasto</v>
      </c>
      <c r="L586" s="10">
        <f t="shared" si="2"/>
        <v>2</v>
      </c>
      <c r="M586" s="10">
        <f t="shared" si="3"/>
        <v>7</v>
      </c>
      <c r="N586" s="10">
        <f t="shared" si="4"/>
        <v>1</v>
      </c>
      <c r="O586" s="10" t="str">
        <f t="array" ref="O586">IFERROR(XLOOKUP(G586,'Tipo de Carga'!A:A,'Tipo de Carga'!C:C))</f>
        <v>Diesel</v>
      </c>
    </row>
    <row r="587">
      <c r="A587" s="16">
        <v>2001.0</v>
      </c>
      <c r="B587" s="10" t="str">
        <f t="array" ref="B587">IFERROR(XLOOKUP(A587,'Asignacion Ene'!A:A,'Asignacion Ene'!C:C))</f>
        <v>MeLi Dedicado Merida</v>
      </c>
      <c r="C587" s="10" t="str">
        <f t="array" ref="C587">IFERROR(XLOOKUP(A587,'Asignacion Ene'!A:A,'Asignacion Ene'!B:B))</f>
        <v>EC-05</v>
      </c>
      <c r="D587" s="17" t="s">
        <v>290</v>
      </c>
      <c r="E587" s="16" t="s">
        <v>173</v>
      </c>
      <c r="F587" s="10" t="str">
        <f t="array" ref="F587">IFERROR(XLOOKUP(E587,Operadores!A:A,Operadores!B:B))</f>
        <v>GARJUL</v>
      </c>
      <c r="G587" s="16" t="s">
        <v>39</v>
      </c>
      <c r="H587" s="13">
        <v>20.0652299999999</v>
      </c>
      <c r="I587" s="18">
        <v>490.0</v>
      </c>
      <c r="J587" s="15">
        <f t="shared" si="5"/>
        <v>9831.9627</v>
      </c>
      <c r="K587" s="10" t="str">
        <f t="array" ref="K587">IFERROR(XLOOKUP(G587,'Tipo de Carga'!A:A,'Tipo de Carga'!B:B))</f>
        <v>Autoabasto</v>
      </c>
      <c r="L587" s="10">
        <f t="shared" si="2"/>
        <v>2</v>
      </c>
      <c r="M587" s="10">
        <f t="shared" si="3"/>
        <v>7</v>
      </c>
      <c r="N587" s="10">
        <f t="shared" si="4"/>
        <v>1</v>
      </c>
      <c r="O587" s="10" t="str">
        <f t="array" ref="O587">IFERROR(XLOOKUP(G587,'Tipo de Carga'!A:A,'Tipo de Carga'!C:C))</f>
        <v>Diesel</v>
      </c>
    </row>
    <row r="588">
      <c r="A588" s="16">
        <v>1820.0</v>
      </c>
      <c r="B588" s="10" t="str">
        <f t="array" ref="B588">IFERROR(XLOOKUP(A588,'Asignacion Ene'!A:A,'Asignacion Ene'!C:C))</f>
        <v>Wm Full</v>
      </c>
      <c r="C588" s="10" t="str">
        <f t="array" ref="C588">IFERROR(XLOOKUP(A588,'Asignacion Ene'!A:A,'Asignacion Ene'!B:B))</f>
        <v>EC-08</v>
      </c>
      <c r="D588" s="17" t="s">
        <v>290</v>
      </c>
      <c r="E588" s="16" t="s">
        <v>167</v>
      </c>
      <c r="F588" s="10" t="str">
        <f t="array" ref="F588">IFERROR(XLOOKUP(E588,Operadores!A:A,Operadores!B:B))</f>
        <v>CAMVI01</v>
      </c>
      <c r="G588" s="16" t="s">
        <v>39</v>
      </c>
      <c r="H588" s="13">
        <v>20.0652299999999</v>
      </c>
      <c r="I588" s="18">
        <v>393.39</v>
      </c>
      <c r="J588" s="15">
        <f t="shared" si="5"/>
        <v>7893.46083</v>
      </c>
      <c r="K588" s="10" t="str">
        <f t="array" ref="K588">IFERROR(XLOOKUP(G588,'Tipo de Carga'!A:A,'Tipo de Carga'!B:B))</f>
        <v>Autoabasto</v>
      </c>
      <c r="L588" s="10">
        <f t="shared" si="2"/>
        <v>2</v>
      </c>
      <c r="M588" s="10">
        <f t="shared" si="3"/>
        <v>7</v>
      </c>
      <c r="N588" s="10">
        <f t="shared" si="4"/>
        <v>1</v>
      </c>
      <c r="O588" s="10" t="str">
        <f t="array" ref="O588">IFERROR(XLOOKUP(G588,'Tipo de Carga'!A:A,'Tipo de Carga'!C:C))</f>
        <v>Diesel</v>
      </c>
    </row>
    <row r="589">
      <c r="A589" s="16">
        <v>1730.0</v>
      </c>
      <c r="B589" s="10" t="str">
        <f t="array" ref="B589">IFERROR(XLOOKUP(A589,'Asignacion Ene'!A:A,'Asignacion Ene'!C:C))</f>
        <v>Wm Full</v>
      </c>
      <c r="C589" s="10" t="str">
        <f t="array" ref="C589">IFERROR(XLOOKUP(A589,'Asignacion Ene'!A:A,'Asignacion Ene'!B:B))</f>
        <v>EC-08</v>
      </c>
      <c r="D589" s="17" t="s">
        <v>290</v>
      </c>
      <c r="E589" s="16" t="s">
        <v>219</v>
      </c>
      <c r="F589" s="10" t="str">
        <f t="array" ref="F589">IFERROR(XLOOKUP(E589,Operadores!A:A,Operadores!B:B))</f>
        <v>LOPERI</v>
      </c>
      <c r="G589" s="16" t="s">
        <v>39</v>
      </c>
      <c r="H589" s="13">
        <v>20.0652299999999</v>
      </c>
      <c r="I589" s="18">
        <v>420.31</v>
      </c>
      <c r="J589" s="15">
        <f t="shared" si="5"/>
        <v>8433.616821</v>
      </c>
      <c r="K589" s="10" t="str">
        <f t="array" ref="K589">IFERROR(XLOOKUP(G589,'Tipo de Carga'!A:A,'Tipo de Carga'!B:B))</f>
        <v>Autoabasto</v>
      </c>
      <c r="L589" s="10">
        <f t="shared" si="2"/>
        <v>2</v>
      </c>
      <c r="M589" s="10">
        <f t="shared" si="3"/>
        <v>7</v>
      </c>
      <c r="N589" s="10">
        <f t="shared" si="4"/>
        <v>1</v>
      </c>
      <c r="O589" s="10" t="str">
        <f t="array" ref="O589">IFERROR(XLOOKUP(G589,'Tipo de Carga'!A:A,'Tipo de Carga'!C:C))</f>
        <v>Diesel</v>
      </c>
    </row>
    <row r="590">
      <c r="A590" s="16">
        <v>1997.0</v>
      </c>
      <c r="B590" s="10" t="str">
        <f t="array" ref="B590">IFERROR(XLOOKUP(A590,'Asignacion Ene'!A:A,'Asignacion Ene'!C:C))</f>
        <v>MeLi Dedicado Merida</v>
      </c>
      <c r="C590" s="10" t="str">
        <f t="array" ref="C590">IFERROR(XLOOKUP(A590,'Asignacion Ene'!A:A,'Asignacion Ene'!B:B))</f>
        <v>EC-05</v>
      </c>
      <c r="D590" s="17" t="s">
        <v>290</v>
      </c>
      <c r="E590" s="16" t="s">
        <v>282</v>
      </c>
      <c r="F590" s="10" t="str">
        <f t="array" ref="F590">IFERROR(XLOOKUP(E590,Operadores!A:A,Operadores!B:B))</f>
        <v>HERVIC02</v>
      </c>
      <c r="G590" s="16" t="s">
        <v>39</v>
      </c>
      <c r="H590" s="13">
        <v>20.0652299999999</v>
      </c>
      <c r="I590" s="18">
        <v>240.07</v>
      </c>
      <c r="J590" s="15">
        <f t="shared" si="5"/>
        <v>4817.059766</v>
      </c>
      <c r="K590" s="10" t="str">
        <f t="array" ref="K590">IFERROR(XLOOKUP(G590,'Tipo de Carga'!A:A,'Tipo de Carga'!B:B))</f>
        <v>Autoabasto</v>
      </c>
      <c r="L590" s="10">
        <f t="shared" si="2"/>
        <v>2</v>
      </c>
      <c r="M590" s="10">
        <f t="shared" si="3"/>
        <v>7</v>
      </c>
      <c r="N590" s="10">
        <f t="shared" si="4"/>
        <v>1</v>
      </c>
      <c r="O590" s="10" t="str">
        <f t="array" ref="O590">IFERROR(XLOOKUP(G590,'Tipo de Carga'!A:A,'Tipo de Carga'!C:C))</f>
        <v>Diesel</v>
      </c>
    </row>
    <row r="591">
      <c r="A591" s="16">
        <v>1971.0</v>
      </c>
      <c r="B591" s="10" t="str">
        <f t="array" ref="B591">IFERROR(XLOOKUP(A591,'Asignacion Ene'!A:A,'Asignacion Ene'!C:C))</f>
        <v>Sayer Sencillo</v>
      </c>
      <c r="C591" s="10" t="str">
        <f t="array" ref="C591">IFERROR(XLOOKUP(A591,'Asignacion Ene'!A:A,'Asignacion Ene'!B:B))</f>
        <v>EC-04</v>
      </c>
      <c r="D591" s="17" t="s">
        <v>290</v>
      </c>
      <c r="E591" s="19" t="s">
        <v>79</v>
      </c>
      <c r="F591" s="10" t="str">
        <f t="array" ref="F591">IFERROR(XLOOKUP(E591,Operadores!A:A,Operadores!B:B))</f>
        <v>OLVOSX</v>
      </c>
      <c r="G591" s="16" t="s">
        <v>103</v>
      </c>
      <c r="H591" s="13">
        <v>26.79</v>
      </c>
      <c r="I591" s="18">
        <v>268.75</v>
      </c>
      <c r="J591" s="15">
        <f t="shared" si="5"/>
        <v>7199.8125</v>
      </c>
      <c r="K591" s="10" t="str">
        <f t="array" ref="K591">IFERROR(XLOOKUP(G591,'Tipo de Carga'!A:A,'Tipo de Carga'!B:B))</f>
        <v>Ticket</v>
      </c>
      <c r="L591" s="10">
        <f t="shared" si="2"/>
        <v>2</v>
      </c>
      <c r="M591" s="10">
        <f t="shared" si="3"/>
        <v>7</v>
      </c>
      <c r="N591" s="10">
        <f t="shared" si="4"/>
        <v>1</v>
      </c>
      <c r="O591" s="10" t="str">
        <f t="array" ref="O591">IFERROR(XLOOKUP(G591,'Tipo de Carga'!A:A,'Tipo de Carga'!C:C))</f>
        <v>Diesel</v>
      </c>
    </row>
    <row r="592">
      <c r="A592" s="16">
        <v>1799.0</v>
      </c>
      <c r="B592" s="10" t="str">
        <f t="array" ref="B592">IFERROR(XLOOKUP(A592,'Asignacion Ene'!A:A,'Asignacion Ene'!C:C))</f>
        <v>Sayer Full</v>
      </c>
      <c r="C592" s="10" t="str">
        <f t="array" ref="C592">IFERROR(XLOOKUP(A592,'Asignacion Ene'!A:A,'Asignacion Ene'!B:B))</f>
        <v>EC-04</v>
      </c>
      <c r="D592" s="17" t="s">
        <v>290</v>
      </c>
      <c r="E592" s="19" t="s">
        <v>209</v>
      </c>
      <c r="F592" s="10" t="str">
        <f t="array" ref="F592">IFERROR(XLOOKUP(E592,Operadores!A:A,Operadores!B:B))</f>
        <v>FERFRA</v>
      </c>
      <c r="G592" s="16" t="s">
        <v>103</v>
      </c>
      <c r="H592" s="13">
        <v>26.79</v>
      </c>
      <c r="I592" s="18">
        <v>403.13</v>
      </c>
      <c r="J592" s="15">
        <f t="shared" si="5"/>
        <v>10799.8527</v>
      </c>
      <c r="K592" s="10" t="str">
        <f t="array" ref="K592">IFERROR(XLOOKUP(G592,'Tipo de Carga'!A:A,'Tipo de Carga'!B:B))</f>
        <v>Ticket</v>
      </c>
      <c r="L592" s="10">
        <f t="shared" si="2"/>
        <v>2</v>
      </c>
      <c r="M592" s="10">
        <f t="shared" si="3"/>
        <v>7</v>
      </c>
      <c r="N592" s="10">
        <f t="shared" si="4"/>
        <v>1</v>
      </c>
      <c r="O592" s="10" t="str">
        <f t="array" ref="O592">IFERROR(XLOOKUP(G592,'Tipo de Carga'!A:A,'Tipo de Carga'!C:C))</f>
        <v>Diesel</v>
      </c>
    </row>
    <row r="593">
      <c r="A593" s="16">
        <v>1933.0</v>
      </c>
      <c r="B593" s="10" t="str">
        <f t="array" ref="B593">IFERROR(XLOOKUP(A593,'Asignacion Ene'!A:A,'Asignacion Ene'!C:C))</f>
        <v>Circuitos</v>
      </c>
      <c r="C593" s="10" t="str">
        <f t="array" ref="C593">IFERROR(XLOOKUP(A593,'Asignacion Ene'!A:A,'Asignacion Ene'!B:B))</f>
        <v>EC-03</v>
      </c>
      <c r="D593" s="17" t="s">
        <v>290</v>
      </c>
      <c r="E593" s="19" t="s">
        <v>87</v>
      </c>
      <c r="F593" s="10" t="str">
        <f t="array" ref="F593">IFERROR(XLOOKUP(E593,Operadores!A:A,Operadores!B:B))</f>
        <v>OLIMAR01</v>
      </c>
      <c r="G593" s="16" t="s">
        <v>103</v>
      </c>
      <c r="H593" s="13">
        <v>26.99</v>
      </c>
      <c r="I593" s="18">
        <v>314.93</v>
      </c>
      <c r="J593" s="15">
        <f t="shared" si="5"/>
        <v>8499.9607</v>
      </c>
      <c r="K593" s="10" t="str">
        <f t="array" ref="K593">IFERROR(XLOOKUP(G593,'Tipo de Carga'!A:A,'Tipo de Carga'!B:B))</f>
        <v>Ticket</v>
      </c>
      <c r="L593" s="10">
        <f t="shared" si="2"/>
        <v>2</v>
      </c>
      <c r="M593" s="10">
        <f t="shared" si="3"/>
        <v>7</v>
      </c>
      <c r="N593" s="10">
        <f t="shared" si="4"/>
        <v>1</v>
      </c>
      <c r="O593" s="10" t="str">
        <f t="array" ref="O593">IFERROR(XLOOKUP(G593,'Tipo de Carga'!A:A,'Tipo de Carga'!C:C))</f>
        <v>Diesel</v>
      </c>
    </row>
    <row r="594">
      <c r="A594" s="16">
        <v>1976.0</v>
      </c>
      <c r="B594" s="10" t="str">
        <f t="array" ref="B594">IFERROR(XLOOKUP(A594,'Asignacion Ene'!A:A,'Asignacion Ene'!C:C))</f>
        <v>MeLi asignado SD</v>
      </c>
      <c r="C594" s="10" t="str">
        <f t="array" ref="C594">IFERROR(XLOOKUP(A594,'Asignacion Ene'!A:A,'Asignacion Ene'!B:B))</f>
        <v>EC-05</v>
      </c>
      <c r="D594" s="17" t="s">
        <v>290</v>
      </c>
      <c r="E594" s="19" t="s">
        <v>300</v>
      </c>
      <c r="F594" s="10" t="str">
        <f t="array" ref="F594">IFERROR(XLOOKUP(E594,Operadores!A:A,Operadores!B:B))</f>
        <v>BAUGEO</v>
      </c>
      <c r="G594" s="16" t="s">
        <v>103</v>
      </c>
      <c r="H594" s="13">
        <v>25.29</v>
      </c>
      <c r="I594" s="18">
        <v>429.02</v>
      </c>
      <c r="J594" s="15">
        <f t="shared" si="5"/>
        <v>10849.9158</v>
      </c>
      <c r="K594" s="10" t="str">
        <f t="array" ref="K594">IFERROR(XLOOKUP(G594,'Tipo de Carga'!A:A,'Tipo de Carga'!B:B))</f>
        <v>Ticket</v>
      </c>
      <c r="L594" s="10">
        <f t="shared" si="2"/>
        <v>2</v>
      </c>
      <c r="M594" s="10">
        <f t="shared" si="3"/>
        <v>7</v>
      </c>
      <c r="N594" s="10">
        <f t="shared" si="4"/>
        <v>1</v>
      </c>
      <c r="O594" s="10" t="str">
        <f t="array" ref="O594">IFERROR(XLOOKUP(G594,'Tipo de Carga'!A:A,'Tipo de Carga'!C:C))</f>
        <v>Diesel</v>
      </c>
    </row>
    <row r="595">
      <c r="A595" s="16">
        <v>1894.0</v>
      </c>
      <c r="B595" s="10" t="str">
        <f t="array" ref="B595">IFERROR(XLOOKUP(A595,'Asignacion Ene'!A:A,'Asignacion Ene'!C:C))</f>
        <v>Pipas</v>
      </c>
      <c r="C595" s="10" t="str">
        <f t="array" ref="C595">IFERROR(XLOOKUP(A595,'Asignacion Ene'!A:A,'Asignacion Ene'!B:B))</f>
        <v>EC-02</v>
      </c>
      <c r="D595" s="17" t="s">
        <v>290</v>
      </c>
      <c r="E595" s="19" t="s">
        <v>320</v>
      </c>
      <c r="F595" s="10" t="str">
        <f t="array" ref="F595">IFERROR(XLOOKUP(E595,Operadores!A:A,Operadores!B:B))</f>
        <v>LOPJU</v>
      </c>
      <c r="G595" s="16" t="s">
        <v>103</v>
      </c>
      <c r="H595" s="13">
        <v>25.96</v>
      </c>
      <c r="I595" s="18">
        <v>358.0</v>
      </c>
      <c r="J595" s="15">
        <f t="shared" si="5"/>
        <v>9293.68</v>
      </c>
      <c r="K595" s="10" t="str">
        <f t="array" ref="K595">IFERROR(XLOOKUP(G595,'Tipo de Carga'!A:A,'Tipo de Carga'!B:B))</f>
        <v>Ticket</v>
      </c>
      <c r="L595" s="10">
        <f t="shared" si="2"/>
        <v>2</v>
      </c>
      <c r="M595" s="10">
        <f t="shared" si="3"/>
        <v>7</v>
      </c>
      <c r="N595" s="10">
        <f t="shared" si="4"/>
        <v>1</v>
      </c>
      <c r="O595" s="10" t="str">
        <f t="array" ref="O595">IFERROR(XLOOKUP(G595,'Tipo de Carga'!A:A,'Tipo de Carga'!C:C))</f>
        <v>Diesel</v>
      </c>
    </row>
    <row r="596">
      <c r="A596" s="16">
        <v>1851.0</v>
      </c>
      <c r="B596" s="10" t="str">
        <f t="array" ref="B596">IFERROR(XLOOKUP(A596,'Asignacion Ene'!A:A,'Asignacion Ene'!C:C))</f>
        <v>Circuitos</v>
      </c>
      <c r="C596" s="10" t="str">
        <f t="array" ref="C596">IFERROR(XLOOKUP(A596,'Asignacion Ene'!A:A,'Asignacion Ene'!B:B))</f>
        <v>EC-03</v>
      </c>
      <c r="D596" s="17" t="s">
        <v>290</v>
      </c>
      <c r="E596" s="19" t="s">
        <v>36</v>
      </c>
      <c r="F596" s="10" t="str">
        <f t="array" ref="F596">IFERROR(XLOOKUP(E596,Operadores!A:A,Operadores!B:B))</f>
        <v>ROJFEL</v>
      </c>
      <c r="G596" s="16" t="s">
        <v>103</v>
      </c>
      <c r="H596" s="13">
        <v>25.29</v>
      </c>
      <c r="I596" s="18">
        <v>197.7</v>
      </c>
      <c r="J596" s="15">
        <f t="shared" si="5"/>
        <v>4999.833</v>
      </c>
      <c r="K596" s="10" t="str">
        <f t="array" ref="K596">IFERROR(XLOOKUP(G596,'Tipo de Carga'!A:A,'Tipo de Carga'!B:B))</f>
        <v>Ticket</v>
      </c>
      <c r="L596" s="10">
        <f t="shared" si="2"/>
        <v>2</v>
      </c>
      <c r="M596" s="10">
        <f t="shared" si="3"/>
        <v>7</v>
      </c>
      <c r="N596" s="10">
        <f t="shared" si="4"/>
        <v>1</v>
      </c>
      <c r="O596" s="10" t="str">
        <f t="array" ref="O596">IFERROR(XLOOKUP(G596,'Tipo de Carga'!A:A,'Tipo de Carga'!C:C))</f>
        <v>Diesel</v>
      </c>
    </row>
    <row r="597">
      <c r="A597" s="16">
        <v>1769.0</v>
      </c>
      <c r="B597" s="10" t="str">
        <f t="array" ref="B597">IFERROR(XLOOKUP(A597,'Asignacion Ene'!A:A,'Asignacion Ene'!C:C))</f>
        <v>Wm Sencillo</v>
      </c>
      <c r="C597" s="10" t="str">
        <f t="array" ref="C597">IFERROR(XLOOKUP(A597,'Asignacion Ene'!A:A,'Asignacion Ene'!B:B))</f>
        <v>EC-08</v>
      </c>
      <c r="D597" s="17" t="s">
        <v>290</v>
      </c>
      <c r="E597" s="19" t="s">
        <v>321</v>
      </c>
      <c r="F597" s="10" t="str">
        <f t="array" ref="F597">IFERROR(XLOOKUP(E597,Operadores!A:A,Operadores!B:B))</f>
        <v>TOVREN</v>
      </c>
      <c r="G597" s="16" t="s">
        <v>103</v>
      </c>
      <c r="H597" s="13">
        <v>26.45</v>
      </c>
      <c r="I597" s="18">
        <v>420.8</v>
      </c>
      <c r="J597" s="15">
        <f t="shared" si="5"/>
        <v>11130.16</v>
      </c>
      <c r="K597" s="10" t="str">
        <f t="array" ref="K597">IFERROR(XLOOKUP(G597,'Tipo de Carga'!A:A,'Tipo de Carga'!B:B))</f>
        <v>Ticket</v>
      </c>
      <c r="L597" s="10">
        <f t="shared" si="2"/>
        <v>2</v>
      </c>
      <c r="M597" s="10">
        <f t="shared" si="3"/>
        <v>7</v>
      </c>
      <c r="N597" s="10">
        <f t="shared" si="4"/>
        <v>1</v>
      </c>
      <c r="O597" s="10" t="str">
        <f t="array" ref="O597">IFERROR(XLOOKUP(G597,'Tipo de Carga'!A:A,'Tipo de Carga'!C:C))</f>
        <v>Diesel</v>
      </c>
    </row>
    <row r="598">
      <c r="A598" s="16">
        <v>2022.0</v>
      </c>
      <c r="B598" s="10" t="str">
        <f t="array" ref="B598">IFERROR(XLOOKUP(A598,'Asignacion Ene'!A:A,'Asignacion Ene'!C:C))</f>
        <v>MeLi Dedicado TD</v>
      </c>
      <c r="C598" s="10" t="str">
        <f t="array" ref="C598">IFERROR(XLOOKUP(A598,'Asignacion Ene'!A:A,'Asignacion Ene'!B:B))</f>
        <v>EC-05</v>
      </c>
      <c r="D598" s="17" t="s">
        <v>290</v>
      </c>
      <c r="E598" s="19" t="s">
        <v>183</v>
      </c>
      <c r="F598" s="10" t="str">
        <f t="array" ref="F598">IFERROR(XLOOKUP(E598,Operadores!A:A,Operadores!B:B))</f>
        <v>DELBL</v>
      </c>
      <c r="G598" s="16" t="s">
        <v>103</v>
      </c>
      <c r="H598" s="13">
        <v>26.69</v>
      </c>
      <c r="I598" s="18">
        <v>449.0</v>
      </c>
      <c r="J598" s="15">
        <f t="shared" si="5"/>
        <v>11983.81</v>
      </c>
      <c r="K598" s="10" t="str">
        <f t="array" ref="K598">IFERROR(XLOOKUP(G598,'Tipo de Carga'!A:A,'Tipo de Carga'!B:B))</f>
        <v>Ticket</v>
      </c>
      <c r="L598" s="10">
        <f t="shared" si="2"/>
        <v>2</v>
      </c>
      <c r="M598" s="10">
        <f t="shared" si="3"/>
        <v>7</v>
      </c>
      <c r="N598" s="10">
        <f t="shared" si="4"/>
        <v>1</v>
      </c>
      <c r="O598" s="10" t="str">
        <f t="array" ref="O598">IFERROR(XLOOKUP(G598,'Tipo de Carga'!A:A,'Tipo de Carga'!C:C))</f>
        <v>Diesel</v>
      </c>
    </row>
    <row r="599">
      <c r="A599" s="16">
        <v>1937.0</v>
      </c>
      <c r="B599" s="10" t="str">
        <f t="array" ref="B599">IFERROR(XLOOKUP(A599,'Asignacion Ene'!A:A,'Asignacion Ene'!C:C))</f>
        <v>MeLi asignado SD</v>
      </c>
      <c r="C599" s="10" t="str">
        <f t="array" ref="C599">IFERROR(XLOOKUP(A599,'Asignacion Ene'!A:A,'Asignacion Ene'!B:B))</f>
        <v>EC-05</v>
      </c>
      <c r="D599" s="17" t="s">
        <v>290</v>
      </c>
      <c r="E599" s="19" t="s">
        <v>38</v>
      </c>
      <c r="F599" s="10" t="str">
        <f t="array" ref="F599">IFERROR(XLOOKUP(E599,Operadores!A:A,Operadores!B:B))</f>
        <v>BENMAX</v>
      </c>
      <c r="G599" s="16" t="s">
        <v>103</v>
      </c>
      <c r="H599" s="13">
        <v>25.45</v>
      </c>
      <c r="I599" s="18">
        <v>188.6</v>
      </c>
      <c r="J599" s="15">
        <f t="shared" si="5"/>
        <v>4799.87</v>
      </c>
      <c r="K599" s="10" t="str">
        <f t="array" ref="K599">IFERROR(XLOOKUP(G599,'Tipo de Carga'!A:A,'Tipo de Carga'!B:B))</f>
        <v>Ticket</v>
      </c>
      <c r="L599" s="10">
        <f t="shared" si="2"/>
        <v>2</v>
      </c>
      <c r="M599" s="10">
        <f t="shared" si="3"/>
        <v>7</v>
      </c>
      <c r="N599" s="10">
        <f t="shared" si="4"/>
        <v>1</v>
      </c>
      <c r="O599" s="10" t="str">
        <f t="array" ref="O599">IFERROR(XLOOKUP(G599,'Tipo de Carga'!A:A,'Tipo de Carga'!C:C))</f>
        <v>Diesel</v>
      </c>
    </row>
    <row r="600">
      <c r="A600" s="16">
        <v>1738.0</v>
      </c>
      <c r="B600" s="10" t="str">
        <f t="array" ref="B600">IFERROR(XLOOKUP(A600,'Asignacion Ene'!A:A,'Asignacion Ene'!C:C))</f>
        <v>Wm Full</v>
      </c>
      <c r="C600" s="10" t="str">
        <f t="array" ref="C600">IFERROR(XLOOKUP(A600,'Asignacion Ene'!A:A,'Asignacion Ene'!B:B))</f>
        <v>EC-08</v>
      </c>
      <c r="D600" s="17" t="s">
        <v>290</v>
      </c>
      <c r="E600" s="19" t="s">
        <v>223</v>
      </c>
      <c r="F600" s="10" t="str">
        <f t="array" ref="F600">IFERROR(XLOOKUP(E600,Operadores!A:A,Operadores!B:B))</f>
        <v>PEROMA</v>
      </c>
      <c r="G600" s="16" t="s">
        <v>103</v>
      </c>
      <c r="H600" s="13">
        <v>26.79</v>
      </c>
      <c r="I600" s="18">
        <v>300.0</v>
      </c>
      <c r="J600" s="15">
        <f t="shared" si="5"/>
        <v>8037</v>
      </c>
      <c r="K600" s="10" t="str">
        <f t="array" ref="K600">IFERROR(XLOOKUP(G600,'Tipo de Carga'!A:A,'Tipo de Carga'!B:B))</f>
        <v>Ticket</v>
      </c>
      <c r="L600" s="10">
        <f t="shared" si="2"/>
        <v>2</v>
      </c>
      <c r="M600" s="10">
        <f t="shared" si="3"/>
        <v>7</v>
      </c>
      <c r="N600" s="10">
        <f t="shared" si="4"/>
        <v>1</v>
      </c>
      <c r="O600" s="10" t="str">
        <f t="array" ref="O600">IFERROR(XLOOKUP(G600,'Tipo de Carga'!A:A,'Tipo de Carga'!C:C))</f>
        <v>Diesel</v>
      </c>
    </row>
    <row r="601">
      <c r="A601" s="16">
        <v>1921.0</v>
      </c>
      <c r="B601" s="10" t="str">
        <f t="array" ref="B601">IFERROR(XLOOKUP(A601,'Asignacion Ene'!A:A,'Asignacion Ene'!C:C))</f>
        <v>Circuitos</v>
      </c>
      <c r="C601" s="10" t="str">
        <f t="array" ref="C601">IFERROR(XLOOKUP(A601,'Asignacion Ene'!A:A,'Asignacion Ene'!B:B))</f>
        <v>EC-03</v>
      </c>
      <c r="D601" s="17" t="s">
        <v>290</v>
      </c>
      <c r="E601" s="19" t="s">
        <v>107</v>
      </c>
      <c r="F601" s="10" t="str">
        <f t="array" ref="F601">IFERROR(XLOOKUP(E601,Operadores!A:A,Operadores!B:B))</f>
        <v>MIREDM</v>
      </c>
      <c r="G601" s="16" t="s">
        <v>108</v>
      </c>
      <c r="H601" s="13">
        <v>10.25</v>
      </c>
      <c r="I601" s="18">
        <v>248.06</v>
      </c>
      <c r="J601" s="15">
        <f t="shared" si="5"/>
        <v>2542.615</v>
      </c>
      <c r="K601" s="10" t="str">
        <f t="array" ref="K601">IFERROR(XLOOKUP(G601,'Tipo de Carga'!A:A,'Tipo de Carga'!B:B))</f>
        <v>Natgas</v>
      </c>
      <c r="L601" s="10">
        <f t="shared" si="2"/>
        <v>2</v>
      </c>
      <c r="M601" s="10">
        <f t="shared" si="3"/>
        <v>7</v>
      </c>
      <c r="N601" s="10">
        <f t="shared" si="4"/>
        <v>1</v>
      </c>
      <c r="O601" s="10" t="str">
        <f t="array" ref="O601">IFERROR(XLOOKUP(G601,'Tipo de Carga'!A:A,'Tipo de Carga'!C:C))</f>
        <v>GNC</v>
      </c>
    </row>
    <row r="602">
      <c r="A602" s="16">
        <v>1921.0</v>
      </c>
      <c r="B602" s="10" t="str">
        <f t="array" ref="B602">IFERROR(XLOOKUP(A602,'Asignacion Ene'!A:A,'Asignacion Ene'!C:C))</f>
        <v>Circuitos</v>
      </c>
      <c r="C602" s="10" t="str">
        <f t="array" ref="C602">IFERROR(XLOOKUP(A602,'Asignacion Ene'!A:A,'Asignacion Ene'!B:B))</f>
        <v>EC-03</v>
      </c>
      <c r="D602" s="17" t="s">
        <v>290</v>
      </c>
      <c r="E602" s="19" t="s">
        <v>107</v>
      </c>
      <c r="F602" s="10" t="str">
        <f t="array" ref="F602">IFERROR(XLOOKUP(E602,Operadores!A:A,Operadores!B:B))</f>
        <v>MIREDM</v>
      </c>
      <c r="G602" s="16" t="s">
        <v>109</v>
      </c>
      <c r="H602" s="13">
        <v>10.25</v>
      </c>
      <c r="I602" s="18">
        <v>238.889</v>
      </c>
      <c r="J602" s="15">
        <f t="shared" si="5"/>
        <v>2448.61225</v>
      </c>
      <c r="K602" s="10" t="str">
        <f t="array" ref="K602">IFERROR(XLOOKUP(G602,'Tipo de Carga'!A:A,'Tipo de Carga'!B:B))</f>
        <v>Natgas</v>
      </c>
      <c r="L602" s="10">
        <f t="shared" si="2"/>
        <v>2</v>
      </c>
      <c r="M602" s="10">
        <f t="shared" si="3"/>
        <v>7</v>
      </c>
      <c r="N602" s="10">
        <f t="shared" si="4"/>
        <v>1</v>
      </c>
      <c r="O602" s="10" t="str">
        <f t="array" ref="O602">IFERROR(XLOOKUP(G602,'Tipo de Carga'!A:A,'Tipo de Carga'!C:C))</f>
        <v>GNC</v>
      </c>
    </row>
    <row r="603">
      <c r="A603" s="16">
        <v>1917.0</v>
      </c>
      <c r="B603" s="10" t="str">
        <f t="array" ref="B603">IFERROR(XLOOKUP(A603,'Asignacion Ene'!A:A,'Asignacion Ene'!C:C))</f>
        <v>MeLi asignado SD</v>
      </c>
      <c r="C603" s="10" t="str">
        <f t="array" ref="C603">IFERROR(XLOOKUP(A603,'Asignacion Ene'!A:A,'Asignacion Ene'!B:B))</f>
        <v>EC-05</v>
      </c>
      <c r="D603" s="17" t="s">
        <v>290</v>
      </c>
      <c r="E603" s="19" t="s">
        <v>184</v>
      </c>
      <c r="F603" s="10" t="str">
        <f t="array" ref="F603">IFERROR(XLOOKUP(E603,Operadores!A:A,Operadores!B:B))</f>
        <v>ARASAL</v>
      </c>
      <c r="G603" s="16" t="s">
        <v>185</v>
      </c>
      <c r="H603" s="13">
        <v>10.25</v>
      </c>
      <c r="I603" s="18">
        <v>195.87</v>
      </c>
      <c r="J603" s="15">
        <f t="shared" si="5"/>
        <v>2007.6675</v>
      </c>
      <c r="K603" s="10" t="str">
        <f t="array" ref="K603">IFERROR(XLOOKUP(G603,'Tipo de Carga'!A:A,'Tipo de Carga'!B:B))</f>
        <v>Natgas</v>
      </c>
      <c r="L603" s="10">
        <f t="shared" si="2"/>
        <v>2</v>
      </c>
      <c r="M603" s="10">
        <f t="shared" si="3"/>
        <v>7</v>
      </c>
      <c r="N603" s="10">
        <f t="shared" si="4"/>
        <v>1</v>
      </c>
      <c r="O603" s="10" t="str">
        <f t="array" ref="O603">IFERROR(XLOOKUP(G603,'Tipo de Carga'!A:A,'Tipo de Carga'!C:C))</f>
        <v>GNC</v>
      </c>
    </row>
    <row r="604">
      <c r="A604" s="16">
        <v>1912.0</v>
      </c>
      <c r="B604" s="10" t="str">
        <f t="array" ref="B604">IFERROR(XLOOKUP(A604,'Asignacion Ene'!A:A,'Asignacion Ene'!C:C))</f>
        <v>MeLi asignado SD</v>
      </c>
      <c r="C604" s="10" t="str">
        <f t="array" ref="C604">IFERROR(XLOOKUP(A604,'Asignacion Ene'!A:A,'Asignacion Ene'!B:B))</f>
        <v>EC-05</v>
      </c>
      <c r="D604" s="17" t="s">
        <v>290</v>
      </c>
      <c r="E604" s="19" t="s">
        <v>231</v>
      </c>
      <c r="F604" s="10" t="str">
        <f t="array" ref="F604">IFERROR(XLOOKUP(E604,Operadores!A:A,Operadores!B:B))</f>
        <v>PARMI</v>
      </c>
      <c r="G604" s="16" t="s">
        <v>111</v>
      </c>
      <c r="H604" s="13">
        <v>10.65</v>
      </c>
      <c r="I604" s="18">
        <v>224.0</v>
      </c>
      <c r="J604" s="15">
        <f t="shared" si="5"/>
        <v>2385.6</v>
      </c>
      <c r="K604" s="10" t="str">
        <f t="array" ref="K604">IFERROR(XLOOKUP(G604,'Tipo de Carga'!A:A,'Tipo de Carga'!B:B))</f>
        <v>COMSUSTENTA</v>
      </c>
      <c r="L604" s="10">
        <f t="shared" si="2"/>
        <v>2</v>
      </c>
      <c r="M604" s="10">
        <f t="shared" si="3"/>
        <v>7</v>
      </c>
      <c r="N604" s="10">
        <f t="shared" si="4"/>
        <v>1</v>
      </c>
      <c r="O604" s="10" t="str">
        <f t="array" ref="O604">IFERROR(XLOOKUP(G604,'Tipo de Carga'!A:A,'Tipo de Carga'!C:C))</f>
        <v>GNC</v>
      </c>
    </row>
    <row r="605">
      <c r="A605" s="16">
        <v>1919.0</v>
      </c>
      <c r="B605" s="10" t="str">
        <f t="array" ref="B605">IFERROR(XLOOKUP(A605,'Asignacion Ene'!A:A,'Asignacion Ene'!C:C))</f>
        <v>MeLi Ded Puebla</v>
      </c>
      <c r="C605" s="10" t="str">
        <f t="array" ref="C605">IFERROR(XLOOKUP(A605,'Asignacion Ene'!A:A,'Asignacion Ene'!B:B))</f>
        <v>EC-05</v>
      </c>
      <c r="D605" s="17" t="s">
        <v>290</v>
      </c>
      <c r="E605" s="19" t="s">
        <v>322</v>
      </c>
      <c r="F605" s="10" t="str">
        <f t="array" ref="F605">IFERROR(XLOOKUP(E605,Operadores!A:A,Operadores!B:B))</f>
        <v>HERRE</v>
      </c>
      <c r="G605" s="16" t="s">
        <v>111</v>
      </c>
      <c r="H605" s="13">
        <v>10.65</v>
      </c>
      <c r="I605" s="18">
        <v>224.0</v>
      </c>
      <c r="J605" s="15">
        <f t="shared" si="5"/>
        <v>2385.6</v>
      </c>
      <c r="K605" s="10" t="str">
        <f t="array" ref="K605">IFERROR(XLOOKUP(G605,'Tipo de Carga'!A:A,'Tipo de Carga'!B:B))</f>
        <v>COMSUSTENTA</v>
      </c>
      <c r="L605" s="10">
        <f t="shared" si="2"/>
        <v>2</v>
      </c>
      <c r="M605" s="10">
        <f t="shared" si="3"/>
        <v>7</v>
      </c>
      <c r="N605" s="10">
        <f t="shared" si="4"/>
        <v>1</v>
      </c>
      <c r="O605" s="10" t="str">
        <f t="array" ref="O605">IFERROR(XLOOKUP(G605,'Tipo de Carga'!A:A,'Tipo de Carga'!C:C))</f>
        <v>GNC</v>
      </c>
    </row>
    <row r="606">
      <c r="A606" s="16">
        <v>1923.0</v>
      </c>
      <c r="B606" s="10" t="str">
        <f t="array" ref="B606">IFERROR(XLOOKUP(A606,'Asignacion Ene'!A:A,'Asignacion Ene'!C:C))</f>
        <v>MeLi Ded Puebla</v>
      </c>
      <c r="C606" s="10" t="str">
        <f t="array" ref="C606">IFERROR(XLOOKUP(A606,'Asignacion Ene'!A:A,'Asignacion Ene'!B:B))</f>
        <v>EC-05</v>
      </c>
      <c r="D606" s="17" t="s">
        <v>290</v>
      </c>
      <c r="E606" s="19"/>
      <c r="F606" s="10"/>
      <c r="G606" s="16" t="s">
        <v>111</v>
      </c>
      <c r="H606" s="13">
        <v>10.65</v>
      </c>
      <c r="I606" s="18">
        <v>296.0</v>
      </c>
      <c r="J606" s="15">
        <f t="shared" si="5"/>
        <v>3152.4</v>
      </c>
      <c r="K606" s="10" t="str">
        <f t="array" ref="K606">IFERROR(XLOOKUP(G606,'Tipo de Carga'!A:A,'Tipo de Carga'!B:B))</f>
        <v>COMSUSTENTA</v>
      </c>
      <c r="L606" s="10">
        <f t="shared" si="2"/>
        <v>2</v>
      </c>
      <c r="M606" s="10">
        <f t="shared" si="3"/>
        <v>7</v>
      </c>
      <c r="N606" s="10">
        <f t="shared" si="4"/>
        <v>1</v>
      </c>
      <c r="O606" s="10" t="str">
        <f t="array" ref="O606">IFERROR(XLOOKUP(G606,'Tipo de Carga'!A:A,'Tipo de Carga'!C:C))</f>
        <v>GNC</v>
      </c>
    </row>
    <row r="607">
      <c r="A607" s="16">
        <v>1899.0</v>
      </c>
      <c r="B607" s="10" t="str">
        <f t="array" ref="B607">IFERROR(XLOOKUP(A607,'Asignacion Ene'!A:A,'Asignacion Ene'!C:C))</f>
        <v>Full Liver</v>
      </c>
      <c r="C607" s="10" t="str">
        <f t="array" ref="C607">IFERROR(XLOOKUP(A607,'Asignacion Ene'!A:A,'Asignacion Ene'!B:B))</f>
        <v>EC-01</v>
      </c>
      <c r="D607" s="17" t="s">
        <v>323</v>
      </c>
      <c r="E607" s="19" t="s">
        <v>324</v>
      </c>
      <c r="F607" s="10" t="str">
        <f t="array" ref="F607">IFERROR(XLOOKUP(E607,Operadores!A:A,Operadores!B:B))</f>
        <v>VEROD</v>
      </c>
      <c r="G607" s="16" t="s">
        <v>17</v>
      </c>
      <c r="H607" s="13">
        <v>19.2</v>
      </c>
      <c r="I607" s="18">
        <v>64.0</v>
      </c>
      <c r="J607" s="15">
        <f t="shared" si="5"/>
        <v>1228.8</v>
      </c>
      <c r="K607" s="10" t="str">
        <f t="array" ref="K607">IFERROR(XLOOKUP(G607,'Tipo de Carga'!A:A,'Tipo de Carga'!B:B))</f>
        <v>Autoabasto</v>
      </c>
      <c r="L607" s="10">
        <f t="shared" si="2"/>
        <v>2</v>
      </c>
      <c r="M607" s="10">
        <f t="shared" si="3"/>
        <v>8</v>
      </c>
      <c r="N607" s="10">
        <f t="shared" si="4"/>
        <v>1</v>
      </c>
      <c r="O607" s="10" t="str">
        <f t="array" ref="O607">IFERROR(XLOOKUP(G607,'Tipo de Carga'!A:A,'Tipo de Carga'!C:C))</f>
        <v>Diesel</v>
      </c>
    </row>
    <row r="608">
      <c r="A608" s="16">
        <v>1754.0</v>
      </c>
      <c r="B608" s="10" t="str">
        <f t="array" ref="B608">IFERROR(XLOOKUP(A608,'Asignacion Ene'!A:A,'Asignacion Ene'!C:C))</f>
        <v>Pilgrims Tepo</v>
      </c>
      <c r="C608" s="10" t="str">
        <f t="array" ref="C608">IFERROR(XLOOKUP(A608,'Asignacion Ene'!A:A,'Asignacion Ene'!B:B))</f>
        <v>EC-02</v>
      </c>
      <c r="D608" s="17" t="s">
        <v>323</v>
      </c>
      <c r="E608" s="19" t="s">
        <v>193</v>
      </c>
      <c r="F608" s="10" t="str">
        <f t="array" ref="F608">IFERROR(XLOOKUP(E608,Operadores!A:A,Operadores!B:B))</f>
        <v>MARMIG</v>
      </c>
      <c r="G608" s="16" t="s">
        <v>17</v>
      </c>
      <c r="H608" s="13">
        <v>19.2</v>
      </c>
      <c r="I608" s="18">
        <v>134.0</v>
      </c>
      <c r="J608" s="15">
        <f t="shared" si="5"/>
        <v>2572.8</v>
      </c>
      <c r="K608" s="10" t="str">
        <f t="array" ref="K608">IFERROR(XLOOKUP(G608,'Tipo de Carga'!A:A,'Tipo de Carga'!B:B))</f>
        <v>Autoabasto</v>
      </c>
      <c r="L608" s="10">
        <f t="shared" si="2"/>
        <v>2</v>
      </c>
      <c r="M608" s="10">
        <f t="shared" si="3"/>
        <v>8</v>
      </c>
      <c r="N608" s="10">
        <f t="shared" si="4"/>
        <v>1</v>
      </c>
      <c r="O608" s="10" t="str">
        <f t="array" ref="O608">IFERROR(XLOOKUP(G608,'Tipo de Carga'!A:A,'Tipo de Carga'!C:C))</f>
        <v>Diesel</v>
      </c>
    </row>
    <row r="609">
      <c r="A609" s="16">
        <v>1999.0</v>
      </c>
      <c r="B609" s="10" t="str">
        <f t="array" ref="B609">IFERROR(XLOOKUP(A609,'Asignacion Ene'!A:A,'Asignacion Ene'!C:C))</f>
        <v>MeLi Dedicado Merida</v>
      </c>
      <c r="C609" s="10" t="str">
        <f t="array" ref="C609">IFERROR(XLOOKUP(A609,'Asignacion Ene'!A:A,'Asignacion Ene'!B:B))</f>
        <v>EC-05</v>
      </c>
      <c r="D609" s="17" t="s">
        <v>323</v>
      </c>
      <c r="E609" s="19" t="s">
        <v>88</v>
      </c>
      <c r="F609" s="10" t="str">
        <f t="array" ref="F609">IFERROR(XLOOKUP(E609,Operadores!A:A,Operadores!B:B))</f>
        <v>CAMJOS</v>
      </c>
      <c r="G609" s="16" t="s">
        <v>17</v>
      </c>
      <c r="H609" s="13">
        <v>19.2</v>
      </c>
      <c r="I609" s="18">
        <v>348.0</v>
      </c>
      <c r="J609" s="15">
        <f t="shared" si="5"/>
        <v>6681.6</v>
      </c>
      <c r="K609" s="10" t="str">
        <f t="array" ref="K609">IFERROR(XLOOKUP(G609,'Tipo de Carga'!A:A,'Tipo de Carga'!B:B))</f>
        <v>Autoabasto</v>
      </c>
      <c r="L609" s="10">
        <f t="shared" si="2"/>
        <v>2</v>
      </c>
      <c r="M609" s="10">
        <f t="shared" si="3"/>
        <v>8</v>
      </c>
      <c r="N609" s="10">
        <f t="shared" si="4"/>
        <v>1</v>
      </c>
      <c r="O609" s="10" t="str">
        <f t="array" ref="O609">IFERROR(XLOOKUP(G609,'Tipo de Carga'!A:A,'Tipo de Carga'!C:C))</f>
        <v>Diesel</v>
      </c>
    </row>
    <row r="610">
      <c r="A610" s="16">
        <v>2020.0</v>
      </c>
      <c r="B610" s="10" t="str">
        <f t="array" ref="B610">IFERROR(XLOOKUP(A610,'Asignacion Ene'!A:A,'Asignacion Ene'!C:C))</f>
        <v>MeLi Dedicado Merida</v>
      </c>
      <c r="C610" s="10" t="str">
        <f t="array" ref="C610">IFERROR(XLOOKUP(A610,'Asignacion Ene'!A:A,'Asignacion Ene'!B:B))</f>
        <v>EC-05</v>
      </c>
      <c r="D610" s="17" t="s">
        <v>323</v>
      </c>
      <c r="E610" s="19" t="s">
        <v>283</v>
      </c>
      <c r="F610" s="10" t="str">
        <f t="array" ref="F610">IFERROR(XLOOKUP(E610,Operadores!A:A,Operadores!B:B))</f>
        <v>MUÑOSC</v>
      </c>
      <c r="G610" s="16" t="s">
        <v>17</v>
      </c>
      <c r="H610" s="13">
        <v>19.2</v>
      </c>
      <c r="I610" s="18">
        <v>290.0</v>
      </c>
      <c r="J610" s="15">
        <f t="shared" si="5"/>
        <v>5568</v>
      </c>
      <c r="K610" s="10" t="str">
        <f t="array" ref="K610">IFERROR(XLOOKUP(G610,'Tipo de Carga'!A:A,'Tipo de Carga'!B:B))</f>
        <v>Autoabasto</v>
      </c>
      <c r="L610" s="10">
        <f t="shared" si="2"/>
        <v>2</v>
      </c>
      <c r="M610" s="10">
        <f t="shared" si="3"/>
        <v>8</v>
      </c>
      <c r="N610" s="10">
        <f t="shared" si="4"/>
        <v>1</v>
      </c>
      <c r="O610" s="10" t="str">
        <f t="array" ref="O610">IFERROR(XLOOKUP(G610,'Tipo de Carga'!A:A,'Tipo de Carga'!C:C))</f>
        <v>Diesel</v>
      </c>
    </row>
    <row r="611">
      <c r="A611" s="16">
        <v>2031.0</v>
      </c>
      <c r="B611" s="10" t="str">
        <f t="array" ref="B611">IFERROR(XLOOKUP(A611,'Asignacion Ene'!A:A,'Asignacion Ene'!C:C))</f>
        <v>MeLi Dedicado Merida</v>
      </c>
      <c r="C611" s="10" t="str">
        <f t="array" ref="C611">IFERROR(XLOOKUP(A611,'Asignacion Ene'!A:A,'Asignacion Ene'!B:B))</f>
        <v>EC-05</v>
      </c>
      <c r="D611" s="17" t="s">
        <v>323</v>
      </c>
      <c r="E611" s="19" t="s">
        <v>239</v>
      </c>
      <c r="F611" s="10" t="str">
        <f t="array" ref="F611">IFERROR(XLOOKUP(E611,Operadores!A:A,Operadores!B:B))</f>
        <v>LEOJUA</v>
      </c>
      <c r="G611" s="16" t="s">
        <v>17</v>
      </c>
      <c r="H611" s="13">
        <v>19.2</v>
      </c>
      <c r="I611" s="18">
        <v>314.0</v>
      </c>
      <c r="J611" s="15">
        <f t="shared" si="5"/>
        <v>6028.8</v>
      </c>
      <c r="K611" s="10" t="str">
        <f t="array" ref="K611">IFERROR(XLOOKUP(G611,'Tipo de Carga'!A:A,'Tipo de Carga'!B:B))</f>
        <v>Autoabasto</v>
      </c>
      <c r="L611" s="10">
        <f t="shared" si="2"/>
        <v>2</v>
      </c>
      <c r="M611" s="10">
        <f t="shared" si="3"/>
        <v>8</v>
      </c>
      <c r="N611" s="10">
        <f t="shared" si="4"/>
        <v>1</v>
      </c>
      <c r="O611" s="10" t="str">
        <f t="array" ref="O611">IFERROR(XLOOKUP(G611,'Tipo de Carga'!A:A,'Tipo de Carga'!C:C))</f>
        <v>Diesel</v>
      </c>
    </row>
    <row r="612">
      <c r="A612" s="16">
        <v>1950.0</v>
      </c>
      <c r="B612" s="10" t="str">
        <f t="array" ref="B612">IFERROR(XLOOKUP(A612,'Asignacion Ene'!A:A,'Asignacion Ene'!C:C))</f>
        <v>MeLi asignado SD</v>
      </c>
      <c r="C612" s="10" t="str">
        <f t="array" ref="C612">IFERROR(XLOOKUP(A612,'Asignacion Ene'!A:A,'Asignacion Ene'!B:B))</f>
        <v>EC-05</v>
      </c>
      <c r="D612" s="17" t="s">
        <v>323</v>
      </c>
      <c r="E612" s="19" t="s">
        <v>180</v>
      </c>
      <c r="F612" s="10" t="str">
        <f t="array" ref="F612">IFERROR(XLOOKUP(E612,Operadores!A:A,Operadores!B:B))</f>
        <v>MAROSC</v>
      </c>
      <c r="G612" s="16" t="s">
        <v>17</v>
      </c>
      <c r="H612" s="13">
        <v>19.2</v>
      </c>
      <c r="I612" s="18">
        <v>305.0</v>
      </c>
      <c r="J612" s="15">
        <f t="shared" si="5"/>
        <v>5856</v>
      </c>
      <c r="K612" s="10" t="str">
        <f t="array" ref="K612">IFERROR(XLOOKUP(G612,'Tipo de Carga'!A:A,'Tipo de Carga'!B:B))</f>
        <v>Autoabasto</v>
      </c>
      <c r="L612" s="10">
        <f t="shared" si="2"/>
        <v>2</v>
      </c>
      <c r="M612" s="10">
        <f t="shared" si="3"/>
        <v>8</v>
      </c>
      <c r="N612" s="10">
        <f t="shared" si="4"/>
        <v>1</v>
      </c>
      <c r="O612" s="10" t="str">
        <f t="array" ref="O612">IFERROR(XLOOKUP(G612,'Tipo de Carga'!A:A,'Tipo de Carga'!C:C))</f>
        <v>Diesel</v>
      </c>
    </row>
    <row r="613">
      <c r="A613" s="16">
        <v>1731.0</v>
      </c>
      <c r="B613" s="10" t="str">
        <f t="array" ref="B613">IFERROR(XLOOKUP(A613,'Asignacion Ene'!A:A,'Asignacion Ene'!C:C))</f>
        <v>Pilgrims Tepo</v>
      </c>
      <c r="C613" s="10" t="str">
        <f t="array" ref="C613">IFERROR(XLOOKUP(A613,'Asignacion Ene'!A:A,'Asignacion Ene'!B:B))</f>
        <v>EC-02</v>
      </c>
      <c r="D613" s="17" t="s">
        <v>323</v>
      </c>
      <c r="E613" s="19" t="s">
        <v>153</v>
      </c>
      <c r="F613" s="10" t="str">
        <f t="array" ref="F613">IFERROR(XLOOKUP(E613,Operadores!A:A,Operadores!B:B))</f>
        <v>RAMHEC</v>
      </c>
      <c r="G613" s="16" t="s">
        <v>17</v>
      </c>
      <c r="H613" s="13">
        <v>19.2</v>
      </c>
      <c r="I613" s="18">
        <v>264.0</v>
      </c>
      <c r="J613" s="15">
        <f t="shared" si="5"/>
        <v>5068.8</v>
      </c>
      <c r="K613" s="10" t="str">
        <f t="array" ref="K613">IFERROR(XLOOKUP(G613,'Tipo de Carga'!A:A,'Tipo de Carga'!B:B))</f>
        <v>Autoabasto</v>
      </c>
      <c r="L613" s="10">
        <f t="shared" si="2"/>
        <v>2</v>
      </c>
      <c r="M613" s="10">
        <f t="shared" si="3"/>
        <v>8</v>
      </c>
      <c r="N613" s="10">
        <f t="shared" si="4"/>
        <v>1</v>
      </c>
      <c r="O613" s="10" t="str">
        <f t="array" ref="O613">IFERROR(XLOOKUP(G613,'Tipo de Carga'!A:A,'Tipo de Carga'!C:C))</f>
        <v>Diesel</v>
      </c>
    </row>
    <row r="614">
      <c r="A614" s="16">
        <v>1866.0</v>
      </c>
      <c r="B614" s="10" t="str">
        <f t="array" ref="B614">IFERROR(XLOOKUP(A614,'Asignacion Ene'!A:A,'Asignacion Ene'!C:C))</f>
        <v>Pilgrims Tepo</v>
      </c>
      <c r="C614" s="10" t="str">
        <f t="array" ref="C614">IFERROR(XLOOKUP(A614,'Asignacion Ene'!A:A,'Asignacion Ene'!B:B))</f>
        <v>EC-02</v>
      </c>
      <c r="D614" s="17" t="s">
        <v>323</v>
      </c>
      <c r="E614" s="19" t="s">
        <v>129</v>
      </c>
      <c r="F614" s="10" t="str">
        <f t="array" ref="F614">IFERROR(XLOOKUP(E614,Operadores!A:A,Operadores!B:B))</f>
        <v>SANKEV</v>
      </c>
      <c r="G614" s="16" t="s">
        <v>17</v>
      </c>
      <c r="H614" s="13">
        <v>19.2</v>
      </c>
      <c r="I614" s="18">
        <v>176.0</v>
      </c>
      <c r="J614" s="15">
        <f t="shared" si="5"/>
        <v>3379.2</v>
      </c>
      <c r="K614" s="10" t="str">
        <f t="array" ref="K614">IFERROR(XLOOKUP(G614,'Tipo de Carga'!A:A,'Tipo de Carga'!B:B))</f>
        <v>Autoabasto</v>
      </c>
      <c r="L614" s="10">
        <f t="shared" si="2"/>
        <v>2</v>
      </c>
      <c r="M614" s="10">
        <f t="shared" si="3"/>
        <v>8</v>
      </c>
      <c r="N614" s="10">
        <f t="shared" si="4"/>
        <v>1</v>
      </c>
      <c r="O614" s="10" t="str">
        <f t="array" ref="O614">IFERROR(XLOOKUP(G614,'Tipo de Carga'!A:A,'Tipo de Carga'!C:C))</f>
        <v>Diesel</v>
      </c>
    </row>
    <row r="615">
      <c r="A615" s="16">
        <v>1683.0</v>
      </c>
      <c r="B615" s="10" t="str">
        <f t="array" ref="B615">IFERROR(XLOOKUP(A615,'Asignacion Ene'!A:A,'Asignacion Ene'!C:C))</f>
        <v>Pilgrims Tepo</v>
      </c>
      <c r="C615" s="10" t="str">
        <f t="array" ref="C615">IFERROR(XLOOKUP(A615,'Asignacion Ene'!A:A,'Asignacion Ene'!B:B))</f>
        <v>EC-02</v>
      </c>
      <c r="D615" s="17" t="s">
        <v>323</v>
      </c>
      <c r="E615" s="19" t="s">
        <v>312</v>
      </c>
      <c r="F615" s="10" t="str">
        <f t="array" ref="F615">IFERROR(XLOOKUP(E615,Operadores!A:A,Operadores!B:B))</f>
        <v>RENOSC</v>
      </c>
      <c r="G615" s="16" t="s">
        <v>17</v>
      </c>
      <c r="H615" s="13">
        <v>19.2</v>
      </c>
      <c r="I615" s="18">
        <v>156.0</v>
      </c>
      <c r="J615" s="15">
        <f t="shared" si="5"/>
        <v>2995.2</v>
      </c>
      <c r="K615" s="10" t="str">
        <f t="array" ref="K615">IFERROR(XLOOKUP(G615,'Tipo de Carga'!A:A,'Tipo de Carga'!B:B))</f>
        <v>Autoabasto</v>
      </c>
      <c r="L615" s="10">
        <f t="shared" si="2"/>
        <v>2</v>
      </c>
      <c r="M615" s="10">
        <f t="shared" si="3"/>
        <v>8</v>
      </c>
      <c r="N615" s="10">
        <f t="shared" si="4"/>
        <v>1</v>
      </c>
      <c r="O615" s="10" t="str">
        <f t="array" ref="O615">IFERROR(XLOOKUP(G615,'Tipo de Carga'!A:A,'Tipo de Carga'!C:C))</f>
        <v>Diesel</v>
      </c>
    </row>
    <row r="616">
      <c r="A616" s="16">
        <v>309.0</v>
      </c>
      <c r="B616" s="10" t="str">
        <f t="array" ref="B616">IFERROR(XLOOKUP(A616,'Asignacion Ene'!A:A,'Asignacion Ene'!C:C))</f>
        <v>Sayer Thorton</v>
      </c>
      <c r="C616" s="10" t="str">
        <f t="array" ref="C616">IFERROR(XLOOKUP(A616,'Asignacion Ene'!A:A,'Asignacion Ene'!B:B))</f>
        <v>EC-04</v>
      </c>
      <c r="D616" s="17" t="s">
        <v>323</v>
      </c>
      <c r="E616" s="19" t="s">
        <v>154</v>
      </c>
      <c r="F616" s="10" t="str">
        <f t="array" ref="F616">IFERROR(XLOOKUP(E616,Operadores!A:A,Operadores!B:B))</f>
        <v>REVELI</v>
      </c>
      <c r="G616" s="16" t="s">
        <v>17</v>
      </c>
      <c r="H616" s="13">
        <v>19.2</v>
      </c>
      <c r="I616" s="18">
        <v>73.0</v>
      </c>
      <c r="J616" s="15">
        <f t="shared" si="5"/>
        <v>1401.6</v>
      </c>
      <c r="K616" s="10" t="str">
        <f t="array" ref="K616">IFERROR(XLOOKUP(G616,'Tipo de Carga'!A:A,'Tipo de Carga'!B:B))</f>
        <v>Autoabasto</v>
      </c>
      <c r="L616" s="10">
        <f t="shared" si="2"/>
        <v>2</v>
      </c>
      <c r="M616" s="10">
        <f t="shared" si="3"/>
        <v>8</v>
      </c>
      <c r="N616" s="10">
        <f t="shared" si="4"/>
        <v>1</v>
      </c>
      <c r="O616" s="10" t="str">
        <f t="array" ref="O616">IFERROR(XLOOKUP(G616,'Tipo de Carga'!A:A,'Tipo de Carga'!C:C))</f>
        <v>Diesel</v>
      </c>
    </row>
    <row r="617">
      <c r="A617" s="16">
        <v>1960.0</v>
      </c>
      <c r="B617" s="10" t="str">
        <f t="array" ref="B617">IFERROR(XLOOKUP(A617,'Asignacion Ene'!A:A,'Asignacion Ene'!C:C))</f>
        <v>MeLi asignado SD</v>
      </c>
      <c r="C617" s="10" t="str">
        <f t="array" ref="C617">IFERROR(XLOOKUP(A617,'Asignacion Ene'!A:A,'Asignacion Ene'!B:B))</f>
        <v>EC-05</v>
      </c>
      <c r="D617" s="17" t="s">
        <v>323</v>
      </c>
      <c r="E617" s="19" t="s">
        <v>236</v>
      </c>
      <c r="F617" s="10" t="str">
        <f t="array" ref="F617">IFERROR(XLOOKUP(E617,Operadores!A:A,Operadores!B:B))</f>
        <v>MARJUA02</v>
      </c>
      <c r="G617" s="16" t="s">
        <v>17</v>
      </c>
      <c r="H617" s="13">
        <v>19.2</v>
      </c>
      <c r="I617" s="18">
        <v>310.0</v>
      </c>
      <c r="J617" s="15">
        <f t="shared" si="5"/>
        <v>5952</v>
      </c>
      <c r="K617" s="10" t="str">
        <f t="array" ref="K617">IFERROR(XLOOKUP(G617,'Tipo de Carga'!A:A,'Tipo de Carga'!B:B))</f>
        <v>Autoabasto</v>
      </c>
      <c r="L617" s="10">
        <f t="shared" si="2"/>
        <v>2</v>
      </c>
      <c r="M617" s="10">
        <f t="shared" si="3"/>
        <v>8</v>
      </c>
      <c r="N617" s="10">
        <f t="shared" si="4"/>
        <v>1</v>
      </c>
      <c r="O617" s="10" t="str">
        <f t="array" ref="O617">IFERROR(XLOOKUP(G617,'Tipo de Carga'!A:A,'Tipo de Carga'!C:C))</f>
        <v>Diesel</v>
      </c>
    </row>
    <row r="618">
      <c r="A618" s="16">
        <v>1944.0</v>
      </c>
      <c r="B618" s="10" t="str">
        <f t="array" ref="B618">IFERROR(XLOOKUP(A618,'Asignacion Ene'!A:A,'Asignacion Ene'!C:C))</f>
        <v>MeLi asignado SD</v>
      </c>
      <c r="C618" s="10" t="str">
        <f t="array" ref="C618">IFERROR(XLOOKUP(A618,'Asignacion Ene'!A:A,'Asignacion Ene'!B:B))</f>
        <v>EC-05</v>
      </c>
      <c r="D618" s="17" t="s">
        <v>323</v>
      </c>
      <c r="E618" s="19" t="s">
        <v>138</v>
      </c>
      <c r="F618" s="10" t="str">
        <f t="array" ref="F618">IFERROR(XLOOKUP(E618,Operadores!A:A,Operadores!B:B))</f>
        <v>ORTARM</v>
      </c>
      <c r="G618" s="16" t="s">
        <v>17</v>
      </c>
      <c r="H618" s="13">
        <v>19.2</v>
      </c>
      <c r="I618" s="18">
        <v>387.0</v>
      </c>
      <c r="J618" s="15">
        <f t="shared" si="5"/>
        <v>7430.4</v>
      </c>
      <c r="K618" s="10" t="str">
        <f t="array" ref="K618">IFERROR(XLOOKUP(G618,'Tipo de Carga'!A:A,'Tipo de Carga'!B:B))</f>
        <v>Autoabasto</v>
      </c>
      <c r="L618" s="10">
        <f t="shared" si="2"/>
        <v>2</v>
      </c>
      <c r="M618" s="10">
        <f t="shared" si="3"/>
        <v>8</v>
      </c>
      <c r="N618" s="10">
        <f t="shared" si="4"/>
        <v>1</v>
      </c>
      <c r="O618" s="10" t="str">
        <f t="array" ref="O618">IFERROR(XLOOKUP(G618,'Tipo de Carga'!A:A,'Tipo de Carga'!C:C))</f>
        <v>Diesel</v>
      </c>
    </row>
    <row r="619">
      <c r="A619" s="16">
        <v>2066.0</v>
      </c>
      <c r="B619" s="10" t="str">
        <f t="array" ref="B619">IFERROR(XLOOKUP(A619,'Asignacion Ene'!A:A,'Asignacion Ene'!C:C))</f>
        <v>Peñafiel Tecamac</v>
      </c>
      <c r="C619" s="10" t="str">
        <f t="array" ref="C619">IFERROR(XLOOKUP(A619,'Asignacion Ene'!A:A,'Asignacion Ene'!B:B))</f>
        <v>EC-02</v>
      </c>
      <c r="D619" s="17" t="s">
        <v>323</v>
      </c>
      <c r="E619" s="19" t="s">
        <v>46</v>
      </c>
      <c r="F619" s="10" t="str">
        <f t="array" ref="F619">IFERROR(XLOOKUP(E619,Operadores!A:A,Operadores!B:B))</f>
        <v>ALCART</v>
      </c>
      <c r="G619" s="16" t="s">
        <v>17</v>
      </c>
      <c r="H619" s="13">
        <v>19.2</v>
      </c>
      <c r="I619" s="18">
        <v>489.0</v>
      </c>
      <c r="J619" s="15">
        <f t="shared" si="5"/>
        <v>9388.8</v>
      </c>
      <c r="K619" s="10" t="str">
        <f t="array" ref="K619">IFERROR(XLOOKUP(G619,'Tipo de Carga'!A:A,'Tipo de Carga'!B:B))</f>
        <v>Autoabasto</v>
      </c>
      <c r="L619" s="10">
        <f t="shared" si="2"/>
        <v>2</v>
      </c>
      <c r="M619" s="10">
        <f t="shared" si="3"/>
        <v>8</v>
      </c>
      <c r="N619" s="10">
        <f t="shared" si="4"/>
        <v>1</v>
      </c>
      <c r="O619" s="10" t="str">
        <f t="array" ref="O619">IFERROR(XLOOKUP(G619,'Tipo de Carga'!A:A,'Tipo de Carga'!C:C))</f>
        <v>Diesel</v>
      </c>
    </row>
    <row r="620">
      <c r="A620" s="16">
        <v>1875.0</v>
      </c>
      <c r="B620" s="10" t="str">
        <f t="array" ref="B620">IFERROR(XLOOKUP(A620,'Asignacion Ene'!A:A,'Asignacion Ene'!C:C))</f>
        <v>Circuitos</v>
      </c>
      <c r="C620" s="10" t="str">
        <f t="array" ref="C620">IFERROR(XLOOKUP(A620,'Asignacion Ene'!A:A,'Asignacion Ene'!B:B))</f>
        <v>EC-03</v>
      </c>
      <c r="D620" s="17" t="s">
        <v>323</v>
      </c>
      <c r="E620" s="19" t="s">
        <v>47</v>
      </c>
      <c r="F620" s="10" t="str">
        <f t="array" ref="F620">IFERROR(XLOOKUP(E620,Operadores!A:A,Operadores!B:B))</f>
        <v>CARJOR</v>
      </c>
      <c r="G620" s="16" t="s">
        <v>17</v>
      </c>
      <c r="H620" s="13">
        <v>19.2</v>
      </c>
      <c r="I620" s="18">
        <v>437.0</v>
      </c>
      <c r="J620" s="15">
        <f t="shared" si="5"/>
        <v>8390.4</v>
      </c>
      <c r="K620" s="10" t="str">
        <f t="array" ref="K620">IFERROR(XLOOKUP(G620,'Tipo de Carga'!A:A,'Tipo de Carga'!B:B))</f>
        <v>Autoabasto</v>
      </c>
      <c r="L620" s="10">
        <f t="shared" si="2"/>
        <v>2</v>
      </c>
      <c r="M620" s="10">
        <f t="shared" si="3"/>
        <v>8</v>
      </c>
      <c r="N620" s="10">
        <f t="shared" si="4"/>
        <v>1</v>
      </c>
      <c r="O620" s="10" t="str">
        <f t="array" ref="O620">IFERROR(XLOOKUP(G620,'Tipo de Carga'!A:A,'Tipo de Carga'!C:C))</f>
        <v>Diesel</v>
      </c>
    </row>
    <row r="621">
      <c r="A621" s="16">
        <v>1985.0</v>
      </c>
      <c r="B621" s="10" t="str">
        <f t="array" ref="B621">IFERROR(XLOOKUP(A621,'Asignacion Ene'!A:A,'Asignacion Ene'!C:C))</f>
        <v>MeLi Dedicado TD</v>
      </c>
      <c r="C621" s="10" t="str">
        <f t="array" ref="C621">IFERROR(XLOOKUP(A621,'Asignacion Ene'!A:A,'Asignacion Ene'!B:B))</f>
        <v>EC-05</v>
      </c>
      <c r="D621" s="17" t="s">
        <v>323</v>
      </c>
      <c r="E621" s="19" t="s">
        <v>189</v>
      </c>
      <c r="F621" s="10" t="str">
        <f t="array" ref="F621">IFERROR(XLOOKUP(E621,Operadores!A:A,Operadores!B:B))</f>
        <v>MENMI</v>
      </c>
      <c r="G621" s="16" t="s">
        <v>17</v>
      </c>
      <c r="H621" s="13">
        <v>19.2</v>
      </c>
      <c r="I621" s="18">
        <v>328.0</v>
      </c>
      <c r="J621" s="15">
        <f t="shared" si="5"/>
        <v>6297.6</v>
      </c>
      <c r="K621" s="10" t="str">
        <f t="array" ref="K621">IFERROR(XLOOKUP(G621,'Tipo de Carga'!A:A,'Tipo de Carga'!B:B))</f>
        <v>Autoabasto</v>
      </c>
      <c r="L621" s="10">
        <f t="shared" si="2"/>
        <v>2</v>
      </c>
      <c r="M621" s="10">
        <f t="shared" si="3"/>
        <v>8</v>
      </c>
      <c r="N621" s="10">
        <f t="shared" si="4"/>
        <v>1</v>
      </c>
      <c r="O621" s="10" t="str">
        <f t="array" ref="O621">IFERROR(XLOOKUP(G621,'Tipo de Carga'!A:A,'Tipo de Carga'!C:C))</f>
        <v>Diesel</v>
      </c>
    </row>
    <row r="622">
      <c r="A622" s="16">
        <v>2007.0</v>
      </c>
      <c r="B622" s="10" t="str">
        <f t="array" ref="B622">IFERROR(XLOOKUP(A622,'Asignacion Ene'!A:A,'Asignacion Ene'!C:C))</f>
        <v>MeLi Asignado TD</v>
      </c>
      <c r="C622" s="10" t="str">
        <f t="array" ref="C622">IFERROR(XLOOKUP(A622,'Asignacion Ene'!A:A,'Asignacion Ene'!B:B))</f>
        <v>EC-05</v>
      </c>
      <c r="D622" s="17" t="s">
        <v>323</v>
      </c>
      <c r="E622" s="19" t="s">
        <v>190</v>
      </c>
      <c r="F622" s="10" t="str">
        <f t="array" ref="F622">IFERROR(XLOOKUP(E622,Operadores!A:A,Operadores!B:B))</f>
        <v>PADRI</v>
      </c>
      <c r="G622" s="16" t="s">
        <v>17</v>
      </c>
      <c r="H622" s="13">
        <v>19.2</v>
      </c>
      <c r="I622" s="18">
        <v>460.0</v>
      </c>
      <c r="J622" s="15">
        <f t="shared" si="5"/>
        <v>8832</v>
      </c>
      <c r="K622" s="10" t="str">
        <f t="array" ref="K622">IFERROR(XLOOKUP(G622,'Tipo de Carga'!A:A,'Tipo de Carga'!B:B))</f>
        <v>Autoabasto</v>
      </c>
      <c r="L622" s="10">
        <f t="shared" si="2"/>
        <v>2</v>
      </c>
      <c r="M622" s="10">
        <f t="shared" si="3"/>
        <v>8</v>
      </c>
      <c r="N622" s="10">
        <f t="shared" si="4"/>
        <v>1</v>
      </c>
      <c r="O622" s="10" t="str">
        <f t="array" ref="O622">IFERROR(XLOOKUP(G622,'Tipo de Carga'!A:A,'Tipo de Carga'!C:C))</f>
        <v>Diesel</v>
      </c>
    </row>
    <row r="623">
      <c r="A623" s="16">
        <v>1809.0</v>
      </c>
      <c r="B623" s="10" t="str">
        <f t="array" ref="B623">IFERROR(XLOOKUP(A623,'Asignacion Ene'!A:A,'Asignacion Ene'!C:C))</f>
        <v>Full Liver</v>
      </c>
      <c r="C623" s="10" t="str">
        <f t="array" ref="C623">IFERROR(XLOOKUP(A623,'Asignacion Ene'!A:A,'Asignacion Ene'!B:B))</f>
        <v>EC-01</v>
      </c>
      <c r="D623" s="17" t="s">
        <v>323</v>
      </c>
      <c r="E623" s="19" t="s">
        <v>63</v>
      </c>
      <c r="F623" s="10" t="str">
        <f t="array" ref="F623">IFERROR(XLOOKUP(E623,Operadores!A:A,Operadores!B:B))</f>
        <v>MARFRA</v>
      </c>
      <c r="G623" s="16" t="s">
        <v>17</v>
      </c>
      <c r="H623" s="13">
        <v>19.2</v>
      </c>
      <c r="I623" s="18">
        <v>782.0</v>
      </c>
      <c r="J623" s="15">
        <f t="shared" si="5"/>
        <v>15014.4</v>
      </c>
      <c r="K623" s="10" t="str">
        <f t="array" ref="K623">IFERROR(XLOOKUP(G623,'Tipo de Carga'!A:A,'Tipo de Carga'!B:B))</f>
        <v>Autoabasto</v>
      </c>
      <c r="L623" s="10">
        <f t="shared" si="2"/>
        <v>2</v>
      </c>
      <c r="M623" s="10">
        <f t="shared" si="3"/>
        <v>8</v>
      </c>
      <c r="N623" s="10">
        <f t="shared" si="4"/>
        <v>1</v>
      </c>
      <c r="O623" s="10" t="str">
        <f t="array" ref="O623">IFERROR(XLOOKUP(G623,'Tipo de Carga'!A:A,'Tipo de Carga'!C:C))</f>
        <v>Diesel</v>
      </c>
    </row>
    <row r="624">
      <c r="A624" s="16">
        <v>1983.0</v>
      </c>
      <c r="B624" s="10" t="str">
        <f t="array" ref="B624">IFERROR(XLOOKUP(A624,'Asignacion Ene'!A:A,'Asignacion Ene'!C:C))</f>
        <v>MeLi asignado SD</v>
      </c>
      <c r="C624" s="10" t="str">
        <f t="array" ref="C624">IFERROR(XLOOKUP(A624,'Asignacion Ene'!A:A,'Asignacion Ene'!B:B))</f>
        <v>EC-05</v>
      </c>
      <c r="D624" s="17" t="s">
        <v>323</v>
      </c>
      <c r="E624" s="19" t="s">
        <v>199</v>
      </c>
      <c r="F624" s="10" t="str">
        <f t="array" ref="F624">IFERROR(XLOOKUP(E624,Operadores!A:A,Operadores!B:B))</f>
        <v>SANART</v>
      </c>
      <c r="G624" s="16" t="s">
        <v>17</v>
      </c>
      <c r="H624" s="13">
        <v>19.2</v>
      </c>
      <c r="I624" s="18">
        <v>332.0</v>
      </c>
      <c r="J624" s="15">
        <f t="shared" si="5"/>
        <v>6374.4</v>
      </c>
      <c r="K624" s="10" t="str">
        <f t="array" ref="K624">IFERROR(XLOOKUP(G624,'Tipo de Carga'!A:A,'Tipo de Carga'!B:B))</f>
        <v>Autoabasto</v>
      </c>
      <c r="L624" s="10">
        <f t="shared" si="2"/>
        <v>2</v>
      </c>
      <c r="M624" s="10">
        <f t="shared" si="3"/>
        <v>8</v>
      </c>
      <c r="N624" s="10">
        <f t="shared" si="4"/>
        <v>1</v>
      </c>
      <c r="O624" s="10" t="str">
        <f t="array" ref="O624">IFERROR(XLOOKUP(G624,'Tipo de Carga'!A:A,'Tipo de Carga'!C:C))</f>
        <v>Diesel</v>
      </c>
    </row>
    <row r="625">
      <c r="A625" s="16">
        <v>1740.0</v>
      </c>
      <c r="B625" s="10" t="str">
        <f t="array" ref="B625">IFERROR(XLOOKUP(A625,'Asignacion Ene'!A:A,'Asignacion Ene'!C:C))</f>
        <v>Circuitos</v>
      </c>
      <c r="C625" s="10" t="str">
        <f t="array" ref="C625">IFERROR(XLOOKUP(A625,'Asignacion Ene'!A:A,'Asignacion Ene'!B:B))</f>
        <v>EC-03</v>
      </c>
      <c r="D625" s="17" t="s">
        <v>323</v>
      </c>
      <c r="E625" s="19" t="s">
        <v>122</v>
      </c>
      <c r="F625" s="10" t="str">
        <f t="array" ref="F625">IFERROR(XLOOKUP(E625,Operadores!A:A,Operadores!B:B))</f>
        <v>SANCAR01</v>
      </c>
      <c r="G625" s="16" t="s">
        <v>17</v>
      </c>
      <c r="H625" s="13">
        <v>19.2</v>
      </c>
      <c r="I625" s="18">
        <v>182.0</v>
      </c>
      <c r="J625" s="15">
        <f t="shared" si="5"/>
        <v>3494.4</v>
      </c>
      <c r="K625" s="10" t="str">
        <f t="array" ref="K625">IFERROR(XLOOKUP(G625,'Tipo de Carga'!A:A,'Tipo de Carga'!B:B))</f>
        <v>Autoabasto</v>
      </c>
      <c r="L625" s="10">
        <f t="shared" si="2"/>
        <v>2</v>
      </c>
      <c r="M625" s="10">
        <f t="shared" si="3"/>
        <v>8</v>
      </c>
      <c r="N625" s="10">
        <f t="shared" si="4"/>
        <v>1</v>
      </c>
      <c r="O625" s="10" t="str">
        <f t="array" ref="O625">IFERROR(XLOOKUP(G625,'Tipo de Carga'!A:A,'Tipo de Carga'!C:C))</f>
        <v>Diesel</v>
      </c>
    </row>
    <row r="626">
      <c r="A626" s="16">
        <v>1949.0</v>
      </c>
      <c r="B626" s="10" t="str">
        <f t="array" ref="B626">IFERROR(XLOOKUP(A626,'Asignacion Ene'!A:A,'Asignacion Ene'!C:C))</f>
        <v>MeLi asignado SD</v>
      </c>
      <c r="C626" s="10" t="str">
        <f t="array" ref="C626">IFERROR(XLOOKUP(A626,'Asignacion Ene'!A:A,'Asignacion Ene'!B:B))</f>
        <v>EC-05</v>
      </c>
      <c r="D626" s="17" t="s">
        <v>323</v>
      </c>
      <c r="E626" s="19" t="s">
        <v>195</v>
      </c>
      <c r="F626" s="10" t="str">
        <f t="array" ref="F626">IFERROR(XLOOKUP(E626,Operadores!A:A,Operadores!B:B))</f>
        <v>MUÑJU</v>
      </c>
      <c r="G626" s="16" t="s">
        <v>17</v>
      </c>
      <c r="H626" s="13">
        <v>19.2</v>
      </c>
      <c r="I626" s="18">
        <v>351.0</v>
      </c>
      <c r="J626" s="15">
        <f t="shared" si="5"/>
        <v>6739.2</v>
      </c>
      <c r="K626" s="10" t="str">
        <f t="array" ref="K626">IFERROR(XLOOKUP(G626,'Tipo de Carga'!A:A,'Tipo de Carga'!B:B))</f>
        <v>Autoabasto</v>
      </c>
      <c r="L626" s="10">
        <f t="shared" si="2"/>
        <v>2</v>
      </c>
      <c r="M626" s="10">
        <f t="shared" si="3"/>
        <v>8</v>
      </c>
      <c r="N626" s="10">
        <f t="shared" si="4"/>
        <v>1</v>
      </c>
      <c r="O626" s="10" t="str">
        <f t="array" ref="O626">IFERROR(XLOOKUP(G626,'Tipo de Carga'!A:A,'Tipo de Carga'!C:C))</f>
        <v>Diesel</v>
      </c>
    </row>
    <row r="627">
      <c r="A627" s="16">
        <v>1963.0</v>
      </c>
      <c r="B627" s="10" t="str">
        <f t="array" ref="B627">IFERROR(XLOOKUP(A627,'Asignacion Ene'!A:A,'Asignacion Ene'!C:C))</f>
        <v>MeLi asignado SD</v>
      </c>
      <c r="C627" s="10" t="str">
        <f t="array" ref="C627">IFERROR(XLOOKUP(A627,'Asignacion Ene'!A:A,'Asignacion Ene'!B:B))</f>
        <v>EC-05</v>
      </c>
      <c r="D627" s="17" t="s">
        <v>323</v>
      </c>
      <c r="E627" s="19" t="s">
        <v>240</v>
      </c>
      <c r="F627" s="10" t="str">
        <f t="array" ref="F627">IFERROR(XLOOKUP(E627,Operadores!A:A,Operadores!B:B))</f>
        <v>VELGIO</v>
      </c>
      <c r="G627" s="16" t="s">
        <v>17</v>
      </c>
      <c r="H627" s="13">
        <v>19.2</v>
      </c>
      <c r="I627" s="18">
        <v>430.0</v>
      </c>
      <c r="J627" s="15">
        <f t="shared" si="5"/>
        <v>8256</v>
      </c>
      <c r="K627" s="10" t="str">
        <f t="array" ref="K627">IFERROR(XLOOKUP(G627,'Tipo de Carga'!A:A,'Tipo de Carga'!B:B))</f>
        <v>Autoabasto</v>
      </c>
      <c r="L627" s="10">
        <f t="shared" si="2"/>
        <v>2</v>
      </c>
      <c r="M627" s="10">
        <f t="shared" si="3"/>
        <v>8</v>
      </c>
      <c r="N627" s="10">
        <f t="shared" si="4"/>
        <v>1</v>
      </c>
      <c r="O627" s="10" t="str">
        <f t="array" ref="O627">IFERROR(XLOOKUP(G627,'Tipo de Carga'!A:A,'Tipo de Carga'!C:C))</f>
        <v>Diesel</v>
      </c>
    </row>
    <row r="628">
      <c r="A628" s="16" t="s">
        <v>325</v>
      </c>
      <c r="B628" s="10" t="str">
        <f t="array" ref="B628">IFERROR(XLOOKUP(A628,'Asignacion Ene'!A:A,'Asignacion Ene'!C:C))</f>
        <v/>
      </c>
      <c r="C628" s="10" t="str">
        <f t="array" ref="C628">IFERROR(XLOOKUP(A628,'Asignacion Ene'!A:A,'Asignacion Ene'!B:B))</f>
        <v/>
      </c>
      <c r="D628" s="17" t="s">
        <v>323</v>
      </c>
      <c r="E628" s="19" t="s">
        <v>32</v>
      </c>
      <c r="F628" s="10" t="str">
        <f t="array" ref="F628">IFERROR(XLOOKUP(E628,Operadores!A:A,Operadores!B:B))</f>
        <v>MTTO</v>
      </c>
      <c r="G628" s="16" t="s">
        <v>17</v>
      </c>
      <c r="H628" s="13">
        <v>19.2</v>
      </c>
      <c r="I628" s="18">
        <v>80.0</v>
      </c>
      <c r="J628" s="15">
        <f t="shared" si="5"/>
        <v>1536</v>
      </c>
      <c r="K628" s="10" t="str">
        <f t="array" ref="K628">IFERROR(XLOOKUP(G628,'Tipo de Carga'!A:A,'Tipo de Carga'!B:B))</f>
        <v>Autoabasto</v>
      </c>
      <c r="L628" s="10">
        <f t="shared" si="2"/>
        <v>2</v>
      </c>
      <c r="M628" s="10">
        <f t="shared" si="3"/>
        <v>8</v>
      </c>
      <c r="N628" s="10">
        <f t="shared" si="4"/>
        <v>1</v>
      </c>
      <c r="O628" s="10" t="str">
        <f t="array" ref="O628">IFERROR(XLOOKUP(G628,'Tipo de Carga'!A:A,'Tipo de Carga'!C:C))</f>
        <v>Diesel</v>
      </c>
    </row>
    <row r="629">
      <c r="A629" s="16" t="s">
        <v>325</v>
      </c>
      <c r="B629" s="10" t="str">
        <f t="array" ref="B629">IFERROR(XLOOKUP(A629,'Asignacion Ene'!A:A,'Asignacion Ene'!C:C))</f>
        <v/>
      </c>
      <c r="C629" s="10" t="str">
        <f t="array" ref="C629">IFERROR(XLOOKUP(A629,'Asignacion Ene'!A:A,'Asignacion Ene'!B:B))</f>
        <v/>
      </c>
      <c r="D629" s="17" t="s">
        <v>323</v>
      </c>
      <c r="E629" s="19" t="s">
        <v>32</v>
      </c>
      <c r="F629" s="10" t="str">
        <f t="array" ref="F629">IFERROR(XLOOKUP(E629,Operadores!A:A,Operadores!B:B))</f>
        <v>MTTO</v>
      </c>
      <c r="G629" s="16" t="s">
        <v>17</v>
      </c>
      <c r="H629" s="13">
        <v>19.2</v>
      </c>
      <c r="I629" s="18">
        <v>80.0</v>
      </c>
      <c r="J629" s="15">
        <f t="shared" si="5"/>
        <v>1536</v>
      </c>
      <c r="K629" s="10" t="str">
        <f t="array" ref="K629">IFERROR(XLOOKUP(G629,'Tipo de Carga'!A:A,'Tipo de Carga'!B:B))</f>
        <v>Autoabasto</v>
      </c>
      <c r="L629" s="10">
        <f t="shared" si="2"/>
        <v>2</v>
      </c>
      <c r="M629" s="10">
        <f t="shared" si="3"/>
        <v>8</v>
      </c>
      <c r="N629" s="10">
        <f t="shared" si="4"/>
        <v>1</v>
      </c>
      <c r="O629" s="10" t="str">
        <f t="array" ref="O629">IFERROR(XLOOKUP(G629,'Tipo de Carga'!A:A,'Tipo de Carga'!C:C))</f>
        <v>Diesel</v>
      </c>
    </row>
    <row r="630">
      <c r="A630" s="16" t="s">
        <v>325</v>
      </c>
      <c r="B630" s="10" t="str">
        <f t="array" ref="B630">IFERROR(XLOOKUP(A630,'Asignacion Ene'!A:A,'Asignacion Ene'!C:C))</f>
        <v/>
      </c>
      <c r="C630" s="10" t="str">
        <f t="array" ref="C630">IFERROR(XLOOKUP(A630,'Asignacion Ene'!A:A,'Asignacion Ene'!B:B))</f>
        <v/>
      </c>
      <c r="D630" s="17" t="s">
        <v>323</v>
      </c>
      <c r="E630" s="19" t="s">
        <v>32</v>
      </c>
      <c r="F630" s="10" t="str">
        <f t="array" ref="F630">IFERROR(XLOOKUP(E630,Operadores!A:A,Operadores!B:B))</f>
        <v>MTTO</v>
      </c>
      <c r="G630" s="16" t="s">
        <v>17</v>
      </c>
      <c r="H630" s="13">
        <v>19.2</v>
      </c>
      <c r="I630" s="18">
        <v>80.0</v>
      </c>
      <c r="J630" s="15">
        <f t="shared" si="5"/>
        <v>1536</v>
      </c>
      <c r="K630" s="10" t="str">
        <f t="array" ref="K630">IFERROR(XLOOKUP(G630,'Tipo de Carga'!A:A,'Tipo de Carga'!B:B))</f>
        <v>Autoabasto</v>
      </c>
      <c r="L630" s="10">
        <f t="shared" si="2"/>
        <v>2</v>
      </c>
      <c r="M630" s="10">
        <f t="shared" si="3"/>
        <v>8</v>
      </c>
      <c r="N630" s="10">
        <f t="shared" si="4"/>
        <v>1</v>
      </c>
      <c r="O630" s="10" t="str">
        <f t="array" ref="O630">IFERROR(XLOOKUP(G630,'Tipo de Carga'!A:A,'Tipo de Carga'!C:C))</f>
        <v>Diesel</v>
      </c>
    </row>
    <row r="631">
      <c r="A631" s="16">
        <v>1894.0</v>
      </c>
      <c r="B631" s="10" t="str">
        <f t="array" ref="B631">IFERROR(XLOOKUP(A631,'Asignacion Ene'!A:A,'Asignacion Ene'!C:C))</f>
        <v>Pipas</v>
      </c>
      <c r="C631" s="10" t="str">
        <f t="array" ref="C631">IFERROR(XLOOKUP(A631,'Asignacion Ene'!A:A,'Asignacion Ene'!B:B))</f>
        <v>EC-02</v>
      </c>
      <c r="D631" s="17" t="s">
        <v>323</v>
      </c>
      <c r="E631" s="19" t="s">
        <v>320</v>
      </c>
      <c r="F631" s="10" t="str">
        <f t="array" ref="F631">IFERROR(XLOOKUP(E631,Operadores!A:A,Operadores!B:B))</f>
        <v>LOPJU</v>
      </c>
      <c r="G631" s="16" t="s">
        <v>17</v>
      </c>
      <c r="H631" s="13">
        <v>19.2</v>
      </c>
      <c r="I631" s="18">
        <v>588.0</v>
      </c>
      <c r="J631" s="15">
        <f t="shared" si="5"/>
        <v>11289.6</v>
      </c>
      <c r="K631" s="10" t="str">
        <f t="array" ref="K631">IFERROR(XLOOKUP(G631,'Tipo de Carga'!A:A,'Tipo de Carga'!B:B))</f>
        <v>Autoabasto</v>
      </c>
      <c r="L631" s="10">
        <f t="shared" si="2"/>
        <v>2</v>
      </c>
      <c r="M631" s="10">
        <f t="shared" si="3"/>
        <v>8</v>
      </c>
      <c r="N631" s="10">
        <f t="shared" si="4"/>
        <v>1</v>
      </c>
      <c r="O631" s="10" t="str">
        <f t="array" ref="O631">IFERROR(XLOOKUP(G631,'Tipo de Carga'!A:A,'Tipo de Carga'!C:C))</f>
        <v>Diesel</v>
      </c>
    </row>
    <row r="632">
      <c r="A632" s="16">
        <v>1906.0</v>
      </c>
      <c r="B632" s="10" t="str">
        <f t="array" ref="B632">IFERROR(XLOOKUP(A632,'Asignacion Ene'!A:A,'Asignacion Ene'!C:C))</f>
        <v>MeLi asignado SD</v>
      </c>
      <c r="C632" s="10" t="str">
        <f t="array" ref="C632">IFERROR(XLOOKUP(A632,'Asignacion Ene'!A:A,'Asignacion Ene'!B:B))</f>
        <v>EC-05</v>
      </c>
      <c r="D632" s="17" t="s">
        <v>323</v>
      </c>
      <c r="E632" s="19" t="s">
        <v>134</v>
      </c>
      <c r="F632" s="10" t="str">
        <f t="array" ref="F632">IFERROR(XLOOKUP(E632,Operadores!A:A,Operadores!B:B))</f>
        <v>IBAJOS</v>
      </c>
      <c r="G632" s="16" t="s">
        <v>17</v>
      </c>
      <c r="H632" s="13">
        <v>19.2</v>
      </c>
      <c r="I632" s="18">
        <v>318.0</v>
      </c>
      <c r="J632" s="15">
        <f t="shared" si="5"/>
        <v>6105.6</v>
      </c>
      <c r="K632" s="10" t="str">
        <f t="array" ref="K632">IFERROR(XLOOKUP(G632,'Tipo de Carga'!A:A,'Tipo de Carga'!B:B))</f>
        <v>Autoabasto</v>
      </c>
      <c r="L632" s="10">
        <f t="shared" si="2"/>
        <v>2</v>
      </c>
      <c r="M632" s="10">
        <f t="shared" si="3"/>
        <v>8</v>
      </c>
      <c r="N632" s="10">
        <f t="shared" si="4"/>
        <v>1</v>
      </c>
      <c r="O632" s="10" t="str">
        <f t="array" ref="O632">IFERROR(XLOOKUP(G632,'Tipo de Carga'!A:A,'Tipo de Carga'!C:C))</f>
        <v>Diesel</v>
      </c>
    </row>
    <row r="633">
      <c r="A633" s="16">
        <v>1838.0</v>
      </c>
      <c r="B633" s="10" t="str">
        <f t="array" ref="B633">IFERROR(XLOOKUP(A633,'Asignacion Ene'!A:A,'Asignacion Ene'!C:C))</f>
        <v>Liverpool Local</v>
      </c>
      <c r="C633" s="10" t="str">
        <f t="array" ref="C633">IFERROR(XLOOKUP(A633,'Asignacion Ene'!A:A,'Asignacion Ene'!B:B))</f>
        <v>EC-01</v>
      </c>
      <c r="D633" s="17" t="s">
        <v>323</v>
      </c>
      <c r="E633" s="19" t="s">
        <v>326</v>
      </c>
      <c r="F633" s="10" t="str">
        <f t="array" ref="F633">IFERROR(XLOOKUP(E633,Operadores!A:A,Operadores!B:B))</f>
        <v>CARCRI</v>
      </c>
      <c r="G633" s="16" t="s">
        <v>17</v>
      </c>
      <c r="H633" s="13">
        <v>19.2</v>
      </c>
      <c r="I633" s="18">
        <v>785.0</v>
      </c>
      <c r="J633" s="15">
        <f t="shared" si="5"/>
        <v>15072</v>
      </c>
      <c r="K633" s="10" t="str">
        <f t="array" ref="K633">IFERROR(XLOOKUP(G633,'Tipo de Carga'!A:A,'Tipo de Carga'!B:B))</f>
        <v>Autoabasto</v>
      </c>
      <c r="L633" s="10">
        <f t="shared" si="2"/>
        <v>2</v>
      </c>
      <c r="M633" s="10">
        <f t="shared" si="3"/>
        <v>8</v>
      </c>
      <c r="N633" s="10">
        <f t="shared" si="4"/>
        <v>1</v>
      </c>
      <c r="O633" s="10" t="str">
        <f t="array" ref="O633">IFERROR(XLOOKUP(G633,'Tipo de Carga'!A:A,'Tipo de Carga'!C:C))</f>
        <v>Diesel</v>
      </c>
    </row>
    <row r="634">
      <c r="A634" s="16">
        <v>1995.0</v>
      </c>
      <c r="B634" s="10" t="str">
        <f t="array" ref="B634">IFERROR(XLOOKUP(A634,'Asignacion Ene'!A:A,'Asignacion Ene'!C:C))</f>
        <v>MeLi Dedicado Merida</v>
      </c>
      <c r="C634" s="10" t="str">
        <f t="array" ref="C634">IFERROR(XLOOKUP(A634,'Asignacion Ene'!A:A,'Asignacion Ene'!B:B))</f>
        <v>EC-05</v>
      </c>
      <c r="D634" s="17" t="s">
        <v>323</v>
      </c>
      <c r="E634" s="19" t="s">
        <v>22</v>
      </c>
      <c r="F634" s="10" t="str">
        <f t="array" ref="F634">IFERROR(XLOOKUP(E634,Operadores!A:A,Operadores!B:B))</f>
        <v>AGUMAU</v>
      </c>
      <c r="G634" s="16" t="s">
        <v>17</v>
      </c>
      <c r="H634" s="13">
        <v>19.2</v>
      </c>
      <c r="I634" s="18">
        <v>303.0</v>
      </c>
      <c r="J634" s="15">
        <f t="shared" si="5"/>
        <v>5817.6</v>
      </c>
      <c r="K634" s="10" t="str">
        <f t="array" ref="K634">IFERROR(XLOOKUP(G634,'Tipo de Carga'!A:A,'Tipo de Carga'!B:B))</f>
        <v>Autoabasto</v>
      </c>
      <c r="L634" s="10">
        <f t="shared" si="2"/>
        <v>2</v>
      </c>
      <c r="M634" s="10">
        <f t="shared" si="3"/>
        <v>8</v>
      </c>
      <c r="N634" s="10">
        <f t="shared" si="4"/>
        <v>1</v>
      </c>
      <c r="O634" s="10" t="str">
        <f t="array" ref="O634">IFERROR(XLOOKUP(G634,'Tipo de Carga'!A:A,'Tipo de Carga'!C:C))</f>
        <v>Diesel</v>
      </c>
    </row>
    <row r="635">
      <c r="A635" s="16">
        <v>2014.0</v>
      </c>
      <c r="B635" s="10" t="str">
        <f t="array" ref="B635">IFERROR(XLOOKUP(A635,'Asignacion Ene'!A:A,'Asignacion Ene'!C:C))</f>
        <v>MeLi Asignado TD</v>
      </c>
      <c r="C635" s="10" t="str">
        <f t="array" ref="C635">IFERROR(XLOOKUP(A635,'Asignacion Ene'!A:A,'Asignacion Ene'!B:B))</f>
        <v>EC-05</v>
      </c>
      <c r="D635" s="17" t="s">
        <v>323</v>
      </c>
      <c r="E635" s="19" t="s">
        <v>327</v>
      </c>
      <c r="F635" s="10" t="str">
        <f t="array" ref="F635">IFERROR(XLOOKUP(E635,Operadores!A:A,Operadores!B:B))</f>
        <v>SANOSC</v>
      </c>
      <c r="G635" s="16" t="s">
        <v>17</v>
      </c>
      <c r="H635" s="13">
        <v>19.2</v>
      </c>
      <c r="I635" s="18">
        <v>406.0</v>
      </c>
      <c r="J635" s="15">
        <f t="shared" si="5"/>
        <v>7795.2</v>
      </c>
      <c r="K635" s="10" t="str">
        <f t="array" ref="K635">IFERROR(XLOOKUP(G635,'Tipo de Carga'!A:A,'Tipo de Carga'!B:B))</f>
        <v>Autoabasto</v>
      </c>
      <c r="L635" s="10">
        <f t="shared" si="2"/>
        <v>2</v>
      </c>
      <c r="M635" s="10">
        <f t="shared" si="3"/>
        <v>8</v>
      </c>
      <c r="N635" s="10">
        <f t="shared" si="4"/>
        <v>1</v>
      </c>
      <c r="O635" s="10" t="str">
        <f t="array" ref="O635">IFERROR(XLOOKUP(G635,'Tipo de Carga'!A:A,'Tipo de Carga'!C:C))</f>
        <v>Diesel</v>
      </c>
    </row>
    <row r="636">
      <c r="A636" s="16">
        <v>1964.0</v>
      </c>
      <c r="B636" s="10" t="str">
        <f t="array" ref="B636">IFERROR(XLOOKUP(A636,'Asignacion Ene'!A:A,'Asignacion Ene'!C:C))</f>
        <v>MeLi asignado SD</v>
      </c>
      <c r="C636" s="10" t="str">
        <f t="array" ref="C636">IFERROR(XLOOKUP(A636,'Asignacion Ene'!A:A,'Asignacion Ene'!B:B))</f>
        <v>EC-05</v>
      </c>
      <c r="D636" s="17" t="s">
        <v>323</v>
      </c>
      <c r="E636" s="19" t="s">
        <v>174</v>
      </c>
      <c r="F636" s="10" t="str">
        <f t="array" ref="F636">IFERROR(XLOOKUP(E636,Operadores!A:A,Operadores!B:B))</f>
        <v>BENOSC</v>
      </c>
      <c r="G636" s="16" t="s">
        <v>17</v>
      </c>
      <c r="H636" s="13">
        <v>19.2</v>
      </c>
      <c r="I636" s="18">
        <v>323.0</v>
      </c>
      <c r="J636" s="15">
        <f t="shared" si="5"/>
        <v>6201.6</v>
      </c>
      <c r="K636" s="10" t="str">
        <f t="array" ref="K636">IFERROR(XLOOKUP(G636,'Tipo de Carga'!A:A,'Tipo de Carga'!B:B))</f>
        <v>Autoabasto</v>
      </c>
      <c r="L636" s="10">
        <f t="shared" si="2"/>
        <v>2</v>
      </c>
      <c r="M636" s="10">
        <f t="shared" si="3"/>
        <v>8</v>
      </c>
      <c r="N636" s="10">
        <f t="shared" si="4"/>
        <v>1</v>
      </c>
      <c r="O636" s="10" t="str">
        <f t="array" ref="O636">IFERROR(XLOOKUP(G636,'Tipo de Carga'!A:A,'Tipo de Carga'!C:C))</f>
        <v>Diesel</v>
      </c>
    </row>
    <row r="637">
      <c r="A637" s="16">
        <v>1902.0</v>
      </c>
      <c r="B637" s="10" t="str">
        <f t="array" ref="B637">IFERROR(XLOOKUP(A637,'Asignacion Ene'!A:A,'Asignacion Ene'!C:C))</f>
        <v>Pipas</v>
      </c>
      <c r="C637" s="10" t="str">
        <f t="array" ref="C637">IFERROR(XLOOKUP(A637,'Asignacion Ene'!A:A,'Asignacion Ene'!B:B))</f>
        <v>EC-02</v>
      </c>
      <c r="D637" s="17" t="s">
        <v>323</v>
      </c>
      <c r="E637" s="19" t="s">
        <v>291</v>
      </c>
      <c r="F637" s="10" t="str">
        <f t="array" ref="F637">IFERROR(XLOOKUP(E637,Operadores!A:A,Operadores!B:B))</f>
        <v>PACJOS</v>
      </c>
      <c r="G637" s="16" t="s">
        <v>17</v>
      </c>
      <c r="H637" s="13">
        <v>19.2</v>
      </c>
      <c r="I637" s="18">
        <v>41.0</v>
      </c>
      <c r="J637" s="15">
        <f t="shared" si="5"/>
        <v>787.2</v>
      </c>
      <c r="K637" s="10" t="str">
        <f t="array" ref="K637">IFERROR(XLOOKUP(G637,'Tipo de Carga'!A:A,'Tipo de Carga'!B:B))</f>
        <v>Autoabasto</v>
      </c>
      <c r="L637" s="10">
        <f t="shared" si="2"/>
        <v>2</v>
      </c>
      <c r="M637" s="10">
        <f t="shared" si="3"/>
        <v>8</v>
      </c>
      <c r="N637" s="10">
        <f t="shared" si="4"/>
        <v>1</v>
      </c>
      <c r="O637" s="10" t="str">
        <f t="array" ref="O637">IFERROR(XLOOKUP(G637,'Tipo de Carga'!A:A,'Tipo de Carga'!C:C))</f>
        <v>Diesel</v>
      </c>
    </row>
    <row r="638">
      <c r="A638" s="16">
        <v>2013.0</v>
      </c>
      <c r="B638" s="10" t="str">
        <f t="array" ref="B638">IFERROR(XLOOKUP(A638,'Asignacion Ene'!A:A,'Asignacion Ene'!C:C))</f>
        <v>MeLi Dedicado Merida</v>
      </c>
      <c r="C638" s="10" t="str">
        <f t="array" ref="C638">IFERROR(XLOOKUP(A638,'Asignacion Ene'!A:A,'Asignacion Ene'!B:B))</f>
        <v>EC-05</v>
      </c>
      <c r="D638" s="17" t="s">
        <v>323</v>
      </c>
      <c r="E638" s="19" t="s">
        <v>35</v>
      </c>
      <c r="F638" s="10" t="str">
        <f t="array" ref="F638">IFERROR(XLOOKUP(E638,Operadores!A:A,Operadores!B:B))</f>
        <v>MONENR</v>
      </c>
      <c r="G638" s="16" t="s">
        <v>17</v>
      </c>
      <c r="H638" s="13">
        <v>19.2</v>
      </c>
      <c r="I638" s="18">
        <v>330.0</v>
      </c>
      <c r="J638" s="15">
        <f t="shared" si="5"/>
        <v>6336</v>
      </c>
      <c r="K638" s="10" t="str">
        <f t="array" ref="K638">IFERROR(XLOOKUP(G638,'Tipo de Carga'!A:A,'Tipo de Carga'!B:B))</f>
        <v>Autoabasto</v>
      </c>
      <c r="L638" s="10">
        <f t="shared" si="2"/>
        <v>2</v>
      </c>
      <c r="M638" s="10">
        <f t="shared" si="3"/>
        <v>8</v>
      </c>
      <c r="N638" s="10">
        <f t="shared" si="4"/>
        <v>1</v>
      </c>
      <c r="O638" s="10" t="str">
        <f t="array" ref="O638">IFERROR(XLOOKUP(G638,'Tipo de Carga'!A:A,'Tipo de Carga'!C:C))</f>
        <v>Diesel</v>
      </c>
    </row>
    <row r="639">
      <c r="A639" s="16">
        <v>1807.0</v>
      </c>
      <c r="B639" s="10" t="str">
        <f t="array" ref="B639">IFERROR(XLOOKUP(A639,'Asignacion Ene'!A:A,'Asignacion Ene'!C:C))</f>
        <v>Liverpool Local</v>
      </c>
      <c r="C639" s="10" t="str">
        <f t="array" ref="C639">IFERROR(XLOOKUP(A639,'Asignacion Ene'!A:A,'Asignacion Ene'!B:B))</f>
        <v>EC-01</v>
      </c>
      <c r="D639" s="17" t="s">
        <v>323</v>
      </c>
      <c r="E639" s="19" t="s">
        <v>328</v>
      </c>
      <c r="F639" s="10" t="str">
        <f t="array" ref="F639">IFERROR(XLOOKUP(E639,Operadores!A:A,Operadores!B:B))</f>
        <v>GARLO</v>
      </c>
      <c r="G639" s="16" t="s">
        <v>17</v>
      </c>
      <c r="H639" s="13">
        <v>19.2</v>
      </c>
      <c r="I639" s="18">
        <v>590.0</v>
      </c>
      <c r="J639" s="15">
        <f t="shared" si="5"/>
        <v>11328</v>
      </c>
      <c r="K639" s="10" t="str">
        <f t="array" ref="K639">IFERROR(XLOOKUP(G639,'Tipo de Carga'!A:A,'Tipo de Carga'!B:B))</f>
        <v>Autoabasto</v>
      </c>
      <c r="L639" s="10">
        <f t="shared" si="2"/>
        <v>2</v>
      </c>
      <c r="M639" s="10">
        <f t="shared" si="3"/>
        <v>8</v>
      </c>
      <c r="N639" s="10">
        <f t="shared" si="4"/>
        <v>1</v>
      </c>
      <c r="O639" s="10" t="str">
        <f t="array" ref="O639">IFERROR(XLOOKUP(G639,'Tipo de Carga'!A:A,'Tipo de Carga'!C:C))</f>
        <v>Diesel</v>
      </c>
    </row>
    <row r="640">
      <c r="A640" s="16">
        <v>2035.0</v>
      </c>
      <c r="B640" s="10" t="str">
        <f t="array" ref="B640">IFERROR(XLOOKUP(A640,'Asignacion Ene'!A:A,'Asignacion Ene'!C:C))</f>
        <v>Liverpool Local</v>
      </c>
      <c r="C640" s="10" t="str">
        <f t="array" ref="C640">IFERROR(XLOOKUP(A640,'Asignacion Ene'!A:A,'Asignacion Ene'!B:B))</f>
        <v>EC-01</v>
      </c>
      <c r="D640" s="17" t="s">
        <v>323</v>
      </c>
      <c r="E640" s="19" t="s">
        <v>66</v>
      </c>
      <c r="F640" s="10" t="str">
        <f t="array" ref="F640">IFERROR(XLOOKUP(E640,Operadores!A:A,Operadores!B:B))</f>
        <v>LOPALF</v>
      </c>
      <c r="G640" s="16" t="s">
        <v>17</v>
      </c>
      <c r="H640" s="13">
        <v>19.2</v>
      </c>
      <c r="I640" s="18">
        <v>108.0</v>
      </c>
      <c r="J640" s="15">
        <f t="shared" si="5"/>
        <v>2073.6</v>
      </c>
      <c r="K640" s="10" t="str">
        <f t="array" ref="K640">IFERROR(XLOOKUP(G640,'Tipo de Carga'!A:A,'Tipo de Carga'!B:B))</f>
        <v>Autoabasto</v>
      </c>
      <c r="L640" s="10">
        <f t="shared" si="2"/>
        <v>2</v>
      </c>
      <c r="M640" s="10">
        <f t="shared" si="3"/>
        <v>8</v>
      </c>
      <c r="N640" s="10">
        <f t="shared" si="4"/>
        <v>1</v>
      </c>
      <c r="O640" s="10" t="str">
        <f t="array" ref="O640">IFERROR(XLOOKUP(G640,'Tipo de Carga'!A:A,'Tipo de Carga'!C:C))</f>
        <v>Diesel</v>
      </c>
    </row>
    <row r="641">
      <c r="A641" s="16">
        <v>2086.0</v>
      </c>
      <c r="B641" s="10" t="str">
        <f t="array" ref="B641">IFERROR(XLOOKUP(A641,'Asignacion Ene'!A:A,'Asignacion Ene'!C:C))</f>
        <v>MeLi asignado SD</v>
      </c>
      <c r="C641" s="10" t="str">
        <f t="array" ref="C641">IFERROR(XLOOKUP(A641,'Asignacion Ene'!A:A,'Asignacion Ene'!B:B))</f>
        <v>EC-05</v>
      </c>
      <c r="D641" s="17" t="s">
        <v>323</v>
      </c>
      <c r="E641" s="19" t="s">
        <v>139</v>
      </c>
      <c r="F641" s="10" t="str">
        <f t="array" ref="F641">IFERROR(XLOOKUP(E641,Operadores!A:A,Operadores!B:B))</f>
        <v>SOSERN</v>
      </c>
      <c r="G641" s="16" t="s">
        <v>17</v>
      </c>
      <c r="H641" s="13">
        <v>19.2</v>
      </c>
      <c r="I641" s="18">
        <v>233.0</v>
      </c>
      <c r="J641" s="15">
        <f t="shared" si="5"/>
        <v>4473.6</v>
      </c>
      <c r="K641" s="10" t="str">
        <f t="array" ref="K641">IFERROR(XLOOKUP(G641,'Tipo de Carga'!A:A,'Tipo de Carga'!B:B))</f>
        <v>Autoabasto</v>
      </c>
      <c r="L641" s="10">
        <f t="shared" si="2"/>
        <v>2</v>
      </c>
      <c r="M641" s="10">
        <f t="shared" si="3"/>
        <v>8</v>
      </c>
      <c r="N641" s="10">
        <f t="shared" si="4"/>
        <v>1</v>
      </c>
      <c r="O641" s="10" t="str">
        <f t="array" ref="O641">IFERROR(XLOOKUP(G641,'Tipo de Carga'!A:A,'Tipo de Carga'!C:C))</f>
        <v>Diesel</v>
      </c>
    </row>
    <row r="642">
      <c r="A642" s="16">
        <v>2037.0</v>
      </c>
      <c r="B642" s="10" t="str">
        <f t="array" ref="B642">IFERROR(XLOOKUP(A642,'Asignacion Ene'!A:A,'Asignacion Ene'!C:C))</f>
        <v>Liverpool Local</v>
      </c>
      <c r="C642" s="10" t="str">
        <f t="array" ref="C642">IFERROR(XLOOKUP(A642,'Asignacion Ene'!A:A,'Asignacion Ene'!B:B))</f>
        <v>EC-01</v>
      </c>
      <c r="D642" s="17" t="s">
        <v>323</v>
      </c>
      <c r="E642" s="19" t="s">
        <v>146</v>
      </c>
      <c r="F642" s="10" t="str">
        <f t="array" ref="F642">IFERROR(XLOOKUP(E642,Operadores!A:A,Operadores!B:B))</f>
        <v>MIRJON</v>
      </c>
      <c r="G642" s="16" t="s">
        <v>17</v>
      </c>
      <c r="H642" s="13">
        <v>19.2</v>
      </c>
      <c r="I642" s="18">
        <v>485.0</v>
      </c>
      <c r="J642" s="15">
        <f t="shared" si="5"/>
        <v>9312</v>
      </c>
      <c r="K642" s="10" t="str">
        <f t="array" ref="K642">IFERROR(XLOOKUP(G642,'Tipo de Carga'!A:A,'Tipo de Carga'!B:B))</f>
        <v>Autoabasto</v>
      </c>
      <c r="L642" s="10">
        <f t="shared" si="2"/>
        <v>2</v>
      </c>
      <c r="M642" s="10">
        <f t="shared" si="3"/>
        <v>8</v>
      </c>
      <c r="N642" s="10">
        <f t="shared" si="4"/>
        <v>1</v>
      </c>
      <c r="O642" s="10" t="str">
        <f t="array" ref="O642">IFERROR(XLOOKUP(G642,'Tipo de Carga'!A:A,'Tipo de Carga'!C:C))</f>
        <v>Diesel</v>
      </c>
    </row>
    <row r="643">
      <c r="A643" s="16">
        <v>1993.0</v>
      </c>
      <c r="B643" s="10" t="str">
        <f t="array" ref="B643">IFERROR(XLOOKUP(A643,'Asignacion Ene'!A:A,'Asignacion Ene'!C:C))</f>
        <v>MeLi Dedicado TD</v>
      </c>
      <c r="C643" s="10" t="str">
        <f t="array" ref="C643">IFERROR(XLOOKUP(A643,'Asignacion Ene'!A:A,'Asignacion Ene'!B:B))</f>
        <v>EC-05</v>
      </c>
      <c r="D643" s="17" t="s">
        <v>323</v>
      </c>
      <c r="E643" s="19" t="s">
        <v>243</v>
      </c>
      <c r="F643" s="10" t="str">
        <f t="array" ref="F643">IFERROR(XLOOKUP(E643,Operadores!A:A,Operadores!B:B))</f>
        <v>ZAMROB</v>
      </c>
      <c r="G643" s="16" t="s">
        <v>17</v>
      </c>
      <c r="H643" s="13">
        <v>19.2</v>
      </c>
      <c r="I643" s="18">
        <v>525.0</v>
      </c>
      <c r="J643" s="15">
        <f t="shared" si="5"/>
        <v>10080</v>
      </c>
      <c r="K643" s="10" t="str">
        <f t="array" ref="K643">IFERROR(XLOOKUP(G643,'Tipo de Carga'!A:A,'Tipo de Carga'!B:B))</f>
        <v>Autoabasto</v>
      </c>
      <c r="L643" s="10">
        <f t="shared" si="2"/>
        <v>2</v>
      </c>
      <c r="M643" s="10">
        <f t="shared" si="3"/>
        <v>8</v>
      </c>
      <c r="N643" s="10">
        <f t="shared" si="4"/>
        <v>1</v>
      </c>
      <c r="O643" s="10" t="str">
        <f t="array" ref="O643">IFERROR(XLOOKUP(G643,'Tipo de Carga'!A:A,'Tipo de Carga'!C:C))</f>
        <v>Diesel</v>
      </c>
    </row>
    <row r="644">
      <c r="A644" s="16">
        <v>1855.0</v>
      </c>
      <c r="B644" s="10" t="str">
        <f t="array" ref="B644">IFERROR(XLOOKUP(A644,'Asignacion Ene'!A:A,'Asignacion Ene'!C:C))</f>
        <v>Circuitos</v>
      </c>
      <c r="C644" s="10" t="str">
        <f t="array" ref="C644">IFERROR(XLOOKUP(A644,'Asignacion Ene'!A:A,'Asignacion Ene'!B:B))</f>
        <v>EC-03</v>
      </c>
      <c r="D644" s="17" t="s">
        <v>323</v>
      </c>
      <c r="E644" s="19" t="s">
        <v>62</v>
      </c>
      <c r="F644" s="10" t="str">
        <f t="array" ref="F644">IFERROR(XLOOKUP(E644,Operadores!A:A,Operadores!B:B))</f>
        <v>REYPED</v>
      </c>
      <c r="G644" s="16" t="s">
        <v>17</v>
      </c>
      <c r="H644" s="13">
        <v>19.2</v>
      </c>
      <c r="I644" s="18">
        <v>287.0</v>
      </c>
      <c r="J644" s="15">
        <f t="shared" si="5"/>
        <v>5510.4</v>
      </c>
      <c r="K644" s="10" t="str">
        <f t="array" ref="K644">IFERROR(XLOOKUP(G644,'Tipo de Carga'!A:A,'Tipo de Carga'!B:B))</f>
        <v>Autoabasto</v>
      </c>
      <c r="L644" s="10">
        <f t="shared" si="2"/>
        <v>2</v>
      </c>
      <c r="M644" s="10">
        <f t="shared" si="3"/>
        <v>8</v>
      </c>
      <c r="N644" s="10">
        <f t="shared" si="4"/>
        <v>1</v>
      </c>
      <c r="O644" s="10" t="str">
        <f t="array" ref="O644">IFERROR(XLOOKUP(G644,'Tipo de Carga'!A:A,'Tipo de Carga'!C:C))</f>
        <v>Diesel</v>
      </c>
    </row>
    <row r="645">
      <c r="A645" s="16">
        <v>1752.0</v>
      </c>
      <c r="B645" s="10" t="str">
        <f t="array" ref="B645">IFERROR(XLOOKUP(A645,'Asignacion Ene'!A:A,'Asignacion Ene'!C:C))</f>
        <v>Liverpool Local</v>
      </c>
      <c r="C645" s="10" t="str">
        <f t="array" ref="C645">IFERROR(XLOOKUP(A645,'Asignacion Ene'!A:A,'Asignacion Ene'!B:B))</f>
        <v>EC-01</v>
      </c>
      <c r="D645" s="17" t="s">
        <v>323</v>
      </c>
      <c r="E645" s="19" t="s">
        <v>238</v>
      </c>
      <c r="F645" s="10" t="str">
        <f t="array" ref="F645">IFERROR(XLOOKUP(E645,Operadores!A:A,Operadores!B:B))</f>
        <v>ROBJUA01</v>
      </c>
      <c r="G645" s="16" t="s">
        <v>17</v>
      </c>
      <c r="H645" s="13">
        <v>19.2</v>
      </c>
      <c r="I645" s="18">
        <v>408.0</v>
      </c>
      <c r="J645" s="15">
        <f t="shared" si="5"/>
        <v>7833.6</v>
      </c>
      <c r="K645" s="10" t="str">
        <f t="array" ref="K645">IFERROR(XLOOKUP(G645,'Tipo de Carga'!A:A,'Tipo de Carga'!B:B))</f>
        <v>Autoabasto</v>
      </c>
      <c r="L645" s="10">
        <f t="shared" si="2"/>
        <v>2</v>
      </c>
      <c r="M645" s="10">
        <f t="shared" si="3"/>
        <v>8</v>
      </c>
      <c r="N645" s="10">
        <f t="shared" si="4"/>
        <v>1</v>
      </c>
      <c r="O645" s="10" t="str">
        <f t="array" ref="O645">IFERROR(XLOOKUP(G645,'Tipo de Carga'!A:A,'Tipo de Carga'!C:C))</f>
        <v>Diesel</v>
      </c>
    </row>
    <row r="646">
      <c r="A646" s="16">
        <v>2000.0</v>
      </c>
      <c r="B646" s="10" t="str">
        <f t="array" ref="B646">IFERROR(XLOOKUP(A646,'Asignacion Ene'!A:A,'Asignacion Ene'!C:C))</f>
        <v>MeLi Dedicado Merida</v>
      </c>
      <c r="C646" s="10" t="str">
        <f t="array" ref="C646">IFERROR(XLOOKUP(A646,'Asignacion Ene'!A:A,'Asignacion Ene'!B:B))</f>
        <v>EC-05</v>
      </c>
      <c r="D646" s="17" t="s">
        <v>323</v>
      </c>
      <c r="E646" s="19" t="s">
        <v>94</v>
      </c>
      <c r="F646" s="10" t="str">
        <f t="array" ref="F646">IFERROR(XLOOKUP(E646,Operadores!A:A,Operadores!B:B))</f>
        <v>RODALE</v>
      </c>
      <c r="G646" s="16" t="s">
        <v>17</v>
      </c>
      <c r="H646" s="13">
        <v>19.2</v>
      </c>
      <c r="I646" s="18">
        <v>266.0</v>
      </c>
      <c r="J646" s="15">
        <f t="shared" si="5"/>
        <v>5107.2</v>
      </c>
      <c r="K646" s="10" t="str">
        <f t="array" ref="K646">IFERROR(XLOOKUP(G646,'Tipo de Carga'!A:A,'Tipo de Carga'!B:B))</f>
        <v>Autoabasto</v>
      </c>
      <c r="L646" s="10">
        <f t="shared" si="2"/>
        <v>2</v>
      </c>
      <c r="M646" s="10">
        <f t="shared" si="3"/>
        <v>8</v>
      </c>
      <c r="N646" s="10">
        <f t="shared" si="4"/>
        <v>1</v>
      </c>
      <c r="O646" s="10" t="str">
        <f t="array" ref="O646">IFERROR(XLOOKUP(G646,'Tipo de Carga'!A:A,'Tipo de Carga'!C:C))</f>
        <v>Diesel</v>
      </c>
    </row>
    <row r="647">
      <c r="A647" s="16">
        <v>1759.0</v>
      </c>
      <c r="B647" s="10" t="str">
        <f t="array" ref="B647">IFERROR(XLOOKUP(A647,'Asignacion Ene'!A:A,'Asignacion Ene'!C:C))</f>
        <v>Liverpool Local</v>
      </c>
      <c r="C647" s="10" t="str">
        <f t="array" ref="C647">IFERROR(XLOOKUP(A647,'Asignacion Ene'!A:A,'Asignacion Ene'!B:B))</f>
        <v>EC-01</v>
      </c>
      <c r="D647" s="17" t="s">
        <v>323</v>
      </c>
      <c r="E647" s="19" t="s">
        <v>203</v>
      </c>
      <c r="F647" s="10" t="str">
        <f t="array" ref="F647">IFERROR(XLOOKUP(E647,Operadores!A:A,Operadores!B:B))</f>
        <v>GORHUG</v>
      </c>
      <c r="G647" s="16" t="s">
        <v>17</v>
      </c>
      <c r="H647" s="13">
        <v>19.2</v>
      </c>
      <c r="I647" s="18">
        <v>530.0</v>
      </c>
      <c r="J647" s="15">
        <f t="shared" si="5"/>
        <v>10176</v>
      </c>
      <c r="K647" s="10" t="str">
        <f t="array" ref="K647">IFERROR(XLOOKUP(G647,'Tipo de Carga'!A:A,'Tipo de Carga'!B:B))</f>
        <v>Autoabasto</v>
      </c>
      <c r="L647" s="10">
        <f t="shared" si="2"/>
        <v>2</v>
      </c>
      <c r="M647" s="10">
        <f t="shared" si="3"/>
        <v>8</v>
      </c>
      <c r="N647" s="10">
        <f t="shared" si="4"/>
        <v>1</v>
      </c>
      <c r="O647" s="10" t="str">
        <f t="array" ref="O647">IFERROR(XLOOKUP(G647,'Tipo de Carga'!A:A,'Tipo de Carga'!C:C))</f>
        <v>Diesel</v>
      </c>
    </row>
    <row r="648">
      <c r="A648" s="16">
        <v>1951.0</v>
      </c>
      <c r="B648" s="10" t="str">
        <f t="array" ref="B648">IFERROR(XLOOKUP(A648,'Asignacion Ene'!A:A,'Asignacion Ene'!C:C))</f>
        <v>MeLi asignado SD</v>
      </c>
      <c r="C648" s="10" t="str">
        <f t="array" ref="C648">IFERROR(XLOOKUP(A648,'Asignacion Ene'!A:A,'Asignacion Ene'!B:B))</f>
        <v>EC-05</v>
      </c>
      <c r="D648" s="17" t="s">
        <v>323</v>
      </c>
      <c r="E648" s="19" t="s">
        <v>119</v>
      </c>
      <c r="F648" s="10" t="str">
        <f t="array" ref="F648">IFERROR(XLOOKUP(E648,Operadores!A:A,Operadores!B:B))</f>
        <v>HERJOS08</v>
      </c>
      <c r="G648" s="16" t="s">
        <v>17</v>
      </c>
      <c r="H648" s="13">
        <v>19.2</v>
      </c>
      <c r="I648" s="18">
        <v>692.0</v>
      </c>
      <c r="J648" s="15">
        <f t="shared" si="5"/>
        <v>13286.4</v>
      </c>
      <c r="K648" s="10" t="str">
        <f t="array" ref="K648">IFERROR(XLOOKUP(G648,'Tipo de Carga'!A:A,'Tipo de Carga'!B:B))</f>
        <v>Autoabasto</v>
      </c>
      <c r="L648" s="10">
        <f t="shared" si="2"/>
        <v>2</v>
      </c>
      <c r="M648" s="10">
        <f t="shared" si="3"/>
        <v>8</v>
      </c>
      <c r="N648" s="10">
        <f t="shared" si="4"/>
        <v>1</v>
      </c>
      <c r="O648" s="10" t="str">
        <f t="array" ref="O648">IFERROR(XLOOKUP(G648,'Tipo de Carga'!A:A,'Tipo de Carga'!C:C))</f>
        <v>Diesel</v>
      </c>
    </row>
    <row r="649">
      <c r="A649" s="16">
        <v>1851.0</v>
      </c>
      <c r="B649" s="10" t="str">
        <f t="array" ref="B649">IFERROR(XLOOKUP(A649,'Asignacion Ene'!A:A,'Asignacion Ene'!C:C))</f>
        <v>Circuitos</v>
      </c>
      <c r="C649" s="10" t="str">
        <f t="array" ref="C649">IFERROR(XLOOKUP(A649,'Asignacion Ene'!A:A,'Asignacion Ene'!B:B))</f>
        <v>EC-03</v>
      </c>
      <c r="D649" s="17" t="s">
        <v>323</v>
      </c>
      <c r="E649" s="19" t="s">
        <v>36</v>
      </c>
      <c r="F649" s="10" t="str">
        <f t="array" ref="F649">IFERROR(XLOOKUP(E649,Operadores!A:A,Operadores!B:B))</f>
        <v>ROJFEL</v>
      </c>
      <c r="G649" s="16" t="s">
        <v>17</v>
      </c>
      <c r="H649" s="13">
        <v>19.2</v>
      </c>
      <c r="I649" s="18">
        <v>872.0</v>
      </c>
      <c r="J649" s="15">
        <f t="shared" si="5"/>
        <v>16742.4</v>
      </c>
      <c r="K649" s="10" t="str">
        <f t="array" ref="K649">IFERROR(XLOOKUP(G649,'Tipo de Carga'!A:A,'Tipo de Carga'!B:B))</f>
        <v>Autoabasto</v>
      </c>
      <c r="L649" s="10">
        <f t="shared" si="2"/>
        <v>2</v>
      </c>
      <c r="M649" s="10">
        <f t="shared" si="3"/>
        <v>8</v>
      </c>
      <c r="N649" s="10">
        <f t="shared" si="4"/>
        <v>1</v>
      </c>
      <c r="O649" s="10" t="str">
        <f t="array" ref="O649">IFERROR(XLOOKUP(G649,'Tipo de Carga'!A:A,'Tipo de Carga'!C:C))</f>
        <v>Diesel</v>
      </c>
    </row>
    <row r="650">
      <c r="A650" s="16">
        <v>1955.0</v>
      </c>
      <c r="B650" s="10" t="str">
        <f t="array" ref="B650">IFERROR(XLOOKUP(A650,'Asignacion Ene'!A:A,'Asignacion Ene'!C:C))</f>
        <v>Circuitos</v>
      </c>
      <c r="C650" s="10" t="str">
        <f t="array" ref="C650">IFERROR(XLOOKUP(A650,'Asignacion Ene'!A:A,'Asignacion Ene'!B:B))</f>
        <v>EC-03</v>
      </c>
      <c r="D650" s="17" t="s">
        <v>323</v>
      </c>
      <c r="E650" s="19" t="s">
        <v>329</v>
      </c>
      <c r="F650" s="10" t="str">
        <f t="array" ref="F650">IFERROR(XLOOKUP(E650,Operadores!A:A,Operadores!B:B))</f>
        <v>MOZPEDX</v>
      </c>
      <c r="G650" s="16" t="s">
        <v>17</v>
      </c>
      <c r="H650" s="13">
        <v>19.2</v>
      </c>
      <c r="I650" s="18">
        <v>611.0</v>
      </c>
      <c r="J650" s="15">
        <f t="shared" si="5"/>
        <v>11731.2</v>
      </c>
      <c r="K650" s="10" t="str">
        <f t="array" ref="K650">IFERROR(XLOOKUP(G650,'Tipo de Carga'!A:A,'Tipo de Carga'!B:B))</f>
        <v>Autoabasto</v>
      </c>
      <c r="L650" s="10">
        <f t="shared" si="2"/>
        <v>2</v>
      </c>
      <c r="M650" s="10">
        <f t="shared" si="3"/>
        <v>8</v>
      </c>
      <c r="N650" s="10">
        <f t="shared" si="4"/>
        <v>1</v>
      </c>
      <c r="O650" s="10" t="str">
        <f t="array" ref="O650">IFERROR(XLOOKUP(G650,'Tipo de Carga'!A:A,'Tipo de Carga'!C:C))</f>
        <v>Diesel</v>
      </c>
    </row>
    <row r="651">
      <c r="A651" s="16">
        <v>1878.0</v>
      </c>
      <c r="B651" s="10" t="str">
        <f t="array" ref="B651">IFERROR(XLOOKUP(A651,'Asignacion Ene'!A:A,'Asignacion Ene'!C:C))</f>
        <v>Circuitos</v>
      </c>
      <c r="C651" s="10" t="str">
        <f t="array" ref="C651">IFERROR(XLOOKUP(A651,'Asignacion Ene'!A:A,'Asignacion Ene'!B:B))</f>
        <v>EC-03</v>
      </c>
      <c r="D651" s="17" t="s">
        <v>323</v>
      </c>
      <c r="E651" s="19" t="s">
        <v>217</v>
      </c>
      <c r="F651" s="10" t="str">
        <f t="array" ref="F651">IFERROR(XLOOKUP(E651,Operadores!A:A,Operadores!B:B))</f>
        <v>GOMJOV</v>
      </c>
      <c r="G651" s="16" t="s">
        <v>17</v>
      </c>
      <c r="H651" s="13">
        <v>19.2</v>
      </c>
      <c r="I651" s="18">
        <v>240.0</v>
      </c>
      <c r="J651" s="15">
        <f t="shared" si="5"/>
        <v>4608</v>
      </c>
      <c r="K651" s="10" t="str">
        <f t="array" ref="K651">IFERROR(XLOOKUP(G651,'Tipo de Carga'!A:A,'Tipo de Carga'!B:B))</f>
        <v>Autoabasto</v>
      </c>
      <c r="L651" s="10">
        <f t="shared" si="2"/>
        <v>2</v>
      </c>
      <c r="M651" s="10">
        <f t="shared" si="3"/>
        <v>8</v>
      </c>
      <c r="N651" s="10">
        <f t="shared" si="4"/>
        <v>1</v>
      </c>
      <c r="O651" s="10" t="str">
        <f t="array" ref="O651">IFERROR(XLOOKUP(G651,'Tipo de Carga'!A:A,'Tipo de Carga'!C:C))</f>
        <v>Diesel</v>
      </c>
    </row>
    <row r="652">
      <c r="A652" s="16">
        <v>1853.0</v>
      </c>
      <c r="B652" s="10" t="str">
        <f t="array" ref="B652">IFERROR(XLOOKUP(A652,'Asignacion Ene'!A:A,'Asignacion Ene'!C:C))</f>
        <v>Sayer Sencillo</v>
      </c>
      <c r="C652" s="10" t="str">
        <f t="array" ref="C652">IFERROR(XLOOKUP(A652,'Asignacion Ene'!A:A,'Asignacion Ene'!B:B))</f>
        <v>EC-04</v>
      </c>
      <c r="D652" s="17" t="s">
        <v>323</v>
      </c>
      <c r="E652" s="19" t="s">
        <v>249</v>
      </c>
      <c r="F652" s="10" t="str">
        <f t="array" ref="F652">IFERROR(XLOOKUP(E652,Operadores!A:A,Operadores!B:B))</f>
        <v>VARRUB</v>
      </c>
      <c r="G652" s="16" t="s">
        <v>77</v>
      </c>
      <c r="H652" s="13">
        <v>19.2</v>
      </c>
      <c r="I652" s="18">
        <v>860.0</v>
      </c>
      <c r="J652" s="15">
        <f t="shared" si="5"/>
        <v>16512</v>
      </c>
      <c r="K652" s="10" t="str">
        <f t="array" ref="K652">IFERROR(XLOOKUP(G652,'Tipo de Carga'!A:A,'Tipo de Carga'!B:B))</f>
        <v>Autoabasto</v>
      </c>
      <c r="L652" s="10">
        <f t="shared" si="2"/>
        <v>2</v>
      </c>
      <c r="M652" s="10">
        <f t="shared" si="3"/>
        <v>8</v>
      </c>
      <c r="N652" s="10">
        <f t="shared" si="4"/>
        <v>1</v>
      </c>
      <c r="O652" s="10" t="str">
        <f t="array" ref="O652">IFERROR(XLOOKUP(G652,'Tipo de Carga'!A:A,'Tipo de Carga'!C:C))</f>
        <v>Diesel</v>
      </c>
    </row>
    <row r="653">
      <c r="A653" s="16">
        <v>1801.0</v>
      </c>
      <c r="B653" s="10" t="str">
        <f t="array" ref="B653">IFERROR(XLOOKUP(A653,'Asignacion Ene'!A:A,'Asignacion Ene'!C:C))</f>
        <v>Sayer Full</v>
      </c>
      <c r="C653" s="10" t="str">
        <f t="array" ref="C653">IFERROR(XLOOKUP(A653,'Asignacion Ene'!A:A,'Asignacion Ene'!B:B))</f>
        <v>EC-04</v>
      </c>
      <c r="D653" s="17" t="s">
        <v>323</v>
      </c>
      <c r="E653" s="19" t="s">
        <v>276</v>
      </c>
      <c r="F653" s="10" t="str">
        <f t="array" ref="F653">IFERROR(XLOOKUP(E653,Operadores!A:A,Operadores!B:B))</f>
        <v>DURMA01</v>
      </c>
      <c r="G653" s="16" t="s">
        <v>77</v>
      </c>
      <c r="H653" s="13">
        <v>19.2</v>
      </c>
      <c r="I653" s="18">
        <v>694.0</v>
      </c>
      <c r="J653" s="15">
        <f t="shared" si="5"/>
        <v>13324.8</v>
      </c>
      <c r="K653" s="10" t="str">
        <f t="array" ref="K653">IFERROR(XLOOKUP(G653,'Tipo de Carga'!A:A,'Tipo de Carga'!B:B))</f>
        <v>Autoabasto</v>
      </c>
      <c r="L653" s="10">
        <f t="shared" si="2"/>
        <v>2</v>
      </c>
      <c r="M653" s="10">
        <f t="shared" si="3"/>
        <v>8</v>
      </c>
      <c r="N653" s="10">
        <f t="shared" si="4"/>
        <v>1</v>
      </c>
      <c r="O653" s="10" t="str">
        <f t="array" ref="O653">IFERROR(XLOOKUP(G653,'Tipo de Carga'!A:A,'Tipo de Carga'!C:C))</f>
        <v>Diesel</v>
      </c>
    </row>
    <row r="654">
      <c r="A654" s="16">
        <v>1799.0</v>
      </c>
      <c r="B654" s="10" t="str">
        <f t="array" ref="B654">IFERROR(XLOOKUP(A654,'Asignacion Ene'!A:A,'Asignacion Ene'!C:C))</f>
        <v>Sayer Full</v>
      </c>
      <c r="C654" s="10" t="str">
        <f t="array" ref="C654">IFERROR(XLOOKUP(A654,'Asignacion Ene'!A:A,'Asignacion Ene'!B:B))</f>
        <v>EC-04</v>
      </c>
      <c r="D654" s="17" t="s">
        <v>323</v>
      </c>
      <c r="E654" s="19" t="s">
        <v>209</v>
      </c>
      <c r="F654" s="10" t="str">
        <f t="array" ref="F654">IFERROR(XLOOKUP(E654,Operadores!A:A,Operadores!B:B))</f>
        <v>FERFRA</v>
      </c>
      <c r="G654" s="16" t="s">
        <v>77</v>
      </c>
      <c r="H654" s="13">
        <v>19.2</v>
      </c>
      <c r="I654" s="18">
        <v>510.0</v>
      </c>
      <c r="J654" s="15">
        <f t="shared" si="5"/>
        <v>9792</v>
      </c>
      <c r="K654" s="10" t="str">
        <f t="array" ref="K654">IFERROR(XLOOKUP(G654,'Tipo de Carga'!A:A,'Tipo de Carga'!B:B))</f>
        <v>Autoabasto</v>
      </c>
      <c r="L654" s="10">
        <f t="shared" si="2"/>
        <v>2</v>
      </c>
      <c r="M654" s="10">
        <f t="shared" si="3"/>
        <v>8</v>
      </c>
      <c r="N654" s="10">
        <f t="shared" si="4"/>
        <v>1</v>
      </c>
      <c r="O654" s="10" t="str">
        <f t="array" ref="O654">IFERROR(XLOOKUP(G654,'Tipo de Carga'!A:A,'Tipo de Carga'!C:C))</f>
        <v>Diesel</v>
      </c>
    </row>
    <row r="655">
      <c r="A655" s="16">
        <v>1970.0</v>
      </c>
      <c r="B655" s="10" t="str">
        <f t="array" ref="B655">IFERROR(XLOOKUP(A655,'Asignacion Ene'!A:A,'Asignacion Ene'!C:C))</f>
        <v>Sayer Vuelteros</v>
      </c>
      <c r="C655" s="10" t="str">
        <f t="array" ref="C655">IFERROR(XLOOKUP(A655,'Asignacion Ene'!A:A,'Asignacion Ene'!B:B))</f>
        <v>EC-04</v>
      </c>
      <c r="D655" s="17" t="s">
        <v>323</v>
      </c>
      <c r="E655" s="19" t="s">
        <v>155</v>
      </c>
      <c r="F655" s="10" t="str">
        <f t="array" ref="F655">IFERROR(XLOOKUP(E655,Operadores!A:A,Operadores!B:B))</f>
        <v>HERLEX</v>
      </c>
      <c r="G655" s="16" t="s">
        <v>77</v>
      </c>
      <c r="H655" s="13">
        <v>19.2</v>
      </c>
      <c r="I655" s="18">
        <v>692.0</v>
      </c>
      <c r="J655" s="15">
        <f t="shared" si="5"/>
        <v>13286.4</v>
      </c>
      <c r="K655" s="10" t="str">
        <f t="array" ref="K655">IFERROR(XLOOKUP(G655,'Tipo de Carga'!A:A,'Tipo de Carga'!B:B))</f>
        <v>Autoabasto</v>
      </c>
      <c r="L655" s="10">
        <f t="shared" si="2"/>
        <v>2</v>
      </c>
      <c r="M655" s="10">
        <f t="shared" si="3"/>
        <v>8</v>
      </c>
      <c r="N655" s="10">
        <f t="shared" si="4"/>
        <v>1</v>
      </c>
      <c r="O655" s="10" t="str">
        <f t="array" ref="O655">IFERROR(XLOOKUP(G655,'Tipo de Carga'!A:A,'Tipo de Carga'!C:C))</f>
        <v>Diesel</v>
      </c>
    </row>
    <row r="656">
      <c r="A656" s="16">
        <v>1848.0</v>
      </c>
      <c r="B656" s="10" t="str">
        <f t="array" ref="B656">IFERROR(XLOOKUP(A656,'Asignacion Ene'!A:A,'Asignacion Ene'!C:C))</f>
        <v>Sayer Sencillo</v>
      </c>
      <c r="C656" s="10" t="str">
        <f t="array" ref="C656">IFERROR(XLOOKUP(A656,'Asignacion Ene'!A:A,'Asignacion Ene'!B:B))</f>
        <v>EC-04</v>
      </c>
      <c r="D656" s="17" t="s">
        <v>323</v>
      </c>
      <c r="E656" s="19" t="s">
        <v>316</v>
      </c>
      <c r="F656" s="10" t="str">
        <f t="array" ref="F656">IFERROR(XLOOKUP(E656,Operadores!A:A,Operadores!B:B))</f>
        <v>ROSMA</v>
      </c>
      <c r="G656" s="16" t="s">
        <v>77</v>
      </c>
      <c r="H656" s="13">
        <v>19.2</v>
      </c>
      <c r="I656" s="18">
        <v>465.0</v>
      </c>
      <c r="J656" s="15">
        <f t="shared" si="5"/>
        <v>8928</v>
      </c>
      <c r="K656" s="10" t="str">
        <f t="array" ref="K656">IFERROR(XLOOKUP(G656,'Tipo de Carga'!A:A,'Tipo de Carga'!B:B))</f>
        <v>Autoabasto</v>
      </c>
      <c r="L656" s="10">
        <f t="shared" si="2"/>
        <v>2</v>
      </c>
      <c r="M656" s="10">
        <f t="shared" si="3"/>
        <v>8</v>
      </c>
      <c r="N656" s="10">
        <f t="shared" si="4"/>
        <v>1</v>
      </c>
      <c r="O656" s="10" t="str">
        <f t="array" ref="O656">IFERROR(XLOOKUP(G656,'Tipo de Carga'!A:A,'Tipo de Carga'!C:C))</f>
        <v>Diesel</v>
      </c>
    </row>
    <row r="657">
      <c r="A657" s="16">
        <v>1971.0</v>
      </c>
      <c r="B657" s="10" t="str">
        <f t="array" ref="B657">IFERROR(XLOOKUP(A657,'Asignacion Ene'!A:A,'Asignacion Ene'!C:C))</f>
        <v>Sayer Sencillo</v>
      </c>
      <c r="C657" s="10" t="str">
        <f t="array" ref="C657">IFERROR(XLOOKUP(A657,'Asignacion Ene'!A:A,'Asignacion Ene'!B:B))</f>
        <v>EC-04</v>
      </c>
      <c r="D657" s="17" t="s">
        <v>323</v>
      </c>
      <c r="E657" s="19" t="s">
        <v>79</v>
      </c>
      <c r="F657" s="10" t="str">
        <f t="array" ref="F657">IFERROR(XLOOKUP(E657,Operadores!A:A,Operadores!B:B))</f>
        <v>OLVOSX</v>
      </c>
      <c r="G657" s="16" t="s">
        <v>77</v>
      </c>
      <c r="H657" s="13">
        <v>19.2</v>
      </c>
      <c r="I657" s="18">
        <v>400.0</v>
      </c>
      <c r="J657" s="15">
        <f t="shared" si="5"/>
        <v>7680</v>
      </c>
      <c r="K657" s="10" t="str">
        <f t="array" ref="K657">IFERROR(XLOOKUP(G657,'Tipo de Carga'!A:A,'Tipo de Carga'!B:B))</f>
        <v>Autoabasto</v>
      </c>
      <c r="L657" s="10">
        <f t="shared" si="2"/>
        <v>2</v>
      </c>
      <c r="M657" s="10">
        <f t="shared" si="3"/>
        <v>8</v>
      </c>
      <c r="N657" s="10">
        <f t="shared" si="4"/>
        <v>1</v>
      </c>
      <c r="O657" s="10" t="str">
        <f t="array" ref="O657">IFERROR(XLOOKUP(G657,'Tipo de Carga'!A:A,'Tipo de Carga'!C:C))</f>
        <v>Diesel</v>
      </c>
    </row>
    <row r="658">
      <c r="A658" s="16">
        <v>1968.0</v>
      </c>
      <c r="B658" s="10" t="str">
        <f t="array" ref="B658">IFERROR(XLOOKUP(A658,'Asignacion Ene'!A:A,'Asignacion Ene'!C:C))</f>
        <v>Sayer Sencillo</v>
      </c>
      <c r="C658" s="10" t="str">
        <f t="array" ref="C658">IFERROR(XLOOKUP(A658,'Asignacion Ene'!A:A,'Asignacion Ene'!B:B))</f>
        <v>EC-04</v>
      </c>
      <c r="D658" s="17" t="s">
        <v>323</v>
      </c>
      <c r="E658" s="19" t="s">
        <v>330</v>
      </c>
      <c r="F658" s="10" t="str">
        <f t="array" ref="F658">IFERROR(XLOOKUP(E658,Operadores!A:A,Operadores!B:B))</f>
        <v>MENIG</v>
      </c>
      <c r="G658" s="16" t="s">
        <v>77</v>
      </c>
      <c r="H658" s="13">
        <v>19.2</v>
      </c>
      <c r="I658" s="18">
        <v>370.0</v>
      </c>
      <c r="J658" s="15">
        <f t="shared" si="5"/>
        <v>7104</v>
      </c>
      <c r="K658" s="10" t="str">
        <f t="array" ref="K658">IFERROR(XLOOKUP(G658,'Tipo de Carga'!A:A,'Tipo de Carga'!B:B))</f>
        <v>Autoabasto</v>
      </c>
      <c r="L658" s="10">
        <f t="shared" si="2"/>
        <v>2</v>
      </c>
      <c r="M658" s="10">
        <f t="shared" si="3"/>
        <v>8</v>
      </c>
      <c r="N658" s="10">
        <f t="shared" si="4"/>
        <v>1</v>
      </c>
      <c r="O658" s="10" t="str">
        <f t="array" ref="O658">IFERROR(XLOOKUP(G658,'Tipo de Carga'!A:A,'Tipo de Carga'!C:C))</f>
        <v>Diesel</v>
      </c>
    </row>
    <row r="659">
      <c r="A659" s="16">
        <v>1966.0</v>
      </c>
      <c r="B659" s="10" t="str">
        <f t="array" ref="B659">IFERROR(XLOOKUP(A659,'Asignacion Ene'!A:A,'Asignacion Ene'!C:C))</f>
        <v>Sayer Sencillo</v>
      </c>
      <c r="C659" s="10" t="str">
        <f t="array" ref="C659">IFERROR(XLOOKUP(A659,'Asignacion Ene'!A:A,'Asignacion Ene'!B:B))</f>
        <v>EC-04</v>
      </c>
      <c r="D659" s="17" t="s">
        <v>323</v>
      </c>
      <c r="E659" s="19" t="s">
        <v>248</v>
      </c>
      <c r="F659" s="10" t="str">
        <f t="array" ref="F659">IFERROR(XLOOKUP(E659,Operadores!A:A,Operadores!B:B))</f>
        <v>SANJE01</v>
      </c>
      <c r="G659" s="16" t="s">
        <v>77</v>
      </c>
      <c r="H659" s="13">
        <v>19.2</v>
      </c>
      <c r="I659" s="18">
        <v>450.0</v>
      </c>
      <c r="J659" s="15">
        <f t="shared" si="5"/>
        <v>8640</v>
      </c>
      <c r="K659" s="10" t="str">
        <f t="array" ref="K659">IFERROR(XLOOKUP(G659,'Tipo de Carga'!A:A,'Tipo de Carga'!B:B))</f>
        <v>Autoabasto</v>
      </c>
      <c r="L659" s="10">
        <f t="shared" si="2"/>
        <v>2</v>
      </c>
      <c r="M659" s="10">
        <f t="shared" si="3"/>
        <v>8</v>
      </c>
      <c r="N659" s="10">
        <f t="shared" si="4"/>
        <v>1</v>
      </c>
      <c r="O659" s="10" t="str">
        <f t="array" ref="O659">IFERROR(XLOOKUP(G659,'Tipo de Carga'!A:A,'Tipo de Carga'!C:C))</f>
        <v>Diesel</v>
      </c>
    </row>
    <row r="660">
      <c r="A660" s="16">
        <v>1872.0</v>
      </c>
      <c r="B660" s="10" t="str">
        <f t="array" ref="B660">IFERROR(XLOOKUP(A660,'Asignacion Ene'!A:A,'Asignacion Ene'!C:C))</f>
        <v>Circuitos</v>
      </c>
      <c r="C660" s="10" t="str">
        <f t="array" ref="C660">IFERROR(XLOOKUP(A660,'Asignacion Ene'!A:A,'Asignacion Ene'!B:B))</f>
        <v>EC-03</v>
      </c>
      <c r="D660" s="17" t="s">
        <v>323</v>
      </c>
      <c r="E660" s="19" t="s">
        <v>159</v>
      </c>
      <c r="F660" s="10" t="str">
        <f t="array" ref="F660">IFERROR(XLOOKUP(E660,Operadores!A:A,Operadores!B:B))</f>
        <v>HERJU01</v>
      </c>
      <c r="G660" s="16" t="s">
        <v>77</v>
      </c>
      <c r="H660" s="13">
        <v>19.2</v>
      </c>
      <c r="I660" s="18">
        <v>339.0</v>
      </c>
      <c r="J660" s="15">
        <f t="shared" si="5"/>
        <v>6508.8</v>
      </c>
      <c r="K660" s="10" t="str">
        <f t="array" ref="K660">IFERROR(XLOOKUP(G660,'Tipo de Carga'!A:A,'Tipo de Carga'!B:B))</f>
        <v>Autoabasto</v>
      </c>
      <c r="L660" s="10">
        <f t="shared" si="2"/>
        <v>2</v>
      </c>
      <c r="M660" s="10">
        <f t="shared" si="3"/>
        <v>8</v>
      </c>
      <c r="N660" s="10">
        <f t="shared" si="4"/>
        <v>1</v>
      </c>
      <c r="O660" s="10" t="str">
        <f t="array" ref="O660">IFERROR(XLOOKUP(G660,'Tipo de Carga'!A:A,'Tipo de Carga'!C:C))</f>
        <v>Diesel</v>
      </c>
    </row>
    <row r="661">
      <c r="A661" s="16">
        <v>1877.0</v>
      </c>
      <c r="B661" s="10" t="str">
        <f t="array" ref="B661">IFERROR(XLOOKUP(A661,'Asignacion Ene'!A:A,'Asignacion Ene'!C:C))</f>
        <v>Circuitos</v>
      </c>
      <c r="C661" s="10" t="str">
        <f t="array" ref="C661">IFERROR(XLOOKUP(A661,'Asignacion Ene'!A:A,'Asignacion Ene'!B:B))</f>
        <v>EC-03</v>
      </c>
      <c r="D661" s="17" t="s">
        <v>323</v>
      </c>
      <c r="E661" s="19" t="s">
        <v>211</v>
      </c>
      <c r="F661" s="10" t="str">
        <f t="array" ref="F661">IFERROR(XLOOKUP(E661,Operadores!A:A,Operadores!B:B))</f>
        <v>GRERI</v>
      </c>
      <c r="G661" s="16" t="s">
        <v>77</v>
      </c>
      <c r="H661" s="13">
        <v>19.2</v>
      </c>
      <c r="I661" s="18">
        <v>394.0</v>
      </c>
      <c r="J661" s="15">
        <f t="shared" si="5"/>
        <v>7564.8</v>
      </c>
      <c r="K661" s="10" t="str">
        <f t="array" ref="K661">IFERROR(XLOOKUP(G661,'Tipo de Carga'!A:A,'Tipo de Carga'!B:B))</f>
        <v>Autoabasto</v>
      </c>
      <c r="L661" s="10">
        <f t="shared" si="2"/>
        <v>2</v>
      </c>
      <c r="M661" s="10">
        <f t="shared" si="3"/>
        <v>8</v>
      </c>
      <c r="N661" s="10">
        <f t="shared" si="4"/>
        <v>1</v>
      </c>
      <c r="O661" s="10" t="str">
        <f t="array" ref="O661">IFERROR(XLOOKUP(G661,'Tipo de Carga'!A:A,'Tipo de Carga'!C:C))</f>
        <v>Diesel</v>
      </c>
    </row>
    <row r="662">
      <c r="A662" s="16">
        <v>1846.0</v>
      </c>
      <c r="B662" s="10" t="str">
        <f t="array" ref="B662">IFERROR(XLOOKUP(A662,'Asignacion Ene'!A:A,'Asignacion Ene'!C:C))</f>
        <v>Sayer Sencillo</v>
      </c>
      <c r="C662" s="10" t="str">
        <f t="array" ref="C662">IFERROR(XLOOKUP(A662,'Asignacion Ene'!A:A,'Asignacion Ene'!B:B))</f>
        <v>EC-04</v>
      </c>
      <c r="D662" s="17" t="s">
        <v>323</v>
      </c>
      <c r="E662" s="19" t="s">
        <v>331</v>
      </c>
      <c r="F662" s="10" t="str">
        <f t="array" ref="F662">IFERROR(XLOOKUP(E662,Operadores!A:A,Operadores!B:B))</f>
        <v>OLVJUA</v>
      </c>
      <c r="G662" s="16" t="s">
        <v>77</v>
      </c>
      <c r="H662" s="13">
        <v>19.2</v>
      </c>
      <c r="I662" s="18">
        <v>665.0</v>
      </c>
      <c r="J662" s="15">
        <f t="shared" si="5"/>
        <v>12768</v>
      </c>
      <c r="K662" s="10" t="str">
        <f t="array" ref="K662">IFERROR(XLOOKUP(G662,'Tipo de Carga'!A:A,'Tipo de Carga'!B:B))</f>
        <v>Autoabasto</v>
      </c>
      <c r="L662" s="10">
        <f t="shared" si="2"/>
        <v>2</v>
      </c>
      <c r="M662" s="10">
        <f t="shared" si="3"/>
        <v>8</v>
      </c>
      <c r="N662" s="10">
        <f t="shared" si="4"/>
        <v>1</v>
      </c>
      <c r="O662" s="10" t="str">
        <f t="array" ref="O662">IFERROR(XLOOKUP(G662,'Tipo de Carga'!A:A,'Tipo de Carga'!C:C))</f>
        <v>Diesel</v>
      </c>
    </row>
    <row r="663">
      <c r="A663" s="16" t="s">
        <v>332</v>
      </c>
      <c r="B663" s="10" t="str">
        <f t="array" ref="B663">IFERROR(XLOOKUP(A663,'Asignacion Ene'!A:A,'Asignacion Ene'!C:C))</f>
        <v/>
      </c>
      <c r="C663" s="10" t="str">
        <f t="array" ref="C663">IFERROR(XLOOKUP(A663,'Asignacion Ene'!A:A,'Asignacion Ene'!B:B))</f>
        <v/>
      </c>
      <c r="D663" s="17" t="s">
        <v>323</v>
      </c>
      <c r="E663" s="19" t="s">
        <v>32</v>
      </c>
      <c r="F663" s="10" t="str">
        <f t="array" ref="F663">IFERROR(XLOOKUP(E663,Operadores!A:A,Operadores!B:B))</f>
        <v>MTTO</v>
      </c>
      <c r="G663" s="16" t="s">
        <v>77</v>
      </c>
      <c r="H663" s="13">
        <v>19.2</v>
      </c>
      <c r="I663" s="18">
        <v>35.0</v>
      </c>
      <c r="J663" s="15">
        <f t="shared" si="5"/>
        <v>672</v>
      </c>
      <c r="K663" s="10" t="str">
        <f t="array" ref="K663">IFERROR(XLOOKUP(G663,'Tipo de Carga'!A:A,'Tipo de Carga'!B:B))</f>
        <v>Autoabasto</v>
      </c>
      <c r="L663" s="10">
        <f t="shared" si="2"/>
        <v>2</v>
      </c>
      <c r="M663" s="10">
        <f t="shared" si="3"/>
        <v>8</v>
      </c>
      <c r="N663" s="10">
        <f t="shared" si="4"/>
        <v>1</v>
      </c>
      <c r="O663" s="10" t="str">
        <f t="array" ref="O663">IFERROR(XLOOKUP(G663,'Tipo de Carga'!A:A,'Tipo de Carga'!C:C))</f>
        <v>Diesel</v>
      </c>
    </row>
    <row r="664">
      <c r="A664" s="16" t="s">
        <v>332</v>
      </c>
      <c r="B664" s="10" t="str">
        <f t="array" ref="B664">IFERROR(XLOOKUP(A664,'Asignacion Ene'!A:A,'Asignacion Ene'!C:C))</f>
        <v/>
      </c>
      <c r="C664" s="10" t="str">
        <f t="array" ref="C664">IFERROR(XLOOKUP(A664,'Asignacion Ene'!A:A,'Asignacion Ene'!B:B))</f>
        <v/>
      </c>
      <c r="D664" s="17" t="s">
        <v>323</v>
      </c>
      <c r="E664" s="19" t="s">
        <v>32</v>
      </c>
      <c r="F664" s="10" t="str">
        <f t="array" ref="F664">IFERROR(XLOOKUP(E664,Operadores!A:A,Operadores!B:B))</f>
        <v>MTTO</v>
      </c>
      <c r="G664" s="16" t="s">
        <v>77</v>
      </c>
      <c r="H664" s="13">
        <v>19.2</v>
      </c>
      <c r="I664" s="18">
        <v>80.0</v>
      </c>
      <c r="J664" s="15">
        <f t="shared" si="5"/>
        <v>1536</v>
      </c>
      <c r="K664" s="10" t="str">
        <f t="array" ref="K664">IFERROR(XLOOKUP(G664,'Tipo de Carga'!A:A,'Tipo de Carga'!B:B))</f>
        <v>Autoabasto</v>
      </c>
      <c r="L664" s="10">
        <f t="shared" si="2"/>
        <v>2</v>
      </c>
      <c r="M664" s="10">
        <f t="shared" si="3"/>
        <v>8</v>
      </c>
      <c r="N664" s="10">
        <f t="shared" si="4"/>
        <v>1</v>
      </c>
      <c r="O664" s="10" t="str">
        <f t="array" ref="O664">IFERROR(XLOOKUP(G664,'Tipo de Carga'!A:A,'Tipo de Carga'!C:C))</f>
        <v>Diesel</v>
      </c>
    </row>
    <row r="665">
      <c r="A665" s="16" t="s">
        <v>332</v>
      </c>
      <c r="B665" s="10" t="str">
        <f t="array" ref="B665">IFERROR(XLOOKUP(A665,'Asignacion Ene'!A:A,'Asignacion Ene'!C:C))</f>
        <v/>
      </c>
      <c r="C665" s="10" t="str">
        <f t="array" ref="C665">IFERROR(XLOOKUP(A665,'Asignacion Ene'!A:A,'Asignacion Ene'!B:B))</f>
        <v/>
      </c>
      <c r="D665" s="17" t="s">
        <v>323</v>
      </c>
      <c r="E665" s="19" t="s">
        <v>32</v>
      </c>
      <c r="F665" s="10" t="str">
        <f t="array" ref="F665">IFERROR(XLOOKUP(E665,Operadores!A:A,Operadores!B:B))</f>
        <v>MTTO</v>
      </c>
      <c r="G665" s="16" t="s">
        <v>77</v>
      </c>
      <c r="H665" s="13">
        <v>19.2</v>
      </c>
      <c r="I665" s="18">
        <v>80.0</v>
      </c>
      <c r="J665" s="15">
        <f t="shared" si="5"/>
        <v>1536</v>
      </c>
      <c r="K665" s="10" t="str">
        <f t="array" ref="K665">IFERROR(XLOOKUP(G665,'Tipo de Carga'!A:A,'Tipo de Carga'!B:B))</f>
        <v>Autoabasto</v>
      </c>
      <c r="L665" s="10">
        <f t="shared" si="2"/>
        <v>2</v>
      </c>
      <c r="M665" s="10">
        <f t="shared" si="3"/>
        <v>8</v>
      </c>
      <c r="N665" s="10">
        <f t="shared" si="4"/>
        <v>1</v>
      </c>
      <c r="O665" s="10" t="str">
        <f t="array" ref="O665">IFERROR(XLOOKUP(G665,'Tipo de Carga'!A:A,'Tipo de Carga'!C:C))</f>
        <v>Diesel</v>
      </c>
    </row>
    <row r="666">
      <c r="A666" s="16">
        <v>1908.0</v>
      </c>
      <c r="B666" s="10" t="str">
        <f t="array" ref="B666">IFERROR(XLOOKUP(A666,'Asignacion Ene'!A:A,'Asignacion Ene'!C:C))</f>
        <v>Circuitos</v>
      </c>
      <c r="C666" s="10" t="str">
        <f t="array" ref="C666">IFERROR(XLOOKUP(A666,'Asignacion Ene'!A:A,'Asignacion Ene'!B:B))</f>
        <v>EC-03</v>
      </c>
      <c r="D666" s="17" t="s">
        <v>323</v>
      </c>
      <c r="E666" s="19" t="s">
        <v>333</v>
      </c>
      <c r="F666" s="10" t="str">
        <f t="array" ref="F666">IFERROR(XLOOKUP(E666,Operadores!A:A,Operadores!B:B))</f>
        <v>GARJOR01</v>
      </c>
      <c r="G666" s="16" t="s">
        <v>77</v>
      </c>
      <c r="H666" s="13">
        <v>19.2</v>
      </c>
      <c r="I666" s="18">
        <v>600.0</v>
      </c>
      <c r="J666" s="15">
        <f t="shared" si="5"/>
        <v>11520</v>
      </c>
      <c r="K666" s="10" t="str">
        <f t="array" ref="K666">IFERROR(XLOOKUP(G666,'Tipo de Carga'!A:A,'Tipo de Carga'!B:B))</f>
        <v>Autoabasto</v>
      </c>
      <c r="L666" s="10">
        <f t="shared" si="2"/>
        <v>2</v>
      </c>
      <c r="M666" s="10">
        <f t="shared" si="3"/>
        <v>8</v>
      </c>
      <c r="N666" s="10">
        <f t="shared" si="4"/>
        <v>1</v>
      </c>
      <c r="O666" s="10" t="str">
        <f t="array" ref="O666">IFERROR(XLOOKUP(G666,'Tipo de Carga'!A:A,'Tipo de Carga'!C:C))</f>
        <v>Diesel</v>
      </c>
    </row>
    <row r="667">
      <c r="A667" s="16">
        <v>1786.0</v>
      </c>
      <c r="B667" s="10" t="str">
        <f t="array" ref="B667">IFERROR(XLOOKUP(A667,'Asignacion Ene'!A:A,'Asignacion Ene'!C:C))</f>
        <v>Sayer Sencillo</v>
      </c>
      <c r="C667" s="10" t="str">
        <f t="array" ref="C667">IFERROR(XLOOKUP(A667,'Asignacion Ene'!A:A,'Asignacion Ene'!B:B))</f>
        <v>EC-04</v>
      </c>
      <c r="D667" s="17" t="s">
        <v>323</v>
      </c>
      <c r="E667" s="19" t="s">
        <v>334</v>
      </c>
      <c r="F667" s="10" t="str">
        <f t="array" ref="F667">IFERROR(XLOOKUP(E667,Operadores!A:A,Operadores!B:B))</f>
        <v>GARISM</v>
      </c>
      <c r="G667" s="16" t="s">
        <v>77</v>
      </c>
      <c r="H667" s="13">
        <v>19.2</v>
      </c>
      <c r="I667" s="18">
        <v>783.0</v>
      </c>
      <c r="J667" s="15">
        <f t="shared" si="5"/>
        <v>15033.6</v>
      </c>
      <c r="K667" s="10" t="str">
        <f t="array" ref="K667">IFERROR(XLOOKUP(G667,'Tipo de Carga'!A:A,'Tipo de Carga'!B:B))</f>
        <v>Autoabasto</v>
      </c>
      <c r="L667" s="10">
        <f t="shared" si="2"/>
        <v>2</v>
      </c>
      <c r="M667" s="10">
        <f t="shared" si="3"/>
        <v>8</v>
      </c>
      <c r="N667" s="10">
        <f t="shared" si="4"/>
        <v>1</v>
      </c>
      <c r="O667" s="10" t="str">
        <f t="array" ref="O667">IFERROR(XLOOKUP(G667,'Tipo de Carga'!A:A,'Tipo de Carga'!C:C))</f>
        <v>Diesel</v>
      </c>
    </row>
    <row r="668">
      <c r="A668" s="16">
        <v>2012.0</v>
      </c>
      <c r="B668" s="10" t="str">
        <f t="array" ref="B668">IFERROR(XLOOKUP(A668,'Asignacion Ene'!A:A,'Asignacion Ene'!C:C))</f>
        <v>Sayer Sencillo</v>
      </c>
      <c r="C668" s="10" t="str">
        <f t="array" ref="C668">IFERROR(XLOOKUP(A668,'Asignacion Ene'!A:A,'Asignacion Ene'!B:B))</f>
        <v>EC-04</v>
      </c>
      <c r="D668" s="17" t="s">
        <v>323</v>
      </c>
      <c r="E668" s="19" t="s">
        <v>317</v>
      </c>
      <c r="F668" s="10" t="str">
        <f t="array" ref="F668">IFERROR(XLOOKUP(E668,Operadores!A:A,Operadores!B:B))</f>
        <v>ZUGRO</v>
      </c>
      <c r="G668" s="16" t="s">
        <v>77</v>
      </c>
      <c r="H668" s="13">
        <v>19.2</v>
      </c>
      <c r="I668" s="18">
        <v>240.0</v>
      </c>
      <c r="J668" s="15">
        <f t="shared" si="5"/>
        <v>4608</v>
      </c>
      <c r="K668" s="10" t="str">
        <f t="array" ref="K668">IFERROR(XLOOKUP(G668,'Tipo de Carga'!A:A,'Tipo de Carga'!B:B))</f>
        <v>Autoabasto</v>
      </c>
      <c r="L668" s="10">
        <f t="shared" si="2"/>
        <v>2</v>
      </c>
      <c r="M668" s="10">
        <f t="shared" si="3"/>
        <v>8</v>
      </c>
      <c r="N668" s="10">
        <f t="shared" si="4"/>
        <v>1</v>
      </c>
      <c r="O668" s="10" t="str">
        <f t="array" ref="O668">IFERROR(XLOOKUP(G668,'Tipo de Carga'!A:A,'Tipo de Carga'!C:C))</f>
        <v>Diesel</v>
      </c>
    </row>
    <row r="669">
      <c r="A669" s="16">
        <v>1972.0</v>
      </c>
      <c r="B669" s="10" t="str">
        <f t="array" ref="B669">IFERROR(XLOOKUP(A669,'Asignacion Ene'!A:A,'Asignacion Ene'!C:C))</f>
        <v>Sayer Sencillo</v>
      </c>
      <c r="C669" s="10" t="str">
        <f t="array" ref="C669">IFERROR(XLOOKUP(A669,'Asignacion Ene'!A:A,'Asignacion Ene'!B:B))</f>
        <v>EC-04</v>
      </c>
      <c r="D669" s="17" t="s">
        <v>323</v>
      </c>
      <c r="E669" s="19" t="s">
        <v>274</v>
      </c>
      <c r="F669" s="10" t="str">
        <f t="array" ref="F669">IFERROR(XLOOKUP(E669,Operadores!A:A,Operadores!B:B))</f>
        <v>ROMJOS</v>
      </c>
      <c r="G669" s="16" t="s">
        <v>77</v>
      </c>
      <c r="H669" s="13">
        <v>19.2</v>
      </c>
      <c r="I669" s="18">
        <v>515.0</v>
      </c>
      <c r="J669" s="15">
        <f t="shared" si="5"/>
        <v>9888</v>
      </c>
      <c r="K669" s="10" t="str">
        <f t="array" ref="K669">IFERROR(XLOOKUP(G669,'Tipo de Carga'!A:A,'Tipo de Carga'!B:B))</f>
        <v>Autoabasto</v>
      </c>
      <c r="L669" s="10">
        <f t="shared" si="2"/>
        <v>2</v>
      </c>
      <c r="M669" s="10">
        <f t="shared" si="3"/>
        <v>8</v>
      </c>
      <c r="N669" s="10">
        <f t="shared" si="4"/>
        <v>1</v>
      </c>
      <c r="O669" s="10" t="str">
        <f t="array" ref="O669">IFERROR(XLOOKUP(G669,'Tipo de Carga'!A:A,'Tipo de Carga'!C:C))</f>
        <v>Diesel</v>
      </c>
    </row>
    <row r="670">
      <c r="A670" s="16">
        <v>1808.0</v>
      </c>
      <c r="B670" s="10" t="str">
        <f t="array" ref="B670">IFERROR(XLOOKUP(A670,'Asignacion Ene'!A:A,'Asignacion Ene'!C:C))</f>
        <v>Sayer Full</v>
      </c>
      <c r="C670" s="10" t="str">
        <f t="array" ref="C670">IFERROR(XLOOKUP(A670,'Asignacion Ene'!A:A,'Asignacion Ene'!B:B))</f>
        <v>EC-04</v>
      </c>
      <c r="D670" s="17" t="s">
        <v>323</v>
      </c>
      <c r="E670" s="19" t="s">
        <v>335</v>
      </c>
      <c r="F670" s="10" t="str">
        <f t="array" ref="F670">IFERROR(XLOOKUP(E670,Operadores!A:A,Operadores!B:B))</f>
        <v>ZAPNO</v>
      </c>
      <c r="G670" s="16" t="s">
        <v>77</v>
      </c>
      <c r="H670" s="13">
        <v>19.2</v>
      </c>
      <c r="I670" s="18">
        <v>595.0</v>
      </c>
      <c r="J670" s="15">
        <f t="shared" si="5"/>
        <v>11424</v>
      </c>
      <c r="K670" s="10" t="str">
        <f t="array" ref="K670">IFERROR(XLOOKUP(G670,'Tipo de Carga'!A:A,'Tipo de Carga'!B:B))</f>
        <v>Autoabasto</v>
      </c>
      <c r="L670" s="10">
        <f t="shared" si="2"/>
        <v>2</v>
      </c>
      <c r="M670" s="10">
        <f t="shared" si="3"/>
        <v>8</v>
      </c>
      <c r="N670" s="10">
        <f t="shared" si="4"/>
        <v>1</v>
      </c>
      <c r="O670" s="10" t="str">
        <f t="array" ref="O670">IFERROR(XLOOKUP(G670,'Tipo de Carga'!A:A,'Tipo de Carga'!C:C))</f>
        <v>Diesel</v>
      </c>
    </row>
    <row r="671">
      <c r="A671" s="16">
        <v>1947.0</v>
      </c>
      <c r="B671" s="10" t="str">
        <f t="array" ref="B671">IFERROR(XLOOKUP(A671,'Asignacion Ene'!A:A,'Asignacion Ene'!C:C))</f>
        <v>Circuitos</v>
      </c>
      <c r="C671" s="10" t="str">
        <f t="array" ref="C671">IFERROR(XLOOKUP(A671,'Asignacion Ene'!A:A,'Asignacion Ene'!B:B))</f>
        <v>EC-03</v>
      </c>
      <c r="D671" s="17" t="s">
        <v>323</v>
      </c>
      <c r="E671" s="19" t="s">
        <v>41</v>
      </c>
      <c r="F671" s="10" t="str">
        <f t="array" ref="F671">IFERROR(XLOOKUP(E671,Operadores!A:A,Operadores!B:B))</f>
        <v>DAMOS</v>
      </c>
      <c r="G671" s="16" t="s">
        <v>83</v>
      </c>
      <c r="H671" s="13">
        <v>19.78653</v>
      </c>
      <c r="I671" s="18">
        <v>177.0</v>
      </c>
      <c r="J671" s="15">
        <f t="shared" si="5"/>
        <v>3502.21581</v>
      </c>
      <c r="K671" s="10" t="str">
        <f t="array" ref="K671">IFERROR(XLOOKUP(G671,'Tipo de Carga'!A:A,'Tipo de Carga'!B:B))</f>
        <v>Autoabasto</v>
      </c>
      <c r="L671" s="10">
        <f t="shared" si="2"/>
        <v>2</v>
      </c>
      <c r="M671" s="10">
        <f t="shared" si="3"/>
        <v>8</v>
      </c>
      <c r="N671" s="10">
        <f t="shared" si="4"/>
        <v>1</v>
      </c>
      <c r="O671" s="10" t="str">
        <f t="array" ref="O671">IFERROR(XLOOKUP(G671,'Tipo de Carga'!A:A,'Tipo de Carga'!C:C))</f>
        <v>Diesel</v>
      </c>
    </row>
    <row r="672">
      <c r="A672" s="16">
        <v>2056.0</v>
      </c>
      <c r="B672" s="10" t="str">
        <f t="array" ref="B672">IFERROR(XLOOKUP(A672,'Asignacion Ene'!A:A,'Asignacion Ene'!C:C))</f>
        <v>PISA Gdl</v>
      </c>
      <c r="C672" s="10" t="str">
        <f t="array" ref="C672">IFERROR(XLOOKUP(A672,'Asignacion Ene'!A:A,'Asignacion Ene'!B:B))</f>
        <v>EC-06</v>
      </c>
      <c r="D672" s="17" t="s">
        <v>323</v>
      </c>
      <c r="E672" s="19" t="s">
        <v>336</v>
      </c>
      <c r="F672" s="10" t="str">
        <f t="array" ref="F672">IFERROR(XLOOKUP(E672,Operadores!A:A,Operadores!B:B))</f>
        <v>AQUISA</v>
      </c>
      <c r="G672" s="16" t="s">
        <v>83</v>
      </c>
      <c r="H672" s="13">
        <v>19.78653</v>
      </c>
      <c r="I672" s="18">
        <v>783.0</v>
      </c>
      <c r="J672" s="15">
        <f t="shared" si="5"/>
        <v>15492.85299</v>
      </c>
      <c r="K672" s="10" t="str">
        <f t="array" ref="K672">IFERROR(XLOOKUP(G672,'Tipo de Carga'!A:A,'Tipo de Carga'!B:B))</f>
        <v>Autoabasto</v>
      </c>
      <c r="L672" s="10">
        <f t="shared" si="2"/>
        <v>2</v>
      </c>
      <c r="M672" s="10">
        <f t="shared" si="3"/>
        <v>8</v>
      </c>
      <c r="N672" s="10">
        <f t="shared" si="4"/>
        <v>1</v>
      </c>
      <c r="O672" s="10" t="str">
        <f t="array" ref="O672">IFERROR(XLOOKUP(G672,'Tipo de Carga'!A:A,'Tipo de Carga'!C:C))</f>
        <v>Diesel</v>
      </c>
    </row>
    <row r="673">
      <c r="A673" s="16">
        <v>1934.0</v>
      </c>
      <c r="B673" s="10" t="str">
        <f t="array" ref="B673">IFERROR(XLOOKUP(A673,'Asignacion Ene'!A:A,'Asignacion Ene'!C:C))</f>
        <v>Circuitos</v>
      </c>
      <c r="C673" s="10" t="str">
        <f t="array" ref="C673">IFERROR(XLOOKUP(A673,'Asignacion Ene'!A:A,'Asignacion Ene'!B:B))</f>
        <v>EC-03</v>
      </c>
      <c r="D673" s="17" t="s">
        <v>323</v>
      </c>
      <c r="E673" s="19" t="s">
        <v>298</v>
      </c>
      <c r="F673" s="10" t="str">
        <f t="array" ref="F673">IFERROR(XLOOKUP(E673,Operadores!A:A,Operadores!B:B))</f>
        <v>AVIEN</v>
      </c>
      <c r="G673" s="16" t="s">
        <v>83</v>
      </c>
      <c r="H673" s="13">
        <v>19.78653</v>
      </c>
      <c r="I673" s="18">
        <v>280.0</v>
      </c>
      <c r="J673" s="15">
        <f t="shared" si="5"/>
        <v>5540.2284</v>
      </c>
      <c r="K673" s="10" t="str">
        <f t="array" ref="K673">IFERROR(XLOOKUP(G673,'Tipo de Carga'!A:A,'Tipo de Carga'!B:B))</f>
        <v>Autoabasto</v>
      </c>
      <c r="L673" s="10">
        <f t="shared" si="2"/>
        <v>2</v>
      </c>
      <c r="M673" s="10">
        <f t="shared" si="3"/>
        <v>8</v>
      </c>
      <c r="N673" s="10">
        <f t="shared" si="4"/>
        <v>1</v>
      </c>
      <c r="O673" s="10" t="str">
        <f t="array" ref="O673">IFERROR(XLOOKUP(G673,'Tipo de Carga'!A:A,'Tipo de Carga'!C:C))</f>
        <v>Diesel</v>
      </c>
    </row>
    <row r="674">
      <c r="A674" s="16">
        <v>1933.0</v>
      </c>
      <c r="B674" s="10" t="str">
        <f t="array" ref="B674">IFERROR(XLOOKUP(A674,'Asignacion Ene'!A:A,'Asignacion Ene'!C:C))</f>
        <v>Circuitos</v>
      </c>
      <c r="C674" s="10" t="str">
        <f t="array" ref="C674">IFERROR(XLOOKUP(A674,'Asignacion Ene'!A:A,'Asignacion Ene'!B:B))</f>
        <v>EC-03</v>
      </c>
      <c r="D674" s="17" t="s">
        <v>323</v>
      </c>
      <c r="E674" s="19" t="s">
        <v>87</v>
      </c>
      <c r="F674" s="10" t="str">
        <f t="array" ref="F674">IFERROR(XLOOKUP(E674,Operadores!A:A,Operadores!B:B))</f>
        <v>OLIMAR01</v>
      </c>
      <c r="G674" s="16" t="s">
        <v>83</v>
      </c>
      <c r="H674" s="13">
        <v>19.78653</v>
      </c>
      <c r="I674" s="18">
        <v>354.0</v>
      </c>
      <c r="J674" s="15">
        <f t="shared" si="5"/>
        <v>7004.43162</v>
      </c>
      <c r="K674" s="10" t="str">
        <f t="array" ref="K674">IFERROR(XLOOKUP(G674,'Tipo de Carga'!A:A,'Tipo de Carga'!B:B))</f>
        <v>Autoabasto</v>
      </c>
      <c r="L674" s="10">
        <f t="shared" si="2"/>
        <v>2</v>
      </c>
      <c r="M674" s="10">
        <f t="shared" si="3"/>
        <v>8</v>
      </c>
      <c r="N674" s="10">
        <f t="shared" si="4"/>
        <v>1</v>
      </c>
      <c r="O674" s="10" t="str">
        <f t="array" ref="O674">IFERROR(XLOOKUP(G674,'Tipo de Carga'!A:A,'Tipo de Carga'!C:C))</f>
        <v>Diesel</v>
      </c>
    </row>
    <row r="675">
      <c r="A675" s="16">
        <v>1760.0</v>
      </c>
      <c r="B675" s="10" t="str">
        <f t="array" ref="B675">IFERROR(XLOOKUP(A675,'Asignacion Ene'!A:A,'Asignacion Ene'!C:C))</f>
        <v>Pipas</v>
      </c>
      <c r="C675" s="10" t="str">
        <f t="array" ref="C675">IFERROR(XLOOKUP(A675,'Asignacion Ene'!A:A,'Asignacion Ene'!B:B))</f>
        <v>EC-02</v>
      </c>
      <c r="D675" s="17" t="s">
        <v>323</v>
      </c>
      <c r="E675" s="19" t="s">
        <v>303</v>
      </c>
      <c r="F675" s="10" t="str">
        <f t="array" ref="F675">IFERROR(XLOOKUP(E675,Operadores!A:A,Operadores!B:B))</f>
        <v>MARJO08</v>
      </c>
      <c r="G675" s="16" t="s">
        <v>83</v>
      </c>
      <c r="H675" s="13">
        <v>19.7865300000001</v>
      </c>
      <c r="I675" s="18">
        <v>395.0</v>
      </c>
      <c r="J675" s="15">
        <f t="shared" si="5"/>
        <v>7815.67935</v>
      </c>
      <c r="K675" s="10" t="str">
        <f t="array" ref="K675">IFERROR(XLOOKUP(G675,'Tipo de Carga'!A:A,'Tipo de Carga'!B:B))</f>
        <v>Autoabasto</v>
      </c>
      <c r="L675" s="10">
        <f t="shared" si="2"/>
        <v>2</v>
      </c>
      <c r="M675" s="10">
        <f t="shared" si="3"/>
        <v>8</v>
      </c>
      <c r="N675" s="10">
        <f t="shared" si="4"/>
        <v>1</v>
      </c>
      <c r="O675" s="10" t="str">
        <f t="array" ref="O675">IFERROR(XLOOKUP(G675,'Tipo de Carga'!A:A,'Tipo de Carga'!C:C))</f>
        <v>Diesel</v>
      </c>
    </row>
    <row r="676">
      <c r="A676" s="16">
        <v>1871.0</v>
      </c>
      <c r="B676" s="10" t="str">
        <f t="array" ref="B676">IFERROR(XLOOKUP(A676,'Asignacion Ene'!A:A,'Asignacion Ene'!C:C))</f>
        <v>Circuitos</v>
      </c>
      <c r="C676" s="10" t="str">
        <f t="array" ref="C676">IFERROR(XLOOKUP(A676,'Asignacion Ene'!A:A,'Asignacion Ene'!B:B))</f>
        <v>EC-03</v>
      </c>
      <c r="D676" s="17" t="s">
        <v>323</v>
      </c>
      <c r="E676" s="19" t="s">
        <v>82</v>
      </c>
      <c r="F676" s="10" t="str">
        <f t="array" ref="F676">IFERROR(XLOOKUP(E676,Operadores!A:A,Operadores!B:B))</f>
        <v>LOPREN</v>
      </c>
      <c r="G676" s="16" t="s">
        <v>83</v>
      </c>
      <c r="H676" s="13">
        <v>19.7865300000001</v>
      </c>
      <c r="I676" s="18">
        <v>703.0</v>
      </c>
      <c r="J676" s="15">
        <f t="shared" si="5"/>
        <v>13909.93059</v>
      </c>
      <c r="K676" s="10" t="str">
        <f t="array" ref="K676">IFERROR(XLOOKUP(G676,'Tipo de Carga'!A:A,'Tipo de Carga'!B:B))</f>
        <v>Autoabasto</v>
      </c>
      <c r="L676" s="10">
        <f t="shared" si="2"/>
        <v>2</v>
      </c>
      <c r="M676" s="10">
        <f t="shared" si="3"/>
        <v>8</v>
      </c>
      <c r="N676" s="10">
        <f t="shared" si="4"/>
        <v>1</v>
      </c>
      <c r="O676" s="10" t="str">
        <f t="array" ref="O676">IFERROR(XLOOKUP(G676,'Tipo de Carga'!A:A,'Tipo de Carga'!C:C))</f>
        <v>Diesel</v>
      </c>
    </row>
    <row r="677">
      <c r="A677" s="16">
        <v>1948.0</v>
      </c>
      <c r="B677" s="10" t="str">
        <f t="array" ref="B677">IFERROR(XLOOKUP(A677,'Asignacion Ene'!A:A,'Asignacion Ene'!C:C))</f>
        <v>Circuitos</v>
      </c>
      <c r="C677" s="10" t="str">
        <f t="array" ref="C677">IFERROR(XLOOKUP(A677,'Asignacion Ene'!A:A,'Asignacion Ene'!B:B))</f>
        <v>EC-03</v>
      </c>
      <c r="D677" s="17" t="s">
        <v>323</v>
      </c>
      <c r="E677" s="19" t="s">
        <v>81</v>
      </c>
      <c r="F677" s="10" t="str">
        <f t="array" ref="F677">IFERROR(XLOOKUP(E677,Operadores!A:A,Operadores!B:B))</f>
        <v>MOREFR</v>
      </c>
      <c r="G677" s="16" t="s">
        <v>86</v>
      </c>
      <c r="H677" s="13">
        <v>19.36</v>
      </c>
      <c r="I677" s="18">
        <v>350.0</v>
      </c>
      <c r="J677" s="15">
        <f t="shared" si="5"/>
        <v>6776</v>
      </c>
      <c r="K677" s="10" t="str">
        <f t="array" ref="K677">IFERROR(XLOOKUP(G677,'Tipo de Carga'!A:A,'Tipo de Carga'!B:B))</f>
        <v>Autoabasto</v>
      </c>
      <c r="L677" s="10">
        <f t="shared" si="2"/>
        <v>2</v>
      </c>
      <c r="M677" s="10">
        <f t="shared" si="3"/>
        <v>8</v>
      </c>
      <c r="N677" s="10">
        <f t="shared" si="4"/>
        <v>1</v>
      </c>
      <c r="O677" s="10" t="str">
        <f t="array" ref="O677">IFERROR(XLOOKUP(G677,'Tipo de Carga'!A:A,'Tipo de Carga'!C:C))</f>
        <v>Diesel</v>
      </c>
    </row>
    <row r="678">
      <c r="A678" s="16">
        <v>1850.0</v>
      </c>
      <c r="B678" s="10" t="str">
        <f t="array" ref="B678">IFERROR(XLOOKUP(A678,'Asignacion Ene'!A:A,'Asignacion Ene'!C:C))</f>
        <v>Hisense</v>
      </c>
      <c r="C678" s="10" t="str">
        <f t="array" ref="C678">IFERROR(XLOOKUP(A678,'Asignacion Ene'!A:A,'Asignacion Ene'!B:B))</f>
        <v>EC-03</v>
      </c>
      <c r="D678" s="17" t="s">
        <v>323</v>
      </c>
      <c r="E678" s="19" t="s">
        <v>218</v>
      </c>
      <c r="F678" s="10" t="str">
        <f t="array" ref="F678">IFERROR(XLOOKUP(E678,Operadores!A:A,Operadores!B:B))</f>
        <v>DOMSAL</v>
      </c>
      <c r="G678" s="16" t="s">
        <v>33</v>
      </c>
      <c r="H678" s="13">
        <v>19.16584</v>
      </c>
      <c r="I678" s="18">
        <v>626.0</v>
      </c>
      <c r="J678" s="15">
        <f t="shared" si="5"/>
        <v>11997.81584</v>
      </c>
      <c r="K678" s="10" t="str">
        <f t="array" ref="K678">IFERROR(XLOOKUP(G678,'Tipo de Carga'!A:A,'Tipo de Carga'!B:B))</f>
        <v>Autoabasto</v>
      </c>
      <c r="L678" s="10">
        <f t="shared" si="2"/>
        <v>2</v>
      </c>
      <c r="M678" s="10">
        <f t="shared" si="3"/>
        <v>8</v>
      </c>
      <c r="N678" s="10">
        <f t="shared" si="4"/>
        <v>1</v>
      </c>
      <c r="O678" s="10" t="str">
        <f t="array" ref="O678">IFERROR(XLOOKUP(G678,'Tipo de Carga'!A:A,'Tipo de Carga'!C:C))</f>
        <v>Diesel</v>
      </c>
    </row>
    <row r="679">
      <c r="A679" s="16">
        <v>1765.0</v>
      </c>
      <c r="B679" s="10" t="str">
        <f t="array" ref="B679">IFERROR(XLOOKUP(A679,'Asignacion Ene'!A:A,'Asignacion Ene'!C:C))</f>
        <v>Hisense</v>
      </c>
      <c r="C679" s="10" t="str">
        <f t="array" ref="C679">IFERROR(XLOOKUP(A679,'Asignacion Ene'!A:A,'Asignacion Ene'!B:B))</f>
        <v>EC-03</v>
      </c>
      <c r="D679" s="17" t="s">
        <v>323</v>
      </c>
      <c r="E679" s="19" t="s">
        <v>114</v>
      </c>
      <c r="F679" s="10" t="str">
        <f t="array" ref="F679">IFERROR(XLOOKUP(E679,Operadores!A:A,Operadores!B:B))</f>
        <v>ACOFED</v>
      </c>
      <c r="G679" s="16" t="s">
        <v>33</v>
      </c>
      <c r="H679" s="13">
        <v>19.16584</v>
      </c>
      <c r="I679" s="18">
        <v>234.0</v>
      </c>
      <c r="J679" s="15">
        <f t="shared" si="5"/>
        <v>4484.80656</v>
      </c>
      <c r="K679" s="10" t="str">
        <f t="array" ref="K679">IFERROR(XLOOKUP(G679,'Tipo de Carga'!A:A,'Tipo de Carga'!B:B))</f>
        <v>Autoabasto</v>
      </c>
      <c r="L679" s="10">
        <f t="shared" si="2"/>
        <v>2</v>
      </c>
      <c r="M679" s="10">
        <f t="shared" si="3"/>
        <v>8</v>
      </c>
      <c r="N679" s="10">
        <f t="shared" si="4"/>
        <v>1</v>
      </c>
      <c r="O679" s="10" t="str">
        <f t="array" ref="O679">IFERROR(XLOOKUP(G679,'Tipo de Carga'!A:A,'Tipo de Carga'!C:C))</f>
        <v>Diesel</v>
      </c>
    </row>
    <row r="680">
      <c r="A680" s="16">
        <v>1793.0</v>
      </c>
      <c r="B680" s="10" t="str">
        <f t="array" ref="B680">IFERROR(XLOOKUP(A680,'Asignacion Ene'!A:A,'Asignacion Ene'!C:C))</f>
        <v>Hisense</v>
      </c>
      <c r="C680" s="10" t="str">
        <f t="array" ref="C680">IFERROR(XLOOKUP(A680,'Asignacion Ene'!A:A,'Asignacion Ene'!B:B))</f>
        <v>EC-03</v>
      </c>
      <c r="D680" s="17" t="s">
        <v>323</v>
      </c>
      <c r="E680" s="19" t="s">
        <v>281</v>
      </c>
      <c r="F680" s="10" t="str">
        <f t="array" ref="F680">IFERROR(XLOOKUP(E680,Operadores!A:A,Operadores!B:B))</f>
        <v>MEDJOS01</v>
      </c>
      <c r="G680" s="16" t="s">
        <v>33</v>
      </c>
      <c r="H680" s="13">
        <v>19.16584</v>
      </c>
      <c r="I680" s="18">
        <v>776.0</v>
      </c>
      <c r="J680" s="15">
        <f t="shared" si="5"/>
        <v>14872.69184</v>
      </c>
      <c r="K680" s="10" t="str">
        <f t="array" ref="K680">IFERROR(XLOOKUP(G680,'Tipo de Carga'!A:A,'Tipo de Carga'!B:B))</f>
        <v>Autoabasto</v>
      </c>
      <c r="L680" s="10">
        <f t="shared" si="2"/>
        <v>2</v>
      </c>
      <c r="M680" s="10">
        <f t="shared" si="3"/>
        <v>8</v>
      </c>
      <c r="N680" s="10">
        <f t="shared" si="4"/>
        <v>1</v>
      </c>
      <c r="O680" s="10" t="str">
        <f t="array" ref="O680">IFERROR(XLOOKUP(G680,'Tipo de Carga'!A:A,'Tipo de Carga'!C:C))</f>
        <v>Diesel</v>
      </c>
    </row>
    <row r="681">
      <c r="A681" s="16">
        <v>1762.0</v>
      </c>
      <c r="B681" s="10" t="str">
        <f t="array" ref="B681">IFERROR(XLOOKUP(A681,'Asignacion Ene'!A:A,'Asignacion Ene'!C:C))</f>
        <v>Hisense</v>
      </c>
      <c r="C681" s="10" t="str">
        <f t="array" ref="C681">IFERROR(XLOOKUP(A681,'Asignacion Ene'!A:A,'Asignacion Ene'!B:B))</f>
        <v>EC-03</v>
      </c>
      <c r="D681" s="17" t="s">
        <v>323</v>
      </c>
      <c r="E681" s="19" t="s">
        <v>188</v>
      </c>
      <c r="F681" s="10" t="str">
        <f t="array" ref="F681">IFERROR(XLOOKUP(E681,Operadores!A:A,Operadores!B:B))</f>
        <v>LOPMA03</v>
      </c>
      <c r="G681" s="16" t="s">
        <v>39</v>
      </c>
      <c r="H681" s="13">
        <v>20.0652299999999</v>
      </c>
      <c r="I681" s="18">
        <v>480.0</v>
      </c>
      <c r="J681" s="15">
        <f t="shared" si="5"/>
        <v>9631.3104</v>
      </c>
      <c r="K681" s="10" t="str">
        <f t="array" ref="K681">IFERROR(XLOOKUP(G681,'Tipo de Carga'!A:A,'Tipo de Carga'!B:B))</f>
        <v>Autoabasto</v>
      </c>
      <c r="L681" s="10">
        <f t="shared" si="2"/>
        <v>2</v>
      </c>
      <c r="M681" s="10">
        <f t="shared" si="3"/>
        <v>8</v>
      </c>
      <c r="N681" s="10">
        <f t="shared" si="4"/>
        <v>1</v>
      </c>
      <c r="O681" s="10" t="str">
        <f t="array" ref="O681">IFERROR(XLOOKUP(G681,'Tipo de Carga'!A:A,'Tipo de Carga'!C:C))</f>
        <v>Diesel</v>
      </c>
    </row>
    <row r="682">
      <c r="A682" s="16">
        <v>1738.0</v>
      </c>
      <c r="B682" s="10" t="str">
        <f t="array" ref="B682">IFERROR(XLOOKUP(A682,'Asignacion Ene'!A:A,'Asignacion Ene'!C:C))</f>
        <v>Wm Full</v>
      </c>
      <c r="C682" s="10" t="str">
        <f t="array" ref="C682">IFERROR(XLOOKUP(A682,'Asignacion Ene'!A:A,'Asignacion Ene'!B:B))</f>
        <v>EC-08</v>
      </c>
      <c r="D682" s="17" t="s">
        <v>323</v>
      </c>
      <c r="E682" s="19" t="s">
        <v>223</v>
      </c>
      <c r="F682" s="10" t="str">
        <f t="array" ref="F682">IFERROR(XLOOKUP(E682,Operadores!A:A,Operadores!B:B))</f>
        <v>PEROMA</v>
      </c>
      <c r="G682" s="16" t="s">
        <v>39</v>
      </c>
      <c r="H682" s="13">
        <v>20.0652299999999</v>
      </c>
      <c r="I682" s="18">
        <v>273.0</v>
      </c>
      <c r="J682" s="15">
        <f t="shared" si="5"/>
        <v>5477.80779</v>
      </c>
      <c r="K682" s="10" t="str">
        <f t="array" ref="K682">IFERROR(XLOOKUP(G682,'Tipo de Carga'!A:A,'Tipo de Carga'!B:B))</f>
        <v>Autoabasto</v>
      </c>
      <c r="L682" s="10">
        <f t="shared" si="2"/>
        <v>2</v>
      </c>
      <c r="M682" s="10">
        <f t="shared" si="3"/>
        <v>8</v>
      </c>
      <c r="N682" s="10">
        <f t="shared" si="4"/>
        <v>1</v>
      </c>
      <c r="O682" s="10" t="str">
        <f t="array" ref="O682">IFERROR(XLOOKUP(G682,'Tipo de Carga'!A:A,'Tipo de Carga'!C:C))</f>
        <v>Diesel</v>
      </c>
    </row>
    <row r="683">
      <c r="A683" s="16">
        <v>2001.0</v>
      </c>
      <c r="B683" s="10" t="str">
        <f t="array" ref="B683">IFERROR(XLOOKUP(A683,'Asignacion Ene'!A:A,'Asignacion Ene'!C:C))</f>
        <v>MeLi Dedicado Merida</v>
      </c>
      <c r="C683" s="10" t="str">
        <f t="array" ref="C683">IFERROR(XLOOKUP(A683,'Asignacion Ene'!A:A,'Asignacion Ene'!B:B))</f>
        <v>EC-05</v>
      </c>
      <c r="D683" s="17" t="s">
        <v>323</v>
      </c>
      <c r="E683" s="19" t="s">
        <v>173</v>
      </c>
      <c r="F683" s="10" t="str">
        <f t="array" ref="F683">IFERROR(XLOOKUP(E683,Operadores!A:A,Operadores!B:B))</f>
        <v>GARJUL</v>
      </c>
      <c r="G683" s="16" t="s">
        <v>39</v>
      </c>
      <c r="H683" s="13">
        <v>20.0652299999999</v>
      </c>
      <c r="I683" s="18">
        <v>390.0</v>
      </c>
      <c r="J683" s="15">
        <f t="shared" si="5"/>
        <v>7825.4397</v>
      </c>
      <c r="K683" s="10" t="str">
        <f t="array" ref="K683">IFERROR(XLOOKUP(G683,'Tipo de Carga'!A:A,'Tipo de Carga'!B:B))</f>
        <v>Autoabasto</v>
      </c>
      <c r="L683" s="10">
        <f t="shared" si="2"/>
        <v>2</v>
      </c>
      <c r="M683" s="10">
        <f t="shared" si="3"/>
        <v>8</v>
      </c>
      <c r="N683" s="10">
        <f t="shared" si="4"/>
        <v>1</v>
      </c>
      <c r="O683" s="10" t="str">
        <f t="array" ref="O683">IFERROR(XLOOKUP(G683,'Tipo de Carga'!A:A,'Tipo de Carga'!C:C))</f>
        <v>Diesel</v>
      </c>
    </row>
    <row r="684">
      <c r="A684" s="16">
        <v>1997.0</v>
      </c>
      <c r="B684" s="10" t="str">
        <f t="array" ref="B684">IFERROR(XLOOKUP(A684,'Asignacion Ene'!A:A,'Asignacion Ene'!C:C))</f>
        <v>MeLi Dedicado Merida</v>
      </c>
      <c r="C684" s="10" t="str">
        <f t="array" ref="C684">IFERROR(XLOOKUP(A684,'Asignacion Ene'!A:A,'Asignacion Ene'!B:B))</f>
        <v>EC-05</v>
      </c>
      <c r="D684" s="17" t="s">
        <v>323</v>
      </c>
      <c r="E684" s="19" t="s">
        <v>170</v>
      </c>
      <c r="F684" s="10" t="str">
        <f t="array" ref="F684">IFERROR(XLOOKUP(E684,Operadores!A:A,Operadores!B:B))</f>
        <v>MARLEO</v>
      </c>
      <c r="G684" s="16" t="s">
        <v>39</v>
      </c>
      <c r="H684" s="13">
        <v>20.0652299999999</v>
      </c>
      <c r="I684" s="18">
        <v>431.0</v>
      </c>
      <c r="J684" s="15">
        <f t="shared" si="5"/>
        <v>8648.11413</v>
      </c>
      <c r="K684" s="10" t="str">
        <f t="array" ref="K684">IFERROR(XLOOKUP(G684,'Tipo de Carga'!A:A,'Tipo de Carga'!B:B))</f>
        <v>Autoabasto</v>
      </c>
      <c r="L684" s="10">
        <f t="shared" si="2"/>
        <v>2</v>
      </c>
      <c r="M684" s="10">
        <f t="shared" si="3"/>
        <v>8</v>
      </c>
      <c r="N684" s="10">
        <f t="shared" si="4"/>
        <v>1</v>
      </c>
      <c r="O684" s="10" t="str">
        <f t="array" ref="O684">IFERROR(XLOOKUP(G684,'Tipo de Carga'!A:A,'Tipo de Carga'!C:C))</f>
        <v>Diesel</v>
      </c>
    </row>
    <row r="685">
      <c r="A685" s="16">
        <v>1905.0</v>
      </c>
      <c r="B685" s="10" t="str">
        <f t="array" ref="B685">IFERROR(XLOOKUP(A685,'Asignacion Ene'!A:A,'Asignacion Ene'!C:C))</f>
        <v>MeLi asignado SD</v>
      </c>
      <c r="C685" s="10" t="str">
        <f t="array" ref="C685">IFERROR(XLOOKUP(A685,'Asignacion Ene'!A:A,'Asignacion Ene'!B:B))</f>
        <v>EC-05</v>
      </c>
      <c r="D685" s="17" t="s">
        <v>323</v>
      </c>
      <c r="E685" s="19" t="s">
        <v>242</v>
      </c>
      <c r="F685" s="10" t="str">
        <f t="array" ref="F685">IFERROR(XLOOKUP(E685,Operadores!A:A,Operadores!B:B))</f>
        <v>ALTJOS</v>
      </c>
      <c r="G685" s="16" t="s">
        <v>39</v>
      </c>
      <c r="H685" s="13">
        <v>20.806606</v>
      </c>
      <c r="I685" s="18">
        <v>320.0</v>
      </c>
      <c r="J685" s="15">
        <f t="shared" si="5"/>
        <v>6658.11392</v>
      </c>
      <c r="K685" s="10" t="str">
        <f t="array" ref="K685">IFERROR(XLOOKUP(G685,'Tipo de Carga'!A:A,'Tipo de Carga'!B:B))</f>
        <v>Autoabasto</v>
      </c>
      <c r="L685" s="10">
        <f t="shared" si="2"/>
        <v>2</v>
      </c>
      <c r="M685" s="10">
        <f t="shared" si="3"/>
        <v>8</v>
      </c>
      <c r="N685" s="10">
        <f t="shared" si="4"/>
        <v>1</v>
      </c>
      <c r="O685" s="10" t="str">
        <f t="array" ref="O685">IFERROR(XLOOKUP(G685,'Tipo de Carga'!A:A,'Tipo de Carga'!C:C))</f>
        <v>Diesel</v>
      </c>
    </row>
    <row r="686">
      <c r="A686" s="16">
        <v>1797.0</v>
      </c>
      <c r="B686" s="10" t="str">
        <f t="array" ref="B686">IFERROR(XLOOKUP(A686,'Asignacion Ene'!A:A,'Asignacion Ene'!C:C))</f>
        <v>Hisense</v>
      </c>
      <c r="C686" s="10" t="str">
        <f t="array" ref="C686">IFERROR(XLOOKUP(A686,'Asignacion Ene'!A:A,'Asignacion Ene'!B:B))</f>
        <v>EC-03</v>
      </c>
      <c r="D686" s="17" t="s">
        <v>323</v>
      </c>
      <c r="E686" s="19" t="s">
        <v>252</v>
      </c>
      <c r="F686" s="10" t="str">
        <f t="array" ref="F686">IFERROR(XLOOKUP(E686,Operadores!A:A,Operadores!B:B))</f>
        <v>DEJMAR</v>
      </c>
      <c r="G686" s="16" t="s">
        <v>39</v>
      </c>
      <c r="H686" s="13">
        <v>20.806606</v>
      </c>
      <c r="I686" s="18">
        <v>251.0</v>
      </c>
      <c r="J686" s="15">
        <f t="shared" si="5"/>
        <v>5222.458106</v>
      </c>
      <c r="K686" s="10" t="str">
        <f t="array" ref="K686">IFERROR(XLOOKUP(G686,'Tipo de Carga'!A:A,'Tipo de Carga'!B:B))</f>
        <v>Autoabasto</v>
      </c>
      <c r="L686" s="10">
        <f t="shared" si="2"/>
        <v>2</v>
      </c>
      <c r="M686" s="10">
        <f t="shared" si="3"/>
        <v>8</v>
      </c>
      <c r="N686" s="10">
        <f t="shared" si="4"/>
        <v>1</v>
      </c>
      <c r="O686" s="10" t="str">
        <f t="array" ref="O686">IFERROR(XLOOKUP(G686,'Tipo de Carga'!A:A,'Tipo de Carga'!C:C))</f>
        <v>Diesel</v>
      </c>
    </row>
    <row r="687">
      <c r="A687" s="16">
        <v>2010.0</v>
      </c>
      <c r="B687" s="10" t="str">
        <f t="array" ref="B687">IFERROR(XLOOKUP(A687,'Asignacion Ene'!A:A,'Asignacion Ene'!C:C))</f>
        <v>MeLi asignado SD</v>
      </c>
      <c r="C687" s="10" t="str">
        <f t="array" ref="C687">IFERROR(XLOOKUP(A687,'Asignacion Ene'!A:A,'Asignacion Ene'!B:B))</f>
        <v>EC-05</v>
      </c>
      <c r="D687" s="17" t="s">
        <v>323</v>
      </c>
      <c r="E687" s="19" t="s">
        <v>175</v>
      </c>
      <c r="F687" s="10" t="str">
        <f t="array" ref="F687">IFERROR(XLOOKUP(E687,Operadores!A:A,Operadores!B:B))</f>
        <v>CHAJE</v>
      </c>
      <c r="G687" s="16" t="s">
        <v>39</v>
      </c>
      <c r="H687" s="13">
        <v>20.806606</v>
      </c>
      <c r="I687" s="18">
        <v>270.0</v>
      </c>
      <c r="J687" s="15">
        <f t="shared" si="5"/>
        <v>5617.78362</v>
      </c>
      <c r="K687" s="10" t="str">
        <f t="array" ref="K687">IFERROR(XLOOKUP(G687,'Tipo de Carga'!A:A,'Tipo de Carga'!B:B))</f>
        <v>Autoabasto</v>
      </c>
      <c r="L687" s="10">
        <f t="shared" si="2"/>
        <v>2</v>
      </c>
      <c r="M687" s="10">
        <f t="shared" si="3"/>
        <v>8</v>
      </c>
      <c r="N687" s="10">
        <f t="shared" si="4"/>
        <v>1</v>
      </c>
      <c r="O687" s="10" t="str">
        <f t="array" ref="O687">IFERROR(XLOOKUP(G687,'Tipo de Carga'!A:A,'Tipo de Carga'!C:C))</f>
        <v>Diesel</v>
      </c>
    </row>
    <row r="688">
      <c r="A688" s="16">
        <v>1826.0</v>
      </c>
      <c r="B688" s="10" t="str">
        <f t="array" ref="B688">IFERROR(XLOOKUP(A688,'Asignacion Ene'!A:A,'Asignacion Ene'!C:C))</f>
        <v>Wm Full</v>
      </c>
      <c r="C688" s="10" t="str">
        <f t="array" ref="C688">IFERROR(XLOOKUP(A688,'Asignacion Ene'!A:A,'Asignacion Ene'!B:B))</f>
        <v>EC-08</v>
      </c>
      <c r="D688" s="17" t="s">
        <v>323</v>
      </c>
      <c r="E688" s="19" t="s">
        <v>285</v>
      </c>
      <c r="F688" s="10" t="str">
        <f t="array" ref="F688">IFERROR(XLOOKUP(E688,Operadores!A:A,Operadores!B:B))</f>
        <v>MENJUA01</v>
      </c>
      <c r="G688" s="16" t="s">
        <v>39</v>
      </c>
      <c r="H688" s="13">
        <v>20.806606</v>
      </c>
      <c r="I688" s="18">
        <v>400.0</v>
      </c>
      <c r="J688" s="15">
        <f t="shared" si="5"/>
        <v>8322.6424</v>
      </c>
      <c r="K688" s="10" t="str">
        <f t="array" ref="K688">IFERROR(XLOOKUP(G688,'Tipo de Carga'!A:A,'Tipo de Carga'!B:B))</f>
        <v>Autoabasto</v>
      </c>
      <c r="L688" s="10">
        <f t="shared" si="2"/>
        <v>2</v>
      </c>
      <c r="M688" s="10">
        <f t="shared" si="3"/>
        <v>8</v>
      </c>
      <c r="N688" s="10">
        <f t="shared" si="4"/>
        <v>1</v>
      </c>
      <c r="O688" s="10" t="str">
        <f t="array" ref="O688">IFERROR(XLOOKUP(G688,'Tipo de Carga'!A:A,'Tipo de Carga'!C:C))</f>
        <v>Diesel</v>
      </c>
    </row>
    <row r="689">
      <c r="A689" s="16">
        <v>1907.0</v>
      </c>
      <c r="B689" s="10" t="str">
        <f t="array" ref="B689">IFERROR(XLOOKUP(A689,'Asignacion Ene'!A:A,'Asignacion Ene'!C:C))</f>
        <v>Circuitos</v>
      </c>
      <c r="C689" s="10" t="str">
        <f t="array" ref="C689">IFERROR(XLOOKUP(A689,'Asignacion Ene'!A:A,'Asignacion Ene'!B:B))</f>
        <v>EC-03</v>
      </c>
      <c r="D689" s="17" t="s">
        <v>323</v>
      </c>
      <c r="E689" s="19" t="s">
        <v>287</v>
      </c>
      <c r="F689" s="10" t="str">
        <f t="array" ref="F689">IFERROR(XLOOKUP(E689,Operadores!A:A,Operadores!B:B))</f>
        <v>HUAIS</v>
      </c>
      <c r="G689" s="16" t="s">
        <v>39</v>
      </c>
      <c r="H689" s="13">
        <v>20.806606</v>
      </c>
      <c r="I689" s="18">
        <v>496.0</v>
      </c>
      <c r="J689" s="15">
        <f t="shared" si="5"/>
        <v>10320.07658</v>
      </c>
      <c r="K689" s="10" t="str">
        <f t="array" ref="K689">IFERROR(XLOOKUP(G689,'Tipo de Carga'!A:A,'Tipo de Carga'!B:B))</f>
        <v>Autoabasto</v>
      </c>
      <c r="L689" s="10">
        <f t="shared" si="2"/>
        <v>2</v>
      </c>
      <c r="M689" s="10">
        <f t="shared" si="3"/>
        <v>8</v>
      </c>
      <c r="N689" s="10">
        <f t="shared" si="4"/>
        <v>1</v>
      </c>
      <c r="O689" s="10" t="str">
        <f t="array" ref="O689">IFERROR(XLOOKUP(G689,'Tipo de Carga'!A:A,'Tipo de Carga'!C:C))</f>
        <v>Diesel</v>
      </c>
    </row>
    <row r="690">
      <c r="A690" s="16">
        <v>1715.0</v>
      </c>
      <c r="B690" s="10" t="str">
        <f t="array" ref="B690">IFERROR(XLOOKUP(A690,'Asignacion Ene'!A:A,'Asignacion Ene'!C:C))</f>
        <v>Wm Full</v>
      </c>
      <c r="C690" s="10" t="str">
        <f t="array" ref="C690">IFERROR(XLOOKUP(A690,'Asignacion Ene'!A:A,'Asignacion Ene'!B:B))</f>
        <v>EC-08</v>
      </c>
      <c r="D690" s="17" t="s">
        <v>323</v>
      </c>
      <c r="E690" s="19" t="s">
        <v>96</v>
      </c>
      <c r="F690" s="10" t="str">
        <f t="array" ref="F690">IFERROR(XLOOKUP(E690,Operadores!A:A,Operadores!B:B))</f>
        <v>LEOJAI</v>
      </c>
      <c r="G690" s="16" t="s">
        <v>39</v>
      </c>
      <c r="H690" s="13">
        <v>20.806606</v>
      </c>
      <c r="I690" s="18">
        <v>508.0</v>
      </c>
      <c r="J690" s="15">
        <f t="shared" si="5"/>
        <v>10569.75585</v>
      </c>
      <c r="K690" s="10" t="str">
        <f t="array" ref="K690">IFERROR(XLOOKUP(G690,'Tipo de Carga'!A:A,'Tipo de Carga'!B:B))</f>
        <v>Autoabasto</v>
      </c>
      <c r="L690" s="10">
        <f t="shared" si="2"/>
        <v>2</v>
      </c>
      <c r="M690" s="10">
        <f t="shared" si="3"/>
        <v>8</v>
      </c>
      <c r="N690" s="10">
        <f t="shared" si="4"/>
        <v>1</v>
      </c>
      <c r="O690" s="10" t="str">
        <f t="array" ref="O690">IFERROR(XLOOKUP(G690,'Tipo de Carga'!A:A,'Tipo de Carga'!C:C))</f>
        <v>Diesel</v>
      </c>
    </row>
    <row r="691">
      <c r="A691" s="16">
        <v>1938.0</v>
      </c>
      <c r="B691" s="10" t="str">
        <f t="array" ref="B691">IFERROR(XLOOKUP(A691,'Asignacion Ene'!A:A,'Asignacion Ene'!C:C))</f>
        <v>Sayer Sencillo</v>
      </c>
      <c r="C691" s="10" t="str">
        <f t="array" ref="C691">IFERROR(XLOOKUP(A691,'Asignacion Ene'!A:A,'Asignacion Ene'!B:B))</f>
        <v>EC-04</v>
      </c>
      <c r="D691" s="17" t="s">
        <v>323</v>
      </c>
      <c r="E691" s="19" t="s">
        <v>256</v>
      </c>
      <c r="F691" s="10" t="str">
        <f t="array" ref="F691">IFERROR(XLOOKUP(E691,Operadores!A:A,Operadores!B:B))</f>
        <v>SOSCA01</v>
      </c>
      <c r="G691" s="16" t="s">
        <v>39</v>
      </c>
      <c r="H691" s="13">
        <v>20.806606</v>
      </c>
      <c r="I691" s="18">
        <v>445.0</v>
      </c>
      <c r="J691" s="15">
        <f t="shared" si="5"/>
        <v>9258.93967</v>
      </c>
      <c r="K691" s="10" t="str">
        <f t="array" ref="K691">IFERROR(XLOOKUP(G691,'Tipo de Carga'!A:A,'Tipo de Carga'!B:B))</f>
        <v>Autoabasto</v>
      </c>
      <c r="L691" s="10">
        <f t="shared" si="2"/>
        <v>2</v>
      </c>
      <c r="M691" s="10">
        <f t="shared" si="3"/>
        <v>8</v>
      </c>
      <c r="N691" s="10">
        <f t="shared" si="4"/>
        <v>1</v>
      </c>
      <c r="O691" s="10" t="str">
        <f t="array" ref="O691">IFERROR(XLOOKUP(G691,'Tipo de Carga'!A:A,'Tipo de Carga'!C:C))</f>
        <v>Diesel</v>
      </c>
    </row>
    <row r="692">
      <c r="A692" s="16">
        <v>1729.0</v>
      </c>
      <c r="B692" s="10" t="str">
        <f t="array" ref="B692">IFERROR(XLOOKUP(A692,'Asignacion Ene'!A:A,'Asignacion Ene'!C:C))</f>
        <v>Wm Full</v>
      </c>
      <c r="C692" s="10" t="str">
        <f t="array" ref="C692">IFERROR(XLOOKUP(A692,'Asignacion Ene'!A:A,'Asignacion Ene'!B:B))</f>
        <v>EC-08</v>
      </c>
      <c r="D692" s="17" t="s">
        <v>323</v>
      </c>
      <c r="E692" s="19" t="s">
        <v>220</v>
      </c>
      <c r="F692" s="10" t="str">
        <f t="array" ref="F692">IFERROR(XLOOKUP(E692,Operadores!A:A,Operadores!B:B))</f>
        <v>CAMJU01</v>
      </c>
      <c r="G692" s="16" t="s">
        <v>39</v>
      </c>
      <c r="H692" s="13">
        <v>20.806606</v>
      </c>
      <c r="I692" s="18">
        <v>390.0</v>
      </c>
      <c r="J692" s="15">
        <f t="shared" si="5"/>
        <v>8114.57634</v>
      </c>
      <c r="K692" s="10" t="str">
        <f t="array" ref="K692">IFERROR(XLOOKUP(G692,'Tipo de Carga'!A:A,'Tipo de Carga'!B:B))</f>
        <v>Autoabasto</v>
      </c>
      <c r="L692" s="10">
        <f t="shared" si="2"/>
        <v>2</v>
      </c>
      <c r="M692" s="10">
        <f t="shared" si="3"/>
        <v>8</v>
      </c>
      <c r="N692" s="10">
        <f t="shared" si="4"/>
        <v>1</v>
      </c>
      <c r="O692" s="10" t="str">
        <f t="array" ref="O692">IFERROR(XLOOKUP(G692,'Tipo de Carga'!A:A,'Tipo de Carga'!C:C))</f>
        <v>Diesel</v>
      </c>
    </row>
    <row r="693">
      <c r="A693" s="16">
        <v>2024.0</v>
      </c>
      <c r="B693" s="10" t="str">
        <f t="array" ref="B693">IFERROR(XLOOKUP(A693,'Asignacion Ene'!A:A,'Asignacion Ene'!C:C))</f>
        <v>MeLi Dedicado Merida</v>
      </c>
      <c r="C693" s="10" t="str">
        <f t="array" ref="C693">IFERROR(XLOOKUP(A693,'Asignacion Ene'!A:A,'Asignacion Ene'!B:B))</f>
        <v>EC-05</v>
      </c>
      <c r="D693" s="17" t="s">
        <v>323</v>
      </c>
      <c r="E693" s="19" t="s">
        <v>222</v>
      </c>
      <c r="F693" s="10" t="str">
        <f t="array" ref="F693">IFERROR(XLOOKUP(E693,Operadores!A:A,Operadores!B:B))</f>
        <v>TORVIC</v>
      </c>
      <c r="G693" s="16" t="s">
        <v>39</v>
      </c>
      <c r="H693" s="13">
        <v>20.806606</v>
      </c>
      <c r="I693" s="18">
        <v>225.0</v>
      </c>
      <c r="J693" s="15">
        <f t="shared" si="5"/>
        <v>4681.48635</v>
      </c>
      <c r="K693" s="10" t="str">
        <f t="array" ref="K693">IFERROR(XLOOKUP(G693,'Tipo de Carga'!A:A,'Tipo de Carga'!B:B))</f>
        <v>Autoabasto</v>
      </c>
      <c r="L693" s="10">
        <f t="shared" si="2"/>
        <v>2</v>
      </c>
      <c r="M693" s="10">
        <f t="shared" si="3"/>
        <v>8</v>
      </c>
      <c r="N693" s="10">
        <f t="shared" si="4"/>
        <v>1</v>
      </c>
      <c r="O693" s="10" t="str">
        <f t="array" ref="O693">IFERROR(XLOOKUP(G693,'Tipo de Carga'!A:A,'Tipo de Carga'!C:C))</f>
        <v>Diesel</v>
      </c>
    </row>
    <row r="694">
      <c r="A694" s="16">
        <v>1991.0</v>
      </c>
      <c r="B694" s="10" t="str">
        <f t="array" ref="B694">IFERROR(XLOOKUP(A694,'Asignacion Ene'!A:A,'Asignacion Ene'!C:C))</f>
        <v>MeLi Dedicado Merida</v>
      </c>
      <c r="C694" s="10" t="str">
        <f t="array" ref="C694">IFERROR(XLOOKUP(A694,'Asignacion Ene'!A:A,'Asignacion Ene'!B:B))</f>
        <v>EC-05</v>
      </c>
      <c r="D694" s="17" t="s">
        <v>323</v>
      </c>
      <c r="E694" s="19" t="s">
        <v>165</v>
      </c>
      <c r="F694" s="10" t="str">
        <f t="array" ref="F694">IFERROR(XLOOKUP(E694,Operadores!A:A,Operadores!B:B))</f>
        <v>RUEREN</v>
      </c>
      <c r="G694" s="16" t="s">
        <v>39</v>
      </c>
      <c r="H694" s="13">
        <v>20.806606</v>
      </c>
      <c r="I694" s="18">
        <v>410.0</v>
      </c>
      <c r="J694" s="15">
        <f t="shared" si="5"/>
        <v>8530.70846</v>
      </c>
      <c r="K694" s="10" t="str">
        <f t="array" ref="K694">IFERROR(XLOOKUP(G694,'Tipo de Carga'!A:A,'Tipo de Carga'!B:B))</f>
        <v>Autoabasto</v>
      </c>
      <c r="L694" s="10">
        <f t="shared" si="2"/>
        <v>2</v>
      </c>
      <c r="M694" s="10">
        <f t="shared" si="3"/>
        <v>8</v>
      </c>
      <c r="N694" s="10">
        <f t="shared" si="4"/>
        <v>1</v>
      </c>
      <c r="O694" s="10" t="str">
        <f t="array" ref="O694">IFERROR(XLOOKUP(G694,'Tipo de Carga'!A:A,'Tipo de Carga'!C:C))</f>
        <v>Diesel</v>
      </c>
    </row>
    <row r="695">
      <c r="A695" s="16">
        <v>2021.0</v>
      </c>
      <c r="B695" s="10" t="str">
        <f t="array" ref="B695">IFERROR(XLOOKUP(A695,'Asignacion Ene'!A:A,'Asignacion Ene'!C:C))</f>
        <v>MeLi Dedicado Merida</v>
      </c>
      <c r="C695" s="10" t="str">
        <f t="array" ref="C695">IFERROR(XLOOKUP(A695,'Asignacion Ene'!A:A,'Asignacion Ene'!B:B))</f>
        <v>EC-05</v>
      </c>
      <c r="D695" s="17" t="s">
        <v>323</v>
      </c>
      <c r="E695" s="19" t="s">
        <v>179</v>
      </c>
      <c r="F695" s="10" t="str">
        <f t="array" ref="F695">IFERROR(XLOOKUP(E695,Operadores!A:A,Operadores!B:B))</f>
        <v>GUTIRV</v>
      </c>
      <c r="G695" s="16" t="s">
        <v>39</v>
      </c>
      <c r="H695" s="13">
        <v>20.806606</v>
      </c>
      <c r="I695" s="18">
        <v>250.0</v>
      </c>
      <c r="J695" s="15">
        <f t="shared" si="5"/>
        <v>5201.6515</v>
      </c>
      <c r="K695" s="10" t="str">
        <f t="array" ref="K695">IFERROR(XLOOKUP(G695,'Tipo de Carga'!A:A,'Tipo de Carga'!B:B))</f>
        <v>Autoabasto</v>
      </c>
      <c r="L695" s="10">
        <f t="shared" si="2"/>
        <v>2</v>
      </c>
      <c r="M695" s="10">
        <f t="shared" si="3"/>
        <v>8</v>
      </c>
      <c r="N695" s="10">
        <f t="shared" si="4"/>
        <v>1</v>
      </c>
      <c r="O695" s="10" t="str">
        <f t="array" ref="O695">IFERROR(XLOOKUP(G695,'Tipo de Carga'!A:A,'Tipo de Carga'!C:C))</f>
        <v>Diesel</v>
      </c>
    </row>
    <row r="696">
      <c r="A696" s="16">
        <v>2029.0</v>
      </c>
      <c r="B696" s="10" t="str">
        <f t="array" ref="B696">IFERROR(XLOOKUP(A696,'Asignacion Ene'!A:A,'Asignacion Ene'!C:C))</f>
        <v>MeLi Dedicado Merida</v>
      </c>
      <c r="C696" s="10" t="str">
        <f t="array" ref="C696">IFERROR(XLOOKUP(A696,'Asignacion Ene'!A:A,'Asignacion Ene'!B:B))</f>
        <v>EC-05</v>
      </c>
      <c r="D696" s="17" t="s">
        <v>323</v>
      </c>
      <c r="E696" s="19" t="s">
        <v>225</v>
      </c>
      <c r="F696" s="10" t="str">
        <f t="array" ref="F696">IFERROR(XLOOKUP(E696,Operadores!A:A,Operadores!B:B))</f>
        <v>ACOHER</v>
      </c>
      <c r="G696" s="16" t="s">
        <v>39</v>
      </c>
      <c r="H696" s="13">
        <v>20.806606</v>
      </c>
      <c r="I696" s="18">
        <v>220.0</v>
      </c>
      <c r="J696" s="15">
        <f t="shared" si="5"/>
        <v>4577.45332</v>
      </c>
      <c r="K696" s="10" t="str">
        <f t="array" ref="K696">IFERROR(XLOOKUP(G696,'Tipo de Carga'!A:A,'Tipo de Carga'!B:B))</f>
        <v>Autoabasto</v>
      </c>
      <c r="L696" s="10">
        <f t="shared" si="2"/>
        <v>2</v>
      </c>
      <c r="M696" s="10">
        <f t="shared" si="3"/>
        <v>8</v>
      </c>
      <c r="N696" s="10">
        <f t="shared" si="4"/>
        <v>1</v>
      </c>
      <c r="O696" s="10" t="str">
        <f t="array" ref="O696">IFERROR(XLOOKUP(G696,'Tipo de Carga'!A:A,'Tipo de Carga'!C:C))</f>
        <v>Diesel</v>
      </c>
    </row>
    <row r="697">
      <c r="A697" s="16">
        <v>1818.0</v>
      </c>
      <c r="B697" s="10" t="str">
        <f t="array" ref="B697">IFERROR(XLOOKUP(A697,'Asignacion Ene'!A:A,'Asignacion Ene'!C:C))</f>
        <v>Wm Full</v>
      </c>
      <c r="C697" s="10" t="str">
        <f t="array" ref="C697">IFERROR(XLOOKUP(A697,'Asignacion Ene'!A:A,'Asignacion Ene'!B:B))</f>
        <v>EC-08</v>
      </c>
      <c r="D697" s="17" t="s">
        <v>323</v>
      </c>
      <c r="E697" s="19" t="s">
        <v>176</v>
      </c>
      <c r="F697" s="10" t="str">
        <f t="array" ref="F697">IFERROR(XLOOKUP(E697,Operadores!A:A,Operadores!B:B))</f>
        <v>HEROCT</v>
      </c>
      <c r="G697" s="16" t="s">
        <v>39</v>
      </c>
      <c r="H697" s="13">
        <v>20.806606</v>
      </c>
      <c r="I697" s="18">
        <v>446.0</v>
      </c>
      <c r="J697" s="15">
        <f t="shared" si="5"/>
        <v>9279.746276</v>
      </c>
      <c r="K697" s="10" t="str">
        <f t="array" ref="K697">IFERROR(XLOOKUP(G697,'Tipo de Carga'!A:A,'Tipo de Carga'!B:B))</f>
        <v>Autoabasto</v>
      </c>
      <c r="L697" s="10">
        <f t="shared" si="2"/>
        <v>2</v>
      </c>
      <c r="M697" s="10">
        <f t="shared" si="3"/>
        <v>8</v>
      </c>
      <c r="N697" s="10">
        <f t="shared" si="4"/>
        <v>1</v>
      </c>
      <c r="O697" s="10" t="str">
        <f t="array" ref="O697">IFERROR(XLOOKUP(G697,'Tipo de Carga'!A:A,'Tipo de Carga'!C:C))</f>
        <v>Diesel</v>
      </c>
    </row>
    <row r="698">
      <c r="A698" s="16">
        <v>2006.0</v>
      </c>
      <c r="B698" s="10" t="str">
        <f t="array" ref="B698">IFERROR(XLOOKUP(A698,'Asignacion Ene'!A:A,'Asignacion Ene'!C:C))</f>
        <v>MeLi Dedicado Merida</v>
      </c>
      <c r="C698" s="10" t="str">
        <f t="array" ref="C698">IFERROR(XLOOKUP(A698,'Asignacion Ene'!A:A,'Asignacion Ene'!B:B))</f>
        <v>EC-05</v>
      </c>
      <c r="D698" s="17" t="s">
        <v>323</v>
      </c>
      <c r="E698" s="19" t="s">
        <v>171</v>
      </c>
      <c r="F698" s="10" t="str">
        <f t="array" ref="F698">IFERROR(XLOOKUP(E698,Operadores!A:A,Operadores!B:B))</f>
        <v>RIVJOS</v>
      </c>
      <c r="G698" s="16" t="s">
        <v>39</v>
      </c>
      <c r="H698" s="13">
        <v>20.806606</v>
      </c>
      <c r="I698" s="18">
        <v>418.0</v>
      </c>
      <c r="J698" s="15">
        <f t="shared" si="5"/>
        <v>8697.161308</v>
      </c>
      <c r="K698" s="10" t="str">
        <f t="array" ref="K698">IFERROR(XLOOKUP(G698,'Tipo de Carga'!A:A,'Tipo de Carga'!B:B))</f>
        <v>Autoabasto</v>
      </c>
      <c r="L698" s="10">
        <f t="shared" si="2"/>
        <v>2</v>
      </c>
      <c r="M698" s="10">
        <f t="shared" si="3"/>
        <v>8</v>
      </c>
      <c r="N698" s="10">
        <f t="shared" si="4"/>
        <v>1</v>
      </c>
      <c r="O698" s="10" t="str">
        <f t="array" ref="O698">IFERROR(XLOOKUP(G698,'Tipo de Carga'!A:A,'Tipo de Carga'!C:C))</f>
        <v>Diesel</v>
      </c>
    </row>
    <row r="699">
      <c r="A699" s="16">
        <v>2020.0</v>
      </c>
      <c r="B699" s="10" t="str">
        <f t="array" ref="B699">IFERROR(XLOOKUP(A699,'Asignacion Ene'!A:A,'Asignacion Ene'!C:C))</f>
        <v>MeLi Dedicado Merida</v>
      </c>
      <c r="C699" s="10" t="str">
        <f t="array" ref="C699">IFERROR(XLOOKUP(A699,'Asignacion Ene'!A:A,'Asignacion Ene'!B:B))</f>
        <v>EC-05</v>
      </c>
      <c r="D699" s="17" t="s">
        <v>323</v>
      </c>
      <c r="E699" s="19" t="s">
        <v>283</v>
      </c>
      <c r="F699" s="10" t="str">
        <f t="array" ref="F699">IFERROR(XLOOKUP(E699,Operadores!A:A,Operadores!B:B))</f>
        <v>MUÑOSC</v>
      </c>
      <c r="G699" s="16" t="s">
        <v>39</v>
      </c>
      <c r="H699" s="13">
        <v>20.806606</v>
      </c>
      <c r="I699" s="18">
        <v>415.0</v>
      </c>
      <c r="J699" s="15">
        <f t="shared" si="5"/>
        <v>8634.74149</v>
      </c>
      <c r="K699" s="10" t="str">
        <f t="array" ref="K699">IFERROR(XLOOKUP(G699,'Tipo de Carga'!A:A,'Tipo de Carga'!B:B))</f>
        <v>Autoabasto</v>
      </c>
      <c r="L699" s="10">
        <f t="shared" si="2"/>
        <v>2</v>
      </c>
      <c r="M699" s="10">
        <f t="shared" si="3"/>
        <v>8</v>
      </c>
      <c r="N699" s="10">
        <f t="shared" si="4"/>
        <v>1</v>
      </c>
      <c r="O699" s="10" t="str">
        <f t="array" ref="O699">IFERROR(XLOOKUP(G699,'Tipo de Carga'!A:A,'Tipo de Carga'!C:C))</f>
        <v>Diesel</v>
      </c>
    </row>
    <row r="700">
      <c r="A700" s="16">
        <v>1806.0</v>
      </c>
      <c r="B700" s="10" t="str">
        <f t="array" ref="B700">IFERROR(XLOOKUP(A700,'Asignacion Ene'!A:A,'Asignacion Ene'!C:C))</f>
        <v>Sayer Full</v>
      </c>
      <c r="C700" s="10" t="str">
        <f t="array" ref="C700">IFERROR(XLOOKUP(A700,'Asignacion Ene'!A:A,'Asignacion Ene'!B:B))</f>
        <v>EC-04</v>
      </c>
      <c r="D700" s="17" t="s">
        <v>323</v>
      </c>
      <c r="E700" s="19" t="s">
        <v>257</v>
      </c>
      <c r="F700" s="10" t="str">
        <f t="array" ref="F700">IFERROR(XLOOKUP(E700,Operadores!A:A,Operadores!B:B))</f>
        <v>DIAOMA</v>
      </c>
      <c r="G700" s="16" t="s">
        <v>39</v>
      </c>
      <c r="H700" s="13">
        <v>20.806606</v>
      </c>
      <c r="I700" s="18">
        <v>650.0</v>
      </c>
      <c r="J700" s="15">
        <f t="shared" si="5"/>
        <v>13524.2939</v>
      </c>
      <c r="K700" s="10" t="str">
        <f t="array" ref="K700">IFERROR(XLOOKUP(G700,'Tipo de Carga'!A:A,'Tipo de Carga'!B:B))</f>
        <v>Autoabasto</v>
      </c>
      <c r="L700" s="10">
        <f t="shared" si="2"/>
        <v>2</v>
      </c>
      <c r="M700" s="10">
        <f t="shared" si="3"/>
        <v>8</v>
      </c>
      <c r="N700" s="10">
        <f t="shared" si="4"/>
        <v>1</v>
      </c>
      <c r="O700" s="10" t="str">
        <f t="array" ref="O700">IFERROR(XLOOKUP(G700,'Tipo de Carga'!A:A,'Tipo de Carga'!C:C))</f>
        <v>Diesel</v>
      </c>
    </row>
    <row r="701">
      <c r="A701" s="16">
        <v>1741.0</v>
      </c>
      <c r="B701" s="10" t="str">
        <f t="array" ref="B701">IFERROR(XLOOKUP(A701,'Asignacion Ene'!A:A,'Asignacion Ene'!C:C))</f>
        <v>Hisense</v>
      </c>
      <c r="C701" s="10" t="str">
        <f t="array" ref="C701">IFERROR(XLOOKUP(A701,'Asignacion Ene'!A:A,'Asignacion Ene'!B:B))</f>
        <v>EC-03</v>
      </c>
      <c r="D701" s="17" t="s">
        <v>323</v>
      </c>
      <c r="E701" s="19" t="s">
        <v>117</v>
      </c>
      <c r="F701" s="10" t="str">
        <f t="array" ref="F701">IFERROR(XLOOKUP(E701,Operadores!A:A,Operadores!B:B))</f>
        <v>GALSA</v>
      </c>
      <c r="G701" s="16" t="s">
        <v>39</v>
      </c>
      <c r="H701" s="13">
        <v>20.806606</v>
      </c>
      <c r="I701" s="18">
        <v>428.0</v>
      </c>
      <c r="J701" s="15">
        <f t="shared" si="5"/>
        <v>8905.227368</v>
      </c>
      <c r="K701" s="10" t="str">
        <f t="array" ref="K701">IFERROR(XLOOKUP(G701,'Tipo de Carga'!A:A,'Tipo de Carga'!B:B))</f>
        <v>Autoabasto</v>
      </c>
      <c r="L701" s="10">
        <f t="shared" si="2"/>
        <v>2</v>
      </c>
      <c r="M701" s="10">
        <f t="shared" si="3"/>
        <v>8</v>
      </c>
      <c r="N701" s="10">
        <f t="shared" si="4"/>
        <v>1</v>
      </c>
      <c r="O701" s="10" t="str">
        <f t="array" ref="O701">IFERROR(XLOOKUP(G701,'Tipo de Carga'!A:A,'Tipo de Carga'!C:C))</f>
        <v>Diesel</v>
      </c>
    </row>
    <row r="702">
      <c r="A702" s="16">
        <v>1817.0</v>
      </c>
      <c r="B702" s="10" t="str">
        <f t="array" ref="B702">IFERROR(XLOOKUP(A702,'Asignacion Ene'!A:A,'Asignacion Ene'!C:C))</f>
        <v>Wm Full</v>
      </c>
      <c r="C702" s="10" t="str">
        <f t="array" ref="C702">IFERROR(XLOOKUP(A702,'Asignacion Ene'!A:A,'Asignacion Ene'!B:B))</f>
        <v>EC-08</v>
      </c>
      <c r="D702" s="17" t="s">
        <v>323</v>
      </c>
      <c r="E702" s="19" t="s">
        <v>101</v>
      </c>
      <c r="F702" s="10" t="str">
        <f t="array" ref="F702">IFERROR(XLOOKUP(E702,Operadores!A:A,Operadores!B:B))</f>
        <v>RUIROBX</v>
      </c>
      <c r="G702" s="16" t="s">
        <v>39</v>
      </c>
      <c r="H702" s="13">
        <v>20.806606</v>
      </c>
      <c r="I702" s="18">
        <v>375.0</v>
      </c>
      <c r="J702" s="15">
        <f t="shared" si="5"/>
        <v>7802.47725</v>
      </c>
      <c r="K702" s="10" t="str">
        <f t="array" ref="K702">IFERROR(XLOOKUP(G702,'Tipo de Carga'!A:A,'Tipo de Carga'!B:B))</f>
        <v>Autoabasto</v>
      </c>
      <c r="L702" s="10">
        <f t="shared" si="2"/>
        <v>2</v>
      </c>
      <c r="M702" s="10">
        <f t="shared" si="3"/>
        <v>8</v>
      </c>
      <c r="N702" s="10">
        <f t="shared" si="4"/>
        <v>1</v>
      </c>
      <c r="O702" s="10" t="str">
        <f t="array" ref="O702">IFERROR(XLOOKUP(G702,'Tipo de Carga'!A:A,'Tipo de Carga'!C:C))</f>
        <v>Diesel</v>
      </c>
    </row>
    <row r="703">
      <c r="A703" s="16">
        <v>1858.0</v>
      </c>
      <c r="B703" s="10" t="str">
        <f t="array" ref="B703">IFERROR(XLOOKUP(A703,'Asignacion Ene'!A:A,'Asignacion Ene'!C:C))</f>
        <v>Hisense</v>
      </c>
      <c r="C703" s="10" t="str">
        <f t="array" ref="C703">IFERROR(XLOOKUP(A703,'Asignacion Ene'!A:A,'Asignacion Ene'!B:B))</f>
        <v>EC-03</v>
      </c>
      <c r="D703" s="17" t="s">
        <v>323</v>
      </c>
      <c r="E703" s="19" t="s">
        <v>78</v>
      </c>
      <c r="F703" s="10" t="str">
        <f t="array" ref="F703">IFERROR(XLOOKUP(E703,Operadores!A:A,Operadores!B:B))</f>
        <v>IBAANY</v>
      </c>
      <c r="G703" s="16" t="s">
        <v>39</v>
      </c>
      <c r="H703" s="13">
        <v>20.806606</v>
      </c>
      <c r="I703" s="18">
        <v>660.0</v>
      </c>
      <c r="J703" s="15">
        <f t="shared" si="5"/>
        <v>13732.35996</v>
      </c>
      <c r="K703" s="10" t="str">
        <f t="array" ref="K703">IFERROR(XLOOKUP(G703,'Tipo de Carga'!A:A,'Tipo de Carga'!B:B))</f>
        <v>Autoabasto</v>
      </c>
      <c r="L703" s="10">
        <f t="shared" si="2"/>
        <v>2</v>
      </c>
      <c r="M703" s="10">
        <f t="shared" si="3"/>
        <v>8</v>
      </c>
      <c r="N703" s="10">
        <f t="shared" si="4"/>
        <v>1</v>
      </c>
      <c r="O703" s="10" t="str">
        <f t="array" ref="O703">IFERROR(XLOOKUP(G703,'Tipo de Carga'!A:A,'Tipo de Carga'!C:C))</f>
        <v>Diesel</v>
      </c>
    </row>
    <row r="704">
      <c r="A704" s="16">
        <v>2031.0</v>
      </c>
      <c r="B704" s="10" t="str">
        <f t="array" ref="B704">IFERROR(XLOOKUP(A704,'Asignacion Ene'!A:A,'Asignacion Ene'!C:C))</f>
        <v>MeLi Dedicado Merida</v>
      </c>
      <c r="C704" s="10" t="str">
        <f t="array" ref="C704">IFERROR(XLOOKUP(A704,'Asignacion Ene'!A:A,'Asignacion Ene'!B:B))</f>
        <v>EC-05</v>
      </c>
      <c r="D704" s="17" t="s">
        <v>323</v>
      </c>
      <c r="E704" s="19" t="s">
        <v>239</v>
      </c>
      <c r="F704" s="10" t="str">
        <f t="array" ref="F704">IFERROR(XLOOKUP(E704,Operadores!A:A,Operadores!B:B))</f>
        <v>LEOJUA</v>
      </c>
      <c r="G704" s="16" t="s">
        <v>39</v>
      </c>
      <c r="H704" s="13">
        <v>20.806606</v>
      </c>
      <c r="I704" s="18">
        <v>409.0</v>
      </c>
      <c r="J704" s="15">
        <f t="shared" si="5"/>
        <v>8509.901854</v>
      </c>
      <c r="K704" s="10" t="str">
        <f t="array" ref="K704">IFERROR(XLOOKUP(G704,'Tipo de Carga'!A:A,'Tipo de Carga'!B:B))</f>
        <v>Autoabasto</v>
      </c>
      <c r="L704" s="10">
        <f t="shared" si="2"/>
        <v>2</v>
      </c>
      <c r="M704" s="10">
        <f t="shared" si="3"/>
        <v>8</v>
      </c>
      <c r="N704" s="10">
        <f t="shared" si="4"/>
        <v>1</v>
      </c>
      <c r="O704" s="10" t="str">
        <f t="array" ref="O704">IFERROR(XLOOKUP(G704,'Tipo de Carga'!A:A,'Tipo de Carga'!C:C))</f>
        <v>Diesel</v>
      </c>
    </row>
    <row r="705">
      <c r="A705" s="16">
        <v>1999.0</v>
      </c>
      <c r="B705" s="10" t="str">
        <f t="array" ref="B705">IFERROR(XLOOKUP(A705,'Asignacion Ene'!A:A,'Asignacion Ene'!C:C))</f>
        <v>MeLi Dedicado Merida</v>
      </c>
      <c r="C705" s="10" t="str">
        <f t="array" ref="C705">IFERROR(XLOOKUP(A705,'Asignacion Ene'!A:A,'Asignacion Ene'!B:B))</f>
        <v>EC-05</v>
      </c>
      <c r="D705" s="17" t="s">
        <v>323</v>
      </c>
      <c r="E705" s="19" t="s">
        <v>88</v>
      </c>
      <c r="F705" s="10" t="str">
        <f t="array" ref="F705">IFERROR(XLOOKUP(E705,Operadores!A:A,Operadores!B:B))</f>
        <v>CAMJOS</v>
      </c>
      <c r="G705" s="16" t="s">
        <v>39</v>
      </c>
      <c r="H705" s="13">
        <v>20.806606</v>
      </c>
      <c r="I705" s="18">
        <v>440.0</v>
      </c>
      <c r="J705" s="15">
        <f t="shared" si="5"/>
        <v>9154.90664</v>
      </c>
      <c r="K705" s="10" t="str">
        <f t="array" ref="K705">IFERROR(XLOOKUP(G705,'Tipo de Carga'!A:A,'Tipo de Carga'!B:B))</f>
        <v>Autoabasto</v>
      </c>
      <c r="L705" s="10">
        <f t="shared" si="2"/>
        <v>2</v>
      </c>
      <c r="M705" s="10">
        <f t="shared" si="3"/>
        <v>8</v>
      </c>
      <c r="N705" s="10">
        <f t="shared" si="4"/>
        <v>1</v>
      </c>
      <c r="O705" s="10" t="str">
        <f t="array" ref="O705">IFERROR(XLOOKUP(G705,'Tipo de Carga'!A:A,'Tipo de Carga'!C:C))</f>
        <v>Diesel</v>
      </c>
    </row>
    <row r="706">
      <c r="A706" s="16">
        <v>2002.0</v>
      </c>
      <c r="B706" s="10" t="str">
        <f t="array" ref="B706">IFERROR(XLOOKUP(A706,'Asignacion Ene'!A:A,'Asignacion Ene'!C:C))</f>
        <v>MeLi Dedicado Merida</v>
      </c>
      <c r="C706" s="10" t="str">
        <f t="array" ref="C706">IFERROR(XLOOKUP(A706,'Asignacion Ene'!A:A,'Asignacion Ene'!B:B))</f>
        <v>EC-05</v>
      </c>
      <c r="D706" s="17" t="s">
        <v>323</v>
      </c>
      <c r="E706" s="19" t="s">
        <v>309</v>
      </c>
      <c r="F706" s="10" t="str">
        <f t="array" ref="F706">IFERROR(XLOOKUP(E706,Operadores!A:A,Operadores!B:B))</f>
        <v>VELALE</v>
      </c>
      <c r="G706" s="16" t="s">
        <v>39</v>
      </c>
      <c r="H706" s="13">
        <v>20.806606</v>
      </c>
      <c r="I706" s="18">
        <v>270.0</v>
      </c>
      <c r="J706" s="15">
        <f t="shared" si="5"/>
        <v>5617.78362</v>
      </c>
      <c r="K706" s="10" t="str">
        <f t="array" ref="K706">IFERROR(XLOOKUP(G706,'Tipo de Carga'!A:A,'Tipo de Carga'!B:B))</f>
        <v>Autoabasto</v>
      </c>
      <c r="L706" s="10">
        <f t="shared" si="2"/>
        <v>2</v>
      </c>
      <c r="M706" s="10">
        <f t="shared" si="3"/>
        <v>8</v>
      </c>
      <c r="N706" s="10">
        <f t="shared" si="4"/>
        <v>1</v>
      </c>
      <c r="O706" s="10" t="str">
        <f t="array" ref="O706">IFERROR(XLOOKUP(G706,'Tipo de Carga'!A:A,'Tipo de Carga'!C:C))</f>
        <v>Diesel</v>
      </c>
    </row>
    <row r="707">
      <c r="A707" s="21">
        <v>2014.0</v>
      </c>
      <c r="B707" s="22" t="str">
        <f t="array" ref="B707">IFERROR(XLOOKUP(A707,'Asignacion Ene'!A:A,'Asignacion Ene'!C:C))</f>
        <v>MeLi Asignado TD</v>
      </c>
      <c r="C707" s="22" t="str">
        <f t="array" ref="C707">IFERROR(XLOOKUP(A707,'Asignacion Ene'!A:A,'Asignacion Ene'!B:B))</f>
        <v>EC-05</v>
      </c>
      <c r="D707" s="23" t="s">
        <v>323</v>
      </c>
      <c r="E707" s="24" t="s">
        <v>75</v>
      </c>
      <c r="F707" s="22" t="str">
        <f t="array" ref="F707">IFERROR(XLOOKUP(E707,Operadores!A:A,Operadores!B:B))</f>
        <v>OLVJUA01</v>
      </c>
      <c r="G707" s="21" t="s">
        <v>103</v>
      </c>
      <c r="H707" s="25">
        <v>24.99</v>
      </c>
      <c r="I707" s="26">
        <v>202.0</v>
      </c>
      <c r="J707" s="27">
        <f t="shared" si="5"/>
        <v>5047.98</v>
      </c>
      <c r="K707" s="22" t="str">
        <f t="array" ref="K707">IFERROR(XLOOKUP(G707,'Tipo de Carga'!A:A,'Tipo de Carga'!B:B))</f>
        <v>Ticket</v>
      </c>
      <c r="L707" s="22">
        <f t="shared" si="2"/>
        <v>2</v>
      </c>
      <c r="M707" s="22">
        <f t="shared" si="3"/>
        <v>8</v>
      </c>
      <c r="N707" s="22">
        <f t="shared" si="4"/>
        <v>1</v>
      </c>
      <c r="O707" s="22" t="str">
        <f t="array" ref="O707">IFERROR(XLOOKUP(G707,'Tipo de Carga'!A:A,'Tipo de Carga'!C:C))</f>
        <v>Diesel</v>
      </c>
    </row>
    <row r="708">
      <c r="A708" s="16">
        <v>2007.0</v>
      </c>
      <c r="B708" s="10" t="str">
        <f t="array" ref="B708">IFERROR(XLOOKUP(A708,'Asignacion Ene'!A:A,'Asignacion Ene'!C:C))</f>
        <v>MeLi Asignado TD</v>
      </c>
      <c r="C708" s="10" t="str">
        <f t="array" ref="C708">IFERROR(XLOOKUP(A708,'Asignacion Ene'!A:A,'Asignacion Ene'!B:B))</f>
        <v>EC-05</v>
      </c>
      <c r="D708" s="17" t="s">
        <v>323</v>
      </c>
      <c r="E708" s="19" t="s">
        <v>190</v>
      </c>
      <c r="F708" s="10" t="str">
        <f t="array" ref="F708">IFERROR(XLOOKUP(E708,Operadores!A:A,Operadores!B:B))</f>
        <v>PADRI</v>
      </c>
      <c r="G708" s="16" t="s">
        <v>103</v>
      </c>
      <c r="H708" s="13">
        <v>26.15</v>
      </c>
      <c r="I708" s="18">
        <v>138.0</v>
      </c>
      <c r="J708" s="15">
        <f t="shared" si="5"/>
        <v>3608.7</v>
      </c>
      <c r="K708" s="10" t="str">
        <f t="array" ref="K708">IFERROR(XLOOKUP(G708,'Tipo de Carga'!A:A,'Tipo de Carga'!B:B))</f>
        <v>Ticket</v>
      </c>
      <c r="L708" s="10">
        <f t="shared" si="2"/>
        <v>2</v>
      </c>
      <c r="M708" s="10">
        <f t="shared" si="3"/>
        <v>8</v>
      </c>
      <c r="N708" s="10">
        <f t="shared" si="4"/>
        <v>1</v>
      </c>
      <c r="O708" s="10" t="str">
        <f t="array" ref="O708">IFERROR(XLOOKUP(G708,'Tipo de Carga'!A:A,'Tipo de Carga'!C:C))</f>
        <v>Diesel</v>
      </c>
    </row>
    <row r="709">
      <c r="A709" s="16">
        <v>1827.0</v>
      </c>
      <c r="B709" s="10" t="str">
        <f t="array" ref="B709">IFERROR(XLOOKUP(A709,'Asignacion Ene'!A:A,'Asignacion Ene'!C:C))</f>
        <v>Full Liver</v>
      </c>
      <c r="C709" s="10" t="str">
        <f t="array" ref="C709">IFERROR(XLOOKUP(A709,'Asignacion Ene'!A:A,'Asignacion Ene'!B:B))</f>
        <v>EC-01</v>
      </c>
      <c r="D709" s="17" t="s">
        <v>323</v>
      </c>
      <c r="E709" s="19" t="s">
        <v>29</v>
      </c>
      <c r="F709" s="10" t="str">
        <f t="array" ref="F709">IFERROR(XLOOKUP(E709,Operadores!A:A,Operadores!B:B))</f>
        <v>ANGMA</v>
      </c>
      <c r="G709" s="16" t="s">
        <v>103</v>
      </c>
      <c r="H709" s="13">
        <v>26.45</v>
      </c>
      <c r="I709" s="18">
        <v>136.0</v>
      </c>
      <c r="J709" s="15">
        <f t="shared" si="5"/>
        <v>3597.2</v>
      </c>
      <c r="K709" s="10" t="str">
        <f t="array" ref="K709">IFERROR(XLOOKUP(G709,'Tipo de Carga'!A:A,'Tipo de Carga'!B:B))</f>
        <v>Ticket</v>
      </c>
      <c r="L709" s="10">
        <f t="shared" si="2"/>
        <v>2</v>
      </c>
      <c r="M709" s="10">
        <f t="shared" si="3"/>
        <v>8</v>
      </c>
      <c r="N709" s="10">
        <f t="shared" si="4"/>
        <v>1</v>
      </c>
      <c r="O709" s="10" t="str">
        <f t="array" ref="O709">IFERROR(XLOOKUP(G709,'Tipo de Carga'!A:A,'Tipo de Carga'!C:C))</f>
        <v>Diesel</v>
      </c>
    </row>
    <row r="710">
      <c r="A710" s="16" t="s">
        <v>104</v>
      </c>
      <c r="B710" s="10" t="str">
        <f t="array" ref="B710">IFERROR(XLOOKUP(A710,'Asignacion Ene'!A:A,'Asignacion Ene'!C:C))</f>
        <v>Peñafiel Tecamac</v>
      </c>
      <c r="C710" s="10" t="str">
        <f t="array" ref="C710">IFERROR(XLOOKUP(A710,'Asignacion Ene'!A:A,'Asignacion Ene'!B:B))</f>
        <v>EC-02</v>
      </c>
      <c r="D710" s="17" t="s">
        <v>323</v>
      </c>
      <c r="E710" s="19" t="s">
        <v>51</v>
      </c>
      <c r="F710" s="10" t="str">
        <f t="array" ref="F710">IFERROR(XLOOKUP(E710,Operadores!A:A,Operadores!B:B))</f>
        <v>TABYAI</v>
      </c>
      <c r="G710" s="16" t="s">
        <v>103</v>
      </c>
      <c r="H710" s="13">
        <v>26.99</v>
      </c>
      <c r="I710" s="18">
        <v>166.0</v>
      </c>
      <c r="J710" s="15">
        <f t="shared" si="5"/>
        <v>4480.34</v>
      </c>
      <c r="K710" s="10" t="str">
        <f t="array" ref="K710">IFERROR(XLOOKUP(G710,'Tipo de Carga'!A:A,'Tipo de Carga'!B:B))</f>
        <v>Ticket</v>
      </c>
      <c r="L710" s="10">
        <f t="shared" si="2"/>
        <v>2</v>
      </c>
      <c r="M710" s="10">
        <f t="shared" si="3"/>
        <v>8</v>
      </c>
      <c r="N710" s="10">
        <f t="shared" si="4"/>
        <v>1</v>
      </c>
      <c r="O710" s="10" t="str">
        <f t="array" ref="O710">IFERROR(XLOOKUP(G710,'Tipo de Carga'!A:A,'Tipo de Carga'!C:C))</f>
        <v>Diesel</v>
      </c>
    </row>
    <row r="711">
      <c r="A711" s="16">
        <v>1964.0</v>
      </c>
      <c r="B711" s="10" t="str">
        <f t="array" ref="B711">IFERROR(XLOOKUP(A711,'Asignacion Ene'!A:A,'Asignacion Ene'!C:C))</f>
        <v>MeLi asignado SD</v>
      </c>
      <c r="C711" s="10" t="str">
        <f t="array" ref="C711">IFERROR(XLOOKUP(A711,'Asignacion Ene'!A:A,'Asignacion Ene'!B:B))</f>
        <v>EC-05</v>
      </c>
      <c r="D711" s="17" t="s">
        <v>323</v>
      </c>
      <c r="E711" s="19" t="s">
        <v>174</v>
      </c>
      <c r="F711" s="10" t="str">
        <f t="array" ref="F711">IFERROR(XLOOKUP(E711,Operadores!A:A,Operadores!B:B))</f>
        <v>BENOSC</v>
      </c>
      <c r="G711" s="16" t="s">
        <v>103</v>
      </c>
      <c r="H711" s="13">
        <v>25.29</v>
      </c>
      <c r="I711" s="18">
        <v>384.0</v>
      </c>
      <c r="J711" s="15">
        <f t="shared" si="5"/>
        <v>9711.36</v>
      </c>
      <c r="K711" s="10" t="str">
        <f t="array" ref="K711">IFERROR(XLOOKUP(G711,'Tipo de Carga'!A:A,'Tipo de Carga'!B:B))</f>
        <v>Ticket</v>
      </c>
      <c r="L711" s="10">
        <f t="shared" si="2"/>
        <v>2</v>
      </c>
      <c r="M711" s="10">
        <f t="shared" si="3"/>
        <v>8</v>
      </c>
      <c r="N711" s="10">
        <f t="shared" si="4"/>
        <v>1</v>
      </c>
      <c r="O711" s="10" t="str">
        <f t="array" ref="O711">IFERROR(XLOOKUP(G711,'Tipo de Carga'!A:A,'Tipo de Carga'!C:C))</f>
        <v>Diesel</v>
      </c>
    </row>
    <row r="712">
      <c r="A712" s="16">
        <v>2013.0</v>
      </c>
      <c r="B712" s="10" t="str">
        <f t="array" ref="B712">IFERROR(XLOOKUP(A712,'Asignacion Ene'!A:A,'Asignacion Ene'!C:C))</f>
        <v>MeLi Dedicado Merida</v>
      </c>
      <c r="C712" s="10" t="str">
        <f t="array" ref="C712">IFERROR(XLOOKUP(A712,'Asignacion Ene'!A:A,'Asignacion Ene'!B:B))</f>
        <v>EC-05</v>
      </c>
      <c r="D712" s="17" t="s">
        <v>323</v>
      </c>
      <c r="E712" s="19" t="s">
        <v>35</v>
      </c>
      <c r="F712" s="10" t="str">
        <f t="array" ref="F712">IFERROR(XLOOKUP(E712,Operadores!A:A,Operadores!B:B))</f>
        <v>MONENR</v>
      </c>
      <c r="G712" s="16" t="s">
        <v>103</v>
      </c>
      <c r="H712" s="13">
        <v>25.29</v>
      </c>
      <c r="I712" s="18">
        <v>79.0</v>
      </c>
      <c r="J712" s="15">
        <f t="shared" si="5"/>
        <v>1997.91</v>
      </c>
      <c r="K712" s="10" t="str">
        <f t="array" ref="K712">IFERROR(XLOOKUP(G712,'Tipo de Carga'!A:A,'Tipo de Carga'!B:B))</f>
        <v>Ticket</v>
      </c>
      <c r="L712" s="10">
        <f t="shared" si="2"/>
        <v>2</v>
      </c>
      <c r="M712" s="10">
        <f t="shared" si="3"/>
        <v>8</v>
      </c>
      <c r="N712" s="10">
        <f t="shared" si="4"/>
        <v>1</v>
      </c>
      <c r="O712" s="10" t="str">
        <f t="array" ref="O712">IFERROR(XLOOKUP(G712,'Tipo de Carga'!A:A,'Tipo de Carga'!C:C))</f>
        <v>Diesel</v>
      </c>
    </row>
    <row r="713">
      <c r="A713" s="16">
        <v>2030.0</v>
      </c>
      <c r="B713" s="10" t="str">
        <f t="array" ref="B713">IFERROR(XLOOKUP(A713,'Asignacion Ene'!A:A,'Asignacion Ene'!C:C))</f>
        <v>MeLi Dedicado TD</v>
      </c>
      <c r="C713" s="10" t="str">
        <f t="array" ref="C713">IFERROR(XLOOKUP(A713,'Asignacion Ene'!A:A,'Asignacion Ene'!B:B))</f>
        <v>EC-05</v>
      </c>
      <c r="D713" s="17" t="s">
        <v>323</v>
      </c>
      <c r="E713" s="19" t="s">
        <v>337</v>
      </c>
      <c r="F713" s="10" t="str">
        <f t="array" ref="F713">IFERROR(XLOOKUP(E713,Operadores!A:A,Operadores!B:B))</f>
        <v>MENBER</v>
      </c>
      <c r="G713" s="16" t="s">
        <v>103</v>
      </c>
      <c r="H713" s="13">
        <v>25.81</v>
      </c>
      <c r="I713" s="18">
        <v>465.0</v>
      </c>
      <c r="J713" s="15">
        <f t="shared" si="5"/>
        <v>12001.65</v>
      </c>
      <c r="K713" s="10" t="str">
        <f t="array" ref="K713">IFERROR(XLOOKUP(G713,'Tipo de Carga'!A:A,'Tipo de Carga'!B:B))</f>
        <v>Ticket</v>
      </c>
      <c r="L713" s="10">
        <f t="shared" si="2"/>
        <v>2</v>
      </c>
      <c r="M713" s="10">
        <f t="shared" si="3"/>
        <v>8</v>
      </c>
      <c r="N713" s="10">
        <f t="shared" si="4"/>
        <v>1</v>
      </c>
      <c r="O713" s="10" t="str">
        <f t="array" ref="O713">IFERROR(XLOOKUP(G713,'Tipo de Carga'!A:A,'Tipo de Carga'!C:C))</f>
        <v>Diesel</v>
      </c>
    </row>
    <row r="714">
      <c r="A714" s="16">
        <v>1937.0</v>
      </c>
      <c r="B714" s="10" t="str">
        <f t="array" ref="B714">IFERROR(XLOOKUP(A714,'Asignacion Ene'!A:A,'Asignacion Ene'!C:C))</f>
        <v>MeLi asignado SD</v>
      </c>
      <c r="C714" s="10" t="str">
        <f t="array" ref="C714">IFERROR(XLOOKUP(A714,'Asignacion Ene'!A:A,'Asignacion Ene'!B:B))</f>
        <v>EC-05</v>
      </c>
      <c r="D714" s="17" t="s">
        <v>323</v>
      </c>
      <c r="E714" s="19" t="s">
        <v>38</v>
      </c>
      <c r="F714" s="10" t="str">
        <f t="array" ref="F714">IFERROR(XLOOKUP(E714,Operadores!A:A,Operadores!B:B))</f>
        <v>BENMAX</v>
      </c>
      <c r="G714" s="16" t="s">
        <v>103</v>
      </c>
      <c r="H714" s="13">
        <v>25.45</v>
      </c>
      <c r="I714" s="18">
        <v>236.0</v>
      </c>
      <c r="J714" s="15">
        <f t="shared" si="5"/>
        <v>6006.2</v>
      </c>
      <c r="K714" s="10" t="str">
        <f t="array" ref="K714">IFERROR(XLOOKUP(G714,'Tipo de Carga'!A:A,'Tipo de Carga'!B:B))</f>
        <v>Ticket</v>
      </c>
      <c r="L714" s="10">
        <f t="shared" si="2"/>
        <v>2</v>
      </c>
      <c r="M714" s="10">
        <f t="shared" si="3"/>
        <v>8</v>
      </c>
      <c r="N714" s="10">
        <f t="shared" si="4"/>
        <v>1</v>
      </c>
      <c r="O714" s="10" t="str">
        <f t="array" ref="O714">IFERROR(XLOOKUP(G714,'Tipo de Carga'!A:A,'Tipo de Carga'!C:C))</f>
        <v>Diesel</v>
      </c>
    </row>
    <row r="715">
      <c r="A715" s="16">
        <v>1790.0</v>
      </c>
      <c r="B715" s="10" t="str">
        <f t="array" ref="B715">IFERROR(XLOOKUP(A715,'Asignacion Ene'!A:A,'Asignacion Ene'!C:C))</f>
        <v>Sayer Sencillo</v>
      </c>
      <c r="C715" s="10" t="str">
        <f t="array" ref="C715">IFERROR(XLOOKUP(A715,'Asignacion Ene'!A:A,'Asignacion Ene'!B:B))</f>
        <v>EC-04</v>
      </c>
      <c r="D715" s="17" t="s">
        <v>323</v>
      </c>
      <c r="E715" s="19" t="s">
        <v>272</v>
      </c>
      <c r="F715" s="10" t="str">
        <f t="array" ref="F715">IFERROR(XLOOKUP(E715,Operadores!A:A,Operadores!B:B))</f>
        <v>DEJISR</v>
      </c>
      <c r="G715" s="16" t="s">
        <v>103</v>
      </c>
      <c r="H715" s="13">
        <v>27.8</v>
      </c>
      <c r="I715" s="18">
        <v>190.0</v>
      </c>
      <c r="J715" s="15">
        <f t="shared" si="5"/>
        <v>5282</v>
      </c>
      <c r="K715" s="10" t="str">
        <f t="array" ref="K715">IFERROR(XLOOKUP(G715,'Tipo de Carga'!A:A,'Tipo de Carga'!B:B))</f>
        <v>Ticket</v>
      </c>
      <c r="L715" s="10">
        <f t="shared" si="2"/>
        <v>2</v>
      </c>
      <c r="M715" s="10">
        <f t="shared" si="3"/>
        <v>8</v>
      </c>
      <c r="N715" s="10">
        <f t="shared" si="4"/>
        <v>1</v>
      </c>
      <c r="O715" s="10" t="str">
        <f t="array" ref="O715">IFERROR(XLOOKUP(G715,'Tipo de Carga'!A:A,'Tipo de Carga'!C:C))</f>
        <v>Diesel</v>
      </c>
    </row>
    <row r="716">
      <c r="A716" s="16">
        <v>1917.0</v>
      </c>
      <c r="B716" s="10" t="str">
        <f t="array" ref="B716">IFERROR(XLOOKUP(A716,'Asignacion Ene'!A:A,'Asignacion Ene'!C:C))</f>
        <v>MeLi asignado SD</v>
      </c>
      <c r="C716" s="10" t="str">
        <f t="array" ref="C716">IFERROR(XLOOKUP(A716,'Asignacion Ene'!A:A,'Asignacion Ene'!B:B))</f>
        <v>EC-05</v>
      </c>
      <c r="D716" s="17" t="s">
        <v>323</v>
      </c>
      <c r="E716" s="19" t="s">
        <v>184</v>
      </c>
      <c r="F716" s="10" t="str">
        <f t="array" ref="F716">IFERROR(XLOOKUP(E716,Operadores!A:A,Operadores!B:B))</f>
        <v>ARASAL</v>
      </c>
      <c r="G716" s="16" t="s">
        <v>185</v>
      </c>
      <c r="H716" s="13">
        <v>10.25</v>
      </c>
      <c r="I716" s="18">
        <v>189.45</v>
      </c>
      <c r="J716" s="15">
        <f t="shared" si="5"/>
        <v>1941.8625</v>
      </c>
      <c r="K716" s="10" t="str">
        <f t="array" ref="K716">IFERROR(XLOOKUP(G716,'Tipo de Carga'!A:A,'Tipo de Carga'!B:B))</f>
        <v>Natgas</v>
      </c>
      <c r="L716" s="10">
        <f t="shared" si="2"/>
        <v>2</v>
      </c>
      <c r="M716" s="10">
        <f t="shared" si="3"/>
        <v>8</v>
      </c>
      <c r="N716" s="10">
        <f t="shared" si="4"/>
        <v>1</v>
      </c>
      <c r="O716" s="10" t="str">
        <f t="array" ref="O716">IFERROR(XLOOKUP(G716,'Tipo de Carga'!A:A,'Tipo de Carga'!C:C))</f>
        <v>GNC</v>
      </c>
    </row>
    <row r="717">
      <c r="A717" s="16">
        <v>1912.0</v>
      </c>
      <c r="B717" s="10" t="str">
        <f t="array" ref="B717">IFERROR(XLOOKUP(A717,'Asignacion Ene'!A:A,'Asignacion Ene'!C:C))</f>
        <v>MeLi asignado SD</v>
      </c>
      <c r="C717" s="10" t="str">
        <f t="array" ref="C717">IFERROR(XLOOKUP(A717,'Asignacion Ene'!A:A,'Asignacion Ene'!B:B))</f>
        <v>EC-05</v>
      </c>
      <c r="D717" s="17" t="s">
        <v>323</v>
      </c>
      <c r="E717" s="19" t="s">
        <v>231</v>
      </c>
      <c r="F717" s="10" t="str">
        <f t="array" ref="F717">IFERROR(XLOOKUP(E717,Operadores!A:A,Operadores!B:B))</f>
        <v>PARMI</v>
      </c>
      <c r="G717" s="16" t="s">
        <v>111</v>
      </c>
      <c r="H717" s="13">
        <v>10.65</v>
      </c>
      <c r="I717" s="18">
        <v>252.0</v>
      </c>
      <c r="J717" s="15">
        <f t="shared" si="5"/>
        <v>2683.8</v>
      </c>
      <c r="K717" s="10" t="str">
        <f t="array" ref="K717">IFERROR(XLOOKUP(G717,'Tipo de Carga'!A:A,'Tipo de Carga'!B:B))</f>
        <v>COMSUSTENTA</v>
      </c>
      <c r="L717" s="10">
        <f t="shared" si="2"/>
        <v>2</v>
      </c>
      <c r="M717" s="10">
        <f t="shared" si="3"/>
        <v>8</v>
      </c>
      <c r="N717" s="10">
        <f t="shared" si="4"/>
        <v>1</v>
      </c>
      <c r="O717" s="10" t="str">
        <f t="array" ref="O717">IFERROR(XLOOKUP(G717,'Tipo de Carga'!A:A,'Tipo de Carga'!C:C))</f>
        <v>GNC</v>
      </c>
    </row>
    <row r="718">
      <c r="A718" s="16">
        <v>1919.0</v>
      </c>
      <c r="B718" s="10" t="str">
        <f t="array" ref="B718">IFERROR(XLOOKUP(A718,'Asignacion Ene'!A:A,'Asignacion Ene'!C:C))</f>
        <v>MeLi Ded Puebla</v>
      </c>
      <c r="C718" s="10" t="str">
        <f t="array" ref="C718">IFERROR(XLOOKUP(A718,'Asignacion Ene'!A:A,'Asignacion Ene'!B:B))</f>
        <v>EC-05</v>
      </c>
      <c r="D718" s="17" t="s">
        <v>323</v>
      </c>
      <c r="E718" s="19" t="s">
        <v>322</v>
      </c>
      <c r="F718" s="10" t="str">
        <f t="array" ref="F718">IFERROR(XLOOKUP(E718,Operadores!A:A,Operadores!B:B))</f>
        <v>HERRE</v>
      </c>
      <c r="G718" s="16" t="s">
        <v>111</v>
      </c>
      <c r="H718" s="13">
        <v>10.65</v>
      </c>
      <c r="I718" s="18">
        <v>231.0</v>
      </c>
      <c r="J718" s="15">
        <f t="shared" si="5"/>
        <v>2460.15</v>
      </c>
      <c r="K718" s="10" t="str">
        <f t="array" ref="K718">IFERROR(XLOOKUP(G718,'Tipo de Carga'!A:A,'Tipo de Carga'!B:B))</f>
        <v>COMSUSTENTA</v>
      </c>
      <c r="L718" s="10">
        <f t="shared" si="2"/>
        <v>2</v>
      </c>
      <c r="M718" s="10">
        <f t="shared" si="3"/>
        <v>8</v>
      </c>
      <c r="N718" s="10">
        <f t="shared" si="4"/>
        <v>1</v>
      </c>
      <c r="O718" s="10" t="str">
        <f t="array" ref="O718">IFERROR(XLOOKUP(G718,'Tipo de Carga'!A:A,'Tipo de Carga'!C:C))</f>
        <v>GNC</v>
      </c>
    </row>
    <row r="719">
      <c r="A719" s="16">
        <v>1923.0</v>
      </c>
      <c r="B719" s="10" t="str">
        <f t="array" ref="B719">IFERROR(XLOOKUP(A719,'Asignacion Ene'!A:A,'Asignacion Ene'!C:C))</f>
        <v>MeLi Ded Puebla</v>
      </c>
      <c r="C719" s="10" t="str">
        <f t="array" ref="C719">IFERROR(XLOOKUP(A719,'Asignacion Ene'!A:A,'Asignacion Ene'!B:B))</f>
        <v>EC-05</v>
      </c>
      <c r="D719" s="17" t="s">
        <v>323</v>
      </c>
      <c r="E719" s="19" t="s">
        <v>233</v>
      </c>
      <c r="F719" s="10" t="str">
        <f t="array" ref="F719">IFERROR(XLOOKUP(E719,Operadores!A:A,Operadores!B:B))</f>
        <v>REYFER01</v>
      </c>
      <c r="G719" s="16" t="s">
        <v>111</v>
      </c>
      <c r="H719" s="13">
        <v>10.65</v>
      </c>
      <c r="I719" s="18">
        <v>255.0</v>
      </c>
      <c r="J719" s="15">
        <f t="shared" si="5"/>
        <v>2715.75</v>
      </c>
      <c r="K719" s="10" t="str">
        <f t="array" ref="K719">IFERROR(XLOOKUP(G719,'Tipo de Carga'!A:A,'Tipo de Carga'!B:B))</f>
        <v>COMSUSTENTA</v>
      </c>
      <c r="L719" s="10">
        <f t="shared" si="2"/>
        <v>2</v>
      </c>
      <c r="M719" s="10">
        <f t="shared" si="3"/>
        <v>8</v>
      </c>
      <c r="N719" s="10">
        <f t="shared" si="4"/>
        <v>1</v>
      </c>
      <c r="O719" s="10" t="str">
        <f t="array" ref="O719">IFERROR(XLOOKUP(G719,'Tipo de Carga'!A:A,'Tipo de Carga'!C:C))</f>
        <v>GNC</v>
      </c>
    </row>
    <row r="720">
      <c r="A720" s="16">
        <v>1937.0</v>
      </c>
      <c r="B720" s="10" t="str">
        <f t="array" ref="B720">IFERROR(XLOOKUP(A720,'Asignacion Ene'!A:A,'Asignacion Ene'!C:C))</f>
        <v>MeLi asignado SD</v>
      </c>
      <c r="C720" s="10" t="str">
        <f t="array" ref="C720">IFERROR(XLOOKUP(A720,'Asignacion Ene'!A:A,'Asignacion Ene'!B:B))</f>
        <v>EC-05</v>
      </c>
      <c r="D720" s="28">
        <v>45666.99767361111</v>
      </c>
      <c r="E720" s="19" t="s">
        <v>38</v>
      </c>
      <c r="F720" s="10" t="str">
        <f t="array" ref="F720">IFERROR(XLOOKUP(E720,Operadores!A:A,Operadores!B:B))</f>
        <v>BENMAX</v>
      </c>
      <c r="G720" s="16" t="s">
        <v>17</v>
      </c>
      <c r="H720" s="13">
        <v>19.2</v>
      </c>
      <c r="I720" s="18">
        <v>395.0</v>
      </c>
      <c r="J720" s="15">
        <f t="shared" si="5"/>
        <v>7584</v>
      </c>
      <c r="K720" s="10" t="str">
        <f t="array" ref="K720">IFERROR(XLOOKUP(G720,'Tipo de Carga'!A:A,'Tipo de Carga'!B:B))</f>
        <v>Autoabasto</v>
      </c>
      <c r="L720" s="10">
        <f t="shared" si="2"/>
        <v>2</v>
      </c>
      <c r="M720" s="10">
        <f t="shared" si="3"/>
        <v>9</v>
      </c>
      <c r="N720" s="10">
        <f t="shared" si="4"/>
        <v>1</v>
      </c>
      <c r="O720" s="10" t="str">
        <f t="array" ref="O720">IFERROR(XLOOKUP(G720,'Tipo de Carga'!A:A,'Tipo de Carga'!C:C))</f>
        <v>Diesel</v>
      </c>
    </row>
    <row r="721">
      <c r="A721" s="16">
        <v>1934.0</v>
      </c>
      <c r="B721" s="10" t="str">
        <f t="array" ref="B721">IFERROR(XLOOKUP(A721,'Asignacion Ene'!A:A,'Asignacion Ene'!C:C))</f>
        <v>Circuitos</v>
      </c>
      <c r="C721" s="10" t="str">
        <f t="array" ref="C721">IFERROR(XLOOKUP(A721,'Asignacion Ene'!A:A,'Asignacion Ene'!B:B))</f>
        <v>EC-03</v>
      </c>
      <c r="D721" s="28">
        <v>45666.93828703704</v>
      </c>
      <c r="E721" s="19" t="s">
        <v>298</v>
      </c>
      <c r="F721" s="10" t="str">
        <f t="array" ref="F721">IFERROR(XLOOKUP(E721,Operadores!A:A,Operadores!B:B))</f>
        <v>AVIEN</v>
      </c>
      <c r="G721" s="16" t="s">
        <v>17</v>
      </c>
      <c r="H721" s="13">
        <v>19.2</v>
      </c>
      <c r="I721" s="18">
        <v>249.0</v>
      </c>
      <c r="J721" s="15">
        <f t="shared" si="5"/>
        <v>4780.8</v>
      </c>
      <c r="K721" s="10" t="str">
        <f t="array" ref="K721">IFERROR(XLOOKUP(G721,'Tipo de Carga'!A:A,'Tipo de Carga'!B:B))</f>
        <v>Autoabasto</v>
      </c>
      <c r="L721" s="10">
        <f t="shared" si="2"/>
        <v>2</v>
      </c>
      <c r="M721" s="10">
        <f t="shared" si="3"/>
        <v>9</v>
      </c>
      <c r="N721" s="10">
        <f t="shared" si="4"/>
        <v>1</v>
      </c>
      <c r="O721" s="10" t="str">
        <f t="array" ref="O721">IFERROR(XLOOKUP(G721,'Tipo de Carga'!A:A,'Tipo de Carga'!C:C))</f>
        <v>Diesel</v>
      </c>
    </row>
    <row r="722">
      <c r="A722" s="16">
        <v>1795.0</v>
      </c>
      <c r="B722" s="10" t="str">
        <f t="array" ref="B722">IFERROR(XLOOKUP(A722,'Asignacion Ene'!A:A,'Asignacion Ene'!C:C))</f>
        <v>Pilgrims Tepo</v>
      </c>
      <c r="C722" s="10" t="str">
        <f t="array" ref="C722">IFERROR(XLOOKUP(A722,'Asignacion Ene'!A:A,'Asignacion Ene'!B:B))</f>
        <v>EC-02</v>
      </c>
      <c r="D722" s="28">
        <v>45666.936886574076</v>
      </c>
      <c r="E722" s="19" t="s">
        <v>338</v>
      </c>
      <c r="F722" s="10" t="str">
        <f t="array" ref="F722">IFERROR(XLOOKUP(E722,Operadores!A:A,Operadores!B:B))</f>
        <v>MEDAND</v>
      </c>
      <c r="G722" s="16" t="s">
        <v>17</v>
      </c>
      <c r="H722" s="13">
        <v>19.2</v>
      </c>
      <c r="I722" s="18">
        <v>284.0</v>
      </c>
      <c r="J722" s="15">
        <f t="shared" si="5"/>
        <v>5452.8</v>
      </c>
      <c r="K722" s="10" t="str">
        <f t="array" ref="K722">IFERROR(XLOOKUP(G722,'Tipo de Carga'!A:A,'Tipo de Carga'!B:B))</f>
        <v>Autoabasto</v>
      </c>
      <c r="L722" s="10">
        <f t="shared" si="2"/>
        <v>2</v>
      </c>
      <c r="M722" s="10">
        <f t="shared" si="3"/>
        <v>9</v>
      </c>
      <c r="N722" s="10">
        <f t="shared" si="4"/>
        <v>1</v>
      </c>
      <c r="O722" s="10" t="str">
        <f t="array" ref="O722">IFERROR(XLOOKUP(G722,'Tipo de Carga'!A:A,'Tipo de Carga'!C:C))</f>
        <v>Diesel</v>
      </c>
    </row>
    <row r="723">
      <c r="A723" s="16">
        <v>1864.0</v>
      </c>
      <c r="B723" s="10" t="str">
        <f t="array" ref="B723">IFERROR(XLOOKUP(A723,'Asignacion Ene'!A:A,'Asignacion Ene'!C:C))</f>
        <v>Full Liver</v>
      </c>
      <c r="C723" s="10" t="str">
        <f t="array" ref="C723">IFERROR(XLOOKUP(A723,'Asignacion Ene'!A:A,'Asignacion Ene'!B:B))</f>
        <v>EC-01</v>
      </c>
      <c r="D723" s="28">
        <v>45666.92265046296</v>
      </c>
      <c r="E723" s="19" t="s">
        <v>60</v>
      </c>
      <c r="F723" s="10" t="str">
        <f t="array" ref="F723">IFERROR(XLOOKUP(E723,Operadores!A:A,Operadores!B:B))</f>
        <v>SEGMAU</v>
      </c>
      <c r="G723" s="16" t="s">
        <v>17</v>
      </c>
      <c r="H723" s="13">
        <v>19.2</v>
      </c>
      <c r="I723" s="18">
        <v>701.0</v>
      </c>
      <c r="J723" s="15">
        <f t="shared" si="5"/>
        <v>13459.2</v>
      </c>
      <c r="K723" s="10" t="str">
        <f t="array" ref="K723">IFERROR(XLOOKUP(G723,'Tipo de Carga'!A:A,'Tipo de Carga'!B:B))</f>
        <v>Autoabasto</v>
      </c>
      <c r="L723" s="10">
        <f t="shared" si="2"/>
        <v>2</v>
      </c>
      <c r="M723" s="10">
        <f t="shared" si="3"/>
        <v>9</v>
      </c>
      <c r="N723" s="10">
        <f t="shared" si="4"/>
        <v>1</v>
      </c>
      <c r="O723" s="10" t="str">
        <f t="array" ref="O723">IFERROR(XLOOKUP(G723,'Tipo de Carga'!A:A,'Tipo de Carga'!C:C))</f>
        <v>Diesel</v>
      </c>
    </row>
    <row r="724">
      <c r="A724" s="16">
        <v>1965.0</v>
      </c>
      <c r="B724" s="10" t="str">
        <f t="array" ref="B724">IFERROR(XLOOKUP(A724,'Asignacion Ene'!A:A,'Asignacion Ene'!C:C))</f>
        <v>Circuitos</v>
      </c>
      <c r="C724" s="10" t="str">
        <f t="array" ref="C724">IFERROR(XLOOKUP(A724,'Asignacion Ene'!A:A,'Asignacion Ene'!B:B))</f>
        <v>EC-03</v>
      </c>
      <c r="D724" s="28">
        <v>45666.91263888889</v>
      </c>
      <c r="E724" s="19" t="s">
        <v>161</v>
      </c>
      <c r="F724" s="10" t="str">
        <f t="array" ref="F724">IFERROR(XLOOKUP(E724,Operadores!A:A,Operadores!B:B))</f>
        <v>BREISR</v>
      </c>
      <c r="G724" s="16" t="s">
        <v>17</v>
      </c>
      <c r="H724" s="13">
        <v>19.2</v>
      </c>
      <c r="I724" s="18">
        <v>161.0</v>
      </c>
      <c r="J724" s="15">
        <f t="shared" si="5"/>
        <v>3091.2</v>
      </c>
      <c r="K724" s="10" t="str">
        <f t="array" ref="K724">IFERROR(XLOOKUP(G724,'Tipo de Carga'!A:A,'Tipo de Carga'!B:B))</f>
        <v>Autoabasto</v>
      </c>
      <c r="L724" s="10">
        <f t="shared" si="2"/>
        <v>2</v>
      </c>
      <c r="M724" s="10">
        <f t="shared" si="3"/>
        <v>9</v>
      </c>
      <c r="N724" s="10">
        <f t="shared" si="4"/>
        <v>1</v>
      </c>
      <c r="O724" s="10" t="str">
        <f t="array" ref="O724">IFERROR(XLOOKUP(G724,'Tipo de Carga'!A:A,'Tipo de Carga'!C:C))</f>
        <v>Diesel</v>
      </c>
    </row>
    <row r="725">
      <c r="A725" s="16">
        <v>1996.0</v>
      </c>
      <c r="B725" s="10" t="str">
        <f t="array" ref="B725">IFERROR(XLOOKUP(A725,'Asignacion Ene'!A:A,'Asignacion Ene'!C:C))</f>
        <v>MeLi Dedicado Merida</v>
      </c>
      <c r="C725" s="10" t="str">
        <f t="array" ref="C725">IFERROR(XLOOKUP(A725,'Asignacion Ene'!A:A,'Asignacion Ene'!B:B))</f>
        <v>EC-05</v>
      </c>
      <c r="D725" s="28">
        <v>45666.905497685184</v>
      </c>
      <c r="E725" s="19" t="s">
        <v>339</v>
      </c>
      <c r="F725" s="10" t="str">
        <f t="array" ref="F725">IFERROR(XLOOKUP(E725,Operadores!A:A,Operadores!B:B))</f>
        <v>AGUARM</v>
      </c>
      <c r="G725" s="16" t="s">
        <v>17</v>
      </c>
      <c r="H725" s="13">
        <v>19.2</v>
      </c>
      <c r="I725" s="18">
        <v>382.0</v>
      </c>
      <c r="J725" s="15">
        <f t="shared" si="5"/>
        <v>7334.4</v>
      </c>
      <c r="K725" s="10" t="str">
        <f t="array" ref="K725">IFERROR(XLOOKUP(G725,'Tipo de Carga'!A:A,'Tipo de Carga'!B:B))</f>
        <v>Autoabasto</v>
      </c>
      <c r="L725" s="10">
        <f t="shared" si="2"/>
        <v>2</v>
      </c>
      <c r="M725" s="10">
        <f t="shared" si="3"/>
        <v>9</v>
      </c>
      <c r="N725" s="10">
        <f t="shared" si="4"/>
        <v>1</v>
      </c>
      <c r="O725" s="10" t="str">
        <f t="array" ref="O725">IFERROR(XLOOKUP(G725,'Tipo de Carga'!A:A,'Tipo de Carga'!C:C))</f>
        <v>Diesel</v>
      </c>
    </row>
    <row r="726">
      <c r="A726" s="16">
        <v>2021.0</v>
      </c>
      <c r="B726" s="10" t="str">
        <f t="array" ref="B726">IFERROR(XLOOKUP(A726,'Asignacion Ene'!A:A,'Asignacion Ene'!C:C))</f>
        <v>MeLi Dedicado Merida</v>
      </c>
      <c r="C726" s="10" t="str">
        <f t="array" ref="C726">IFERROR(XLOOKUP(A726,'Asignacion Ene'!A:A,'Asignacion Ene'!B:B))</f>
        <v>EC-05</v>
      </c>
      <c r="D726" s="28">
        <v>45666.90173611111</v>
      </c>
      <c r="E726" s="19" t="s">
        <v>179</v>
      </c>
      <c r="F726" s="10" t="str">
        <f t="array" ref="F726">IFERROR(XLOOKUP(E726,Operadores!A:A,Operadores!B:B))</f>
        <v>GUTIRV</v>
      </c>
      <c r="G726" s="16" t="s">
        <v>17</v>
      </c>
      <c r="H726" s="13">
        <v>19.2</v>
      </c>
      <c r="I726" s="18">
        <v>296.0</v>
      </c>
      <c r="J726" s="15">
        <f t="shared" si="5"/>
        <v>5683.2</v>
      </c>
      <c r="K726" s="10" t="str">
        <f t="array" ref="K726">IFERROR(XLOOKUP(G726,'Tipo de Carga'!A:A,'Tipo de Carga'!B:B))</f>
        <v>Autoabasto</v>
      </c>
      <c r="L726" s="10">
        <f t="shared" si="2"/>
        <v>2</v>
      </c>
      <c r="M726" s="10">
        <f t="shared" si="3"/>
        <v>9</v>
      </c>
      <c r="N726" s="10">
        <f t="shared" si="4"/>
        <v>1</v>
      </c>
      <c r="O726" s="10" t="str">
        <f t="array" ref="O726">IFERROR(XLOOKUP(G726,'Tipo de Carga'!A:A,'Tipo de Carga'!C:C))</f>
        <v>Diesel</v>
      </c>
    </row>
    <row r="727">
      <c r="A727" s="16">
        <v>2082.0</v>
      </c>
      <c r="B727" s="10" t="str">
        <f t="array" ref="B727">IFERROR(XLOOKUP(A727,'Asignacion Ene'!A:A,'Asignacion Ene'!C:C))</f>
        <v>Peñafiel Tecamac</v>
      </c>
      <c r="C727" s="10" t="str">
        <f t="array" ref="C727">IFERROR(XLOOKUP(A727,'Asignacion Ene'!A:A,'Asignacion Ene'!B:B))</f>
        <v>EC-02</v>
      </c>
      <c r="D727" s="28">
        <v>45666.88814814815</v>
      </c>
      <c r="E727" s="19" t="s">
        <v>51</v>
      </c>
      <c r="F727" s="10" t="str">
        <f t="array" ref="F727">IFERROR(XLOOKUP(E727,Operadores!A:A,Operadores!B:B))</f>
        <v>TABYAI</v>
      </c>
      <c r="G727" s="16" t="s">
        <v>17</v>
      </c>
      <c r="H727" s="13">
        <v>19.2</v>
      </c>
      <c r="I727" s="18">
        <v>159.0</v>
      </c>
      <c r="J727" s="15">
        <f t="shared" si="5"/>
        <v>3052.8</v>
      </c>
      <c r="K727" s="10" t="str">
        <f t="array" ref="K727">IFERROR(XLOOKUP(G727,'Tipo de Carga'!A:A,'Tipo de Carga'!B:B))</f>
        <v>Autoabasto</v>
      </c>
      <c r="L727" s="10">
        <f t="shared" si="2"/>
        <v>2</v>
      </c>
      <c r="M727" s="10">
        <f t="shared" si="3"/>
        <v>9</v>
      </c>
      <c r="N727" s="10">
        <f t="shared" si="4"/>
        <v>1</v>
      </c>
      <c r="O727" s="10" t="str">
        <f t="array" ref="O727">IFERROR(XLOOKUP(G727,'Tipo de Carga'!A:A,'Tipo de Carga'!C:C))</f>
        <v>Diesel</v>
      </c>
    </row>
    <row r="728">
      <c r="A728" s="16">
        <v>1762.0</v>
      </c>
      <c r="B728" s="10" t="str">
        <f t="array" ref="B728">IFERROR(XLOOKUP(A728,'Asignacion Ene'!A:A,'Asignacion Ene'!C:C))</f>
        <v>Hisense</v>
      </c>
      <c r="C728" s="10" t="str">
        <f t="array" ref="C728">IFERROR(XLOOKUP(A728,'Asignacion Ene'!A:A,'Asignacion Ene'!B:B))</f>
        <v>EC-03</v>
      </c>
      <c r="D728" s="28">
        <v>45666.87299768518</v>
      </c>
      <c r="E728" s="10" t="s">
        <v>188</v>
      </c>
      <c r="F728" s="10" t="str">
        <f t="array" ref="F728">IFERROR(XLOOKUP(E728,Operadores!A:A,Operadores!B:B))</f>
        <v>LOPMA03</v>
      </c>
      <c r="G728" s="17" t="s">
        <v>17</v>
      </c>
      <c r="H728" s="13">
        <v>19.2</v>
      </c>
      <c r="I728" s="10">
        <v>345.0</v>
      </c>
      <c r="J728" s="16">
        <f t="shared" si="5"/>
        <v>6624</v>
      </c>
      <c r="K728" s="13" t="str">
        <f t="array" ref="K728">IFERROR(XLOOKUP(G728,'Tipo de Carga'!A:A,'Tipo de Carga'!B:B))</f>
        <v>Autoabasto</v>
      </c>
      <c r="L728" s="18">
        <f t="shared" si="2"/>
        <v>2</v>
      </c>
      <c r="M728" s="10">
        <f t="shared" si="3"/>
        <v>9</v>
      </c>
      <c r="N728" s="10">
        <f t="shared" si="4"/>
        <v>1</v>
      </c>
      <c r="O728" s="10" t="str">
        <f t="array" ref="O728">IFERROR(XLOOKUP(G728,'Tipo de Carga'!A:A,'Tipo de Carga'!C:C))</f>
        <v>Diesel</v>
      </c>
    </row>
    <row r="729">
      <c r="A729" s="16">
        <v>1688.0</v>
      </c>
      <c r="B729" s="10" t="str">
        <f t="array" ref="B729">IFERROR(XLOOKUP(A729,'Asignacion Ene'!A:A,'Asignacion Ene'!C:C))</f>
        <v>Pilgrims Tepo</v>
      </c>
      <c r="C729" s="10" t="str">
        <f t="array" ref="C729">IFERROR(XLOOKUP(A729,'Asignacion Ene'!A:A,'Asignacion Ene'!B:B))</f>
        <v>EC-02</v>
      </c>
      <c r="D729" s="28">
        <v>45666.85894675926</v>
      </c>
      <c r="E729" s="19" t="s">
        <v>50</v>
      </c>
      <c r="F729" s="10" t="str">
        <f t="array" ref="F729">IFERROR(XLOOKUP(E729,Operadores!A:A,Operadores!B:B))</f>
        <v>SANJUA07</v>
      </c>
      <c r="G729" s="16" t="s">
        <v>17</v>
      </c>
      <c r="H729" s="13">
        <v>19.2</v>
      </c>
      <c r="I729" s="18">
        <v>260.0</v>
      </c>
      <c r="J729" s="15">
        <f t="shared" si="5"/>
        <v>4992</v>
      </c>
      <c r="K729" s="10" t="str">
        <f t="array" ref="K729">IFERROR(XLOOKUP(G729,'Tipo de Carga'!A:A,'Tipo de Carga'!B:B))</f>
        <v>Autoabasto</v>
      </c>
      <c r="L729" s="10">
        <f t="shared" si="2"/>
        <v>2</v>
      </c>
      <c r="M729" s="10">
        <f t="shared" si="3"/>
        <v>9</v>
      </c>
      <c r="N729" s="10">
        <f t="shared" si="4"/>
        <v>1</v>
      </c>
      <c r="O729" s="10" t="str">
        <f t="array" ref="O729">IFERROR(XLOOKUP(G729,'Tipo de Carga'!A:A,'Tipo de Carga'!C:C))</f>
        <v>Diesel</v>
      </c>
    </row>
    <row r="730">
      <c r="A730" s="16">
        <v>1828.0</v>
      </c>
      <c r="B730" s="10" t="str">
        <f t="array" ref="B730">IFERROR(XLOOKUP(A730,'Asignacion Ene'!A:A,'Asignacion Ene'!C:C))</f>
        <v>Circuitos</v>
      </c>
      <c r="C730" s="10" t="str">
        <f t="array" ref="C730">IFERROR(XLOOKUP(A730,'Asignacion Ene'!A:A,'Asignacion Ene'!B:B))</f>
        <v>EC-03</v>
      </c>
      <c r="D730" s="28">
        <v>45666.85543981481</v>
      </c>
      <c r="E730" s="19" t="s">
        <v>25</v>
      </c>
      <c r="F730" s="10" t="str">
        <f t="array" ref="F730">IFERROR(XLOOKUP(E730,Operadores!A:A,Operadores!B:B))</f>
        <v>CRUBE</v>
      </c>
      <c r="G730" s="16" t="s">
        <v>17</v>
      </c>
      <c r="H730" s="13">
        <v>19.2</v>
      </c>
      <c r="I730" s="18">
        <v>617.0</v>
      </c>
      <c r="J730" s="15">
        <f t="shared" si="5"/>
        <v>11846.4</v>
      </c>
      <c r="K730" s="10" t="str">
        <f t="array" ref="K730">IFERROR(XLOOKUP(G730,'Tipo de Carga'!A:A,'Tipo de Carga'!B:B))</f>
        <v>Autoabasto</v>
      </c>
      <c r="L730" s="10">
        <f t="shared" si="2"/>
        <v>2</v>
      </c>
      <c r="M730" s="10">
        <f t="shared" si="3"/>
        <v>9</v>
      </c>
      <c r="N730" s="10">
        <f t="shared" si="4"/>
        <v>1</v>
      </c>
      <c r="O730" s="10" t="str">
        <f t="array" ref="O730">IFERROR(XLOOKUP(G730,'Tipo de Carga'!A:A,'Tipo de Carga'!C:C))</f>
        <v>Diesel</v>
      </c>
    </row>
    <row r="731">
      <c r="A731" s="16">
        <v>1810.0</v>
      </c>
      <c r="B731" s="10" t="str">
        <f t="array" ref="B731">IFERROR(XLOOKUP(A731,'Asignacion Ene'!A:A,'Asignacion Ene'!C:C))</f>
        <v>Circuitos</v>
      </c>
      <c r="C731" s="10" t="str">
        <f t="array" ref="C731">IFERROR(XLOOKUP(A731,'Asignacion Ene'!A:A,'Asignacion Ene'!B:B))</f>
        <v>EC-03</v>
      </c>
      <c r="D731" s="28">
        <v>45666.84643518519</v>
      </c>
      <c r="E731" s="19" t="s">
        <v>197</v>
      </c>
      <c r="F731" s="10" t="str">
        <f t="array" ref="F731">IFERROR(XLOOKUP(E731,Operadores!A:A,Operadores!B:B))</f>
        <v>MOLALE</v>
      </c>
      <c r="G731" s="16" t="s">
        <v>17</v>
      </c>
      <c r="H731" s="13">
        <v>19.2</v>
      </c>
      <c r="I731" s="18">
        <v>387.0</v>
      </c>
      <c r="J731" s="15">
        <f t="shared" si="5"/>
        <v>7430.4</v>
      </c>
      <c r="K731" s="10" t="str">
        <f t="array" ref="K731">IFERROR(XLOOKUP(G731,'Tipo de Carga'!A:A,'Tipo de Carga'!B:B))</f>
        <v>Autoabasto</v>
      </c>
      <c r="L731" s="10">
        <f t="shared" si="2"/>
        <v>2</v>
      </c>
      <c r="M731" s="10">
        <f t="shared" si="3"/>
        <v>9</v>
      </c>
      <c r="N731" s="10">
        <f t="shared" si="4"/>
        <v>1</v>
      </c>
      <c r="O731" s="10" t="str">
        <f t="array" ref="O731">IFERROR(XLOOKUP(G731,'Tipo de Carga'!A:A,'Tipo de Carga'!C:C))</f>
        <v>Diesel</v>
      </c>
    </row>
    <row r="732">
      <c r="A732" s="16">
        <v>1768.0</v>
      </c>
      <c r="B732" s="10" t="str">
        <f t="array" ref="B732">IFERROR(XLOOKUP(A732,'Asignacion Ene'!A:A,'Asignacion Ene'!C:C))</f>
        <v>Pipas</v>
      </c>
      <c r="C732" s="10" t="str">
        <f t="array" ref="C732">IFERROR(XLOOKUP(A732,'Asignacion Ene'!A:A,'Asignacion Ene'!B:B))</f>
        <v>EC-02</v>
      </c>
      <c r="D732" s="28">
        <v>45666.83997685185</v>
      </c>
      <c r="E732" s="19" t="s">
        <v>54</v>
      </c>
      <c r="F732" s="10" t="str">
        <f t="array" ref="F732">IFERROR(XLOOKUP(E732,Operadores!A:A,Operadores!B:B))</f>
        <v>JORJON</v>
      </c>
      <c r="G732" s="16" t="s">
        <v>17</v>
      </c>
      <c r="H732" s="13">
        <v>19.2</v>
      </c>
      <c r="I732" s="18">
        <v>55.0</v>
      </c>
      <c r="J732" s="15">
        <f t="shared" si="5"/>
        <v>1056</v>
      </c>
      <c r="K732" s="10" t="str">
        <f t="array" ref="K732">IFERROR(XLOOKUP(G732,'Tipo de Carga'!A:A,'Tipo de Carga'!B:B))</f>
        <v>Autoabasto</v>
      </c>
      <c r="L732" s="10">
        <f t="shared" si="2"/>
        <v>2</v>
      </c>
      <c r="M732" s="10">
        <f t="shared" si="3"/>
        <v>9</v>
      </c>
      <c r="N732" s="10">
        <f t="shared" si="4"/>
        <v>1</v>
      </c>
      <c r="O732" s="10" t="str">
        <f t="array" ref="O732">IFERROR(XLOOKUP(G732,'Tipo de Carga'!A:A,'Tipo de Carga'!C:C))</f>
        <v>Diesel</v>
      </c>
    </row>
    <row r="733">
      <c r="A733" s="16">
        <v>1872.0</v>
      </c>
      <c r="B733" s="10" t="str">
        <f t="array" ref="B733">IFERROR(XLOOKUP(A733,'Asignacion Ene'!A:A,'Asignacion Ene'!C:C))</f>
        <v>Circuitos</v>
      </c>
      <c r="C733" s="10" t="str">
        <f t="array" ref="C733">IFERROR(XLOOKUP(A733,'Asignacion Ene'!A:A,'Asignacion Ene'!B:B))</f>
        <v>EC-03</v>
      </c>
      <c r="D733" s="28">
        <v>45666.82188657407</v>
      </c>
      <c r="E733" s="19" t="s">
        <v>159</v>
      </c>
      <c r="F733" s="10" t="str">
        <f t="array" ref="F733">IFERROR(XLOOKUP(E733,Operadores!A:A,Operadores!B:B))</f>
        <v>HERJU01</v>
      </c>
      <c r="G733" s="16" t="s">
        <v>17</v>
      </c>
      <c r="H733" s="13">
        <v>19.2</v>
      </c>
      <c r="I733" s="18">
        <v>205.0</v>
      </c>
      <c r="J733" s="15">
        <f t="shared" si="5"/>
        <v>3936</v>
      </c>
      <c r="K733" s="10" t="str">
        <f t="array" ref="K733">IFERROR(XLOOKUP(G733,'Tipo de Carga'!A:A,'Tipo de Carga'!B:B))</f>
        <v>Autoabasto</v>
      </c>
      <c r="L733" s="10">
        <f t="shared" si="2"/>
        <v>2</v>
      </c>
      <c r="M733" s="10">
        <f t="shared" si="3"/>
        <v>9</v>
      </c>
      <c r="N733" s="10">
        <f t="shared" si="4"/>
        <v>1</v>
      </c>
      <c r="O733" s="10" t="str">
        <f t="array" ref="O733">IFERROR(XLOOKUP(G733,'Tipo de Carga'!A:A,'Tipo de Carga'!C:C))</f>
        <v>Diesel</v>
      </c>
    </row>
    <row r="734">
      <c r="A734" s="16">
        <v>1754.0</v>
      </c>
      <c r="B734" s="10" t="str">
        <f t="array" ref="B734">IFERROR(XLOOKUP(A734,'Asignacion Ene'!A:A,'Asignacion Ene'!C:C))</f>
        <v>Pilgrims Tepo</v>
      </c>
      <c r="C734" s="10" t="str">
        <f t="array" ref="C734">IFERROR(XLOOKUP(A734,'Asignacion Ene'!A:A,'Asignacion Ene'!B:B))</f>
        <v>EC-02</v>
      </c>
      <c r="D734" s="28">
        <v>45666.80966435185</v>
      </c>
      <c r="E734" s="19" t="s">
        <v>267</v>
      </c>
      <c r="F734" s="10" t="str">
        <f t="array" ref="F734">IFERROR(XLOOKUP(E734,Operadores!A:A,Operadores!B:B))</f>
        <v>RAMJOS</v>
      </c>
      <c r="G734" s="16" t="s">
        <v>17</v>
      </c>
      <c r="H734" s="13">
        <v>19.2</v>
      </c>
      <c r="I734" s="18">
        <v>90.0</v>
      </c>
      <c r="J734" s="15">
        <f t="shared" si="5"/>
        <v>1728</v>
      </c>
      <c r="K734" s="10" t="str">
        <f t="array" ref="K734">IFERROR(XLOOKUP(G734,'Tipo de Carga'!A:A,'Tipo de Carga'!B:B))</f>
        <v>Autoabasto</v>
      </c>
      <c r="L734" s="10">
        <f t="shared" si="2"/>
        <v>2</v>
      </c>
      <c r="M734" s="10">
        <f t="shared" si="3"/>
        <v>9</v>
      </c>
      <c r="N734" s="10">
        <f t="shared" si="4"/>
        <v>1</v>
      </c>
      <c r="O734" s="10" t="str">
        <f t="array" ref="O734">IFERROR(XLOOKUP(G734,'Tipo de Carga'!A:A,'Tipo de Carga'!C:C))</f>
        <v>Diesel</v>
      </c>
    </row>
    <row r="735">
      <c r="A735" s="16">
        <v>1780.0</v>
      </c>
      <c r="B735" s="10" t="str">
        <f t="array" ref="B735">IFERROR(XLOOKUP(A735,'Asignacion Ene'!A:A,'Asignacion Ene'!C:C))</f>
        <v>Pilgrims Tepo</v>
      </c>
      <c r="C735" s="10" t="str">
        <f t="array" ref="C735">IFERROR(XLOOKUP(A735,'Asignacion Ene'!A:A,'Asignacion Ene'!B:B))</f>
        <v>EC-02</v>
      </c>
      <c r="D735" s="28">
        <v>45666.80443287037</v>
      </c>
      <c r="E735" s="19" t="s">
        <v>340</v>
      </c>
      <c r="F735" s="10" t="str">
        <f t="array" ref="F735">IFERROR(XLOOKUP(E735,Operadores!A:A,Operadores!B:B))</f>
        <v>GONENR</v>
      </c>
      <c r="G735" s="16" t="s">
        <v>17</v>
      </c>
      <c r="H735" s="13">
        <v>19.2</v>
      </c>
      <c r="I735" s="18">
        <v>374.0</v>
      </c>
      <c r="J735" s="15">
        <f t="shared" si="5"/>
        <v>7180.8</v>
      </c>
      <c r="K735" s="10" t="str">
        <f t="array" ref="K735">IFERROR(XLOOKUP(G735,'Tipo de Carga'!A:A,'Tipo de Carga'!B:B))</f>
        <v>Autoabasto</v>
      </c>
      <c r="L735" s="10">
        <f t="shared" si="2"/>
        <v>2</v>
      </c>
      <c r="M735" s="10">
        <f t="shared" si="3"/>
        <v>9</v>
      </c>
      <c r="N735" s="10">
        <f t="shared" si="4"/>
        <v>1</v>
      </c>
      <c r="O735" s="10" t="str">
        <f t="array" ref="O735">IFERROR(XLOOKUP(G735,'Tipo de Carga'!A:A,'Tipo de Carga'!C:C))</f>
        <v>Diesel</v>
      </c>
    </row>
    <row r="736">
      <c r="A736" s="16">
        <v>2042.0</v>
      </c>
      <c r="B736" s="10" t="str">
        <f t="array" ref="B736">IFERROR(XLOOKUP(A736,'Asignacion Ene'!A:A,'Asignacion Ene'!C:C))</f>
        <v>Liverpool Local</v>
      </c>
      <c r="C736" s="10" t="str">
        <f t="array" ref="C736">IFERROR(XLOOKUP(A736,'Asignacion Ene'!A:A,'Asignacion Ene'!B:B))</f>
        <v>EC-01</v>
      </c>
      <c r="D736" s="28">
        <v>45666.795266203706</v>
      </c>
      <c r="E736" s="19" t="s">
        <v>150</v>
      </c>
      <c r="F736" s="10" t="str">
        <f t="array" ref="F736">IFERROR(XLOOKUP(E736,Operadores!A:A,Operadores!B:B))</f>
        <v>JUAOSC</v>
      </c>
      <c r="G736" s="16" t="s">
        <v>17</v>
      </c>
      <c r="H736" s="13">
        <v>19.2</v>
      </c>
      <c r="I736" s="18">
        <v>200.0</v>
      </c>
      <c r="J736" s="15">
        <f t="shared" si="5"/>
        <v>3840</v>
      </c>
      <c r="K736" s="10" t="str">
        <f t="array" ref="K736">IFERROR(XLOOKUP(G736,'Tipo de Carga'!A:A,'Tipo de Carga'!B:B))</f>
        <v>Autoabasto</v>
      </c>
      <c r="L736" s="10">
        <f t="shared" si="2"/>
        <v>2</v>
      </c>
      <c r="M736" s="10">
        <f t="shared" si="3"/>
        <v>9</v>
      </c>
      <c r="N736" s="10">
        <f t="shared" si="4"/>
        <v>1</v>
      </c>
      <c r="O736" s="10" t="str">
        <f t="array" ref="O736">IFERROR(XLOOKUP(G736,'Tipo de Carga'!A:A,'Tipo de Carga'!C:C))</f>
        <v>Diesel</v>
      </c>
    </row>
    <row r="737">
      <c r="A737" s="16">
        <v>1827.0</v>
      </c>
      <c r="B737" s="10" t="str">
        <f t="array" ref="B737">IFERROR(XLOOKUP(A737,'Asignacion Ene'!A:A,'Asignacion Ene'!C:C))</f>
        <v>Full Liver</v>
      </c>
      <c r="C737" s="10" t="str">
        <f t="array" ref="C737">IFERROR(XLOOKUP(A737,'Asignacion Ene'!A:A,'Asignacion Ene'!B:B))</f>
        <v>EC-01</v>
      </c>
      <c r="D737" s="28">
        <v>45666.77908564815</v>
      </c>
      <c r="E737" s="19" t="s">
        <v>29</v>
      </c>
      <c r="F737" s="10" t="str">
        <f t="array" ref="F737">IFERROR(XLOOKUP(E737,Operadores!A:A,Operadores!B:B))</f>
        <v>ANGMA</v>
      </c>
      <c r="G737" s="16" t="s">
        <v>17</v>
      </c>
      <c r="H737" s="13">
        <v>19.2</v>
      </c>
      <c r="I737" s="18">
        <v>812.0</v>
      </c>
      <c r="J737" s="15">
        <f t="shared" si="5"/>
        <v>15590.4</v>
      </c>
      <c r="K737" s="10" t="str">
        <f t="array" ref="K737">IFERROR(XLOOKUP(G737,'Tipo de Carga'!A:A,'Tipo de Carga'!B:B))</f>
        <v>Autoabasto</v>
      </c>
      <c r="L737" s="10">
        <f t="shared" si="2"/>
        <v>2</v>
      </c>
      <c r="M737" s="10">
        <f t="shared" si="3"/>
        <v>9</v>
      </c>
      <c r="N737" s="10">
        <f t="shared" si="4"/>
        <v>1</v>
      </c>
      <c r="O737" s="10" t="str">
        <f t="array" ref="O737">IFERROR(XLOOKUP(G737,'Tipo de Carga'!A:A,'Tipo de Carga'!C:C))</f>
        <v>Diesel</v>
      </c>
    </row>
    <row r="738">
      <c r="A738" s="16">
        <v>1704.0</v>
      </c>
      <c r="B738" s="10" t="str">
        <f t="array" ref="B738">IFERROR(XLOOKUP(A738,'Asignacion Ene'!A:A,'Asignacion Ene'!C:C))</f>
        <v>Pilgrims Tepo</v>
      </c>
      <c r="C738" s="10" t="str">
        <f t="array" ref="C738">IFERROR(XLOOKUP(A738,'Asignacion Ene'!A:A,'Asignacion Ene'!B:B))</f>
        <v>EC-02</v>
      </c>
      <c r="D738" s="28">
        <v>45666.77790509259</v>
      </c>
      <c r="E738" s="19" t="s">
        <v>122</v>
      </c>
      <c r="F738" s="10" t="str">
        <f t="array" ref="F738">IFERROR(XLOOKUP(E738,Operadores!A:A,Operadores!B:B))</f>
        <v>SANCAR01</v>
      </c>
      <c r="G738" s="16" t="s">
        <v>17</v>
      </c>
      <c r="H738" s="13">
        <v>19.2</v>
      </c>
      <c r="I738" s="18">
        <v>193.0</v>
      </c>
      <c r="J738" s="15">
        <f t="shared" si="5"/>
        <v>3705.6</v>
      </c>
      <c r="K738" s="10" t="str">
        <f t="array" ref="K738">IFERROR(XLOOKUP(G738,'Tipo de Carga'!A:A,'Tipo de Carga'!B:B))</f>
        <v>Autoabasto</v>
      </c>
      <c r="L738" s="10">
        <f t="shared" si="2"/>
        <v>2</v>
      </c>
      <c r="M738" s="10">
        <f t="shared" si="3"/>
        <v>9</v>
      </c>
      <c r="N738" s="10">
        <f t="shared" si="4"/>
        <v>1</v>
      </c>
      <c r="O738" s="10" t="str">
        <f t="array" ref="O738">IFERROR(XLOOKUP(G738,'Tipo de Carga'!A:A,'Tipo de Carga'!C:C))</f>
        <v>Diesel</v>
      </c>
    </row>
    <row r="739">
      <c r="A739" s="16">
        <v>1863.0</v>
      </c>
      <c r="B739" s="10" t="str">
        <f t="array" ref="B739">IFERROR(XLOOKUP(A739,'Asignacion Ene'!A:A,'Asignacion Ene'!C:C))</f>
        <v>Pilgrims Tepo</v>
      </c>
      <c r="C739" s="10" t="str">
        <f t="array" ref="C739">IFERROR(XLOOKUP(A739,'Asignacion Ene'!A:A,'Asignacion Ene'!B:B))</f>
        <v>EC-02</v>
      </c>
      <c r="D739" s="28">
        <v>45666.76505787037</v>
      </c>
      <c r="E739" s="19" t="s">
        <v>237</v>
      </c>
      <c r="F739" s="10" t="str">
        <f t="array" ref="F739">IFERROR(XLOOKUP(E739,Operadores!A:A,Operadores!B:B))</f>
        <v>SANJES01</v>
      </c>
      <c r="G739" s="16" t="s">
        <v>17</v>
      </c>
      <c r="H739" s="13">
        <v>19.2</v>
      </c>
      <c r="I739" s="18">
        <v>215.0</v>
      </c>
      <c r="J739" s="15">
        <f t="shared" si="5"/>
        <v>4128</v>
      </c>
      <c r="K739" s="10" t="str">
        <f t="array" ref="K739">IFERROR(XLOOKUP(G739,'Tipo de Carga'!A:A,'Tipo de Carga'!B:B))</f>
        <v>Autoabasto</v>
      </c>
      <c r="L739" s="10">
        <f t="shared" si="2"/>
        <v>2</v>
      </c>
      <c r="M739" s="10">
        <f t="shared" si="3"/>
        <v>9</v>
      </c>
      <c r="N739" s="10">
        <f t="shared" si="4"/>
        <v>1</v>
      </c>
      <c r="O739" s="10" t="str">
        <f t="array" ref="O739">IFERROR(XLOOKUP(G739,'Tipo de Carga'!A:A,'Tipo de Carga'!C:C))</f>
        <v>Diesel</v>
      </c>
    </row>
    <row r="740">
      <c r="A740" s="16">
        <v>1954.0</v>
      </c>
      <c r="B740" s="10" t="str">
        <f t="array" ref="B740">IFERROR(XLOOKUP(A740,'Asignacion Ene'!A:A,'Asignacion Ene'!C:C))</f>
        <v>MeLi asignado SD</v>
      </c>
      <c r="C740" s="10" t="str">
        <f t="array" ref="C740">IFERROR(XLOOKUP(A740,'Asignacion Ene'!A:A,'Asignacion Ene'!B:B))</f>
        <v>EC-05</v>
      </c>
      <c r="D740" s="28">
        <v>45666.76385416667</v>
      </c>
      <c r="E740" s="19" t="s">
        <v>341</v>
      </c>
      <c r="F740" s="10" t="str">
        <f t="array" ref="F740">IFERROR(XLOOKUP(E740,Operadores!A:A,Operadores!B:B))</f>
        <v>ESTZAI</v>
      </c>
      <c r="G740" s="16" t="s">
        <v>17</v>
      </c>
      <c r="H740" s="13">
        <v>19.2</v>
      </c>
      <c r="I740" s="18">
        <v>30.0</v>
      </c>
      <c r="J740" s="15">
        <f t="shared" si="5"/>
        <v>576</v>
      </c>
      <c r="K740" s="10" t="str">
        <f t="array" ref="K740">IFERROR(XLOOKUP(G740,'Tipo de Carga'!A:A,'Tipo de Carga'!B:B))</f>
        <v>Autoabasto</v>
      </c>
      <c r="L740" s="10">
        <f t="shared" si="2"/>
        <v>2</v>
      </c>
      <c r="M740" s="10">
        <f t="shared" si="3"/>
        <v>9</v>
      </c>
      <c r="N740" s="10">
        <f t="shared" si="4"/>
        <v>1</v>
      </c>
      <c r="O740" s="10" t="str">
        <f t="array" ref="O740">IFERROR(XLOOKUP(G740,'Tipo de Carga'!A:A,'Tipo de Carga'!C:C))</f>
        <v>Diesel</v>
      </c>
    </row>
    <row r="741">
      <c r="A741" s="16">
        <v>2028.0</v>
      </c>
      <c r="B741" s="10" t="str">
        <f t="array" ref="B741">IFERROR(XLOOKUP(A741,'Asignacion Ene'!A:A,'Asignacion Ene'!C:C))</f>
        <v>MeLi Dedicado Merida</v>
      </c>
      <c r="C741" s="10" t="str">
        <f t="array" ref="C741">IFERROR(XLOOKUP(A741,'Asignacion Ene'!A:A,'Asignacion Ene'!B:B))</f>
        <v>EC-05</v>
      </c>
      <c r="D741" s="28">
        <v>45666.750706018516</v>
      </c>
      <c r="E741" s="19" t="s">
        <v>227</v>
      </c>
      <c r="F741" s="10" t="str">
        <f t="array" ref="F741">IFERROR(XLOOKUP(E741,Operadores!A:A,Operadores!B:B))</f>
        <v>SANEUS</v>
      </c>
      <c r="G741" s="16" t="s">
        <v>17</v>
      </c>
      <c r="H741" s="13">
        <v>19.2</v>
      </c>
      <c r="I741" s="18">
        <v>297.0</v>
      </c>
      <c r="J741" s="15">
        <f t="shared" si="5"/>
        <v>5702.4</v>
      </c>
      <c r="K741" s="10" t="str">
        <f t="array" ref="K741">IFERROR(XLOOKUP(G741,'Tipo de Carga'!A:A,'Tipo de Carga'!B:B))</f>
        <v>Autoabasto</v>
      </c>
      <c r="L741" s="10">
        <f t="shared" si="2"/>
        <v>2</v>
      </c>
      <c r="M741" s="10">
        <f t="shared" si="3"/>
        <v>9</v>
      </c>
      <c r="N741" s="10">
        <f t="shared" si="4"/>
        <v>1</v>
      </c>
      <c r="O741" s="10" t="str">
        <f t="array" ref="O741">IFERROR(XLOOKUP(G741,'Tipo de Carga'!A:A,'Tipo de Carga'!C:C))</f>
        <v>Diesel</v>
      </c>
    </row>
    <row r="742">
      <c r="A742" s="16">
        <v>1752.0</v>
      </c>
      <c r="B742" s="10" t="str">
        <f t="array" ref="B742">IFERROR(XLOOKUP(A742,'Asignacion Ene'!A:A,'Asignacion Ene'!C:C))</f>
        <v>Liverpool Local</v>
      </c>
      <c r="C742" s="10" t="str">
        <f t="array" ref="C742">IFERROR(XLOOKUP(A742,'Asignacion Ene'!A:A,'Asignacion Ene'!B:B))</f>
        <v>EC-01</v>
      </c>
      <c r="D742" s="28">
        <v>45666.74582175926</v>
      </c>
      <c r="E742" s="19" t="s">
        <v>238</v>
      </c>
      <c r="F742" s="10" t="str">
        <f t="array" ref="F742">IFERROR(XLOOKUP(E742,Operadores!A:A,Operadores!B:B))</f>
        <v>ROBJUA01</v>
      </c>
      <c r="G742" s="16" t="s">
        <v>17</v>
      </c>
      <c r="H742" s="13">
        <v>19.2</v>
      </c>
      <c r="I742" s="18">
        <v>286.0</v>
      </c>
      <c r="J742" s="15">
        <f t="shared" si="5"/>
        <v>5491.2</v>
      </c>
      <c r="K742" s="10" t="str">
        <f t="array" ref="K742">IFERROR(XLOOKUP(G742,'Tipo de Carga'!A:A,'Tipo de Carga'!B:B))</f>
        <v>Autoabasto</v>
      </c>
      <c r="L742" s="10">
        <f t="shared" si="2"/>
        <v>2</v>
      </c>
      <c r="M742" s="10">
        <f t="shared" si="3"/>
        <v>9</v>
      </c>
      <c r="N742" s="10">
        <f t="shared" si="4"/>
        <v>1</v>
      </c>
      <c r="O742" s="10" t="str">
        <f t="array" ref="O742">IFERROR(XLOOKUP(G742,'Tipo de Carga'!A:A,'Tipo de Carga'!C:C))</f>
        <v>Diesel</v>
      </c>
    </row>
    <row r="743">
      <c r="A743" s="16">
        <v>1767.0</v>
      </c>
      <c r="B743" s="10" t="str">
        <f t="array" ref="B743">IFERROR(XLOOKUP(A743,'Asignacion Ene'!A:A,'Asignacion Ene'!C:C))</f>
        <v>Pilgrims Tepo</v>
      </c>
      <c r="C743" s="10" t="str">
        <f t="array" ref="C743">IFERROR(XLOOKUP(A743,'Asignacion Ene'!A:A,'Asignacion Ene'!B:B))</f>
        <v>EC-02</v>
      </c>
      <c r="D743" s="28">
        <v>45666.73956018518</v>
      </c>
      <c r="E743" s="19" t="s">
        <v>55</v>
      </c>
      <c r="F743" s="10" t="str">
        <f t="array" ref="F743">IFERROR(XLOOKUP(E743,Operadores!A:A,Operadores!B:B))</f>
        <v>DELJOS</v>
      </c>
      <c r="G743" s="16" t="s">
        <v>17</v>
      </c>
      <c r="H743" s="13">
        <v>19.2</v>
      </c>
      <c r="I743" s="18">
        <v>251.0</v>
      </c>
      <c r="J743" s="15">
        <f t="shared" si="5"/>
        <v>4819.2</v>
      </c>
      <c r="K743" s="10" t="str">
        <f t="array" ref="K743">IFERROR(XLOOKUP(G743,'Tipo de Carga'!A:A,'Tipo de Carga'!B:B))</f>
        <v>Autoabasto</v>
      </c>
      <c r="L743" s="10">
        <f t="shared" si="2"/>
        <v>2</v>
      </c>
      <c r="M743" s="10">
        <f t="shared" si="3"/>
        <v>9</v>
      </c>
      <c r="N743" s="10">
        <f t="shared" si="4"/>
        <v>1</v>
      </c>
      <c r="O743" s="10" t="str">
        <f t="array" ref="O743">IFERROR(XLOOKUP(G743,'Tipo de Carga'!A:A,'Tipo de Carga'!C:C))</f>
        <v>Diesel</v>
      </c>
    </row>
    <row r="744">
      <c r="A744" s="16" t="s">
        <v>342</v>
      </c>
      <c r="B744" s="10" t="str">
        <f t="array" ref="B744">IFERROR(XLOOKUP(A744,'Asignacion Ene'!A:A,'Asignacion Ene'!C:C))</f>
        <v/>
      </c>
      <c r="C744" s="10" t="str">
        <f t="array" ref="C744">IFERROR(XLOOKUP(A744,'Asignacion Ene'!A:A,'Asignacion Ene'!B:B))</f>
        <v/>
      </c>
      <c r="D744" s="28">
        <v>45666.73143518518</v>
      </c>
      <c r="E744" s="19" t="s">
        <v>32</v>
      </c>
      <c r="F744" s="10" t="str">
        <f t="array" ref="F744">IFERROR(XLOOKUP(E744,Operadores!A:A,Operadores!B:B))</f>
        <v>MTTO</v>
      </c>
      <c r="G744" s="16" t="s">
        <v>17</v>
      </c>
      <c r="H744" s="13">
        <v>19.2</v>
      </c>
      <c r="I744" s="18">
        <v>22.0</v>
      </c>
      <c r="J744" s="15">
        <f t="shared" si="5"/>
        <v>422.4</v>
      </c>
      <c r="K744" s="10" t="str">
        <f t="array" ref="K744">IFERROR(XLOOKUP(G744,'Tipo de Carga'!A:A,'Tipo de Carga'!B:B))</f>
        <v>Autoabasto</v>
      </c>
      <c r="L744" s="10">
        <f t="shared" si="2"/>
        <v>2</v>
      </c>
      <c r="M744" s="10">
        <f t="shared" si="3"/>
        <v>9</v>
      </c>
      <c r="N744" s="10">
        <f t="shared" si="4"/>
        <v>1</v>
      </c>
      <c r="O744" s="10" t="str">
        <f t="array" ref="O744">IFERROR(XLOOKUP(G744,'Tipo de Carga'!A:A,'Tipo de Carga'!C:C))</f>
        <v>Diesel</v>
      </c>
    </row>
    <row r="745">
      <c r="A745" s="16">
        <v>2026.0</v>
      </c>
      <c r="B745" s="10" t="str">
        <f t="array" ref="B745">IFERROR(XLOOKUP(A745,'Asignacion Ene'!A:A,'Asignacion Ene'!C:C))</f>
        <v>MeLi Dedicado Merida</v>
      </c>
      <c r="C745" s="10" t="str">
        <f t="array" ref="C745">IFERROR(XLOOKUP(A745,'Asignacion Ene'!A:A,'Asignacion Ene'!B:B))</f>
        <v>EC-05</v>
      </c>
      <c r="D745" s="28">
        <v>45666.72613425926</v>
      </c>
      <c r="E745" s="19" t="s">
        <v>34</v>
      </c>
      <c r="F745" s="10" t="str">
        <f t="array" ref="F745">IFERROR(XLOOKUP(E745,Operadores!A:A,Operadores!B:B))</f>
        <v>PERAN01</v>
      </c>
      <c r="G745" s="16" t="s">
        <v>17</v>
      </c>
      <c r="H745" s="13">
        <v>19.2</v>
      </c>
      <c r="I745" s="18">
        <v>284.0</v>
      </c>
      <c r="J745" s="15">
        <f t="shared" si="5"/>
        <v>5452.8</v>
      </c>
      <c r="K745" s="10" t="str">
        <f t="array" ref="K745">IFERROR(XLOOKUP(G745,'Tipo de Carga'!A:A,'Tipo de Carga'!B:B))</f>
        <v>Autoabasto</v>
      </c>
      <c r="L745" s="10">
        <f t="shared" si="2"/>
        <v>2</v>
      </c>
      <c r="M745" s="10">
        <f t="shared" si="3"/>
        <v>9</v>
      </c>
      <c r="N745" s="10">
        <f t="shared" si="4"/>
        <v>1</v>
      </c>
      <c r="O745" s="10" t="str">
        <f t="array" ref="O745">IFERROR(XLOOKUP(G745,'Tipo de Carga'!A:A,'Tipo de Carga'!C:C))</f>
        <v>Diesel</v>
      </c>
    </row>
    <row r="746">
      <c r="A746" s="16">
        <v>1689.0</v>
      </c>
      <c r="B746" s="10" t="str">
        <f t="array" ref="B746">IFERROR(XLOOKUP(A746,'Asignacion Ene'!A:A,'Asignacion Ene'!C:C))</f>
        <v>Pilgrims Tepo</v>
      </c>
      <c r="C746" s="10" t="str">
        <f t="array" ref="C746">IFERROR(XLOOKUP(A746,'Asignacion Ene'!A:A,'Asignacion Ene'!B:B))</f>
        <v>EC-02</v>
      </c>
      <c r="D746" s="28">
        <v>45666.71592592593</v>
      </c>
      <c r="E746" s="19" t="s">
        <v>24</v>
      </c>
      <c r="F746" s="10" t="str">
        <f t="array" ref="F746">IFERROR(XLOOKUP(E746,Operadores!A:A,Operadores!B:B))</f>
        <v>OROEDU</v>
      </c>
      <c r="G746" s="16" t="s">
        <v>17</v>
      </c>
      <c r="H746" s="13">
        <v>19.2</v>
      </c>
      <c r="I746" s="18">
        <v>246.0</v>
      </c>
      <c r="J746" s="15">
        <f t="shared" si="5"/>
        <v>4723.2</v>
      </c>
      <c r="K746" s="10" t="str">
        <f t="array" ref="K746">IFERROR(XLOOKUP(G746,'Tipo de Carga'!A:A,'Tipo de Carga'!B:B))</f>
        <v>Autoabasto</v>
      </c>
      <c r="L746" s="10">
        <f t="shared" si="2"/>
        <v>2</v>
      </c>
      <c r="M746" s="10">
        <f t="shared" si="3"/>
        <v>9</v>
      </c>
      <c r="N746" s="10">
        <f t="shared" si="4"/>
        <v>1</v>
      </c>
      <c r="O746" s="10" t="str">
        <f t="array" ref="O746">IFERROR(XLOOKUP(G746,'Tipo de Carga'!A:A,'Tipo de Carga'!C:C))</f>
        <v>Diesel</v>
      </c>
    </row>
    <row r="747">
      <c r="A747" s="16">
        <v>1854.0</v>
      </c>
      <c r="B747" s="10" t="str">
        <f t="array" ref="B747">IFERROR(XLOOKUP(A747,'Asignacion Ene'!A:A,'Asignacion Ene'!C:C))</f>
        <v>Hisense</v>
      </c>
      <c r="C747" s="10" t="str">
        <f t="array" ref="C747">IFERROR(XLOOKUP(A747,'Asignacion Ene'!A:A,'Asignacion Ene'!B:B))</f>
        <v>EC-03</v>
      </c>
      <c r="D747" s="28">
        <v>45666.709861111114</v>
      </c>
      <c r="E747" s="19" t="s">
        <v>181</v>
      </c>
      <c r="F747" s="10" t="str">
        <f t="array" ref="F747">IFERROR(XLOOKUP(E747,Operadores!A:A,Operadores!B:B))</f>
        <v>CARMAUX</v>
      </c>
      <c r="G747" s="16" t="s">
        <v>17</v>
      </c>
      <c r="H747" s="13">
        <v>19.2</v>
      </c>
      <c r="I747" s="18">
        <v>521.0</v>
      </c>
      <c r="J747" s="15">
        <f t="shared" si="5"/>
        <v>10003.2</v>
      </c>
      <c r="K747" s="10" t="str">
        <f t="array" ref="K747">IFERROR(XLOOKUP(G747,'Tipo de Carga'!A:A,'Tipo de Carga'!B:B))</f>
        <v>Autoabasto</v>
      </c>
      <c r="L747" s="10">
        <f t="shared" si="2"/>
        <v>2</v>
      </c>
      <c r="M747" s="10">
        <f t="shared" si="3"/>
        <v>9</v>
      </c>
      <c r="N747" s="10">
        <f t="shared" si="4"/>
        <v>1</v>
      </c>
      <c r="O747" s="10" t="str">
        <f t="array" ref="O747">IFERROR(XLOOKUP(G747,'Tipo de Carga'!A:A,'Tipo de Carga'!C:C))</f>
        <v>Diesel</v>
      </c>
    </row>
    <row r="748">
      <c r="A748" s="16">
        <v>1904.0</v>
      </c>
      <c r="B748" s="10" t="str">
        <f t="array" ref="B748">IFERROR(XLOOKUP(A748,'Asignacion Ene'!A:A,'Asignacion Ene'!C:C))</f>
        <v>MeLi asignado SD</v>
      </c>
      <c r="C748" s="10" t="str">
        <f t="array" ref="C748">IFERROR(XLOOKUP(A748,'Asignacion Ene'!A:A,'Asignacion Ene'!B:B))</f>
        <v>EC-05</v>
      </c>
      <c r="D748" s="28">
        <v>45666.692719907405</v>
      </c>
      <c r="E748" s="19" t="s">
        <v>192</v>
      </c>
      <c r="F748" s="10" t="str">
        <f t="array" ref="F748">IFERROR(XLOOKUP(E748,Operadores!A:A,Operadores!B:B))</f>
        <v>MARARM</v>
      </c>
      <c r="G748" s="16" t="s">
        <v>17</v>
      </c>
      <c r="H748" s="13">
        <v>19.2</v>
      </c>
      <c r="I748" s="18">
        <v>306.0</v>
      </c>
      <c r="J748" s="15">
        <f t="shared" si="5"/>
        <v>5875.2</v>
      </c>
      <c r="K748" s="10" t="str">
        <f t="array" ref="K748">IFERROR(XLOOKUP(G748,'Tipo de Carga'!A:A,'Tipo de Carga'!B:B))</f>
        <v>Autoabasto</v>
      </c>
      <c r="L748" s="10">
        <f t="shared" si="2"/>
        <v>2</v>
      </c>
      <c r="M748" s="10">
        <f t="shared" si="3"/>
        <v>9</v>
      </c>
      <c r="N748" s="10">
        <f t="shared" si="4"/>
        <v>1</v>
      </c>
      <c r="O748" s="10" t="str">
        <f t="array" ref="O748">IFERROR(XLOOKUP(G748,'Tipo de Carga'!A:A,'Tipo de Carga'!C:C))</f>
        <v>Diesel</v>
      </c>
    </row>
    <row r="749">
      <c r="A749" s="16">
        <v>2019.0</v>
      </c>
      <c r="B749" s="10" t="str">
        <f t="array" ref="B749">IFERROR(XLOOKUP(A749,'Asignacion Ene'!A:A,'Asignacion Ene'!C:C))</f>
        <v>MeLi Dedicado TD</v>
      </c>
      <c r="C749" s="10" t="str">
        <f t="array" ref="C749">IFERROR(XLOOKUP(A749,'Asignacion Ene'!A:A,'Asignacion Ene'!B:B))</f>
        <v>EC-05</v>
      </c>
      <c r="D749" s="28">
        <v>45666.653136574074</v>
      </c>
      <c r="E749" s="19" t="s">
        <v>241</v>
      </c>
      <c r="F749" s="10" t="str">
        <f t="array" ref="F749">IFERROR(XLOOKUP(E749,Operadores!A:A,Operadores!B:B))</f>
        <v>GALRAY</v>
      </c>
      <c r="G749" s="16" t="s">
        <v>17</v>
      </c>
      <c r="H749" s="13">
        <v>19.2</v>
      </c>
      <c r="I749" s="18">
        <v>624.0</v>
      </c>
      <c r="J749" s="15">
        <f t="shared" si="5"/>
        <v>11980.8</v>
      </c>
      <c r="K749" s="10" t="str">
        <f t="array" ref="K749">IFERROR(XLOOKUP(G749,'Tipo de Carga'!A:A,'Tipo de Carga'!B:B))</f>
        <v>Autoabasto</v>
      </c>
      <c r="L749" s="10">
        <f t="shared" si="2"/>
        <v>2</v>
      </c>
      <c r="M749" s="10">
        <f t="shared" si="3"/>
        <v>9</v>
      </c>
      <c r="N749" s="10">
        <f t="shared" si="4"/>
        <v>1</v>
      </c>
      <c r="O749" s="10" t="str">
        <f t="array" ref="O749">IFERROR(XLOOKUP(G749,'Tipo de Carga'!A:A,'Tipo de Carga'!C:C))</f>
        <v>Diesel</v>
      </c>
    </row>
    <row r="750">
      <c r="A750" s="16">
        <v>1985.0</v>
      </c>
      <c r="B750" s="10" t="str">
        <f t="array" ref="B750">IFERROR(XLOOKUP(A750,'Asignacion Ene'!A:A,'Asignacion Ene'!C:C))</f>
        <v>MeLi Dedicado TD</v>
      </c>
      <c r="C750" s="10" t="str">
        <f t="array" ref="C750">IFERROR(XLOOKUP(A750,'Asignacion Ene'!A:A,'Asignacion Ene'!B:B))</f>
        <v>EC-05</v>
      </c>
      <c r="D750" s="28">
        <v>45666.65289351852</v>
      </c>
      <c r="E750" s="19" t="s">
        <v>266</v>
      </c>
      <c r="F750" s="10" t="str">
        <f t="array" ref="F750">IFERROR(XLOOKUP(E750,Operadores!A:A,Operadores!B:B))</f>
        <v>TORAN</v>
      </c>
      <c r="G750" s="16" t="s">
        <v>17</v>
      </c>
      <c r="H750" s="13">
        <v>19.2</v>
      </c>
      <c r="I750" s="18">
        <v>304.0</v>
      </c>
      <c r="J750" s="15">
        <f t="shared" si="5"/>
        <v>5836.8</v>
      </c>
      <c r="K750" s="10" t="str">
        <f t="array" ref="K750">IFERROR(XLOOKUP(G750,'Tipo de Carga'!A:A,'Tipo de Carga'!B:B))</f>
        <v>Autoabasto</v>
      </c>
      <c r="L750" s="10">
        <f t="shared" si="2"/>
        <v>2</v>
      </c>
      <c r="M750" s="10">
        <f t="shared" si="3"/>
        <v>9</v>
      </c>
      <c r="N750" s="10">
        <f t="shared" si="4"/>
        <v>1</v>
      </c>
      <c r="O750" s="10" t="str">
        <f t="array" ref="O750">IFERROR(XLOOKUP(G750,'Tipo de Carga'!A:A,'Tipo de Carga'!C:C))</f>
        <v>Diesel</v>
      </c>
    </row>
    <row r="751">
      <c r="A751" s="16">
        <v>1989.0</v>
      </c>
      <c r="B751" s="10" t="str">
        <f t="array" ref="B751">IFERROR(XLOOKUP(A751,'Asignacion Ene'!A:A,'Asignacion Ene'!C:C))</f>
        <v>MeLi asignado SD</v>
      </c>
      <c r="C751" s="10" t="str">
        <f t="array" ref="C751">IFERROR(XLOOKUP(A751,'Asignacion Ene'!A:A,'Asignacion Ene'!B:B))</f>
        <v>EC-05</v>
      </c>
      <c r="D751" s="28">
        <v>45666.63489583333</v>
      </c>
      <c r="E751" s="19" t="s">
        <v>137</v>
      </c>
      <c r="F751" s="10" t="str">
        <f t="array" ref="F751">IFERROR(XLOOKUP(E751,Operadores!A:A,Operadores!B:B))</f>
        <v>CARCRI01</v>
      </c>
      <c r="G751" s="16" t="s">
        <v>17</v>
      </c>
      <c r="H751" s="13">
        <v>19.2</v>
      </c>
      <c r="I751" s="18">
        <v>859.0</v>
      </c>
      <c r="J751" s="15">
        <f t="shared" si="5"/>
        <v>16492.8</v>
      </c>
      <c r="K751" s="10" t="str">
        <f t="array" ref="K751">IFERROR(XLOOKUP(G751,'Tipo de Carga'!A:A,'Tipo de Carga'!B:B))</f>
        <v>Autoabasto</v>
      </c>
      <c r="L751" s="10">
        <f t="shared" si="2"/>
        <v>2</v>
      </c>
      <c r="M751" s="10">
        <f t="shared" si="3"/>
        <v>9</v>
      </c>
      <c r="N751" s="10">
        <f t="shared" si="4"/>
        <v>1</v>
      </c>
      <c r="O751" s="10" t="str">
        <f t="array" ref="O751">IFERROR(XLOOKUP(G751,'Tipo de Carga'!A:A,'Tipo de Carga'!C:C))</f>
        <v>Diesel</v>
      </c>
    </row>
    <row r="752">
      <c r="A752" s="16">
        <v>2006.0</v>
      </c>
      <c r="B752" s="10" t="str">
        <f t="array" ref="B752">IFERROR(XLOOKUP(A752,'Asignacion Ene'!A:A,'Asignacion Ene'!C:C))</f>
        <v>MeLi Dedicado Merida</v>
      </c>
      <c r="C752" s="10" t="str">
        <f t="array" ref="C752">IFERROR(XLOOKUP(A752,'Asignacion Ene'!A:A,'Asignacion Ene'!B:B))</f>
        <v>EC-05</v>
      </c>
      <c r="D752" s="28">
        <v>45666.62446759259</v>
      </c>
      <c r="E752" s="19" t="s">
        <v>226</v>
      </c>
      <c r="F752" s="10" t="str">
        <f t="array" ref="F752">IFERROR(XLOOKUP(E752,Operadores!A:A,Operadores!B:B))</f>
        <v>BERJES</v>
      </c>
      <c r="G752" s="16" t="s">
        <v>17</v>
      </c>
      <c r="H752" s="13">
        <v>19.2</v>
      </c>
      <c r="I752" s="18">
        <v>308.0</v>
      </c>
      <c r="J752" s="15">
        <f t="shared" si="5"/>
        <v>5913.6</v>
      </c>
      <c r="K752" s="10" t="str">
        <f t="array" ref="K752">IFERROR(XLOOKUP(G752,'Tipo de Carga'!A:A,'Tipo de Carga'!B:B))</f>
        <v>Autoabasto</v>
      </c>
      <c r="L752" s="10">
        <f t="shared" si="2"/>
        <v>2</v>
      </c>
      <c r="M752" s="10">
        <f t="shared" si="3"/>
        <v>9</v>
      </c>
      <c r="N752" s="10">
        <f t="shared" si="4"/>
        <v>1</v>
      </c>
      <c r="O752" s="10" t="str">
        <f t="array" ref="O752">IFERROR(XLOOKUP(G752,'Tipo de Carga'!A:A,'Tipo de Carga'!C:C))</f>
        <v>Diesel</v>
      </c>
    </row>
    <row r="753">
      <c r="A753" s="16">
        <v>1874.0</v>
      </c>
      <c r="B753" s="10" t="str">
        <f t="array" ref="B753">IFERROR(XLOOKUP(A753,'Asignacion Ene'!A:A,'Asignacion Ene'!C:C))</f>
        <v>Circuitos</v>
      </c>
      <c r="C753" s="10" t="str">
        <f t="array" ref="C753">IFERROR(XLOOKUP(A753,'Asignacion Ene'!A:A,'Asignacion Ene'!B:B))</f>
        <v>EC-03</v>
      </c>
      <c r="D753" s="28">
        <v>45666.616736111115</v>
      </c>
      <c r="E753" s="19" t="s">
        <v>27</v>
      </c>
      <c r="F753" s="10" t="str">
        <f t="array" ref="F753">IFERROR(XLOOKUP(E753,Operadores!A:A,Operadores!B:B))</f>
        <v>CONMAU</v>
      </c>
      <c r="G753" s="16" t="s">
        <v>17</v>
      </c>
      <c r="H753" s="13">
        <v>19.2</v>
      </c>
      <c r="I753" s="18">
        <v>291.0</v>
      </c>
      <c r="J753" s="15">
        <f t="shared" si="5"/>
        <v>5587.2</v>
      </c>
      <c r="K753" s="10" t="str">
        <f t="array" ref="K753">IFERROR(XLOOKUP(G753,'Tipo de Carga'!A:A,'Tipo de Carga'!B:B))</f>
        <v>Autoabasto</v>
      </c>
      <c r="L753" s="10">
        <f t="shared" si="2"/>
        <v>2</v>
      </c>
      <c r="M753" s="10">
        <f t="shared" si="3"/>
        <v>9</v>
      </c>
      <c r="N753" s="10">
        <f t="shared" si="4"/>
        <v>1</v>
      </c>
      <c r="O753" s="10" t="str">
        <f t="array" ref="O753">IFERROR(XLOOKUP(G753,'Tipo de Carga'!A:A,'Tipo de Carga'!C:C))</f>
        <v>Diesel</v>
      </c>
    </row>
    <row r="754">
      <c r="A754" s="16">
        <v>1942.0</v>
      </c>
      <c r="B754" s="10" t="str">
        <f t="array" ref="B754">IFERROR(XLOOKUP(A754,'Asignacion Ene'!A:A,'Asignacion Ene'!C:C))</f>
        <v>MeLi asignado SD</v>
      </c>
      <c r="C754" s="10" t="str">
        <f t="array" ref="C754">IFERROR(XLOOKUP(A754,'Asignacion Ene'!A:A,'Asignacion Ene'!B:B))</f>
        <v>EC-05</v>
      </c>
      <c r="D754" s="28">
        <v>45666.59515046296</v>
      </c>
      <c r="E754" s="19" t="s">
        <v>64</v>
      </c>
      <c r="F754" s="10" t="str">
        <f t="array" ref="F754">IFERROR(XLOOKUP(E754,Operadores!A:A,Operadores!B:B))</f>
        <v>GARJUA04</v>
      </c>
      <c r="G754" s="16" t="s">
        <v>17</v>
      </c>
      <c r="H754" s="13">
        <v>19.2</v>
      </c>
      <c r="I754" s="18">
        <v>343.0</v>
      </c>
      <c r="J754" s="15">
        <f t="shared" si="5"/>
        <v>6585.6</v>
      </c>
      <c r="K754" s="10" t="str">
        <f t="array" ref="K754">IFERROR(XLOOKUP(G754,'Tipo de Carga'!A:A,'Tipo de Carga'!B:B))</f>
        <v>Autoabasto</v>
      </c>
      <c r="L754" s="10">
        <f t="shared" si="2"/>
        <v>2</v>
      </c>
      <c r="M754" s="10">
        <f t="shared" si="3"/>
        <v>9</v>
      </c>
      <c r="N754" s="10">
        <f t="shared" si="4"/>
        <v>1</v>
      </c>
      <c r="O754" s="10" t="str">
        <f t="array" ref="O754">IFERROR(XLOOKUP(G754,'Tipo de Carga'!A:A,'Tipo de Carga'!C:C))</f>
        <v>Diesel</v>
      </c>
    </row>
    <row r="755">
      <c r="A755" s="16">
        <v>1941.0</v>
      </c>
      <c r="B755" s="10" t="str">
        <f t="array" ref="B755">IFERROR(XLOOKUP(A755,'Asignacion Ene'!A:A,'Asignacion Ene'!C:C))</f>
        <v>Available</v>
      </c>
      <c r="C755" s="10" t="str">
        <f t="array" ref="C755">IFERROR(XLOOKUP(A755,'Asignacion Ene'!A:A,'Asignacion Ene'!B:B))</f>
        <v>TTE</v>
      </c>
      <c r="D755" s="28">
        <v>45666.56707175926</v>
      </c>
      <c r="E755" s="19" t="s">
        <v>133</v>
      </c>
      <c r="F755" s="10" t="str">
        <f t="array" ref="F755">IFERROR(XLOOKUP(E755,Operadores!A:A,Operadores!B:B))</f>
        <v>GUTBE</v>
      </c>
      <c r="G755" s="16" t="s">
        <v>17</v>
      </c>
      <c r="H755" s="13">
        <v>19.2</v>
      </c>
      <c r="I755" s="18">
        <v>313.0</v>
      </c>
      <c r="J755" s="15">
        <f t="shared" si="5"/>
        <v>6009.6</v>
      </c>
      <c r="K755" s="10" t="str">
        <f t="array" ref="K755">IFERROR(XLOOKUP(G755,'Tipo de Carga'!A:A,'Tipo de Carga'!B:B))</f>
        <v>Autoabasto</v>
      </c>
      <c r="L755" s="10">
        <f t="shared" si="2"/>
        <v>2</v>
      </c>
      <c r="M755" s="10">
        <f t="shared" si="3"/>
        <v>9</v>
      </c>
      <c r="N755" s="10">
        <f t="shared" si="4"/>
        <v>1</v>
      </c>
      <c r="O755" s="10" t="str">
        <f t="array" ref="O755">IFERROR(XLOOKUP(G755,'Tipo de Carga'!A:A,'Tipo de Carga'!C:C))</f>
        <v>Diesel</v>
      </c>
    </row>
    <row r="756">
      <c r="A756" s="16">
        <v>1959.0</v>
      </c>
      <c r="B756" s="10" t="str">
        <f t="array" ref="B756">IFERROR(XLOOKUP(A756,'Asignacion Ene'!A:A,'Asignacion Ene'!C:C))</f>
        <v>Full Liver</v>
      </c>
      <c r="C756" s="10" t="str">
        <f t="array" ref="C756">IFERROR(XLOOKUP(A756,'Asignacion Ene'!A:A,'Asignacion Ene'!B:B))</f>
        <v>EC-01</v>
      </c>
      <c r="D756" s="28">
        <v>45666.51755787037</v>
      </c>
      <c r="E756" s="19" t="s">
        <v>99</v>
      </c>
      <c r="F756" s="10" t="str">
        <f t="array" ref="F756">IFERROR(XLOOKUP(E756,Operadores!A:A,Operadores!B:B))</f>
        <v>JARDAN</v>
      </c>
      <c r="G756" s="16" t="s">
        <v>17</v>
      </c>
      <c r="H756" s="13">
        <v>19.2</v>
      </c>
      <c r="I756" s="18">
        <v>837.0</v>
      </c>
      <c r="J756" s="15">
        <f t="shared" si="5"/>
        <v>16070.4</v>
      </c>
      <c r="K756" s="10" t="str">
        <f t="array" ref="K756">IFERROR(XLOOKUP(G756,'Tipo de Carga'!A:A,'Tipo de Carga'!B:B))</f>
        <v>Autoabasto</v>
      </c>
      <c r="L756" s="10">
        <f t="shared" si="2"/>
        <v>2</v>
      </c>
      <c r="M756" s="10">
        <f t="shared" si="3"/>
        <v>9</v>
      </c>
      <c r="N756" s="10">
        <f t="shared" si="4"/>
        <v>1</v>
      </c>
      <c r="O756" s="10" t="str">
        <f t="array" ref="O756">IFERROR(XLOOKUP(G756,'Tipo de Carga'!A:A,'Tipo de Carga'!C:C))</f>
        <v>Diesel</v>
      </c>
    </row>
    <row r="757">
      <c r="A757" s="16">
        <v>1956.0</v>
      </c>
      <c r="B757" s="10" t="str">
        <f t="array" ref="B757">IFERROR(XLOOKUP(A757,'Asignacion Ene'!A:A,'Asignacion Ene'!C:C))</f>
        <v>MeLi asignado SD</v>
      </c>
      <c r="C757" s="10" t="str">
        <f t="array" ref="C757">IFERROR(XLOOKUP(A757,'Asignacion Ene'!A:A,'Asignacion Ene'!B:B))</f>
        <v>EC-05</v>
      </c>
      <c r="D757" s="28">
        <v>45666.495775462965</v>
      </c>
      <c r="E757" s="19" t="s">
        <v>61</v>
      </c>
      <c r="F757" s="10" t="str">
        <f t="array" ref="F757">IFERROR(XLOOKUP(E757,Operadores!A:A,Operadores!B:B))</f>
        <v>MUÑCEC</v>
      </c>
      <c r="G757" s="16" t="s">
        <v>17</v>
      </c>
      <c r="H757" s="13">
        <v>19.2</v>
      </c>
      <c r="I757" s="18">
        <v>365.0</v>
      </c>
      <c r="J757" s="15">
        <f t="shared" si="5"/>
        <v>7008</v>
      </c>
      <c r="K757" s="10" t="str">
        <f t="array" ref="K757">IFERROR(XLOOKUP(G757,'Tipo de Carga'!A:A,'Tipo de Carga'!B:B))</f>
        <v>Autoabasto</v>
      </c>
      <c r="L757" s="10">
        <f t="shared" si="2"/>
        <v>2</v>
      </c>
      <c r="M757" s="10">
        <f t="shared" si="3"/>
        <v>9</v>
      </c>
      <c r="N757" s="10">
        <f t="shared" si="4"/>
        <v>1</v>
      </c>
      <c r="O757" s="10" t="str">
        <f t="array" ref="O757">IFERROR(XLOOKUP(G757,'Tipo de Carga'!A:A,'Tipo de Carga'!C:C))</f>
        <v>Diesel</v>
      </c>
    </row>
    <row r="758">
      <c r="A758" s="16">
        <v>1901.0</v>
      </c>
      <c r="B758" s="10" t="str">
        <f t="array" ref="B758">IFERROR(XLOOKUP(A758,'Asignacion Ene'!A:A,'Asignacion Ene'!C:C))</f>
        <v>Pipas</v>
      </c>
      <c r="C758" s="10" t="str">
        <f t="array" ref="C758">IFERROR(XLOOKUP(A758,'Asignacion Ene'!A:A,'Asignacion Ene'!B:B))</f>
        <v>EC-02</v>
      </c>
      <c r="D758" s="28">
        <v>45666.48299768518</v>
      </c>
      <c r="E758" s="19" t="s">
        <v>343</v>
      </c>
      <c r="F758" s="10" t="str">
        <f t="array" ref="F758">IFERROR(XLOOKUP(E758,Operadores!A:A,Operadores!B:B))</f>
        <v>APODA</v>
      </c>
      <c r="G758" s="16" t="s">
        <v>17</v>
      </c>
      <c r="H758" s="13">
        <v>19.2</v>
      </c>
      <c r="I758" s="18">
        <v>775.0</v>
      </c>
      <c r="J758" s="15">
        <f t="shared" si="5"/>
        <v>14880</v>
      </c>
      <c r="K758" s="10" t="str">
        <f t="array" ref="K758">IFERROR(XLOOKUP(G758,'Tipo de Carga'!A:A,'Tipo de Carga'!B:B))</f>
        <v>Autoabasto</v>
      </c>
      <c r="L758" s="10">
        <f t="shared" si="2"/>
        <v>2</v>
      </c>
      <c r="M758" s="10">
        <f t="shared" si="3"/>
        <v>9</v>
      </c>
      <c r="N758" s="10">
        <f t="shared" si="4"/>
        <v>1</v>
      </c>
      <c r="O758" s="10" t="str">
        <f t="array" ref="O758">IFERROR(XLOOKUP(G758,'Tipo de Carga'!A:A,'Tipo de Carga'!C:C))</f>
        <v>Diesel</v>
      </c>
    </row>
    <row r="759">
      <c r="A759" s="16">
        <v>2017.0</v>
      </c>
      <c r="B759" s="10" t="str">
        <f t="array" ref="B759">IFERROR(XLOOKUP(A759,'Asignacion Ene'!A:A,'Asignacion Ene'!C:C))</f>
        <v>MeLi Dedicado TD</v>
      </c>
      <c r="C759" s="10" t="str">
        <f t="array" ref="C759">IFERROR(XLOOKUP(A759,'Asignacion Ene'!A:A,'Asignacion Ene'!B:B))</f>
        <v>EC-05</v>
      </c>
      <c r="D759" s="28">
        <v>45666.464895833335</v>
      </c>
      <c r="E759" s="19" t="s">
        <v>344</v>
      </c>
      <c r="F759" s="10" t="str">
        <f t="array" ref="F759">IFERROR(XLOOKUP(E759,Operadores!A:A,Operadores!B:B))</f>
        <v>FLOBRA</v>
      </c>
      <c r="G759" s="16" t="s">
        <v>17</v>
      </c>
      <c r="H759" s="13">
        <v>19.2</v>
      </c>
      <c r="I759" s="18">
        <v>434.0</v>
      </c>
      <c r="J759" s="15">
        <f t="shared" si="5"/>
        <v>8332.8</v>
      </c>
      <c r="K759" s="10" t="str">
        <f t="array" ref="K759">IFERROR(XLOOKUP(G759,'Tipo de Carga'!A:A,'Tipo de Carga'!B:B))</f>
        <v>Autoabasto</v>
      </c>
      <c r="L759" s="10">
        <f t="shared" si="2"/>
        <v>2</v>
      </c>
      <c r="M759" s="10">
        <f t="shared" si="3"/>
        <v>9</v>
      </c>
      <c r="N759" s="10">
        <f t="shared" si="4"/>
        <v>1</v>
      </c>
      <c r="O759" s="10" t="str">
        <f t="array" ref="O759">IFERROR(XLOOKUP(G759,'Tipo de Carga'!A:A,'Tipo de Carga'!C:C))</f>
        <v>Diesel</v>
      </c>
    </row>
    <row r="760">
      <c r="A760" s="16">
        <v>2010.0</v>
      </c>
      <c r="B760" s="10" t="str">
        <f t="array" ref="B760">IFERROR(XLOOKUP(A760,'Asignacion Ene'!A:A,'Asignacion Ene'!C:C))</f>
        <v>MeLi asignado SD</v>
      </c>
      <c r="C760" s="10" t="str">
        <f t="array" ref="C760">IFERROR(XLOOKUP(A760,'Asignacion Ene'!A:A,'Asignacion Ene'!B:B))</f>
        <v>EC-05</v>
      </c>
      <c r="D760" s="28">
        <v>45666.45625</v>
      </c>
      <c r="E760" s="19" t="s">
        <v>175</v>
      </c>
      <c r="F760" s="10" t="str">
        <f t="array" ref="F760">IFERROR(XLOOKUP(E760,Operadores!A:A,Operadores!B:B))</f>
        <v>CHAJE</v>
      </c>
      <c r="G760" s="16" t="s">
        <v>17</v>
      </c>
      <c r="H760" s="13">
        <v>19.2</v>
      </c>
      <c r="I760" s="18">
        <v>320.0</v>
      </c>
      <c r="J760" s="15">
        <f t="shared" si="5"/>
        <v>6144</v>
      </c>
      <c r="K760" s="10" t="str">
        <f t="array" ref="K760">IFERROR(XLOOKUP(G760,'Tipo de Carga'!A:A,'Tipo de Carga'!B:B))</f>
        <v>Autoabasto</v>
      </c>
      <c r="L760" s="10">
        <f t="shared" si="2"/>
        <v>2</v>
      </c>
      <c r="M760" s="10">
        <f t="shared" si="3"/>
        <v>9</v>
      </c>
      <c r="N760" s="10">
        <f t="shared" si="4"/>
        <v>1</v>
      </c>
      <c r="O760" s="10" t="str">
        <f t="array" ref="O760">IFERROR(XLOOKUP(G760,'Tipo de Carga'!A:A,'Tipo de Carga'!C:C))</f>
        <v>Diesel</v>
      </c>
    </row>
    <row r="761">
      <c r="A761" s="16">
        <v>1946.0</v>
      </c>
      <c r="B761" s="10" t="str">
        <f t="array" ref="B761">IFERROR(XLOOKUP(A761,'Asignacion Ene'!A:A,'Asignacion Ene'!C:C))</f>
        <v>MeLi asignado SD</v>
      </c>
      <c r="C761" s="10" t="str">
        <f t="array" ref="C761">IFERROR(XLOOKUP(A761,'Asignacion Ene'!A:A,'Asignacion Ene'!B:B))</f>
        <v>EC-05</v>
      </c>
      <c r="D761" s="28">
        <v>45666.452893518515</v>
      </c>
      <c r="E761" s="19" t="s">
        <v>142</v>
      </c>
      <c r="F761" s="10" t="str">
        <f t="array" ref="F761">IFERROR(XLOOKUP(E761,Operadores!A:A,Operadores!B:B))</f>
        <v>GARLUI</v>
      </c>
      <c r="G761" s="16" t="s">
        <v>17</v>
      </c>
      <c r="H761" s="13">
        <v>19.2</v>
      </c>
      <c r="I761" s="18">
        <v>306.0</v>
      </c>
      <c r="J761" s="15">
        <f t="shared" si="5"/>
        <v>5875.2</v>
      </c>
      <c r="K761" s="10" t="str">
        <f t="array" ref="K761">IFERROR(XLOOKUP(G761,'Tipo de Carga'!A:A,'Tipo de Carga'!B:B))</f>
        <v>Autoabasto</v>
      </c>
      <c r="L761" s="10">
        <f t="shared" si="2"/>
        <v>2</v>
      </c>
      <c r="M761" s="10">
        <f t="shared" si="3"/>
        <v>9</v>
      </c>
      <c r="N761" s="10">
        <f t="shared" si="4"/>
        <v>1</v>
      </c>
      <c r="O761" s="10" t="str">
        <f t="array" ref="O761">IFERROR(XLOOKUP(G761,'Tipo de Carga'!A:A,'Tipo de Carga'!C:C))</f>
        <v>Diesel</v>
      </c>
    </row>
    <row r="762">
      <c r="A762" s="16">
        <v>1876.0</v>
      </c>
      <c r="B762" s="10" t="str">
        <f t="array" ref="B762">IFERROR(XLOOKUP(A762,'Asignacion Ene'!A:A,'Asignacion Ene'!C:C))</f>
        <v>Circuitos</v>
      </c>
      <c r="C762" s="10" t="str">
        <f t="array" ref="C762">IFERROR(XLOOKUP(A762,'Asignacion Ene'!A:A,'Asignacion Ene'!B:B))</f>
        <v>EC-03</v>
      </c>
      <c r="D762" s="28">
        <v>45666.44449074074</v>
      </c>
      <c r="E762" s="19" t="s">
        <v>202</v>
      </c>
      <c r="F762" s="10" t="str">
        <f t="array" ref="F762">IFERROR(XLOOKUP(E762,Operadores!A:A,Operadores!B:B))</f>
        <v>RUIFR</v>
      </c>
      <c r="G762" s="16" t="s">
        <v>17</v>
      </c>
      <c r="H762" s="13">
        <v>19.2</v>
      </c>
      <c r="I762" s="18">
        <v>327.0</v>
      </c>
      <c r="J762" s="15">
        <f t="shared" si="5"/>
        <v>6278.4</v>
      </c>
      <c r="K762" s="10" t="str">
        <f t="array" ref="K762">IFERROR(XLOOKUP(G762,'Tipo de Carga'!A:A,'Tipo de Carga'!B:B))</f>
        <v>Autoabasto</v>
      </c>
      <c r="L762" s="10">
        <f t="shared" si="2"/>
        <v>2</v>
      </c>
      <c r="M762" s="10">
        <f t="shared" si="3"/>
        <v>9</v>
      </c>
      <c r="N762" s="10">
        <f t="shared" si="4"/>
        <v>1</v>
      </c>
      <c r="O762" s="10" t="str">
        <f t="array" ref="O762">IFERROR(XLOOKUP(G762,'Tipo de Carga'!A:A,'Tipo de Carga'!C:C))</f>
        <v>Diesel</v>
      </c>
    </row>
    <row r="763">
      <c r="A763" s="16">
        <v>1905.0</v>
      </c>
      <c r="B763" s="10" t="str">
        <f t="array" ref="B763">IFERROR(XLOOKUP(A763,'Asignacion Ene'!A:A,'Asignacion Ene'!C:C))</f>
        <v>MeLi asignado SD</v>
      </c>
      <c r="C763" s="10" t="str">
        <f t="array" ref="C763">IFERROR(XLOOKUP(A763,'Asignacion Ene'!A:A,'Asignacion Ene'!B:B))</f>
        <v>EC-05</v>
      </c>
      <c r="D763" s="28">
        <v>45666.44131944444</v>
      </c>
      <c r="E763" s="19" t="s">
        <v>242</v>
      </c>
      <c r="F763" s="10" t="str">
        <f t="array" ref="F763">IFERROR(XLOOKUP(E763,Operadores!A:A,Operadores!B:B))</f>
        <v>ALTJOS</v>
      </c>
      <c r="G763" s="16" t="s">
        <v>17</v>
      </c>
      <c r="H763" s="13">
        <v>19.2</v>
      </c>
      <c r="I763" s="18">
        <v>296.0</v>
      </c>
      <c r="J763" s="15">
        <f t="shared" si="5"/>
        <v>5683.2</v>
      </c>
      <c r="K763" s="10" t="str">
        <f t="array" ref="K763">IFERROR(XLOOKUP(G763,'Tipo de Carga'!A:A,'Tipo de Carga'!B:B))</f>
        <v>Autoabasto</v>
      </c>
      <c r="L763" s="10">
        <f t="shared" si="2"/>
        <v>2</v>
      </c>
      <c r="M763" s="10">
        <f t="shared" si="3"/>
        <v>9</v>
      </c>
      <c r="N763" s="10">
        <f t="shared" si="4"/>
        <v>1</v>
      </c>
      <c r="O763" s="10" t="str">
        <f t="array" ref="O763">IFERROR(XLOOKUP(G763,'Tipo de Carga'!A:A,'Tipo de Carga'!C:C))</f>
        <v>Diesel</v>
      </c>
    </row>
    <row r="764">
      <c r="A764" s="16">
        <v>1997.0</v>
      </c>
      <c r="B764" s="10" t="str">
        <f t="array" ref="B764">IFERROR(XLOOKUP(A764,'Asignacion Ene'!A:A,'Asignacion Ene'!C:C))</f>
        <v>MeLi Dedicado Merida</v>
      </c>
      <c r="C764" s="10" t="str">
        <f t="array" ref="C764">IFERROR(XLOOKUP(A764,'Asignacion Ene'!A:A,'Asignacion Ene'!B:B))</f>
        <v>EC-05</v>
      </c>
      <c r="D764" s="28">
        <v>45666.431284722225</v>
      </c>
      <c r="E764" s="19" t="s">
        <v>170</v>
      </c>
      <c r="F764" s="10" t="str">
        <f t="array" ref="F764">IFERROR(XLOOKUP(E764,Operadores!A:A,Operadores!B:B))</f>
        <v>MARLEO</v>
      </c>
      <c r="G764" s="16" t="s">
        <v>17</v>
      </c>
      <c r="H764" s="13">
        <v>19.2</v>
      </c>
      <c r="I764" s="18">
        <v>290.0</v>
      </c>
      <c r="J764" s="15">
        <f t="shared" si="5"/>
        <v>5568</v>
      </c>
      <c r="K764" s="10" t="str">
        <f t="array" ref="K764">IFERROR(XLOOKUP(G764,'Tipo de Carga'!A:A,'Tipo de Carga'!B:B))</f>
        <v>Autoabasto</v>
      </c>
      <c r="L764" s="10">
        <f t="shared" si="2"/>
        <v>2</v>
      </c>
      <c r="M764" s="10">
        <f t="shared" si="3"/>
        <v>9</v>
      </c>
      <c r="N764" s="10">
        <f t="shared" si="4"/>
        <v>1</v>
      </c>
      <c r="O764" s="10" t="str">
        <f t="array" ref="O764">IFERROR(XLOOKUP(G764,'Tipo de Carga'!A:A,'Tipo de Carga'!C:C))</f>
        <v>Diesel</v>
      </c>
    </row>
    <row r="765">
      <c r="A765" s="16">
        <v>2001.0</v>
      </c>
      <c r="B765" s="10" t="str">
        <f t="array" ref="B765">IFERROR(XLOOKUP(A765,'Asignacion Ene'!A:A,'Asignacion Ene'!C:C))</f>
        <v>MeLi Dedicado Merida</v>
      </c>
      <c r="C765" s="10" t="str">
        <f t="array" ref="C765">IFERROR(XLOOKUP(A765,'Asignacion Ene'!A:A,'Asignacion Ene'!B:B))</f>
        <v>EC-05</v>
      </c>
      <c r="D765" s="28">
        <v>45666.42560185185</v>
      </c>
      <c r="E765" s="19" t="s">
        <v>173</v>
      </c>
      <c r="F765" s="10" t="str">
        <f t="array" ref="F765">IFERROR(XLOOKUP(E765,Operadores!A:A,Operadores!B:B))</f>
        <v>GARJUL</v>
      </c>
      <c r="G765" s="16" t="s">
        <v>17</v>
      </c>
      <c r="H765" s="13">
        <v>19.2</v>
      </c>
      <c r="I765" s="18">
        <v>274.0</v>
      </c>
      <c r="J765" s="15">
        <f t="shared" si="5"/>
        <v>5260.8</v>
      </c>
      <c r="K765" s="10" t="str">
        <f t="array" ref="K765">IFERROR(XLOOKUP(G765,'Tipo de Carga'!A:A,'Tipo de Carga'!B:B))</f>
        <v>Autoabasto</v>
      </c>
      <c r="L765" s="10">
        <f t="shared" si="2"/>
        <v>2</v>
      </c>
      <c r="M765" s="10">
        <f t="shared" si="3"/>
        <v>9</v>
      </c>
      <c r="N765" s="10">
        <f t="shared" si="4"/>
        <v>1</v>
      </c>
      <c r="O765" s="10" t="str">
        <f t="array" ref="O765">IFERROR(XLOOKUP(G765,'Tipo de Carga'!A:A,'Tipo de Carga'!C:C))</f>
        <v>Diesel</v>
      </c>
    </row>
    <row r="766">
      <c r="A766" s="16">
        <v>1788.0</v>
      </c>
      <c r="B766" s="10" t="str">
        <f t="array" ref="B766">IFERROR(XLOOKUP(A766,'Asignacion Ene'!A:A,'Asignacion Ene'!C:C))</f>
        <v>Liverpool Local</v>
      </c>
      <c r="C766" s="10" t="str">
        <f t="array" ref="C766">IFERROR(XLOOKUP(A766,'Asignacion Ene'!A:A,'Asignacion Ene'!B:B))</f>
        <v>EC-01</v>
      </c>
      <c r="D766" s="28">
        <v>45666.417083333334</v>
      </c>
      <c r="E766" s="19" t="s">
        <v>115</v>
      </c>
      <c r="F766" s="10" t="str">
        <f t="array" ref="F766">IFERROR(XLOOKUP(E766,Operadores!A:A,Operadores!B:B))</f>
        <v>PERMAR01</v>
      </c>
      <c r="G766" s="16" t="s">
        <v>17</v>
      </c>
      <c r="H766" s="13">
        <v>19.2</v>
      </c>
      <c r="I766" s="18">
        <v>397.0</v>
      </c>
      <c r="J766" s="15">
        <f t="shared" si="5"/>
        <v>7622.4</v>
      </c>
      <c r="K766" s="10" t="str">
        <f t="array" ref="K766">IFERROR(XLOOKUP(G766,'Tipo de Carga'!A:A,'Tipo de Carga'!B:B))</f>
        <v>Autoabasto</v>
      </c>
      <c r="L766" s="10">
        <f t="shared" si="2"/>
        <v>2</v>
      </c>
      <c r="M766" s="10">
        <f t="shared" si="3"/>
        <v>9</v>
      </c>
      <c r="N766" s="10">
        <f t="shared" si="4"/>
        <v>1</v>
      </c>
      <c r="O766" s="10" t="str">
        <f t="array" ref="O766">IFERROR(XLOOKUP(G766,'Tipo de Carga'!A:A,'Tipo de Carga'!C:C))</f>
        <v>Diesel</v>
      </c>
    </row>
    <row r="767">
      <c r="A767" s="16">
        <v>1980.0</v>
      </c>
      <c r="B767" s="10" t="str">
        <f t="array" ref="B767">IFERROR(XLOOKUP(A767,'Asignacion Ene'!A:A,'Asignacion Ene'!C:C))</f>
        <v>MeLi asignado SD</v>
      </c>
      <c r="C767" s="10" t="str">
        <f t="array" ref="C767">IFERROR(XLOOKUP(A767,'Asignacion Ene'!A:A,'Asignacion Ene'!B:B))</f>
        <v>EC-05</v>
      </c>
      <c r="D767" s="28">
        <v>45666.40663194445</v>
      </c>
      <c r="E767" s="19" t="s">
        <v>74</v>
      </c>
      <c r="F767" s="10" t="str">
        <f t="array" ref="F767">IFERROR(XLOOKUP(E767,Operadores!A:A,Operadores!B:B))</f>
        <v>AGUMIG</v>
      </c>
      <c r="G767" s="16" t="s">
        <v>17</v>
      </c>
      <c r="H767" s="13">
        <v>19.2</v>
      </c>
      <c r="I767" s="18">
        <v>465.0</v>
      </c>
      <c r="J767" s="15">
        <f t="shared" si="5"/>
        <v>8928</v>
      </c>
      <c r="K767" s="10" t="str">
        <f t="array" ref="K767">IFERROR(XLOOKUP(G767,'Tipo de Carga'!A:A,'Tipo de Carga'!B:B))</f>
        <v>Autoabasto</v>
      </c>
      <c r="L767" s="10">
        <f t="shared" si="2"/>
        <v>2</v>
      </c>
      <c r="M767" s="10">
        <f t="shared" si="3"/>
        <v>9</v>
      </c>
      <c r="N767" s="10">
        <f t="shared" si="4"/>
        <v>1</v>
      </c>
      <c r="O767" s="10" t="str">
        <f t="array" ref="O767">IFERROR(XLOOKUP(G767,'Tipo de Carga'!A:A,'Tipo de Carga'!C:C))</f>
        <v>Diesel</v>
      </c>
    </row>
    <row r="768">
      <c r="A768" s="16">
        <v>1991.0</v>
      </c>
      <c r="B768" s="10" t="str">
        <f t="array" ref="B768">IFERROR(XLOOKUP(A768,'Asignacion Ene'!A:A,'Asignacion Ene'!C:C))</f>
        <v>MeLi Dedicado Merida</v>
      </c>
      <c r="C768" s="10" t="str">
        <f t="array" ref="C768">IFERROR(XLOOKUP(A768,'Asignacion Ene'!A:A,'Asignacion Ene'!B:B))</f>
        <v>EC-05</v>
      </c>
      <c r="D768" s="28">
        <v>45666.388865740744</v>
      </c>
      <c r="E768" s="19" t="s">
        <v>165</v>
      </c>
      <c r="F768" s="10" t="str">
        <f t="array" ref="F768">IFERROR(XLOOKUP(E768,Operadores!A:A,Operadores!B:B))</f>
        <v>RUEREN</v>
      </c>
      <c r="G768" s="16" t="s">
        <v>17</v>
      </c>
      <c r="H768" s="13">
        <v>19.2</v>
      </c>
      <c r="I768" s="18">
        <v>325.0</v>
      </c>
      <c r="J768" s="15">
        <f t="shared" si="5"/>
        <v>6240</v>
      </c>
      <c r="K768" s="10" t="str">
        <f t="array" ref="K768">IFERROR(XLOOKUP(G768,'Tipo de Carga'!A:A,'Tipo de Carga'!B:B))</f>
        <v>Autoabasto</v>
      </c>
      <c r="L768" s="10">
        <f t="shared" si="2"/>
        <v>2</v>
      </c>
      <c r="M768" s="10">
        <f t="shared" si="3"/>
        <v>9</v>
      </c>
      <c r="N768" s="10">
        <f t="shared" si="4"/>
        <v>1</v>
      </c>
      <c r="O768" s="10" t="str">
        <f t="array" ref="O768">IFERROR(XLOOKUP(G768,'Tipo de Carga'!A:A,'Tipo de Carga'!C:C))</f>
        <v>Diesel</v>
      </c>
    </row>
    <row r="769">
      <c r="A769" s="16">
        <v>1733.0</v>
      </c>
      <c r="B769" s="10" t="str">
        <f t="array" ref="B769">IFERROR(XLOOKUP(A769,'Asignacion Ene'!A:A,'Asignacion Ene'!C:C))</f>
        <v>Liverpool Local</v>
      </c>
      <c r="C769" s="10" t="str">
        <f t="array" ref="C769">IFERROR(XLOOKUP(A769,'Asignacion Ene'!A:A,'Asignacion Ene'!B:B))</f>
        <v>EC-01</v>
      </c>
      <c r="D769" s="28">
        <v>45666.3634375</v>
      </c>
      <c r="E769" s="19" t="s">
        <v>301</v>
      </c>
      <c r="F769" s="10" t="str">
        <f t="array" ref="F769">IFERROR(XLOOKUP(E769,Operadores!A:A,Operadores!B:B))</f>
        <v>CABCAR</v>
      </c>
      <c r="G769" s="16" t="s">
        <v>17</v>
      </c>
      <c r="H769" s="13">
        <v>19.2</v>
      </c>
      <c r="I769" s="18">
        <v>419.0</v>
      </c>
      <c r="J769" s="15">
        <f t="shared" si="5"/>
        <v>8044.8</v>
      </c>
      <c r="K769" s="10" t="str">
        <f t="array" ref="K769">IFERROR(XLOOKUP(G769,'Tipo de Carga'!A:A,'Tipo de Carga'!B:B))</f>
        <v>Autoabasto</v>
      </c>
      <c r="L769" s="10">
        <f t="shared" si="2"/>
        <v>2</v>
      </c>
      <c r="M769" s="10">
        <f t="shared" si="3"/>
        <v>9</v>
      </c>
      <c r="N769" s="10">
        <f t="shared" si="4"/>
        <v>1</v>
      </c>
      <c r="O769" s="10" t="str">
        <f t="array" ref="O769">IFERROR(XLOOKUP(G769,'Tipo de Carga'!A:A,'Tipo de Carga'!C:C))</f>
        <v>Diesel</v>
      </c>
    </row>
    <row r="770">
      <c r="A770" s="16">
        <v>1718.0</v>
      </c>
      <c r="B770" s="10" t="str">
        <f t="array" ref="B770">IFERROR(XLOOKUP(A770,'Asignacion Ene'!A:A,'Asignacion Ene'!C:C))</f>
        <v>Available</v>
      </c>
      <c r="C770" s="10" t="str">
        <f t="array" ref="C770">IFERROR(XLOOKUP(A770,'Asignacion Ene'!A:A,'Asignacion Ene'!B:B))</f>
        <v>TTE</v>
      </c>
      <c r="D770" s="28">
        <v>45666.333402777775</v>
      </c>
      <c r="E770" s="19" t="s">
        <v>145</v>
      </c>
      <c r="F770" s="10" t="str">
        <f t="array" ref="F770">IFERROR(XLOOKUP(E770,Operadores!A:A,Operadores!B:B))</f>
        <v>OVAQUI</v>
      </c>
      <c r="G770" s="16" t="s">
        <v>17</v>
      </c>
      <c r="H770" s="13">
        <v>19.2</v>
      </c>
      <c r="I770" s="18">
        <v>522.0</v>
      </c>
      <c r="J770" s="15">
        <f t="shared" si="5"/>
        <v>10022.4</v>
      </c>
      <c r="K770" s="10" t="str">
        <f t="array" ref="K770">IFERROR(XLOOKUP(G770,'Tipo de Carga'!A:A,'Tipo de Carga'!B:B))</f>
        <v>Autoabasto</v>
      </c>
      <c r="L770" s="10">
        <f t="shared" si="2"/>
        <v>2</v>
      </c>
      <c r="M770" s="10">
        <f t="shared" si="3"/>
        <v>9</v>
      </c>
      <c r="N770" s="10">
        <f t="shared" si="4"/>
        <v>1</v>
      </c>
      <c r="O770" s="10" t="str">
        <f t="array" ref="O770">IFERROR(XLOOKUP(G770,'Tipo de Carga'!A:A,'Tipo de Carga'!C:C))</f>
        <v>Diesel</v>
      </c>
    </row>
    <row r="771">
      <c r="A771" s="16">
        <v>2040.0</v>
      </c>
      <c r="B771" s="10" t="str">
        <f t="array" ref="B771">IFERROR(XLOOKUP(A771,'Asignacion Ene'!A:A,'Asignacion Ene'!C:C))</f>
        <v>Liverpool Local</v>
      </c>
      <c r="C771" s="10" t="str">
        <f t="array" ref="C771">IFERROR(XLOOKUP(A771,'Asignacion Ene'!A:A,'Asignacion Ene'!B:B))</f>
        <v>EC-01</v>
      </c>
      <c r="D771" s="28">
        <v>45666.323275462964</v>
      </c>
      <c r="E771" s="19" t="s">
        <v>200</v>
      </c>
      <c r="F771" s="10" t="str">
        <f t="array" ref="F771">IFERROR(XLOOKUP(E771,Operadores!A:A,Operadores!B:B))</f>
        <v>RUEPAT</v>
      </c>
      <c r="G771" s="16" t="s">
        <v>17</v>
      </c>
      <c r="H771" s="13">
        <v>19.2</v>
      </c>
      <c r="I771" s="18">
        <v>256.0</v>
      </c>
      <c r="J771" s="15">
        <f t="shared" si="5"/>
        <v>4915.2</v>
      </c>
      <c r="K771" s="10" t="str">
        <f t="array" ref="K771">IFERROR(XLOOKUP(G771,'Tipo de Carga'!A:A,'Tipo de Carga'!B:B))</f>
        <v>Autoabasto</v>
      </c>
      <c r="L771" s="10">
        <f t="shared" si="2"/>
        <v>2</v>
      </c>
      <c r="M771" s="10">
        <f t="shared" si="3"/>
        <v>9</v>
      </c>
      <c r="N771" s="10">
        <f t="shared" si="4"/>
        <v>1</v>
      </c>
      <c r="O771" s="10" t="str">
        <f t="array" ref="O771">IFERROR(XLOOKUP(G771,'Tipo de Carga'!A:A,'Tipo de Carga'!C:C))</f>
        <v>Diesel</v>
      </c>
    </row>
    <row r="772">
      <c r="A772" s="16">
        <v>2035.0</v>
      </c>
      <c r="B772" s="10" t="str">
        <f t="array" ref="B772">IFERROR(XLOOKUP(A772,'Asignacion Ene'!A:A,'Asignacion Ene'!C:C))</f>
        <v>Liverpool Local</v>
      </c>
      <c r="C772" s="10" t="str">
        <f t="array" ref="C772">IFERROR(XLOOKUP(A772,'Asignacion Ene'!A:A,'Asignacion Ene'!B:B))</f>
        <v>EC-01</v>
      </c>
      <c r="D772" s="28">
        <v>45666.310891203706</v>
      </c>
      <c r="E772" s="19" t="s">
        <v>141</v>
      </c>
      <c r="F772" s="10" t="str">
        <f t="array" ref="F772">IFERROR(XLOOKUP(E772,Operadores!A:A,Operadores!B:B))</f>
        <v>VELJOR</v>
      </c>
      <c r="G772" s="16" t="s">
        <v>17</v>
      </c>
      <c r="H772" s="13">
        <v>19.2</v>
      </c>
      <c r="I772" s="18">
        <v>106.0</v>
      </c>
      <c r="J772" s="15">
        <f t="shared" si="5"/>
        <v>2035.2</v>
      </c>
      <c r="K772" s="10" t="str">
        <f t="array" ref="K772">IFERROR(XLOOKUP(G772,'Tipo de Carga'!A:A,'Tipo de Carga'!B:B))</f>
        <v>Autoabasto</v>
      </c>
      <c r="L772" s="10">
        <f t="shared" si="2"/>
        <v>2</v>
      </c>
      <c r="M772" s="10">
        <f t="shared" si="3"/>
        <v>9</v>
      </c>
      <c r="N772" s="10">
        <f t="shared" si="4"/>
        <v>1</v>
      </c>
      <c r="O772" s="10" t="str">
        <f t="array" ref="O772">IFERROR(XLOOKUP(G772,'Tipo de Carga'!A:A,'Tipo de Carga'!C:C))</f>
        <v>Diesel</v>
      </c>
    </row>
    <row r="773">
      <c r="A773" s="16">
        <v>1802.0</v>
      </c>
      <c r="B773" s="10" t="str">
        <f t="array" ref="B773">IFERROR(XLOOKUP(A773,'Asignacion Ene'!A:A,'Asignacion Ene'!C:C))</f>
        <v>Liverpool Local</v>
      </c>
      <c r="C773" s="10" t="str">
        <f t="array" ref="C773">IFERROR(XLOOKUP(A773,'Asignacion Ene'!A:A,'Asignacion Ene'!B:B))</f>
        <v>EC-01</v>
      </c>
      <c r="D773" s="28">
        <v>45666.2778587963</v>
      </c>
      <c r="E773" s="19" t="s">
        <v>67</v>
      </c>
      <c r="F773" s="10" t="str">
        <f t="array" ref="F773">IFERROR(XLOOKUP(E773,Operadores!A:A,Operadores!B:B))</f>
        <v>FLOERI</v>
      </c>
      <c r="G773" s="16" t="s">
        <v>17</v>
      </c>
      <c r="H773" s="13">
        <v>19.2</v>
      </c>
      <c r="I773" s="18">
        <v>344.0</v>
      </c>
      <c r="J773" s="15">
        <f t="shared" si="5"/>
        <v>6604.8</v>
      </c>
      <c r="K773" s="10" t="str">
        <f t="array" ref="K773">IFERROR(XLOOKUP(G773,'Tipo de Carga'!A:A,'Tipo de Carga'!B:B))</f>
        <v>Autoabasto</v>
      </c>
      <c r="L773" s="10">
        <f t="shared" si="2"/>
        <v>2</v>
      </c>
      <c r="M773" s="10">
        <f t="shared" si="3"/>
        <v>9</v>
      </c>
      <c r="N773" s="10">
        <f t="shared" si="4"/>
        <v>1</v>
      </c>
      <c r="O773" s="10" t="str">
        <f t="array" ref="O773">IFERROR(XLOOKUP(G773,'Tipo de Carga'!A:A,'Tipo de Carga'!C:C))</f>
        <v>Diesel</v>
      </c>
    </row>
    <row r="774">
      <c r="A774" s="16">
        <v>2011.0</v>
      </c>
      <c r="B774" s="10" t="str">
        <f t="array" ref="B774">IFERROR(XLOOKUP(A774,'Asignacion Ene'!A:A,'Asignacion Ene'!C:C))</f>
        <v>MeLi Dedicado TD</v>
      </c>
      <c r="C774" s="10" t="str">
        <f t="array" ref="C774">IFERROR(XLOOKUP(A774,'Asignacion Ene'!A:A,'Asignacion Ene'!B:B))</f>
        <v>EC-05</v>
      </c>
      <c r="D774" s="28">
        <v>45666.25916666666</v>
      </c>
      <c r="E774" s="19" t="s">
        <v>30</v>
      </c>
      <c r="F774" s="10" t="str">
        <f t="array" ref="F774">IFERROR(XLOOKUP(E774,Operadores!A:A,Operadores!B:B))</f>
        <v>GUEGAB</v>
      </c>
      <c r="G774" s="16" t="s">
        <v>17</v>
      </c>
      <c r="H774" s="13">
        <v>19.2</v>
      </c>
      <c r="I774" s="18">
        <v>545.0</v>
      </c>
      <c r="J774" s="15">
        <f t="shared" si="5"/>
        <v>10464</v>
      </c>
      <c r="K774" s="10" t="str">
        <f t="array" ref="K774">IFERROR(XLOOKUP(G774,'Tipo de Carga'!A:A,'Tipo de Carga'!B:B))</f>
        <v>Autoabasto</v>
      </c>
      <c r="L774" s="10">
        <f t="shared" si="2"/>
        <v>2</v>
      </c>
      <c r="M774" s="10">
        <f t="shared" si="3"/>
        <v>9</v>
      </c>
      <c r="N774" s="10">
        <f t="shared" si="4"/>
        <v>1</v>
      </c>
      <c r="O774" s="10" t="str">
        <f t="array" ref="O774">IFERROR(XLOOKUP(G774,'Tipo de Carga'!A:A,'Tipo de Carga'!C:C))</f>
        <v>Diesel</v>
      </c>
    </row>
    <row r="775">
      <c r="A775" s="16">
        <v>1976.0</v>
      </c>
      <c r="B775" s="10" t="str">
        <f t="array" ref="B775">IFERROR(XLOOKUP(A775,'Asignacion Ene'!A:A,'Asignacion Ene'!C:C))</f>
        <v>MeLi asignado SD</v>
      </c>
      <c r="C775" s="10" t="str">
        <f t="array" ref="C775">IFERROR(XLOOKUP(A775,'Asignacion Ene'!A:A,'Asignacion Ene'!B:B))</f>
        <v>EC-05</v>
      </c>
      <c r="D775" s="28">
        <v>45666.1137962963</v>
      </c>
      <c r="E775" s="19" t="s">
        <v>300</v>
      </c>
      <c r="F775" s="10" t="str">
        <f t="array" ref="F775">IFERROR(XLOOKUP(E775,Operadores!A:A,Operadores!B:B))</f>
        <v>BAUGEO</v>
      </c>
      <c r="G775" s="16" t="s">
        <v>17</v>
      </c>
      <c r="H775" s="13">
        <v>19.2</v>
      </c>
      <c r="I775" s="18">
        <v>360.0</v>
      </c>
      <c r="J775" s="15">
        <f t="shared" si="5"/>
        <v>6912</v>
      </c>
      <c r="K775" s="10" t="str">
        <f t="array" ref="K775">IFERROR(XLOOKUP(G775,'Tipo de Carga'!A:A,'Tipo de Carga'!B:B))</f>
        <v>Autoabasto</v>
      </c>
      <c r="L775" s="10">
        <f t="shared" si="2"/>
        <v>2</v>
      </c>
      <c r="M775" s="10">
        <f t="shared" si="3"/>
        <v>9</v>
      </c>
      <c r="N775" s="10">
        <f t="shared" si="4"/>
        <v>1</v>
      </c>
      <c r="O775" s="10" t="str">
        <f t="array" ref="O775">IFERROR(XLOOKUP(G775,'Tipo de Carga'!A:A,'Tipo de Carga'!C:C))</f>
        <v>Diesel</v>
      </c>
    </row>
    <row r="776">
      <c r="A776" s="16">
        <v>2022.0</v>
      </c>
      <c r="B776" s="10" t="str">
        <f t="array" ref="B776">IFERROR(XLOOKUP(A776,'Asignacion Ene'!A:A,'Asignacion Ene'!C:C))</f>
        <v>MeLi Dedicado TD</v>
      </c>
      <c r="C776" s="10" t="str">
        <f t="array" ref="C776">IFERROR(XLOOKUP(A776,'Asignacion Ene'!A:A,'Asignacion Ene'!B:B))</f>
        <v>EC-05</v>
      </c>
      <c r="D776" s="28">
        <v>45666.10344907407</v>
      </c>
      <c r="E776" s="19" t="s">
        <v>183</v>
      </c>
      <c r="F776" s="10" t="str">
        <f t="array" ref="F776">IFERROR(XLOOKUP(E776,Operadores!A:A,Operadores!B:B))</f>
        <v>DELBL</v>
      </c>
      <c r="G776" s="16" t="s">
        <v>17</v>
      </c>
      <c r="H776" s="13">
        <v>19.2</v>
      </c>
      <c r="I776" s="18">
        <v>496.0</v>
      </c>
      <c r="J776" s="15">
        <f t="shared" si="5"/>
        <v>9523.2</v>
      </c>
      <c r="K776" s="10" t="str">
        <f t="array" ref="K776">IFERROR(XLOOKUP(G776,'Tipo de Carga'!A:A,'Tipo de Carga'!B:B))</f>
        <v>Autoabasto</v>
      </c>
      <c r="L776" s="10">
        <f t="shared" si="2"/>
        <v>2</v>
      </c>
      <c r="M776" s="10">
        <f t="shared" si="3"/>
        <v>9</v>
      </c>
      <c r="N776" s="10">
        <f t="shared" si="4"/>
        <v>1</v>
      </c>
      <c r="O776" s="10" t="str">
        <f t="array" ref="O776">IFERROR(XLOOKUP(G776,'Tipo de Carga'!A:A,'Tipo de Carga'!C:C))</f>
        <v>Diesel</v>
      </c>
    </row>
    <row r="777">
      <c r="A777" s="16">
        <v>1952.0</v>
      </c>
      <c r="B777" s="10" t="str">
        <f t="array" ref="B777">IFERROR(XLOOKUP(A777,'Asignacion Ene'!A:A,'Asignacion Ene'!C:C))</f>
        <v>MeLi asignado SD</v>
      </c>
      <c r="C777" s="10" t="str">
        <f t="array" ref="C777">IFERROR(XLOOKUP(A777,'Asignacion Ene'!A:A,'Asignacion Ene'!B:B))</f>
        <v>EC-05</v>
      </c>
      <c r="D777" s="28">
        <v>45666.10099537037</v>
      </c>
      <c r="E777" s="19" t="s">
        <v>345</v>
      </c>
      <c r="F777" s="10" t="str">
        <f t="array" ref="F777">IFERROR(XLOOKUP(E777,Operadores!A:A,Operadores!B:B))</f>
        <v>TREJUA</v>
      </c>
      <c r="G777" s="16" t="s">
        <v>17</v>
      </c>
      <c r="H777" s="13">
        <v>19.2</v>
      </c>
      <c r="I777" s="18">
        <v>908.0</v>
      </c>
      <c r="J777" s="15">
        <f t="shared" si="5"/>
        <v>17433.6</v>
      </c>
      <c r="K777" s="10" t="str">
        <f t="array" ref="K777">IFERROR(XLOOKUP(G777,'Tipo de Carga'!A:A,'Tipo de Carga'!B:B))</f>
        <v>Autoabasto</v>
      </c>
      <c r="L777" s="10">
        <f t="shared" si="2"/>
        <v>2</v>
      </c>
      <c r="M777" s="10">
        <f t="shared" si="3"/>
        <v>9</v>
      </c>
      <c r="N777" s="10">
        <f t="shared" si="4"/>
        <v>1</v>
      </c>
      <c r="O777" s="10" t="str">
        <f t="array" ref="O777">IFERROR(XLOOKUP(G777,'Tipo de Carga'!A:A,'Tipo de Carga'!C:C))</f>
        <v>Diesel</v>
      </c>
    </row>
    <row r="778">
      <c r="A778" s="16">
        <v>1943.0</v>
      </c>
      <c r="B778" s="10" t="str">
        <f t="array" ref="B778">IFERROR(XLOOKUP(A778,'Asignacion Ene'!A:A,'Asignacion Ene'!C:C))</f>
        <v>Circuitos</v>
      </c>
      <c r="C778" s="10" t="str">
        <f t="array" ref="C778">IFERROR(XLOOKUP(A778,'Asignacion Ene'!A:A,'Asignacion Ene'!B:B))</f>
        <v>EC-03</v>
      </c>
      <c r="D778" s="28">
        <v>45666.05163194444</v>
      </c>
      <c r="E778" s="19" t="s">
        <v>318</v>
      </c>
      <c r="F778" s="10" t="str">
        <f t="array" ref="F778">IFERROR(XLOOKUP(E778,Operadores!A:A,Operadores!B:B))</f>
        <v>RODRAU01</v>
      </c>
      <c r="G778" s="16" t="s">
        <v>17</v>
      </c>
      <c r="H778" s="13">
        <v>19.2</v>
      </c>
      <c r="I778" s="18">
        <v>244.0</v>
      </c>
      <c r="J778" s="15">
        <f t="shared" si="5"/>
        <v>4684.8</v>
      </c>
      <c r="K778" s="10" t="str">
        <f t="array" ref="K778">IFERROR(XLOOKUP(G778,'Tipo de Carga'!A:A,'Tipo de Carga'!B:B))</f>
        <v>Autoabasto</v>
      </c>
      <c r="L778" s="10">
        <f t="shared" si="2"/>
        <v>2</v>
      </c>
      <c r="M778" s="10">
        <f t="shared" si="3"/>
        <v>9</v>
      </c>
      <c r="N778" s="10">
        <f t="shared" si="4"/>
        <v>1</v>
      </c>
      <c r="O778" s="10" t="str">
        <f t="array" ref="O778">IFERROR(XLOOKUP(G778,'Tipo de Carga'!A:A,'Tipo de Carga'!C:C))</f>
        <v>Diesel</v>
      </c>
    </row>
    <row r="779">
      <c r="A779" s="16">
        <v>1768.0</v>
      </c>
      <c r="B779" s="10" t="str">
        <f t="array" ref="B779">IFERROR(XLOOKUP(A779,'Asignacion Ene'!A:A,'Asignacion Ene'!C:C))</f>
        <v>Pipas</v>
      </c>
      <c r="C779" s="10" t="str">
        <f t="array" ref="C779">IFERROR(XLOOKUP(A779,'Asignacion Ene'!A:A,'Asignacion Ene'!B:B))</f>
        <v>EC-02</v>
      </c>
      <c r="D779" s="28">
        <v>45666.00945601852</v>
      </c>
      <c r="E779" s="19" t="s">
        <v>340</v>
      </c>
      <c r="F779" s="10" t="str">
        <f t="array" ref="F779">IFERROR(XLOOKUP(E779,Operadores!A:A,Operadores!B:B))</f>
        <v>GONENR</v>
      </c>
      <c r="G779" s="16" t="s">
        <v>17</v>
      </c>
      <c r="H779" s="13">
        <v>19.2</v>
      </c>
      <c r="I779" s="18">
        <v>128.0</v>
      </c>
      <c r="J779" s="15">
        <f t="shared" si="5"/>
        <v>2457.6</v>
      </c>
      <c r="K779" s="10" t="str">
        <f t="array" ref="K779">IFERROR(XLOOKUP(G779,'Tipo de Carga'!A:A,'Tipo de Carga'!B:B))</f>
        <v>Autoabasto</v>
      </c>
      <c r="L779" s="10">
        <f t="shared" si="2"/>
        <v>2</v>
      </c>
      <c r="M779" s="10">
        <f t="shared" si="3"/>
        <v>9</v>
      </c>
      <c r="N779" s="10">
        <f t="shared" si="4"/>
        <v>1</v>
      </c>
      <c r="O779" s="10" t="str">
        <f t="array" ref="O779">IFERROR(XLOOKUP(G779,'Tipo de Carga'!A:A,'Tipo de Carga'!C:C))</f>
        <v>Diesel</v>
      </c>
    </row>
    <row r="780">
      <c r="A780" s="16">
        <v>1783.0</v>
      </c>
      <c r="B780" s="10" t="str">
        <f t="array" ref="B780">IFERROR(XLOOKUP(A780,'Asignacion Ene'!A:A,'Asignacion Ene'!C:C))</f>
        <v>Liverpool Local</v>
      </c>
      <c r="C780" s="10" t="str">
        <f t="array" ref="C780">IFERROR(XLOOKUP(A780,'Asignacion Ene'!A:A,'Asignacion Ene'!B:B))</f>
        <v>EC-01</v>
      </c>
      <c r="D780" s="28">
        <v>45666.00334490741</v>
      </c>
      <c r="E780" s="19" t="s">
        <v>346</v>
      </c>
      <c r="F780" s="10" t="str">
        <f t="array" ref="F780">IFERROR(XLOOKUP(E780,Operadores!A:A,Operadores!B:B))</f>
        <v>RIORO</v>
      </c>
      <c r="G780" s="16" t="s">
        <v>17</v>
      </c>
      <c r="H780" s="13">
        <v>19.2</v>
      </c>
      <c r="I780" s="18">
        <v>852.0</v>
      </c>
      <c r="J780" s="15">
        <f t="shared" si="5"/>
        <v>16358.4</v>
      </c>
      <c r="K780" s="10" t="str">
        <f t="array" ref="K780">IFERROR(XLOOKUP(G780,'Tipo de Carga'!A:A,'Tipo de Carga'!B:B))</f>
        <v>Autoabasto</v>
      </c>
      <c r="L780" s="10">
        <f t="shared" si="2"/>
        <v>2</v>
      </c>
      <c r="M780" s="10">
        <f t="shared" si="3"/>
        <v>9</v>
      </c>
      <c r="N780" s="10">
        <f t="shared" si="4"/>
        <v>1</v>
      </c>
      <c r="O780" s="10" t="str">
        <f t="array" ref="O780">IFERROR(XLOOKUP(G780,'Tipo de Carga'!A:A,'Tipo de Carga'!C:C))</f>
        <v>Diesel</v>
      </c>
    </row>
    <row r="781">
      <c r="A781" s="16">
        <v>309.0</v>
      </c>
      <c r="B781" s="10" t="str">
        <f t="array" ref="B781">IFERROR(XLOOKUP(A781,'Asignacion Ene'!A:A,'Asignacion Ene'!C:C))</f>
        <v>Sayer Thorton</v>
      </c>
      <c r="C781" s="10" t="str">
        <f t="array" ref="C781">IFERROR(XLOOKUP(A781,'Asignacion Ene'!A:A,'Asignacion Ene'!B:B))</f>
        <v>EC-04</v>
      </c>
      <c r="D781" s="28">
        <v>45666.850324074076</v>
      </c>
      <c r="E781" s="19" t="s">
        <v>154</v>
      </c>
      <c r="F781" s="10" t="str">
        <f t="array" ref="F781">IFERROR(XLOOKUP(E781,Operadores!A:A,Operadores!B:B))</f>
        <v>REVELI</v>
      </c>
      <c r="G781" s="16" t="s">
        <v>77</v>
      </c>
      <c r="H781" s="13">
        <v>19.2</v>
      </c>
      <c r="I781" s="18">
        <v>132.0</v>
      </c>
      <c r="J781" s="15">
        <f t="shared" si="5"/>
        <v>2534.4</v>
      </c>
      <c r="K781" s="10" t="str">
        <f t="array" ref="K781">IFERROR(XLOOKUP(G781,'Tipo de Carga'!A:A,'Tipo de Carga'!B:B))</f>
        <v>Autoabasto</v>
      </c>
      <c r="L781" s="10">
        <f t="shared" si="2"/>
        <v>2</v>
      </c>
      <c r="M781" s="10">
        <f t="shared" si="3"/>
        <v>9</v>
      </c>
      <c r="N781" s="10">
        <f t="shared" si="4"/>
        <v>1</v>
      </c>
      <c r="O781" s="10" t="str">
        <f t="array" ref="O781">IFERROR(XLOOKUP(G781,'Tipo de Carga'!A:A,'Tipo de Carga'!C:C))</f>
        <v>Diesel</v>
      </c>
    </row>
    <row r="782">
      <c r="A782" s="16">
        <v>1829.0</v>
      </c>
      <c r="B782" s="10" t="str">
        <f t="array" ref="B782">IFERROR(XLOOKUP(A782,'Asignacion Ene'!A:A,'Asignacion Ene'!C:C))</f>
        <v>Circuitos</v>
      </c>
      <c r="C782" s="10" t="str">
        <f t="array" ref="C782">IFERROR(XLOOKUP(A782,'Asignacion Ene'!A:A,'Asignacion Ene'!B:B))</f>
        <v>EC-03</v>
      </c>
      <c r="D782" s="28">
        <v>45666.81337962963</v>
      </c>
      <c r="E782" s="19" t="s">
        <v>152</v>
      </c>
      <c r="F782" s="10" t="str">
        <f t="array" ref="F782">IFERROR(XLOOKUP(E782,Operadores!A:A,Operadores!B:B))</f>
        <v>HERAL04</v>
      </c>
      <c r="G782" s="16" t="s">
        <v>77</v>
      </c>
      <c r="H782" s="13">
        <v>19.2</v>
      </c>
      <c r="I782" s="18">
        <v>492.0</v>
      </c>
      <c r="J782" s="15">
        <f t="shared" si="5"/>
        <v>9446.4</v>
      </c>
      <c r="K782" s="10" t="str">
        <f t="array" ref="K782">IFERROR(XLOOKUP(G782,'Tipo de Carga'!A:A,'Tipo de Carga'!B:B))</f>
        <v>Autoabasto</v>
      </c>
      <c r="L782" s="10">
        <f t="shared" si="2"/>
        <v>2</v>
      </c>
      <c r="M782" s="10">
        <f t="shared" si="3"/>
        <v>9</v>
      </c>
      <c r="N782" s="10">
        <f t="shared" si="4"/>
        <v>1</v>
      </c>
      <c r="O782" s="10" t="str">
        <f t="array" ref="O782">IFERROR(XLOOKUP(G782,'Tipo de Carga'!A:A,'Tipo de Carga'!C:C))</f>
        <v>Diesel</v>
      </c>
    </row>
    <row r="783">
      <c r="A783" s="16">
        <v>1938.0</v>
      </c>
      <c r="B783" s="10" t="str">
        <f t="array" ref="B783">IFERROR(XLOOKUP(A783,'Asignacion Ene'!A:A,'Asignacion Ene'!C:C))</f>
        <v>Sayer Sencillo</v>
      </c>
      <c r="C783" s="10" t="str">
        <f t="array" ref="C783">IFERROR(XLOOKUP(A783,'Asignacion Ene'!A:A,'Asignacion Ene'!B:B))</f>
        <v>EC-04</v>
      </c>
      <c r="D783" s="28">
        <v>45666.770590277774</v>
      </c>
      <c r="E783" s="19" t="s">
        <v>256</v>
      </c>
      <c r="F783" s="10" t="str">
        <f t="array" ref="F783">IFERROR(XLOOKUP(E783,Operadores!A:A,Operadores!B:B))</f>
        <v>SOSCA01</v>
      </c>
      <c r="G783" s="16" t="s">
        <v>77</v>
      </c>
      <c r="H783" s="13">
        <v>19.2</v>
      </c>
      <c r="I783" s="18">
        <v>365.0</v>
      </c>
      <c r="J783" s="15">
        <f t="shared" si="5"/>
        <v>7008</v>
      </c>
      <c r="K783" s="10" t="str">
        <f t="array" ref="K783">IFERROR(XLOOKUP(G783,'Tipo de Carga'!A:A,'Tipo de Carga'!B:B))</f>
        <v>Autoabasto</v>
      </c>
      <c r="L783" s="10">
        <f t="shared" si="2"/>
        <v>2</v>
      </c>
      <c r="M783" s="10">
        <f t="shared" si="3"/>
        <v>9</v>
      </c>
      <c r="N783" s="10">
        <f t="shared" si="4"/>
        <v>1</v>
      </c>
      <c r="O783" s="10" t="str">
        <f t="array" ref="O783">IFERROR(XLOOKUP(G783,'Tipo de Carga'!A:A,'Tipo de Carga'!C:C))</f>
        <v>Diesel</v>
      </c>
    </row>
    <row r="784">
      <c r="A784" s="16">
        <v>1790.0</v>
      </c>
      <c r="B784" s="10" t="str">
        <f t="array" ref="B784">IFERROR(XLOOKUP(A784,'Asignacion Ene'!A:A,'Asignacion Ene'!C:C))</f>
        <v>Sayer Sencillo</v>
      </c>
      <c r="C784" s="10" t="str">
        <f t="array" ref="C784">IFERROR(XLOOKUP(A784,'Asignacion Ene'!A:A,'Asignacion Ene'!B:B))</f>
        <v>EC-04</v>
      </c>
      <c r="D784" s="28">
        <v>45666.72599537037</v>
      </c>
      <c r="E784" s="19" t="s">
        <v>272</v>
      </c>
      <c r="F784" s="10" t="str">
        <f t="array" ref="F784">IFERROR(XLOOKUP(E784,Operadores!A:A,Operadores!B:B))</f>
        <v>DEJISR</v>
      </c>
      <c r="G784" s="16" t="s">
        <v>77</v>
      </c>
      <c r="H784" s="13">
        <v>19.2</v>
      </c>
      <c r="I784" s="18">
        <v>687.0</v>
      </c>
      <c r="J784" s="15">
        <f t="shared" si="5"/>
        <v>13190.4</v>
      </c>
      <c r="K784" s="10" t="str">
        <f t="array" ref="K784">IFERROR(XLOOKUP(G784,'Tipo de Carga'!A:A,'Tipo de Carga'!B:B))</f>
        <v>Autoabasto</v>
      </c>
      <c r="L784" s="10">
        <f t="shared" si="2"/>
        <v>2</v>
      </c>
      <c r="M784" s="10">
        <f t="shared" si="3"/>
        <v>9</v>
      </c>
      <c r="N784" s="10">
        <f t="shared" si="4"/>
        <v>1</v>
      </c>
      <c r="O784" s="10" t="str">
        <f t="array" ref="O784">IFERROR(XLOOKUP(G784,'Tipo de Carga'!A:A,'Tipo de Carga'!C:C))</f>
        <v>Diesel</v>
      </c>
    </row>
    <row r="785">
      <c r="A785" s="16" t="s">
        <v>332</v>
      </c>
      <c r="B785" s="10" t="str">
        <f t="array" ref="B785">IFERROR(XLOOKUP(A785,'Asignacion Ene'!A:A,'Asignacion Ene'!C:C))</f>
        <v/>
      </c>
      <c r="C785" s="10" t="str">
        <f t="array" ref="C785">IFERROR(XLOOKUP(A785,'Asignacion Ene'!A:A,'Asignacion Ene'!B:B))</f>
        <v/>
      </c>
      <c r="D785" s="28">
        <v>45666.66030092593</v>
      </c>
      <c r="E785" s="19" t="s">
        <v>32</v>
      </c>
      <c r="F785" s="10" t="str">
        <f t="array" ref="F785">IFERROR(XLOOKUP(E785,Operadores!A:A,Operadores!B:B))</f>
        <v>MTTO</v>
      </c>
      <c r="G785" s="16" t="s">
        <v>77</v>
      </c>
      <c r="H785" s="13">
        <v>19.2</v>
      </c>
      <c r="I785" s="18">
        <v>125.0</v>
      </c>
      <c r="J785" s="15">
        <f t="shared" si="5"/>
        <v>2400</v>
      </c>
      <c r="K785" s="10" t="str">
        <f t="array" ref="K785">IFERROR(XLOOKUP(G785,'Tipo de Carga'!A:A,'Tipo de Carga'!B:B))</f>
        <v>Autoabasto</v>
      </c>
      <c r="L785" s="10">
        <f t="shared" si="2"/>
        <v>2</v>
      </c>
      <c r="M785" s="10">
        <f t="shared" si="3"/>
        <v>9</v>
      </c>
      <c r="N785" s="10">
        <f t="shared" si="4"/>
        <v>1</v>
      </c>
      <c r="O785" s="10" t="str">
        <f t="array" ref="O785">IFERROR(XLOOKUP(G785,'Tipo de Carga'!A:A,'Tipo de Carga'!C:C))</f>
        <v>Diesel</v>
      </c>
    </row>
    <row r="786">
      <c r="A786" s="16">
        <v>1975.0</v>
      </c>
      <c r="B786" s="10" t="str">
        <f t="array" ref="B786">IFERROR(XLOOKUP(A786,'Asignacion Ene'!A:A,'Asignacion Ene'!C:C))</f>
        <v>Sayer Sencillo</v>
      </c>
      <c r="C786" s="10" t="str">
        <f t="array" ref="C786">IFERROR(XLOOKUP(A786,'Asignacion Ene'!A:A,'Asignacion Ene'!B:B))</f>
        <v>EC-04</v>
      </c>
      <c r="D786" s="28">
        <v>45666.6390625</v>
      </c>
      <c r="E786" s="19" t="s">
        <v>247</v>
      </c>
      <c r="F786" s="10" t="str">
        <f t="array" ref="F786">IFERROR(XLOOKUP(E786,Operadores!A:A,Operadores!B:B))</f>
        <v>SANMAN</v>
      </c>
      <c r="G786" s="16" t="s">
        <v>77</v>
      </c>
      <c r="H786" s="13">
        <v>19.2</v>
      </c>
      <c r="I786" s="18">
        <v>500.0</v>
      </c>
      <c r="J786" s="15">
        <f t="shared" si="5"/>
        <v>9600</v>
      </c>
      <c r="K786" s="10" t="str">
        <f t="array" ref="K786">IFERROR(XLOOKUP(G786,'Tipo de Carga'!A:A,'Tipo de Carga'!B:B))</f>
        <v>Autoabasto</v>
      </c>
      <c r="L786" s="10">
        <f t="shared" si="2"/>
        <v>2</v>
      </c>
      <c r="M786" s="10">
        <f t="shared" si="3"/>
        <v>9</v>
      </c>
      <c r="N786" s="10">
        <f t="shared" si="4"/>
        <v>1</v>
      </c>
      <c r="O786" s="10" t="str">
        <f t="array" ref="O786">IFERROR(XLOOKUP(G786,'Tipo de Carga'!A:A,'Tipo de Carga'!C:C))</f>
        <v>Diesel</v>
      </c>
    </row>
    <row r="787">
      <c r="A787" s="16">
        <v>1969.0</v>
      </c>
      <c r="B787" s="10" t="str">
        <f t="array" ref="B787">IFERROR(XLOOKUP(A787,'Asignacion Ene'!A:A,'Asignacion Ene'!C:C))</f>
        <v>Sayer Vuelteros</v>
      </c>
      <c r="C787" s="10" t="str">
        <f t="array" ref="C787">IFERROR(XLOOKUP(A787,'Asignacion Ene'!A:A,'Asignacion Ene'!B:B))</f>
        <v>EC-04</v>
      </c>
      <c r="D787" s="28">
        <v>45666.57121527778</v>
      </c>
      <c r="E787" s="19" t="s">
        <v>80</v>
      </c>
      <c r="F787" s="10" t="str">
        <f t="array" ref="F787">IFERROR(XLOOKUP(E787,Operadores!A:A,Operadores!B:B))</f>
        <v>FIGMAR</v>
      </c>
      <c r="G787" s="16" t="s">
        <v>77</v>
      </c>
      <c r="H787" s="13">
        <v>19.2</v>
      </c>
      <c r="I787" s="18">
        <v>629.0</v>
      </c>
      <c r="J787" s="15">
        <f t="shared" si="5"/>
        <v>12076.8</v>
      </c>
      <c r="K787" s="10" t="str">
        <f t="array" ref="K787">IFERROR(XLOOKUP(G787,'Tipo de Carga'!A:A,'Tipo de Carga'!B:B))</f>
        <v>Autoabasto</v>
      </c>
      <c r="L787" s="10">
        <f t="shared" si="2"/>
        <v>2</v>
      </c>
      <c r="M787" s="10">
        <f t="shared" si="3"/>
        <v>9</v>
      </c>
      <c r="N787" s="10">
        <f t="shared" si="4"/>
        <v>1</v>
      </c>
      <c r="O787" s="10" t="str">
        <f t="array" ref="O787">IFERROR(XLOOKUP(G787,'Tipo de Carga'!A:A,'Tipo de Carga'!C:C))</f>
        <v>Diesel</v>
      </c>
    </row>
    <row r="788">
      <c r="A788" s="16">
        <v>308.0</v>
      </c>
      <c r="B788" s="10" t="str">
        <f t="array" ref="B788">IFERROR(XLOOKUP(A788,'Asignacion Ene'!A:A,'Asignacion Ene'!C:C))</f>
        <v>Sayer Thorton</v>
      </c>
      <c r="C788" s="10" t="str">
        <f t="array" ref="C788">IFERROR(XLOOKUP(A788,'Asignacion Ene'!A:A,'Asignacion Ene'!B:B))</f>
        <v>EC-04</v>
      </c>
      <c r="D788" s="28">
        <v>45666.51598379629</v>
      </c>
      <c r="E788" s="19" t="s">
        <v>76</v>
      </c>
      <c r="F788" s="10" t="str">
        <f t="array" ref="F788">IFERROR(XLOOKUP(E788,Operadores!A:A,Operadores!B:B))</f>
        <v>FLOTIT</v>
      </c>
      <c r="G788" s="16" t="s">
        <v>77</v>
      </c>
      <c r="H788" s="13">
        <v>19.2</v>
      </c>
      <c r="I788" s="18">
        <v>200.0</v>
      </c>
      <c r="J788" s="15">
        <f t="shared" si="5"/>
        <v>3840</v>
      </c>
      <c r="K788" s="10" t="str">
        <f t="array" ref="K788">IFERROR(XLOOKUP(G788,'Tipo de Carga'!A:A,'Tipo de Carga'!B:B))</f>
        <v>Autoabasto</v>
      </c>
      <c r="L788" s="10">
        <f t="shared" si="2"/>
        <v>2</v>
      </c>
      <c r="M788" s="10">
        <f t="shared" si="3"/>
        <v>9</v>
      </c>
      <c r="N788" s="10">
        <f t="shared" si="4"/>
        <v>1</v>
      </c>
      <c r="O788" s="10" t="str">
        <f t="array" ref="O788">IFERROR(XLOOKUP(G788,'Tipo de Carga'!A:A,'Tipo de Carga'!C:C))</f>
        <v>Diesel</v>
      </c>
    </row>
    <row r="789">
      <c r="A789" s="16">
        <v>1903.0</v>
      </c>
      <c r="B789" s="10" t="str">
        <f t="array" ref="B789">IFERROR(XLOOKUP(A789,'Asignacion Ene'!A:A,'Asignacion Ene'!C:C))</f>
        <v>Sayer Vuelteros</v>
      </c>
      <c r="C789" s="10" t="str">
        <f t="array" ref="C789">IFERROR(XLOOKUP(A789,'Asignacion Ene'!A:A,'Asignacion Ene'!B:B))</f>
        <v>EC-04</v>
      </c>
      <c r="D789" s="28">
        <v>45666.50564814815</v>
      </c>
      <c r="E789" s="19" t="s">
        <v>273</v>
      </c>
      <c r="F789" s="10" t="str">
        <f t="array" ref="F789">IFERROR(XLOOKUP(E789,Operadores!A:A,Operadores!B:B))</f>
        <v>HEREM</v>
      </c>
      <c r="G789" s="16" t="s">
        <v>77</v>
      </c>
      <c r="H789" s="13">
        <v>19.2</v>
      </c>
      <c r="I789" s="18">
        <v>660.0</v>
      </c>
      <c r="J789" s="15">
        <f t="shared" si="5"/>
        <v>12672</v>
      </c>
      <c r="K789" s="10" t="str">
        <f t="array" ref="K789">IFERROR(XLOOKUP(G789,'Tipo de Carga'!A:A,'Tipo de Carga'!B:B))</f>
        <v>Autoabasto</v>
      </c>
      <c r="L789" s="10">
        <f t="shared" si="2"/>
        <v>2</v>
      </c>
      <c r="M789" s="10">
        <f t="shared" si="3"/>
        <v>9</v>
      </c>
      <c r="N789" s="10">
        <f t="shared" si="4"/>
        <v>1</v>
      </c>
      <c r="O789" s="10" t="str">
        <f t="array" ref="O789">IFERROR(XLOOKUP(G789,'Tipo de Carga'!A:A,'Tipo de Carga'!C:C))</f>
        <v>Diesel</v>
      </c>
    </row>
    <row r="790">
      <c r="A790" s="16">
        <v>1967.0</v>
      </c>
      <c r="B790" s="10" t="str">
        <f t="array" ref="B790">IFERROR(XLOOKUP(A790,'Asignacion Ene'!A:A,'Asignacion Ene'!C:C))</f>
        <v>Sayer Sencillo</v>
      </c>
      <c r="C790" s="10" t="str">
        <f t="array" ref="C790">IFERROR(XLOOKUP(A790,'Asignacion Ene'!A:A,'Asignacion Ene'!B:B))</f>
        <v>EC-04</v>
      </c>
      <c r="D790" s="28">
        <v>45666.447847222225</v>
      </c>
      <c r="E790" s="19" t="s">
        <v>315</v>
      </c>
      <c r="F790" s="10" t="str">
        <f t="array" ref="F790">IFERROR(XLOOKUP(E790,Operadores!A:A,Operadores!B:B))</f>
        <v>BARMIGX</v>
      </c>
      <c r="G790" s="16" t="s">
        <v>77</v>
      </c>
      <c r="H790" s="13">
        <v>19.2</v>
      </c>
      <c r="I790" s="18">
        <v>380.0</v>
      </c>
      <c r="J790" s="15">
        <f t="shared" si="5"/>
        <v>7296</v>
      </c>
      <c r="K790" s="10" t="str">
        <f t="array" ref="K790">IFERROR(XLOOKUP(G790,'Tipo de Carga'!A:A,'Tipo de Carga'!B:B))</f>
        <v>Autoabasto</v>
      </c>
      <c r="L790" s="10">
        <f t="shared" si="2"/>
        <v>2</v>
      </c>
      <c r="M790" s="10">
        <f t="shared" si="3"/>
        <v>9</v>
      </c>
      <c r="N790" s="10">
        <f t="shared" si="4"/>
        <v>1</v>
      </c>
      <c r="O790" s="10" t="str">
        <f t="array" ref="O790">IFERROR(XLOOKUP(G790,'Tipo de Carga'!A:A,'Tipo de Carga'!C:C))</f>
        <v>Diesel</v>
      </c>
    </row>
    <row r="791">
      <c r="A791" s="16">
        <v>1948.0</v>
      </c>
      <c r="B791" s="10" t="str">
        <f t="array" ref="B791">IFERROR(XLOOKUP(A791,'Asignacion Ene'!A:A,'Asignacion Ene'!C:C))</f>
        <v>Circuitos</v>
      </c>
      <c r="C791" s="10" t="str">
        <f t="array" ref="C791">IFERROR(XLOOKUP(A791,'Asignacion Ene'!A:A,'Asignacion Ene'!B:B))</f>
        <v>EC-03</v>
      </c>
      <c r="D791" s="28">
        <v>45666.212847222225</v>
      </c>
      <c r="E791" s="19" t="s">
        <v>81</v>
      </c>
      <c r="F791" s="10" t="str">
        <f t="array" ref="F791">IFERROR(XLOOKUP(E791,Operadores!A:A,Operadores!B:B))</f>
        <v>MOREFR</v>
      </c>
      <c r="G791" s="16" t="s">
        <v>77</v>
      </c>
      <c r="H791" s="13">
        <v>19.2</v>
      </c>
      <c r="I791" s="18">
        <v>298.0</v>
      </c>
      <c r="J791" s="15">
        <f t="shared" si="5"/>
        <v>5721.6</v>
      </c>
      <c r="K791" s="10" t="str">
        <f t="array" ref="K791">IFERROR(XLOOKUP(G791,'Tipo de Carga'!A:A,'Tipo de Carga'!B:B))</f>
        <v>Autoabasto</v>
      </c>
      <c r="L791" s="10">
        <f t="shared" si="2"/>
        <v>2</v>
      </c>
      <c r="M791" s="10">
        <f t="shared" si="3"/>
        <v>9</v>
      </c>
      <c r="N791" s="10">
        <f t="shared" si="4"/>
        <v>1</v>
      </c>
      <c r="O791" s="10" t="str">
        <f t="array" ref="O791">IFERROR(XLOOKUP(G791,'Tipo de Carga'!A:A,'Tipo de Carga'!C:C))</f>
        <v>Diesel</v>
      </c>
    </row>
    <row r="792">
      <c r="A792" s="16">
        <v>1877.0</v>
      </c>
      <c r="B792" s="10" t="str">
        <f t="array" ref="B792">IFERROR(XLOOKUP(A792,'Asignacion Ene'!A:A,'Asignacion Ene'!C:C))</f>
        <v>Circuitos</v>
      </c>
      <c r="C792" s="10" t="str">
        <f t="array" ref="C792">IFERROR(XLOOKUP(A792,'Asignacion Ene'!A:A,'Asignacion Ene'!B:B))</f>
        <v>EC-03</v>
      </c>
      <c r="D792" s="28">
        <v>45666.86289351852</v>
      </c>
      <c r="E792" s="19" t="s">
        <v>211</v>
      </c>
      <c r="F792" s="10" t="str">
        <f t="array" ref="F792">IFERROR(XLOOKUP(E792,Operadores!A:A,Operadores!B:B))</f>
        <v>GRERI</v>
      </c>
      <c r="G792" s="16" t="s">
        <v>83</v>
      </c>
      <c r="H792" s="13">
        <v>19.7865300000001</v>
      </c>
      <c r="I792" s="18">
        <v>360.0</v>
      </c>
      <c r="J792" s="15">
        <f t="shared" si="5"/>
        <v>7123.1508</v>
      </c>
      <c r="K792" s="10" t="str">
        <f t="array" ref="K792">IFERROR(XLOOKUP(G792,'Tipo de Carga'!A:A,'Tipo de Carga'!B:B))</f>
        <v>Autoabasto</v>
      </c>
      <c r="L792" s="10">
        <f t="shared" si="2"/>
        <v>2</v>
      </c>
      <c r="M792" s="10">
        <f t="shared" si="3"/>
        <v>9</v>
      </c>
      <c r="N792" s="10">
        <f t="shared" si="4"/>
        <v>1</v>
      </c>
      <c r="O792" s="10" t="str">
        <f t="array" ref="O792">IFERROR(XLOOKUP(G792,'Tipo de Carga'!A:A,'Tipo de Carga'!C:C))</f>
        <v>Diesel</v>
      </c>
    </row>
    <row r="793">
      <c r="A793" s="16">
        <v>1931.0</v>
      </c>
      <c r="B793" s="10" t="str">
        <f t="array" ref="B793">IFERROR(XLOOKUP(A793,'Asignacion Ene'!A:A,'Asignacion Ene'!C:C))</f>
        <v>Circuitos</v>
      </c>
      <c r="C793" s="10" t="str">
        <f t="array" ref="C793">IFERROR(XLOOKUP(A793,'Asignacion Ene'!A:A,'Asignacion Ene'!B:B))</f>
        <v>EC-03</v>
      </c>
      <c r="D793" s="28">
        <v>45666.788194444445</v>
      </c>
      <c r="E793" s="19" t="s">
        <v>279</v>
      </c>
      <c r="F793" s="10" t="str">
        <f t="array" ref="F793">IFERROR(XLOOKUP(E793,Operadores!A:A,Operadores!B:B))</f>
        <v>ARBJO</v>
      </c>
      <c r="G793" s="16" t="s">
        <v>83</v>
      </c>
      <c r="H793" s="13">
        <v>19.7865300000001</v>
      </c>
      <c r="I793" s="18">
        <v>459.0</v>
      </c>
      <c r="J793" s="15">
        <f t="shared" si="5"/>
        <v>9082.01727</v>
      </c>
      <c r="K793" s="10" t="str">
        <f t="array" ref="K793">IFERROR(XLOOKUP(G793,'Tipo de Carga'!A:A,'Tipo de Carga'!B:B))</f>
        <v>Autoabasto</v>
      </c>
      <c r="L793" s="10">
        <f t="shared" si="2"/>
        <v>2</v>
      </c>
      <c r="M793" s="10">
        <f t="shared" si="3"/>
        <v>9</v>
      </c>
      <c r="N793" s="10">
        <f t="shared" si="4"/>
        <v>1</v>
      </c>
      <c r="O793" s="10" t="str">
        <f t="array" ref="O793">IFERROR(XLOOKUP(G793,'Tipo de Carga'!A:A,'Tipo de Carga'!C:C))</f>
        <v>Diesel</v>
      </c>
    </row>
    <row r="794">
      <c r="A794" s="16">
        <v>1886.0</v>
      </c>
      <c r="B794" s="10" t="str">
        <f t="array" ref="B794">IFERROR(XLOOKUP(A794,'Asignacion Ene'!A:A,'Asignacion Ene'!C:C))</f>
        <v>Circuitos</v>
      </c>
      <c r="C794" s="10" t="str">
        <f t="array" ref="C794">IFERROR(XLOOKUP(A794,'Asignacion Ene'!A:A,'Asignacion Ene'!B:B))</f>
        <v>EC-03</v>
      </c>
      <c r="D794" s="28">
        <v>45666.771203703705</v>
      </c>
      <c r="E794" s="19" t="s">
        <v>212</v>
      </c>
      <c r="F794" s="10" t="str">
        <f t="array" ref="F794">IFERROR(XLOOKUP(E794,Operadores!A:A,Operadores!B:B))</f>
        <v>CORER</v>
      </c>
      <c r="G794" s="16" t="s">
        <v>83</v>
      </c>
      <c r="H794" s="13">
        <v>19.7865300000001</v>
      </c>
      <c r="I794" s="18">
        <v>345.0</v>
      </c>
      <c r="J794" s="15">
        <f t="shared" si="5"/>
        <v>6826.35285</v>
      </c>
      <c r="K794" s="10" t="str">
        <f t="array" ref="K794">IFERROR(XLOOKUP(G794,'Tipo de Carga'!A:A,'Tipo de Carga'!B:B))</f>
        <v>Autoabasto</v>
      </c>
      <c r="L794" s="10">
        <f t="shared" si="2"/>
        <v>2</v>
      </c>
      <c r="M794" s="10">
        <f t="shared" si="3"/>
        <v>9</v>
      </c>
      <c r="N794" s="10">
        <f t="shared" si="4"/>
        <v>1</v>
      </c>
      <c r="O794" s="10" t="str">
        <f t="array" ref="O794">IFERROR(XLOOKUP(G794,'Tipo de Carga'!A:A,'Tipo de Carga'!C:C))</f>
        <v>Diesel</v>
      </c>
    </row>
    <row r="795">
      <c r="A795" s="16">
        <v>2060.0</v>
      </c>
      <c r="B795" s="10" t="str">
        <f t="array" ref="B795">IFERROR(XLOOKUP(A795,'Asignacion Ene'!A:A,'Asignacion Ene'!C:C))</f>
        <v>PISA Gdl</v>
      </c>
      <c r="C795" s="10" t="str">
        <f t="array" ref="C795">IFERROR(XLOOKUP(A795,'Asignacion Ene'!A:A,'Asignacion Ene'!B:B))</f>
        <v>EC-06</v>
      </c>
      <c r="D795" s="28">
        <v>45666.73946759259</v>
      </c>
      <c r="E795" s="19" t="s">
        <v>16</v>
      </c>
      <c r="F795" s="10" t="str">
        <f t="array" ref="F795">IFERROR(XLOOKUP(E795,Operadores!A:A,Operadores!B:B))</f>
        <v>VALGUS</v>
      </c>
      <c r="G795" s="16" t="s">
        <v>83</v>
      </c>
      <c r="H795" s="13">
        <v>19.7865300000001</v>
      </c>
      <c r="I795" s="18">
        <v>368.0</v>
      </c>
      <c r="J795" s="15">
        <f t="shared" si="5"/>
        <v>7281.44304</v>
      </c>
      <c r="K795" s="10" t="str">
        <f t="array" ref="K795">IFERROR(XLOOKUP(G795,'Tipo de Carga'!A:A,'Tipo de Carga'!B:B))</f>
        <v>Autoabasto</v>
      </c>
      <c r="L795" s="10">
        <f t="shared" si="2"/>
        <v>2</v>
      </c>
      <c r="M795" s="10">
        <f t="shared" si="3"/>
        <v>9</v>
      </c>
      <c r="N795" s="10">
        <f t="shared" si="4"/>
        <v>1</v>
      </c>
      <c r="O795" s="10" t="str">
        <f t="array" ref="O795">IFERROR(XLOOKUP(G795,'Tipo de Carga'!A:A,'Tipo de Carga'!C:C))</f>
        <v>Diesel</v>
      </c>
    </row>
    <row r="796">
      <c r="A796" s="16">
        <v>2061.0</v>
      </c>
      <c r="B796" s="10" t="str">
        <f t="array" ref="B796">IFERROR(XLOOKUP(A796,'Asignacion Ene'!A:A,'Asignacion Ene'!C:C))</f>
        <v>PISA Gdl</v>
      </c>
      <c r="C796" s="10" t="str">
        <f t="array" ref="C796">IFERROR(XLOOKUP(A796,'Asignacion Ene'!A:A,'Asignacion Ene'!B:B))</f>
        <v>EC-06</v>
      </c>
      <c r="D796" s="28">
        <v>45666.682291666664</v>
      </c>
      <c r="E796" s="19" t="s">
        <v>215</v>
      </c>
      <c r="F796" s="10" t="str">
        <f t="array" ref="F796">IFERROR(XLOOKUP(E796,Operadores!A:A,Operadores!B:B))</f>
        <v>RESEDU</v>
      </c>
      <c r="G796" s="16" t="s">
        <v>83</v>
      </c>
      <c r="H796" s="13">
        <v>19.7865300000001</v>
      </c>
      <c r="I796" s="18">
        <v>380.0</v>
      </c>
      <c r="J796" s="15">
        <f t="shared" si="5"/>
        <v>7518.8814</v>
      </c>
      <c r="K796" s="10" t="str">
        <f t="array" ref="K796">IFERROR(XLOOKUP(G796,'Tipo de Carga'!A:A,'Tipo de Carga'!B:B))</f>
        <v>Autoabasto</v>
      </c>
      <c r="L796" s="10">
        <f t="shared" si="2"/>
        <v>2</v>
      </c>
      <c r="M796" s="10">
        <f t="shared" si="3"/>
        <v>9</v>
      </c>
      <c r="N796" s="10">
        <f t="shared" si="4"/>
        <v>1</v>
      </c>
      <c r="O796" s="10" t="str">
        <f t="array" ref="O796">IFERROR(XLOOKUP(G796,'Tipo de Carga'!A:A,'Tipo de Carga'!C:C))</f>
        <v>Diesel</v>
      </c>
    </row>
    <row r="797">
      <c r="A797" s="16">
        <v>1888.0</v>
      </c>
      <c r="B797" s="10" t="str">
        <f t="array" ref="B797">IFERROR(XLOOKUP(A797,'Asignacion Ene'!A:A,'Asignacion Ene'!C:C))</f>
        <v>Circuitos</v>
      </c>
      <c r="C797" s="10" t="str">
        <f t="array" ref="C797">IFERROR(XLOOKUP(A797,'Asignacion Ene'!A:A,'Asignacion Ene'!B:B))</f>
        <v>EC-03</v>
      </c>
      <c r="D797" s="28">
        <v>45666.5753125</v>
      </c>
      <c r="E797" s="19" t="s">
        <v>84</v>
      </c>
      <c r="F797" s="10" t="str">
        <f t="array" ref="F797">IFERROR(XLOOKUP(E797,Operadores!A:A,Operadores!B:B))</f>
        <v>CUAJOR</v>
      </c>
      <c r="G797" s="16" t="s">
        <v>83</v>
      </c>
      <c r="H797" s="13">
        <v>19.7865300000001</v>
      </c>
      <c r="I797" s="18">
        <v>493.0</v>
      </c>
      <c r="J797" s="15">
        <f t="shared" si="5"/>
        <v>9754.75929</v>
      </c>
      <c r="K797" s="10" t="str">
        <f t="array" ref="K797">IFERROR(XLOOKUP(G797,'Tipo de Carga'!A:A,'Tipo de Carga'!B:B))</f>
        <v>Autoabasto</v>
      </c>
      <c r="L797" s="10">
        <f t="shared" si="2"/>
        <v>2</v>
      </c>
      <c r="M797" s="10">
        <f t="shared" si="3"/>
        <v>9</v>
      </c>
      <c r="N797" s="10">
        <f t="shared" si="4"/>
        <v>1</v>
      </c>
      <c r="O797" s="10" t="str">
        <f t="array" ref="O797">IFERROR(XLOOKUP(G797,'Tipo de Carga'!A:A,'Tipo de Carga'!C:C))</f>
        <v>Diesel</v>
      </c>
    </row>
    <row r="798">
      <c r="A798" s="16">
        <v>1965.0</v>
      </c>
      <c r="B798" s="10" t="str">
        <f t="array" ref="B798">IFERROR(XLOOKUP(A798,'Asignacion Ene'!A:A,'Asignacion Ene'!C:C))</f>
        <v>Circuitos</v>
      </c>
      <c r="C798" s="10" t="str">
        <f t="array" ref="C798">IFERROR(XLOOKUP(A798,'Asignacion Ene'!A:A,'Asignacion Ene'!B:B))</f>
        <v>EC-03</v>
      </c>
      <c r="D798" s="28">
        <v>45666.50443287037</v>
      </c>
      <c r="E798" s="19" t="s">
        <v>161</v>
      </c>
      <c r="F798" s="10" t="str">
        <f t="array" ref="F798">IFERROR(XLOOKUP(E798,Operadores!A:A,Operadores!B:B))</f>
        <v>BREISR</v>
      </c>
      <c r="G798" s="16" t="s">
        <v>83</v>
      </c>
      <c r="H798" s="13">
        <v>19.7865300000001</v>
      </c>
      <c r="I798" s="18">
        <v>631.0</v>
      </c>
      <c r="J798" s="15">
        <f t="shared" si="5"/>
        <v>12485.30043</v>
      </c>
      <c r="K798" s="10" t="str">
        <f t="array" ref="K798">IFERROR(XLOOKUP(G798,'Tipo de Carga'!A:A,'Tipo de Carga'!B:B))</f>
        <v>Autoabasto</v>
      </c>
      <c r="L798" s="10">
        <f t="shared" si="2"/>
        <v>2</v>
      </c>
      <c r="M798" s="10">
        <f t="shared" si="3"/>
        <v>9</v>
      </c>
      <c r="N798" s="10">
        <f t="shared" si="4"/>
        <v>1</v>
      </c>
      <c r="O798" s="10" t="str">
        <f t="array" ref="O798">IFERROR(XLOOKUP(G798,'Tipo de Carga'!A:A,'Tipo de Carga'!C:C))</f>
        <v>Diesel</v>
      </c>
    </row>
    <row r="799">
      <c r="A799" s="16">
        <v>1847.0</v>
      </c>
      <c r="B799" s="10" t="str">
        <f t="array" ref="B799">IFERROR(XLOOKUP(A799,'Asignacion Ene'!A:A,'Asignacion Ene'!C:C))</f>
        <v>Circuitos</v>
      </c>
      <c r="C799" s="10" t="str">
        <f t="array" ref="C799">IFERROR(XLOOKUP(A799,'Asignacion Ene'!A:A,'Asignacion Ene'!B:B))</f>
        <v>EC-03</v>
      </c>
      <c r="D799" s="28">
        <v>45666.16853009259</v>
      </c>
      <c r="E799" s="19" t="s">
        <v>299</v>
      </c>
      <c r="F799" s="10" t="str">
        <f t="array" ref="F799">IFERROR(XLOOKUP(E799,Operadores!A:A,Operadores!B:B))</f>
        <v>HERJO17X</v>
      </c>
      <c r="G799" s="16" t="s">
        <v>83</v>
      </c>
      <c r="H799" s="13">
        <v>19.7865300000001</v>
      </c>
      <c r="I799" s="18">
        <v>489.0</v>
      </c>
      <c r="J799" s="15">
        <f t="shared" si="5"/>
        <v>9675.61317</v>
      </c>
      <c r="K799" s="10" t="str">
        <f t="array" ref="K799">IFERROR(XLOOKUP(G799,'Tipo de Carga'!A:A,'Tipo de Carga'!B:B))</f>
        <v>Autoabasto</v>
      </c>
      <c r="L799" s="10">
        <f t="shared" si="2"/>
        <v>2</v>
      </c>
      <c r="M799" s="10">
        <f t="shared" si="3"/>
        <v>9</v>
      </c>
      <c r="N799" s="10">
        <f t="shared" si="4"/>
        <v>1</v>
      </c>
      <c r="O799" s="10" t="str">
        <f t="array" ref="O799">IFERROR(XLOOKUP(G799,'Tipo de Carga'!A:A,'Tipo de Carga'!C:C))</f>
        <v>Diesel</v>
      </c>
    </row>
    <row r="800">
      <c r="A800" s="16">
        <v>2080.0</v>
      </c>
      <c r="B800" s="10" t="str">
        <f t="array" ref="B800">IFERROR(XLOOKUP(A800,'Asignacion Ene'!A:A,'Asignacion Ene'!C:C))</f>
        <v>PISA Gdl</v>
      </c>
      <c r="C800" s="10" t="str">
        <f t="array" ref="C800">IFERROR(XLOOKUP(A800,'Asignacion Ene'!A:A,'Asignacion Ene'!B:B))</f>
        <v>EC-06</v>
      </c>
      <c r="D800" s="28">
        <v>45666.0780787037</v>
      </c>
      <c r="E800" s="19" t="s">
        <v>278</v>
      </c>
      <c r="F800" s="10" t="str">
        <f t="array" ref="F800">IFERROR(XLOOKUP(E800,Operadores!A:A,Operadores!B:B))</f>
        <v>BUEOSC</v>
      </c>
      <c r="G800" s="16" t="s">
        <v>83</v>
      </c>
      <c r="H800" s="13">
        <v>19.7865300000001</v>
      </c>
      <c r="I800" s="18">
        <v>565.0</v>
      </c>
      <c r="J800" s="15">
        <f t="shared" si="5"/>
        <v>11179.38945</v>
      </c>
      <c r="K800" s="10" t="str">
        <f t="array" ref="K800">IFERROR(XLOOKUP(G800,'Tipo de Carga'!A:A,'Tipo de Carga'!B:B))</f>
        <v>Autoabasto</v>
      </c>
      <c r="L800" s="10">
        <f t="shared" si="2"/>
        <v>2</v>
      </c>
      <c r="M800" s="10">
        <f t="shared" si="3"/>
        <v>9</v>
      </c>
      <c r="N800" s="10">
        <f t="shared" si="4"/>
        <v>1</v>
      </c>
      <c r="O800" s="10" t="str">
        <f t="array" ref="O800">IFERROR(XLOOKUP(G800,'Tipo de Carga'!A:A,'Tipo de Carga'!C:C))</f>
        <v>Diesel</v>
      </c>
    </row>
    <row r="801">
      <c r="A801" s="16">
        <v>2077.0</v>
      </c>
      <c r="B801" s="10" t="str">
        <f t="array" ref="B801">IFERROR(XLOOKUP(A801,'Asignacion Ene'!A:A,'Asignacion Ene'!C:C))</f>
        <v>PISA Gdl</v>
      </c>
      <c r="C801" s="10" t="str">
        <f t="array" ref="C801">IFERROR(XLOOKUP(A801,'Asignacion Ene'!A:A,'Asignacion Ene'!B:B))</f>
        <v>EC-06</v>
      </c>
      <c r="D801" s="28">
        <v>45666.03607638889</v>
      </c>
      <c r="E801" s="19" t="s">
        <v>157</v>
      </c>
      <c r="F801" s="10" t="str">
        <f t="array" ref="F801">IFERROR(XLOOKUP(E801,Operadores!A:A,Operadores!B:B))</f>
        <v>FLOJOS02</v>
      </c>
      <c r="G801" s="16" t="s">
        <v>83</v>
      </c>
      <c r="H801" s="13">
        <v>19.7865300000001</v>
      </c>
      <c r="I801" s="18">
        <v>633.0</v>
      </c>
      <c r="J801" s="15">
        <f t="shared" si="5"/>
        <v>12524.87349</v>
      </c>
      <c r="K801" s="10" t="str">
        <f t="array" ref="K801">IFERROR(XLOOKUP(G801,'Tipo de Carga'!A:A,'Tipo de Carga'!B:B))</f>
        <v>Autoabasto</v>
      </c>
      <c r="L801" s="10">
        <f t="shared" si="2"/>
        <v>2</v>
      </c>
      <c r="M801" s="10">
        <f t="shared" si="3"/>
        <v>9</v>
      </c>
      <c r="N801" s="10">
        <f t="shared" si="4"/>
        <v>1</v>
      </c>
      <c r="O801" s="10" t="str">
        <f t="array" ref="O801">IFERROR(XLOOKUP(G801,'Tipo de Carga'!A:A,'Tipo de Carga'!C:C))</f>
        <v>Diesel</v>
      </c>
    </row>
    <row r="802">
      <c r="A802" s="16">
        <v>1765.0</v>
      </c>
      <c r="B802" s="10" t="str">
        <f t="array" ref="B802">IFERROR(XLOOKUP(A802,'Asignacion Ene'!A:A,'Asignacion Ene'!C:C))</f>
        <v>Hisense</v>
      </c>
      <c r="C802" s="10" t="str">
        <f t="array" ref="C802">IFERROR(XLOOKUP(A802,'Asignacion Ene'!A:A,'Asignacion Ene'!B:B))</f>
        <v>EC-03</v>
      </c>
      <c r="D802" s="28">
        <v>45666.92141203704</v>
      </c>
      <c r="E802" s="19" t="s">
        <v>114</v>
      </c>
      <c r="F802" s="10" t="str">
        <f t="array" ref="F802">IFERROR(XLOOKUP(E802,Operadores!A:A,Operadores!B:B))</f>
        <v>ACOFED</v>
      </c>
      <c r="G802" s="16" t="s">
        <v>86</v>
      </c>
      <c r="H802" s="13">
        <v>19.36</v>
      </c>
      <c r="I802" s="18">
        <v>492.0</v>
      </c>
      <c r="J802" s="15">
        <f t="shared" si="5"/>
        <v>9525.12</v>
      </c>
      <c r="K802" s="10" t="str">
        <f t="array" ref="K802">IFERROR(XLOOKUP(G802,'Tipo de Carga'!A:A,'Tipo de Carga'!B:B))</f>
        <v>Autoabasto</v>
      </c>
      <c r="L802" s="10">
        <f t="shared" si="2"/>
        <v>2</v>
      </c>
      <c r="M802" s="10">
        <f t="shared" si="3"/>
        <v>9</v>
      </c>
      <c r="N802" s="10">
        <f t="shared" si="4"/>
        <v>1</v>
      </c>
      <c r="O802" s="10" t="str">
        <f t="array" ref="O802">IFERROR(XLOOKUP(G802,'Tipo de Carga'!A:A,'Tipo de Carga'!C:C))</f>
        <v>Diesel</v>
      </c>
    </row>
    <row r="803">
      <c r="A803" s="16">
        <v>1933.0</v>
      </c>
      <c r="B803" s="10" t="str">
        <f t="array" ref="B803">IFERROR(XLOOKUP(A803,'Asignacion Ene'!A:A,'Asignacion Ene'!C:C))</f>
        <v>Circuitos</v>
      </c>
      <c r="C803" s="10" t="str">
        <f t="array" ref="C803">IFERROR(XLOOKUP(A803,'Asignacion Ene'!A:A,'Asignacion Ene'!B:B))</f>
        <v>EC-03</v>
      </c>
      <c r="D803" s="28">
        <v>45666.86457175926</v>
      </c>
      <c r="E803" s="19" t="s">
        <v>87</v>
      </c>
      <c r="F803" s="10" t="str">
        <f t="array" ref="F803">IFERROR(XLOOKUP(E803,Operadores!A:A,Operadores!B:B))</f>
        <v>OLIMAR01</v>
      </c>
      <c r="G803" s="16" t="s">
        <v>86</v>
      </c>
      <c r="H803" s="13">
        <v>19.36</v>
      </c>
      <c r="I803" s="18">
        <v>319.0</v>
      </c>
      <c r="J803" s="15">
        <f t="shared" si="5"/>
        <v>6175.84</v>
      </c>
      <c r="K803" s="10" t="str">
        <f t="array" ref="K803">IFERROR(XLOOKUP(G803,'Tipo de Carga'!A:A,'Tipo de Carga'!B:B))</f>
        <v>Autoabasto</v>
      </c>
      <c r="L803" s="10">
        <f t="shared" si="2"/>
        <v>2</v>
      </c>
      <c r="M803" s="10">
        <f t="shared" si="3"/>
        <v>9</v>
      </c>
      <c r="N803" s="10">
        <f t="shared" si="4"/>
        <v>1</v>
      </c>
      <c r="O803" s="10" t="str">
        <f t="array" ref="O803">IFERROR(XLOOKUP(G803,'Tipo de Carga'!A:A,'Tipo de Carga'!C:C))</f>
        <v>Diesel</v>
      </c>
    </row>
    <row r="804">
      <c r="A804" s="16">
        <v>2084.0</v>
      </c>
      <c r="B804" s="10" t="str">
        <f t="array" ref="B804">IFERROR(XLOOKUP(A804,'Asignacion Ene'!A:A,'Asignacion Ene'!C:C))</f>
        <v>PISA Gdl</v>
      </c>
      <c r="C804" s="10" t="str">
        <f t="array" ref="C804">IFERROR(XLOOKUP(A804,'Asignacion Ene'!A:A,'Asignacion Ene'!B:B))</f>
        <v>EC-06</v>
      </c>
      <c r="D804" s="28">
        <v>45666.45407407408</v>
      </c>
      <c r="E804" s="19" t="s">
        <v>216</v>
      </c>
      <c r="F804" s="10" t="str">
        <f t="array" ref="F804">IFERROR(XLOOKUP(E804,Operadores!A:A,Operadores!B:B))</f>
        <v>LOPEDU</v>
      </c>
      <c r="G804" s="16" t="s">
        <v>86</v>
      </c>
      <c r="H804" s="13">
        <v>19.36</v>
      </c>
      <c r="I804" s="18">
        <v>483.0</v>
      </c>
      <c r="J804" s="15">
        <f t="shared" si="5"/>
        <v>9350.88</v>
      </c>
      <c r="K804" s="10" t="str">
        <f t="array" ref="K804">IFERROR(XLOOKUP(G804,'Tipo de Carga'!A:A,'Tipo de Carga'!B:B))</f>
        <v>Autoabasto</v>
      </c>
      <c r="L804" s="10">
        <f t="shared" si="2"/>
        <v>2</v>
      </c>
      <c r="M804" s="10">
        <f t="shared" si="3"/>
        <v>9</v>
      </c>
      <c r="N804" s="10">
        <f t="shared" si="4"/>
        <v>1</v>
      </c>
      <c r="O804" s="10" t="str">
        <f t="array" ref="O804">IFERROR(XLOOKUP(G804,'Tipo de Carga'!A:A,'Tipo de Carga'!C:C))</f>
        <v>Diesel</v>
      </c>
    </row>
    <row r="805">
      <c r="A805" s="16">
        <v>2065.0</v>
      </c>
      <c r="B805" s="10" t="str">
        <f t="array" ref="B805">IFERROR(XLOOKUP(A805,'Asignacion Ene'!A:A,'Asignacion Ene'!C:C))</f>
        <v>PISA Gdl</v>
      </c>
      <c r="C805" s="10" t="str">
        <f t="array" ref="C805">IFERROR(XLOOKUP(A805,'Asignacion Ene'!A:A,'Asignacion Ene'!B:B))</f>
        <v>EC-06</v>
      </c>
      <c r="D805" s="28">
        <v>45666.444606481484</v>
      </c>
      <c r="E805" s="19" t="s">
        <v>214</v>
      </c>
      <c r="F805" s="10" t="str">
        <f t="array" ref="F805">IFERROR(XLOOKUP(E805,Operadores!A:A,Operadores!B:B))</f>
        <v>GOMIZT</v>
      </c>
      <c r="G805" s="16" t="s">
        <v>86</v>
      </c>
      <c r="H805" s="13">
        <v>19.36</v>
      </c>
      <c r="I805" s="18">
        <v>520.0</v>
      </c>
      <c r="J805" s="15">
        <f t="shared" si="5"/>
        <v>10067.2</v>
      </c>
      <c r="K805" s="10" t="str">
        <f t="array" ref="K805">IFERROR(XLOOKUP(G805,'Tipo de Carga'!A:A,'Tipo de Carga'!B:B))</f>
        <v>Autoabasto</v>
      </c>
      <c r="L805" s="10">
        <f t="shared" si="2"/>
        <v>2</v>
      </c>
      <c r="M805" s="10">
        <f t="shared" si="3"/>
        <v>9</v>
      </c>
      <c r="N805" s="10">
        <f t="shared" si="4"/>
        <v>1</v>
      </c>
      <c r="O805" s="10" t="str">
        <f t="array" ref="O805">IFERROR(XLOOKUP(G805,'Tipo de Carga'!A:A,'Tipo de Carga'!C:C))</f>
        <v>Diesel</v>
      </c>
    </row>
    <row r="806">
      <c r="A806" s="16">
        <v>1909.0</v>
      </c>
      <c r="B806" s="10" t="str">
        <f t="array" ref="B806">IFERROR(XLOOKUP(A806,'Asignacion Ene'!A:A,'Asignacion Ene'!C:C))</f>
        <v>Circuitos</v>
      </c>
      <c r="C806" s="10" t="str">
        <f t="array" ref="C806">IFERROR(XLOOKUP(A806,'Asignacion Ene'!A:A,'Asignacion Ene'!B:B))</f>
        <v>EC-03</v>
      </c>
      <c r="D806" s="28">
        <v>45666.27074074074</v>
      </c>
      <c r="E806" s="19" t="s">
        <v>347</v>
      </c>
      <c r="F806" s="10" t="str">
        <f t="array" ref="F806">IFERROR(XLOOKUP(E806,Operadores!A:A,Operadores!B:B))</f>
        <v>ZUÑDAV</v>
      </c>
      <c r="G806" s="16" t="s">
        <v>86</v>
      </c>
      <c r="H806" s="13">
        <v>19.36</v>
      </c>
      <c r="I806" s="18">
        <v>800.0</v>
      </c>
      <c r="J806" s="15">
        <f t="shared" si="5"/>
        <v>15488</v>
      </c>
      <c r="K806" s="10" t="str">
        <f t="array" ref="K806">IFERROR(XLOOKUP(G806,'Tipo de Carga'!A:A,'Tipo de Carga'!B:B))</f>
        <v>Autoabasto</v>
      </c>
      <c r="L806" s="10">
        <f t="shared" si="2"/>
        <v>2</v>
      </c>
      <c r="M806" s="10">
        <f t="shared" si="3"/>
        <v>9</v>
      </c>
      <c r="N806" s="10">
        <f t="shared" si="4"/>
        <v>1</v>
      </c>
      <c r="O806" s="10" t="str">
        <f t="array" ref="O806">IFERROR(XLOOKUP(G806,'Tipo de Carga'!A:A,'Tipo de Carga'!C:C))</f>
        <v>Diesel</v>
      </c>
    </row>
    <row r="807">
      <c r="A807" s="16" t="s">
        <v>31</v>
      </c>
      <c r="B807" s="10" t="str">
        <f t="array" ref="B807">IFERROR(XLOOKUP(A807,'Asignacion Ene'!A:A,'Asignacion Ene'!C:C))</f>
        <v/>
      </c>
      <c r="C807" s="10" t="str">
        <f t="array" ref="C807">IFERROR(XLOOKUP(A807,'Asignacion Ene'!A:A,'Asignacion Ene'!B:B))</f>
        <v/>
      </c>
      <c r="D807" s="28">
        <v>45666.88983796296</v>
      </c>
      <c r="E807" s="19" t="s">
        <v>32</v>
      </c>
      <c r="F807" s="10" t="str">
        <f t="array" ref="F807">IFERROR(XLOOKUP(E807,Operadores!A:A,Operadores!B:B))</f>
        <v>MTTO</v>
      </c>
      <c r="G807" s="16" t="s">
        <v>33</v>
      </c>
      <c r="H807" s="13">
        <v>19.16584</v>
      </c>
      <c r="I807" s="18">
        <v>80.0</v>
      </c>
      <c r="J807" s="15">
        <f t="shared" si="5"/>
        <v>1533.2672</v>
      </c>
      <c r="K807" s="10" t="str">
        <f t="array" ref="K807">IFERROR(XLOOKUP(G807,'Tipo de Carga'!A:A,'Tipo de Carga'!B:B))</f>
        <v>Autoabasto</v>
      </c>
      <c r="L807" s="10">
        <f t="shared" si="2"/>
        <v>2</v>
      </c>
      <c r="M807" s="10">
        <f t="shared" si="3"/>
        <v>9</v>
      </c>
      <c r="N807" s="10">
        <f t="shared" si="4"/>
        <v>1</v>
      </c>
      <c r="O807" s="10" t="str">
        <f t="array" ref="O807">IFERROR(XLOOKUP(G807,'Tipo de Carga'!A:A,'Tipo de Carga'!C:C))</f>
        <v>Diesel</v>
      </c>
    </row>
    <row r="808">
      <c r="A808" s="16" t="s">
        <v>31</v>
      </c>
      <c r="B808" s="10" t="str">
        <f t="array" ref="B808">IFERROR(XLOOKUP(A808,'Asignacion Ene'!A:A,'Asignacion Ene'!C:C))</f>
        <v/>
      </c>
      <c r="C808" s="10" t="str">
        <f t="array" ref="C808">IFERROR(XLOOKUP(A808,'Asignacion Ene'!A:A,'Asignacion Ene'!B:B))</f>
        <v/>
      </c>
      <c r="D808" s="28">
        <v>45666.87053240741</v>
      </c>
      <c r="E808" s="19" t="s">
        <v>32</v>
      </c>
      <c r="F808" s="10" t="str">
        <f t="array" ref="F808">IFERROR(XLOOKUP(E808,Operadores!A:A,Operadores!B:B))</f>
        <v>MTTO</v>
      </c>
      <c r="G808" s="16" t="s">
        <v>33</v>
      </c>
      <c r="H808" s="13">
        <v>19.16584</v>
      </c>
      <c r="I808" s="18">
        <v>120.0</v>
      </c>
      <c r="J808" s="15">
        <f t="shared" si="5"/>
        <v>2299.9008</v>
      </c>
      <c r="K808" s="10" t="str">
        <f t="array" ref="K808">IFERROR(XLOOKUP(G808,'Tipo de Carga'!A:A,'Tipo de Carga'!B:B))</f>
        <v>Autoabasto</v>
      </c>
      <c r="L808" s="10">
        <f t="shared" si="2"/>
        <v>2</v>
      </c>
      <c r="M808" s="10">
        <f t="shared" si="3"/>
        <v>9</v>
      </c>
      <c r="N808" s="10">
        <f t="shared" si="4"/>
        <v>1</v>
      </c>
      <c r="O808" s="10" t="str">
        <f t="array" ref="O808">IFERROR(XLOOKUP(G808,'Tipo de Carga'!A:A,'Tipo de Carga'!C:C))</f>
        <v>Diesel</v>
      </c>
    </row>
    <row r="809">
      <c r="A809" s="16">
        <v>1991.0</v>
      </c>
      <c r="B809" s="10" t="str">
        <f t="array" ref="B809">IFERROR(XLOOKUP(A809,'Asignacion Ene'!A:A,'Asignacion Ene'!C:C))</f>
        <v>MeLi Dedicado Merida</v>
      </c>
      <c r="C809" s="10" t="str">
        <f t="array" ref="C809">IFERROR(XLOOKUP(A809,'Asignacion Ene'!A:A,'Asignacion Ene'!B:B))</f>
        <v>EC-05</v>
      </c>
      <c r="D809" s="28">
        <v>45666.98170138889</v>
      </c>
      <c r="E809" s="19" t="s">
        <v>165</v>
      </c>
      <c r="F809" s="10" t="str">
        <f t="array" ref="F809">IFERROR(XLOOKUP(E809,Operadores!A:A,Operadores!B:B))</f>
        <v>RUEREN</v>
      </c>
      <c r="G809" s="16" t="s">
        <v>39</v>
      </c>
      <c r="H809" s="13">
        <v>20.806606</v>
      </c>
      <c r="I809" s="18">
        <v>163.0</v>
      </c>
      <c r="J809" s="15">
        <f t="shared" si="5"/>
        <v>3391.476778</v>
      </c>
      <c r="K809" s="10" t="str">
        <f t="array" ref="K809">IFERROR(XLOOKUP(G809,'Tipo de Carga'!A:A,'Tipo de Carga'!B:B))</f>
        <v>Autoabasto</v>
      </c>
      <c r="L809" s="10">
        <f t="shared" si="2"/>
        <v>2</v>
      </c>
      <c r="M809" s="10">
        <f t="shared" si="3"/>
        <v>9</v>
      </c>
      <c r="N809" s="10">
        <f t="shared" si="4"/>
        <v>1</v>
      </c>
      <c r="O809" s="10" t="str">
        <f t="array" ref="O809">IFERROR(XLOOKUP(G809,'Tipo de Carga'!A:A,'Tipo de Carga'!C:C))</f>
        <v>Diesel</v>
      </c>
    </row>
    <row r="810">
      <c r="A810" s="16">
        <v>1818.0</v>
      </c>
      <c r="B810" s="10" t="str">
        <f t="array" ref="B810">IFERROR(XLOOKUP(A810,'Asignacion Ene'!A:A,'Asignacion Ene'!C:C))</f>
        <v>Wm Full</v>
      </c>
      <c r="C810" s="10" t="str">
        <f t="array" ref="C810">IFERROR(XLOOKUP(A810,'Asignacion Ene'!A:A,'Asignacion Ene'!B:B))</f>
        <v>EC-08</v>
      </c>
      <c r="D810" s="28">
        <v>45666.886354166665</v>
      </c>
      <c r="E810" s="19" t="s">
        <v>176</v>
      </c>
      <c r="F810" s="10" t="str">
        <f t="array" ref="F810">IFERROR(XLOOKUP(E810,Operadores!A:A,Operadores!B:B))</f>
        <v>HEROCT</v>
      </c>
      <c r="G810" s="16" t="s">
        <v>39</v>
      </c>
      <c r="H810" s="13">
        <v>20.806606</v>
      </c>
      <c r="I810" s="18">
        <v>377.0</v>
      </c>
      <c r="J810" s="15">
        <f t="shared" si="5"/>
        <v>7844.090462</v>
      </c>
      <c r="K810" s="10" t="str">
        <f t="array" ref="K810">IFERROR(XLOOKUP(G810,'Tipo de Carga'!A:A,'Tipo de Carga'!B:B))</f>
        <v>Autoabasto</v>
      </c>
      <c r="L810" s="10">
        <f t="shared" si="2"/>
        <v>2</v>
      </c>
      <c r="M810" s="10">
        <f t="shared" si="3"/>
        <v>9</v>
      </c>
      <c r="N810" s="10">
        <f t="shared" si="4"/>
        <v>1</v>
      </c>
      <c r="O810" s="10" t="str">
        <f t="array" ref="O810">IFERROR(XLOOKUP(G810,'Tipo de Carga'!A:A,'Tipo de Carga'!C:C))</f>
        <v>Diesel</v>
      </c>
    </row>
    <row r="811">
      <c r="A811" s="16">
        <v>1746.0</v>
      </c>
      <c r="B811" s="10" t="str">
        <f t="array" ref="B811">IFERROR(XLOOKUP(A811,'Asignacion Ene'!A:A,'Asignacion Ene'!C:C))</f>
        <v>Wm Full</v>
      </c>
      <c r="C811" s="10" t="str">
        <f t="array" ref="C811">IFERROR(XLOOKUP(A811,'Asignacion Ene'!A:A,'Asignacion Ene'!B:B))</f>
        <v>EC-08</v>
      </c>
      <c r="D811" s="28">
        <v>45666.88350694445</v>
      </c>
      <c r="E811" s="19" t="s">
        <v>258</v>
      </c>
      <c r="F811" s="10" t="str">
        <f t="array" ref="F811">IFERROR(XLOOKUP(E811,Operadores!A:A,Operadores!B:B))</f>
        <v>LOPFER</v>
      </c>
      <c r="G811" s="16" t="s">
        <v>39</v>
      </c>
      <c r="H811" s="13">
        <v>20.806606</v>
      </c>
      <c r="I811" s="18">
        <v>385.0</v>
      </c>
      <c r="J811" s="15">
        <f t="shared" si="5"/>
        <v>8010.54331</v>
      </c>
      <c r="K811" s="10" t="str">
        <f t="array" ref="K811">IFERROR(XLOOKUP(G811,'Tipo de Carga'!A:A,'Tipo de Carga'!B:B))</f>
        <v>Autoabasto</v>
      </c>
      <c r="L811" s="10">
        <f t="shared" si="2"/>
        <v>2</v>
      </c>
      <c r="M811" s="10">
        <f t="shared" si="3"/>
        <v>9</v>
      </c>
      <c r="N811" s="10">
        <f t="shared" si="4"/>
        <v>1</v>
      </c>
      <c r="O811" s="10" t="str">
        <f t="array" ref="O811">IFERROR(XLOOKUP(G811,'Tipo de Carga'!A:A,'Tipo de Carga'!C:C))</f>
        <v>Diesel</v>
      </c>
    </row>
    <row r="812">
      <c r="A812" s="16">
        <v>1814.0</v>
      </c>
      <c r="B812" s="10" t="str">
        <f t="array" ref="B812">IFERROR(XLOOKUP(A812,'Asignacion Ene'!A:A,'Asignacion Ene'!C:C))</f>
        <v>Wm Sencillo</v>
      </c>
      <c r="C812" s="10" t="str">
        <f t="array" ref="C812">IFERROR(XLOOKUP(A812,'Asignacion Ene'!A:A,'Asignacion Ene'!B:B))</f>
        <v>EC-08</v>
      </c>
      <c r="D812" s="28">
        <v>45666.86891203704</v>
      </c>
      <c r="E812" s="19" t="s">
        <v>97</v>
      </c>
      <c r="F812" s="10" t="str">
        <f t="array" ref="F812">IFERROR(XLOOKUP(E812,Operadores!A:A,Operadores!B:B))</f>
        <v>DELALE</v>
      </c>
      <c r="G812" s="16" t="s">
        <v>39</v>
      </c>
      <c r="H812" s="13">
        <v>20.806606</v>
      </c>
      <c r="I812" s="18">
        <v>361.0</v>
      </c>
      <c r="J812" s="15">
        <f t="shared" si="5"/>
        <v>7511.184766</v>
      </c>
      <c r="K812" s="10" t="str">
        <f t="array" ref="K812">IFERROR(XLOOKUP(G812,'Tipo de Carga'!A:A,'Tipo de Carga'!B:B))</f>
        <v>Autoabasto</v>
      </c>
      <c r="L812" s="10">
        <f t="shared" si="2"/>
        <v>2</v>
      </c>
      <c r="M812" s="10">
        <f t="shared" si="3"/>
        <v>9</v>
      </c>
      <c r="N812" s="10">
        <f t="shared" si="4"/>
        <v>1</v>
      </c>
      <c r="O812" s="10" t="str">
        <f t="array" ref="O812">IFERROR(XLOOKUP(G812,'Tipo de Carga'!A:A,'Tipo de Carga'!C:C))</f>
        <v>Diesel</v>
      </c>
    </row>
    <row r="813">
      <c r="A813" s="16">
        <v>2013.0</v>
      </c>
      <c r="B813" s="10" t="str">
        <f t="array" ref="B813">IFERROR(XLOOKUP(A813,'Asignacion Ene'!A:A,'Asignacion Ene'!C:C))</f>
        <v>MeLi Dedicado Merida</v>
      </c>
      <c r="C813" s="10" t="str">
        <f t="array" ref="C813">IFERROR(XLOOKUP(A813,'Asignacion Ene'!A:A,'Asignacion Ene'!B:B))</f>
        <v>EC-05</v>
      </c>
      <c r="D813" s="28">
        <v>45666.85903935185</v>
      </c>
      <c r="E813" s="19" t="s">
        <v>35</v>
      </c>
      <c r="F813" s="10" t="str">
        <f t="array" ref="F813">IFERROR(XLOOKUP(E813,Operadores!A:A,Operadores!B:B))</f>
        <v>MONENR</v>
      </c>
      <c r="G813" s="16" t="s">
        <v>39</v>
      </c>
      <c r="H813" s="13">
        <v>20.806606</v>
      </c>
      <c r="I813" s="18">
        <v>257.0</v>
      </c>
      <c r="J813" s="15">
        <f t="shared" si="5"/>
        <v>5347.297742</v>
      </c>
      <c r="K813" s="10" t="str">
        <f t="array" ref="K813">IFERROR(XLOOKUP(G813,'Tipo de Carga'!A:A,'Tipo de Carga'!B:B))</f>
        <v>Autoabasto</v>
      </c>
      <c r="L813" s="10">
        <f t="shared" si="2"/>
        <v>2</v>
      </c>
      <c r="M813" s="10">
        <f t="shared" si="3"/>
        <v>9</v>
      </c>
      <c r="N813" s="10">
        <f t="shared" si="4"/>
        <v>1</v>
      </c>
      <c r="O813" s="10" t="str">
        <f t="array" ref="O813">IFERROR(XLOOKUP(G813,'Tipo de Carga'!A:A,'Tipo de Carga'!C:C))</f>
        <v>Diesel</v>
      </c>
    </row>
    <row r="814">
      <c r="A814" s="16">
        <v>1722.0</v>
      </c>
      <c r="B814" s="10" t="str">
        <f t="array" ref="B814">IFERROR(XLOOKUP(A814,'Asignacion Ene'!A:A,'Asignacion Ene'!C:C))</f>
        <v>Wm Full</v>
      </c>
      <c r="C814" s="10" t="str">
        <f t="array" ref="C814">IFERROR(XLOOKUP(A814,'Asignacion Ene'!A:A,'Asignacion Ene'!B:B))</f>
        <v>EC-08</v>
      </c>
      <c r="D814" s="28">
        <v>45666.84413194445</v>
      </c>
      <c r="E814" s="19" t="s">
        <v>168</v>
      </c>
      <c r="F814" s="10" t="str">
        <f t="array" ref="F814">IFERROR(XLOOKUP(E814,Operadores!A:A,Operadores!B:B))</f>
        <v>RICFRA</v>
      </c>
      <c r="G814" s="16" t="s">
        <v>39</v>
      </c>
      <c r="H814" s="13">
        <v>20.806606</v>
      </c>
      <c r="I814" s="18">
        <v>411.0</v>
      </c>
      <c r="J814" s="15">
        <f t="shared" si="5"/>
        <v>8551.515066</v>
      </c>
      <c r="K814" s="10" t="str">
        <f t="array" ref="K814">IFERROR(XLOOKUP(G814,'Tipo de Carga'!A:A,'Tipo de Carga'!B:B))</f>
        <v>Autoabasto</v>
      </c>
      <c r="L814" s="10">
        <f t="shared" si="2"/>
        <v>2</v>
      </c>
      <c r="M814" s="10">
        <f t="shared" si="3"/>
        <v>9</v>
      </c>
      <c r="N814" s="10">
        <f t="shared" si="4"/>
        <v>1</v>
      </c>
      <c r="O814" s="10" t="str">
        <f t="array" ref="O814">IFERROR(XLOOKUP(G814,'Tipo de Carga'!A:A,'Tipo de Carga'!C:C))</f>
        <v>Diesel</v>
      </c>
    </row>
    <row r="815">
      <c r="A815" s="16">
        <v>2002.0</v>
      </c>
      <c r="B815" s="10" t="str">
        <f t="array" ref="B815">IFERROR(XLOOKUP(A815,'Asignacion Ene'!A:A,'Asignacion Ene'!C:C))</f>
        <v>MeLi Dedicado Merida</v>
      </c>
      <c r="C815" s="10" t="str">
        <f t="array" ref="C815">IFERROR(XLOOKUP(A815,'Asignacion Ene'!A:A,'Asignacion Ene'!B:B))</f>
        <v>EC-05</v>
      </c>
      <c r="D815" s="28">
        <v>45666.81659722222</v>
      </c>
      <c r="E815" s="19" t="s">
        <v>309</v>
      </c>
      <c r="F815" s="10" t="str">
        <f t="array" ref="F815">IFERROR(XLOOKUP(E815,Operadores!A:A,Operadores!B:B))</f>
        <v>VELALE</v>
      </c>
      <c r="G815" s="16" t="s">
        <v>39</v>
      </c>
      <c r="H815" s="13">
        <v>20.806606</v>
      </c>
      <c r="I815" s="18">
        <v>410.0</v>
      </c>
      <c r="J815" s="15">
        <f t="shared" si="5"/>
        <v>8530.70846</v>
      </c>
      <c r="K815" s="10" t="str">
        <f t="array" ref="K815">IFERROR(XLOOKUP(G815,'Tipo de Carga'!A:A,'Tipo de Carga'!B:B))</f>
        <v>Autoabasto</v>
      </c>
      <c r="L815" s="10">
        <f t="shared" si="2"/>
        <v>2</v>
      </c>
      <c r="M815" s="10">
        <f t="shared" si="3"/>
        <v>9</v>
      </c>
      <c r="N815" s="10">
        <f t="shared" si="4"/>
        <v>1</v>
      </c>
      <c r="O815" s="10" t="str">
        <f t="array" ref="O815">IFERROR(XLOOKUP(G815,'Tipo de Carga'!A:A,'Tipo de Carga'!C:C))</f>
        <v>Diesel</v>
      </c>
    </row>
    <row r="816">
      <c r="A816" s="16">
        <v>1865.0</v>
      </c>
      <c r="B816" s="10" t="str">
        <f t="array" ref="B816">IFERROR(XLOOKUP(A816,'Asignacion Ene'!A:A,'Asignacion Ene'!C:C))</f>
        <v>Circuitos</v>
      </c>
      <c r="C816" s="10" t="str">
        <f t="array" ref="C816">IFERROR(XLOOKUP(A816,'Asignacion Ene'!A:A,'Asignacion Ene'!B:B))</f>
        <v>EC-03</v>
      </c>
      <c r="D816" s="28">
        <v>45666.72193287037</v>
      </c>
      <c r="E816" s="19" t="s">
        <v>131</v>
      </c>
      <c r="F816" s="10" t="str">
        <f t="array" ref="F816">IFERROR(XLOOKUP(E816,Operadores!A:A,Operadores!B:B))</f>
        <v>REYRAU</v>
      </c>
      <c r="G816" s="16" t="s">
        <v>39</v>
      </c>
      <c r="H816" s="13">
        <v>20.806606</v>
      </c>
      <c r="I816" s="18">
        <v>286.0</v>
      </c>
      <c r="J816" s="15">
        <f t="shared" si="5"/>
        <v>5950.689316</v>
      </c>
      <c r="K816" s="10" t="str">
        <f t="array" ref="K816">IFERROR(XLOOKUP(G816,'Tipo de Carga'!A:A,'Tipo de Carga'!B:B))</f>
        <v>Autoabasto</v>
      </c>
      <c r="L816" s="10">
        <f t="shared" si="2"/>
        <v>2</v>
      </c>
      <c r="M816" s="10">
        <f t="shared" si="3"/>
        <v>9</v>
      </c>
      <c r="N816" s="10">
        <f t="shared" si="4"/>
        <v>1</v>
      </c>
      <c r="O816" s="10" t="str">
        <f t="array" ref="O816">IFERROR(XLOOKUP(G816,'Tipo de Carga'!A:A,'Tipo de Carga'!C:C))</f>
        <v>Diesel</v>
      </c>
    </row>
    <row r="817">
      <c r="A817" s="16">
        <v>2020.0</v>
      </c>
      <c r="B817" s="10" t="str">
        <f t="array" ref="B817">IFERROR(XLOOKUP(A817,'Asignacion Ene'!A:A,'Asignacion Ene'!C:C))</f>
        <v>MeLi Dedicado Merida</v>
      </c>
      <c r="C817" s="10" t="str">
        <f t="array" ref="C817">IFERROR(XLOOKUP(A817,'Asignacion Ene'!A:A,'Asignacion Ene'!B:B))</f>
        <v>EC-05</v>
      </c>
      <c r="D817" s="28">
        <v>45666.69609953704</v>
      </c>
      <c r="E817" s="19" t="s">
        <v>283</v>
      </c>
      <c r="F817" s="10" t="str">
        <f t="array" ref="F817">IFERROR(XLOOKUP(E817,Operadores!A:A,Operadores!B:B))</f>
        <v>MUÑOSC</v>
      </c>
      <c r="G817" s="16" t="s">
        <v>39</v>
      </c>
      <c r="H817" s="13">
        <v>20.806606</v>
      </c>
      <c r="I817" s="18">
        <v>240.0</v>
      </c>
      <c r="J817" s="15">
        <f t="shared" si="5"/>
        <v>4993.58544</v>
      </c>
      <c r="K817" s="10" t="str">
        <f t="array" ref="K817">IFERROR(XLOOKUP(G817,'Tipo de Carga'!A:A,'Tipo de Carga'!B:B))</f>
        <v>Autoabasto</v>
      </c>
      <c r="L817" s="10">
        <f t="shared" si="2"/>
        <v>2</v>
      </c>
      <c r="M817" s="10">
        <f t="shared" si="3"/>
        <v>9</v>
      </c>
      <c r="N817" s="10">
        <f t="shared" si="4"/>
        <v>1</v>
      </c>
      <c r="O817" s="10" t="str">
        <f t="array" ref="O817">IFERROR(XLOOKUP(G817,'Tipo de Carga'!A:A,'Tipo de Carga'!C:C))</f>
        <v>Diesel</v>
      </c>
    </row>
    <row r="818">
      <c r="A818" s="16">
        <v>1728.0</v>
      </c>
      <c r="B818" s="10" t="str">
        <f t="array" ref="B818">IFERROR(XLOOKUP(A818,'Asignacion Ene'!A:A,'Asignacion Ene'!C:C))</f>
        <v>Wm Full</v>
      </c>
      <c r="C818" s="10" t="str">
        <f t="array" ref="C818">IFERROR(XLOOKUP(A818,'Asignacion Ene'!A:A,'Asignacion Ene'!B:B))</f>
        <v>EC-08</v>
      </c>
      <c r="D818" s="28">
        <v>45666.67466435185</v>
      </c>
      <c r="E818" s="19" t="s">
        <v>93</v>
      </c>
      <c r="F818" s="10" t="str">
        <f t="array" ref="F818">IFERROR(XLOOKUP(E818,Operadores!A:A,Operadores!B:B))</f>
        <v>MARJO13</v>
      </c>
      <c r="G818" s="16" t="s">
        <v>39</v>
      </c>
      <c r="H818" s="13">
        <v>20.806606</v>
      </c>
      <c r="I818" s="18">
        <v>369.0</v>
      </c>
      <c r="J818" s="15">
        <f t="shared" si="5"/>
        <v>7677.637614</v>
      </c>
      <c r="K818" s="10" t="str">
        <f t="array" ref="K818">IFERROR(XLOOKUP(G818,'Tipo de Carga'!A:A,'Tipo de Carga'!B:B))</f>
        <v>Autoabasto</v>
      </c>
      <c r="L818" s="10">
        <f t="shared" si="2"/>
        <v>2</v>
      </c>
      <c r="M818" s="10">
        <f t="shared" si="3"/>
        <v>9</v>
      </c>
      <c r="N818" s="10">
        <f t="shared" si="4"/>
        <v>1</v>
      </c>
      <c r="O818" s="10" t="str">
        <f t="array" ref="O818">IFERROR(XLOOKUP(G818,'Tipo de Carga'!A:A,'Tipo de Carga'!C:C))</f>
        <v>Diesel</v>
      </c>
    </row>
    <row r="819">
      <c r="A819" s="16">
        <v>1705.0</v>
      </c>
      <c r="B819" s="10" t="str">
        <f t="array" ref="B819">IFERROR(XLOOKUP(A819,'Asignacion Ene'!A:A,'Asignacion Ene'!C:C))</f>
        <v>Wm Full</v>
      </c>
      <c r="C819" s="10" t="str">
        <f t="array" ref="C819">IFERROR(XLOOKUP(A819,'Asignacion Ene'!A:A,'Asignacion Ene'!B:B))</f>
        <v>EC-08</v>
      </c>
      <c r="D819" s="28">
        <v>45666.600648148145</v>
      </c>
      <c r="E819" s="19" t="s">
        <v>348</v>
      </c>
      <c r="F819" s="10" t="str">
        <f t="array" ref="F819">IFERROR(XLOOKUP(E819,Operadores!A:A,Operadores!B:B))</f>
        <v>PERVIC</v>
      </c>
      <c r="G819" s="16" t="s">
        <v>39</v>
      </c>
      <c r="H819" s="13">
        <v>20.806606</v>
      </c>
      <c r="I819" s="18">
        <v>186.0</v>
      </c>
      <c r="J819" s="15">
        <f t="shared" si="5"/>
        <v>3870.028716</v>
      </c>
      <c r="K819" s="10" t="str">
        <f t="array" ref="K819">IFERROR(XLOOKUP(G819,'Tipo de Carga'!A:A,'Tipo de Carga'!B:B))</f>
        <v>Autoabasto</v>
      </c>
      <c r="L819" s="10">
        <f t="shared" si="2"/>
        <v>2</v>
      </c>
      <c r="M819" s="10">
        <f t="shared" si="3"/>
        <v>9</v>
      </c>
      <c r="N819" s="10">
        <f t="shared" si="4"/>
        <v>1</v>
      </c>
      <c r="O819" s="10" t="str">
        <f t="array" ref="O819">IFERROR(XLOOKUP(G819,'Tipo de Carga'!A:A,'Tipo de Carga'!C:C))</f>
        <v>Diesel</v>
      </c>
    </row>
    <row r="820">
      <c r="A820" s="16">
        <v>1730.0</v>
      </c>
      <c r="B820" s="10" t="str">
        <f t="array" ref="B820">IFERROR(XLOOKUP(A820,'Asignacion Ene'!A:A,'Asignacion Ene'!C:C))</f>
        <v>Wm Full</v>
      </c>
      <c r="C820" s="10" t="str">
        <f t="array" ref="C820">IFERROR(XLOOKUP(A820,'Asignacion Ene'!A:A,'Asignacion Ene'!B:B))</f>
        <v>EC-08</v>
      </c>
      <c r="D820" s="28">
        <v>45666.59670138889</v>
      </c>
      <c r="E820" s="19" t="s">
        <v>219</v>
      </c>
      <c r="F820" s="10" t="str">
        <f t="array" ref="F820">IFERROR(XLOOKUP(E820,Operadores!A:A,Operadores!B:B))</f>
        <v>LOPERI</v>
      </c>
      <c r="G820" s="16" t="s">
        <v>39</v>
      </c>
      <c r="H820" s="13">
        <v>20.806606</v>
      </c>
      <c r="I820" s="18">
        <v>458.0</v>
      </c>
      <c r="J820" s="15">
        <f t="shared" si="5"/>
        <v>9529.425548</v>
      </c>
      <c r="K820" s="10" t="str">
        <f t="array" ref="K820">IFERROR(XLOOKUP(G820,'Tipo de Carga'!A:A,'Tipo de Carga'!B:B))</f>
        <v>Autoabasto</v>
      </c>
      <c r="L820" s="10">
        <f t="shared" si="2"/>
        <v>2</v>
      </c>
      <c r="M820" s="10">
        <f t="shared" si="3"/>
        <v>9</v>
      </c>
      <c r="N820" s="10">
        <f t="shared" si="4"/>
        <v>1</v>
      </c>
      <c r="O820" s="10" t="str">
        <f t="array" ref="O820">IFERROR(XLOOKUP(G820,'Tipo de Carga'!A:A,'Tipo de Carga'!C:C))</f>
        <v>Diesel</v>
      </c>
    </row>
    <row r="821">
      <c r="A821" s="16">
        <v>1999.0</v>
      </c>
      <c r="B821" s="10" t="str">
        <f t="array" ref="B821">IFERROR(XLOOKUP(A821,'Asignacion Ene'!A:A,'Asignacion Ene'!C:C))</f>
        <v>MeLi Dedicado Merida</v>
      </c>
      <c r="C821" s="10" t="str">
        <f t="array" ref="C821">IFERROR(XLOOKUP(A821,'Asignacion Ene'!A:A,'Asignacion Ene'!B:B))</f>
        <v>EC-05</v>
      </c>
      <c r="D821" s="28">
        <v>45666.58420138889</v>
      </c>
      <c r="E821" s="19" t="s">
        <v>88</v>
      </c>
      <c r="F821" s="10" t="str">
        <f t="array" ref="F821">IFERROR(XLOOKUP(E821,Operadores!A:A,Operadores!B:B))</f>
        <v>CAMJOS</v>
      </c>
      <c r="G821" s="16" t="s">
        <v>39</v>
      </c>
      <c r="H821" s="13">
        <v>20.806606</v>
      </c>
      <c r="I821" s="18">
        <v>210.0</v>
      </c>
      <c r="J821" s="15">
        <f t="shared" si="5"/>
        <v>4369.38726</v>
      </c>
      <c r="K821" s="10" t="str">
        <f t="array" ref="K821">IFERROR(XLOOKUP(G821,'Tipo de Carga'!A:A,'Tipo de Carga'!B:B))</f>
        <v>Autoabasto</v>
      </c>
      <c r="L821" s="10">
        <f t="shared" si="2"/>
        <v>2</v>
      </c>
      <c r="M821" s="10">
        <f t="shared" si="3"/>
        <v>9</v>
      </c>
      <c r="N821" s="10">
        <f t="shared" si="4"/>
        <v>1</v>
      </c>
      <c r="O821" s="10" t="str">
        <f t="array" ref="O821">IFERROR(XLOOKUP(G821,'Tipo de Carga'!A:A,'Tipo de Carga'!C:C))</f>
        <v>Diesel</v>
      </c>
    </row>
    <row r="822">
      <c r="A822" s="16">
        <v>1964.0</v>
      </c>
      <c r="B822" s="10" t="str">
        <f t="array" ref="B822">IFERROR(XLOOKUP(A822,'Asignacion Ene'!A:A,'Asignacion Ene'!C:C))</f>
        <v>MeLi asignado SD</v>
      </c>
      <c r="C822" s="10" t="str">
        <f t="array" ref="C822">IFERROR(XLOOKUP(A822,'Asignacion Ene'!A:A,'Asignacion Ene'!B:B))</f>
        <v>EC-05</v>
      </c>
      <c r="D822" s="28">
        <v>45666.52327546296</v>
      </c>
      <c r="E822" s="19" t="s">
        <v>174</v>
      </c>
      <c r="F822" s="10" t="str">
        <f t="array" ref="F822">IFERROR(XLOOKUP(E822,Operadores!A:A,Operadores!B:B))</f>
        <v>BENOSC</v>
      </c>
      <c r="G822" s="16" t="s">
        <v>39</v>
      </c>
      <c r="H822" s="13">
        <v>20.806606</v>
      </c>
      <c r="I822" s="18">
        <v>293.0</v>
      </c>
      <c r="J822" s="15">
        <f t="shared" si="5"/>
        <v>6096.335558</v>
      </c>
      <c r="K822" s="10" t="str">
        <f t="array" ref="K822">IFERROR(XLOOKUP(G822,'Tipo de Carga'!A:A,'Tipo de Carga'!B:B))</f>
        <v>Autoabasto</v>
      </c>
      <c r="L822" s="10">
        <f t="shared" si="2"/>
        <v>2</v>
      </c>
      <c r="M822" s="10">
        <f t="shared" si="3"/>
        <v>9</v>
      </c>
      <c r="N822" s="10">
        <f t="shared" si="4"/>
        <v>1</v>
      </c>
      <c r="O822" s="10" t="str">
        <f t="array" ref="O822">IFERROR(XLOOKUP(G822,'Tipo de Carga'!A:A,'Tipo de Carga'!C:C))</f>
        <v>Diesel</v>
      </c>
    </row>
    <row r="823">
      <c r="A823" s="16">
        <v>2031.0</v>
      </c>
      <c r="B823" s="10" t="str">
        <f t="array" ref="B823">IFERROR(XLOOKUP(A823,'Asignacion Ene'!A:A,'Asignacion Ene'!C:C))</f>
        <v>MeLi Dedicado Merida</v>
      </c>
      <c r="C823" s="10" t="str">
        <f t="array" ref="C823">IFERROR(XLOOKUP(A823,'Asignacion Ene'!A:A,'Asignacion Ene'!B:B))</f>
        <v>EC-05</v>
      </c>
      <c r="D823" s="28">
        <v>45666.49800925926</v>
      </c>
      <c r="E823" s="19" t="s">
        <v>92</v>
      </c>
      <c r="F823" s="10" t="str">
        <f t="array" ref="F823">IFERROR(XLOOKUP(E823,Operadores!A:A,Operadores!B:B))</f>
        <v>SARJO</v>
      </c>
      <c r="G823" s="16" t="s">
        <v>39</v>
      </c>
      <c r="H823" s="13">
        <v>20.806606</v>
      </c>
      <c r="I823" s="18">
        <v>225.0</v>
      </c>
      <c r="J823" s="15">
        <f t="shared" si="5"/>
        <v>4681.48635</v>
      </c>
      <c r="K823" s="10" t="str">
        <f t="array" ref="K823">IFERROR(XLOOKUP(G823,'Tipo de Carga'!A:A,'Tipo de Carga'!B:B))</f>
        <v>Autoabasto</v>
      </c>
      <c r="L823" s="10">
        <f t="shared" si="2"/>
        <v>2</v>
      </c>
      <c r="M823" s="10">
        <f t="shared" si="3"/>
        <v>9</v>
      </c>
      <c r="N823" s="10">
        <f t="shared" si="4"/>
        <v>1</v>
      </c>
      <c r="O823" s="10" t="str">
        <f t="array" ref="O823">IFERROR(XLOOKUP(G823,'Tipo de Carga'!A:A,'Tipo de Carga'!C:C))</f>
        <v>Diesel</v>
      </c>
    </row>
    <row r="824">
      <c r="A824" s="16">
        <v>2015.0</v>
      </c>
      <c r="B824" s="10" t="str">
        <f t="array" ref="B824">IFERROR(XLOOKUP(A824,'Asignacion Ene'!A:A,'Asignacion Ene'!C:C))</f>
        <v>MeLi Asignado TD</v>
      </c>
      <c r="C824" s="10" t="str">
        <f t="array" ref="C824">IFERROR(XLOOKUP(A824,'Asignacion Ene'!A:A,'Asignacion Ene'!B:B))</f>
        <v>EC-05</v>
      </c>
      <c r="D824" s="28">
        <v>45666.48709490741</v>
      </c>
      <c r="E824" s="19" t="s">
        <v>28</v>
      </c>
      <c r="F824" s="10" t="str">
        <f t="array" ref="F824">IFERROR(XLOOKUP(E824,Operadores!A:A,Operadores!B:B))</f>
        <v>CADEMM</v>
      </c>
      <c r="G824" s="16" t="s">
        <v>39</v>
      </c>
      <c r="H824" s="13">
        <v>20.806606</v>
      </c>
      <c r="I824" s="18">
        <v>261.0</v>
      </c>
      <c r="J824" s="15">
        <f t="shared" si="5"/>
        <v>5430.524166</v>
      </c>
      <c r="K824" s="10" t="str">
        <f t="array" ref="K824">IFERROR(XLOOKUP(G824,'Tipo de Carga'!A:A,'Tipo de Carga'!B:B))</f>
        <v>Autoabasto</v>
      </c>
      <c r="L824" s="10">
        <f t="shared" si="2"/>
        <v>2</v>
      </c>
      <c r="M824" s="10">
        <f t="shared" si="3"/>
        <v>9</v>
      </c>
      <c r="N824" s="10">
        <f t="shared" si="4"/>
        <v>1</v>
      </c>
      <c r="O824" s="10" t="str">
        <f t="array" ref="O824">IFERROR(XLOOKUP(G824,'Tipo de Carga'!A:A,'Tipo de Carga'!C:C))</f>
        <v>Diesel</v>
      </c>
    </row>
    <row r="825">
      <c r="A825" s="16">
        <v>2029.0</v>
      </c>
      <c r="B825" s="10" t="str">
        <f t="array" ref="B825">IFERROR(XLOOKUP(A825,'Asignacion Ene'!A:A,'Asignacion Ene'!C:C))</f>
        <v>MeLi Dedicado Merida</v>
      </c>
      <c r="C825" s="10" t="str">
        <f t="array" ref="C825">IFERROR(XLOOKUP(A825,'Asignacion Ene'!A:A,'Asignacion Ene'!B:B))</f>
        <v>EC-05</v>
      </c>
      <c r="D825" s="28">
        <v>45666.451469907406</v>
      </c>
      <c r="E825" s="19" t="s">
        <v>225</v>
      </c>
      <c r="F825" s="10" t="str">
        <f t="array" ref="F825">IFERROR(XLOOKUP(E825,Operadores!A:A,Operadores!B:B))</f>
        <v>ACOHER</v>
      </c>
      <c r="G825" s="16" t="s">
        <v>39</v>
      </c>
      <c r="H825" s="13">
        <v>20.806606</v>
      </c>
      <c r="I825" s="18">
        <v>370.0</v>
      </c>
      <c r="J825" s="15">
        <f t="shared" si="5"/>
        <v>7698.44422</v>
      </c>
      <c r="K825" s="10" t="str">
        <f t="array" ref="K825">IFERROR(XLOOKUP(G825,'Tipo de Carga'!A:A,'Tipo de Carga'!B:B))</f>
        <v>Autoabasto</v>
      </c>
      <c r="L825" s="10">
        <f t="shared" si="2"/>
        <v>2</v>
      </c>
      <c r="M825" s="10">
        <f t="shared" si="3"/>
        <v>9</v>
      </c>
      <c r="N825" s="10">
        <f t="shared" si="4"/>
        <v>1</v>
      </c>
      <c r="O825" s="10" t="str">
        <f t="array" ref="O825">IFERROR(XLOOKUP(G825,'Tipo de Carga'!A:A,'Tipo de Carga'!C:C))</f>
        <v>Diesel</v>
      </c>
    </row>
    <row r="826">
      <c r="A826" s="16">
        <v>1758.0</v>
      </c>
      <c r="B826" s="10" t="str">
        <f t="array" ref="B826">IFERROR(XLOOKUP(A826,'Asignacion Ene'!A:A,'Asignacion Ene'!C:C))</f>
        <v>Wm Full</v>
      </c>
      <c r="C826" s="10" t="str">
        <f t="array" ref="C826">IFERROR(XLOOKUP(A826,'Asignacion Ene'!A:A,'Asignacion Ene'!B:B))</f>
        <v>EC-08</v>
      </c>
      <c r="D826" s="28">
        <v>45666.339583333334</v>
      </c>
      <c r="E826" s="19" t="s">
        <v>259</v>
      </c>
      <c r="F826" s="10" t="str">
        <f t="array" ref="F826">IFERROR(XLOOKUP(E826,Operadores!A:A,Operadores!B:B))</f>
        <v>PINGUA</v>
      </c>
      <c r="G826" s="16" t="s">
        <v>39</v>
      </c>
      <c r="H826" s="13">
        <v>20.806606</v>
      </c>
      <c r="I826" s="18">
        <v>382.0</v>
      </c>
      <c r="J826" s="15">
        <f t="shared" si="5"/>
        <v>7948.123492</v>
      </c>
      <c r="K826" s="10" t="str">
        <f t="array" ref="K826">IFERROR(XLOOKUP(G826,'Tipo de Carga'!A:A,'Tipo de Carga'!B:B))</f>
        <v>Autoabasto</v>
      </c>
      <c r="L826" s="10">
        <f t="shared" si="2"/>
        <v>2</v>
      </c>
      <c r="M826" s="10">
        <f t="shared" si="3"/>
        <v>9</v>
      </c>
      <c r="N826" s="10">
        <f t="shared" si="4"/>
        <v>1</v>
      </c>
      <c r="O826" s="10" t="str">
        <f t="array" ref="O826">IFERROR(XLOOKUP(G826,'Tipo de Carga'!A:A,'Tipo de Carga'!C:C))</f>
        <v>Diesel</v>
      </c>
    </row>
    <row r="827">
      <c r="A827" s="16">
        <v>2021.0</v>
      </c>
      <c r="B827" s="10" t="str">
        <f t="array" ref="B827">IFERROR(XLOOKUP(A827,'Asignacion Ene'!A:A,'Asignacion Ene'!C:C))</f>
        <v>MeLi Dedicado Merida</v>
      </c>
      <c r="C827" s="10" t="str">
        <f t="array" ref="C827">IFERROR(XLOOKUP(A827,'Asignacion Ene'!A:A,'Asignacion Ene'!B:B))</f>
        <v>EC-05</v>
      </c>
      <c r="D827" s="28">
        <v>45666.29976851852</v>
      </c>
      <c r="E827" s="19" t="s">
        <v>179</v>
      </c>
      <c r="F827" s="10" t="str">
        <f t="array" ref="F827">IFERROR(XLOOKUP(E827,Operadores!A:A,Operadores!B:B))</f>
        <v>GUTIRV</v>
      </c>
      <c r="G827" s="16" t="s">
        <v>39</v>
      </c>
      <c r="H827" s="13">
        <v>20.806606</v>
      </c>
      <c r="I827" s="18">
        <v>412.0</v>
      </c>
      <c r="J827" s="15">
        <f t="shared" si="5"/>
        <v>8572.321672</v>
      </c>
      <c r="K827" s="10" t="str">
        <f t="array" ref="K827">IFERROR(XLOOKUP(G827,'Tipo de Carga'!A:A,'Tipo de Carga'!B:B))</f>
        <v>Autoabasto</v>
      </c>
      <c r="L827" s="10">
        <f t="shared" si="2"/>
        <v>2</v>
      </c>
      <c r="M827" s="10">
        <f t="shared" si="3"/>
        <v>9</v>
      </c>
      <c r="N827" s="10">
        <f t="shared" si="4"/>
        <v>1</v>
      </c>
      <c r="O827" s="10" t="str">
        <f t="array" ref="O827">IFERROR(XLOOKUP(G827,'Tipo de Carga'!A:A,'Tipo de Carga'!C:C))</f>
        <v>Diesel</v>
      </c>
    </row>
    <row r="828">
      <c r="A828" s="16">
        <v>2018.0</v>
      </c>
      <c r="B828" s="10" t="str">
        <f t="array" ref="B828">IFERROR(XLOOKUP(A828,'Asignacion Ene'!A:A,'Asignacion Ene'!C:C))</f>
        <v>MeLi Asignado TD</v>
      </c>
      <c r="C828" s="10" t="str">
        <f t="array" ref="C828">IFERROR(XLOOKUP(A828,'Asignacion Ene'!A:A,'Asignacion Ene'!B:B))</f>
        <v>EC-05</v>
      </c>
      <c r="D828" s="28">
        <v>45666.295636574076</v>
      </c>
      <c r="E828" s="19" t="s">
        <v>205</v>
      </c>
      <c r="F828" s="10" t="str">
        <f t="array" ref="F828">IFERROR(XLOOKUP(E828,Operadores!A:A,Operadores!B:B))</f>
        <v>MACFRA</v>
      </c>
      <c r="G828" s="16" t="s">
        <v>39</v>
      </c>
      <c r="H828" s="13">
        <v>20.806606</v>
      </c>
      <c r="I828" s="18">
        <v>419.0</v>
      </c>
      <c r="J828" s="15">
        <f t="shared" si="5"/>
        <v>8717.967914</v>
      </c>
      <c r="K828" s="10" t="str">
        <f t="array" ref="K828">IFERROR(XLOOKUP(G828,'Tipo de Carga'!A:A,'Tipo de Carga'!B:B))</f>
        <v>Autoabasto</v>
      </c>
      <c r="L828" s="10">
        <f t="shared" si="2"/>
        <v>2</v>
      </c>
      <c r="M828" s="10">
        <f t="shared" si="3"/>
        <v>9</v>
      </c>
      <c r="N828" s="10">
        <f t="shared" si="4"/>
        <v>1</v>
      </c>
      <c r="O828" s="10" t="str">
        <f t="array" ref="O828">IFERROR(XLOOKUP(G828,'Tipo de Carga'!A:A,'Tipo de Carga'!C:C))</f>
        <v>Diesel</v>
      </c>
    </row>
    <row r="829">
      <c r="A829" s="16">
        <v>2028.0</v>
      </c>
      <c r="B829" s="10" t="str">
        <f t="array" ref="B829">IFERROR(XLOOKUP(A829,'Asignacion Ene'!A:A,'Asignacion Ene'!C:C))</f>
        <v>MeLi Dedicado Merida</v>
      </c>
      <c r="C829" s="10" t="str">
        <f t="array" ref="C829">IFERROR(XLOOKUP(A829,'Asignacion Ene'!A:A,'Asignacion Ene'!B:B))</f>
        <v>EC-05</v>
      </c>
      <c r="D829" s="28">
        <v>45666.18739583333</v>
      </c>
      <c r="E829" s="19" t="s">
        <v>227</v>
      </c>
      <c r="F829" s="10" t="str">
        <f t="array" ref="F829">IFERROR(XLOOKUP(E829,Operadores!A:A,Operadores!B:B))</f>
        <v>SANEUS</v>
      </c>
      <c r="G829" s="16" t="s">
        <v>39</v>
      </c>
      <c r="H829" s="13">
        <v>20.806606</v>
      </c>
      <c r="I829" s="18">
        <v>420.0</v>
      </c>
      <c r="J829" s="15">
        <f t="shared" si="5"/>
        <v>8738.77452</v>
      </c>
      <c r="K829" s="10" t="str">
        <f t="array" ref="K829">IFERROR(XLOOKUP(G829,'Tipo de Carga'!A:A,'Tipo de Carga'!B:B))</f>
        <v>Autoabasto</v>
      </c>
      <c r="L829" s="10">
        <f t="shared" si="2"/>
        <v>2</v>
      </c>
      <c r="M829" s="10">
        <f t="shared" si="3"/>
        <v>9</v>
      </c>
      <c r="N829" s="10">
        <f t="shared" si="4"/>
        <v>1</v>
      </c>
      <c r="O829" s="10" t="str">
        <f t="array" ref="O829">IFERROR(XLOOKUP(G829,'Tipo de Carga'!A:A,'Tipo de Carga'!C:C))</f>
        <v>Diesel</v>
      </c>
    </row>
    <row r="830">
      <c r="A830" s="16">
        <v>2000.0</v>
      </c>
      <c r="B830" s="10" t="str">
        <f t="array" ref="B830">IFERROR(XLOOKUP(A830,'Asignacion Ene'!A:A,'Asignacion Ene'!C:C))</f>
        <v>MeLi Dedicado Merida</v>
      </c>
      <c r="C830" s="10" t="str">
        <f t="array" ref="C830">IFERROR(XLOOKUP(A830,'Asignacion Ene'!A:A,'Asignacion Ene'!B:B))</f>
        <v>EC-05</v>
      </c>
      <c r="D830" s="28">
        <v>45666.15756944445</v>
      </c>
      <c r="E830" s="19" t="s">
        <v>94</v>
      </c>
      <c r="F830" s="10" t="str">
        <f t="array" ref="F830">IFERROR(XLOOKUP(E830,Operadores!A:A,Operadores!B:B))</f>
        <v>RODALE</v>
      </c>
      <c r="G830" s="16" t="s">
        <v>39</v>
      </c>
      <c r="H830" s="13">
        <v>20.806606</v>
      </c>
      <c r="I830" s="18">
        <v>200.0</v>
      </c>
      <c r="J830" s="15">
        <f t="shared" si="5"/>
        <v>4161.3212</v>
      </c>
      <c r="K830" s="10" t="str">
        <f t="array" ref="K830">IFERROR(XLOOKUP(G830,'Tipo de Carga'!A:A,'Tipo de Carga'!B:B))</f>
        <v>Autoabasto</v>
      </c>
      <c r="L830" s="10">
        <f t="shared" si="2"/>
        <v>2</v>
      </c>
      <c r="M830" s="10">
        <f t="shared" si="3"/>
        <v>9</v>
      </c>
      <c r="N830" s="10">
        <f t="shared" si="4"/>
        <v>1</v>
      </c>
      <c r="O830" s="10" t="str">
        <f t="array" ref="O830">IFERROR(XLOOKUP(G830,'Tipo de Carga'!A:A,'Tipo de Carga'!C:C))</f>
        <v>Diesel</v>
      </c>
    </row>
    <row r="831">
      <c r="A831" s="16">
        <v>1820.0</v>
      </c>
      <c r="B831" s="10" t="str">
        <f t="array" ref="B831">IFERROR(XLOOKUP(A831,'Asignacion Ene'!A:A,'Asignacion Ene'!C:C))</f>
        <v>Wm Full</v>
      </c>
      <c r="C831" s="10" t="str">
        <f t="array" ref="C831">IFERROR(XLOOKUP(A831,'Asignacion Ene'!A:A,'Asignacion Ene'!B:B))</f>
        <v>EC-08</v>
      </c>
      <c r="D831" s="28">
        <v>45666.146944444445</v>
      </c>
      <c r="E831" s="19" t="s">
        <v>167</v>
      </c>
      <c r="F831" s="10" t="str">
        <f t="array" ref="F831">IFERROR(XLOOKUP(E831,Operadores!A:A,Operadores!B:B))</f>
        <v>CAMVI01</v>
      </c>
      <c r="G831" s="16" t="s">
        <v>39</v>
      </c>
      <c r="H831" s="13">
        <v>20.806606</v>
      </c>
      <c r="I831" s="18">
        <v>347.0</v>
      </c>
      <c r="J831" s="15">
        <f t="shared" si="5"/>
        <v>7219.892282</v>
      </c>
      <c r="K831" s="10" t="str">
        <f t="array" ref="K831">IFERROR(XLOOKUP(G831,'Tipo de Carga'!A:A,'Tipo de Carga'!B:B))</f>
        <v>Autoabasto</v>
      </c>
      <c r="L831" s="10">
        <f t="shared" si="2"/>
        <v>2</v>
      </c>
      <c r="M831" s="10">
        <f t="shared" si="3"/>
        <v>9</v>
      </c>
      <c r="N831" s="10">
        <f t="shared" si="4"/>
        <v>1</v>
      </c>
      <c r="O831" s="10" t="str">
        <f t="array" ref="O831">IFERROR(XLOOKUP(G831,'Tipo de Carga'!A:A,'Tipo de Carga'!C:C))</f>
        <v>Diesel</v>
      </c>
    </row>
    <row r="832">
      <c r="A832" s="16">
        <v>1892.0</v>
      </c>
      <c r="B832" s="10" t="str">
        <f t="array" ref="B832">IFERROR(XLOOKUP(A832,'Asignacion Ene'!A:A,'Asignacion Ene'!C:C))</f>
        <v>Full Liver</v>
      </c>
      <c r="C832" s="10" t="str">
        <f t="array" ref="C832">IFERROR(XLOOKUP(A832,'Asignacion Ene'!A:A,'Asignacion Ene'!B:B))</f>
        <v>EC-01</v>
      </c>
      <c r="D832" s="28">
        <v>45666.12814814815</v>
      </c>
      <c r="E832" s="19" t="s">
        <v>73</v>
      </c>
      <c r="F832" s="10" t="str">
        <f t="array" ref="F832">IFERROR(XLOOKUP(E832,Operadores!A:A,Operadores!B:B))</f>
        <v>CALVI</v>
      </c>
      <c r="G832" s="16" t="s">
        <v>39</v>
      </c>
      <c r="H832" s="13">
        <v>20.806606</v>
      </c>
      <c r="I832" s="18">
        <v>426.0</v>
      </c>
      <c r="J832" s="15">
        <f t="shared" si="5"/>
        <v>8863.614156</v>
      </c>
      <c r="K832" s="10" t="str">
        <f t="array" ref="K832">IFERROR(XLOOKUP(G832,'Tipo de Carga'!A:A,'Tipo de Carga'!B:B))</f>
        <v>Autoabasto</v>
      </c>
      <c r="L832" s="10">
        <f t="shared" si="2"/>
        <v>2</v>
      </c>
      <c r="M832" s="10">
        <f t="shared" si="3"/>
        <v>9</v>
      </c>
      <c r="N832" s="10">
        <f t="shared" si="4"/>
        <v>1</v>
      </c>
      <c r="O832" s="10" t="str">
        <f t="array" ref="O832">IFERROR(XLOOKUP(G832,'Tipo de Carga'!A:A,'Tipo de Carga'!C:C))</f>
        <v>Diesel</v>
      </c>
    </row>
    <row r="833">
      <c r="A833" s="16">
        <v>2026.0</v>
      </c>
      <c r="B833" s="10" t="str">
        <f t="array" ref="B833">IFERROR(XLOOKUP(A833,'Asignacion Ene'!A:A,'Asignacion Ene'!C:C))</f>
        <v>MeLi Dedicado Merida</v>
      </c>
      <c r="C833" s="10" t="str">
        <f t="array" ref="C833">IFERROR(XLOOKUP(A833,'Asignacion Ene'!A:A,'Asignacion Ene'!B:B))</f>
        <v>EC-05</v>
      </c>
      <c r="D833" s="28">
        <v>45666.02548611111</v>
      </c>
      <c r="E833" s="19" t="s">
        <v>224</v>
      </c>
      <c r="F833" s="10" t="str">
        <f t="array" ref="F833">IFERROR(XLOOKUP(E833,Operadores!A:A,Operadores!B:B))</f>
        <v>CRUTOM</v>
      </c>
      <c r="G833" s="16" t="s">
        <v>39</v>
      </c>
      <c r="H833" s="13">
        <v>20.806606</v>
      </c>
      <c r="I833" s="18">
        <v>420.0</v>
      </c>
      <c r="J833" s="15">
        <f t="shared" si="5"/>
        <v>8738.77452</v>
      </c>
      <c r="K833" s="10" t="str">
        <f t="array" ref="K833">IFERROR(XLOOKUP(G833,'Tipo de Carga'!A:A,'Tipo de Carga'!B:B))</f>
        <v>Autoabasto</v>
      </c>
      <c r="L833" s="10">
        <f t="shared" si="2"/>
        <v>2</v>
      </c>
      <c r="M833" s="10">
        <f t="shared" si="3"/>
        <v>9</v>
      </c>
      <c r="N833" s="10">
        <f t="shared" si="4"/>
        <v>1</v>
      </c>
      <c r="O833" s="10" t="str">
        <f t="array" ref="O833">IFERROR(XLOOKUP(G833,'Tipo de Carga'!A:A,'Tipo de Carga'!C:C))</f>
        <v>Diesel</v>
      </c>
    </row>
    <row r="834">
      <c r="A834" s="16">
        <v>1995.0</v>
      </c>
      <c r="B834" s="10" t="str">
        <f t="array" ref="B834">IFERROR(XLOOKUP(A834,'Asignacion Ene'!A:A,'Asignacion Ene'!C:C))</f>
        <v>MeLi Dedicado Merida</v>
      </c>
      <c r="C834" s="10" t="str">
        <f t="array" ref="C834">IFERROR(XLOOKUP(A834,'Asignacion Ene'!A:A,'Asignacion Ene'!B:B))</f>
        <v>EC-05</v>
      </c>
      <c r="D834" s="28">
        <v>45666.021006944444</v>
      </c>
      <c r="E834" s="19" t="s">
        <v>22</v>
      </c>
      <c r="F834" s="10" t="str">
        <f t="array" ref="F834">IFERROR(XLOOKUP(E834,Operadores!A:A,Operadores!B:B))</f>
        <v>AGUMAU</v>
      </c>
      <c r="G834" s="16" t="s">
        <v>39</v>
      </c>
      <c r="H834" s="13">
        <v>20.806606</v>
      </c>
      <c r="I834" s="18">
        <v>238.0</v>
      </c>
      <c r="J834" s="15">
        <f t="shared" si="5"/>
        <v>4951.972228</v>
      </c>
      <c r="K834" s="10" t="str">
        <f t="array" ref="K834">IFERROR(XLOOKUP(G834,'Tipo de Carga'!A:A,'Tipo de Carga'!B:B))</f>
        <v>Autoabasto</v>
      </c>
      <c r="L834" s="10">
        <f t="shared" si="2"/>
        <v>2</v>
      </c>
      <c r="M834" s="10">
        <f t="shared" si="3"/>
        <v>9</v>
      </c>
      <c r="N834" s="10">
        <f t="shared" si="4"/>
        <v>1</v>
      </c>
      <c r="O834" s="10" t="str">
        <f t="array" ref="O834">IFERROR(XLOOKUP(G834,'Tipo de Carga'!A:A,'Tipo de Carga'!C:C))</f>
        <v>Diesel</v>
      </c>
    </row>
    <row r="835">
      <c r="A835" s="16">
        <v>2009.0</v>
      </c>
      <c r="B835" s="10" t="str">
        <f t="array" ref="B835">IFERROR(XLOOKUP(A835,'Asignacion Ene'!A:A,'Asignacion Ene'!C:C))</f>
        <v>MeLi Dedicado Merida</v>
      </c>
      <c r="C835" s="10" t="str">
        <f t="array" ref="C835">IFERROR(XLOOKUP(A835,'Asignacion Ene'!A:A,'Asignacion Ene'!B:B))</f>
        <v>EC-05</v>
      </c>
      <c r="D835" s="28">
        <v>45666.01090277778</v>
      </c>
      <c r="E835" s="19" t="s">
        <v>166</v>
      </c>
      <c r="F835" s="10" t="str">
        <f t="array" ref="F835">IFERROR(XLOOKUP(E835,Operadores!A:A,Operadores!B:B))</f>
        <v>GONCAR01</v>
      </c>
      <c r="G835" s="16" t="s">
        <v>39</v>
      </c>
      <c r="H835" s="13">
        <v>20.806606</v>
      </c>
      <c r="I835" s="18">
        <v>287.0</v>
      </c>
      <c r="J835" s="15">
        <f t="shared" si="5"/>
        <v>5971.495922</v>
      </c>
      <c r="K835" s="10" t="str">
        <f t="array" ref="K835">IFERROR(XLOOKUP(G835,'Tipo de Carga'!A:A,'Tipo de Carga'!B:B))</f>
        <v>Autoabasto</v>
      </c>
      <c r="L835" s="10">
        <f t="shared" si="2"/>
        <v>2</v>
      </c>
      <c r="M835" s="10">
        <f t="shared" si="3"/>
        <v>9</v>
      </c>
      <c r="N835" s="10">
        <f t="shared" si="4"/>
        <v>1</v>
      </c>
      <c r="O835" s="10" t="str">
        <f t="array" ref="O835">IFERROR(XLOOKUP(G835,'Tipo de Carga'!A:A,'Tipo de Carga'!C:C))</f>
        <v>Diesel</v>
      </c>
    </row>
    <row r="836">
      <c r="A836" s="16">
        <v>1895.0</v>
      </c>
      <c r="B836" s="10" t="str">
        <f t="array" ref="B836">IFERROR(XLOOKUP(A836,'Asignacion Ene'!A:A,'Asignacion Ene'!C:C))</f>
        <v>Sayer Sencillo</v>
      </c>
      <c r="C836" s="10" t="str">
        <f t="array" ref="C836">IFERROR(XLOOKUP(A836,'Asignacion Ene'!A:A,'Asignacion Ene'!B:B))</f>
        <v>EC-04</v>
      </c>
      <c r="D836" s="28">
        <v>45666.12222222222</v>
      </c>
      <c r="E836" s="19" t="s">
        <v>349</v>
      </c>
      <c r="F836" s="10" t="str">
        <f t="array" ref="F836">IFERROR(XLOOKUP(E836,Operadores!A:A,Operadores!B:B))</f>
        <v>FABMA</v>
      </c>
      <c r="G836" s="16" t="s">
        <v>103</v>
      </c>
      <c r="H836" s="13">
        <v>27.3</v>
      </c>
      <c r="I836" s="18">
        <v>193.0</v>
      </c>
      <c r="J836" s="15">
        <f t="shared" si="5"/>
        <v>5268.9</v>
      </c>
      <c r="K836" s="10" t="str">
        <f t="array" ref="K836">IFERROR(XLOOKUP(G836,'Tipo de Carga'!A:A,'Tipo de Carga'!B:B))</f>
        <v>Ticket</v>
      </c>
      <c r="L836" s="10">
        <f t="shared" si="2"/>
        <v>2</v>
      </c>
      <c r="M836" s="10">
        <f t="shared" si="3"/>
        <v>9</v>
      </c>
      <c r="N836" s="10">
        <f t="shared" si="4"/>
        <v>1</v>
      </c>
      <c r="O836" s="10" t="str">
        <f t="array" ref="O836">IFERROR(XLOOKUP(G836,'Tipo de Carga'!A:A,'Tipo de Carga'!C:C))</f>
        <v>Diesel</v>
      </c>
    </row>
    <row r="837">
      <c r="A837" s="16">
        <v>2017.0</v>
      </c>
      <c r="B837" s="10" t="str">
        <f t="array" ref="B837">IFERROR(XLOOKUP(A837,'Asignacion Ene'!A:A,'Asignacion Ene'!C:C))</f>
        <v>MeLi Dedicado TD</v>
      </c>
      <c r="C837" s="10" t="str">
        <f t="array" ref="C837">IFERROR(XLOOKUP(A837,'Asignacion Ene'!A:A,'Asignacion Ene'!B:B))</f>
        <v>EC-05</v>
      </c>
      <c r="D837" s="28">
        <v>45666.27847222222</v>
      </c>
      <c r="E837" s="19" t="s">
        <v>344</v>
      </c>
      <c r="F837" s="10" t="str">
        <f t="array" ref="F837">IFERROR(XLOOKUP(E837,Operadores!A:A,Operadores!B:B))</f>
        <v>FLOBRA</v>
      </c>
      <c r="G837" s="16" t="s">
        <v>103</v>
      </c>
      <c r="H837" s="13">
        <v>25.34</v>
      </c>
      <c r="I837" s="18">
        <v>198.0</v>
      </c>
      <c r="J837" s="15">
        <f t="shared" si="5"/>
        <v>5017.32</v>
      </c>
      <c r="K837" s="10" t="str">
        <f t="array" ref="K837">IFERROR(XLOOKUP(G837,'Tipo de Carga'!A:A,'Tipo de Carga'!B:B))</f>
        <v>Ticket</v>
      </c>
      <c r="L837" s="10">
        <f t="shared" si="2"/>
        <v>2</v>
      </c>
      <c r="M837" s="10">
        <f t="shared" si="3"/>
        <v>9</v>
      </c>
      <c r="N837" s="10">
        <f t="shared" si="4"/>
        <v>1</v>
      </c>
      <c r="O837" s="10" t="str">
        <f t="array" ref="O837">IFERROR(XLOOKUP(G837,'Tipo de Carga'!A:A,'Tipo de Carga'!C:C))</f>
        <v>Diesel</v>
      </c>
    </row>
    <row r="838">
      <c r="A838" s="16">
        <v>1959.0</v>
      </c>
      <c r="B838" s="10" t="str">
        <f t="array" ref="B838">IFERROR(XLOOKUP(A838,'Asignacion Ene'!A:A,'Asignacion Ene'!C:C))</f>
        <v>Full Liver</v>
      </c>
      <c r="C838" s="10" t="str">
        <f t="array" ref="C838">IFERROR(XLOOKUP(A838,'Asignacion Ene'!A:A,'Asignacion Ene'!B:B))</f>
        <v>EC-01</v>
      </c>
      <c r="D838" s="28">
        <v>45666.29513888889</v>
      </c>
      <c r="E838" s="19" t="s">
        <v>99</v>
      </c>
      <c r="F838" s="10" t="str">
        <f t="array" ref="F838">IFERROR(XLOOKUP(E838,Operadores!A:A,Operadores!B:B))</f>
        <v>JARDAN</v>
      </c>
      <c r="G838" s="16" t="s">
        <v>103</v>
      </c>
      <c r="H838" s="13">
        <v>25.59</v>
      </c>
      <c r="I838" s="18">
        <v>242.0</v>
      </c>
      <c r="J838" s="15">
        <f t="shared" si="5"/>
        <v>6192.78</v>
      </c>
      <c r="K838" s="10" t="str">
        <f t="array" ref="K838">IFERROR(XLOOKUP(G838,'Tipo de Carga'!A:A,'Tipo de Carga'!B:B))</f>
        <v>Ticket</v>
      </c>
      <c r="L838" s="10">
        <f t="shared" si="2"/>
        <v>2</v>
      </c>
      <c r="M838" s="10">
        <f t="shared" si="3"/>
        <v>9</v>
      </c>
      <c r="N838" s="10">
        <f t="shared" si="4"/>
        <v>1</v>
      </c>
      <c r="O838" s="10" t="str">
        <f t="array" ref="O838">IFERROR(XLOOKUP(G838,'Tipo de Carga'!A:A,'Tipo de Carga'!C:C))</f>
        <v>Diesel</v>
      </c>
    </row>
    <row r="839">
      <c r="A839" s="16">
        <v>1701.0</v>
      </c>
      <c r="B839" s="10" t="str">
        <f t="array" ref="B839">IFERROR(XLOOKUP(A839,'Asignacion Ene'!A:A,'Asignacion Ene'!C:C))</f>
        <v>Wm Full</v>
      </c>
      <c r="C839" s="10" t="str">
        <f t="array" ref="C839">IFERROR(XLOOKUP(A839,'Asignacion Ene'!A:A,'Asignacion Ene'!B:B))</f>
        <v>EC-08</v>
      </c>
      <c r="D839" s="28">
        <v>45666.42222222222</v>
      </c>
      <c r="E839" s="19" t="s">
        <v>262</v>
      </c>
      <c r="F839" s="10" t="str">
        <f t="array" ref="F839">IFERROR(XLOOKUP(E839,Operadores!A:A,Operadores!B:B))</f>
        <v>HERMOI</v>
      </c>
      <c r="G839" s="16" t="s">
        <v>103</v>
      </c>
      <c r="H839" s="13">
        <v>25.59</v>
      </c>
      <c r="I839" s="18">
        <v>558.0</v>
      </c>
      <c r="J839" s="15">
        <f t="shared" si="5"/>
        <v>14279.22</v>
      </c>
      <c r="K839" s="10" t="str">
        <f t="array" ref="K839">IFERROR(XLOOKUP(G839,'Tipo de Carga'!A:A,'Tipo de Carga'!B:B))</f>
        <v>Ticket</v>
      </c>
      <c r="L839" s="10">
        <f t="shared" si="2"/>
        <v>2</v>
      </c>
      <c r="M839" s="10">
        <f t="shared" si="3"/>
        <v>9</v>
      </c>
      <c r="N839" s="10">
        <f t="shared" si="4"/>
        <v>1</v>
      </c>
      <c r="O839" s="10" t="str">
        <f t="array" ref="O839">IFERROR(XLOOKUP(G839,'Tipo de Carga'!A:A,'Tipo de Carga'!C:C))</f>
        <v>Diesel</v>
      </c>
    </row>
    <row r="840">
      <c r="A840" s="16">
        <v>1761.0</v>
      </c>
      <c r="B840" s="10" t="str">
        <f t="array" ref="B840">IFERROR(XLOOKUP(A840,'Asignacion Ene'!A:A,'Asignacion Ene'!C:C))</f>
        <v>Wm Full</v>
      </c>
      <c r="C840" s="10" t="str">
        <f t="array" ref="C840">IFERROR(XLOOKUP(A840,'Asignacion Ene'!A:A,'Asignacion Ene'!B:B))</f>
        <v>EC-08</v>
      </c>
      <c r="D840" s="28">
        <v>45666.43541666667</v>
      </c>
      <c r="E840" s="19" t="s">
        <v>102</v>
      </c>
      <c r="F840" s="10" t="str">
        <f t="array" ref="F840">IFERROR(XLOOKUP(E840,Operadores!A:A,Operadores!B:B))</f>
        <v>RAMBAR</v>
      </c>
      <c r="G840" s="16" t="s">
        <v>103</v>
      </c>
      <c r="H840" s="13">
        <v>25.59</v>
      </c>
      <c r="I840" s="18">
        <v>524.0</v>
      </c>
      <c r="J840" s="15">
        <f t="shared" si="5"/>
        <v>13409.16</v>
      </c>
      <c r="K840" s="10" t="str">
        <f t="array" ref="K840">IFERROR(XLOOKUP(G840,'Tipo de Carga'!A:A,'Tipo de Carga'!B:B))</f>
        <v>Ticket</v>
      </c>
      <c r="L840" s="10">
        <f t="shared" si="2"/>
        <v>2</v>
      </c>
      <c r="M840" s="10">
        <f t="shared" si="3"/>
        <v>9</v>
      </c>
      <c r="N840" s="10">
        <f t="shared" si="4"/>
        <v>1</v>
      </c>
      <c r="O840" s="10" t="str">
        <f t="array" ref="O840">IFERROR(XLOOKUP(G840,'Tipo de Carga'!A:A,'Tipo de Carga'!C:C))</f>
        <v>Diesel</v>
      </c>
    </row>
    <row r="841">
      <c r="A841" s="16">
        <v>1937.0</v>
      </c>
      <c r="B841" s="10" t="str">
        <f t="array" ref="B841">IFERROR(XLOOKUP(A841,'Asignacion Ene'!A:A,'Asignacion Ene'!C:C))</f>
        <v>MeLi asignado SD</v>
      </c>
      <c r="C841" s="10" t="str">
        <f t="array" ref="C841">IFERROR(XLOOKUP(A841,'Asignacion Ene'!A:A,'Asignacion Ene'!B:B))</f>
        <v>EC-05</v>
      </c>
      <c r="D841" s="28">
        <v>45666.754166666666</v>
      </c>
      <c r="E841" s="19" t="s">
        <v>38</v>
      </c>
      <c r="F841" s="10" t="str">
        <f t="array" ref="F841">IFERROR(XLOOKUP(E841,Operadores!A:A,Operadores!B:B))</f>
        <v>BENMAX</v>
      </c>
      <c r="G841" s="16" t="s">
        <v>103</v>
      </c>
      <c r="H841" s="13">
        <v>27.48</v>
      </c>
      <c r="I841" s="18">
        <v>218.0</v>
      </c>
      <c r="J841" s="15">
        <f t="shared" si="5"/>
        <v>5990.64</v>
      </c>
      <c r="K841" s="10" t="str">
        <f t="array" ref="K841">IFERROR(XLOOKUP(G841,'Tipo de Carga'!A:A,'Tipo de Carga'!B:B))</f>
        <v>Ticket</v>
      </c>
      <c r="L841" s="10">
        <f t="shared" si="2"/>
        <v>2</v>
      </c>
      <c r="M841" s="10">
        <f t="shared" si="3"/>
        <v>9</v>
      </c>
      <c r="N841" s="10">
        <f t="shared" si="4"/>
        <v>1</v>
      </c>
      <c r="O841" s="10" t="str">
        <f t="array" ref="O841">IFERROR(XLOOKUP(G841,'Tipo de Carga'!A:A,'Tipo de Carga'!C:C))</f>
        <v>Diesel</v>
      </c>
    </row>
    <row r="842">
      <c r="A842" s="16">
        <v>1968.0</v>
      </c>
      <c r="B842" s="10" t="str">
        <f t="array" ref="B842">IFERROR(XLOOKUP(A842,'Asignacion Ene'!A:A,'Asignacion Ene'!C:C))</f>
        <v>Sayer Sencillo</v>
      </c>
      <c r="C842" s="10" t="str">
        <f t="array" ref="C842">IFERROR(XLOOKUP(A842,'Asignacion Ene'!A:A,'Asignacion Ene'!B:B))</f>
        <v>EC-04</v>
      </c>
      <c r="D842" s="28">
        <v>45666.799305555556</v>
      </c>
      <c r="E842" s="19" t="s">
        <v>330</v>
      </c>
      <c r="F842" s="10" t="str">
        <f t="array" ref="F842">IFERROR(XLOOKUP(E842,Operadores!A:A,Operadores!B:B))</f>
        <v>MENIG</v>
      </c>
      <c r="G842" s="16" t="s">
        <v>103</v>
      </c>
      <c r="H842" s="13">
        <v>26.77</v>
      </c>
      <c r="I842" s="18">
        <v>188.0</v>
      </c>
      <c r="J842" s="15">
        <f t="shared" si="5"/>
        <v>5032.76</v>
      </c>
      <c r="K842" s="10" t="str">
        <f t="array" ref="K842">IFERROR(XLOOKUP(G842,'Tipo de Carga'!A:A,'Tipo de Carga'!B:B))</f>
        <v>Ticket</v>
      </c>
      <c r="L842" s="10">
        <f t="shared" si="2"/>
        <v>2</v>
      </c>
      <c r="M842" s="10">
        <f t="shared" si="3"/>
        <v>9</v>
      </c>
      <c r="N842" s="10">
        <f t="shared" si="4"/>
        <v>1</v>
      </c>
      <c r="O842" s="10" t="str">
        <f t="array" ref="O842">IFERROR(XLOOKUP(G842,'Tipo de Carga'!A:A,'Tipo de Carga'!C:C))</f>
        <v>Diesel</v>
      </c>
    </row>
    <row r="843">
      <c r="A843" s="16">
        <v>1799.0</v>
      </c>
      <c r="B843" s="10" t="str">
        <f t="array" ref="B843">IFERROR(XLOOKUP(A843,'Asignacion Ene'!A:A,'Asignacion Ene'!C:C))</f>
        <v>Sayer Full</v>
      </c>
      <c r="C843" s="10" t="str">
        <f t="array" ref="C843">IFERROR(XLOOKUP(A843,'Asignacion Ene'!A:A,'Asignacion Ene'!B:B))</f>
        <v>EC-04</v>
      </c>
      <c r="D843" s="28">
        <v>45666.83541666667</v>
      </c>
      <c r="E843" s="19" t="s">
        <v>209</v>
      </c>
      <c r="F843" s="10" t="str">
        <f t="array" ref="F843">IFERROR(XLOOKUP(E843,Operadores!A:A,Operadores!B:B))</f>
        <v>FERFRA</v>
      </c>
      <c r="G843" s="16" t="s">
        <v>103</v>
      </c>
      <c r="H843" s="13">
        <v>26.21</v>
      </c>
      <c r="I843" s="18">
        <v>595.0</v>
      </c>
      <c r="J843" s="15">
        <f t="shared" si="5"/>
        <v>15594.95</v>
      </c>
      <c r="K843" s="10" t="str">
        <f t="array" ref="K843">IFERROR(XLOOKUP(G843,'Tipo de Carga'!A:A,'Tipo de Carga'!B:B))</f>
        <v>Ticket</v>
      </c>
      <c r="L843" s="10">
        <f t="shared" si="2"/>
        <v>2</v>
      </c>
      <c r="M843" s="10">
        <f t="shared" si="3"/>
        <v>9</v>
      </c>
      <c r="N843" s="10">
        <f t="shared" si="4"/>
        <v>1</v>
      </c>
      <c r="O843" s="10" t="str">
        <f t="array" ref="O843">IFERROR(XLOOKUP(G843,'Tipo de Carga'!A:A,'Tipo de Carga'!C:C))</f>
        <v>Diesel</v>
      </c>
    </row>
    <row r="844">
      <c r="A844" s="16">
        <v>1806.0</v>
      </c>
      <c r="B844" s="10" t="str">
        <f t="array" ref="B844">IFERROR(XLOOKUP(A844,'Asignacion Ene'!A:A,'Asignacion Ene'!C:C))</f>
        <v>Sayer Full</v>
      </c>
      <c r="C844" s="10" t="str">
        <f t="array" ref="C844">IFERROR(XLOOKUP(A844,'Asignacion Ene'!A:A,'Asignacion Ene'!B:B))</f>
        <v>EC-04</v>
      </c>
      <c r="D844" s="28">
        <v>45666.0</v>
      </c>
      <c r="E844" s="19" t="s">
        <v>257</v>
      </c>
      <c r="F844" s="10" t="str">
        <f t="array" ref="F844">IFERROR(XLOOKUP(E844,Operadores!A:A,Operadores!B:B))</f>
        <v>DIAOMA</v>
      </c>
      <c r="G844" s="16" t="s">
        <v>103</v>
      </c>
      <c r="H844" s="13">
        <v>24.99</v>
      </c>
      <c r="I844" s="18">
        <v>308.0</v>
      </c>
      <c r="J844" s="15">
        <f t="shared" si="5"/>
        <v>7696.92</v>
      </c>
      <c r="K844" s="10" t="str">
        <f t="array" ref="K844">IFERROR(XLOOKUP(G844,'Tipo de Carga'!A:A,'Tipo de Carga'!B:B))</f>
        <v>Ticket</v>
      </c>
      <c r="L844" s="10">
        <f t="shared" si="2"/>
        <v>2</v>
      </c>
      <c r="M844" s="10">
        <f t="shared" si="3"/>
        <v>9</v>
      </c>
      <c r="N844" s="10">
        <f t="shared" si="4"/>
        <v>1</v>
      </c>
      <c r="O844" s="10" t="str">
        <f t="array" ref="O844">IFERROR(XLOOKUP(G844,'Tipo de Carga'!A:A,'Tipo de Carga'!C:C))</f>
        <v>Diesel</v>
      </c>
    </row>
    <row r="845">
      <c r="A845" s="16">
        <v>1921.0</v>
      </c>
      <c r="B845" s="10" t="str">
        <f t="array" ref="B845">IFERROR(XLOOKUP(A845,'Asignacion Ene'!A:A,'Asignacion Ene'!C:C))</f>
        <v>Circuitos</v>
      </c>
      <c r="C845" s="10" t="str">
        <f t="array" ref="C845">IFERROR(XLOOKUP(A845,'Asignacion Ene'!A:A,'Asignacion Ene'!B:B))</f>
        <v>EC-03</v>
      </c>
      <c r="D845" s="28">
        <v>45666.0</v>
      </c>
      <c r="E845" s="19" t="s">
        <v>107</v>
      </c>
      <c r="F845" s="10" t="str">
        <f t="array" ref="F845">IFERROR(XLOOKUP(E845,Operadores!A:A,Operadores!B:B))</f>
        <v>MIREDM</v>
      </c>
      <c r="G845" s="16" t="s">
        <v>108</v>
      </c>
      <c r="H845" s="13">
        <v>10.25</v>
      </c>
      <c r="I845" s="18">
        <v>258.0</v>
      </c>
      <c r="J845" s="15">
        <f t="shared" si="5"/>
        <v>2644.5</v>
      </c>
      <c r="K845" s="10" t="str">
        <f t="array" ref="K845">IFERROR(XLOOKUP(G845,'Tipo de Carga'!A:A,'Tipo de Carga'!B:B))</f>
        <v>Natgas</v>
      </c>
      <c r="L845" s="10">
        <f t="shared" si="2"/>
        <v>2</v>
      </c>
      <c r="M845" s="10">
        <f t="shared" si="3"/>
        <v>9</v>
      </c>
      <c r="N845" s="10">
        <f t="shared" si="4"/>
        <v>1</v>
      </c>
      <c r="O845" s="10" t="str">
        <f t="array" ref="O845">IFERROR(XLOOKUP(G845,'Tipo de Carga'!A:A,'Tipo de Carga'!C:C))</f>
        <v>GNC</v>
      </c>
    </row>
    <row r="846">
      <c r="A846" s="16">
        <v>1921.0</v>
      </c>
      <c r="B846" s="10" t="str">
        <f t="array" ref="B846">IFERROR(XLOOKUP(A846,'Asignacion Ene'!A:A,'Asignacion Ene'!C:C))</f>
        <v>Circuitos</v>
      </c>
      <c r="C846" s="10" t="str">
        <f t="array" ref="C846">IFERROR(XLOOKUP(A846,'Asignacion Ene'!A:A,'Asignacion Ene'!B:B))</f>
        <v>EC-03</v>
      </c>
      <c r="D846" s="28">
        <v>45666.0</v>
      </c>
      <c r="E846" s="19" t="s">
        <v>107</v>
      </c>
      <c r="F846" s="10" t="str">
        <f t="array" ref="F846">IFERROR(XLOOKUP(E846,Operadores!A:A,Operadores!B:B))</f>
        <v>MIREDM</v>
      </c>
      <c r="G846" s="16" t="s">
        <v>109</v>
      </c>
      <c r="H846" s="13">
        <v>10.25</v>
      </c>
      <c r="I846" s="18">
        <v>275.0</v>
      </c>
      <c r="J846" s="15">
        <f t="shared" si="5"/>
        <v>2818.75</v>
      </c>
      <c r="K846" s="10" t="str">
        <f t="array" ref="K846">IFERROR(XLOOKUP(G846,'Tipo de Carga'!A:A,'Tipo de Carga'!B:B))</f>
        <v>Natgas</v>
      </c>
      <c r="L846" s="10">
        <f t="shared" si="2"/>
        <v>2</v>
      </c>
      <c r="M846" s="10">
        <f t="shared" si="3"/>
        <v>9</v>
      </c>
      <c r="N846" s="10">
        <f t="shared" si="4"/>
        <v>1</v>
      </c>
      <c r="O846" s="10" t="str">
        <f t="array" ref="O846">IFERROR(XLOOKUP(G846,'Tipo de Carga'!A:A,'Tipo de Carga'!C:C))</f>
        <v>GNC</v>
      </c>
    </row>
    <row r="847">
      <c r="A847" s="16">
        <v>1917.0</v>
      </c>
      <c r="B847" s="10" t="str">
        <f t="array" ref="B847">IFERROR(XLOOKUP(A847,'Asignacion Ene'!A:A,'Asignacion Ene'!C:C))</f>
        <v>MeLi asignado SD</v>
      </c>
      <c r="C847" s="10" t="str">
        <f t="array" ref="C847">IFERROR(XLOOKUP(A847,'Asignacion Ene'!A:A,'Asignacion Ene'!B:B))</f>
        <v>EC-05</v>
      </c>
      <c r="D847" s="28">
        <v>45666.0</v>
      </c>
      <c r="E847" s="19" t="s">
        <v>107</v>
      </c>
      <c r="F847" s="10" t="str">
        <f t="array" ref="F847">IFERROR(XLOOKUP(E847,Operadores!A:A,Operadores!B:B))</f>
        <v>MIREDM</v>
      </c>
      <c r="G847" s="16" t="s">
        <v>185</v>
      </c>
      <c r="H847" s="13">
        <v>10.25</v>
      </c>
      <c r="I847" s="18">
        <v>193.0</v>
      </c>
      <c r="J847" s="15">
        <f t="shared" si="5"/>
        <v>1978.25</v>
      </c>
      <c r="K847" s="10" t="str">
        <f t="array" ref="K847">IFERROR(XLOOKUP(G847,'Tipo de Carga'!A:A,'Tipo de Carga'!B:B))</f>
        <v>Natgas</v>
      </c>
      <c r="L847" s="10">
        <f t="shared" si="2"/>
        <v>2</v>
      </c>
      <c r="M847" s="10">
        <f t="shared" si="3"/>
        <v>9</v>
      </c>
      <c r="N847" s="10">
        <f t="shared" si="4"/>
        <v>1</v>
      </c>
      <c r="O847" s="10" t="str">
        <f t="array" ref="O847">IFERROR(XLOOKUP(G847,'Tipo de Carga'!A:A,'Tipo de Carga'!C:C))</f>
        <v>GNC</v>
      </c>
    </row>
    <row r="848">
      <c r="A848" s="16">
        <v>1912.0</v>
      </c>
      <c r="B848" s="10" t="str">
        <f t="array" ref="B848">IFERROR(XLOOKUP(A848,'Asignacion Ene'!A:A,'Asignacion Ene'!C:C))</f>
        <v>MeLi asignado SD</v>
      </c>
      <c r="C848" s="10" t="str">
        <f t="array" ref="C848">IFERROR(XLOOKUP(A848,'Asignacion Ene'!A:A,'Asignacion Ene'!B:B))</f>
        <v>EC-05</v>
      </c>
      <c r="D848" s="29">
        <v>45666.0</v>
      </c>
      <c r="E848" s="19"/>
      <c r="F848" s="10"/>
      <c r="G848" s="16" t="s">
        <v>111</v>
      </c>
      <c r="H848" s="13">
        <v>10.65</v>
      </c>
      <c r="I848" s="18">
        <v>252.0</v>
      </c>
      <c r="J848" s="15">
        <f t="shared" si="5"/>
        <v>2683.8</v>
      </c>
      <c r="K848" s="10" t="str">
        <f t="array" ref="K848">IFERROR(XLOOKUP(G848,'Tipo de Carga'!A:A,'Tipo de Carga'!B:B))</f>
        <v>COMSUSTENTA</v>
      </c>
      <c r="L848" s="10">
        <f t="shared" si="2"/>
        <v>2</v>
      </c>
      <c r="M848" s="10">
        <f t="shared" si="3"/>
        <v>9</v>
      </c>
      <c r="N848" s="10">
        <f t="shared" si="4"/>
        <v>1</v>
      </c>
      <c r="O848" s="10" t="str">
        <f t="array" ref="O848">IFERROR(XLOOKUP(G848,'Tipo de Carga'!A:A,'Tipo de Carga'!C:C))</f>
        <v>GNC</v>
      </c>
    </row>
    <row r="849">
      <c r="A849" s="16">
        <v>1923.0</v>
      </c>
      <c r="B849" s="10" t="str">
        <f t="array" ref="B849">IFERROR(XLOOKUP(A849,'Asignacion Ene'!A:A,'Asignacion Ene'!C:C))</f>
        <v>MeLi Ded Puebla</v>
      </c>
      <c r="C849" s="10" t="str">
        <f t="array" ref="C849">IFERROR(XLOOKUP(A849,'Asignacion Ene'!A:A,'Asignacion Ene'!B:B))</f>
        <v>EC-05</v>
      </c>
      <c r="D849" s="28">
        <v>45666.0</v>
      </c>
      <c r="E849" s="19" t="s">
        <v>233</v>
      </c>
      <c r="F849" s="10" t="str">
        <f t="array" ref="F849">IFERROR(XLOOKUP(E849,Operadores!A:A,Operadores!B:B))</f>
        <v>REYFER01</v>
      </c>
      <c r="G849" s="16" t="s">
        <v>111</v>
      </c>
      <c r="H849" s="13">
        <v>10.65</v>
      </c>
      <c r="I849" s="18">
        <v>231.0</v>
      </c>
      <c r="J849" s="15">
        <f t="shared" si="5"/>
        <v>2460.15</v>
      </c>
      <c r="K849" s="10" t="str">
        <f t="array" ref="K849">IFERROR(XLOOKUP(G849,'Tipo de Carga'!A:A,'Tipo de Carga'!B:B))</f>
        <v>COMSUSTENTA</v>
      </c>
      <c r="L849" s="10">
        <f t="shared" si="2"/>
        <v>2</v>
      </c>
      <c r="M849" s="10">
        <f t="shared" si="3"/>
        <v>9</v>
      </c>
      <c r="N849" s="10">
        <f t="shared" si="4"/>
        <v>1</v>
      </c>
      <c r="O849" s="10" t="str">
        <f t="array" ref="O849">IFERROR(XLOOKUP(G849,'Tipo de Carga'!A:A,'Tipo de Carga'!C:C))</f>
        <v>GNC</v>
      </c>
    </row>
    <row r="850">
      <c r="A850" s="16">
        <v>1928.0</v>
      </c>
      <c r="B850" s="10" t="str">
        <f t="array" ref="B850">IFERROR(XLOOKUP(A850,'Asignacion Ene'!A:A,'Asignacion Ene'!C:C))</f>
        <v>MeLi Ded Puebla</v>
      </c>
      <c r="C850" s="10" t="str">
        <f t="array" ref="C850">IFERROR(XLOOKUP(A850,'Asignacion Ene'!A:A,'Asignacion Ene'!B:B))</f>
        <v>EC-05</v>
      </c>
      <c r="D850" s="28">
        <v>45666.0</v>
      </c>
      <c r="E850" s="19" t="s">
        <v>234</v>
      </c>
      <c r="F850" s="10" t="str">
        <f t="array" ref="F850">IFERROR(XLOOKUP(E850,Operadores!A:A,Operadores!B:B))</f>
        <v>BARPED</v>
      </c>
      <c r="G850" s="16" t="s">
        <v>111</v>
      </c>
      <c r="H850" s="13">
        <v>10.65</v>
      </c>
      <c r="I850" s="18">
        <v>255.0</v>
      </c>
      <c r="J850" s="15">
        <f t="shared" si="5"/>
        <v>2715.75</v>
      </c>
      <c r="K850" s="10" t="str">
        <f t="array" ref="K850">IFERROR(XLOOKUP(G850,'Tipo de Carga'!A:A,'Tipo de Carga'!B:B))</f>
        <v>COMSUSTENTA</v>
      </c>
      <c r="L850" s="10">
        <f t="shared" si="2"/>
        <v>2</v>
      </c>
      <c r="M850" s="10">
        <f t="shared" si="3"/>
        <v>9</v>
      </c>
      <c r="N850" s="10">
        <f t="shared" si="4"/>
        <v>1</v>
      </c>
      <c r="O850" s="10" t="str">
        <f t="array" ref="O850">IFERROR(XLOOKUP(G850,'Tipo de Carga'!A:A,'Tipo de Carga'!C:C))</f>
        <v>GNC</v>
      </c>
    </row>
    <row r="851">
      <c r="A851" s="16">
        <v>1759.0</v>
      </c>
      <c r="B851" s="10" t="str">
        <f t="array" ref="B851">IFERROR(XLOOKUP(A851,'Asignacion Ene'!A:A,'Asignacion Ene'!C:C))</f>
        <v>Liverpool Local</v>
      </c>
      <c r="C851" s="10" t="str">
        <f t="array" ref="C851">IFERROR(XLOOKUP(A851,'Asignacion Ene'!A:A,'Asignacion Ene'!B:B))</f>
        <v>EC-01</v>
      </c>
      <c r="D851" s="28">
        <v>45667.0</v>
      </c>
      <c r="E851" s="16" t="s">
        <v>350</v>
      </c>
      <c r="F851" s="10" t="str">
        <f t="array" ref="F851">IFERROR(XLOOKUP(E851,Operadores!A:A,Operadores!B:B))</f>
        <v>RIVCAR</v>
      </c>
      <c r="G851" s="16" t="s">
        <v>17</v>
      </c>
      <c r="H851" s="13">
        <v>19.2</v>
      </c>
      <c r="I851" s="18">
        <v>566.22</v>
      </c>
      <c r="J851" s="15">
        <f t="shared" si="5"/>
        <v>10871.424</v>
      </c>
      <c r="K851" s="10" t="str">
        <f t="array" ref="K851">IFERROR(XLOOKUP(G851,'Tipo de Carga'!A:A,'Tipo de Carga'!B:B))</f>
        <v>Autoabasto</v>
      </c>
      <c r="L851" s="10">
        <f t="shared" si="2"/>
        <v>2</v>
      </c>
      <c r="M851" s="10">
        <f t="shared" si="3"/>
        <v>10</v>
      </c>
      <c r="N851" s="10">
        <f t="shared" si="4"/>
        <v>1</v>
      </c>
      <c r="O851" s="10" t="str">
        <f t="array" ref="O851">IFERROR(XLOOKUP(G851,'Tipo de Carga'!A:A,'Tipo de Carga'!C:C))</f>
        <v>Diesel</v>
      </c>
    </row>
    <row r="852">
      <c r="A852" s="16">
        <v>1780.0</v>
      </c>
      <c r="B852" s="10" t="str">
        <f t="array" ref="B852">IFERROR(XLOOKUP(A852,'Asignacion Ene'!A:A,'Asignacion Ene'!C:C))</f>
        <v>Pilgrims Tepo</v>
      </c>
      <c r="C852" s="10" t="str">
        <f t="array" ref="C852">IFERROR(XLOOKUP(A852,'Asignacion Ene'!A:A,'Asignacion Ene'!B:B))</f>
        <v>EC-02</v>
      </c>
      <c r="D852" s="28">
        <v>45667.0</v>
      </c>
      <c r="E852" s="16" t="s">
        <v>292</v>
      </c>
      <c r="F852" s="10" t="str">
        <f t="array" ref="F852">IFERROR(XLOOKUP(E852,Operadores!A:A,Operadores!B:B))</f>
        <v>JIMJOR</v>
      </c>
      <c r="G852" s="16" t="s">
        <v>17</v>
      </c>
      <c r="H852" s="13">
        <v>19.2</v>
      </c>
      <c r="I852" s="18">
        <v>115.02</v>
      </c>
      <c r="J852" s="15">
        <f t="shared" si="5"/>
        <v>2208.384</v>
      </c>
      <c r="K852" s="10" t="str">
        <f t="array" ref="K852">IFERROR(XLOOKUP(G852,'Tipo de Carga'!A:A,'Tipo de Carga'!B:B))</f>
        <v>Autoabasto</v>
      </c>
      <c r="L852" s="10">
        <f t="shared" si="2"/>
        <v>2</v>
      </c>
      <c r="M852" s="10">
        <f t="shared" si="3"/>
        <v>10</v>
      </c>
      <c r="N852" s="10">
        <f t="shared" si="4"/>
        <v>1</v>
      </c>
      <c r="O852" s="10" t="str">
        <f t="array" ref="O852">IFERROR(XLOOKUP(G852,'Tipo de Carga'!A:A,'Tipo de Carga'!C:C))</f>
        <v>Diesel</v>
      </c>
    </row>
    <row r="853">
      <c r="A853" s="16">
        <v>1731.0</v>
      </c>
      <c r="B853" s="10" t="str">
        <f t="array" ref="B853">IFERROR(XLOOKUP(A853,'Asignacion Ene'!A:A,'Asignacion Ene'!C:C))</f>
        <v>Pilgrims Tepo</v>
      </c>
      <c r="C853" s="10" t="str">
        <f t="array" ref="C853">IFERROR(XLOOKUP(A853,'Asignacion Ene'!A:A,'Asignacion Ene'!B:B))</f>
        <v>EC-02</v>
      </c>
      <c r="D853" s="28">
        <v>45667.0</v>
      </c>
      <c r="E853" s="16" t="s">
        <v>270</v>
      </c>
      <c r="F853" s="10" t="str">
        <f t="array" ref="F853">IFERROR(XLOOKUP(E853,Operadores!A:A,Operadores!B:B))</f>
        <v>ROSGIL</v>
      </c>
      <c r="G853" s="16" t="s">
        <v>17</v>
      </c>
      <c r="H853" s="13">
        <v>19.2</v>
      </c>
      <c r="I853" s="18">
        <v>231.39</v>
      </c>
      <c r="J853" s="15">
        <f t="shared" si="5"/>
        <v>4442.688</v>
      </c>
      <c r="K853" s="10" t="str">
        <f t="array" ref="K853">IFERROR(XLOOKUP(G853,'Tipo de Carga'!A:A,'Tipo de Carga'!B:B))</f>
        <v>Autoabasto</v>
      </c>
      <c r="L853" s="10">
        <f t="shared" si="2"/>
        <v>2</v>
      </c>
      <c r="M853" s="10">
        <f t="shared" si="3"/>
        <v>10</v>
      </c>
      <c r="N853" s="10">
        <f t="shared" si="4"/>
        <v>1</v>
      </c>
      <c r="O853" s="10" t="str">
        <f t="array" ref="O853">IFERROR(XLOOKUP(G853,'Tipo de Carga'!A:A,'Tipo de Carga'!C:C))</f>
        <v>Diesel</v>
      </c>
    </row>
    <row r="854">
      <c r="A854" s="16">
        <v>1866.0</v>
      </c>
      <c r="B854" s="10" t="str">
        <f t="array" ref="B854">IFERROR(XLOOKUP(A854,'Asignacion Ene'!A:A,'Asignacion Ene'!C:C))</f>
        <v>Pilgrims Tepo</v>
      </c>
      <c r="C854" s="10" t="str">
        <f t="array" ref="C854">IFERROR(XLOOKUP(A854,'Asignacion Ene'!A:A,'Asignacion Ene'!B:B))</f>
        <v>EC-02</v>
      </c>
      <c r="D854" s="28">
        <v>45667.0</v>
      </c>
      <c r="E854" s="16" t="s">
        <v>54</v>
      </c>
      <c r="F854" s="10" t="str">
        <f t="array" ref="F854">IFERROR(XLOOKUP(E854,Operadores!A:A,Operadores!B:B))</f>
        <v>JORJON</v>
      </c>
      <c r="G854" s="16" t="s">
        <v>17</v>
      </c>
      <c r="H854" s="13">
        <v>19.2</v>
      </c>
      <c r="I854" s="18">
        <v>95.83</v>
      </c>
      <c r="J854" s="15">
        <f t="shared" si="5"/>
        <v>1839.936</v>
      </c>
      <c r="K854" s="10" t="str">
        <f t="array" ref="K854">IFERROR(XLOOKUP(G854,'Tipo de Carga'!A:A,'Tipo de Carga'!B:B))</f>
        <v>Autoabasto</v>
      </c>
      <c r="L854" s="10">
        <f t="shared" si="2"/>
        <v>2</v>
      </c>
      <c r="M854" s="10">
        <f t="shared" si="3"/>
        <v>10</v>
      </c>
      <c r="N854" s="10">
        <f t="shared" si="4"/>
        <v>1</v>
      </c>
      <c r="O854" s="10" t="str">
        <f t="array" ref="O854">IFERROR(XLOOKUP(G854,'Tipo de Carga'!A:A,'Tipo de Carga'!C:C))</f>
        <v>Diesel</v>
      </c>
    </row>
    <row r="855">
      <c r="A855" s="16">
        <v>2024.0</v>
      </c>
      <c r="B855" s="10" t="str">
        <f t="array" ref="B855">IFERROR(XLOOKUP(A855,'Asignacion Ene'!A:A,'Asignacion Ene'!C:C))</f>
        <v>MeLi Dedicado Merida</v>
      </c>
      <c r="C855" s="10" t="str">
        <f t="array" ref="C855">IFERROR(XLOOKUP(A855,'Asignacion Ene'!A:A,'Asignacion Ene'!B:B))</f>
        <v>EC-05</v>
      </c>
      <c r="D855" s="28">
        <v>45667.0</v>
      </c>
      <c r="E855" s="16" t="s">
        <v>113</v>
      </c>
      <c r="F855" s="10" t="str">
        <f t="array" ref="F855">IFERROR(XLOOKUP(E855,Operadores!A:A,Operadores!B:B))</f>
        <v>DELJOS01</v>
      </c>
      <c r="G855" s="16" t="s">
        <v>17</v>
      </c>
      <c r="H855" s="13">
        <v>19.2</v>
      </c>
      <c r="I855" s="18">
        <v>274.33</v>
      </c>
      <c r="J855" s="15">
        <f t="shared" si="5"/>
        <v>5267.136</v>
      </c>
      <c r="K855" s="10" t="str">
        <f t="array" ref="K855">IFERROR(XLOOKUP(G855,'Tipo de Carga'!A:A,'Tipo de Carga'!B:B))</f>
        <v>Autoabasto</v>
      </c>
      <c r="L855" s="10">
        <f t="shared" si="2"/>
        <v>2</v>
      </c>
      <c r="M855" s="10">
        <f t="shared" si="3"/>
        <v>10</v>
      </c>
      <c r="N855" s="10">
        <f t="shared" si="4"/>
        <v>1</v>
      </c>
      <c r="O855" s="10" t="str">
        <f t="array" ref="O855">IFERROR(XLOOKUP(G855,'Tipo de Carga'!A:A,'Tipo de Carga'!C:C))</f>
        <v>Diesel</v>
      </c>
    </row>
    <row r="856">
      <c r="A856" s="16">
        <v>1757.0</v>
      </c>
      <c r="B856" s="10" t="str">
        <f t="array" ref="B856">IFERROR(XLOOKUP(A856,'Asignacion Ene'!A:A,'Asignacion Ene'!C:C))</f>
        <v>Pilgrims Tepo</v>
      </c>
      <c r="C856" s="10" t="str">
        <f t="array" ref="C856">IFERROR(XLOOKUP(A856,'Asignacion Ene'!A:A,'Asignacion Ene'!B:B))</f>
        <v>EC-02</v>
      </c>
      <c r="D856" s="28">
        <v>45667.0</v>
      </c>
      <c r="E856" s="16" t="s">
        <v>267</v>
      </c>
      <c r="F856" s="10" t="str">
        <f t="array" ref="F856">IFERROR(XLOOKUP(E856,Operadores!A:A,Operadores!B:B))</f>
        <v>RAMJOS</v>
      </c>
      <c r="G856" s="16" t="s">
        <v>17</v>
      </c>
      <c r="H856" s="13">
        <v>19.2</v>
      </c>
      <c r="I856" s="18">
        <v>321.0</v>
      </c>
      <c r="J856" s="15">
        <f t="shared" si="5"/>
        <v>6163.2</v>
      </c>
      <c r="K856" s="10" t="str">
        <f t="array" ref="K856">IFERROR(XLOOKUP(G856,'Tipo de Carga'!A:A,'Tipo de Carga'!B:B))</f>
        <v>Autoabasto</v>
      </c>
      <c r="L856" s="10">
        <f t="shared" si="2"/>
        <v>2</v>
      </c>
      <c r="M856" s="10">
        <f t="shared" si="3"/>
        <v>10</v>
      </c>
      <c r="N856" s="10">
        <f t="shared" si="4"/>
        <v>1</v>
      </c>
      <c r="O856" s="10" t="str">
        <f t="array" ref="O856">IFERROR(XLOOKUP(G856,'Tipo de Carga'!A:A,'Tipo de Carga'!C:C))</f>
        <v>Diesel</v>
      </c>
    </row>
    <row r="857">
      <c r="A857" s="16">
        <v>1900.0</v>
      </c>
      <c r="B857" s="10" t="str">
        <f t="array" ref="B857">IFERROR(XLOOKUP(A857,'Asignacion Ene'!A:A,'Asignacion Ene'!C:C))</f>
        <v>Full Liver</v>
      </c>
      <c r="C857" s="10" t="str">
        <f t="array" ref="C857">IFERROR(XLOOKUP(A857,'Asignacion Ene'!A:A,'Asignacion Ene'!B:B))</f>
        <v>EC-01</v>
      </c>
      <c r="D857" s="28">
        <v>45667.0</v>
      </c>
      <c r="E857" s="16" t="s">
        <v>305</v>
      </c>
      <c r="F857" s="10" t="str">
        <f t="array" ref="F857">IFERROR(XLOOKUP(E857,Operadores!A:A,Operadores!B:B))</f>
        <v>LEMANT</v>
      </c>
      <c r="G857" s="16" t="s">
        <v>17</v>
      </c>
      <c r="H857" s="13">
        <v>19.2</v>
      </c>
      <c r="I857" s="18">
        <v>761.91</v>
      </c>
      <c r="J857" s="15">
        <f t="shared" si="5"/>
        <v>14628.672</v>
      </c>
      <c r="K857" s="10" t="str">
        <f t="array" ref="K857">IFERROR(XLOOKUP(G857,'Tipo de Carga'!A:A,'Tipo de Carga'!B:B))</f>
        <v>Autoabasto</v>
      </c>
      <c r="L857" s="10">
        <f t="shared" si="2"/>
        <v>2</v>
      </c>
      <c r="M857" s="10">
        <f t="shared" si="3"/>
        <v>10</v>
      </c>
      <c r="N857" s="10">
        <f t="shared" si="4"/>
        <v>1</v>
      </c>
      <c r="O857" s="10" t="str">
        <f t="array" ref="O857">IFERROR(XLOOKUP(G857,'Tipo de Carga'!A:A,'Tipo de Carga'!C:C))</f>
        <v>Diesel</v>
      </c>
    </row>
    <row r="858">
      <c r="A858" s="16">
        <v>1865.0</v>
      </c>
      <c r="B858" s="10" t="str">
        <f t="array" ref="B858">IFERROR(XLOOKUP(A858,'Asignacion Ene'!A:A,'Asignacion Ene'!C:C))</f>
        <v>Circuitos</v>
      </c>
      <c r="C858" s="10" t="str">
        <f t="array" ref="C858">IFERROR(XLOOKUP(A858,'Asignacion Ene'!A:A,'Asignacion Ene'!B:B))</f>
        <v>EC-03</v>
      </c>
      <c r="D858" s="28">
        <v>45667.0</v>
      </c>
      <c r="E858" s="16" t="s">
        <v>131</v>
      </c>
      <c r="F858" s="10" t="str">
        <f t="array" ref="F858">IFERROR(XLOOKUP(E858,Operadores!A:A,Operadores!B:B))</f>
        <v>REYRAU</v>
      </c>
      <c r="G858" s="16" t="s">
        <v>17</v>
      </c>
      <c r="H858" s="13">
        <v>19.2</v>
      </c>
      <c r="I858" s="18">
        <v>340.32</v>
      </c>
      <c r="J858" s="15">
        <f t="shared" si="5"/>
        <v>6534.144</v>
      </c>
      <c r="K858" s="10" t="str">
        <f t="array" ref="K858">IFERROR(XLOOKUP(G858,'Tipo de Carga'!A:A,'Tipo de Carga'!B:B))</f>
        <v>Autoabasto</v>
      </c>
      <c r="L858" s="10">
        <f t="shared" si="2"/>
        <v>2</v>
      </c>
      <c r="M858" s="10">
        <f t="shared" si="3"/>
        <v>10</v>
      </c>
      <c r="N858" s="10">
        <f t="shared" si="4"/>
        <v>1</v>
      </c>
      <c r="O858" s="10" t="str">
        <f t="array" ref="O858">IFERROR(XLOOKUP(G858,'Tipo de Carga'!A:A,'Tipo de Carga'!C:C))</f>
        <v>Diesel</v>
      </c>
    </row>
    <row r="859">
      <c r="A859" s="16">
        <v>1883.0</v>
      </c>
      <c r="B859" s="10" t="str">
        <f t="array" ref="B859">IFERROR(XLOOKUP(A859,'Asignacion Ene'!A:A,'Asignacion Ene'!C:C))</f>
        <v>Circuitos</v>
      </c>
      <c r="C859" s="10" t="str">
        <f t="array" ref="C859">IFERROR(XLOOKUP(A859,'Asignacion Ene'!A:A,'Asignacion Ene'!B:B))</f>
        <v>EC-03</v>
      </c>
      <c r="D859" s="28">
        <v>45667.0</v>
      </c>
      <c r="E859" s="16" t="s">
        <v>23</v>
      </c>
      <c r="F859" s="10" t="str">
        <f t="array" ref="F859">IFERROR(XLOOKUP(E859,Operadores!A:A,Operadores!B:B))</f>
        <v>JIMMI01</v>
      </c>
      <c r="G859" s="16" t="s">
        <v>17</v>
      </c>
      <c r="H859" s="13">
        <v>19.2</v>
      </c>
      <c r="I859" s="18">
        <v>540.83</v>
      </c>
      <c r="J859" s="15">
        <f t="shared" si="5"/>
        <v>10383.936</v>
      </c>
      <c r="K859" s="10" t="str">
        <f t="array" ref="K859">IFERROR(XLOOKUP(G859,'Tipo de Carga'!A:A,'Tipo de Carga'!B:B))</f>
        <v>Autoabasto</v>
      </c>
      <c r="L859" s="10">
        <f t="shared" si="2"/>
        <v>2</v>
      </c>
      <c r="M859" s="10">
        <f t="shared" si="3"/>
        <v>10</v>
      </c>
      <c r="N859" s="10">
        <f t="shared" si="4"/>
        <v>1</v>
      </c>
      <c r="O859" s="10" t="str">
        <f t="array" ref="O859">IFERROR(XLOOKUP(G859,'Tipo de Carga'!A:A,'Tipo de Carga'!C:C))</f>
        <v>Diesel</v>
      </c>
    </row>
    <row r="860">
      <c r="A860" s="16">
        <v>1906.0</v>
      </c>
      <c r="B860" s="10" t="str">
        <f t="array" ref="B860">IFERROR(XLOOKUP(A860,'Asignacion Ene'!A:A,'Asignacion Ene'!C:C))</f>
        <v>MeLi asignado SD</v>
      </c>
      <c r="C860" s="10" t="str">
        <f t="array" ref="C860">IFERROR(XLOOKUP(A860,'Asignacion Ene'!A:A,'Asignacion Ene'!B:B))</f>
        <v>EC-05</v>
      </c>
      <c r="D860" s="28">
        <v>45667.0</v>
      </c>
      <c r="E860" s="16" t="s">
        <v>134</v>
      </c>
      <c r="F860" s="10" t="str">
        <f t="array" ref="F860">IFERROR(XLOOKUP(E860,Operadores!A:A,Operadores!B:B))</f>
        <v>IBAJOS</v>
      </c>
      <c r="G860" s="16" t="s">
        <v>17</v>
      </c>
      <c r="H860" s="13">
        <v>19.2</v>
      </c>
      <c r="I860" s="18">
        <v>315.1</v>
      </c>
      <c r="J860" s="15">
        <f t="shared" si="5"/>
        <v>6049.92</v>
      </c>
      <c r="K860" s="10" t="str">
        <f t="array" ref="K860">IFERROR(XLOOKUP(G860,'Tipo de Carga'!A:A,'Tipo de Carga'!B:B))</f>
        <v>Autoabasto</v>
      </c>
      <c r="L860" s="10">
        <f t="shared" si="2"/>
        <v>2</v>
      </c>
      <c r="M860" s="10">
        <f t="shared" si="3"/>
        <v>10</v>
      </c>
      <c r="N860" s="10">
        <f t="shared" si="4"/>
        <v>1</v>
      </c>
      <c r="O860" s="10" t="str">
        <f t="array" ref="O860">IFERROR(XLOOKUP(G860,'Tipo de Carga'!A:A,'Tipo de Carga'!C:C))</f>
        <v>Diesel</v>
      </c>
    </row>
    <row r="861">
      <c r="A861" s="16">
        <v>1981.0</v>
      </c>
      <c r="B861" s="10" t="str">
        <f t="array" ref="B861">IFERROR(XLOOKUP(A861,'Asignacion Ene'!A:A,'Asignacion Ene'!C:C))</f>
        <v>MeLi asignado SD</v>
      </c>
      <c r="C861" s="10" t="str">
        <f t="array" ref="C861">IFERROR(XLOOKUP(A861,'Asignacion Ene'!A:A,'Asignacion Ene'!B:B))</f>
        <v>EC-05</v>
      </c>
      <c r="D861" s="28">
        <v>45667.0</v>
      </c>
      <c r="E861" s="16" t="s">
        <v>148</v>
      </c>
      <c r="F861" s="10" t="str">
        <f t="array" ref="F861">IFERROR(XLOOKUP(E861,Operadores!A:A,Operadores!B:B))</f>
        <v>GARSIX</v>
      </c>
      <c r="G861" s="16" t="s">
        <v>17</v>
      </c>
      <c r="H861" s="13">
        <v>19.2</v>
      </c>
      <c r="I861" s="18">
        <v>603.05</v>
      </c>
      <c r="J861" s="15">
        <f t="shared" si="5"/>
        <v>11578.56</v>
      </c>
      <c r="K861" s="10" t="str">
        <f t="array" ref="K861">IFERROR(XLOOKUP(G861,'Tipo de Carga'!A:A,'Tipo de Carga'!B:B))</f>
        <v>Autoabasto</v>
      </c>
      <c r="L861" s="10">
        <f t="shared" si="2"/>
        <v>2</v>
      </c>
      <c r="M861" s="10">
        <f t="shared" si="3"/>
        <v>10</v>
      </c>
      <c r="N861" s="10">
        <f t="shared" si="4"/>
        <v>1</v>
      </c>
      <c r="O861" s="10" t="str">
        <f t="array" ref="O861">IFERROR(XLOOKUP(G861,'Tipo de Carga'!A:A,'Tipo de Carga'!C:C))</f>
        <v>Diesel</v>
      </c>
    </row>
    <row r="862">
      <c r="A862" s="16">
        <v>1821.0</v>
      </c>
      <c r="B862" s="10" t="str">
        <f t="array" ref="B862">IFERROR(XLOOKUP(A862,'Asignacion Ene'!A:A,'Asignacion Ene'!C:C))</f>
        <v>Circuitos</v>
      </c>
      <c r="C862" s="10" t="str">
        <f t="array" ref="C862">IFERROR(XLOOKUP(A862,'Asignacion Ene'!A:A,'Asignacion Ene'!B:B))</f>
        <v>EC-03</v>
      </c>
      <c r="D862" s="28">
        <v>45667.0</v>
      </c>
      <c r="E862" s="16" t="s">
        <v>20</v>
      </c>
      <c r="F862" s="10" t="str">
        <f t="array" ref="F862">IFERROR(XLOOKUP(E862,Operadores!A:A,Operadores!B:B))</f>
        <v>BAULUI</v>
      </c>
      <c r="G862" s="16" t="s">
        <v>17</v>
      </c>
      <c r="H862" s="13">
        <v>19.2</v>
      </c>
      <c r="I862" s="18">
        <v>600.17</v>
      </c>
      <c r="J862" s="15">
        <f t="shared" si="5"/>
        <v>11523.264</v>
      </c>
      <c r="K862" s="10" t="str">
        <f t="array" ref="K862">IFERROR(XLOOKUP(G862,'Tipo de Carga'!A:A,'Tipo de Carga'!B:B))</f>
        <v>Autoabasto</v>
      </c>
      <c r="L862" s="10">
        <f t="shared" si="2"/>
        <v>2</v>
      </c>
      <c r="M862" s="10">
        <f t="shared" si="3"/>
        <v>10</v>
      </c>
      <c r="N862" s="10">
        <f t="shared" si="4"/>
        <v>1</v>
      </c>
      <c r="O862" s="10" t="str">
        <f t="array" ref="O862">IFERROR(XLOOKUP(G862,'Tipo de Carga'!A:A,'Tipo de Carga'!C:C))</f>
        <v>Diesel</v>
      </c>
    </row>
    <row r="863">
      <c r="A863" s="16">
        <v>1951.0</v>
      </c>
      <c r="B863" s="10" t="str">
        <f t="array" ref="B863">IFERROR(XLOOKUP(A863,'Asignacion Ene'!A:A,'Asignacion Ene'!C:C))</f>
        <v>MeLi asignado SD</v>
      </c>
      <c r="C863" s="10" t="str">
        <f t="array" ref="C863">IFERROR(XLOOKUP(A863,'Asignacion Ene'!A:A,'Asignacion Ene'!B:B))</f>
        <v>EC-05</v>
      </c>
      <c r="D863" s="28">
        <v>45667.0</v>
      </c>
      <c r="E863" s="16" t="s">
        <v>119</v>
      </c>
      <c r="F863" s="10" t="str">
        <f t="array" ref="F863">IFERROR(XLOOKUP(E863,Operadores!A:A,Operadores!B:B))</f>
        <v>HERJOS08</v>
      </c>
      <c r="G863" s="16" t="s">
        <v>17</v>
      </c>
      <c r="H863" s="13">
        <v>19.2</v>
      </c>
      <c r="I863" s="18">
        <v>649.7</v>
      </c>
      <c r="J863" s="15">
        <f t="shared" si="5"/>
        <v>12474.24</v>
      </c>
      <c r="K863" s="10" t="str">
        <f t="array" ref="K863">IFERROR(XLOOKUP(G863,'Tipo de Carga'!A:A,'Tipo de Carga'!B:B))</f>
        <v>Autoabasto</v>
      </c>
      <c r="L863" s="10">
        <f t="shared" si="2"/>
        <v>2</v>
      </c>
      <c r="M863" s="10">
        <f t="shared" si="3"/>
        <v>10</v>
      </c>
      <c r="N863" s="10">
        <f t="shared" si="4"/>
        <v>1</v>
      </c>
      <c r="O863" s="10" t="str">
        <f t="array" ref="O863">IFERROR(XLOOKUP(G863,'Tipo de Carga'!A:A,'Tipo de Carga'!C:C))</f>
        <v>Diesel</v>
      </c>
    </row>
    <row r="864">
      <c r="A864" s="16">
        <v>2002.0</v>
      </c>
      <c r="B864" s="10" t="str">
        <f t="array" ref="B864">IFERROR(XLOOKUP(A864,'Asignacion Ene'!A:A,'Asignacion Ene'!C:C))</f>
        <v>MeLi Dedicado Merida</v>
      </c>
      <c r="C864" s="10" t="str">
        <f t="array" ref="C864">IFERROR(XLOOKUP(A864,'Asignacion Ene'!A:A,'Asignacion Ene'!B:B))</f>
        <v>EC-05</v>
      </c>
      <c r="D864" s="28">
        <v>45667.0</v>
      </c>
      <c r="E864" s="16" t="s">
        <v>309</v>
      </c>
      <c r="F864" s="10" t="str">
        <f t="array" ref="F864">IFERROR(XLOOKUP(E864,Operadores!A:A,Operadores!B:B))</f>
        <v>VELALE</v>
      </c>
      <c r="G864" s="16" t="s">
        <v>17</v>
      </c>
      <c r="H864" s="13">
        <v>19.2</v>
      </c>
      <c r="I864" s="18">
        <v>330.78</v>
      </c>
      <c r="J864" s="15">
        <f t="shared" si="5"/>
        <v>6350.976</v>
      </c>
      <c r="K864" s="10" t="str">
        <f t="array" ref="K864">IFERROR(XLOOKUP(G864,'Tipo de Carga'!A:A,'Tipo de Carga'!B:B))</f>
        <v>Autoabasto</v>
      </c>
      <c r="L864" s="10">
        <f t="shared" si="2"/>
        <v>2</v>
      </c>
      <c r="M864" s="10">
        <f t="shared" si="3"/>
        <v>10</v>
      </c>
      <c r="N864" s="10">
        <f t="shared" si="4"/>
        <v>1</v>
      </c>
      <c r="O864" s="10" t="str">
        <f t="array" ref="O864">IFERROR(XLOOKUP(G864,'Tipo de Carga'!A:A,'Tipo de Carga'!C:C))</f>
        <v>Diesel</v>
      </c>
    </row>
    <row r="865">
      <c r="A865" s="16">
        <v>1855.0</v>
      </c>
      <c r="B865" s="10" t="str">
        <f t="array" ref="B865">IFERROR(XLOOKUP(A865,'Asignacion Ene'!A:A,'Asignacion Ene'!C:C))</f>
        <v>Circuitos</v>
      </c>
      <c r="C865" s="10" t="str">
        <f t="array" ref="C865">IFERROR(XLOOKUP(A865,'Asignacion Ene'!A:A,'Asignacion Ene'!B:B))</f>
        <v>EC-03</v>
      </c>
      <c r="D865" s="28">
        <v>45667.0</v>
      </c>
      <c r="E865" s="16" t="s">
        <v>62</v>
      </c>
      <c r="F865" s="10" t="str">
        <f t="array" ref="F865">IFERROR(XLOOKUP(E865,Operadores!A:A,Operadores!B:B))</f>
        <v>REYPED</v>
      </c>
      <c r="G865" s="16" t="s">
        <v>17</v>
      </c>
      <c r="H865" s="13">
        <v>19.2</v>
      </c>
      <c r="I865" s="18">
        <v>401.51</v>
      </c>
      <c r="J865" s="15">
        <f t="shared" si="5"/>
        <v>7708.992</v>
      </c>
      <c r="K865" s="10" t="str">
        <f t="array" ref="K865">IFERROR(XLOOKUP(G865,'Tipo de Carga'!A:A,'Tipo de Carga'!B:B))</f>
        <v>Autoabasto</v>
      </c>
      <c r="L865" s="10">
        <f t="shared" si="2"/>
        <v>2</v>
      </c>
      <c r="M865" s="10">
        <f t="shared" si="3"/>
        <v>10</v>
      </c>
      <c r="N865" s="10">
        <f t="shared" si="4"/>
        <v>1</v>
      </c>
      <c r="O865" s="10" t="str">
        <f t="array" ref="O865">IFERROR(XLOOKUP(G865,'Tipo de Carga'!A:A,'Tipo de Carga'!C:C))</f>
        <v>Diesel</v>
      </c>
    </row>
    <row r="866">
      <c r="A866" s="16">
        <v>2016.0</v>
      </c>
      <c r="B866" s="10" t="str">
        <f t="array" ref="B866">IFERROR(XLOOKUP(A866,'Asignacion Ene'!A:A,'Asignacion Ene'!C:C))</f>
        <v>MeLi Asignado TD</v>
      </c>
      <c r="C866" s="10" t="str">
        <f t="array" ref="C866">IFERROR(XLOOKUP(A866,'Asignacion Ene'!A:A,'Asignacion Ene'!B:B))</f>
        <v>EC-05</v>
      </c>
      <c r="D866" s="28">
        <v>45667.0</v>
      </c>
      <c r="E866" s="16" t="s">
        <v>194</v>
      </c>
      <c r="F866" s="10" t="str">
        <f t="array" ref="F866">IFERROR(XLOOKUP(E866,Operadores!A:A,Operadores!B:B))</f>
        <v>ASTLUI</v>
      </c>
      <c r="G866" s="16" t="s">
        <v>17</v>
      </c>
      <c r="H866" s="13">
        <v>19.2</v>
      </c>
      <c r="I866" s="18">
        <v>590.53</v>
      </c>
      <c r="J866" s="15">
        <f t="shared" si="5"/>
        <v>11338.176</v>
      </c>
      <c r="K866" s="10" t="str">
        <f t="array" ref="K866">IFERROR(XLOOKUP(G866,'Tipo de Carga'!A:A,'Tipo de Carga'!B:B))</f>
        <v>Autoabasto</v>
      </c>
      <c r="L866" s="10">
        <f t="shared" si="2"/>
        <v>2</v>
      </c>
      <c r="M866" s="10">
        <f t="shared" si="3"/>
        <v>10</v>
      </c>
      <c r="N866" s="10">
        <f t="shared" si="4"/>
        <v>1</v>
      </c>
      <c r="O866" s="10" t="str">
        <f t="array" ref="O866">IFERROR(XLOOKUP(G866,'Tipo de Carga'!A:A,'Tipo de Carga'!C:C))</f>
        <v>Diesel</v>
      </c>
    </row>
    <row r="867">
      <c r="A867" s="16">
        <v>1949.0</v>
      </c>
      <c r="B867" s="10" t="str">
        <f t="array" ref="B867">IFERROR(XLOOKUP(A867,'Asignacion Ene'!A:A,'Asignacion Ene'!C:C))</f>
        <v>MeLi asignado SD</v>
      </c>
      <c r="C867" s="10" t="str">
        <f t="array" ref="C867">IFERROR(XLOOKUP(A867,'Asignacion Ene'!A:A,'Asignacion Ene'!B:B))</f>
        <v>EC-05</v>
      </c>
      <c r="D867" s="28">
        <v>45667.0</v>
      </c>
      <c r="E867" s="16" t="s">
        <v>195</v>
      </c>
      <c r="F867" s="10" t="str">
        <f t="array" ref="F867">IFERROR(XLOOKUP(E867,Operadores!A:A,Operadores!B:B))</f>
        <v>MUÑJU</v>
      </c>
      <c r="G867" s="16" t="s">
        <v>17</v>
      </c>
      <c r="H867" s="13">
        <v>19.2</v>
      </c>
      <c r="I867" s="18">
        <v>370.5</v>
      </c>
      <c r="J867" s="15">
        <f t="shared" si="5"/>
        <v>7113.6</v>
      </c>
      <c r="K867" s="10" t="str">
        <f t="array" ref="K867">IFERROR(XLOOKUP(G867,'Tipo de Carga'!A:A,'Tipo de Carga'!B:B))</f>
        <v>Autoabasto</v>
      </c>
      <c r="L867" s="10">
        <f t="shared" si="2"/>
        <v>2</v>
      </c>
      <c r="M867" s="10">
        <f t="shared" si="3"/>
        <v>10</v>
      </c>
      <c r="N867" s="10">
        <f t="shared" si="4"/>
        <v>1</v>
      </c>
      <c r="O867" s="10" t="str">
        <f t="array" ref="O867">IFERROR(XLOOKUP(G867,'Tipo de Carga'!A:A,'Tipo de Carga'!C:C))</f>
        <v>Diesel</v>
      </c>
    </row>
    <row r="868">
      <c r="A868" s="16">
        <v>1869.0</v>
      </c>
      <c r="B868" s="10" t="str">
        <f t="array" ref="B868">IFERROR(XLOOKUP(A868,'Asignacion Ene'!A:A,'Asignacion Ene'!C:C))</f>
        <v>Circuitos</v>
      </c>
      <c r="C868" s="10" t="str">
        <f t="array" ref="C868">IFERROR(XLOOKUP(A868,'Asignacion Ene'!A:A,'Asignacion Ene'!B:B))</f>
        <v>EC-03</v>
      </c>
      <c r="D868" s="28">
        <v>45667.0</v>
      </c>
      <c r="E868" s="16" t="s">
        <v>213</v>
      </c>
      <c r="F868" s="10" t="str">
        <f t="array" ref="F868">IFERROR(XLOOKUP(E868,Operadores!A:A,Operadores!B:B))</f>
        <v>MERUBA</v>
      </c>
      <c r="G868" s="16" t="s">
        <v>17</v>
      </c>
      <c r="H868" s="13">
        <v>19.2</v>
      </c>
      <c r="I868" s="18">
        <v>542.2</v>
      </c>
      <c r="J868" s="15">
        <f t="shared" si="5"/>
        <v>10410.24</v>
      </c>
      <c r="K868" s="10" t="str">
        <f t="array" ref="K868">IFERROR(XLOOKUP(G868,'Tipo de Carga'!A:A,'Tipo de Carga'!B:B))</f>
        <v>Autoabasto</v>
      </c>
      <c r="L868" s="10">
        <f t="shared" si="2"/>
        <v>2</v>
      </c>
      <c r="M868" s="10">
        <f t="shared" si="3"/>
        <v>10</v>
      </c>
      <c r="N868" s="10">
        <f t="shared" si="4"/>
        <v>1</v>
      </c>
      <c r="O868" s="10" t="str">
        <f t="array" ref="O868">IFERROR(XLOOKUP(G868,'Tipo de Carga'!A:A,'Tipo de Carga'!C:C))</f>
        <v>Diesel</v>
      </c>
    </row>
    <row r="869">
      <c r="A869" s="16">
        <v>1993.0</v>
      </c>
      <c r="B869" s="10" t="str">
        <f t="array" ref="B869">IFERROR(XLOOKUP(A869,'Asignacion Ene'!A:A,'Asignacion Ene'!C:C))</f>
        <v>MeLi Dedicado TD</v>
      </c>
      <c r="C869" s="10" t="str">
        <f t="array" ref="C869">IFERROR(XLOOKUP(A869,'Asignacion Ene'!A:A,'Asignacion Ene'!B:B))</f>
        <v>EC-05</v>
      </c>
      <c r="D869" s="28">
        <v>45667.0</v>
      </c>
      <c r="E869" s="16" t="s">
        <v>243</v>
      </c>
      <c r="F869" s="10" t="str">
        <f t="array" ref="F869">IFERROR(XLOOKUP(E869,Operadores!A:A,Operadores!B:B))</f>
        <v>ZAMROB</v>
      </c>
      <c r="G869" s="16" t="s">
        <v>17</v>
      </c>
      <c r="H869" s="13">
        <v>19.2</v>
      </c>
      <c r="I869" s="18">
        <v>543.86</v>
      </c>
      <c r="J869" s="15">
        <f t="shared" si="5"/>
        <v>10442.112</v>
      </c>
      <c r="K869" s="10" t="str">
        <f t="array" ref="K869">IFERROR(XLOOKUP(G869,'Tipo de Carga'!A:A,'Tipo de Carga'!B:B))</f>
        <v>Autoabasto</v>
      </c>
      <c r="L869" s="10">
        <f t="shared" si="2"/>
        <v>2</v>
      </c>
      <c r="M869" s="10">
        <f t="shared" si="3"/>
        <v>10</v>
      </c>
      <c r="N869" s="10">
        <f t="shared" si="4"/>
        <v>1</v>
      </c>
      <c r="O869" s="10" t="str">
        <f t="array" ref="O869">IFERROR(XLOOKUP(G869,'Tipo de Carga'!A:A,'Tipo de Carga'!C:C))</f>
        <v>Diesel</v>
      </c>
    </row>
    <row r="870">
      <c r="A870" s="16">
        <v>1748.0</v>
      </c>
      <c r="B870" s="10" t="str">
        <f t="array" ref="B870">IFERROR(XLOOKUP(A870,'Asignacion Ene'!A:A,'Asignacion Ene'!C:C))</f>
        <v>Liverpool Local</v>
      </c>
      <c r="C870" s="10" t="str">
        <f t="array" ref="C870">IFERROR(XLOOKUP(A870,'Asignacion Ene'!A:A,'Asignacion Ene'!B:B))</f>
        <v>EC-01</v>
      </c>
      <c r="D870" s="28">
        <v>45667.0</v>
      </c>
      <c r="E870" s="16" t="s">
        <v>304</v>
      </c>
      <c r="F870" s="10" t="str">
        <f t="array" ref="F870">IFERROR(XLOOKUP(E870,Operadores!A:A,Operadores!B:B))</f>
        <v>SANJUL</v>
      </c>
      <c r="G870" s="16" t="s">
        <v>17</v>
      </c>
      <c r="H870" s="13">
        <v>19.2</v>
      </c>
      <c r="I870" s="18">
        <v>469.66</v>
      </c>
      <c r="J870" s="15">
        <f t="shared" si="5"/>
        <v>9017.472</v>
      </c>
      <c r="K870" s="10" t="str">
        <f t="array" ref="K870">IFERROR(XLOOKUP(G870,'Tipo de Carga'!A:A,'Tipo de Carga'!B:B))</f>
        <v>Autoabasto</v>
      </c>
      <c r="L870" s="10">
        <f t="shared" si="2"/>
        <v>2</v>
      </c>
      <c r="M870" s="10">
        <f t="shared" si="3"/>
        <v>10</v>
      </c>
      <c r="N870" s="10">
        <f t="shared" si="4"/>
        <v>1</v>
      </c>
      <c r="O870" s="10" t="str">
        <f t="array" ref="O870">IFERROR(XLOOKUP(G870,'Tipo de Carga'!A:A,'Tipo de Carga'!C:C))</f>
        <v>Diesel</v>
      </c>
    </row>
    <row r="871">
      <c r="A871" s="16">
        <v>1849.0</v>
      </c>
      <c r="B871" s="10" t="str">
        <f t="array" ref="B871">IFERROR(XLOOKUP(A871,'Asignacion Ene'!A:A,'Asignacion Ene'!C:C))</f>
        <v>Circuitos</v>
      </c>
      <c r="C871" s="10" t="str">
        <f t="array" ref="C871">IFERROR(XLOOKUP(A871,'Asignacion Ene'!A:A,'Asignacion Ene'!B:B))</f>
        <v>EC-03</v>
      </c>
      <c r="D871" s="28">
        <v>45667.0</v>
      </c>
      <c r="E871" s="16" t="s">
        <v>208</v>
      </c>
      <c r="F871" s="10" t="str">
        <f t="array" ref="F871">IFERROR(XLOOKUP(E871,Operadores!A:A,Operadores!B:B))</f>
        <v>MUÑGER</v>
      </c>
      <c r="G871" s="16" t="s">
        <v>17</v>
      </c>
      <c r="H871" s="13">
        <v>19.2</v>
      </c>
      <c r="I871" s="18">
        <v>646.03</v>
      </c>
      <c r="J871" s="15">
        <f t="shared" si="5"/>
        <v>12403.776</v>
      </c>
      <c r="K871" s="10" t="str">
        <f t="array" ref="K871">IFERROR(XLOOKUP(G871,'Tipo de Carga'!A:A,'Tipo de Carga'!B:B))</f>
        <v>Autoabasto</v>
      </c>
      <c r="L871" s="10">
        <f t="shared" si="2"/>
        <v>2</v>
      </c>
      <c r="M871" s="10">
        <f t="shared" si="3"/>
        <v>10</v>
      </c>
      <c r="N871" s="10">
        <f t="shared" si="4"/>
        <v>1</v>
      </c>
      <c r="O871" s="10" t="str">
        <f t="array" ref="O871">IFERROR(XLOOKUP(G871,'Tipo de Carga'!A:A,'Tipo de Carga'!C:C))</f>
        <v>Diesel</v>
      </c>
    </row>
    <row r="872">
      <c r="A872" s="16">
        <v>1727.0</v>
      </c>
      <c r="B872" s="10" t="str">
        <f t="array" ref="B872">IFERROR(XLOOKUP(A872,'Asignacion Ene'!A:A,'Asignacion Ene'!C:C))</f>
        <v>Liverpool Local</v>
      </c>
      <c r="C872" s="10" t="str">
        <f t="array" ref="C872">IFERROR(XLOOKUP(A872,'Asignacion Ene'!A:A,'Asignacion Ene'!B:B))</f>
        <v>EC-01</v>
      </c>
      <c r="D872" s="28">
        <v>45667.0</v>
      </c>
      <c r="E872" s="16" t="s">
        <v>351</v>
      </c>
      <c r="F872" s="10" t="str">
        <f t="array" ref="F872">IFERROR(XLOOKUP(E872,Operadores!A:A,Operadores!B:B))</f>
        <v>SANBEN</v>
      </c>
      <c r="G872" s="16" t="s">
        <v>17</v>
      </c>
      <c r="H872" s="13">
        <v>19.2</v>
      </c>
      <c r="I872" s="18">
        <v>498.0</v>
      </c>
      <c r="J872" s="15">
        <f t="shared" si="5"/>
        <v>9561.6</v>
      </c>
      <c r="K872" s="10" t="str">
        <f t="array" ref="K872">IFERROR(XLOOKUP(G872,'Tipo de Carga'!A:A,'Tipo de Carga'!B:B))</f>
        <v>Autoabasto</v>
      </c>
      <c r="L872" s="10">
        <f t="shared" si="2"/>
        <v>2</v>
      </c>
      <c r="M872" s="10">
        <f t="shared" si="3"/>
        <v>10</v>
      </c>
      <c r="N872" s="10">
        <f t="shared" si="4"/>
        <v>1</v>
      </c>
      <c r="O872" s="10" t="str">
        <f t="array" ref="O872">IFERROR(XLOOKUP(G872,'Tipo de Carga'!A:A,'Tipo de Carga'!C:C))</f>
        <v>Diesel</v>
      </c>
    </row>
    <row r="873">
      <c r="A873" s="16">
        <v>2014.0</v>
      </c>
      <c r="B873" s="10" t="str">
        <f t="array" ref="B873">IFERROR(XLOOKUP(A873,'Asignacion Ene'!A:A,'Asignacion Ene'!C:C))</f>
        <v>MeLi Asignado TD</v>
      </c>
      <c r="C873" s="10" t="str">
        <f t="array" ref="C873">IFERROR(XLOOKUP(A873,'Asignacion Ene'!A:A,'Asignacion Ene'!B:B))</f>
        <v>EC-05</v>
      </c>
      <c r="D873" s="28">
        <v>45667.0</v>
      </c>
      <c r="E873" s="16" t="s">
        <v>75</v>
      </c>
      <c r="F873" s="10" t="str">
        <f t="array" ref="F873">IFERROR(XLOOKUP(E873,Operadores!A:A,Operadores!B:B))</f>
        <v>OLVJUA01</v>
      </c>
      <c r="G873" s="16" t="s">
        <v>17</v>
      </c>
      <c r="H873" s="13">
        <v>19.2</v>
      </c>
      <c r="I873" s="18">
        <v>562.05</v>
      </c>
      <c r="J873" s="15">
        <f t="shared" si="5"/>
        <v>10791.36</v>
      </c>
      <c r="K873" s="10" t="str">
        <f t="array" ref="K873">IFERROR(XLOOKUP(G873,'Tipo de Carga'!A:A,'Tipo de Carga'!B:B))</f>
        <v>Autoabasto</v>
      </c>
      <c r="L873" s="10">
        <f t="shared" si="2"/>
        <v>2</v>
      </c>
      <c r="M873" s="10">
        <f t="shared" si="3"/>
        <v>10</v>
      </c>
      <c r="N873" s="10">
        <f t="shared" si="4"/>
        <v>1</v>
      </c>
      <c r="O873" s="10" t="str">
        <f t="array" ref="O873">IFERROR(XLOOKUP(G873,'Tipo de Carga'!A:A,'Tipo de Carga'!C:C))</f>
        <v>Diesel</v>
      </c>
    </row>
    <row r="874">
      <c r="A874" s="16">
        <v>2036.0</v>
      </c>
      <c r="B874" s="10" t="str">
        <f t="array" ref="B874">IFERROR(XLOOKUP(A874,'Asignacion Ene'!A:A,'Asignacion Ene'!C:C))</f>
        <v>Liverpool Local</v>
      </c>
      <c r="C874" s="10" t="str">
        <f t="array" ref="C874">IFERROR(XLOOKUP(A874,'Asignacion Ene'!A:A,'Asignacion Ene'!B:B))</f>
        <v>EC-01</v>
      </c>
      <c r="D874" s="28">
        <v>45667.0</v>
      </c>
      <c r="E874" s="16" t="s">
        <v>352</v>
      </c>
      <c r="F874" s="10" t="str">
        <f t="array" ref="F874">IFERROR(XLOOKUP(E874,Operadores!A:A,Operadores!B:B))</f>
        <v>RAMJUA03</v>
      </c>
      <c r="G874" s="16" t="s">
        <v>17</v>
      </c>
      <c r="H874" s="13">
        <v>19.2</v>
      </c>
      <c r="I874" s="18">
        <v>619.93</v>
      </c>
      <c r="J874" s="15">
        <f t="shared" si="5"/>
        <v>11902.656</v>
      </c>
      <c r="K874" s="10" t="str">
        <f t="array" ref="K874">IFERROR(XLOOKUP(G874,'Tipo de Carga'!A:A,'Tipo de Carga'!B:B))</f>
        <v>Autoabasto</v>
      </c>
      <c r="L874" s="10">
        <f t="shared" si="2"/>
        <v>2</v>
      </c>
      <c r="M874" s="10">
        <f t="shared" si="3"/>
        <v>10</v>
      </c>
      <c r="N874" s="10">
        <f t="shared" si="4"/>
        <v>1</v>
      </c>
      <c r="O874" s="10" t="str">
        <f t="array" ref="O874">IFERROR(XLOOKUP(G874,'Tipo de Carga'!A:A,'Tipo de Carga'!C:C))</f>
        <v>Diesel</v>
      </c>
    </row>
    <row r="875">
      <c r="A875" s="16">
        <v>2027.0</v>
      </c>
      <c r="B875" s="10" t="str">
        <f t="array" ref="B875">IFERROR(XLOOKUP(A875,'Asignacion Ene'!A:A,'Asignacion Ene'!C:C))</f>
        <v>MeLi Dedicado Merida</v>
      </c>
      <c r="C875" s="10" t="str">
        <f t="array" ref="C875">IFERROR(XLOOKUP(A875,'Asignacion Ene'!A:A,'Asignacion Ene'!B:B))</f>
        <v>EC-05</v>
      </c>
      <c r="D875" s="28">
        <v>45667.0</v>
      </c>
      <c r="E875" s="16" t="s">
        <v>40</v>
      </c>
      <c r="F875" s="10" t="str">
        <f t="array" ref="F875">IFERROR(XLOOKUP(E875,Operadores!A:A,Operadores!B:B))</f>
        <v>LUNADO</v>
      </c>
      <c r="G875" s="16" t="s">
        <v>17</v>
      </c>
      <c r="H875" s="13">
        <v>19.2</v>
      </c>
      <c r="I875" s="18">
        <v>445.0</v>
      </c>
      <c r="J875" s="15">
        <f t="shared" si="5"/>
        <v>8544</v>
      </c>
      <c r="K875" s="10" t="str">
        <f t="array" ref="K875">IFERROR(XLOOKUP(G875,'Tipo de Carga'!A:A,'Tipo de Carga'!B:B))</f>
        <v>Autoabasto</v>
      </c>
      <c r="L875" s="10">
        <f t="shared" si="2"/>
        <v>2</v>
      </c>
      <c r="M875" s="10">
        <f t="shared" si="3"/>
        <v>10</v>
      </c>
      <c r="N875" s="10">
        <f t="shared" si="4"/>
        <v>1</v>
      </c>
      <c r="O875" s="10" t="str">
        <f t="array" ref="O875">IFERROR(XLOOKUP(G875,'Tipo de Carga'!A:A,'Tipo de Carga'!C:C))</f>
        <v>Diesel</v>
      </c>
    </row>
    <row r="876">
      <c r="A876" s="16">
        <v>2040.0</v>
      </c>
      <c r="B876" s="10" t="str">
        <f t="array" ref="B876">IFERROR(XLOOKUP(A876,'Asignacion Ene'!A:A,'Asignacion Ene'!C:C))</f>
        <v>Liverpool Local</v>
      </c>
      <c r="C876" s="10" t="str">
        <f t="array" ref="C876">IFERROR(XLOOKUP(A876,'Asignacion Ene'!A:A,'Asignacion Ene'!B:B))</f>
        <v>EC-01</v>
      </c>
      <c r="D876" s="28">
        <v>45667.0</v>
      </c>
      <c r="E876" s="16" t="s">
        <v>69</v>
      </c>
      <c r="F876" s="10" t="str">
        <f t="array" ref="F876">IFERROR(XLOOKUP(E876,Operadores!A:A,Operadores!B:B))</f>
        <v>GONAL01</v>
      </c>
      <c r="G876" s="16" t="s">
        <v>17</v>
      </c>
      <c r="H876" s="13">
        <v>19.2</v>
      </c>
      <c r="I876" s="18">
        <v>87.0</v>
      </c>
      <c r="J876" s="15">
        <f t="shared" si="5"/>
        <v>1670.4</v>
      </c>
      <c r="K876" s="10" t="str">
        <f t="array" ref="K876">IFERROR(XLOOKUP(G876,'Tipo de Carga'!A:A,'Tipo de Carga'!B:B))</f>
        <v>Autoabasto</v>
      </c>
      <c r="L876" s="10">
        <f t="shared" si="2"/>
        <v>2</v>
      </c>
      <c r="M876" s="10">
        <f t="shared" si="3"/>
        <v>10</v>
      </c>
      <c r="N876" s="10">
        <f t="shared" si="4"/>
        <v>1</v>
      </c>
      <c r="O876" s="10" t="str">
        <f t="array" ref="O876">IFERROR(XLOOKUP(G876,'Tipo de Carga'!A:A,'Tipo de Carga'!C:C))</f>
        <v>Diesel</v>
      </c>
    </row>
    <row r="877">
      <c r="A877" s="16">
        <v>1983.0</v>
      </c>
      <c r="B877" s="10" t="str">
        <f t="array" ref="B877">IFERROR(XLOOKUP(A877,'Asignacion Ene'!A:A,'Asignacion Ene'!C:C))</f>
        <v>MeLi asignado SD</v>
      </c>
      <c r="C877" s="10" t="str">
        <f t="array" ref="C877">IFERROR(XLOOKUP(A877,'Asignacion Ene'!A:A,'Asignacion Ene'!B:B))</f>
        <v>EC-05</v>
      </c>
      <c r="D877" s="28">
        <v>45667.0</v>
      </c>
      <c r="E877" s="16" t="s">
        <v>199</v>
      </c>
      <c r="F877" s="10" t="str">
        <f t="array" ref="F877">IFERROR(XLOOKUP(E877,Operadores!A:A,Operadores!B:B))</f>
        <v>SANART</v>
      </c>
      <c r="G877" s="16" t="s">
        <v>17</v>
      </c>
      <c r="H877" s="13">
        <v>19.2</v>
      </c>
      <c r="I877" s="18">
        <v>366.76</v>
      </c>
      <c r="J877" s="15">
        <f t="shared" si="5"/>
        <v>7041.792</v>
      </c>
      <c r="K877" s="10" t="str">
        <f t="array" ref="K877">IFERROR(XLOOKUP(G877,'Tipo de Carga'!A:A,'Tipo de Carga'!B:B))</f>
        <v>Autoabasto</v>
      </c>
      <c r="L877" s="10">
        <f t="shared" si="2"/>
        <v>2</v>
      </c>
      <c r="M877" s="10">
        <f t="shared" si="3"/>
        <v>10</v>
      </c>
      <c r="N877" s="10">
        <f t="shared" si="4"/>
        <v>1</v>
      </c>
      <c r="O877" s="10" t="str">
        <f t="array" ref="O877">IFERROR(XLOOKUP(G877,'Tipo de Carga'!A:A,'Tipo de Carga'!C:C))</f>
        <v>Diesel</v>
      </c>
    </row>
    <row r="878">
      <c r="A878" s="16">
        <v>1833.0</v>
      </c>
      <c r="B878" s="10" t="str">
        <f t="array" ref="B878">IFERROR(XLOOKUP(A878,'Asignacion Ene'!A:A,'Asignacion Ene'!C:C))</f>
        <v>Liverpool Local</v>
      </c>
      <c r="C878" s="10" t="str">
        <f t="array" ref="C878">IFERROR(XLOOKUP(A878,'Asignacion Ene'!A:A,'Asignacion Ene'!B:B))</f>
        <v>EC-01</v>
      </c>
      <c r="D878" s="28">
        <v>45667.0</v>
      </c>
      <c r="E878" s="16" t="s">
        <v>353</v>
      </c>
      <c r="F878" s="10" t="str">
        <f t="array" ref="F878">IFERROR(XLOOKUP(E878,Operadores!A:A,Operadores!B:B))</f>
        <v>VILGUS</v>
      </c>
      <c r="G878" s="16" t="s">
        <v>17</v>
      </c>
      <c r="H878" s="13">
        <v>19.2</v>
      </c>
      <c r="I878" s="18">
        <v>353.14</v>
      </c>
      <c r="J878" s="15">
        <f t="shared" si="5"/>
        <v>6780.288</v>
      </c>
      <c r="K878" s="10" t="str">
        <f t="array" ref="K878">IFERROR(XLOOKUP(G878,'Tipo de Carga'!A:A,'Tipo de Carga'!B:B))</f>
        <v>Autoabasto</v>
      </c>
      <c r="L878" s="10">
        <f t="shared" si="2"/>
        <v>2</v>
      </c>
      <c r="M878" s="10">
        <f t="shared" si="3"/>
        <v>10</v>
      </c>
      <c r="N878" s="10">
        <f t="shared" si="4"/>
        <v>1</v>
      </c>
      <c r="O878" s="10" t="str">
        <f t="array" ref="O878">IFERROR(XLOOKUP(G878,'Tipo de Carga'!A:A,'Tipo de Carga'!C:C))</f>
        <v>Diesel</v>
      </c>
    </row>
    <row r="879">
      <c r="A879" s="16">
        <v>2035.0</v>
      </c>
      <c r="B879" s="10" t="str">
        <f t="array" ref="B879">IFERROR(XLOOKUP(A879,'Asignacion Ene'!A:A,'Asignacion Ene'!C:C))</f>
        <v>Liverpool Local</v>
      </c>
      <c r="C879" s="10" t="str">
        <f t="array" ref="C879">IFERROR(XLOOKUP(A879,'Asignacion Ene'!A:A,'Asignacion Ene'!B:B))</f>
        <v>EC-01</v>
      </c>
      <c r="D879" s="28">
        <v>45667.0</v>
      </c>
      <c r="E879" s="16" t="s">
        <v>66</v>
      </c>
      <c r="F879" s="10" t="str">
        <f t="array" ref="F879">IFERROR(XLOOKUP(E879,Operadores!A:A,Operadores!B:B))</f>
        <v>LOPALF</v>
      </c>
      <c r="G879" s="16" t="s">
        <v>17</v>
      </c>
      <c r="H879" s="13">
        <v>19.2</v>
      </c>
      <c r="I879" s="18">
        <v>129.76</v>
      </c>
      <c r="J879" s="15">
        <f t="shared" si="5"/>
        <v>2491.392</v>
      </c>
      <c r="K879" s="10" t="str">
        <f t="array" ref="K879">IFERROR(XLOOKUP(G879,'Tipo de Carga'!A:A,'Tipo de Carga'!B:B))</f>
        <v>Autoabasto</v>
      </c>
      <c r="L879" s="10">
        <f t="shared" si="2"/>
        <v>2</v>
      </c>
      <c r="M879" s="10">
        <f t="shared" si="3"/>
        <v>10</v>
      </c>
      <c r="N879" s="10">
        <f t="shared" si="4"/>
        <v>1</v>
      </c>
      <c r="O879" s="10" t="str">
        <f t="array" ref="O879">IFERROR(XLOOKUP(G879,'Tipo de Carga'!A:A,'Tipo de Carga'!C:C))</f>
        <v>Diesel</v>
      </c>
    </row>
    <row r="880">
      <c r="A880" s="16">
        <v>1953.0</v>
      </c>
      <c r="B880" s="10" t="str">
        <f t="array" ref="B880">IFERROR(XLOOKUP(A880,'Asignacion Ene'!A:A,'Asignacion Ene'!C:C))</f>
        <v>MeLi asignado SD</v>
      </c>
      <c r="C880" s="10" t="str">
        <f t="array" ref="C880">IFERROR(XLOOKUP(A880,'Asignacion Ene'!A:A,'Asignacion Ene'!B:B))</f>
        <v>EC-05</v>
      </c>
      <c r="D880" s="28">
        <v>45667.0</v>
      </c>
      <c r="E880" s="16" t="s">
        <v>269</v>
      </c>
      <c r="F880" s="10" t="str">
        <f t="array" ref="F880">IFERROR(XLOOKUP(E880,Operadores!A:A,Operadores!B:B))</f>
        <v>REDJUL</v>
      </c>
      <c r="G880" s="16" t="s">
        <v>17</v>
      </c>
      <c r="H880" s="13">
        <v>19.2</v>
      </c>
      <c r="I880" s="18">
        <v>572.15</v>
      </c>
      <c r="J880" s="15">
        <f t="shared" si="5"/>
        <v>10985.28</v>
      </c>
      <c r="K880" s="10" t="str">
        <f t="array" ref="K880">IFERROR(XLOOKUP(G880,'Tipo de Carga'!A:A,'Tipo de Carga'!B:B))</f>
        <v>Autoabasto</v>
      </c>
      <c r="L880" s="10">
        <f t="shared" si="2"/>
        <v>2</v>
      </c>
      <c r="M880" s="10">
        <f t="shared" si="3"/>
        <v>10</v>
      </c>
      <c r="N880" s="10">
        <f t="shared" si="4"/>
        <v>1</v>
      </c>
      <c r="O880" s="10" t="str">
        <f t="array" ref="O880">IFERROR(XLOOKUP(G880,'Tipo de Carga'!A:A,'Tipo de Carga'!C:C))</f>
        <v>Diesel</v>
      </c>
    </row>
    <row r="881">
      <c r="A881" s="16">
        <v>1785.0</v>
      </c>
      <c r="B881" s="10" t="str">
        <f t="array" ref="B881">IFERROR(XLOOKUP(A881,'Asignacion Ene'!A:A,'Asignacion Ene'!C:C))</f>
        <v>Patieros sucursal</v>
      </c>
      <c r="C881" s="10" t="str">
        <f t="array" ref="C881">IFERROR(XLOOKUP(A881,'Asignacion Ene'!A:A,'Asignacion Ene'!B:B))</f>
        <v>EC-03</v>
      </c>
      <c r="D881" s="28">
        <v>45667.0</v>
      </c>
      <c r="E881" s="16" t="s">
        <v>354</v>
      </c>
      <c r="F881" s="10" t="str">
        <f t="array" ref="F881">IFERROR(XLOOKUP(E881,Operadores!A:A,Operadores!B:B))</f>
        <v>SALMAR01</v>
      </c>
      <c r="G881" s="16" t="s">
        <v>17</v>
      </c>
      <c r="H881" s="13">
        <v>19.2</v>
      </c>
      <c r="I881" s="18">
        <v>43.52</v>
      </c>
      <c r="J881" s="15">
        <f t="shared" si="5"/>
        <v>835.584</v>
      </c>
      <c r="K881" s="10" t="str">
        <f t="array" ref="K881">IFERROR(XLOOKUP(G881,'Tipo de Carga'!A:A,'Tipo de Carga'!B:B))</f>
        <v>Autoabasto</v>
      </c>
      <c r="L881" s="10">
        <f t="shared" si="2"/>
        <v>2</v>
      </c>
      <c r="M881" s="10">
        <f t="shared" si="3"/>
        <v>10</v>
      </c>
      <c r="N881" s="10">
        <f t="shared" si="4"/>
        <v>1</v>
      </c>
      <c r="O881" s="10" t="str">
        <f t="array" ref="O881">IFERROR(XLOOKUP(G881,'Tipo de Carga'!A:A,'Tipo de Carga'!C:C))</f>
        <v>Diesel</v>
      </c>
    </row>
    <row r="882">
      <c r="A882" s="16">
        <v>1785.0</v>
      </c>
      <c r="B882" s="10" t="str">
        <f t="array" ref="B882">IFERROR(XLOOKUP(A882,'Asignacion Ene'!A:A,'Asignacion Ene'!C:C))</f>
        <v>Patieros sucursal</v>
      </c>
      <c r="C882" s="10" t="str">
        <f t="array" ref="C882">IFERROR(XLOOKUP(A882,'Asignacion Ene'!A:A,'Asignacion Ene'!B:B))</f>
        <v>EC-03</v>
      </c>
      <c r="D882" s="28">
        <v>45667.0</v>
      </c>
      <c r="E882" s="16" t="s">
        <v>354</v>
      </c>
      <c r="F882" s="10" t="str">
        <f t="array" ref="F882">IFERROR(XLOOKUP(E882,Operadores!A:A,Operadores!B:B))</f>
        <v>SALMAR01</v>
      </c>
      <c r="G882" s="16" t="s">
        <v>17</v>
      </c>
      <c r="H882" s="13">
        <v>19.2</v>
      </c>
      <c r="I882" s="18">
        <v>815.87</v>
      </c>
      <c r="J882" s="15">
        <f t="shared" si="5"/>
        <v>15664.704</v>
      </c>
      <c r="K882" s="10" t="str">
        <f t="array" ref="K882">IFERROR(XLOOKUP(G882,'Tipo de Carga'!A:A,'Tipo de Carga'!B:B))</f>
        <v>Autoabasto</v>
      </c>
      <c r="L882" s="10">
        <f t="shared" si="2"/>
        <v>2</v>
      </c>
      <c r="M882" s="10">
        <f t="shared" si="3"/>
        <v>10</v>
      </c>
      <c r="N882" s="10">
        <f t="shared" si="4"/>
        <v>1</v>
      </c>
      <c r="O882" s="10" t="str">
        <f t="array" ref="O882">IFERROR(XLOOKUP(G882,'Tipo de Carga'!A:A,'Tipo de Carga'!C:C))</f>
        <v>Diesel</v>
      </c>
    </row>
    <row r="883">
      <c r="A883" s="16">
        <v>1724.0</v>
      </c>
      <c r="B883" s="10" t="str">
        <f t="array" ref="B883">IFERROR(XLOOKUP(A883,'Asignacion Ene'!A:A,'Asignacion Ene'!C:C))</f>
        <v>Liverpool Local</v>
      </c>
      <c r="C883" s="10" t="str">
        <f t="array" ref="C883">IFERROR(XLOOKUP(A883,'Asignacion Ene'!A:A,'Asignacion Ene'!B:B))</f>
        <v>EC-01</v>
      </c>
      <c r="D883" s="28">
        <v>45667.0</v>
      </c>
      <c r="E883" s="16" t="s">
        <v>57</v>
      </c>
      <c r="F883" s="10" t="str">
        <f t="array" ref="F883">IFERROR(XLOOKUP(E883,Operadores!A:A,Operadores!B:B))</f>
        <v>REYJA01</v>
      </c>
      <c r="G883" s="16" t="s">
        <v>17</v>
      </c>
      <c r="H883" s="13">
        <v>19.2</v>
      </c>
      <c r="I883" s="18">
        <v>231.46</v>
      </c>
      <c r="J883" s="15">
        <f t="shared" si="5"/>
        <v>4444.032</v>
      </c>
      <c r="K883" s="10" t="str">
        <f t="array" ref="K883">IFERROR(XLOOKUP(G883,'Tipo de Carga'!A:A,'Tipo de Carga'!B:B))</f>
        <v>Autoabasto</v>
      </c>
      <c r="L883" s="10">
        <f t="shared" si="2"/>
        <v>2</v>
      </c>
      <c r="M883" s="10">
        <f t="shared" si="3"/>
        <v>10</v>
      </c>
      <c r="N883" s="10">
        <f t="shared" si="4"/>
        <v>1</v>
      </c>
      <c r="O883" s="10" t="str">
        <f t="array" ref="O883">IFERROR(XLOOKUP(G883,'Tipo de Carga'!A:A,'Tipo de Carga'!C:C))</f>
        <v>Diesel</v>
      </c>
    </row>
    <row r="884">
      <c r="A884" s="16">
        <v>2018.0</v>
      </c>
      <c r="B884" s="10" t="str">
        <f t="array" ref="B884">IFERROR(XLOOKUP(A884,'Asignacion Ene'!A:A,'Asignacion Ene'!C:C))</f>
        <v>MeLi Asignado TD</v>
      </c>
      <c r="C884" s="10" t="str">
        <f t="array" ref="C884">IFERROR(XLOOKUP(A884,'Asignacion Ene'!A:A,'Asignacion Ene'!B:B))</f>
        <v>EC-05</v>
      </c>
      <c r="D884" s="28">
        <v>45667.0</v>
      </c>
      <c r="E884" s="16" t="s">
        <v>205</v>
      </c>
      <c r="F884" s="10" t="str">
        <f t="array" ref="F884">IFERROR(XLOOKUP(E884,Operadores!A:A,Operadores!B:B))</f>
        <v>MACFRA</v>
      </c>
      <c r="G884" s="16" t="s">
        <v>17</v>
      </c>
      <c r="H884" s="13">
        <v>19.2</v>
      </c>
      <c r="I884" s="18">
        <v>308.87</v>
      </c>
      <c r="J884" s="15">
        <f t="shared" si="5"/>
        <v>5930.304</v>
      </c>
      <c r="K884" s="10" t="str">
        <f t="array" ref="K884">IFERROR(XLOOKUP(G884,'Tipo de Carga'!A:A,'Tipo de Carga'!B:B))</f>
        <v>Autoabasto</v>
      </c>
      <c r="L884" s="10">
        <f t="shared" si="2"/>
        <v>2</v>
      </c>
      <c r="M884" s="10">
        <f t="shared" si="3"/>
        <v>10</v>
      </c>
      <c r="N884" s="10">
        <f t="shared" si="4"/>
        <v>1</v>
      </c>
      <c r="O884" s="10" t="str">
        <f t="array" ref="O884">IFERROR(XLOOKUP(G884,'Tipo de Carga'!A:A,'Tipo de Carga'!C:C))</f>
        <v>Diesel</v>
      </c>
    </row>
    <row r="885">
      <c r="A885" s="16">
        <v>2029.0</v>
      </c>
      <c r="B885" s="10" t="str">
        <f t="array" ref="B885">IFERROR(XLOOKUP(A885,'Asignacion Ene'!A:A,'Asignacion Ene'!C:C))</f>
        <v>MeLi Dedicado Merida</v>
      </c>
      <c r="C885" s="10" t="str">
        <f t="array" ref="C885">IFERROR(XLOOKUP(A885,'Asignacion Ene'!A:A,'Asignacion Ene'!B:B))</f>
        <v>EC-05</v>
      </c>
      <c r="D885" s="28">
        <v>45667.0</v>
      </c>
      <c r="E885" s="16" t="s">
        <v>225</v>
      </c>
      <c r="F885" s="10" t="str">
        <f t="array" ref="F885">IFERROR(XLOOKUP(E885,Operadores!A:A,Operadores!B:B))</f>
        <v>ACOHER</v>
      </c>
      <c r="G885" s="16" t="s">
        <v>17</v>
      </c>
      <c r="H885" s="13">
        <v>19.2</v>
      </c>
      <c r="I885" s="18">
        <v>245.79</v>
      </c>
      <c r="J885" s="15">
        <f t="shared" si="5"/>
        <v>4719.168</v>
      </c>
      <c r="K885" s="10" t="str">
        <f t="array" ref="K885">IFERROR(XLOOKUP(G885,'Tipo de Carga'!A:A,'Tipo de Carga'!B:B))</f>
        <v>Autoabasto</v>
      </c>
      <c r="L885" s="10">
        <f t="shared" si="2"/>
        <v>2</v>
      </c>
      <c r="M885" s="10">
        <f t="shared" si="3"/>
        <v>10</v>
      </c>
      <c r="N885" s="10">
        <f t="shared" si="4"/>
        <v>1</v>
      </c>
      <c r="O885" s="10" t="str">
        <f t="array" ref="O885">IFERROR(XLOOKUP(G885,'Tipo de Carga'!A:A,'Tipo de Carga'!C:C))</f>
        <v>Diesel</v>
      </c>
    </row>
    <row r="886">
      <c r="A886" s="16">
        <v>1892.0</v>
      </c>
      <c r="B886" s="10" t="str">
        <f t="array" ref="B886">IFERROR(XLOOKUP(A886,'Asignacion Ene'!A:A,'Asignacion Ene'!C:C))</f>
        <v>Full Liver</v>
      </c>
      <c r="C886" s="10" t="str">
        <f t="array" ref="C886">IFERROR(XLOOKUP(A886,'Asignacion Ene'!A:A,'Asignacion Ene'!B:B))</f>
        <v>EC-01</v>
      </c>
      <c r="D886" s="28">
        <v>45667.0</v>
      </c>
      <c r="E886" s="16" t="s">
        <v>73</v>
      </c>
      <c r="F886" s="10" t="str">
        <f t="array" ref="F886">IFERROR(XLOOKUP(E886,Operadores!A:A,Operadores!B:B))</f>
        <v>CALVI</v>
      </c>
      <c r="G886" s="16" t="s">
        <v>17</v>
      </c>
      <c r="H886" s="13">
        <v>19.2</v>
      </c>
      <c r="I886" s="18">
        <v>364.65</v>
      </c>
      <c r="J886" s="15">
        <f t="shared" si="5"/>
        <v>7001.28</v>
      </c>
      <c r="K886" s="10" t="str">
        <f t="array" ref="K886">IFERROR(XLOOKUP(G886,'Tipo de Carga'!A:A,'Tipo de Carga'!B:B))</f>
        <v>Autoabasto</v>
      </c>
      <c r="L886" s="10">
        <f t="shared" si="2"/>
        <v>2</v>
      </c>
      <c r="M886" s="10">
        <f t="shared" si="3"/>
        <v>10</v>
      </c>
      <c r="N886" s="10">
        <f t="shared" si="4"/>
        <v>1</v>
      </c>
      <c r="O886" s="10" t="str">
        <f t="array" ref="O886">IFERROR(XLOOKUP(G886,'Tipo de Carga'!A:A,'Tipo de Carga'!C:C))</f>
        <v>Diesel</v>
      </c>
    </row>
    <row r="887">
      <c r="A887" s="16">
        <v>1907.0</v>
      </c>
      <c r="B887" s="10" t="str">
        <f t="array" ref="B887">IFERROR(XLOOKUP(A887,'Asignacion Ene'!A:A,'Asignacion Ene'!C:C))</f>
        <v>Circuitos</v>
      </c>
      <c r="C887" s="10" t="str">
        <f t="array" ref="C887">IFERROR(XLOOKUP(A887,'Asignacion Ene'!A:A,'Asignacion Ene'!B:B))</f>
        <v>EC-03</v>
      </c>
      <c r="D887" s="28">
        <v>45667.0</v>
      </c>
      <c r="E887" s="16" t="s">
        <v>287</v>
      </c>
      <c r="F887" s="10" t="str">
        <f t="array" ref="F887">IFERROR(XLOOKUP(E887,Operadores!A:A,Operadores!B:B))</f>
        <v>HUAIS</v>
      </c>
      <c r="G887" s="16" t="s">
        <v>17</v>
      </c>
      <c r="H887" s="13">
        <v>19.2</v>
      </c>
      <c r="I887" s="18">
        <v>709.29</v>
      </c>
      <c r="J887" s="15">
        <f t="shared" si="5"/>
        <v>13618.368</v>
      </c>
      <c r="K887" s="10" t="str">
        <f t="array" ref="K887">IFERROR(XLOOKUP(G887,'Tipo de Carga'!A:A,'Tipo de Carga'!B:B))</f>
        <v>Autoabasto</v>
      </c>
      <c r="L887" s="10">
        <f t="shared" si="2"/>
        <v>2</v>
      </c>
      <c r="M887" s="10">
        <f t="shared" si="3"/>
        <v>10</v>
      </c>
      <c r="N887" s="10">
        <f t="shared" si="4"/>
        <v>1</v>
      </c>
      <c r="O887" s="10" t="str">
        <f t="array" ref="O887">IFERROR(XLOOKUP(G887,'Tipo de Carga'!A:A,'Tipo de Carga'!C:C))</f>
        <v>Diesel</v>
      </c>
    </row>
    <row r="888">
      <c r="A888" s="16">
        <v>1881.0</v>
      </c>
      <c r="B888" s="10" t="str">
        <f t="array" ref="B888">IFERROR(XLOOKUP(A888,'Asignacion Ene'!A:A,'Asignacion Ene'!C:C))</f>
        <v>Circuitos</v>
      </c>
      <c r="C888" s="10" t="str">
        <f t="array" ref="C888">IFERROR(XLOOKUP(A888,'Asignacion Ene'!A:A,'Asignacion Ene'!B:B))</f>
        <v>EC-03</v>
      </c>
      <c r="D888" s="28">
        <v>45667.0</v>
      </c>
      <c r="E888" s="16" t="s">
        <v>156</v>
      </c>
      <c r="F888" s="10" t="str">
        <f t="array" ref="F888">IFERROR(XLOOKUP(E888,Operadores!A:A,Operadores!B:B))</f>
        <v>CERJER</v>
      </c>
      <c r="G888" s="16" t="s">
        <v>17</v>
      </c>
      <c r="H888" s="13">
        <v>19.2</v>
      </c>
      <c r="I888" s="18">
        <v>510.0</v>
      </c>
      <c r="J888" s="15">
        <f t="shared" si="5"/>
        <v>9792</v>
      </c>
      <c r="K888" s="10" t="str">
        <f t="array" ref="K888">IFERROR(XLOOKUP(G888,'Tipo de Carga'!A:A,'Tipo de Carga'!B:B))</f>
        <v>Autoabasto</v>
      </c>
      <c r="L888" s="10">
        <f t="shared" si="2"/>
        <v>2</v>
      </c>
      <c r="M888" s="10">
        <f t="shared" si="3"/>
        <v>10</v>
      </c>
      <c r="N888" s="10">
        <f t="shared" si="4"/>
        <v>1</v>
      </c>
      <c r="O888" s="10" t="str">
        <f t="array" ref="O888">IFERROR(XLOOKUP(G888,'Tipo de Carga'!A:A,'Tipo de Carga'!C:C))</f>
        <v>Diesel</v>
      </c>
    </row>
    <row r="889">
      <c r="A889" s="16">
        <v>2030.0</v>
      </c>
      <c r="B889" s="10" t="str">
        <f t="array" ref="B889">IFERROR(XLOOKUP(A889,'Asignacion Ene'!A:A,'Asignacion Ene'!C:C))</f>
        <v>MeLi Dedicado TD</v>
      </c>
      <c r="C889" s="10" t="str">
        <f t="array" ref="C889">IFERROR(XLOOKUP(A889,'Asignacion Ene'!A:A,'Asignacion Ene'!B:B))</f>
        <v>EC-05</v>
      </c>
      <c r="D889" s="28">
        <v>45667.0</v>
      </c>
      <c r="E889" s="16" t="s">
        <v>268</v>
      </c>
      <c r="F889" s="10" t="str">
        <f t="array" ref="F889">IFERROR(XLOOKUP(E889,Operadores!A:A,Operadores!B:B))</f>
        <v>GARMAR</v>
      </c>
      <c r="G889" s="16" t="s">
        <v>17</v>
      </c>
      <c r="H889" s="13">
        <v>19.2</v>
      </c>
      <c r="I889" s="18">
        <v>512.57</v>
      </c>
      <c r="J889" s="15">
        <f t="shared" si="5"/>
        <v>9841.344</v>
      </c>
      <c r="K889" s="10" t="str">
        <f t="array" ref="K889">IFERROR(XLOOKUP(G889,'Tipo de Carga'!A:A,'Tipo de Carga'!B:B))</f>
        <v>Autoabasto</v>
      </c>
      <c r="L889" s="10">
        <f t="shared" si="2"/>
        <v>2</v>
      </c>
      <c r="M889" s="10">
        <f t="shared" si="3"/>
        <v>10</v>
      </c>
      <c r="N889" s="10">
        <f t="shared" si="4"/>
        <v>1</v>
      </c>
      <c r="O889" s="10" t="str">
        <f t="array" ref="O889">IFERROR(XLOOKUP(G889,'Tipo de Carga'!A:A,'Tipo de Carga'!C:C))</f>
        <v>Diesel</v>
      </c>
    </row>
    <row r="890">
      <c r="A890" s="16">
        <v>1836.0</v>
      </c>
      <c r="B890" s="10" t="str">
        <f t="array" ref="B890">IFERROR(XLOOKUP(A890,'Asignacion Ene'!A:A,'Asignacion Ene'!C:C))</f>
        <v>Full Liver</v>
      </c>
      <c r="C890" s="10" t="str">
        <f t="array" ref="C890">IFERROR(XLOOKUP(A890,'Asignacion Ene'!A:A,'Asignacion Ene'!B:B))</f>
        <v>EC-01</v>
      </c>
      <c r="D890" s="28">
        <v>45667.0</v>
      </c>
      <c r="E890" s="16" t="s">
        <v>311</v>
      </c>
      <c r="F890" s="10" t="str">
        <f t="array" ref="F890">IFERROR(XLOOKUP(E890,Operadores!A:A,Operadores!B:B))</f>
        <v>ESGJOS</v>
      </c>
      <c r="G890" s="16" t="s">
        <v>17</v>
      </c>
      <c r="H890" s="13">
        <v>19.2</v>
      </c>
      <c r="I890" s="18">
        <v>923.09</v>
      </c>
      <c r="J890" s="15">
        <f t="shared" si="5"/>
        <v>17723.328</v>
      </c>
      <c r="K890" s="10" t="str">
        <f t="array" ref="K890">IFERROR(XLOOKUP(G890,'Tipo de Carga'!A:A,'Tipo de Carga'!B:B))</f>
        <v>Autoabasto</v>
      </c>
      <c r="L890" s="10">
        <f t="shared" si="2"/>
        <v>2</v>
      </c>
      <c r="M890" s="10">
        <f t="shared" si="3"/>
        <v>10</v>
      </c>
      <c r="N890" s="10">
        <f t="shared" si="4"/>
        <v>1</v>
      </c>
      <c r="O890" s="10" t="str">
        <f t="array" ref="O890">IFERROR(XLOOKUP(G890,'Tipo de Carga'!A:A,'Tipo de Carga'!C:C))</f>
        <v>Diesel</v>
      </c>
    </row>
    <row r="891">
      <c r="A891" s="16">
        <v>1990.0</v>
      </c>
      <c r="B891" s="10" t="str">
        <f t="array" ref="B891">IFERROR(XLOOKUP(A891,'Asignacion Ene'!A:A,'Asignacion Ene'!C:C))</f>
        <v>MeLi asignado SD</v>
      </c>
      <c r="C891" s="10" t="str">
        <f t="array" ref="C891">IFERROR(XLOOKUP(A891,'Asignacion Ene'!A:A,'Asignacion Ene'!B:B))</f>
        <v>EC-05</v>
      </c>
      <c r="D891" s="28">
        <v>45667.0</v>
      </c>
      <c r="E891" s="16" t="s">
        <v>191</v>
      </c>
      <c r="F891" s="10" t="str">
        <f t="array" ref="F891">IFERROR(XLOOKUP(E891,Operadores!A:A,Operadores!B:B))</f>
        <v>MENCAX</v>
      </c>
      <c r="G891" s="16" t="s">
        <v>17</v>
      </c>
      <c r="H891" s="13">
        <v>19.2</v>
      </c>
      <c r="I891" s="18">
        <v>578.51</v>
      </c>
      <c r="J891" s="15">
        <f t="shared" si="5"/>
        <v>11107.392</v>
      </c>
      <c r="K891" s="10" t="str">
        <f t="array" ref="K891">IFERROR(XLOOKUP(G891,'Tipo de Carga'!A:A,'Tipo de Carga'!B:B))</f>
        <v>Autoabasto</v>
      </c>
      <c r="L891" s="10">
        <f t="shared" si="2"/>
        <v>2</v>
      </c>
      <c r="M891" s="10">
        <f t="shared" si="3"/>
        <v>10</v>
      </c>
      <c r="N891" s="10">
        <f t="shared" si="4"/>
        <v>1</v>
      </c>
      <c r="O891" s="10" t="str">
        <f t="array" ref="O891">IFERROR(XLOOKUP(G891,'Tipo de Carga'!A:A,'Tipo de Carga'!C:C))</f>
        <v>Diesel</v>
      </c>
    </row>
    <row r="892">
      <c r="A892" s="16">
        <v>1970.0</v>
      </c>
      <c r="B892" s="10" t="str">
        <f t="array" ref="B892">IFERROR(XLOOKUP(A892,'Asignacion Ene'!A:A,'Asignacion Ene'!C:C))</f>
        <v>Sayer Vuelteros</v>
      </c>
      <c r="C892" s="10" t="str">
        <f t="array" ref="C892">IFERROR(XLOOKUP(A892,'Asignacion Ene'!A:A,'Asignacion Ene'!B:B))</f>
        <v>EC-04</v>
      </c>
      <c r="D892" s="28">
        <v>45667.0</v>
      </c>
      <c r="E892" s="16" t="s">
        <v>155</v>
      </c>
      <c r="F892" s="10" t="str">
        <f t="array" ref="F892">IFERROR(XLOOKUP(E892,Operadores!A:A,Operadores!B:B))</f>
        <v>HERLEX</v>
      </c>
      <c r="G892" s="16" t="s">
        <v>77</v>
      </c>
      <c r="H892" s="13">
        <v>19.2</v>
      </c>
      <c r="I892" s="18">
        <v>795.09</v>
      </c>
      <c r="J892" s="15">
        <f t="shared" si="5"/>
        <v>15265.728</v>
      </c>
      <c r="K892" s="10" t="str">
        <f t="array" ref="K892">IFERROR(XLOOKUP(G892,'Tipo de Carga'!A:A,'Tipo de Carga'!B:B))</f>
        <v>Autoabasto</v>
      </c>
      <c r="L892" s="10">
        <f t="shared" si="2"/>
        <v>2</v>
      </c>
      <c r="M892" s="10">
        <f t="shared" si="3"/>
        <v>10</v>
      </c>
      <c r="N892" s="10">
        <f t="shared" si="4"/>
        <v>1</v>
      </c>
      <c r="O892" s="10" t="str">
        <f t="array" ref="O892">IFERROR(XLOOKUP(G892,'Tipo de Carga'!A:A,'Tipo de Carga'!C:C))</f>
        <v>Diesel</v>
      </c>
    </row>
    <row r="893">
      <c r="A893" s="16">
        <v>1903.0</v>
      </c>
      <c r="B893" s="10" t="str">
        <f t="array" ref="B893">IFERROR(XLOOKUP(A893,'Asignacion Ene'!A:A,'Asignacion Ene'!C:C))</f>
        <v>Sayer Vuelteros</v>
      </c>
      <c r="C893" s="10" t="str">
        <f t="array" ref="C893">IFERROR(XLOOKUP(A893,'Asignacion Ene'!A:A,'Asignacion Ene'!B:B))</f>
        <v>EC-04</v>
      </c>
      <c r="D893" s="28">
        <v>45667.0</v>
      </c>
      <c r="E893" s="16" t="s">
        <v>273</v>
      </c>
      <c r="F893" s="10" t="str">
        <f t="array" ref="F893">IFERROR(XLOOKUP(E893,Operadores!A:A,Operadores!B:B))</f>
        <v>HEREM</v>
      </c>
      <c r="G893" s="16" t="s">
        <v>77</v>
      </c>
      <c r="H893" s="13">
        <v>19.2</v>
      </c>
      <c r="I893" s="18">
        <v>600.0</v>
      </c>
      <c r="J893" s="15">
        <f t="shared" si="5"/>
        <v>11520</v>
      </c>
      <c r="K893" s="10" t="str">
        <f t="array" ref="K893">IFERROR(XLOOKUP(G893,'Tipo de Carga'!A:A,'Tipo de Carga'!B:B))</f>
        <v>Autoabasto</v>
      </c>
      <c r="L893" s="10">
        <f t="shared" si="2"/>
        <v>2</v>
      </c>
      <c r="M893" s="10">
        <f t="shared" si="3"/>
        <v>10</v>
      </c>
      <c r="N893" s="10">
        <f t="shared" si="4"/>
        <v>1</v>
      </c>
      <c r="O893" s="10" t="str">
        <f t="array" ref="O893">IFERROR(XLOOKUP(G893,'Tipo de Carga'!A:A,'Tipo de Carga'!C:C))</f>
        <v>Diesel</v>
      </c>
    </row>
    <row r="894">
      <c r="A894" s="16">
        <v>308.0</v>
      </c>
      <c r="B894" s="10" t="str">
        <f t="array" ref="B894">IFERROR(XLOOKUP(A894,'Asignacion Ene'!A:A,'Asignacion Ene'!C:C))</f>
        <v>Sayer Thorton</v>
      </c>
      <c r="C894" s="10" t="str">
        <f t="array" ref="C894">IFERROR(XLOOKUP(A894,'Asignacion Ene'!A:A,'Asignacion Ene'!B:B))</f>
        <v>EC-04</v>
      </c>
      <c r="D894" s="28">
        <v>45667.0</v>
      </c>
      <c r="E894" s="16" t="s">
        <v>76</v>
      </c>
      <c r="F894" s="10" t="str">
        <f t="array" ref="F894">IFERROR(XLOOKUP(E894,Operadores!A:A,Operadores!B:B))</f>
        <v>FLOTIT</v>
      </c>
      <c r="G894" s="16" t="s">
        <v>77</v>
      </c>
      <c r="H894" s="13">
        <v>19.2</v>
      </c>
      <c r="I894" s="18">
        <v>310.07</v>
      </c>
      <c r="J894" s="15">
        <f t="shared" si="5"/>
        <v>5953.344</v>
      </c>
      <c r="K894" s="10" t="str">
        <f t="array" ref="K894">IFERROR(XLOOKUP(G894,'Tipo de Carga'!A:A,'Tipo de Carga'!B:B))</f>
        <v>Autoabasto</v>
      </c>
      <c r="L894" s="10">
        <f t="shared" si="2"/>
        <v>2</v>
      </c>
      <c r="M894" s="10">
        <f t="shared" si="3"/>
        <v>10</v>
      </c>
      <c r="N894" s="10">
        <f t="shared" si="4"/>
        <v>1</v>
      </c>
      <c r="O894" s="10" t="str">
        <f t="array" ref="O894">IFERROR(XLOOKUP(G894,'Tipo de Carga'!A:A,'Tipo de Carga'!C:C))</f>
        <v>Diesel</v>
      </c>
    </row>
    <row r="895">
      <c r="A895" s="16">
        <v>1805.0</v>
      </c>
      <c r="B895" s="10" t="str">
        <f t="array" ref="B895">IFERROR(XLOOKUP(A895,'Asignacion Ene'!A:A,'Asignacion Ene'!C:C))</f>
        <v>Sayer Full</v>
      </c>
      <c r="C895" s="10" t="str">
        <f t="array" ref="C895">IFERROR(XLOOKUP(A895,'Asignacion Ene'!A:A,'Asignacion Ene'!B:B))</f>
        <v>EC-04</v>
      </c>
      <c r="D895" s="28">
        <v>45667.0</v>
      </c>
      <c r="E895" s="16" t="s">
        <v>355</v>
      </c>
      <c r="F895" s="10" t="str">
        <f t="array" ref="F895">IFERROR(XLOOKUP(E895,Operadores!A:A,Operadores!B:B))</f>
        <v>GONJOS03</v>
      </c>
      <c r="G895" s="16" t="s">
        <v>77</v>
      </c>
      <c r="H895" s="13">
        <v>19.38</v>
      </c>
      <c r="I895" s="18">
        <v>682.99</v>
      </c>
      <c r="J895" s="15">
        <f t="shared" si="5"/>
        <v>13236.3462</v>
      </c>
      <c r="K895" s="10" t="str">
        <f t="array" ref="K895">IFERROR(XLOOKUP(G895,'Tipo de Carga'!A:A,'Tipo de Carga'!B:B))</f>
        <v>Autoabasto</v>
      </c>
      <c r="L895" s="10">
        <f t="shared" si="2"/>
        <v>2</v>
      </c>
      <c r="M895" s="10">
        <f t="shared" si="3"/>
        <v>10</v>
      </c>
      <c r="N895" s="10">
        <f t="shared" si="4"/>
        <v>1</v>
      </c>
      <c r="O895" s="10" t="str">
        <f t="array" ref="O895">IFERROR(XLOOKUP(G895,'Tipo de Carga'!A:A,'Tipo de Carga'!C:C))</f>
        <v>Diesel</v>
      </c>
    </row>
    <row r="896">
      <c r="A896" s="16">
        <v>2079.0</v>
      </c>
      <c r="B896" s="10" t="str">
        <f t="array" ref="B896">IFERROR(XLOOKUP(A896,'Asignacion Ene'!A:A,'Asignacion Ene'!C:C))</f>
        <v>Protans</v>
      </c>
      <c r="C896" s="10" t="str">
        <f t="array" ref="C896">IFERROR(XLOOKUP(A896,'Asignacion Ene'!A:A,'Asignacion Ene'!B:B))</f>
        <v>EC-03</v>
      </c>
      <c r="D896" s="28">
        <v>45667.0</v>
      </c>
      <c r="E896" s="16" t="s">
        <v>207</v>
      </c>
      <c r="F896" s="10" t="str">
        <f t="array" ref="F896">IFERROR(XLOOKUP(E896,Operadores!A:A,Operadores!B:B))</f>
        <v>LOPJOS03</v>
      </c>
      <c r="G896" s="16" t="s">
        <v>77</v>
      </c>
      <c r="H896" s="13">
        <v>19.38</v>
      </c>
      <c r="I896" s="18">
        <v>484.93</v>
      </c>
      <c r="J896" s="15">
        <f t="shared" si="5"/>
        <v>9397.9434</v>
      </c>
      <c r="K896" s="10" t="str">
        <f t="array" ref="K896">IFERROR(XLOOKUP(G896,'Tipo de Carga'!A:A,'Tipo de Carga'!B:B))</f>
        <v>Autoabasto</v>
      </c>
      <c r="L896" s="10">
        <f t="shared" si="2"/>
        <v>2</v>
      </c>
      <c r="M896" s="10">
        <f t="shared" si="3"/>
        <v>10</v>
      </c>
      <c r="N896" s="10">
        <f t="shared" si="4"/>
        <v>1</v>
      </c>
      <c r="O896" s="10" t="str">
        <f t="array" ref="O896">IFERROR(XLOOKUP(G896,'Tipo de Carga'!A:A,'Tipo de Carga'!C:C))</f>
        <v>Diesel</v>
      </c>
    </row>
    <row r="897">
      <c r="A897" s="16">
        <v>1834.0</v>
      </c>
      <c r="B897" s="10" t="str">
        <f t="array" ref="B897">IFERROR(XLOOKUP(A897,'Asignacion Ene'!A:A,'Asignacion Ene'!C:C))</f>
        <v>Available</v>
      </c>
      <c r="C897" s="10" t="str">
        <f t="array" ref="C897">IFERROR(XLOOKUP(A897,'Asignacion Ene'!A:A,'Asignacion Ene'!B:B))</f>
        <v>TTE</v>
      </c>
      <c r="D897" s="28">
        <v>45667.0</v>
      </c>
      <c r="E897" s="16" t="s">
        <v>356</v>
      </c>
      <c r="F897" s="10" t="str">
        <f t="array" ref="F897">IFERROR(XLOOKUP(E897,Operadores!A:A,Operadores!B:B))</f>
        <v>LEMMIG</v>
      </c>
      <c r="G897" s="16" t="s">
        <v>77</v>
      </c>
      <c r="H897" s="13">
        <v>19.38</v>
      </c>
      <c r="I897" s="18">
        <v>210.02</v>
      </c>
      <c r="J897" s="15">
        <f t="shared" si="5"/>
        <v>4070.1876</v>
      </c>
      <c r="K897" s="10" t="str">
        <f t="array" ref="K897">IFERROR(XLOOKUP(G897,'Tipo de Carga'!A:A,'Tipo de Carga'!B:B))</f>
        <v>Autoabasto</v>
      </c>
      <c r="L897" s="10">
        <f t="shared" si="2"/>
        <v>2</v>
      </c>
      <c r="M897" s="10">
        <f t="shared" si="3"/>
        <v>10</v>
      </c>
      <c r="N897" s="10">
        <f t="shared" si="4"/>
        <v>1</v>
      </c>
      <c r="O897" s="10" t="str">
        <f t="array" ref="O897">IFERROR(XLOOKUP(G897,'Tipo de Carga'!A:A,'Tipo de Carga'!C:C))</f>
        <v>Diesel</v>
      </c>
    </row>
    <row r="898">
      <c r="A898" s="16">
        <v>1971.0</v>
      </c>
      <c r="B898" s="10" t="str">
        <f t="array" ref="B898">IFERROR(XLOOKUP(A898,'Asignacion Ene'!A:A,'Asignacion Ene'!C:C))</f>
        <v>Sayer Sencillo</v>
      </c>
      <c r="C898" s="10" t="str">
        <f t="array" ref="C898">IFERROR(XLOOKUP(A898,'Asignacion Ene'!A:A,'Asignacion Ene'!B:B))</f>
        <v>EC-04</v>
      </c>
      <c r="D898" s="28">
        <v>45667.0</v>
      </c>
      <c r="E898" s="16" t="s">
        <v>79</v>
      </c>
      <c r="F898" s="10" t="str">
        <f t="array" ref="F898">IFERROR(XLOOKUP(E898,Operadores!A:A,Operadores!B:B))</f>
        <v>OLVOSX</v>
      </c>
      <c r="G898" s="16" t="s">
        <v>77</v>
      </c>
      <c r="H898" s="13">
        <v>19.38</v>
      </c>
      <c r="I898" s="18">
        <v>670.02</v>
      </c>
      <c r="J898" s="15">
        <f t="shared" si="5"/>
        <v>12984.9876</v>
      </c>
      <c r="K898" s="10" t="str">
        <f t="array" ref="K898">IFERROR(XLOOKUP(G898,'Tipo de Carga'!A:A,'Tipo de Carga'!B:B))</f>
        <v>Autoabasto</v>
      </c>
      <c r="L898" s="10">
        <f t="shared" si="2"/>
        <v>2</v>
      </c>
      <c r="M898" s="10">
        <f t="shared" si="3"/>
        <v>10</v>
      </c>
      <c r="N898" s="10">
        <f t="shared" si="4"/>
        <v>1</v>
      </c>
      <c r="O898" s="10" t="str">
        <f t="array" ref="O898">IFERROR(XLOOKUP(G898,'Tipo de Carga'!A:A,'Tipo de Carga'!C:C))</f>
        <v>Diesel</v>
      </c>
    </row>
    <row r="899">
      <c r="A899" s="16">
        <v>1895.0</v>
      </c>
      <c r="B899" s="10" t="str">
        <f t="array" ref="B899">IFERROR(XLOOKUP(A899,'Asignacion Ene'!A:A,'Asignacion Ene'!C:C))</f>
        <v>Sayer Sencillo</v>
      </c>
      <c r="C899" s="10" t="str">
        <f t="array" ref="C899">IFERROR(XLOOKUP(A899,'Asignacion Ene'!A:A,'Asignacion Ene'!B:B))</f>
        <v>EC-04</v>
      </c>
      <c r="D899" s="28">
        <v>45667.0</v>
      </c>
      <c r="E899" s="16" t="s">
        <v>349</v>
      </c>
      <c r="F899" s="10" t="str">
        <f t="array" ref="F899">IFERROR(XLOOKUP(E899,Operadores!A:A,Operadores!B:B))</f>
        <v>FABMA</v>
      </c>
      <c r="G899" s="16" t="s">
        <v>77</v>
      </c>
      <c r="H899" s="13">
        <v>19.38</v>
      </c>
      <c r="I899" s="18">
        <v>665.0</v>
      </c>
      <c r="J899" s="15">
        <f t="shared" si="5"/>
        <v>12887.7</v>
      </c>
      <c r="K899" s="10" t="str">
        <f t="array" ref="K899">IFERROR(XLOOKUP(G899,'Tipo de Carga'!A:A,'Tipo de Carga'!B:B))</f>
        <v>Autoabasto</v>
      </c>
      <c r="L899" s="10">
        <f t="shared" si="2"/>
        <v>2</v>
      </c>
      <c r="M899" s="10">
        <f t="shared" si="3"/>
        <v>10</v>
      </c>
      <c r="N899" s="10">
        <f t="shared" si="4"/>
        <v>1</v>
      </c>
      <c r="O899" s="10" t="str">
        <f t="array" ref="O899">IFERROR(XLOOKUP(G899,'Tipo de Carga'!A:A,'Tipo de Carga'!C:C))</f>
        <v>Diesel</v>
      </c>
    </row>
    <row r="900">
      <c r="A900" s="16">
        <v>1972.0</v>
      </c>
      <c r="B900" s="10" t="str">
        <f t="array" ref="B900">IFERROR(XLOOKUP(A900,'Asignacion Ene'!A:A,'Asignacion Ene'!C:C))</f>
        <v>Sayer Sencillo</v>
      </c>
      <c r="C900" s="10" t="str">
        <f t="array" ref="C900">IFERROR(XLOOKUP(A900,'Asignacion Ene'!A:A,'Asignacion Ene'!B:B))</f>
        <v>EC-04</v>
      </c>
      <c r="D900" s="28">
        <v>45667.0</v>
      </c>
      <c r="E900" s="16" t="s">
        <v>274</v>
      </c>
      <c r="F900" s="10" t="str">
        <f t="array" ref="F900">IFERROR(XLOOKUP(E900,Operadores!A:A,Operadores!B:B))</f>
        <v>ROMJOS</v>
      </c>
      <c r="G900" s="16" t="s">
        <v>77</v>
      </c>
      <c r="H900" s="13">
        <v>19.38</v>
      </c>
      <c r="I900" s="18">
        <v>900.0</v>
      </c>
      <c r="J900" s="15">
        <f t="shared" si="5"/>
        <v>17442</v>
      </c>
      <c r="K900" s="10" t="str">
        <f t="array" ref="K900">IFERROR(XLOOKUP(G900,'Tipo de Carga'!A:A,'Tipo de Carga'!B:B))</f>
        <v>Autoabasto</v>
      </c>
      <c r="L900" s="10">
        <f t="shared" si="2"/>
        <v>2</v>
      </c>
      <c r="M900" s="10">
        <f t="shared" si="3"/>
        <v>10</v>
      </c>
      <c r="N900" s="10">
        <f t="shared" si="4"/>
        <v>1</v>
      </c>
      <c r="O900" s="10" t="str">
        <f t="array" ref="O900">IFERROR(XLOOKUP(G900,'Tipo de Carga'!A:A,'Tipo de Carga'!C:C))</f>
        <v>Diesel</v>
      </c>
    </row>
    <row r="901">
      <c r="A901" s="16">
        <v>1835.0</v>
      </c>
      <c r="B901" s="10" t="str">
        <f t="array" ref="B901">IFERROR(XLOOKUP(A901,'Asignacion Ene'!A:A,'Asignacion Ene'!C:C))</f>
        <v>Sayer Sencillo</v>
      </c>
      <c r="C901" s="10" t="str">
        <f t="array" ref="C901">IFERROR(XLOOKUP(A901,'Asignacion Ene'!A:A,'Asignacion Ene'!B:B))</f>
        <v>EC-04</v>
      </c>
      <c r="D901" s="28">
        <v>45667.0</v>
      </c>
      <c r="E901" s="16" t="s">
        <v>357</v>
      </c>
      <c r="F901" s="10" t="str">
        <f t="array" ref="F901">IFERROR(XLOOKUP(E901,Operadores!A:A,Operadores!B:B))</f>
        <v>GARCRU</v>
      </c>
      <c r="G901" s="16" t="s">
        <v>77</v>
      </c>
      <c r="H901" s="13">
        <v>19.38</v>
      </c>
      <c r="I901" s="18">
        <v>145.23</v>
      </c>
      <c r="J901" s="15">
        <f t="shared" si="5"/>
        <v>2814.5574</v>
      </c>
      <c r="K901" s="10" t="str">
        <f t="array" ref="K901">IFERROR(XLOOKUP(G901,'Tipo de Carga'!A:A,'Tipo de Carga'!B:B))</f>
        <v>Autoabasto</v>
      </c>
      <c r="L901" s="10">
        <f t="shared" si="2"/>
        <v>2</v>
      </c>
      <c r="M901" s="10">
        <f t="shared" si="3"/>
        <v>10</v>
      </c>
      <c r="N901" s="10">
        <f t="shared" si="4"/>
        <v>1</v>
      </c>
      <c r="O901" s="10" t="str">
        <f t="array" ref="O901">IFERROR(XLOOKUP(G901,'Tipo de Carga'!A:A,'Tipo de Carga'!C:C))</f>
        <v>Diesel</v>
      </c>
    </row>
    <row r="902">
      <c r="A902" s="16">
        <v>1740.0</v>
      </c>
      <c r="B902" s="10" t="str">
        <f t="array" ref="B902">IFERROR(XLOOKUP(A902,'Asignacion Ene'!A:A,'Asignacion Ene'!C:C))</f>
        <v>Circuitos</v>
      </c>
      <c r="C902" s="10" t="str">
        <f t="array" ref="C902">IFERROR(XLOOKUP(A902,'Asignacion Ene'!A:A,'Asignacion Ene'!B:B))</f>
        <v>EC-03</v>
      </c>
      <c r="D902" s="28">
        <v>45667.0</v>
      </c>
      <c r="E902" s="16" t="s">
        <v>358</v>
      </c>
      <c r="F902" s="10" t="str">
        <f t="array" ref="F902">IFERROR(XLOOKUP(E902,Operadores!A:A,Operadores!B:B))</f>
        <v>CUAALV</v>
      </c>
      <c r="G902" s="16" t="s">
        <v>77</v>
      </c>
      <c r="H902" s="13">
        <v>19.38</v>
      </c>
      <c r="I902" s="18">
        <v>370.04</v>
      </c>
      <c r="J902" s="15">
        <f t="shared" si="5"/>
        <v>7171.3752</v>
      </c>
      <c r="K902" s="10" t="str">
        <f t="array" ref="K902">IFERROR(XLOOKUP(G902,'Tipo de Carga'!A:A,'Tipo de Carga'!B:B))</f>
        <v>Autoabasto</v>
      </c>
      <c r="L902" s="10">
        <f t="shared" si="2"/>
        <v>2</v>
      </c>
      <c r="M902" s="10">
        <f t="shared" si="3"/>
        <v>10</v>
      </c>
      <c r="N902" s="10">
        <f t="shared" si="4"/>
        <v>1</v>
      </c>
      <c r="O902" s="10" t="str">
        <f t="array" ref="O902">IFERROR(XLOOKUP(G902,'Tipo de Carga'!A:A,'Tipo de Carga'!C:C))</f>
        <v>Diesel</v>
      </c>
    </row>
    <row r="903">
      <c r="A903" s="16">
        <v>1862.0</v>
      </c>
      <c r="B903" s="10" t="str">
        <f t="array" ref="B903">IFERROR(XLOOKUP(A903,'Asignacion Ene'!A:A,'Asignacion Ene'!C:C))</f>
        <v>Circuitos</v>
      </c>
      <c r="C903" s="10" t="str">
        <f t="array" ref="C903">IFERROR(XLOOKUP(A903,'Asignacion Ene'!A:A,'Asignacion Ene'!B:B))</f>
        <v>EC-03</v>
      </c>
      <c r="D903" s="28">
        <v>45667.0</v>
      </c>
      <c r="E903" s="16" t="s">
        <v>359</v>
      </c>
      <c r="F903" s="10" t="str">
        <f t="array" ref="F903">IFERROR(XLOOKUP(E903,Operadores!A:A,Operadores!B:B))</f>
        <v>PERRI</v>
      </c>
      <c r="G903" s="16" t="s">
        <v>77</v>
      </c>
      <c r="H903" s="13">
        <v>19.38</v>
      </c>
      <c r="I903" s="18">
        <v>762.0</v>
      </c>
      <c r="J903" s="15">
        <f t="shared" si="5"/>
        <v>14767.56</v>
      </c>
      <c r="K903" s="10" t="str">
        <f t="array" ref="K903">IFERROR(XLOOKUP(G903,'Tipo de Carga'!A:A,'Tipo de Carga'!B:B))</f>
        <v>Autoabasto</v>
      </c>
      <c r="L903" s="10">
        <f t="shared" si="2"/>
        <v>2</v>
      </c>
      <c r="M903" s="10">
        <f t="shared" si="3"/>
        <v>10</v>
      </c>
      <c r="N903" s="10">
        <f t="shared" si="4"/>
        <v>1</v>
      </c>
      <c r="O903" s="10" t="str">
        <f t="array" ref="O903">IFERROR(XLOOKUP(G903,'Tipo de Carga'!A:A,'Tipo de Carga'!C:C))</f>
        <v>Diesel</v>
      </c>
    </row>
    <row r="904">
      <c r="A904" s="16">
        <v>2077.0</v>
      </c>
      <c r="B904" s="10" t="str">
        <f t="array" ref="B904">IFERROR(XLOOKUP(A904,'Asignacion Ene'!A:A,'Asignacion Ene'!C:C))</f>
        <v>PISA Gdl</v>
      </c>
      <c r="C904" s="10" t="str">
        <f t="array" ref="C904">IFERROR(XLOOKUP(A904,'Asignacion Ene'!A:A,'Asignacion Ene'!B:B))</f>
        <v>EC-06</v>
      </c>
      <c r="D904" s="28">
        <v>45667.0</v>
      </c>
      <c r="E904" s="16" t="s">
        <v>157</v>
      </c>
      <c r="F904" s="10" t="str">
        <f t="array" ref="F904">IFERROR(XLOOKUP(E904,Operadores!A:A,Operadores!B:B))</f>
        <v>FLOJOS02</v>
      </c>
      <c r="G904" s="16" t="s">
        <v>83</v>
      </c>
      <c r="H904" s="13">
        <v>19.7865300000001</v>
      </c>
      <c r="I904" s="18">
        <v>520.56</v>
      </c>
      <c r="J904" s="15">
        <f t="shared" si="5"/>
        <v>10300.07606</v>
      </c>
      <c r="K904" s="10" t="str">
        <f t="array" ref="K904">IFERROR(XLOOKUP(G904,'Tipo de Carga'!A:A,'Tipo de Carga'!B:B))</f>
        <v>Autoabasto</v>
      </c>
      <c r="L904" s="10">
        <f t="shared" si="2"/>
        <v>2</v>
      </c>
      <c r="M904" s="10">
        <f t="shared" si="3"/>
        <v>10</v>
      </c>
      <c r="N904" s="10">
        <f t="shared" si="4"/>
        <v>1</v>
      </c>
      <c r="O904" s="10" t="str">
        <f t="array" ref="O904">IFERROR(XLOOKUP(G904,'Tipo de Carga'!A:A,'Tipo de Carga'!C:C))</f>
        <v>Diesel</v>
      </c>
    </row>
    <row r="905">
      <c r="A905" s="16">
        <v>2038.0</v>
      </c>
      <c r="B905" s="10" t="str">
        <f t="array" ref="B905">IFERROR(XLOOKUP(A905,'Asignacion Ene'!A:A,'Asignacion Ene'!C:C))</f>
        <v>PISA Gdl</v>
      </c>
      <c r="C905" s="10" t="str">
        <f t="array" ref="C905">IFERROR(XLOOKUP(A905,'Asignacion Ene'!A:A,'Asignacion Ene'!B:B))</f>
        <v>EC-06</v>
      </c>
      <c r="D905" s="28">
        <v>45667.0</v>
      </c>
      <c r="E905" s="16" t="s">
        <v>360</v>
      </c>
      <c r="F905" s="10" t="str">
        <f t="array" ref="F905">IFERROR(XLOOKUP(E905,Operadores!A:A,Operadores!B:B))</f>
        <v>PERRIC</v>
      </c>
      <c r="G905" s="16" t="s">
        <v>83</v>
      </c>
      <c r="H905" s="13">
        <v>19.7865300000001</v>
      </c>
      <c r="I905" s="18">
        <v>661.85</v>
      </c>
      <c r="J905" s="15">
        <f t="shared" si="5"/>
        <v>13095.71488</v>
      </c>
      <c r="K905" s="10" t="str">
        <f t="array" ref="K905">IFERROR(XLOOKUP(G905,'Tipo de Carga'!A:A,'Tipo de Carga'!B:B))</f>
        <v>Autoabasto</v>
      </c>
      <c r="L905" s="10">
        <f t="shared" si="2"/>
        <v>2</v>
      </c>
      <c r="M905" s="10">
        <f t="shared" si="3"/>
        <v>10</v>
      </c>
      <c r="N905" s="10">
        <f t="shared" si="4"/>
        <v>1</v>
      </c>
      <c r="O905" s="10" t="str">
        <f t="array" ref="O905">IFERROR(XLOOKUP(G905,'Tipo de Carga'!A:A,'Tipo de Carga'!C:C))</f>
        <v>Diesel</v>
      </c>
    </row>
    <row r="906">
      <c r="A906" s="16">
        <v>2091.0</v>
      </c>
      <c r="B906" s="10" t="str">
        <f t="array" ref="B906">IFERROR(XLOOKUP(A906,'Asignacion Ene'!A:A,'Asignacion Ene'!C:C))</f>
        <v>Circuitos</v>
      </c>
      <c r="C906" s="10" t="str">
        <f t="array" ref="C906">IFERROR(XLOOKUP(A906,'Asignacion Ene'!A:A,'Asignacion Ene'!B:B))</f>
        <v>EC-03</v>
      </c>
      <c r="D906" s="28">
        <v>45667.0</v>
      </c>
      <c r="E906" s="16" t="s">
        <v>49</v>
      </c>
      <c r="F906" s="10" t="str">
        <f t="array" ref="F906">IFERROR(XLOOKUP(E906,Operadores!A:A,Operadores!B:B))</f>
        <v>ORTJES</v>
      </c>
      <c r="G906" s="16" t="s">
        <v>83</v>
      </c>
      <c r="H906" s="13">
        <v>19.7865300000001</v>
      </c>
      <c r="I906" s="18">
        <v>382.35</v>
      </c>
      <c r="J906" s="15">
        <f t="shared" si="5"/>
        <v>7565.379746</v>
      </c>
      <c r="K906" s="10" t="str">
        <f t="array" ref="K906">IFERROR(XLOOKUP(G906,'Tipo de Carga'!A:A,'Tipo de Carga'!B:B))</f>
        <v>Autoabasto</v>
      </c>
      <c r="L906" s="10">
        <f t="shared" si="2"/>
        <v>2</v>
      </c>
      <c r="M906" s="10">
        <f t="shared" si="3"/>
        <v>10</v>
      </c>
      <c r="N906" s="10">
        <f t="shared" si="4"/>
        <v>1</v>
      </c>
      <c r="O906" s="10" t="str">
        <f t="array" ref="O906">IFERROR(XLOOKUP(G906,'Tipo de Carga'!A:A,'Tipo de Carga'!C:C))</f>
        <v>Diesel</v>
      </c>
    </row>
    <row r="907">
      <c r="A907" s="16">
        <v>2070.0</v>
      </c>
      <c r="B907" s="10" t="str">
        <f t="array" ref="B907">IFERROR(XLOOKUP(A907,'Asignacion Ene'!A:A,'Asignacion Ene'!C:C))</f>
        <v>PISA Gdl</v>
      </c>
      <c r="C907" s="10" t="str">
        <f t="array" ref="C907">IFERROR(XLOOKUP(A907,'Asignacion Ene'!A:A,'Asignacion Ene'!B:B))</f>
        <v>EC-06</v>
      </c>
      <c r="D907" s="28">
        <v>45667.0</v>
      </c>
      <c r="E907" s="16" t="s">
        <v>260</v>
      </c>
      <c r="F907" s="10" t="str">
        <f t="array" ref="F907">IFERROR(XLOOKUP(E907,Operadores!A:A,Operadores!B:B))</f>
        <v>HUELUI</v>
      </c>
      <c r="G907" s="16" t="s">
        <v>83</v>
      </c>
      <c r="H907" s="13">
        <v>19.7865300000001</v>
      </c>
      <c r="I907" s="18">
        <v>582.09</v>
      </c>
      <c r="J907" s="15">
        <f t="shared" si="5"/>
        <v>11517.54125</v>
      </c>
      <c r="K907" s="10" t="str">
        <f t="array" ref="K907">IFERROR(XLOOKUP(G907,'Tipo de Carga'!A:A,'Tipo de Carga'!B:B))</f>
        <v>Autoabasto</v>
      </c>
      <c r="L907" s="10">
        <f t="shared" si="2"/>
        <v>2</v>
      </c>
      <c r="M907" s="10">
        <f t="shared" si="3"/>
        <v>10</v>
      </c>
      <c r="N907" s="10">
        <f t="shared" si="4"/>
        <v>1</v>
      </c>
      <c r="O907" s="10" t="str">
        <f t="array" ref="O907">IFERROR(XLOOKUP(G907,'Tipo de Carga'!A:A,'Tipo de Carga'!C:C))</f>
        <v>Diesel</v>
      </c>
    </row>
    <row r="908">
      <c r="A908" s="16">
        <v>2084.0</v>
      </c>
      <c r="B908" s="10" t="str">
        <f t="array" ref="B908">IFERROR(XLOOKUP(A908,'Asignacion Ene'!A:A,'Asignacion Ene'!C:C))</f>
        <v>PISA Gdl</v>
      </c>
      <c r="C908" s="10" t="str">
        <f t="array" ref="C908">IFERROR(XLOOKUP(A908,'Asignacion Ene'!A:A,'Asignacion Ene'!B:B))</f>
        <v>EC-06</v>
      </c>
      <c r="D908" s="28">
        <v>45667.0</v>
      </c>
      <c r="E908" s="16" t="s">
        <v>216</v>
      </c>
      <c r="F908" s="10" t="str">
        <f t="array" ref="F908">IFERROR(XLOOKUP(E908,Operadores!A:A,Operadores!B:B))</f>
        <v>LOPEDU</v>
      </c>
      <c r="G908" s="16" t="s">
        <v>83</v>
      </c>
      <c r="H908" s="13">
        <v>19.7865300000001</v>
      </c>
      <c r="I908" s="18">
        <v>345.03</v>
      </c>
      <c r="J908" s="15">
        <f t="shared" si="5"/>
        <v>6826.946446</v>
      </c>
      <c r="K908" s="10" t="str">
        <f t="array" ref="K908">IFERROR(XLOOKUP(G908,'Tipo de Carga'!A:A,'Tipo de Carga'!B:B))</f>
        <v>Autoabasto</v>
      </c>
      <c r="L908" s="10">
        <f t="shared" si="2"/>
        <v>2</v>
      </c>
      <c r="M908" s="10">
        <f t="shared" si="3"/>
        <v>10</v>
      </c>
      <c r="N908" s="10">
        <f t="shared" si="4"/>
        <v>1</v>
      </c>
      <c r="O908" s="10" t="str">
        <f t="array" ref="O908">IFERROR(XLOOKUP(G908,'Tipo de Carga'!A:A,'Tipo de Carga'!C:C))</f>
        <v>Diesel</v>
      </c>
    </row>
    <row r="909">
      <c r="A909" s="16">
        <v>2065.0</v>
      </c>
      <c r="B909" s="10" t="str">
        <f t="array" ref="B909">IFERROR(XLOOKUP(A909,'Asignacion Ene'!A:A,'Asignacion Ene'!C:C))</f>
        <v>PISA Gdl</v>
      </c>
      <c r="C909" s="10" t="str">
        <f t="array" ref="C909">IFERROR(XLOOKUP(A909,'Asignacion Ene'!A:A,'Asignacion Ene'!B:B))</f>
        <v>EC-06</v>
      </c>
      <c r="D909" s="28">
        <v>45667.0</v>
      </c>
      <c r="E909" s="16" t="s">
        <v>214</v>
      </c>
      <c r="F909" s="10" t="str">
        <f t="array" ref="F909">IFERROR(XLOOKUP(E909,Operadores!A:A,Operadores!B:B))</f>
        <v>GOMIZT</v>
      </c>
      <c r="G909" s="16" t="s">
        <v>83</v>
      </c>
      <c r="H909" s="13">
        <v>19.7865300000001</v>
      </c>
      <c r="I909" s="18">
        <v>350.1</v>
      </c>
      <c r="J909" s="15">
        <f t="shared" si="5"/>
        <v>6927.264153</v>
      </c>
      <c r="K909" s="10" t="str">
        <f t="array" ref="K909">IFERROR(XLOOKUP(G909,'Tipo de Carga'!A:A,'Tipo de Carga'!B:B))</f>
        <v>Autoabasto</v>
      </c>
      <c r="L909" s="10">
        <f t="shared" si="2"/>
        <v>2</v>
      </c>
      <c r="M909" s="10">
        <f t="shared" si="3"/>
        <v>10</v>
      </c>
      <c r="N909" s="10">
        <f t="shared" si="4"/>
        <v>1</v>
      </c>
      <c r="O909" s="10" t="str">
        <f t="array" ref="O909">IFERROR(XLOOKUP(G909,'Tipo de Carga'!A:A,'Tipo de Carga'!C:C))</f>
        <v>Diesel</v>
      </c>
    </row>
    <row r="910">
      <c r="A910" s="16">
        <v>1955.0</v>
      </c>
      <c r="B910" s="10" t="str">
        <f t="array" ref="B910">IFERROR(XLOOKUP(A910,'Asignacion Ene'!A:A,'Asignacion Ene'!C:C))</f>
        <v>Circuitos</v>
      </c>
      <c r="C910" s="10" t="str">
        <f t="array" ref="C910">IFERROR(XLOOKUP(A910,'Asignacion Ene'!A:A,'Asignacion Ene'!B:B))</f>
        <v>EC-03</v>
      </c>
      <c r="D910" s="28">
        <v>45667.0</v>
      </c>
      <c r="E910" s="16" t="s">
        <v>329</v>
      </c>
      <c r="F910" s="10" t="str">
        <f t="array" ref="F910">IFERROR(XLOOKUP(E910,Operadores!A:A,Operadores!B:B))</f>
        <v>MOZPEDX</v>
      </c>
      <c r="G910" s="16" t="s">
        <v>83</v>
      </c>
      <c r="H910" s="13">
        <v>19.7865300000001</v>
      </c>
      <c r="I910" s="18">
        <v>430.04</v>
      </c>
      <c r="J910" s="15">
        <f t="shared" si="5"/>
        <v>8508.999361</v>
      </c>
      <c r="K910" s="10" t="str">
        <f t="array" ref="K910">IFERROR(XLOOKUP(G910,'Tipo de Carga'!A:A,'Tipo de Carga'!B:B))</f>
        <v>Autoabasto</v>
      </c>
      <c r="L910" s="10">
        <f t="shared" si="2"/>
        <v>2</v>
      </c>
      <c r="M910" s="10">
        <f t="shared" si="3"/>
        <v>10</v>
      </c>
      <c r="N910" s="10">
        <f t="shared" si="4"/>
        <v>1</v>
      </c>
      <c r="O910" s="10" t="str">
        <f t="array" ref="O910">IFERROR(XLOOKUP(G910,'Tipo de Carga'!A:A,'Tipo de Carga'!C:C))</f>
        <v>Diesel</v>
      </c>
    </row>
    <row r="911">
      <c r="A911" s="16">
        <v>2059.0</v>
      </c>
      <c r="B911" s="10" t="str">
        <f t="array" ref="B911">IFERROR(XLOOKUP(A911,'Asignacion Ene'!A:A,'Asignacion Ene'!C:C))</f>
        <v>PISA Gdl</v>
      </c>
      <c r="C911" s="10" t="str">
        <f t="array" ref="C911">IFERROR(XLOOKUP(A911,'Asignacion Ene'!A:A,'Asignacion Ene'!B:B))</f>
        <v>EC-06</v>
      </c>
      <c r="D911" s="28">
        <v>45667.0</v>
      </c>
      <c r="E911" s="16" t="s">
        <v>158</v>
      </c>
      <c r="F911" s="10" t="str">
        <f t="array" ref="F911">IFERROR(XLOOKUP(E911,Operadores!A:A,Operadores!B:B))</f>
        <v>SANVIC01</v>
      </c>
      <c r="G911" s="16" t="s">
        <v>83</v>
      </c>
      <c r="H911" s="13">
        <v>19.7865300000001</v>
      </c>
      <c r="I911" s="18">
        <v>800.01</v>
      </c>
      <c r="J911" s="15">
        <f t="shared" si="5"/>
        <v>15829.42187</v>
      </c>
      <c r="K911" s="10" t="str">
        <f t="array" ref="K911">IFERROR(XLOOKUP(G911,'Tipo de Carga'!A:A,'Tipo de Carga'!B:B))</f>
        <v>Autoabasto</v>
      </c>
      <c r="L911" s="10">
        <f t="shared" si="2"/>
        <v>2</v>
      </c>
      <c r="M911" s="10">
        <f t="shared" si="3"/>
        <v>10</v>
      </c>
      <c r="N911" s="10">
        <f t="shared" si="4"/>
        <v>1</v>
      </c>
      <c r="O911" s="10" t="str">
        <f t="array" ref="O911">IFERROR(XLOOKUP(G911,'Tipo de Carga'!A:A,'Tipo de Carga'!C:C))</f>
        <v>Diesel</v>
      </c>
    </row>
    <row r="912">
      <c r="A912" s="16">
        <v>1875.0</v>
      </c>
      <c r="B912" s="10" t="str">
        <f t="array" ref="B912">IFERROR(XLOOKUP(A912,'Asignacion Ene'!A:A,'Asignacion Ene'!C:C))</f>
        <v>Circuitos</v>
      </c>
      <c r="C912" s="10" t="str">
        <f t="array" ref="C912">IFERROR(XLOOKUP(A912,'Asignacion Ene'!A:A,'Asignacion Ene'!B:B))</f>
        <v>EC-03</v>
      </c>
      <c r="D912" s="28">
        <v>45667.0</v>
      </c>
      <c r="E912" s="16" t="s">
        <v>47</v>
      </c>
      <c r="F912" s="10" t="str">
        <f t="array" ref="F912">IFERROR(XLOOKUP(E912,Operadores!A:A,Operadores!B:B))</f>
        <v>CARJOR</v>
      </c>
      <c r="G912" s="16" t="s">
        <v>86</v>
      </c>
      <c r="H912" s="13">
        <v>19.36</v>
      </c>
      <c r="I912" s="18">
        <v>433.37</v>
      </c>
      <c r="J912" s="15">
        <f t="shared" si="5"/>
        <v>8390.0432</v>
      </c>
      <c r="K912" s="10" t="str">
        <f t="array" ref="K912">IFERROR(XLOOKUP(G912,'Tipo de Carga'!A:A,'Tipo de Carga'!B:B))</f>
        <v>Autoabasto</v>
      </c>
      <c r="L912" s="10">
        <f t="shared" si="2"/>
        <v>2</v>
      </c>
      <c r="M912" s="10">
        <f t="shared" si="3"/>
        <v>10</v>
      </c>
      <c r="N912" s="10">
        <f t="shared" si="4"/>
        <v>1</v>
      </c>
      <c r="O912" s="10" t="str">
        <f t="array" ref="O912">IFERROR(XLOOKUP(G912,'Tipo de Carga'!A:A,'Tipo de Carga'!C:C))</f>
        <v>Diesel</v>
      </c>
    </row>
    <row r="913">
      <c r="A913" s="16">
        <v>1908.0</v>
      </c>
      <c r="B913" s="10" t="str">
        <f t="array" ref="B913">IFERROR(XLOOKUP(A913,'Asignacion Ene'!A:A,'Asignacion Ene'!C:C))</f>
        <v>Circuitos</v>
      </c>
      <c r="C913" s="10" t="str">
        <f t="array" ref="C913">IFERROR(XLOOKUP(A913,'Asignacion Ene'!A:A,'Asignacion Ene'!B:B))</f>
        <v>EC-03</v>
      </c>
      <c r="D913" s="28">
        <v>45667.0</v>
      </c>
      <c r="E913" s="16" t="s">
        <v>333</v>
      </c>
      <c r="F913" s="10" t="str">
        <f t="array" ref="F913">IFERROR(XLOOKUP(E913,Operadores!A:A,Operadores!B:B))</f>
        <v>GARJOR01</v>
      </c>
      <c r="G913" s="16" t="s">
        <v>86</v>
      </c>
      <c r="H913" s="13">
        <v>19.36</v>
      </c>
      <c r="I913" s="18">
        <v>400.03</v>
      </c>
      <c r="J913" s="15">
        <f t="shared" si="5"/>
        <v>7744.5808</v>
      </c>
      <c r="K913" s="10" t="str">
        <f t="array" ref="K913">IFERROR(XLOOKUP(G913,'Tipo de Carga'!A:A,'Tipo de Carga'!B:B))</f>
        <v>Autoabasto</v>
      </c>
      <c r="L913" s="10">
        <f t="shared" si="2"/>
        <v>2</v>
      </c>
      <c r="M913" s="10">
        <f t="shared" si="3"/>
        <v>10</v>
      </c>
      <c r="N913" s="10">
        <f t="shared" si="4"/>
        <v>1</v>
      </c>
      <c r="O913" s="10" t="str">
        <f t="array" ref="O913">IFERROR(XLOOKUP(G913,'Tipo de Carga'!A:A,'Tipo de Carga'!C:C))</f>
        <v>Diesel</v>
      </c>
    </row>
    <row r="914">
      <c r="A914" s="16">
        <v>1932.0</v>
      </c>
      <c r="B914" s="10" t="str">
        <f t="array" ref="B914">IFERROR(XLOOKUP(A914,'Asignacion Ene'!A:A,'Asignacion Ene'!C:C))</f>
        <v>Circuitos</v>
      </c>
      <c r="C914" s="10" t="str">
        <f t="array" ref="C914">IFERROR(XLOOKUP(A914,'Asignacion Ene'!A:A,'Asignacion Ene'!B:B))</f>
        <v>EC-03</v>
      </c>
      <c r="D914" s="28">
        <v>45667.0</v>
      </c>
      <c r="E914" s="16" t="s">
        <v>151</v>
      </c>
      <c r="F914" s="10" t="str">
        <f t="array" ref="F914">IFERROR(XLOOKUP(E914,Operadores!A:A,Operadores!B:B))</f>
        <v>FERRI</v>
      </c>
      <c r="G914" s="16" t="s">
        <v>86</v>
      </c>
      <c r="H914" s="13">
        <v>19.36</v>
      </c>
      <c r="I914" s="18">
        <v>280.23</v>
      </c>
      <c r="J914" s="15">
        <f t="shared" si="5"/>
        <v>5425.2528</v>
      </c>
      <c r="K914" s="10" t="str">
        <f t="array" ref="K914">IFERROR(XLOOKUP(G914,'Tipo de Carga'!A:A,'Tipo de Carga'!B:B))</f>
        <v>Autoabasto</v>
      </c>
      <c r="L914" s="10">
        <f t="shared" si="2"/>
        <v>2</v>
      </c>
      <c r="M914" s="10">
        <f t="shared" si="3"/>
        <v>10</v>
      </c>
      <c r="N914" s="10">
        <f t="shared" si="4"/>
        <v>1</v>
      </c>
      <c r="O914" s="10" t="str">
        <f t="array" ref="O914">IFERROR(XLOOKUP(G914,'Tipo de Carga'!A:A,'Tipo de Carga'!C:C))</f>
        <v>Diesel</v>
      </c>
    </row>
    <row r="915">
      <c r="A915" s="16">
        <v>2009.0</v>
      </c>
      <c r="B915" s="10" t="str">
        <f t="array" ref="B915">IFERROR(XLOOKUP(A915,'Asignacion Ene'!A:A,'Asignacion Ene'!C:C))</f>
        <v>MeLi Dedicado Merida</v>
      </c>
      <c r="C915" s="10" t="str">
        <f t="array" ref="C915">IFERROR(XLOOKUP(A915,'Asignacion Ene'!A:A,'Asignacion Ene'!B:B))</f>
        <v>EC-05</v>
      </c>
      <c r="D915" s="28">
        <v>45667.0</v>
      </c>
      <c r="E915" s="16" t="s">
        <v>166</v>
      </c>
      <c r="F915" s="10" t="str">
        <f t="array" ref="F915">IFERROR(XLOOKUP(E915,Operadores!A:A,Operadores!B:B))</f>
        <v>GONCAR01</v>
      </c>
      <c r="G915" s="16" t="s">
        <v>33</v>
      </c>
      <c r="H915" s="13">
        <v>19.16584</v>
      </c>
      <c r="I915" s="18">
        <v>302.08</v>
      </c>
      <c r="J915" s="15">
        <f t="shared" si="5"/>
        <v>5789.616947</v>
      </c>
      <c r="K915" s="10" t="str">
        <f t="array" ref="K915">IFERROR(XLOOKUP(G915,'Tipo de Carga'!A:A,'Tipo de Carga'!B:B))</f>
        <v>Autoabasto</v>
      </c>
      <c r="L915" s="10">
        <f t="shared" si="2"/>
        <v>2</v>
      </c>
      <c r="M915" s="10">
        <f t="shared" si="3"/>
        <v>10</v>
      </c>
      <c r="N915" s="10">
        <f t="shared" si="4"/>
        <v>1</v>
      </c>
      <c r="O915" s="10" t="str">
        <f t="array" ref="O915">IFERROR(XLOOKUP(G915,'Tipo de Carga'!A:A,'Tipo de Carga'!C:C))</f>
        <v>Diesel</v>
      </c>
    </row>
    <row r="916">
      <c r="A916" s="16">
        <v>2018.0</v>
      </c>
      <c r="B916" s="10" t="str">
        <f t="array" ref="B916">IFERROR(XLOOKUP(A916,'Asignacion Ene'!A:A,'Asignacion Ene'!C:C))</f>
        <v>MeLi Asignado TD</v>
      </c>
      <c r="C916" s="10" t="str">
        <f t="array" ref="C916">IFERROR(XLOOKUP(A916,'Asignacion Ene'!A:A,'Asignacion Ene'!B:B))</f>
        <v>EC-05</v>
      </c>
      <c r="D916" s="28">
        <v>45667.0</v>
      </c>
      <c r="E916" s="16" t="s">
        <v>53</v>
      </c>
      <c r="F916" s="10" t="str">
        <f t="array" ref="F916">IFERROR(XLOOKUP(E916,Operadores!A:A,Operadores!B:B))</f>
        <v>CHAJUA</v>
      </c>
      <c r="G916" s="16" t="s">
        <v>39</v>
      </c>
      <c r="H916" s="13">
        <v>20.806606</v>
      </c>
      <c r="I916" s="18">
        <v>232.37</v>
      </c>
      <c r="J916" s="15">
        <f t="shared" si="5"/>
        <v>4834.831036</v>
      </c>
      <c r="K916" s="10" t="str">
        <f t="array" ref="K916">IFERROR(XLOOKUP(G916,'Tipo de Carga'!A:A,'Tipo de Carga'!B:B))</f>
        <v>Autoabasto</v>
      </c>
      <c r="L916" s="10">
        <f t="shared" si="2"/>
        <v>2</v>
      </c>
      <c r="M916" s="10">
        <f t="shared" si="3"/>
        <v>10</v>
      </c>
      <c r="N916" s="10">
        <f t="shared" si="4"/>
        <v>1</v>
      </c>
      <c r="O916" s="10" t="str">
        <f t="array" ref="O916">IFERROR(XLOOKUP(G916,'Tipo de Carga'!A:A,'Tipo de Carga'!C:C))</f>
        <v>Diesel</v>
      </c>
    </row>
    <row r="917">
      <c r="A917" s="16">
        <v>2020.0</v>
      </c>
      <c r="B917" s="10" t="str">
        <f t="array" ref="B917">IFERROR(XLOOKUP(A917,'Asignacion Ene'!A:A,'Asignacion Ene'!C:C))</f>
        <v>MeLi Dedicado Merida</v>
      </c>
      <c r="C917" s="10" t="str">
        <f t="array" ref="C917">IFERROR(XLOOKUP(A917,'Asignacion Ene'!A:A,'Asignacion Ene'!B:B))</f>
        <v>EC-05</v>
      </c>
      <c r="D917" s="28">
        <v>45667.0</v>
      </c>
      <c r="E917" s="16" t="s">
        <v>283</v>
      </c>
      <c r="F917" s="10" t="str">
        <f t="array" ref="F917">IFERROR(XLOOKUP(E917,Operadores!A:A,Operadores!B:B))</f>
        <v>MUÑOSC</v>
      </c>
      <c r="G917" s="16" t="s">
        <v>39</v>
      </c>
      <c r="H917" s="13">
        <v>20.806606</v>
      </c>
      <c r="I917" s="18">
        <v>423.0</v>
      </c>
      <c r="J917" s="15">
        <f t="shared" si="5"/>
        <v>8801.194338</v>
      </c>
      <c r="K917" s="10" t="str">
        <f t="array" ref="K917">IFERROR(XLOOKUP(G917,'Tipo de Carga'!A:A,'Tipo de Carga'!B:B))</f>
        <v>Autoabasto</v>
      </c>
      <c r="L917" s="10">
        <f t="shared" si="2"/>
        <v>2</v>
      </c>
      <c r="M917" s="10">
        <f t="shared" si="3"/>
        <v>10</v>
      </c>
      <c r="N917" s="10">
        <f t="shared" si="4"/>
        <v>1</v>
      </c>
      <c r="O917" s="10" t="str">
        <f t="array" ref="O917">IFERROR(XLOOKUP(G917,'Tipo de Carga'!A:A,'Tipo de Carga'!C:C))</f>
        <v>Diesel</v>
      </c>
    </row>
    <row r="918">
      <c r="A918" s="16">
        <v>2028.0</v>
      </c>
      <c r="B918" s="10" t="str">
        <f t="array" ref="B918">IFERROR(XLOOKUP(A918,'Asignacion Ene'!A:A,'Asignacion Ene'!C:C))</f>
        <v>MeLi Dedicado Merida</v>
      </c>
      <c r="C918" s="10" t="str">
        <f t="array" ref="C918">IFERROR(XLOOKUP(A918,'Asignacion Ene'!A:A,'Asignacion Ene'!B:B))</f>
        <v>EC-05</v>
      </c>
      <c r="D918" s="28">
        <v>45667.0</v>
      </c>
      <c r="E918" s="16" t="s">
        <v>227</v>
      </c>
      <c r="F918" s="10" t="str">
        <f t="array" ref="F918">IFERROR(XLOOKUP(E918,Operadores!A:A,Operadores!B:B))</f>
        <v>SANEUS</v>
      </c>
      <c r="G918" s="16" t="s">
        <v>39</v>
      </c>
      <c r="H918" s="13">
        <v>20.806606</v>
      </c>
      <c r="I918" s="18">
        <v>257.7</v>
      </c>
      <c r="J918" s="15">
        <f t="shared" si="5"/>
        <v>5361.862366</v>
      </c>
      <c r="K918" s="10" t="str">
        <f t="array" ref="K918">IFERROR(XLOOKUP(G918,'Tipo de Carga'!A:A,'Tipo de Carga'!B:B))</f>
        <v>Autoabasto</v>
      </c>
      <c r="L918" s="10">
        <f t="shared" si="2"/>
        <v>2</v>
      </c>
      <c r="M918" s="10">
        <f t="shared" si="3"/>
        <v>10</v>
      </c>
      <c r="N918" s="10">
        <f t="shared" si="4"/>
        <v>1</v>
      </c>
      <c r="O918" s="10" t="str">
        <f t="array" ref="O918">IFERROR(XLOOKUP(G918,'Tipo de Carga'!A:A,'Tipo de Carga'!C:C))</f>
        <v>Diesel</v>
      </c>
    </row>
    <row r="919">
      <c r="A919" s="16">
        <v>1856.0</v>
      </c>
      <c r="B919" s="10" t="str">
        <f t="array" ref="B919">IFERROR(XLOOKUP(A919,'Asignacion Ene'!A:A,'Asignacion Ene'!C:C))</f>
        <v>Pipas</v>
      </c>
      <c r="C919" s="10" t="str">
        <f t="array" ref="C919">IFERROR(XLOOKUP(A919,'Asignacion Ene'!A:A,'Asignacion Ene'!B:B))</f>
        <v>EC-02</v>
      </c>
      <c r="D919" s="28">
        <v>45667.0</v>
      </c>
      <c r="E919" s="16" t="s">
        <v>319</v>
      </c>
      <c r="F919" s="10" t="str">
        <f t="array" ref="F919">IFERROR(XLOOKUP(E919,Operadores!A:A,Operadores!B:B))</f>
        <v>GONAA</v>
      </c>
      <c r="G919" s="16" t="s">
        <v>39</v>
      </c>
      <c r="H919" s="13">
        <v>20.806606</v>
      </c>
      <c r="I919" s="18">
        <v>740.01</v>
      </c>
      <c r="J919" s="15">
        <f t="shared" si="5"/>
        <v>15397.09651</v>
      </c>
      <c r="K919" s="10" t="str">
        <f t="array" ref="K919">IFERROR(XLOOKUP(G919,'Tipo de Carga'!A:A,'Tipo de Carga'!B:B))</f>
        <v>Autoabasto</v>
      </c>
      <c r="L919" s="10">
        <f t="shared" si="2"/>
        <v>2</v>
      </c>
      <c r="M919" s="10">
        <f t="shared" si="3"/>
        <v>10</v>
      </c>
      <c r="N919" s="10">
        <f t="shared" si="4"/>
        <v>1</v>
      </c>
      <c r="O919" s="10" t="str">
        <f t="array" ref="O919">IFERROR(XLOOKUP(G919,'Tipo de Carga'!A:A,'Tipo de Carga'!C:C))</f>
        <v>Diesel</v>
      </c>
    </row>
    <row r="920">
      <c r="A920" s="16">
        <v>2026.0</v>
      </c>
      <c r="B920" s="10" t="str">
        <f t="array" ref="B920">IFERROR(XLOOKUP(A920,'Asignacion Ene'!A:A,'Asignacion Ene'!C:C))</f>
        <v>MeLi Dedicado Merida</v>
      </c>
      <c r="C920" s="10" t="str">
        <f t="array" ref="C920">IFERROR(XLOOKUP(A920,'Asignacion Ene'!A:A,'Asignacion Ene'!B:B))</f>
        <v>EC-05</v>
      </c>
      <c r="D920" s="28">
        <v>45667.0</v>
      </c>
      <c r="E920" s="16" t="s">
        <v>224</v>
      </c>
      <c r="F920" s="10" t="str">
        <f t="array" ref="F920">IFERROR(XLOOKUP(E920,Operadores!A:A,Operadores!B:B))</f>
        <v>CRUTOM</v>
      </c>
      <c r="G920" s="16" t="s">
        <v>39</v>
      </c>
      <c r="H920" s="13">
        <v>20.806606</v>
      </c>
      <c r="I920" s="18">
        <v>206.79</v>
      </c>
      <c r="J920" s="15">
        <f t="shared" si="5"/>
        <v>4302.598055</v>
      </c>
      <c r="K920" s="10" t="str">
        <f t="array" ref="K920">IFERROR(XLOOKUP(G920,'Tipo de Carga'!A:A,'Tipo de Carga'!B:B))</f>
        <v>Autoabasto</v>
      </c>
      <c r="L920" s="10">
        <f t="shared" si="2"/>
        <v>2</v>
      </c>
      <c r="M920" s="10">
        <f t="shared" si="3"/>
        <v>10</v>
      </c>
      <c r="N920" s="10">
        <f t="shared" si="4"/>
        <v>1</v>
      </c>
      <c r="O920" s="10" t="str">
        <f t="array" ref="O920">IFERROR(XLOOKUP(G920,'Tipo de Carga'!A:A,'Tipo de Carga'!C:C))</f>
        <v>Diesel</v>
      </c>
    </row>
    <row r="921">
      <c r="A921" s="16">
        <v>2015.0</v>
      </c>
      <c r="B921" s="10" t="str">
        <f t="array" ref="B921">IFERROR(XLOOKUP(A921,'Asignacion Ene'!A:A,'Asignacion Ene'!C:C))</f>
        <v>MeLi Asignado TD</v>
      </c>
      <c r="C921" s="10" t="str">
        <f t="array" ref="C921">IFERROR(XLOOKUP(A921,'Asignacion Ene'!A:A,'Asignacion Ene'!B:B))</f>
        <v>EC-05</v>
      </c>
      <c r="D921" s="28">
        <v>45667.0</v>
      </c>
      <c r="E921" s="16" t="s">
        <v>28</v>
      </c>
      <c r="F921" s="10" t="str">
        <f t="array" ref="F921">IFERROR(XLOOKUP(E921,Operadores!A:A,Operadores!B:B))</f>
        <v>CADEMM</v>
      </c>
      <c r="G921" s="16" t="s">
        <v>39</v>
      </c>
      <c r="H921" s="13">
        <v>20.806606</v>
      </c>
      <c r="I921" s="18">
        <v>466.66</v>
      </c>
      <c r="J921" s="15">
        <f t="shared" si="5"/>
        <v>9709.610756</v>
      </c>
      <c r="K921" s="10" t="str">
        <f t="array" ref="K921">IFERROR(XLOOKUP(G921,'Tipo de Carga'!A:A,'Tipo de Carga'!B:B))</f>
        <v>Autoabasto</v>
      </c>
      <c r="L921" s="10">
        <f t="shared" si="2"/>
        <v>2</v>
      </c>
      <c r="M921" s="10">
        <f t="shared" si="3"/>
        <v>10</v>
      </c>
      <c r="N921" s="10">
        <f t="shared" si="4"/>
        <v>1</v>
      </c>
      <c r="O921" s="10" t="str">
        <f t="array" ref="O921">IFERROR(XLOOKUP(G921,'Tipo de Carga'!A:A,'Tipo de Carga'!C:C))</f>
        <v>Diesel</v>
      </c>
    </row>
    <row r="922">
      <c r="A922" s="16">
        <v>2010.0</v>
      </c>
      <c r="B922" s="10" t="str">
        <f t="array" ref="B922">IFERROR(XLOOKUP(A922,'Asignacion Ene'!A:A,'Asignacion Ene'!C:C))</f>
        <v>MeLi asignado SD</v>
      </c>
      <c r="C922" s="10" t="str">
        <f t="array" ref="C922">IFERROR(XLOOKUP(A922,'Asignacion Ene'!A:A,'Asignacion Ene'!B:B))</f>
        <v>EC-05</v>
      </c>
      <c r="D922" s="28">
        <v>45667.0</v>
      </c>
      <c r="E922" s="16" t="s">
        <v>175</v>
      </c>
      <c r="F922" s="10" t="str">
        <f t="array" ref="F922">IFERROR(XLOOKUP(E922,Operadores!A:A,Operadores!B:B))</f>
        <v>CHAJE</v>
      </c>
      <c r="G922" s="16" t="s">
        <v>39</v>
      </c>
      <c r="H922" s="13">
        <v>20.806606</v>
      </c>
      <c r="I922" s="18">
        <v>250.05</v>
      </c>
      <c r="J922" s="15">
        <f t="shared" si="5"/>
        <v>5202.69183</v>
      </c>
      <c r="K922" s="10" t="str">
        <f t="array" ref="K922">IFERROR(XLOOKUP(G922,'Tipo de Carga'!A:A,'Tipo de Carga'!B:B))</f>
        <v>Autoabasto</v>
      </c>
      <c r="L922" s="10">
        <f t="shared" si="2"/>
        <v>2</v>
      </c>
      <c r="M922" s="10">
        <f t="shared" si="3"/>
        <v>10</v>
      </c>
      <c r="N922" s="10">
        <f t="shared" si="4"/>
        <v>1</v>
      </c>
      <c r="O922" s="10" t="str">
        <f t="array" ref="O922">IFERROR(XLOOKUP(G922,'Tipo de Carga'!A:A,'Tipo de Carga'!C:C))</f>
        <v>Diesel</v>
      </c>
    </row>
    <row r="923">
      <c r="A923" s="16">
        <v>1816.0</v>
      </c>
      <c r="B923" s="10" t="str">
        <f t="array" ref="B923">IFERROR(XLOOKUP(A923,'Asignacion Ene'!A:A,'Asignacion Ene'!C:C))</f>
        <v>Wm Full</v>
      </c>
      <c r="C923" s="10" t="str">
        <f t="array" ref="C923">IFERROR(XLOOKUP(A923,'Asignacion Ene'!A:A,'Asignacion Ene'!B:B))</f>
        <v>EC-08</v>
      </c>
      <c r="D923" s="28">
        <v>45667.0</v>
      </c>
      <c r="E923" s="16" t="s">
        <v>42</v>
      </c>
      <c r="F923" s="10" t="str">
        <f t="array" ref="F923">IFERROR(XLOOKUP(E923,Operadores!A:A,Operadores!B:B))</f>
        <v>COPJAI</v>
      </c>
      <c r="G923" s="16" t="s">
        <v>39</v>
      </c>
      <c r="H923" s="13">
        <v>20.806606</v>
      </c>
      <c r="I923" s="18">
        <v>375.01</v>
      </c>
      <c r="J923" s="15">
        <f t="shared" si="5"/>
        <v>7802.685316</v>
      </c>
      <c r="K923" s="10" t="str">
        <f t="array" ref="K923">IFERROR(XLOOKUP(G923,'Tipo de Carga'!A:A,'Tipo de Carga'!B:B))</f>
        <v>Autoabasto</v>
      </c>
      <c r="L923" s="10">
        <f t="shared" si="2"/>
        <v>2</v>
      </c>
      <c r="M923" s="10">
        <f t="shared" si="3"/>
        <v>10</v>
      </c>
      <c r="N923" s="10">
        <f t="shared" si="4"/>
        <v>1</v>
      </c>
      <c r="O923" s="10" t="str">
        <f t="array" ref="O923">IFERROR(XLOOKUP(G923,'Tipo de Carga'!A:A,'Tipo de Carga'!C:C))</f>
        <v>Diesel</v>
      </c>
    </row>
    <row r="924">
      <c r="A924" s="16">
        <v>1715.0</v>
      </c>
      <c r="B924" s="10" t="str">
        <f t="array" ref="B924">IFERROR(XLOOKUP(A924,'Asignacion Ene'!A:A,'Asignacion Ene'!C:C))</f>
        <v>Wm Full</v>
      </c>
      <c r="C924" s="10" t="str">
        <f t="array" ref="C924">IFERROR(XLOOKUP(A924,'Asignacion Ene'!A:A,'Asignacion Ene'!B:B))</f>
        <v>EC-08</v>
      </c>
      <c r="D924" s="28">
        <v>45667.0</v>
      </c>
      <c r="E924" s="16" t="s">
        <v>96</v>
      </c>
      <c r="F924" s="10" t="str">
        <f t="array" ref="F924">IFERROR(XLOOKUP(E924,Operadores!A:A,Operadores!B:B))</f>
        <v>LEOJAI</v>
      </c>
      <c r="G924" s="16" t="s">
        <v>39</v>
      </c>
      <c r="H924" s="13">
        <v>20.806606</v>
      </c>
      <c r="I924" s="18">
        <v>410.1</v>
      </c>
      <c r="J924" s="15">
        <f t="shared" si="5"/>
        <v>8532.789121</v>
      </c>
      <c r="K924" s="10" t="str">
        <f t="array" ref="K924">IFERROR(XLOOKUP(G924,'Tipo de Carga'!A:A,'Tipo de Carga'!B:B))</f>
        <v>Autoabasto</v>
      </c>
      <c r="L924" s="10">
        <f t="shared" si="2"/>
        <v>2</v>
      </c>
      <c r="M924" s="10">
        <f t="shared" si="3"/>
        <v>10</v>
      </c>
      <c r="N924" s="10">
        <f t="shared" si="4"/>
        <v>1</v>
      </c>
      <c r="O924" s="10" t="str">
        <f t="array" ref="O924">IFERROR(XLOOKUP(G924,'Tipo de Carga'!A:A,'Tipo de Carga'!C:C))</f>
        <v>Diesel</v>
      </c>
    </row>
    <row r="925">
      <c r="A925" s="16">
        <v>1826.0</v>
      </c>
      <c r="B925" s="10" t="str">
        <f t="array" ref="B925">IFERROR(XLOOKUP(A925,'Asignacion Ene'!A:A,'Asignacion Ene'!C:C))</f>
        <v>Wm Full</v>
      </c>
      <c r="C925" s="10" t="str">
        <f t="array" ref="C925">IFERROR(XLOOKUP(A925,'Asignacion Ene'!A:A,'Asignacion Ene'!B:B))</f>
        <v>EC-08</v>
      </c>
      <c r="D925" s="28">
        <v>45667.0</v>
      </c>
      <c r="E925" s="16" t="s">
        <v>361</v>
      </c>
      <c r="F925" s="10" t="str">
        <f t="array" ref="F925">IFERROR(XLOOKUP(E925,Operadores!A:A,Operadores!B:B))</f>
        <v>MORFRE01</v>
      </c>
      <c r="G925" s="16" t="s">
        <v>39</v>
      </c>
      <c r="H925" s="13">
        <v>20.806606</v>
      </c>
      <c r="I925" s="18">
        <v>326.17</v>
      </c>
      <c r="J925" s="15">
        <f t="shared" si="5"/>
        <v>6786.490679</v>
      </c>
      <c r="K925" s="10" t="str">
        <f t="array" ref="K925">IFERROR(XLOOKUP(G925,'Tipo de Carga'!A:A,'Tipo de Carga'!B:B))</f>
        <v>Autoabasto</v>
      </c>
      <c r="L925" s="10">
        <f t="shared" si="2"/>
        <v>2</v>
      </c>
      <c r="M925" s="10">
        <f t="shared" si="3"/>
        <v>10</v>
      </c>
      <c r="N925" s="10">
        <f t="shared" si="4"/>
        <v>1</v>
      </c>
      <c r="O925" s="10" t="str">
        <f t="array" ref="O925">IFERROR(XLOOKUP(G925,'Tipo de Carga'!A:A,'Tipo de Carga'!C:C))</f>
        <v>Diesel</v>
      </c>
    </row>
    <row r="926">
      <c r="A926" s="16">
        <v>2031.0</v>
      </c>
      <c r="B926" s="10" t="str">
        <f t="array" ref="B926">IFERROR(XLOOKUP(A926,'Asignacion Ene'!A:A,'Asignacion Ene'!C:C))</f>
        <v>MeLi Dedicado Merida</v>
      </c>
      <c r="C926" s="10" t="str">
        <f t="array" ref="C926">IFERROR(XLOOKUP(A926,'Asignacion Ene'!A:A,'Asignacion Ene'!B:B))</f>
        <v>EC-05</v>
      </c>
      <c r="D926" s="28">
        <v>45667.0</v>
      </c>
      <c r="E926" s="16" t="s">
        <v>239</v>
      </c>
      <c r="F926" s="10" t="str">
        <f t="array" ref="F926">IFERROR(XLOOKUP(E926,Operadores!A:A,Operadores!B:B))</f>
        <v>LEOJUA</v>
      </c>
      <c r="G926" s="16" t="s">
        <v>39</v>
      </c>
      <c r="H926" s="13">
        <v>20.806606</v>
      </c>
      <c r="I926" s="18">
        <v>396.33</v>
      </c>
      <c r="J926" s="15">
        <f t="shared" si="5"/>
        <v>8246.282156</v>
      </c>
      <c r="K926" s="10" t="str">
        <f t="array" ref="K926">IFERROR(XLOOKUP(G926,'Tipo de Carga'!A:A,'Tipo de Carga'!B:B))</f>
        <v>Autoabasto</v>
      </c>
      <c r="L926" s="10">
        <f t="shared" si="2"/>
        <v>2</v>
      </c>
      <c r="M926" s="10">
        <f t="shared" si="3"/>
        <v>10</v>
      </c>
      <c r="N926" s="10">
        <f t="shared" si="4"/>
        <v>1</v>
      </c>
      <c r="O926" s="10" t="str">
        <f t="array" ref="O926">IFERROR(XLOOKUP(G926,'Tipo de Carga'!A:A,'Tipo de Carga'!C:C))</f>
        <v>Diesel</v>
      </c>
    </row>
    <row r="927">
      <c r="A927" s="16">
        <v>2000.0</v>
      </c>
      <c r="B927" s="10" t="str">
        <f t="array" ref="B927">IFERROR(XLOOKUP(A927,'Asignacion Ene'!A:A,'Asignacion Ene'!C:C))</f>
        <v>MeLi Dedicado Merida</v>
      </c>
      <c r="C927" s="10" t="str">
        <f t="array" ref="C927">IFERROR(XLOOKUP(A927,'Asignacion Ene'!A:A,'Asignacion Ene'!B:B))</f>
        <v>EC-05</v>
      </c>
      <c r="D927" s="28">
        <v>45667.0</v>
      </c>
      <c r="E927" s="16" t="s">
        <v>94</v>
      </c>
      <c r="F927" s="10" t="str">
        <f t="array" ref="F927">IFERROR(XLOOKUP(E927,Operadores!A:A,Operadores!B:B))</f>
        <v>RODALE</v>
      </c>
      <c r="G927" s="16" t="s">
        <v>39</v>
      </c>
      <c r="H927" s="13">
        <v>20.806606</v>
      </c>
      <c r="I927" s="18">
        <v>360.07</v>
      </c>
      <c r="J927" s="15">
        <f t="shared" si="5"/>
        <v>7491.834622</v>
      </c>
      <c r="K927" s="10" t="str">
        <f t="array" ref="K927">IFERROR(XLOOKUP(G927,'Tipo de Carga'!A:A,'Tipo de Carga'!B:B))</f>
        <v>Autoabasto</v>
      </c>
      <c r="L927" s="10">
        <f t="shared" si="2"/>
        <v>2</v>
      </c>
      <c r="M927" s="10">
        <f t="shared" si="3"/>
        <v>10</v>
      </c>
      <c r="N927" s="10">
        <f t="shared" si="4"/>
        <v>1</v>
      </c>
      <c r="O927" s="10" t="str">
        <f t="array" ref="O927">IFERROR(XLOOKUP(G927,'Tipo de Carga'!A:A,'Tipo de Carga'!C:C))</f>
        <v>Diesel</v>
      </c>
    </row>
    <row r="928">
      <c r="A928" s="16">
        <v>1997.0</v>
      </c>
      <c r="B928" s="10" t="str">
        <f t="array" ref="B928">IFERROR(XLOOKUP(A928,'Asignacion Ene'!A:A,'Asignacion Ene'!C:C))</f>
        <v>MeLi Dedicado Merida</v>
      </c>
      <c r="C928" s="10" t="str">
        <f t="array" ref="C928">IFERROR(XLOOKUP(A928,'Asignacion Ene'!A:A,'Asignacion Ene'!B:B))</f>
        <v>EC-05</v>
      </c>
      <c r="D928" s="28">
        <v>45667.0</v>
      </c>
      <c r="E928" s="16" t="s">
        <v>170</v>
      </c>
      <c r="F928" s="10" t="str">
        <f t="array" ref="F928">IFERROR(XLOOKUP(E928,Operadores!A:A,Operadores!B:B))</f>
        <v>MARLEO</v>
      </c>
      <c r="G928" s="16" t="s">
        <v>39</v>
      </c>
      <c r="H928" s="13">
        <v>20.806606</v>
      </c>
      <c r="I928" s="18">
        <v>235.0</v>
      </c>
      <c r="J928" s="15">
        <f t="shared" si="5"/>
        <v>4889.55241</v>
      </c>
      <c r="K928" s="10" t="str">
        <f t="array" ref="K928">IFERROR(XLOOKUP(G928,'Tipo de Carga'!A:A,'Tipo de Carga'!B:B))</f>
        <v>Autoabasto</v>
      </c>
      <c r="L928" s="10">
        <f t="shared" si="2"/>
        <v>2</v>
      </c>
      <c r="M928" s="10">
        <f t="shared" si="3"/>
        <v>10</v>
      </c>
      <c r="N928" s="10">
        <f t="shared" si="4"/>
        <v>1</v>
      </c>
      <c r="O928" s="10" t="str">
        <f t="array" ref="O928">IFERROR(XLOOKUP(G928,'Tipo de Carga'!A:A,'Tipo de Carga'!C:C))</f>
        <v>Diesel</v>
      </c>
    </row>
    <row r="929">
      <c r="A929" s="16">
        <v>2001.0</v>
      </c>
      <c r="B929" s="10" t="str">
        <f t="array" ref="B929">IFERROR(XLOOKUP(A929,'Asignacion Ene'!A:A,'Asignacion Ene'!C:C))</f>
        <v>MeLi Dedicado Merida</v>
      </c>
      <c r="C929" s="10" t="str">
        <f t="array" ref="C929">IFERROR(XLOOKUP(A929,'Asignacion Ene'!A:A,'Asignacion Ene'!B:B))</f>
        <v>EC-05</v>
      </c>
      <c r="D929" s="28">
        <v>45667.0</v>
      </c>
      <c r="E929" s="16" t="s">
        <v>362</v>
      </c>
      <c r="F929" s="10" t="str">
        <f t="array" ref="F929">IFERROR(XLOOKUP(E929,Operadores!A:A,Operadores!B:B))</f>
        <v>TRESER</v>
      </c>
      <c r="G929" s="16" t="s">
        <v>39</v>
      </c>
      <c r="H929" s="13">
        <v>20.806606</v>
      </c>
      <c r="I929" s="18">
        <v>224.29</v>
      </c>
      <c r="J929" s="15">
        <f t="shared" si="5"/>
        <v>4666.71366</v>
      </c>
      <c r="K929" s="10" t="str">
        <f t="array" ref="K929">IFERROR(XLOOKUP(G929,'Tipo de Carga'!A:A,'Tipo de Carga'!B:B))</f>
        <v>Autoabasto</v>
      </c>
      <c r="L929" s="10">
        <f t="shared" si="2"/>
        <v>2</v>
      </c>
      <c r="M929" s="10">
        <f t="shared" si="3"/>
        <v>10</v>
      </c>
      <c r="N929" s="10">
        <f t="shared" si="4"/>
        <v>1</v>
      </c>
      <c r="O929" s="10" t="str">
        <f t="array" ref="O929">IFERROR(XLOOKUP(G929,'Tipo de Carga'!A:A,'Tipo de Carga'!C:C))</f>
        <v>Diesel</v>
      </c>
    </row>
    <row r="930">
      <c r="A930" s="16">
        <v>1806.0</v>
      </c>
      <c r="B930" s="10" t="str">
        <f t="array" ref="B930">IFERROR(XLOOKUP(A930,'Asignacion Ene'!A:A,'Asignacion Ene'!C:C))</f>
        <v>Sayer Full</v>
      </c>
      <c r="C930" s="10" t="str">
        <f t="array" ref="C930">IFERROR(XLOOKUP(A930,'Asignacion Ene'!A:A,'Asignacion Ene'!B:B))</f>
        <v>EC-04</v>
      </c>
      <c r="D930" s="28">
        <v>45667.0</v>
      </c>
      <c r="E930" s="16" t="s">
        <v>257</v>
      </c>
      <c r="F930" s="10" t="str">
        <f t="array" ref="F930">IFERROR(XLOOKUP(E930,Operadores!A:A,Operadores!B:B))</f>
        <v>DIAOMA</v>
      </c>
      <c r="G930" s="16" t="s">
        <v>39</v>
      </c>
      <c r="H930" s="13">
        <v>20.806606</v>
      </c>
      <c r="I930" s="18">
        <v>686.99</v>
      </c>
      <c r="J930" s="15">
        <f t="shared" si="5"/>
        <v>14293.93026</v>
      </c>
      <c r="K930" s="10" t="str">
        <f t="array" ref="K930">IFERROR(XLOOKUP(G930,'Tipo de Carga'!A:A,'Tipo de Carga'!B:B))</f>
        <v>Autoabasto</v>
      </c>
      <c r="L930" s="10">
        <f t="shared" si="2"/>
        <v>2</v>
      </c>
      <c r="M930" s="10">
        <f t="shared" si="3"/>
        <v>10</v>
      </c>
      <c r="N930" s="10">
        <f t="shared" si="4"/>
        <v>1</v>
      </c>
      <c r="O930" s="10" t="str">
        <f t="array" ref="O930">IFERROR(XLOOKUP(G930,'Tipo de Carga'!A:A,'Tipo de Carga'!C:C))</f>
        <v>Diesel</v>
      </c>
    </row>
    <row r="931">
      <c r="A931" s="16">
        <v>1798.0</v>
      </c>
      <c r="B931" s="10" t="str">
        <f t="array" ref="B931">IFERROR(XLOOKUP(A931,'Asignacion Ene'!A:A,'Asignacion Ene'!C:C))</f>
        <v>Wm Full</v>
      </c>
      <c r="C931" s="10" t="str">
        <f t="array" ref="C931">IFERROR(XLOOKUP(A931,'Asignacion Ene'!A:A,'Asignacion Ene'!B:B))</f>
        <v>EC-08</v>
      </c>
      <c r="D931" s="28">
        <v>45667.0</v>
      </c>
      <c r="E931" s="16" t="s">
        <v>177</v>
      </c>
      <c r="F931" s="10" t="str">
        <f t="array" ref="F931">IFERROR(XLOOKUP(E931,Operadores!A:A,Operadores!B:B))</f>
        <v>MARWAL</v>
      </c>
      <c r="G931" s="16" t="s">
        <v>39</v>
      </c>
      <c r="H931" s="13">
        <v>20.806606</v>
      </c>
      <c r="I931" s="18">
        <v>338.17</v>
      </c>
      <c r="J931" s="15">
        <f t="shared" si="5"/>
        <v>7036.169951</v>
      </c>
      <c r="K931" s="10" t="str">
        <f t="array" ref="K931">IFERROR(XLOOKUP(G931,'Tipo de Carga'!A:A,'Tipo de Carga'!B:B))</f>
        <v>Autoabasto</v>
      </c>
      <c r="L931" s="10">
        <f t="shared" si="2"/>
        <v>2</v>
      </c>
      <c r="M931" s="10">
        <f t="shared" si="3"/>
        <v>10</v>
      </c>
      <c r="N931" s="10">
        <f t="shared" si="4"/>
        <v>1</v>
      </c>
      <c r="O931" s="10" t="str">
        <f t="array" ref="O931">IFERROR(XLOOKUP(G931,'Tipo de Carga'!A:A,'Tipo de Carga'!C:C))</f>
        <v>Diesel</v>
      </c>
    </row>
    <row r="932">
      <c r="A932" s="16">
        <v>1995.0</v>
      </c>
      <c r="B932" s="10" t="str">
        <f t="array" ref="B932">IFERROR(XLOOKUP(A932,'Asignacion Ene'!A:A,'Asignacion Ene'!C:C))</f>
        <v>MeLi Dedicado Merida</v>
      </c>
      <c r="C932" s="10" t="str">
        <f t="array" ref="C932">IFERROR(XLOOKUP(A932,'Asignacion Ene'!A:A,'Asignacion Ene'!B:B))</f>
        <v>EC-05</v>
      </c>
      <c r="D932" s="28">
        <v>45667.0</v>
      </c>
      <c r="E932" s="16" t="s">
        <v>22</v>
      </c>
      <c r="F932" s="10" t="str">
        <f t="array" ref="F932">IFERROR(XLOOKUP(E932,Operadores!A:A,Operadores!B:B))</f>
        <v>AGUMAU</v>
      </c>
      <c r="G932" s="16" t="s">
        <v>39</v>
      </c>
      <c r="H932" s="13">
        <v>20.806606</v>
      </c>
      <c r="I932" s="18">
        <v>461.41</v>
      </c>
      <c r="J932" s="15">
        <f t="shared" si="5"/>
        <v>9600.376074</v>
      </c>
      <c r="K932" s="10" t="str">
        <f t="array" ref="K932">IFERROR(XLOOKUP(G932,'Tipo de Carga'!A:A,'Tipo de Carga'!B:B))</f>
        <v>Autoabasto</v>
      </c>
      <c r="L932" s="10">
        <f t="shared" si="2"/>
        <v>2</v>
      </c>
      <c r="M932" s="10">
        <f t="shared" si="3"/>
        <v>10</v>
      </c>
      <c r="N932" s="10">
        <f t="shared" si="4"/>
        <v>1</v>
      </c>
      <c r="O932" s="10" t="str">
        <f t="array" ref="O932">IFERROR(XLOOKUP(G932,'Tipo de Carga'!A:A,'Tipo de Carga'!C:C))</f>
        <v>Diesel</v>
      </c>
    </row>
    <row r="933">
      <c r="A933" s="16">
        <v>2009.0</v>
      </c>
      <c r="B933" s="10" t="str">
        <f t="array" ref="B933">IFERROR(XLOOKUP(A933,'Asignacion Ene'!A:A,'Asignacion Ene'!C:C))</f>
        <v>MeLi Dedicado Merida</v>
      </c>
      <c r="C933" s="10" t="str">
        <f t="array" ref="C933">IFERROR(XLOOKUP(A933,'Asignacion Ene'!A:A,'Asignacion Ene'!B:B))</f>
        <v>EC-05</v>
      </c>
      <c r="D933" s="28">
        <v>45667.0</v>
      </c>
      <c r="E933" s="16" t="s">
        <v>166</v>
      </c>
      <c r="F933" s="10" t="str">
        <f t="array" ref="F933">IFERROR(XLOOKUP(E933,Operadores!A:A,Operadores!B:B))</f>
        <v>GONCAR01</v>
      </c>
      <c r="G933" s="16" t="s">
        <v>39</v>
      </c>
      <c r="H933" s="13">
        <v>20.806606</v>
      </c>
      <c r="I933" s="18">
        <v>432.53</v>
      </c>
      <c r="J933" s="15">
        <f t="shared" si="5"/>
        <v>8999.481293</v>
      </c>
      <c r="K933" s="10" t="str">
        <f t="array" ref="K933">IFERROR(XLOOKUP(G933,'Tipo de Carga'!A:A,'Tipo de Carga'!B:B))</f>
        <v>Autoabasto</v>
      </c>
      <c r="L933" s="10">
        <f t="shared" si="2"/>
        <v>2</v>
      </c>
      <c r="M933" s="10">
        <f t="shared" si="3"/>
        <v>10</v>
      </c>
      <c r="N933" s="10">
        <f t="shared" si="4"/>
        <v>1</v>
      </c>
      <c r="O933" s="10" t="str">
        <f t="array" ref="O933">IFERROR(XLOOKUP(G933,'Tipo de Carga'!A:A,'Tipo de Carga'!C:C))</f>
        <v>Diesel</v>
      </c>
    </row>
    <row r="934">
      <c r="A934" s="16">
        <v>2006.0</v>
      </c>
      <c r="B934" s="10" t="str">
        <f t="array" ref="B934">IFERROR(XLOOKUP(A934,'Asignacion Ene'!A:A,'Asignacion Ene'!C:C))</f>
        <v>MeLi Dedicado Merida</v>
      </c>
      <c r="C934" s="10" t="str">
        <f t="array" ref="C934">IFERROR(XLOOKUP(A934,'Asignacion Ene'!A:A,'Asignacion Ene'!B:B))</f>
        <v>EC-05</v>
      </c>
      <c r="D934" s="28">
        <v>45667.0</v>
      </c>
      <c r="E934" s="16" t="s">
        <v>171</v>
      </c>
      <c r="F934" s="10" t="str">
        <f t="array" ref="F934">IFERROR(XLOOKUP(E934,Operadores!A:A,Operadores!B:B))</f>
        <v>RIVJOS</v>
      </c>
      <c r="G934" s="16" t="s">
        <v>39</v>
      </c>
      <c r="H934" s="13">
        <v>20.806606</v>
      </c>
      <c r="I934" s="18">
        <v>247.07</v>
      </c>
      <c r="J934" s="15">
        <f t="shared" si="5"/>
        <v>5140.688144</v>
      </c>
      <c r="K934" s="10" t="str">
        <f t="array" ref="K934">IFERROR(XLOOKUP(G934,'Tipo de Carga'!A:A,'Tipo de Carga'!B:B))</f>
        <v>Autoabasto</v>
      </c>
      <c r="L934" s="10">
        <f t="shared" si="2"/>
        <v>2</v>
      </c>
      <c r="M934" s="10">
        <f t="shared" si="3"/>
        <v>10</v>
      </c>
      <c r="N934" s="10">
        <f t="shared" si="4"/>
        <v>1</v>
      </c>
      <c r="O934" s="10" t="str">
        <f t="array" ref="O934">IFERROR(XLOOKUP(G934,'Tipo de Carga'!A:A,'Tipo de Carga'!C:C))</f>
        <v>Diesel</v>
      </c>
    </row>
    <row r="935">
      <c r="A935" s="16">
        <v>1958.0</v>
      </c>
      <c r="B935" s="10" t="str">
        <f t="array" ref="B935">IFERROR(XLOOKUP(A935,'Asignacion Ene'!A:A,'Asignacion Ene'!C:C))</f>
        <v>Full Liver</v>
      </c>
      <c r="C935" s="10" t="str">
        <f t="array" ref="C935">IFERROR(XLOOKUP(A935,'Asignacion Ene'!A:A,'Asignacion Ene'!B:B))</f>
        <v>EC-01</v>
      </c>
      <c r="D935" s="28">
        <v>45667.0</v>
      </c>
      <c r="E935" s="16" t="s">
        <v>48</v>
      </c>
      <c r="F935" s="10" t="str">
        <f t="array" ref="F935">IFERROR(XLOOKUP(E935,Operadores!A:A,Operadores!B:B))</f>
        <v>MONAL</v>
      </c>
      <c r="G935" s="16" t="s">
        <v>39</v>
      </c>
      <c r="H935" s="13">
        <v>20.806606</v>
      </c>
      <c r="I935" s="18">
        <v>604.02</v>
      </c>
      <c r="J935" s="15">
        <f t="shared" si="5"/>
        <v>12567.60616</v>
      </c>
      <c r="K935" s="10" t="str">
        <f t="array" ref="K935">IFERROR(XLOOKUP(G935,'Tipo de Carga'!A:A,'Tipo de Carga'!B:B))</f>
        <v>Autoabasto</v>
      </c>
      <c r="L935" s="10">
        <f t="shared" si="2"/>
        <v>2</v>
      </c>
      <c r="M935" s="10">
        <f t="shared" si="3"/>
        <v>10</v>
      </c>
      <c r="N935" s="10">
        <f t="shared" si="4"/>
        <v>1</v>
      </c>
      <c r="O935" s="10" t="str">
        <f t="array" ref="O935">IFERROR(XLOOKUP(G935,'Tipo de Carga'!A:A,'Tipo de Carga'!C:C))</f>
        <v>Diesel</v>
      </c>
    </row>
    <row r="936">
      <c r="A936" s="16">
        <v>2024.0</v>
      </c>
      <c r="B936" s="10" t="str">
        <f t="array" ref="B936">IFERROR(XLOOKUP(A936,'Asignacion Ene'!A:A,'Asignacion Ene'!C:C))</f>
        <v>MeLi Dedicado Merida</v>
      </c>
      <c r="C936" s="10" t="str">
        <f t="array" ref="C936">IFERROR(XLOOKUP(A936,'Asignacion Ene'!A:A,'Asignacion Ene'!B:B))</f>
        <v>EC-05</v>
      </c>
      <c r="D936" s="28">
        <v>45667.0</v>
      </c>
      <c r="E936" s="16" t="s">
        <v>222</v>
      </c>
      <c r="F936" s="10" t="str">
        <f t="array" ref="F936">IFERROR(XLOOKUP(E936,Operadores!A:A,Operadores!B:B))</f>
        <v>TORVIC</v>
      </c>
      <c r="G936" s="16" t="s">
        <v>39</v>
      </c>
      <c r="H936" s="13">
        <v>20.806606</v>
      </c>
      <c r="I936" s="18">
        <v>360.01</v>
      </c>
      <c r="J936" s="15">
        <f t="shared" si="5"/>
        <v>7490.586226</v>
      </c>
      <c r="K936" s="10" t="str">
        <f t="array" ref="K936">IFERROR(XLOOKUP(G936,'Tipo de Carga'!A:A,'Tipo de Carga'!B:B))</f>
        <v>Autoabasto</v>
      </c>
      <c r="L936" s="10">
        <f t="shared" si="2"/>
        <v>2</v>
      </c>
      <c r="M936" s="10">
        <f t="shared" si="3"/>
        <v>10</v>
      </c>
      <c r="N936" s="10">
        <f t="shared" si="4"/>
        <v>1</v>
      </c>
      <c r="O936" s="10" t="str">
        <f t="array" ref="O936">IFERROR(XLOOKUP(G936,'Tipo de Carga'!A:A,'Tipo de Carga'!C:C))</f>
        <v>Diesel</v>
      </c>
    </row>
    <row r="937">
      <c r="A937" s="16">
        <v>2025.0</v>
      </c>
      <c r="B937" s="10" t="str">
        <f t="array" ref="B937">IFERROR(XLOOKUP(A937,'Asignacion Ene'!A:A,'Asignacion Ene'!C:C))</f>
        <v>MeLi Dedicado TD</v>
      </c>
      <c r="C937" s="10" t="str">
        <f t="array" ref="C937">IFERROR(XLOOKUP(A937,'Asignacion Ene'!A:A,'Asignacion Ene'!B:B))</f>
        <v>EC-05</v>
      </c>
      <c r="D937" s="28">
        <v>45667.0</v>
      </c>
      <c r="E937" s="19" t="s">
        <v>44</v>
      </c>
      <c r="F937" s="10" t="str">
        <f t="array" ref="F937">IFERROR(XLOOKUP(E937,Operadores!A:A,Operadores!B:B))</f>
        <v>BONAR</v>
      </c>
      <c r="G937" s="16" t="s">
        <v>103</v>
      </c>
      <c r="H937" s="13">
        <v>26.89</v>
      </c>
      <c r="I937" s="18">
        <v>446.26</v>
      </c>
      <c r="J937" s="15">
        <f t="shared" si="5"/>
        <v>11999.9314</v>
      </c>
      <c r="K937" s="10" t="str">
        <f t="array" ref="K937">IFERROR(XLOOKUP(G937,'Tipo de Carga'!A:A,'Tipo de Carga'!B:B))</f>
        <v>Ticket</v>
      </c>
      <c r="L937" s="10">
        <f t="shared" si="2"/>
        <v>2</v>
      </c>
      <c r="M937" s="10">
        <f t="shared" si="3"/>
        <v>10</v>
      </c>
      <c r="N937" s="10">
        <f t="shared" si="4"/>
        <v>1</v>
      </c>
      <c r="O937" s="10" t="str">
        <f t="array" ref="O937">IFERROR(XLOOKUP(G937,'Tipo de Carga'!A:A,'Tipo de Carga'!C:C))</f>
        <v>Diesel</v>
      </c>
    </row>
    <row r="938">
      <c r="A938" s="16">
        <v>1967.0</v>
      </c>
      <c r="B938" s="10" t="str">
        <f t="array" ref="B938">IFERROR(XLOOKUP(A938,'Asignacion Ene'!A:A,'Asignacion Ene'!C:C))</f>
        <v>Sayer Sencillo</v>
      </c>
      <c r="C938" s="10" t="str">
        <f t="array" ref="C938">IFERROR(XLOOKUP(A938,'Asignacion Ene'!A:A,'Asignacion Ene'!B:B))</f>
        <v>EC-04</v>
      </c>
      <c r="D938" s="28">
        <v>45667.0</v>
      </c>
      <c r="E938" s="19" t="s">
        <v>315</v>
      </c>
      <c r="F938" s="10" t="str">
        <f t="array" ref="F938">IFERROR(XLOOKUP(E938,Operadores!A:A,Operadores!B:B))</f>
        <v>BARMIGX</v>
      </c>
      <c r="G938" s="16" t="s">
        <v>103</v>
      </c>
      <c r="H938" s="13">
        <v>26.19</v>
      </c>
      <c r="I938" s="18">
        <v>190.0</v>
      </c>
      <c r="J938" s="15">
        <f t="shared" si="5"/>
        <v>4976.1</v>
      </c>
      <c r="K938" s="10" t="str">
        <f t="array" ref="K938">IFERROR(XLOOKUP(G938,'Tipo de Carga'!A:A,'Tipo de Carga'!B:B))</f>
        <v>Ticket</v>
      </c>
      <c r="L938" s="10">
        <f t="shared" si="2"/>
        <v>2</v>
      </c>
      <c r="M938" s="10">
        <f t="shared" si="3"/>
        <v>10</v>
      </c>
      <c r="N938" s="10">
        <f t="shared" si="4"/>
        <v>1</v>
      </c>
      <c r="O938" s="10" t="str">
        <f t="array" ref="O938">IFERROR(XLOOKUP(G938,'Tipo de Carga'!A:A,'Tipo de Carga'!C:C))</f>
        <v>Diesel</v>
      </c>
    </row>
    <row r="939">
      <c r="A939" s="16">
        <v>1738.0</v>
      </c>
      <c r="B939" s="10" t="str">
        <f t="array" ref="B939">IFERROR(XLOOKUP(A939,'Asignacion Ene'!A:A,'Asignacion Ene'!C:C))</f>
        <v>Wm Full</v>
      </c>
      <c r="C939" s="10" t="str">
        <f t="array" ref="C939">IFERROR(XLOOKUP(A939,'Asignacion Ene'!A:A,'Asignacion Ene'!B:B))</f>
        <v>EC-08</v>
      </c>
      <c r="D939" s="28">
        <v>45667.0</v>
      </c>
      <c r="E939" s="19" t="s">
        <v>223</v>
      </c>
      <c r="F939" s="10" t="str">
        <f t="array" ref="F939">IFERROR(XLOOKUP(E939,Operadores!A:A,Operadores!B:B))</f>
        <v>PEROMA</v>
      </c>
      <c r="G939" s="16" t="s">
        <v>103</v>
      </c>
      <c r="H939" s="13">
        <v>26.69</v>
      </c>
      <c r="I939" s="18">
        <v>570.0</v>
      </c>
      <c r="J939" s="15">
        <f t="shared" si="5"/>
        <v>15213.3</v>
      </c>
      <c r="K939" s="10" t="str">
        <f t="array" ref="K939">IFERROR(XLOOKUP(G939,'Tipo de Carga'!A:A,'Tipo de Carga'!B:B))</f>
        <v>Ticket</v>
      </c>
      <c r="L939" s="10">
        <f t="shared" si="2"/>
        <v>2</v>
      </c>
      <c r="M939" s="10">
        <f t="shared" si="3"/>
        <v>10</v>
      </c>
      <c r="N939" s="10">
        <f t="shared" si="4"/>
        <v>1</v>
      </c>
      <c r="O939" s="10" t="str">
        <f t="array" ref="O939">IFERROR(XLOOKUP(G939,'Tipo de Carga'!A:A,'Tipo de Carga'!C:C))</f>
        <v>Diesel</v>
      </c>
    </row>
    <row r="940">
      <c r="A940" s="16">
        <v>1966.0</v>
      </c>
      <c r="B940" s="10" t="str">
        <f t="array" ref="B940">IFERROR(XLOOKUP(A940,'Asignacion Ene'!A:A,'Asignacion Ene'!C:C))</f>
        <v>Sayer Sencillo</v>
      </c>
      <c r="C940" s="10" t="str">
        <f t="array" ref="C940">IFERROR(XLOOKUP(A940,'Asignacion Ene'!A:A,'Asignacion Ene'!B:B))</f>
        <v>EC-04</v>
      </c>
      <c r="D940" s="28">
        <v>45667.0</v>
      </c>
      <c r="E940" s="19" t="s">
        <v>248</v>
      </c>
      <c r="F940" s="10" t="str">
        <f t="array" ref="F940">IFERROR(XLOOKUP(E940,Operadores!A:A,Operadores!B:B))</f>
        <v>SANJE01</v>
      </c>
      <c r="G940" s="16" t="s">
        <v>103</v>
      </c>
      <c r="H940" s="13">
        <v>26.29</v>
      </c>
      <c r="I940" s="18">
        <v>285.2</v>
      </c>
      <c r="J940" s="15">
        <f t="shared" si="5"/>
        <v>7497.908</v>
      </c>
      <c r="K940" s="10" t="str">
        <f t="array" ref="K940">IFERROR(XLOOKUP(G940,'Tipo de Carga'!A:A,'Tipo de Carga'!B:B))</f>
        <v>Ticket</v>
      </c>
      <c r="L940" s="10">
        <f t="shared" si="2"/>
        <v>2</v>
      </c>
      <c r="M940" s="10">
        <f t="shared" si="3"/>
        <v>10</v>
      </c>
      <c r="N940" s="10">
        <f t="shared" si="4"/>
        <v>1</v>
      </c>
      <c r="O940" s="10" t="str">
        <f t="array" ref="O940">IFERROR(XLOOKUP(G940,'Tipo de Carga'!A:A,'Tipo de Carga'!C:C))</f>
        <v>Diesel</v>
      </c>
    </row>
    <row r="941">
      <c r="A941" s="16">
        <v>1939.0</v>
      </c>
      <c r="B941" s="10" t="str">
        <f t="array" ref="B941">IFERROR(XLOOKUP(A941,'Asignacion Ene'!A:A,'Asignacion Ene'!C:C))</f>
        <v>Full Liver</v>
      </c>
      <c r="C941" s="10" t="str">
        <f t="array" ref="C941">IFERROR(XLOOKUP(A941,'Asignacion Ene'!A:A,'Asignacion Ene'!B:B))</f>
        <v>EC-01</v>
      </c>
      <c r="D941" s="28">
        <v>45667.0</v>
      </c>
      <c r="E941" s="19" t="s">
        <v>116</v>
      </c>
      <c r="F941" s="10" t="str">
        <f t="array" ref="F941">IFERROR(XLOOKUP(E941,Operadores!A:A,Operadores!B:B))</f>
        <v>TORBR01</v>
      </c>
      <c r="G941" s="16" t="s">
        <v>103</v>
      </c>
      <c r="H941" s="13">
        <v>26.79</v>
      </c>
      <c r="I941" s="18">
        <v>358.33</v>
      </c>
      <c r="J941" s="15">
        <f t="shared" si="5"/>
        <v>9599.6607</v>
      </c>
      <c r="K941" s="10" t="str">
        <f t="array" ref="K941">IFERROR(XLOOKUP(G941,'Tipo de Carga'!A:A,'Tipo de Carga'!B:B))</f>
        <v>Ticket</v>
      </c>
      <c r="L941" s="10">
        <f t="shared" si="2"/>
        <v>2</v>
      </c>
      <c r="M941" s="10">
        <f t="shared" si="3"/>
        <v>10</v>
      </c>
      <c r="N941" s="10">
        <f t="shared" si="4"/>
        <v>1</v>
      </c>
      <c r="O941" s="10" t="str">
        <f t="array" ref="O941">IFERROR(XLOOKUP(G941,'Tipo de Carga'!A:A,'Tipo de Carga'!C:C))</f>
        <v>Diesel</v>
      </c>
    </row>
    <row r="942">
      <c r="A942" s="16">
        <v>1897.0</v>
      </c>
      <c r="B942" s="10" t="str">
        <f t="array" ref="B942">IFERROR(XLOOKUP(A942,'Asignacion Ene'!A:A,'Asignacion Ene'!C:C))</f>
        <v>Full Liver</v>
      </c>
      <c r="C942" s="10" t="str">
        <f t="array" ref="C942">IFERROR(XLOOKUP(A942,'Asignacion Ene'!A:A,'Asignacion Ene'!B:B))</f>
        <v>EC-01</v>
      </c>
      <c r="D942" s="28">
        <v>45667.0</v>
      </c>
      <c r="E942" s="19" t="s">
        <v>21</v>
      </c>
      <c r="F942" s="10" t="str">
        <f t="array" ref="F942">IFERROR(XLOOKUP(E942,Operadores!A:A,Operadores!B:B))</f>
        <v>RODAR</v>
      </c>
      <c r="G942" s="16" t="s">
        <v>103</v>
      </c>
      <c r="H942" s="13">
        <v>25.09</v>
      </c>
      <c r="I942" s="18">
        <v>143.48</v>
      </c>
      <c r="J942" s="15">
        <f t="shared" si="5"/>
        <v>3599.9132</v>
      </c>
      <c r="K942" s="10" t="str">
        <f t="array" ref="K942">IFERROR(XLOOKUP(G942,'Tipo de Carga'!A:A,'Tipo de Carga'!B:B))</f>
        <v>Ticket</v>
      </c>
      <c r="L942" s="10">
        <f t="shared" si="2"/>
        <v>2</v>
      </c>
      <c r="M942" s="10">
        <f t="shared" si="3"/>
        <v>10</v>
      </c>
      <c r="N942" s="10">
        <f t="shared" si="4"/>
        <v>1</v>
      </c>
      <c r="O942" s="10" t="str">
        <f t="array" ref="O942">IFERROR(XLOOKUP(G942,'Tipo de Carga'!A:A,'Tipo de Carga'!C:C))</f>
        <v>Diesel</v>
      </c>
    </row>
    <row r="943">
      <c r="A943" s="16">
        <v>1967.0</v>
      </c>
      <c r="B943" s="10" t="str">
        <f t="array" ref="B943">IFERROR(XLOOKUP(A943,'Asignacion Ene'!A:A,'Asignacion Ene'!C:C))</f>
        <v>Sayer Sencillo</v>
      </c>
      <c r="C943" s="10" t="str">
        <f t="array" ref="C943">IFERROR(XLOOKUP(A943,'Asignacion Ene'!A:A,'Asignacion Ene'!B:B))</f>
        <v>EC-04</v>
      </c>
      <c r="D943" s="28">
        <v>45667.0</v>
      </c>
      <c r="E943" s="19" t="s">
        <v>315</v>
      </c>
      <c r="F943" s="10" t="str">
        <f t="array" ref="F943">IFERROR(XLOOKUP(E943,Operadores!A:A,Operadores!B:B))</f>
        <v>BARMIGX</v>
      </c>
      <c r="G943" s="16" t="s">
        <v>103</v>
      </c>
      <c r="H943" s="13">
        <v>26.19</v>
      </c>
      <c r="I943" s="18">
        <v>91.63</v>
      </c>
      <c r="J943" s="15">
        <f t="shared" si="5"/>
        <v>2399.7897</v>
      </c>
      <c r="K943" s="10" t="str">
        <f t="array" ref="K943">IFERROR(XLOOKUP(G943,'Tipo de Carga'!A:A,'Tipo de Carga'!B:B))</f>
        <v>Ticket</v>
      </c>
      <c r="L943" s="10">
        <f t="shared" si="2"/>
        <v>2</v>
      </c>
      <c r="M943" s="10">
        <f t="shared" si="3"/>
        <v>10</v>
      </c>
      <c r="N943" s="10">
        <f t="shared" si="4"/>
        <v>1</v>
      </c>
      <c r="O943" s="10" t="str">
        <f t="array" ref="O943">IFERROR(XLOOKUP(G943,'Tipo de Carga'!A:A,'Tipo de Carga'!C:C))</f>
        <v>Diesel</v>
      </c>
    </row>
    <row r="944">
      <c r="A944" s="16">
        <v>1931.0</v>
      </c>
      <c r="B944" s="10" t="str">
        <f t="array" ref="B944">IFERROR(XLOOKUP(A944,'Asignacion Ene'!A:A,'Asignacion Ene'!C:C))</f>
        <v>Circuitos</v>
      </c>
      <c r="C944" s="10" t="str">
        <f t="array" ref="C944">IFERROR(XLOOKUP(A944,'Asignacion Ene'!A:A,'Asignacion Ene'!B:B))</f>
        <v>EC-03</v>
      </c>
      <c r="D944" s="28">
        <v>45667.0</v>
      </c>
      <c r="E944" s="19" t="s">
        <v>279</v>
      </c>
      <c r="F944" s="10" t="str">
        <f t="array" ref="F944">IFERROR(XLOOKUP(E944,Operadores!A:A,Operadores!B:B))</f>
        <v>ARBJO</v>
      </c>
      <c r="G944" s="16" t="s">
        <v>103</v>
      </c>
      <c r="H944" s="13">
        <v>27.8</v>
      </c>
      <c r="I944" s="18">
        <v>215.82</v>
      </c>
      <c r="J944" s="15">
        <f t="shared" si="5"/>
        <v>5999.796</v>
      </c>
      <c r="K944" s="10" t="str">
        <f t="array" ref="K944">IFERROR(XLOOKUP(G944,'Tipo de Carga'!A:A,'Tipo de Carga'!B:B))</f>
        <v>Ticket</v>
      </c>
      <c r="L944" s="10">
        <f t="shared" si="2"/>
        <v>2</v>
      </c>
      <c r="M944" s="10">
        <f t="shared" si="3"/>
        <v>10</v>
      </c>
      <c r="N944" s="10">
        <f t="shared" si="4"/>
        <v>1</v>
      </c>
      <c r="O944" s="10" t="str">
        <f t="array" ref="O944">IFERROR(XLOOKUP(G944,'Tipo de Carga'!A:A,'Tipo de Carga'!C:C))</f>
        <v>Diesel</v>
      </c>
    </row>
    <row r="945">
      <c r="A945" s="16">
        <v>1827.0</v>
      </c>
      <c r="B945" s="10" t="str">
        <f t="array" ref="B945">IFERROR(XLOOKUP(A945,'Asignacion Ene'!A:A,'Asignacion Ene'!C:C))</f>
        <v>Full Liver</v>
      </c>
      <c r="C945" s="10" t="str">
        <f t="array" ref="C945">IFERROR(XLOOKUP(A945,'Asignacion Ene'!A:A,'Asignacion Ene'!B:B))</f>
        <v>EC-01</v>
      </c>
      <c r="D945" s="28">
        <v>45667.0</v>
      </c>
      <c r="E945" s="19" t="s">
        <v>29</v>
      </c>
      <c r="F945" s="10" t="str">
        <f t="array" ref="F945">IFERROR(XLOOKUP(E945,Operadores!A:A,Operadores!B:B))</f>
        <v>ANGMA</v>
      </c>
      <c r="G945" s="16" t="s">
        <v>103</v>
      </c>
      <c r="H945" s="13">
        <v>26.45</v>
      </c>
      <c r="I945" s="18">
        <v>136.1</v>
      </c>
      <c r="J945" s="15">
        <f t="shared" si="5"/>
        <v>3599.845</v>
      </c>
      <c r="K945" s="10" t="str">
        <f t="array" ref="K945">IFERROR(XLOOKUP(G945,'Tipo de Carga'!A:A,'Tipo de Carga'!B:B))</f>
        <v>Ticket</v>
      </c>
      <c r="L945" s="10">
        <f t="shared" si="2"/>
        <v>2</v>
      </c>
      <c r="M945" s="10">
        <f t="shared" si="3"/>
        <v>10</v>
      </c>
      <c r="N945" s="10">
        <f t="shared" si="4"/>
        <v>1</v>
      </c>
      <c r="O945" s="10" t="str">
        <f t="array" ref="O945">IFERROR(XLOOKUP(G945,'Tipo de Carga'!A:A,'Tipo de Carga'!C:C))</f>
        <v>Diesel</v>
      </c>
    </row>
    <row r="946">
      <c r="A946" s="16">
        <v>2022.0</v>
      </c>
      <c r="B946" s="10" t="str">
        <f t="array" ref="B946">IFERROR(XLOOKUP(A946,'Asignacion Ene'!A:A,'Asignacion Ene'!C:C))</f>
        <v>MeLi Dedicado TD</v>
      </c>
      <c r="C946" s="10" t="str">
        <f t="array" ref="C946">IFERROR(XLOOKUP(A946,'Asignacion Ene'!A:A,'Asignacion Ene'!B:B))</f>
        <v>EC-05</v>
      </c>
      <c r="D946" s="28">
        <v>45667.0</v>
      </c>
      <c r="E946" s="19" t="s">
        <v>183</v>
      </c>
      <c r="F946" s="10" t="str">
        <f t="array" ref="F946">IFERROR(XLOOKUP(E946,Operadores!A:A,Operadores!B:B))</f>
        <v>DELBL</v>
      </c>
      <c r="G946" s="16" t="s">
        <v>103</v>
      </c>
      <c r="H946" s="13">
        <v>26.69</v>
      </c>
      <c r="I946" s="18">
        <v>449.6</v>
      </c>
      <c r="J946" s="15">
        <f t="shared" si="5"/>
        <v>11999.824</v>
      </c>
      <c r="K946" s="10" t="str">
        <f t="array" ref="K946">IFERROR(XLOOKUP(G946,'Tipo de Carga'!A:A,'Tipo de Carga'!B:B))</f>
        <v>Ticket</v>
      </c>
      <c r="L946" s="10">
        <f t="shared" si="2"/>
        <v>2</v>
      </c>
      <c r="M946" s="10">
        <f t="shared" si="3"/>
        <v>10</v>
      </c>
      <c r="N946" s="10">
        <f t="shared" si="4"/>
        <v>1</v>
      </c>
      <c r="O946" s="10" t="str">
        <f t="array" ref="O946">IFERROR(XLOOKUP(G946,'Tipo de Carga'!A:A,'Tipo de Carga'!C:C))</f>
        <v>Diesel</v>
      </c>
    </row>
    <row r="947">
      <c r="A947" s="16">
        <v>1921.0</v>
      </c>
      <c r="B947" s="10" t="str">
        <f t="array" ref="B947">IFERROR(XLOOKUP(A947,'Asignacion Ene'!A:A,'Asignacion Ene'!C:C))</f>
        <v>Circuitos</v>
      </c>
      <c r="C947" s="10" t="str">
        <f t="array" ref="C947">IFERROR(XLOOKUP(A947,'Asignacion Ene'!A:A,'Asignacion Ene'!B:B))</f>
        <v>EC-03</v>
      </c>
      <c r="D947" s="28">
        <v>45667.0</v>
      </c>
      <c r="E947" s="19" t="s">
        <v>107</v>
      </c>
      <c r="F947" s="10" t="str">
        <f t="array" ref="F947">IFERROR(XLOOKUP(E947,Operadores!A:A,Operadores!B:B))</f>
        <v>MIREDM</v>
      </c>
      <c r="G947" s="16" t="s">
        <v>108</v>
      </c>
      <c r="H947" s="13">
        <v>10.25</v>
      </c>
      <c r="I947" s="18">
        <v>264.07</v>
      </c>
      <c r="J947" s="15">
        <f t="shared" si="5"/>
        <v>2706.7175</v>
      </c>
      <c r="K947" s="10" t="str">
        <f t="array" ref="K947">IFERROR(XLOOKUP(G947,'Tipo de Carga'!A:A,'Tipo de Carga'!B:B))</f>
        <v>Natgas</v>
      </c>
      <c r="L947" s="10">
        <f t="shared" si="2"/>
        <v>2</v>
      </c>
      <c r="M947" s="10">
        <f t="shared" si="3"/>
        <v>10</v>
      </c>
      <c r="N947" s="10">
        <f t="shared" si="4"/>
        <v>1</v>
      </c>
      <c r="O947" s="10" t="str">
        <f t="array" ref="O947">IFERROR(XLOOKUP(G947,'Tipo de Carga'!A:A,'Tipo de Carga'!C:C))</f>
        <v>GNC</v>
      </c>
    </row>
    <row r="948">
      <c r="A948" s="16">
        <v>1921.0</v>
      </c>
      <c r="B948" s="10" t="str">
        <f t="array" ref="B948">IFERROR(XLOOKUP(A948,'Asignacion Ene'!A:A,'Asignacion Ene'!C:C))</f>
        <v>Circuitos</v>
      </c>
      <c r="C948" s="10" t="str">
        <f t="array" ref="C948">IFERROR(XLOOKUP(A948,'Asignacion Ene'!A:A,'Asignacion Ene'!B:B))</f>
        <v>EC-03</v>
      </c>
      <c r="D948" s="28">
        <v>45667.0</v>
      </c>
      <c r="E948" s="19" t="s">
        <v>107</v>
      </c>
      <c r="F948" s="10" t="str">
        <f t="array" ref="F948">IFERROR(XLOOKUP(E948,Operadores!A:A,Operadores!B:B))</f>
        <v>MIREDM</v>
      </c>
      <c r="G948" s="16" t="s">
        <v>109</v>
      </c>
      <c r="H948" s="13">
        <v>10.25</v>
      </c>
      <c r="I948" s="18">
        <v>276.0</v>
      </c>
      <c r="J948" s="15">
        <f t="shared" si="5"/>
        <v>2829</v>
      </c>
      <c r="K948" s="10" t="str">
        <f t="array" ref="K948">IFERROR(XLOOKUP(G948,'Tipo de Carga'!A:A,'Tipo de Carga'!B:B))</f>
        <v>Natgas</v>
      </c>
      <c r="L948" s="10">
        <f t="shared" si="2"/>
        <v>2</v>
      </c>
      <c r="M948" s="10">
        <f t="shared" si="3"/>
        <v>10</v>
      </c>
      <c r="N948" s="10">
        <f t="shared" si="4"/>
        <v>1</v>
      </c>
      <c r="O948" s="10" t="str">
        <f t="array" ref="O948">IFERROR(XLOOKUP(G948,'Tipo de Carga'!A:A,'Tipo de Carga'!C:C))</f>
        <v>GNC</v>
      </c>
    </row>
    <row r="949">
      <c r="A949" s="16">
        <v>1917.0</v>
      </c>
      <c r="B949" s="10" t="str">
        <f t="array" ref="B949">IFERROR(XLOOKUP(A949,'Asignacion Ene'!A:A,'Asignacion Ene'!C:C))</f>
        <v>MeLi asignado SD</v>
      </c>
      <c r="C949" s="10" t="str">
        <f t="array" ref="C949">IFERROR(XLOOKUP(A949,'Asignacion Ene'!A:A,'Asignacion Ene'!B:B))</f>
        <v>EC-05</v>
      </c>
      <c r="D949" s="28">
        <v>45667.0</v>
      </c>
      <c r="E949" s="19" t="s">
        <v>184</v>
      </c>
      <c r="F949" s="10" t="str">
        <f t="array" ref="F949">IFERROR(XLOOKUP(E949,Operadores!A:A,Operadores!B:B))</f>
        <v>ARASAL</v>
      </c>
      <c r="G949" s="16" t="s">
        <v>185</v>
      </c>
      <c r="H949" s="13">
        <v>10.25</v>
      </c>
      <c r="I949" s="18">
        <v>228.449</v>
      </c>
      <c r="J949" s="15">
        <f t="shared" si="5"/>
        <v>2341.60225</v>
      </c>
      <c r="K949" s="10" t="str">
        <f t="array" ref="K949">IFERROR(XLOOKUP(G949,'Tipo de Carga'!A:A,'Tipo de Carga'!B:B))</f>
        <v>Natgas</v>
      </c>
      <c r="L949" s="10">
        <f t="shared" si="2"/>
        <v>2</v>
      </c>
      <c r="M949" s="10">
        <f t="shared" si="3"/>
        <v>10</v>
      </c>
      <c r="N949" s="10">
        <f t="shared" si="4"/>
        <v>1</v>
      </c>
      <c r="O949" s="10" t="str">
        <f t="array" ref="O949">IFERROR(XLOOKUP(G949,'Tipo de Carga'!A:A,'Tipo de Carga'!C:C))</f>
        <v>GNC</v>
      </c>
    </row>
    <row r="950">
      <c r="A950" s="16">
        <v>1878.0</v>
      </c>
      <c r="B950" s="10" t="str">
        <f t="array" ref="B950">IFERROR(XLOOKUP(A950,'Asignacion Ene'!A:A,'Asignacion Ene'!C:C))</f>
        <v>Circuitos</v>
      </c>
      <c r="C950" s="10" t="str">
        <f t="array" ref="C950">IFERROR(XLOOKUP(A950,'Asignacion Ene'!A:A,'Asignacion Ene'!B:B))</f>
        <v>EC-03</v>
      </c>
      <c r="D950" s="28">
        <v>45668.0</v>
      </c>
      <c r="E950" s="19" t="s">
        <v>217</v>
      </c>
      <c r="F950" s="10" t="str">
        <f t="array" ref="F950">IFERROR(XLOOKUP(E950,Operadores!A:A,Operadores!B:B))</f>
        <v>GOMJOV</v>
      </c>
      <c r="G950" s="16" t="s">
        <v>17</v>
      </c>
      <c r="H950" s="13">
        <v>19.2</v>
      </c>
      <c r="I950" s="18">
        <v>775.0</v>
      </c>
      <c r="J950" s="15">
        <f t="shared" si="5"/>
        <v>14880</v>
      </c>
      <c r="K950" s="10" t="str">
        <f t="array" ref="K950">IFERROR(XLOOKUP(G950,'Tipo de Carga'!A:A,'Tipo de Carga'!B:B))</f>
        <v>Autoabasto</v>
      </c>
      <c r="L950" s="10">
        <f t="shared" si="2"/>
        <v>2</v>
      </c>
      <c r="M950" s="10">
        <f t="shared" si="3"/>
        <v>11</v>
      </c>
      <c r="N950" s="10">
        <f t="shared" si="4"/>
        <v>1</v>
      </c>
      <c r="O950" s="10" t="str">
        <f t="array" ref="O950">IFERROR(XLOOKUP(G950,'Tipo de Carga'!A:A,'Tipo de Carga'!C:C))</f>
        <v>Diesel</v>
      </c>
    </row>
    <row r="951">
      <c r="A951" s="16">
        <v>1931.0</v>
      </c>
      <c r="B951" s="10" t="str">
        <f t="array" ref="B951">IFERROR(XLOOKUP(A951,'Asignacion Ene'!A:A,'Asignacion Ene'!C:C))</f>
        <v>Circuitos</v>
      </c>
      <c r="C951" s="10" t="str">
        <f t="array" ref="C951">IFERROR(XLOOKUP(A951,'Asignacion Ene'!A:A,'Asignacion Ene'!B:B))</f>
        <v>EC-03</v>
      </c>
      <c r="D951" s="28">
        <v>45668.0</v>
      </c>
      <c r="E951" s="19" t="s">
        <v>279</v>
      </c>
      <c r="F951" s="10" t="str">
        <f t="array" ref="F951">IFERROR(XLOOKUP(E951,Operadores!A:A,Operadores!B:B))</f>
        <v>ARBJO</v>
      </c>
      <c r="G951" s="16" t="s">
        <v>17</v>
      </c>
      <c r="H951" s="13">
        <v>19.2</v>
      </c>
      <c r="I951" s="18">
        <v>285.0</v>
      </c>
      <c r="J951" s="15">
        <f t="shared" si="5"/>
        <v>5472</v>
      </c>
      <c r="K951" s="10" t="str">
        <f t="array" ref="K951">IFERROR(XLOOKUP(G951,'Tipo de Carga'!A:A,'Tipo de Carga'!B:B))</f>
        <v>Autoabasto</v>
      </c>
      <c r="L951" s="10">
        <f t="shared" si="2"/>
        <v>2</v>
      </c>
      <c r="M951" s="10">
        <f t="shared" si="3"/>
        <v>11</v>
      </c>
      <c r="N951" s="10">
        <f t="shared" si="4"/>
        <v>1</v>
      </c>
      <c r="O951" s="10" t="str">
        <f t="array" ref="O951">IFERROR(XLOOKUP(G951,'Tipo de Carga'!A:A,'Tipo de Carga'!C:C))</f>
        <v>Diesel</v>
      </c>
    </row>
    <row r="952">
      <c r="A952" s="16">
        <v>2037.0</v>
      </c>
      <c r="B952" s="10" t="str">
        <f t="array" ref="B952">IFERROR(XLOOKUP(A952,'Asignacion Ene'!A:A,'Asignacion Ene'!C:C))</f>
        <v>Liverpool Local</v>
      </c>
      <c r="C952" s="10" t="str">
        <f t="array" ref="C952">IFERROR(XLOOKUP(A952,'Asignacion Ene'!A:A,'Asignacion Ene'!B:B))</f>
        <v>EC-01</v>
      </c>
      <c r="D952" s="28">
        <v>45668.0</v>
      </c>
      <c r="E952" s="19" t="s">
        <v>363</v>
      </c>
      <c r="F952" s="10" t="str">
        <f t="array" ref="F952">IFERROR(XLOOKUP(E952,Operadores!A:A,Operadores!B:B))</f>
        <v>ANGMIG</v>
      </c>
      <c r="G952" s="16" t="s">
        <v>17</v>
      </c>
      <c r="H952" s="13">
        <v>19.2</v>
      </c>
      <c r="I952" s="18">
        <v>366.0</v>
      </c>
      <c r="J952" s="15">
        <f t="shared" si="5"/>
        <v>7027.2</v>
      </c>
      <c r="K952" s="10" t="str">
        <f t="array" ref="K952">IFERROR(XLOOKUP(G952,'Tipo de Carga'!A:A,'Tipo de Carga'!B:B))</f>
        <v>Autoabasto</v>
      </c>
      <c r="L952" s="10">
        <f t="shared" si="2"/>
        <v>2</v>
      </c>
      <c r="M952" s="10">
        <f t="shared" si="3"/>
        <v>11</v>
      </c>
      <c r="N952" s="10">
        <f t="shared" si="4"/>
        <v>1</v>
      </c>
      <c r="O952" s="10" t="str">
        <f t="array" ref="O952">IFERROR(XLOOKUP(G952,'Tipo de Carga'!A:A,'Tipo de Carga'!C:C))</f>
        <v>Diesel</v>
      </c>
    </row>
    <row r="953">
      <c r="A953" s="16">
        <v>1828.0</v>
      </c>
      <c r="B953" s="10" t="str">
        <f t="array" ref="B953">IFERROR(XLOOKUP(A953,'Asignacion Ene'!A:A,'Asignacion Ene'!C:C))</f>
        <v>Circuitos</v>
      </c>
      <c r="C953" s="10" t="str">
        <f t="array" ref="C953">IFERROR(XLOOKUP(A953,'Asignacion Ene'!A:A,'Asignacion Ene'!B:B))</f>
        <v>EC-03</v>
      </c>
      <c r="D953" s="28">
        <v>45668.0</v>
      </c>
      <c r="E953" s="19" t="s">
        <v>25</v>
      </c>
      <c r="F953" s="10" t="str">
        <f t="array" ref="F953">IFERROR(XLOOKUP(E953,Operadores!A:A,Operadores!B:B))</f>
        <v>CRUBE</v>
      </c>
      <c r="G953" s="16" t="s">
        <v>17</v>
      </c>
      <c r="H953" s="13">
        <v>19.2</v>
      </c>
      <c r="I953" s="18">
        <v>377.0</v>
      </c>
      <c r="J953" s="15">
        <f t="shared" si="5"/>
        <v>7238.4</v>
      </c>
      <c r="K953" s="10" t="str">
        <f t="array" ref="K953">IFERROR(XLOOKUP(G953,'Tipo de Carga'!A:A,'Tipo de Carga'!B:B))</f>
        <v>Autoabasto</v>
      </c>
      <c r="L953" s="10">
        <f t="shared" si="2"/>
        <v>2</v>
      </c>
      <c r="M953" s="10">
        <f t="shared" si="3"/>
        <v>11</v>
      </c>
      <c r="N953" s="10">
        <f t="shared" si="4"/>
        <v>1</v>
      </c>
      <c r="O953" s="10" t="str">
        <f t="array" ref="O953">IFERROR(XLOOKUP(G953,'Tipo de Carga'!A:A,'Tipo de Carga'!C:C))</f>
        <v>Diesel</v>
      </c>
    </row>
    <row r="954">
      <c r="A954" s="16">
        <v>1777.0</v>
      </c>
      <c r="B954" s="10" t="str">
        <f t="array" ref="B954">IFERROR(XLOOKUP(A954,'Asignacion Ene'!A:A,'Asignacion Ene'!C:C))</f>
        <v>Liverpool Local</v>
      </c>
      <c r="C954" s="10" t="str">
        <f t="array" ref="C954">IFERROR(XLOOKUP(A954,'Asignacion Ene'!A:A,'Asignacion Ene'!B:B))</f>
        <v>EC-01</v>
      </c>
      <c r="D954" s="28">
        <v>45668.0</v>
      </c>
      <c r="E954" s="19" t="s">
        <v>145</v>
      </c>
      <c r="F954" s="10" t="str">
        <f t="array" ref="F954">IFERROR(XLOOKUP(E954,Operadores!A:A,Operadores!B:B))</f>
        <v>OVAQUI</v>
      </c>
      <c r="G954" s="16" t="s">
        <v>17</v>
      </c>
      <c r="H954" s="13">
        <v>19.2</v>
      </c>
      <c r="I954" s="18">
        <v>797.0</v>
      </c>
      <c r="J954" s="15">
        <f t="shared" si="5"/>
        <v>15302.4</v>
      </c>
      <c r="K954" s="10" t="str">
        <f t="array" ref="K954">IFERROR(XLOOKUP(G954,'Tipo de Carga'!A:A,'Tipo de Carga'!B:B))</f>
        <v>Autoabasto</v>
      </c>
      <c r="L954" s="10">
        <f t="shared" si="2"/>
        <v>2</v>
      </c>
      <c r="M954" s="10">
        <f t="shared" si="3"/>
        <v>11</v>
      </c>
      <c r="N954" s="10">
        <f t="shared" si="4"/>
        <v>1</v>
      </c>
      <c r="O954" s="10" t="str">
        <f t="array" ref="O954">IFERROR(XLOOKUP(G954,'Tipo de Carga'!A:A,'Tipo de Carga'!C:C))</f>
        <v>Diesel</v>
      </c>
    </row>
    <row r="955">
      <c r="A955" s="16">
        <v>2069.0</v>
      </c>
      <c r="B955" s="10" t="str">
        <f t="array" ref="B955">IFERROR(XLOOKUP(A955,'Asignacion Ene'!A:A,'Asignacion Ene'!C:C))</f>
        <v>Peñafiel Tecamac</v>
      </c>
      <c r="C955" s="10" t="str">
        <f t="array" ref="C955">IFERROR(XLOOKUP(A955,'Asignacion Ene'!A:A,'Asignacion Ene'!B:B))</f>
        <v>EC-02</v>
      </c>
      <c r="D955" s="28">
        <v>45668.0</v>
      </c>
      <c r="E955" s="19" t="s">
        <v>120</v>
      </c>
      <c r="F955" s="10" t="str">
        <f t="array" ref="F955">IFERROR(XLOOKUP(E955,Operadores!A:A,Operadores!B:B))</f>
        <v>VALJUA</v>
      </c>
      <c r="G955" s="16" t="s">
        <v>17</v>
      </c>
      <c r="H955" s="13">
        <v>19.2</v>
      </c>
      <c r="I955" s="18">
        <v>514.0</v>
      </c>
      <c r="J955" s="15">
        <f t="shared" si="5"/>
        <v>9868.8</v>
      </c>
      <c r="K955" s="10" t="str">
        <f t="array" ref="K955">IFERROR(XLOOKUP(G955,'Tipo de Carga'!A:A,'Tipo de Carga'!B:B))</f>
        <v>Autoabasto</v>
      </c>
      <c r="L955" s="10">
        <f t="shared" si="2"/>
        <v>2</v>
      </c>
      <c r="M955" s="10">
        <f t="shared" si="3"/>
        <v>11</v>
      </c>
      <c r="N955" s="10">
        <f t="shared" si="4"/>
        <v>1</v>
      </c>
      <c r="O955" s="10" t="str">
        <f t="array" ref="O955">IFERROR(XLOOKUP(G955,'Tipo de Carga'!A:A,'Tipo de Carga'!C:C))</f>
        <v>Diesel</v>
      </c>
    </row>
    <row r="956">
      <c r="A956" s="16">
        <v>2046.0</v>
      </c>
      <c r="B956" s="10" t="str">
        <f t="array" ref="B956">IFERROR(XLOOKUP(A956,'Asignacion Ene'!A:A,'Asignacion Ene'!C:C))</f>
        <v>Liverpool Local</v>
      </c>
      <c r="C956" s="10" t="str">
        <f t="array" ref="C956">IFERROR(XLOOKUP(A956,'Asignacion Ene'!A:A,'Asignacion Ene'!B:B))</f>
        <v>EC-01</v>
      </c>
      <c r="D956" s="28">
        <v>45668.0</v>
      </c>
      <c r="E956" s="19" t="s">
        <v>364</v>
      </c>
      <c r="F956" s="10" t="str">
        <f t="array" ref="F956">IFERROR(XLOOKUP(E956,Operadores!A:A,Operadores!B:B))</f>
        <v>ORTROB</v>
      </c>
      <c r="G956" s="16" t="s">
        <v>17</v>
      </c>
      <c r="H956" s="13">
        <v>19.2</v>
      </c>
      <c r="I956" s="18">
        <v>655.0</v>
      </c>
      <c r="J956" s="15">
        <f t="shared" si="5"/>
        <v>12576</v>
      </c>
      <c r="K956" s="10" t="str">
        <f t="array" ref="K956">IFERROR(XLOOKUP(G956,'Tipo de Carga'!A:A,'Tipo de Carga'!B:B))</f>
        <v>Autoabasto</v>
      </c>
      <c r="L956" s="10">
        <f t="shared" si="2"/>
        <v>2</v>
      </c>
      <c r="M956" s="10">
        <f t="shared" si="3"/>
        <v>11</v>
      </c>
      <c r="N956" s="10">
        <f t="shared" si="4"/>
        <v>1</v>
      </c>
      <c r="O956" s="10" t="str">
        <f t="array" ref="O956">IFERROR(XLOOKUP(G956,'Tipo de Carga'!A:A,'Tipo de Carga'!C:C))</f>
        <v>Diesel</v>
      </c>
    </row>
    <row r="957">
      <c r="A957" s="16">
        <v>1998.0</v>
      </c>
      <c r="B957" s="10" t="str">
        <f t="array" ref="B957">IFERROR(XLOOKUP(A957,'Asignacion Ene'!A:A,'Asignacion Ene'!C:C))</f>
        <v>MeLi Dedicado Merida</v>
      </c>
      <c r="C957" s="10" t="str">
        <f t="array" ref="C957">IFERROR(XLOOKUP(A957,'Asignacion Ene'!A:A,'Asignacion Ene'!B:B))</f>
        <v>EC-05</v>
      </c>
      <c r="D957" s="28">
        <v>45668.0</v>
      </c>
      <c r="E957" s="19" t="s">
        <v>40</v>
      </c>
      <c r="F957" s="10" t="str">
        <f t="array" ref="F957">IFERROR(XLOOKUP(E957,Operadores!A:A,Operadores!B:B))</f>
        <v>LUNADO</v>
      </c>
      <c r="G957" s="16" t="s">
        <v>17</v>
      </c>
      <c r="H957" s="13">
        <v>19.2</v>
      </c>
      <c r="I957" s="18">
        <v>110.0</v>
      </c>
      <c r="J957" s="15">
        <f t="shared" si="5"/>
        <v>2112</v>
      </c>
      <c r="K957" s="10" t="str">
        <f t="array" ref="K957">IFERROR(XLOOKUP(G957,'Tipo de Carga'!A:A,'Tipo de Carga'!B:B))</f>
        <v>Autoabasto</v>
      </c>
      <c r="L957" s="10">
        <f t="shared" si="2"/>
        <v>2</v>
      </c>
      <c r="M957" s="10">
        <f t="shared" si="3"/>
        <v>11</v>
      </c>
      <c r="N957" s="10">
        <f t="shared" si="4"/>
        <v>1</v>
      </c>
      <c r="O957" s="10" t="str">
        <f t="array" ref="O957">IFERROR(XLOOKUP(G957,'Tipo de Carga'!A:A,'Tipo de Carga'!C:C))</f>
        <v>Diesel</v>
      </c>
    </row>
    <row r="958">
      <c r="A958" s="16">
        <v>1957.0</v>
      </c>
      <c r="B958" s="10" t="str">
        <f t="array" ref="B958">IFERROR(XLOOKUP(A958,'Asignacion Ene'!A:A,'Asignacion Ene'!C:C))</f>
        <v>MeLi asignado SD</v>
      </c>
      <c r="C958" s="10" t="str">
        <f t="array" ref="C958">IFERROR(XLOOKUP(A958,'Asignacion Ene'!A:A,'Asignacion Ene'!B:B))</f>
        <v>EC-05</v>
      </c>
      <c r="D958" s="28">
        <v>45668.0</v>
      </c>
      <c r="E958" s="19" t="s">
        <v>90</v>
      </c>
      <c r="F958" s="10" t="str">
        <f t="array" ref="F958">IFERROR(XLOOKUP(E958,Operadores!A:A,Operadores!B:B))</f>
        <v>HERFRA</v>
      </c>
      <c r="G958" s="16" t="s">
        <v>17</v>
      </c>
      <c r="H958" s="13">
        <v>19.2</v>
      </c>
      <c r="I958" s="18">
        <v>803.0</v>
      </c>
      <c r="J958" s="15">
        <f t="shared" si="5"/>
        <v>15417.6</v>
      </c>
      <c r="K958" s="10" t="str">
        <f t="array" ref="K958">IFERROR(XLOOKUP(G958,'Tipo de Carga'!A:A,'Tipo de Carga'!B:B))</f>
        <v>Autoabasto</v>
      </c>
      <c r="L958" s="10">
        <f t="shared" si="2"/>
        <v>2</v>
      </c>
      <c r="M958" s="10">
        <f t="shared" si="3"/>
        <v>11</v>
      </c>
      <c r="N958" s="10">
        <f t="shared" si="4"/>
        <v>1</v>
      </c>
      <c r="O958" s="10" t="str">
        <f t="array" ref="O958">IFERROR(XLOOKUP(G958,'Tipo de Carga'!A:A,'Tipo de Carga'!C:C))</f>
        <v>Diesel</v>
      </c>
    </row>
    <row r="959">
      <c r="A959" s="16">
        <v>1802.0</v>
      </c>
      <c r="B959" s="10" t="str">
        <f t="array" ref="B959">IFERROR(XLOOKUP(A959,'Asignacion Ene'!A:A,'Asignacion Ene'!C:C))</f>
        <v>Liverpool Local</v>
      </c>
      <c r="C959" s="10" t="str">
        <f t="array" ref="C959">IFERROR(XLOOKUP(A959,'Asignacion Ene'!A:A,'Asignacion Ene'!B:B))</f>
        <v>EC-01</v>
      </c>
      <c r="D959" s="28">
        <v>45668.0</v>
      </c>
      <c r="E959" s="19" t="s">
        <v>365</v>
      </c>
      <c r="F959" s="10" t="str">
        <f t="array" ref="F959">IFERROR(XLOOKUP(E959,Operadores!A:A,Operadores!B:B))</f>
        <v>OROMAR</v>
      </c>
      <c r="G959" s="16" t="s">
        <v>17</v>
      </c>
      <c r="H959" s="13">
        <v>19.2</v>
      </c>
      <c r="I959" s="18">
        <v>857.0</v>
      </c>
      <c r="J959" s="15">
        <f t="shared" si="5"/>
        <v>16454.4</v>
      </c>
      <c r="K959" s="10" t="str">
        <f t="array" ref="K959">IFERROR(XLOOKUP(G959,'Tipo de Carga'!A:A,'Tipo de Carga'!B:B))</f>
        <v>Autoabasto</v>
      </c>
      <c r="L959" s="10">
        <f t="shared" si="2"/>
        <v>2</v>
      </c>
      <c r="M959" s="10">
        <f t="shared" si="3"/>
        <v>11</v>
      </c>
      <c r="N959" s="10">
        <f t="shared" si="4"/>
        <v>1</v>
      </c>
      <c r="O959" s="10" t="str">
        <f t="array" ref="O959">IFERROR(XLOOKUP(G959,'Tipo de Carga'!A:A,'Tipo de Carga'!C:C))</f>
        <v>Diesel</v>
      </c>
    </row>
    <row r="960">
      <c r="A960" s="16">
        <v>1904.0</v>
      </c>
      <c r="B960" s="10" t="str">
        <f t="array" ref="B960">IFERROR(XLOOKUP(A960,'Asignacion Ene'!A:A,'Asignacion Ene'!C:C))</f>
        <v>MeLi asignado SD</v>
      </c>
      <c r="C960" s="10" t="str">
        <f t="array" ref="C960">IFERROR(XLOOKUP(A960,'Asignacion Ene'!A:A,'Asignacion Ene'!B:B))</f>
        <v>EC-05</v>
      </c>
      <c r="D960" s="28">
        <v>45668.0</v>
      </c>
      <c r="E960" s="19" t="s">
        <v>192</v>
      </c>
      <c r="F960" s="10" t="str">
        <f t="array" ref="F960">IFERROR(XLOOKUP(E960,Operadores!A:A,Operadores!B:B))</f>
        <v>MARARM</v>
      </c>
      <c r="G960" s="16" t="s">
        <v>17</v>
      </c>
      <c r="H960" s="13">
        <v>19.2</v>
      </c>
      <c r="I960" s="18">
        <v>315.0</v>
      </c>
      <c r="J960" s="15">
        <f t="shared" si="5"/>
        <v>6048</v>
      </c>
      <c r="K960" s="10" t="str">
        <f t="array" ref="K960">IFERROR(XLOOKUP(G960,'Tipo de Carga'!A:A,'Tipo de Carga'!B:B))</f>
        <v>Autoabasto</v>
      </c>
      <c r="L960" s="10">
        <f t="shared" si="2"/>
        <v>2</v>
      </c>
      <c r="M960" s="10">
        <f t="shared" si="3"/>
        <v>11</v>
      </c>
      <c r="N960" s="10">
        <f t="shared" si="4"/>
        <v>1</v>
      </c>
      <c r="O960" s="10" t="str">
        <f t="array" ref="O960">IFERROR(XLOOKUP(G960,'Tipo de Carga'!A:A,'Tipo de Carga'!C:C))</f>
        <v>Diesel</v>
      </c>
    </row>
    <row r="961">
      <c r="A961" s="16">
        <v>1983.0</v>
      </c>
      <c r="B961" s="10" t="str">
        <f t="array" ref="B961">IFERROR(XLOOKUP(A961,'Asignacion Ene'!A:A,'Asignacion Ene'!C:C))</f>
        <v>MeLi asignado SD</v>
      </c>
      <c r="C961" s="10" t="str">
        <f t="array" ref="C961">IFERROR(XLOOKUP(A961,'Asignacion Ene'!A:A,'Asignacion Ene'!B:B))</f>
        <v>EC-05</v>
      </c>
      <c r="D961" s="28">
        <v>45668.0</v>
      </c>
      <c r="E961" s="19" t="s">
        <v>199</v>
      </c>
      <c r="F961" s="10" t="str">
        <f t="array" ref="F961">IFERROR(XLOOKUP(E961,Operadores!A:A,Operadores!B:B))</f>
        <v>SANART</v>
      </c>
      <c r="G961" s="16" t="s">
        <v>17</v>
      </c>
      <c r="H961" s="13">
        <v>19.2</v>
      </c>
      <c r="I961" s="18">
        <v>342.0</v>
      </c>
      <c r="J961" s="15">
        <f t="shared" si="5"/>
        <v>6566.4</v>
      </c>
      <c r="K961" s="10" t="str">
        <f t="array" ref="K961">IFERROR(XLOOKUP(G961,'Tipo de Carga'!A:A,'Tipo de Carga'!B:B))</f>
        <v>Autoabasto</v>
      </c>
      <c r="L961" s="10">
        <f t="shared" si="2"/>
        <v>2</v>
      </c>
      <c r="M961" s="10">
        <f t="shared" si="3"/>
        <v>11</v>
      </c>
      <c r="N961" s="10">
        <f t="shared" si="4"/>
        <v>1</v>
      </c>
      <c r="O961" s="10" t="str">
        <f t="array" ref="O961">IFERROR(XLOOKUP(G961,'Tipo de Carga'!A:A,'Tipo de Carga'!C:C))</f>
        <v>Diesel</v>
      </c>
    </row>
    <row r="962">
      <c r="A962" s="16">
        <v>1985.0</v>
      </c>
      <c r="B962" s="10" t="str">
        <f t="array" ref="B962">IFERROR(XLOOKUP(A962,'Asignacion Ene'!A:A,'Asignacion Ene'!C:C))</f>
        <v>MeLi Dedicado TD</v>
      </c>
      <c r="C962" s="10" t="str">
        <f t="array" ref="C962">IFERROR(XLOOKUP(A962,'Asignacion Ene'!A:A,'Asignacion Ene'!B:B))</f>
        <v>EC-05</v>
      </c>
      <c r="D962" s="28">
        <v>45668.0</v>
      </c>
      <c r="E962" s="19" t="s">
        <v>266</v>
      </c>
      <c r="F962" s="10" t="str">
        <f t="array" ref="F962">IFERROR(XLOOKUP(E962,Operadores!A:A,Operadores!B:B))</f>
        <v>TORAN</v>
      </c>
      <c r="G962" s="16" t="s">
        <v>17</v>
      </c>
      <c r="H962" s="13">
        <v>19.2</v>
      </c>
      <c r="I962" s="18">
        <v>636.0</v>
      </c>
      <c r="J962" s="15">
        <f t="shared" si="5"/>
        <v>12211.2</v>
      </c>
      <c r="K962" s="10" t="str">
        <f t="array" ref="K962">IFERROR(XLOOKUP(G962,'Tipo de Carga'!A:A,'Tipo de Carga'!B:B))</f>
        <v>Autoabasto</v>
      </c>
      <c r="L962" s="10">
        <f t="shared" si="2"/>
        <v>2</v>
      </c>
      <c r="M962" s="10">
        <f t="shared" si="3"/>
        <v>11</v>
      </c>
      <c r="N962" s="10">
        <f t="shared" si="4"/>
        <v>1</v>
      </c>
      <c r="O962" s="10" t="str">
        <f t="array" ref="O962">IFERROR(XLOOKUP(G962,'Tipo de Carga'!A:A,'Tipo de Carga'!C:C))</f>
        <v>Diesel</v>
      </c>
    </row>
    <row r="963">
      <c r="A963" s="16">
        <v>1752.0</v>
      </c>
      <c r="B963" s="10" t="str">
        <f t="array" ref="B963">IFERROR(XLOOKUP(A963,'Asignacion Ene'!A:A,'Asignacion Ene'!C:C))</f>
        <v>Liverpool Local</v>
      </c>
      <c r="C963" s="10" t="str">
        <f t="array" ref="C963">IFERROR(XLOOKUP(A963,'Asignacion Ene'!A:A,'Asignacion Ene'!B:B))</f>
        <v>EC-01</v>
      </c>
      <c r="D963" s="28">
        <v>45668.0</v>
      </c>
      <c r="E963" s="19" t="s">
        <v>238</v>
      </c>
      <c r="F963" s="10" t="str">
        <f t="array" ref="F963">IFERROR(XLOOKUP(E963,Operadores!A:A,Operadores!B:B))</f>
        <v>ROBJUA01</v>
      </c>
      <c r="G963" s="16" t="s">
        <v>17</v>
      </c>
      <c r="H963" s="13">
        <v>19.2</v>
      </c>
      <c r="I963" s="18">
        <v>323.0</v>
      </c>
      <c r="J963" s="15">
        <f t="shared" si="5"/>
        <v>6201.6</v>
      </c>
      <c r="K963" s="10" t="str">
        <f t="array" ref="K963">IFERROR(XLOOKUP(G963,'Tipo de Carga'!A:A,'Tipo de Carga'!B:B))</f>
        <v>Autoabasto</v>
      </c>
      <c r="L963" s="10">
        <f t="shared" si="2"/>
        <v>2</v>
      </c>
      <c r="M963" s="10">
        <f t="shared" si="3"/>
        <v>11</v>
      </c>
      <c r="N963" s="10">
        <f t="shared" si="4"/>
        <v>1</v>
      </c>
      <c r="O963" s="10" t="str">
        <f t="array" ref="O963">IFERROR(XLOOKUP(G963,'Tipo de Carga'!A:A,'Tipo de Carga'!C:C))</f>
        <v>Diesel</v>
      </c>
    </row>
    <row r="964">
      <c r="A964" s="16">
        <v>1754.0</v>
      </c>
      <c r="B964" s="10" t="str">
        <f t="array" ref="B964">IFERROR(XLOOKUP(A964,'Asignacion Ene'!A:A,'Asignacion Ene'!C:C))</f>
        <v>Pilgrims Tepo</v>
      </c>
      <c r="C964" s="10" t="str">
        <f t="array" ref="C964">IFERROR(XLOOKUP(A964,'Asignacion Ene'!A:A,'Asignacion Ene'!B:B))</f>
        <v>EC-02</v>
      </c>
      <c r="D964" s="28">
        <v>45668.0</v>
      </c>
      <c r="E964" s="19" t="s">
        <v>127</v>
      </c>
      <c r="F964" s="10" t="str">
        <f t="array" ref="F964">IFERROR(XLOOKUP(E964,Operadores!A:A,Operadores!B:B))</f>
        <v>PATRAM</v>
      </c>
      <c r="G964" s="16" t="s">
        <v>17</v>
      </c>
      <c r="H964" s="13">
        <v>19.2</v>
      </c>
      <c r="I964" s="18">
        <v>196.0</v>
      </c>
      <c r="J964" s="15">
        <f t="shared" si="5"/>
        <v>3763.2</v>
      </c>
      <c r="K964" s="10" t="str">
        <f t="array" ref="K964">IFERROR(XLOOKUP(G964,'Tipo de Carga'!A:A,'Tipo de Carga'!B:B))</f>
        <v>Autoabasto</v>
      </c>
      <c r="L964" s="10">
        <f t="shared" si="2"/>
        <v>2</v>
      </c>
      <c r="M964" s="10">
        <f t="shared" si="3"/>
        <v>11</v>
      </c>
      <c r="N964" s="10">
        <f t="shared" si="4"/>
        <v>1</v>
      </c>
      <c r="O964" s="10" t="str">
        <f t="array" ref="O964">IFERROR(XLOOKUP(G964,'Tipo de Carga'!A:A,'Tipo de Carga'!C:C))</f>
        <v>Diesel</v>
      </c>
    </row>
    <row r="965">
      <c r="A965" s="16">
        <v>1898.0</v>
      </c>
      <c r="B965" s="10" t="str">
        <f t="array" ref="B965">IFERROR(XLOOKUP(A965,'Asignacion Ene'!A:A,'Asignacion Ene'!C:C))</f>
        <v>Full Liver</v>
      </c>
      <c r="C965" s="10" t="str">
        <f t="array" ref="C965">IFERROR(XLOOKUP(A965,'Asignacion Ene'!A:A,'Asignacion Ene'!B:B))</f>
        <v>EC-01</v>
      </c>
      <c r="D965" s="28">
        <v>45668.0</v>
      </c>
      <c r="E965" s="19" t="s">
        <v>182</v>
      </c>
      <c r="F965" s="10" t="str">
        <f t="array" ref="F965">IFERROR(XLOOKUP(E965,Operadores!A:A,Operadores!B:B))</f>
        <v>CASMA</v>
      </c>
      <c r="G965" s="16" t="s">
        <v>17</v>
      </c>
      <c r="H965" s="13">
        <v>19.2</v>
      </c>
      <c r="I965" s="18">
        <v>776.0</v>
      </c>
      <c r="J965" s="15">
        <f t="shared" si="5"/>
        <v>14899.2</v>
      </c>
      <c r="K965" s="10" t="str">
        <f t="array" ref="K965">IFERROR(XLOOKUP(G965,'Tipo de Carga'!A:A,'Tipo de Carga'!B:B))</f>
        <v>Autoabasto</v>
      </c>
      <c r="L965" s="10">
        <f t="shared" si="2"/>
        <v>2</v>
      </c>
      <c r="M965" s="10">
        <f t="shared" si="3"/>
        <v>11</v>
      </c>
      <c r="N965" s="10">
        <f t="shared" si="4"/>
        <v>1</v>
      </c>
      <c r="O965" s="10" t="str">
        <f t="array" ref="O965">IFERROR(XLOOKUP(G965,'Tipo de Carga'!A:A,'Tipo de Carga'!C:C))</f>
        <v>Diesel</v>
      </c>
    </row>
    <row r="966">
      <c r="A966" s="16">
        <v>2020.0</v>
      </c>
      <c r="B966" s="10" t="str">
        <f t="array" ref="B966">IFERROR(XLOOKUP(A966,'Asignacion Ene'!A:A,'Asignacion Ene'!C:C))</f>
        <v>MeLi Dedicado Merida</v>
      </c>
      <c r="C966" s="10" t="str">
        <f t="array" ref="C966">IFERROR(XLOOKUP(A966,'Asignacion Ene'!A:A,'Asignacion Ene'!B:B))</f>
        <v>EC-05</v>
      </c>
      <c r="D966" s="28">
        <v>45668.0</v>
      </c>
      <c r="E966" s="19" t="s">
        <v>283</v>
      </c>
      <c r="F966" s="10" t="str">
        <f t="array" ref="F966">IFERROR(XLOOKUP(E966,Operadores!A:A,Operadores!B:B))</f>
        <v>MUÑOSC</v>
      </c>
      <c r="G966" s="16" t="s">
        <v>17</v>
      </c>
      <c r="H966" s="13">
        <v>19.2</v>
      </c>
      <c r="I966" s="18">
        <v>304.0</v>
      </c>
      <c r="J966" s="15">
        <f t="shared" si="5"/>
        <v>5836.8</v>
      </c>
      <c r="K966" s="10" t="str">
        <f t="array" ref="K966">IFERROR(XLOOKUP(G966,'Tipo de Carga'!A:A,'Tipo de Carga'!B:B))</f>
        <v>Autoabasto</v>
      </c>
      <c r="L966" s="10">
        <f t="shared" si="2"/>
        <v>2</v>
      </c>
      <c r="M966" s="10">
        <f t="shared" si="3"/>
        <v>11</v>
      </c>
      <c r="N966" s="10">
        <f t="shared" si="4"/>
        <v>1</v>
      </c>
      <c r="O966" s="10" t="str">
        <f t="array" ref="O966">IFERROR(XLOOKUP(G966,'Tipo de Carga'!A:A,'Tipo de Carga'!C:C))</f>
        <v>Diesel</v>
      </c>
    </row>
    <row r="967">
      <c r="A967" s="16">
        <v>1897.0</v>
      </c>
      <c r="B967" s="10" t="str">
        <f t="array" ref="B967">IFERROR(XLOOKUP(A967,'Asignacion Ene'!A:A,'Asignacion Ene'!C:C))</f>
        <v>Full Liver</v>
      </c>
      <c r="C967" s="10" t="str">
        <f t="array" ref="C967">IFERROR(XLOOKUP(A967,'Asignacion Ene'!A:A,'Asignacion Ene'!B:B))</f>
        <v>EC-01</v>
      </c>
      <c r="D967" s="28">
        <v>45668.0</v>
      </c>
      <c r="E967" s="19" t="s">
        <v>21</v>
      </c>
      <c r="F967" s="10" t="str">
        <f t="array" ref="F967">IFERROR(XLOOKUP(E967,Operadores!A:A,Operadores!B:B))</f>
        <v>RODAR</v>
      </c>
      <c r="G967" s="16" t="s">
        <v>17</v>
      </c>
      <c r="H967" s="13">
        <v>19.2</v>
      </c>
      <c r="I967" s="18">
        <v>681.0</v>
      </c>
      <c r="J967" s="15">
        <f t="shared" si="5"/>
        <v>13075.2</v>
      </c>
      <c r="K967" s="10" t="str">
        <f t="array" ref="K967">IFERROR(XLOOKUP(G967,'Tipo de Carga'!A:A,'Tipo de Carga'!B:B))</f>
        <v>Autoabasto</v>
      </c>
      <c r="L967" s="10">
        <f t="shared" si="2"/>
        <v>2</v>
      </c>
      <c r="M967" s="10">
        <f t="shared" si="3"/>
        <v>11</v>
      </c>
      <c r="N967" s="10">
        <f t="shared" si="4"/>
        <v>1</v>
      </c>
      <c r="O967" s="10" t="str">
        <f t="array" ref="O967">IFERROR(XLOOKUP(G967,'Tipo de Carga'!A:A,'Tipo de Carga'!C:C))</f>
        <v>Diesel</v>
      </c>
    </row>
    <row r="968">
      <c r="A968" s="16">
        <v>2058.0</v>
      </c>
      <c r="B968" s="10" t="str">
        <f t="array" ref="B968">IFERROR(XLOOKUP(A968,'Asignacion Ene'!A:A,'Asignacion Ene'!C:C))</f>
        <v>Peñafiel Tecamac</v>
      </c>
      <c r="C968" s="10" t="str">
        <f t="array" ref="C968">IFERROR(XLOOKUP(A968,'Asignacion Ene'!A:A,'Asignacion Ene'!B:B))</f>
        <v>EC-02</v>
      </c>
      <c r="D968" s="28">
        <v>45668.0</v>
      </c>
      <c r="E968" s="19" t="s">
        <v>366</v>
      </c>
      <c r="F968" s="10" t="str">
        <f t="array" ref="F968">IFERROR(XLOOKUP(E968,Operadores!A:A,Operadores!B:B))</f>
        <v>PERLUI01</v>
      </c>
      <c r="G968" s="16" t="s">
        <v>17</v>
      </c>
      <c r="H968" s="13">
        <v>19.2</v>
      </c>
      <c r="I968" s="18">
        <v>683.0</v>
      </c>
      <c r="J968" s="15">
        <f t="shared" si="5"/>
        <v>13113.6</v>
      </c>
      <c r="K968" s="10" t="str">
        <f t="array" ref="K968">IFERROR(XLOOKUP(G968,'Tipo de Carga'!A:A,'Tipo de Carga'!B:B))</f>
        <v>Autoabasto</v>
      </c>
      <c r="L968" s="10">
        <f t="shared" si="2"/>
        <v>2</v>
      </c>
      <c r="M968" s="10">
        <f t="shared" si="3"/>
        <v>11</v>
      </c>
      <c r="N968" s="10">
        <f t="shared" si="4"/>
        <v>1</v>
      </c>
      <c r="O968" s="10" t="str">
        <f t="array" ref="O968">IFERROR(XLOOKUP(G968,'Tipo de Carga'!A:A,'Tipo de Carga'!C:C))</f>
        <v>Diesel</v>
      </c>
    </row>
    <row r="969">
      <c r="A969" s="16">
        <v>1689.0</v>
      </c>
      <c r="B969" s="10" t="str">
        <f t="array" ref="B969">IFERROR(XLOOKUP(A969,'Asignacion Ene'!A:A,'Asignacion Ene'!C:C))</f>
        <v>Pilgrims Tepo</v>
      </c>
      <c r="C969" s="10" t="str">
        <f t="array" ref="C969">IFERROR(XLOOKUP(A969,'Asignacion Ene'!A:A,'Asignacion Ene'!B:B))</f>
        <v>EC-02</v>
      </c>
      <c r="D969" s="28">
        <v>45668.0</v>
      </c>
      <c r="E969" s="19" t="s">
        <v>128</v>
      </c>
      <c r="F969" s="10" t="str">
        <f t="array" ref="F969">IFERROR(XLOOKUP(E969,Operadores!A:A,Operadores!B:B))</f>
        <v>SANJOR</v>
      </c>
      <c r="G969" s="16" t="s">
        <v>17</v>
      </c>
      <c r="H969" s="13">
        <v>19.2</v>
      </c>
      <c r="I969" s="18">
        <v>224.0</v>
      </c>
      <c r="J969" s="15">
        <f t="shared" si="5"/>
        <v>4300.8</v>
      </c>
      <c r="K969" s="10" t="str">
        <f t="array" ref="K969">IFERROR(XLOOKUP(G969,'Tipo de Carga'!A:A,'Tipo de Carga'!B:B))</f>
        <v>Autoabasto</v>
      </c>
      <c r="L969" s="10">
        <f t="shared" si="2"/>
        <v>2</v>
      </c>
      <c r="M969" s="10">
        <f t="shared" si="3"/>
        <v>11</v>
      </c>
      <c r="N969" s="10">
        <f t="shared" si="4"/>
        <v>1</v>
      </c>
      <c r="O969" s="10" t="str">
        <f t="array" ref="O969">IFERROR(XLOOKUP(G969,'Tipo de Carga'!A:A,'Tipo de Carga'!C:C))</f>
        <v>Diesel</v>
      </c>
    </row>
    <row r="970">
      <c r="A970" s="16">
        <v>2042.0</v>
      </c>
      <c r="B970" s="10" t="str">
        <f t="array" ref="B970">IFERROR(XLOOKUP(A970,'Asignacion Ene'!A:A,'Asignacion Ene'!C:C))</f>
        <v>Liverpool Local</v>
      </c>
      <c r="C970" s="10" t="str">
        <f t="array" ref="C970">IFERROR(XLOOKUP(A970,'Asignacion Ene'!A:A,'Asignacion Ene'!B:B))</f>
        <v>EC-01</v>
      </c>
      <c r="D970" s="28">
        <v>45668.0</v>
      </c>
      <c r="E970" s="19" t="s">
        <v>150</v>
      </c>
      <c r="F970" s="10" t="str">
        <f t="array" ref="F970">IFERROR(XLOOKUP(E970,Operadores!A:A,Operadores!B:B))</f>
        <v>JUAOSC</v>
      </c>
      <c r="G970" s="16" t="s">
        <v>17</v>
      </c>
      <c r="H970" s="13">
        <v>19.2</v>
      </c>
      <c r="I970" s="18">
        <v>241.0</v>
      </c>
      <c r="J970" s="15">
        <f t="shared" si="5"/>
        <v>4627.2</v>
      </c>
      <c r="K970" s="10" t="str">
        <f t="array" ref="K970">IFERROR(XLOOKUP(G970,'Tipo de Carga'!A:A,'Tipo de Carga'!B:B))</f>
        <v>Autoabasto</v>
      </c>
      <c r="L970" s="10">
        <f t="shared" si="2"/>
        <v>2</v>
      </c>
      <c r="M970" s="10">
        <f t="shared" si="3"/>
        <v>11</v>
      </c>
      <c r="N970" s="10">
        <f t="shared" si="4"/>
        <v>1</v>
      </c>
      <c r="O970" s="10" t="str">
        <f t="array" ref="O970">IFERROR(XLOOKUP(G970,'Tipo de Carga'!A:A,'Tipo de Carga'!C:C))</f>
        <v>Diesel</v>
      </c>
    </row>
    <row r="971">
      <c r="A971" s="16">
        <v>1996.0</v>
      </c>
      <c r="B971" s="10" t="str">
        <f t="array" ref="B971">IFERROR(XLOOKUP(A971,'Asignacion Ene'!A:A,'Asignacion Ene'!C:C))</f>
        <v>MeLi Dedicado Merida</v>
      </c>
      <c r="C971" s="10" t="str">
        <f t="array" ref="C971">IFERROR(XLOOKUP(A971,'Asignacion Ene'!A:A,'Asignacion Ene'!B:B))</f>
        <v>EC-05</v>
      </c>
      <c r="D971" s="28">
        <v>45668.0</v>
      </c>
      <c r="E971" s="19" t="s">
        <v>339</v>
      </c>
      <c r="F971" s="10" t="str">
        <f t="array" ref="F971">IFERROR(XLOOKUP(E971,Operadores!A:A,Operadores!B:B))</f>
        <v>AGUARM</v>
      </c>
      <c r="G971" s="16" t="s">
        <v>17</v>
      </c>
      <c r="H971" s="13">
        <v>19.2</v>
      </c>
      <c r="I971" s="18">
        <v>333.0</v>
      </c>
      <c r="J971" s="15">
        <f t="shared" si="5"/>
        <v>6393.6</v>
      </c>
      <c r="K971" s="10" t="str">
        <f t="array" ref="K971">IFERROR(XLOOKUP(G971,'Tipo de Carga'!A:A,'Tipo de Carga'!B:B))</f>
        <v>Autoabasto</v>
      </c>
      <c r="L971" s="10">
        <f t="shared" si="2"/>
        <v>2</v>
      </c>
      <c r="M971" s="10">
        <f t="shared" si="3"/>
        <v>11</v>
      </c>
      <c r="N971" s="10">
        <f t="shared" si="4"/>
        <v>1</v>
      </c>
      <c r="O971" s="10" t="str">
        <f t="array" ref="O971">IFERROR(XLOOKUP(G971,'Tipo de Carga'!A:A,'Tipo de Carga'!C:C))</f>
        <v>Diesel</v>
      </c>
    </row>
    <row r="972">
      <c r="A972" s="16">
        <v>1800.0</v>
      </c>
      <c r="B972" s="10" t="str">
        <f t="array" ref="B972">IFERROR(XLOOKUP(A972,'Asignacion Ene'!A:A,'Asignacion Ene'!C:C))</f>
        <v>Sayer Full</v>
      </c>
      <c r="C972" s="10" t="str">
        <f t="array" ref="C972">IFERROR(XLOOKUP(A972,'Asignacion Ene'!A:A,'Asignacion Ene'!B:B))</f>
        <v>EC-04</v>
      </c>
      <c r="D972" s="28">
        <v>45668.0</v>
      </c>
      <c r="E972" s="19" t="s">
        <v>314</v>
      </c>
      <c r="F972" s="10" t="str">
        <f t="array" ref="F972">IFERROR(XLOOKUP(E972,Operadores!A:A,Operadores!B:B))</f>
        <v>PERJU03</v>
      </c>
      <c r="G972" s="16" t="s">
        <v>17</v>
      </c>
      <c r="H972" s="13">
        <v>19.2</v>
      </c>
      <c r="I972" s="18">
        <v>210.0</v>
      </c>
      <c r="J972" s="15">
        <f t="shared" si="5"/>
        <v>4032</v>
      </c>
      <c r="K972" s="10" t="str">
        <f t="array" ref="K972">IFERROR(XLOOKUP(G972,'Tipo de Carga'!A:A,'Tipo de Carga'!B:B))</f>
        <v>Autoabasto</v>
      </c>
      <c r="L972" s="10">
        <f t="shared" si="2"/>
        <v>2</v>
      </c>
      <c r="M972" s="10">
        <f t="shared" si="3"/>
        <v>11</v>
      </c>
      <c r="N972" s="10">
        <f t="shared" si="4"/>
        <v>1</v>
      </c>
      <c r="O972" s="10" t="str">
        <f t="array" ref="O972">IFERROR(XLOOKUP(G972,'Tipo de Carga'!A:A,'Tipo de Carga'!C:C))</f>
        <v>Diesel</v>
      </c>
    </row>
    <row r="973">
      <c r="A973" s="16">
        <v>2015.0</v>
      </c>
      <c r="B973" s="10" t="str">
        <f t="array" ref="B973">IFERROR(XLOOKUP(A973,'Asignacion Ene'!A:A,'Asignacion Ene'!C:C))</f>
        <v>MeLi Asignado TD</v>
      </c>
      <c r="C973" s="10" t="str">
        <f t="array" ref="C973">IFERROR(XLOOKUP(A973,'Asignacion Ene'!A:A,'Asignacion Ene'!B:B))</f>
        <v>EC-05</v>
      </c>
      <c r="D973" s="28">
        <v>45668.0</v>
      </c>
      <c r="E973" s="19" t="s">
        <v>28</v>
      </c>
      <c r="F973" s="10" t="str">
        <f t="array" ref="F973">IFERROR(XLOOKUP(E973,Operadores!A:A,Operadores!B:B))</f>
        <v>CADEMM</v>
      </c>
      <c r="G973" s="16" t="s">
        <v>17</v>
      </c>
      <c r="H973" s="13">
        <v>19.2</v>
      </c>
      <c r="I973" s="18">
        <v>332.0</v>
      </c>
      <c r="J973" s="15">
        <f t="shared" si="5"/>
        <v>6374.4</v>
      </c>
      <c r="K973" s="10" t="str">
        <f t="array" ref="K973">IFERROR(XLOOKUP(G973,'Tipo de Carga'!A:A,'Tipo de Carga'!B:B))</f>
        <v>Autoabasto</v>
      </c>
      <c r="L973" s="10">
        <f t="shared" si="2"/>
        <v>2</v>
      </c>
      <c r="M973" s="10">
        <f t="shared" si="3"/>
        <v>11</v>
      </c>
      <c r="N973" s="10">
        <f t="shared" si="4"/>
        <v>1</v>
      </c>
      <c r="O973" s="10" t="str">
        <f t="array" ref="O973">IFERROR(XLOOKUP(G973,'Tipo de Carga'!A:A,'Tipo de Carga'!C:C))</f>
        <v>Diesel</v>
      </c>
    </row>
    <row r="974">
      <c r="A974" s="16">
        <v>1884.0</v>
      </c>
      <c r="B974" s="10" t="str">
        <f t="array" ref="B974">IFERROR(XLOOKUP(A974,'Asignacion Ene'!A:A,'Asignacion Ene'!C:C))</f>
        <v>Liverpool Local</v>
      </c>
      <c r="C974" s="10" t="str">
        <f t="array" ref="C974">IFERROR(XLOOKUP(A974,'Asignacion Ene'!A:A,'Asignacion Ene'!B:B))</f>
        <v>EC-01</v>
      </c>
      <c r="D974" s="28">
        <v>45668.0</v>
      </c>
      <c r="E974" s="19" t="s">
        <v>297</v>
      </c>
      <c r="F974" s="10" t="str">
        <f t="array" ref="F974">IFERROR(XLOOKUP(E974,Operadores!A:A,Operadores!B:B))</f>
        <v>ALVGE</v>
      </c>
      <c r="G974" s="16" t="s">
        <v>17</v>
      </c>
      <c r="H974" s="13">
        <v>19.2</v>
      </c>
      <c r="I974" s="18">
        <v>579.0</v>
      </c>
      <c r="J974" s="15">
        <f t="shared" si="5"/>
        <v>11116.8</v>
      </c>
      <c r="K974" s="10" t="str">
        <f t="array" ref="K974">IFERROR(XLOOKUP(G974,'Tipo de Carga'!A:A,'Tipo de Carga'!B:B))</f>
        <v>Autoabasto</v>
      </c>
      <c r="L974" s="10">
        <f t="shared" si="2"/>
        <v>2</v>
      </c>
      <c r="M974" s="10">
        <f t="shared" si="3"/>
        <v>11</v>
      </c>
      <c r="N974" s="10">
        <f t="shared" si="4"/>
        <v>1</v>
      </c>
      <c r="O974" s="10" t="str">
        <f t="array" ref="O974">IFERROR(XLOOKUP(G974,'Tipo de Carga'!A:A,'Tipo de Carga'!C:C))</f>
        <v>Diesel</v>
      </c>
    </row>
    <row r="975">
      <c r="A975" s="16">
        <v>2019.0</v>
      </c>
      <c r="B975" s="10" t="str">
        <f t="array" ref="B975">IFERROR(XLOOKUP(A975,'Asignacion Ene'!A:A,'Asignacion Ene'!C:C))</f>
        <v>MeLi Dedicado TD</v>
      </c>
      <c r="C975" s="10" t="str">
        <f t="array" ref="C975">IFERROR(XLOOKUP(A975,'Asignacion Ene'!A:A,'Asignacion Ene'!B:B))</f>
        <v>EC-05</v>
      </c>
      <c r="D975" s="28">
        <v>45668.0</v>
      </c>
      <c r="E975" s="19" t="s">
        <v>241</v>
      </c>
      <c r="F975" s="10" t="str">
        <f t="array" ref="F975">IFERROR(XLOOKUP(E975,Operadores!A:A,Operadores!B:B))</f>
        <v>GALRAY</v>
      </c>
      <c r="G975" s="16" t="s">
        <v>17</v>
      </c>
      <c r="H975" s="13">
        <v>19.2</v>
      </c>
      <c r="I975" s="18">
        <v>663.0</v>
      </c>
      <c r="J975" s="15">
        <f t="shared" si="5"/>
        <v>12729.6</v>
      </c>
      <c r="K975" s="10" t="str">
        <f t="array" ref="K975">IFERROR(XLOOKUP(G975,'Tipo de Carga'!A:A,'Tipo de Carga'!B:B))</f>
        <v>Autoabasto</v>
      </c>
      <c r="L975" s="10">
        <f t="shared" si="2"/>
        <v>2</v>
      </c>
      <c r="M975" s="10">
        <f t="shared" si="3"/>
        <v>11</v>
      </c>
      <c r="N975" s="10">
        <f t="shared" si="4"/>
        <v>1</v>
      </c>
      <c r="O975" s="10" t="str">
        <f t="array" ref="O975">IFERROR(XLOOKUP(G975,'Tipo de Carga'!A:A,'Tipo de Carga'!C:C))</f>
        <v>Diesel</v>
      </c>
    </row>
    <row r="976">
      <c r="A976" s="16">
        <v>1947.0</v>
      </c>
      <c r="B976" s="10" t="str">
        <f t="array" ref="B976">IFERROR(XLOOKUP(A976,'Asignacion Ene'!A:A,'Asignacion Ene'!C:C))</f>
        <v>Circuitos</v>
      </c>
      <c r="C976" s="10" t="str">
        <f t="array" ref="C976">IFERROR(XLOOKUP(A976,'Asignacion Ene'!A:A,'Asignacion Ene'!B:B))</f>
        <v>EC-03</v>
      </c>
      <c r="D976" s="28">
        <v>45668.0</v>
      </c>
      <c r="E976" s="19" t="s">
        <v>41</v>
      </c>
      <c r="F976" s="10" t="str">
        <f t="array" ref="F976">IFERROR(XLOOKUP(E976,Operadores!A:A,Operadores!B:B))</f>
        <v>DAMOS</v>
      </c>
      <c r="G976" s="16" t="s">
        <v>17</v>
      </c>
      <c r="H976" s="13">
        <v>19.2</v>
      </c>
      <c r="I976" s="18">
        <v>342.0</v>
      </c>
      <c r="J976" s="15">
        <f t="shared" si="5"/>
        <v>6566.4</v>
      </c>
      <c r="K976" s="10" t="str">
        <f t="array" ref="K976">IFERROR(XLOOKUP(G976,'Tipo de Carga'!A:A,'Tipo de Carga'!B:B))</f>
        <v>Autoabasto</v>
      </c>
      <c r="L976" s="10">
        <f t="shared" si="2"/>
        <v>2</v>
      </c>
      <c r="M976" s="10">
        <f t="shared" si="3"/>
        <v>11</v>
      </c>
      <c r="N976" s="10">
        <f t="shared" si="4"/>
        <v>1</v>
      </c>
      <c r="O976" s="10" t="str">
        <f t="array" ref="O976">IFERROR(XLOOKUP(G976,'Tipo de Carga'!A:A,'Tipo de Carga'!C:C))</f>
        <v>Diesel</v>
      </c>
    </row>
    <row r="977">
      <c r="A977" s="16">
        <v>1995.0</v>
      </c>
      <c r="B977" s="10" t="str">
        <f t="array" ref="B977">IFERROR(XLOOKUP(A977,'Asignacion Ene'!A:A,'Asignacion Ene'!C:C))</f>
        <v>MeLi Dedicado Merida</v>
      </c>
      <c r="C977" s="10" t="str">
        <f t="array" ref="C977">IFERROR(XLOOKUP(A977,'Asignacion Ene'!A:A,'Asignacion Ene'!B:B))</f>
        <v>EC-05</v>
      </c>
      <c r="D977" s="28">
        <v>45668.0</v>
      </c>
      <c r="E977" s="19" t="s">
        <v>22</v>
      </c>
      <c r="F977" s="10" t="str">
        <f t="array" ref="F977">IFERROR(XLOOKUP(E977,Operadores!A:A,Operadores!B:B))</f>
        <v>AGUMAU</v>
      </c>
      <c r="G977" s="16" t="s">
        <v>17</v>
      </c>
      <c r="H977" s="13">
        <v>19.2</v>
      </c>
      <c r="I977" s="18">
        <v>370.0</v>
      </c>
      <c r="J977" s="15">
        <f t="shared" si="5"/>
        <v>7104</v>
      </c>
      <c r="K977" s="10" t="str">
        <f t="array" ref="K977">IFERROR(XLOOKUP(G977,'Tipo de Carga'!A:A,'Tipo de Carga'!B:B))</f>
        <v>Autoabasto</v>
      </c>
      <c r="L977" s="10">
        <f t="shared" si="2"/>
        <v>2</v>
      </c>
      <c r="M977" s="10">
        <f t="shared" si="3"/>
        <v>11</v>
      </c>
      <c r="N977" s="10">
        <f t="shared" si="4"/>
        <v>1</v>
      </c>
      <c r="O977" s="10" t="str">
        <f t="array" ref="O977">IFERROR(XLOOKUP(G977,'Tipo de Carga'!A:A,'Tipo de Carga'!C:C))</f>
        <v>Diesel</v>
      </c>
    </row>
    <row r="978">
      <c r="A978" s="16">
        <v>1950.0</v>
      </c>
      <c r="B978" s="10" t="str">
        <f t="array" ref="B978">IFERROR(XLOOKUP(A978,'Asignacion Ene'!A:A,'Asignacion Ene'!C:C))</f>
        <v>MeLi asignado SD</v>
      </c>
      <c r="C978" s="10" t="str">
        <f t="array" ref="C978">IFERROR(XLOOKUP(A978,'Asignacion Ene'!A:A,'Asignacion Ene'!B:B))</f>
        <v>EC-05</v>
      </c>
      <c r="D978" s="28">
        <v>45668.0</v>
      </c>
      <c r="E978" s="19" t="s">
        <v>180</v>
      </c>
      <c r="F978" s="10" t="str">
        <f t="array" ref="F978">IFERROR(XLOOKUP(E978,Operadores!A:A,Operadores!B:B))</f>
        <v>MAROSC</v>
      </c>
      <c r="G978" s="16" t="s">
        <v>17</v>
      </c>
      <c r="H978" s="13">
        <v>19.2</v>
      </c>
      <c r="I978" s="18">
        <v>345.0</v>
      </c>
      <c r="J978" s="15">
        <f t="shared" si="5"/>
        <v>6624</v>
      </c>
      <c r="K978" s="10" t="str">
        <f t="array" ref="K978">IFERROR(XLOOKUP(G978,'Tipo de Carga'!A:A,'Tipo de Carga'!B:B))</f>
        <v>Autoabasto</v>
      </c>
      <c r="L978" s="10">
        <f t="shared" si="2"/>
        <v>2</v>
      </c>
      <c r="M978" s="10">
        <f t="shared" si="3"/>
        <v>11</v>
      </c>
      <c r="N978" s="10">
        <f t="shared" si="4"/>
        <v>1</v>
      </c>
      <c r="O978" s="10" t="str">
        <f t="array" ref="O978">IFERROR(XLOOKUP(G978,'Tipo de Carga'!A:A,'Tipo de Carga'!C:C))</f>
        <v>Diesel</v>
      </c>
    </row>
    <row r="979">
      <c r="A979" s="16">
        <v>1823.0</v>
      </c>
      <c r="B979" s="10" t="str">
        <f t="array" ref="B979">IFERROR(XLOOKUP(A979,'Asignacion Ene'!A:A,'Asignacion Ene'!C:C))</f>
        <v>Liverpool Local</v>
      </c>
      <c r="C979" s="10" t="str">
        <f t="array" ref="C979">IFERROR(XLOOKUP(A979,'Asignacion Ene'!A:A,'Asignacion Ene'!B:B))</f>
        <v>EC-01</v>
      </c>
      <c r="D979" s="28">
        <v>45668.0</v>
      </c>
      <c r="E979" s="19" t="s">
        <v>367</v>
      </c>
      <c r="F979" s="10" t="str">
        <f t="array" ref="F979">IFERROR(XLOOKUP(E979,Operadores!A:A,Operadores!B:B))</f>
        <v>MONCAR</v>
      </c>
      <c r="G979" s="16" t="s">
        <v>17</v>
      </c>
      <c r="H979" s="13">
        <v>19.2</v>
      </c>
      <c r="I979" s="18">
        <v>685.0</v>
      </c>
      <c r="J979" s="15">
        <f t="shared" si="5"/>
        <v>13152</v>
      </c>
      <c r="K979" s="10" t="str">
        <f t="array" ref="K979">IFERROR(XLOOKUP(G979,'Tipo de Carga'!A:A,'Tipo de Carga'!B:B))</f>
        <v>Autoabasto</v>
      </c>
      <c r="L979" s="10">
        <f t="shared" si="2"/>
        <v>2</v>
      </c>
      <c r="M979" s="10">
        <f t="shared" si="3"/>
        <v>11</v>
      </c>
      <c r="N979" s="10">
        <f t="shared" si="4"/>
        <v>1</v>
      </c>
      <c r="O979" s="10" t="str">
        <f t="array" ref="O979">IFERROR(XLOOKUP(G979,'Tipo de Carga'!A:A,'Tipo de Carga'!C:C))</f>
        <v>Diesel</v>
      </c>
    </row>
    <row r="980">
      <c r="A980" s="16">
        <v>2035.0</v>
      </c>
      <c r="B980" s="10" t="str">
        <f t="array" ref="B980">IFERROR(XLOOKUP(A980,'Asignacion Ene'!A:A,'Asignacion Ene'!C:C))</f>
        <v>Liverpool Local</v>
      </c>
      <c r="C980" s="10" t="str">
        <f t="array" ref="C980">IFERROR(XLOOKUP(A980,'Asignacion Ene'!A:A,'Asignacion Ene'!B:B))</f>
        <v>EC-01</v>
      </c>
      <c r="D980" s="28">
        <v>45668.0</v>
      </c>
      <c r="E980" s="19" t="s">
        <v>141</v>
      </c>
      <c r="F980" s="10" t="str">
        <f t="array" ref="F980">IFERROR(XLOOKUP(E980,Operadores!A:A,Operadores!B:B))</f>
        <v>VELJOR</v>
      </c>
      <c r="G980" s="16" t="s">
        <v>17</v>
      </c>
      <c r="H980" s="13">
        <v>19.2</v>
      </c>
      <c r="I980" s="18">
        <v>134.0</v>
      </c>
      <c r="J980" s="15">
        <f t="shared" si="5"/>
        <v>2572.8</v>
      </c>
      <c r="K980" s="10" t="str">
        <f t="array" ref="K980">IFERROR(XLOOKUP(G980,'Tipo de Carga'!A:A,'Tipo de Carga'!B:B))</f>
        <v>Autoabasto</v>
      </c>
      <c r="L980" s="10">
        <f t="shared" si="2"/>
        <v>2</v>
      </c>
      <c r="M980" s="10">
        <f t="shared" si="3"/>
        <v>11</v>
      </c>
      <c r="N980" s="10">
        <f t="shared" si="4"/>
        <v>1</v>
      </c>
      <c r="O980" s="10" t="str">
        <f t="array" ref="O980">IFERROR(XLOOKUP(G980,'Tipo de Carga'!A:A,'Tipo de Carga'!C:C))</f>
        <v>Diesel</v>
      </c>
    </row>
    <row r="981">
      <c r="A981" s="16">
        <v>1936.0</v>
      </c>
      <c r="B981" s="10" t="str">
        <f t="array" ref="B981">IFERROR(XLOOKUP(A981,'Asignacion Ene'!A:A,'Asignacion Ene'!C:C))</f>
        <v>Circuitos</v>
      </c>
      <c r="C981" s="10" t="str">
        <f t="array" ref="C981">IFERROR(XLOOKUP(A981,'Asignacion Ene'!A:A,'Asignacion Ene'!B:B))</f>
        <v>EC-03</v>
      </c>
      <c r="D981" s="28">
        <v>45668.0</v>
      </c>
      <c r="E981" s="19" t="s">
        <v>105</v>
      </c>
      <c r="F981" s="10" t="str">
        <f t="array" ref="F981">IFERROR(XLOOKUP(E981,Operadores!A:A,Operadores!B:B))</f>
        <v>OCAMA</v>
      </c>
      <c r="G981" s="16" t="s">
        <v>17</v>
      </c>
      <c r="H981" s="13">
        <v>19.2</v>
      </c>
      <c r="I981" s="18">
        <v>308.0</v>
      </c>
      <c r="J981" s="15">
        <f t="shared" si="5"/>
        <v>5913.6</v>
      </c>
      <c r="K981" s="10" t="str">
        <f t="array" ref="K981">IFERROR(XLOOKUP(G981,'Tipo de Carga'!A:A,'Tipo de Carga'!B:B))</f>
        <v>Autoabasto</v>
      </c>
      <c r="L981" s="10">
        <f t="shared" si="2"/>
        <v>2</v>
      </c>
      <c r="M981" s="10">
        <f t="shared" si="3"/>
        <v>11</v>
      </c>
      <c r="N981" s="10">
        <f t="shared" si="4"/>
        <v>1</v>
      </c>
      <c r="O981" s="10" t="str">
        <f t="array" ref="O981">IFERROR(XLOOKUP(G981,'Tipo de Carga'!A:A,'Tipo de Carga'!C:C))</f>
        <v>Diesel</v>
      </c>
    </row>
    <row r="982">
      <c r="A982" s="16">
        <v>1955.0</v>
      </c>
      <c r="B982" s="10" t="str">
        <f t="array" ref="B982">IFERROR(XLOOKUP(A982,'Asignacion Ene'!A:A,'Asignacion Ene'!C:C))</f>
        <v>Circuitos</v>
      </c>
      <c r="C982" s="10" t="str">
        <f t="array" ref="C982">IFERROR(XLOOKUP(A982,'Asignacion Ene'!A:A,'Asignacion Ene'!B:B))</f>
        <v>EC-03</v>
      </c>
      <c r="D982" s="28">
        <v>45668.0</v>
      </c>
      <c r="E982" s="19" t="s">
        <v>329</v>
      </c>
      <c r="F982" s="10" t="str">
        <f t="array" ref="F982">IFERROR(XLOOKUP(E982,Operadores!A:A,Operadores!B:B))</f>
        <v>MOZPEDX</v>
      </c>
      <c r="G982" s="16" t="s">
        <v>17</v>
      </c>
      <c r="H982" s="13">
        <v>19.2</v>
      </c>
      <c r="I982" s="18">
        <v>240.0</v>
      </c>
      <c r="J982" s="15">
        <f t="shared" si="5"/>
        <v>4608</v>
      </c>
      <c r="K982" s="10" t="str">
        <f t="array" ref="K982">IFERROR(XLOOKUP(G982,'Tipo de Carga'!A:A,'Tipo de Carga'!B:B))</f>
        <v>Autoabasto</v>
      </c>
      <c r="L982" s="10">
        <f t="shared" si="2"/>
        <v>2</v>
      </c>
      <c r="M982" s="10">
        <f t="shared" si="3"/>
        <v>11</v>
      </c>
      <c r="N982" s="10">
        <f t="shared" si="4"/>
        <v>1</v>
      </c>
      <c r="O982" s="10" t="str">
        <f t="array" ref="O982">IFERROR(XLOOKUP(G982,'Tipo de Carga'!A:A,'Tipo de Carga'!C:C))</f>
        <v>Diesel</v>
      </c>
    </row>
    <row r="983">
      <c r="A983" s="16">
        <v>1885.0</v>
      </c>
      <c r="B983" s="10" t="str">
        <f t="array" ref="B983">IFERROR(XLOOKUP(A983,'Asignacion Ene'!A:A,'Asignacion Ene'!C:C))</f>
        <v>Liverpool Local</v>
      </c>
      <c r="C983" s="10" t="str">
        <f t="array" ref="C983">IFERROR(XLOOKUP(A983,'Asignacion Ene'!A:A,'Asignacion Ene'!B:B))</f>
        <v>EC-01</v>
      </c>
      <c r="D983" s="28">
        <v>45668.0</v>
      </c>
      <c r="E983" s="19" t="s">
        <v>68</v>
      </c>
      <c r="F983" s="10" t="str">
        <f t="array" ref="F983">IFERROR(XLOOKUP(E983,Operadores!A:A,Operadores!B:B))</f>
        <v>MONJU</v>
      </c>
      <c r="G983" s="16" t="s">
        <v>17</v>
      </c>
      <c r="H983" s="13">
        <v>19.2</v>
      </c>
      <c r="I983" s="18">
        <v>489.0</v>
      </c>
      <c r="J983" s="15">
        <f t="shared" si="5"/>
        <v>9388.8</v>
      </c>
      <c r="K983" s="10" t="str">
        <f t="array" ref="K983">IFERROR(XLOOKUP(G983,'Tipo de Carga'!A:A,'Tipo de Carga'!B:B))</f>
        <v>Autoabasto</v>
      </c>
      <c r="L983" s="10">
        <f t="shared" si="2"/>
        <v>2</v>
      </c>
      <c r="M983" s="10">
        <f t="shared" si="3"/>
        <v>11</v>
      </c>
      <c r="N983" s="10">
        <f t="shared" si="4"/>
        <v>1</v>
      </c>
      <c r="O983" s="10" t="str">
        <f t="array" ref="O983">IFERROR(XLOOKUP(G983,'Tipo de Carga'!A:A,'Tipo de Carga'!C:C))</f>
        <v>Diesel</v>
      </c>
    </row>
    <row r="984">
      <c r="A984" s="16">
        <v>2031.0</v>
      </c>
      <c r="B984" s="10" t="str">
        <f t="array" ref="B984">IFERROR(XLOOKUP(A984,'Asignacion Ene'!A:A,'Asignacion Ene'!C:C))</f>
        <v>MeLi Dedicado Merida</v>
      </c>
      <c r="C984" s="10" t="str">
        <f t="array" ref="C984">IFERROR(XLOOKUP(A984,'Asignacion Ene'!A:A,'Asignacion Ene'!B:B))</f>
        <v>EC-05</v>
      </c>
      <c r="D984" s="28">
        <v>45668.0</v>
      </c>
      <c r="E984" s="19" t="s">
        <v>239</v>
      </c>
      <c r="F984" s="10" t="str">
        <f t="array" ref="F984">IFERROR(XLOOKUP(E984,Operadores!A:A,Operadores!B:B))</f>
        <v>LEOJUA</v>
      </c>
      <c r="G984" s="16" t="s">
        <v>17</v>
      </c>
      <c r="H984" s="13">
        <v>19.2</v>
      </c>
      <c r="I984" s="18">
        <v>307.0</v>
      </c>
      <c r="J984" s="15">
        <f t="shared" si="5"/>
        <v>5894.4</v>
      </c>
      <c r="K984" s="10" t="str">
        <f t="array" ref="K984">IFERROR(XLOOKUP(G984,'Tipo de Carga'!A:A,'Tipo de Carga'!B:B))</f>
        <v>Autoabasto</v>
      </c>
      <c r="L984" s="10">
        <f t="shared" si="2"/>
        <v>2</v>
      </c>
      <c r="M984" s="10">
        <f t="shared" si="3"/>
        <v>11</v>
      </c>
      <c r="N984" s="10">
        <f t="shared" si="4"/>
        <v>1</v>
      </c>
      <c r="O984" s="10" t="str">
        <f t="array" ref="O984">IFERROR(XLOOKUP(G984,'Tipo de Carga'!A:A,'Tipo de Carga'!C:C))</f>
        <v>Diesel</v>
      </c>
    </row>
    <row r="985">
      <c r="A985" s="16">
        <v>2011.0</v>
      </c>
      <c r="B985" s="10" t="str">
        <f t="array" ref="B985">IFERROR(XLOOKUP(A985,'Asignacion Ene'!A:A,'Asignacion Ene'!C:C))</f>
        <v>MeLi Dedicado TD</v>
      </c>
      <c r="C985" s="10" t="str">
        <f t="array" ref="C985">IFERROR(XLOOKUP(A985,'Asignacion Ene'!A:A,'Asignacion Ene'!B:B))</f>
        <v>EC-05</v>
      </c>
      <c r="D985" s="28">
        <v>45668.0</v>
      </c>
      <c r="E985" s="19" t="s">
        <v>30</v>
      </c>
      <c r="F985" s="10" t="str">
        <f t="array" ref="F985">IFERROR(XLOOKUP(E985,Operadores!A:A,Operadores!B:B))</f>
        <v>GUEGAB</v>
      </c>
      <c r="G985" s="16" t="s">
        <v>17</v>
      </c>
      <c r="H985" s="13">
        <v>19.2</v>
      </c>
      <c r="I985" s="18">
        <v>568.0</v>
      </c>
      <c r="J985" s="15">
        <f t="shared" si="5"/>
        <v>10905.6</v>
      </c>
      <c r="K985" s="10" t="str">
        <f t="array" ref="K985">IFERROR(XLOOKUP(G985,'Tipo de Carga'!A:A,'Tipo de Carga'!B:B))</f>
        <v>Autoabasto</v>
      </c>
      <c r="L985" s="10">
        <f t="shared" si="2"/>
        <v>2</v>
      </c>
      <c r="M985" s="10">
        <f t="shared" si="3"/>
        <v>11</v>
      </c>
      <c r="N985" s="10">
        <f t="shared" si="4"/>
        <v>1</v>
      </c>
      <c r="O985" s="10" t="str">
        <f t="array" ref="O985">IFERROR(XLOOKUP(G985,'Tipo de Carga'!A:A,'Tipo de Carga'!C:C))</f>
        <v>Diesel</v>
      </c>
    </row>
    <row r="986">
      <c r="A986" s="16">
        <v>1718.0</v>
      </c>
      <c r="B986" s="10" t="str">
        <f t="array" ref="B986">IFERROR(XLOOKUP(A986,'Asignacion Ene'!A:A,'Asignacion Ene'!C:C))</f>
        <v>Available</v>
      </c>
      <c r="C986" s="10" t="str">
        <f t="array" ref="C986">IFERROR(XLOOKUP(A986,'Asignacion Ene'!A:A,'Asignacion Ene'!B:B))</f>
        <v>TTE</v>
      </c>
      <c r="D986" s="28">
        <v>45668.0</v>
      </c>
      <c r="E986" s="19" t="s">
        <v>368</v>
      </c>
      <c r="F986" s="10" t="str">
        <f t="array" ref="F986">IFERROR(XLOOKUP(E986,Operadores!A:A,Operadores!B:B))</f>
        <v>GARDAN</v>
      </c>
      <c r="G986" s="16" t="s">
        <v>17</v>
      </c>
      <c r="H986" s="13">
        <v>19.2</v>
      </c>
      <c r="I986" s="18">
        <v>371.0</v>
      </c>
      <c r="J986" s="15">
        <f t="shared" si="5"/>
        <v>7123.2</v>
      </c>
      <c r="K986" s="10" t="str">
        <f t="array" ref="K986">IFERROR(XLOOKUP(G986,'Tipo de Carga'!A:A,'Tipo de Carga'!B:B))</f>
        <v>Autoabasto</v>
      </c>
      <c r="L986" s="10">
        <f t="shared" si="2"/>
        <v>2</v>
      </c>
      <c r="M986" s="10">
        <f t="shared" si="3"/>
        <v>11</v>
      </c>
      <c r="N986" s="10">
        <f t="shared" si="4"/>
        <v>1</v>
      </c>
      <c r="O986" s="10" t="str">
        <f t="array" ref="O986">IFERROR(XLOOKUP(G986,'Tipo de Carga'!A:A,'Tipo de Carga'!C:C))</f>
        <v>Diesel</v>
      </c>
    </row>
    <row r="987">
      <c r="A987" s="16">
        <v>1724.0</v>
      </c>
      <c r="B987" s="10" t="str">
        <f t="array" ref="B987">IFERROR(XLOOKUP(A987,'Asignacion Ene'!A:A,'Asignacion Ene'!C:C))</f>
        <v>Liverpool Local</v>
      </c>
      <c r="C987" s="10" t="str">
        <f t="array" ref="C987">IFERROR(XLOOKUP(A987,'Asignacion Ene'!A:A,'Asignacion Ene'!B:B))</f>
        <v>EC-01</v>
      </c>
      <c r="D987" s="28">
        <v>45668.0</v>
      </c>
      <c r="E987" s="19" t="s">
        <v>144</v>
      </c>
      <c r="F987" s="10" t="str">
        <f t="array" ref="F987">IFERROR(XLOOKUP(E987,Operadores!A:A,Operadores!B:B))</f>
        <v>MORLU01</v>
      </c>
      <c r="G987" s="16" t="s">
        <v>17</v>
      </c>
      <c r="H987" s="13">
        <v>19.2</v>
      </c>
      <c r="I987" s="18">
        <v>159.0</v>
      </c>
      <c r="J987" s="15">
        <f t="shared" si="5"/>
        <v>3052.8</v>
      </c>
      <c r="K987" s="10" t="str">
        <f t="array" ref="K987">IFERROR(XLOOKUP(G987,'Tipo de Carga'!A:A,'Tipo de Carga'!B:B))</f>
        <v>Autoabasto</v>
      </c>
      <c r="L987" s="10">
        <f t="shared" si="2"/>
        <v>2</v>
      </c>
      <c r="M987" s="10">
        <f t="shared" si="3"/>
        <v>11</v>
      </c>
      <c r="N987" s="10">
        <f t="shared" si="4"/>
        <v>1</v>
      </c>
      <c r="O987" s="10" t="str">
        <f t="array" ref="O987">IFERROR(XLOOKUP(G987,'Tipo de Carga'!A:A,'Tipo de Carga'!C:C))</f>
        <v>Diesel</v>
      </c>
    </row>
    <row r="988">
      <c r="A988" s="16">
        <v>2000.0</v>
      </c>
      <c r="B988" s="10" t="str">
        <f t="array" ref="B988">IFERROR(XLOOKUP(A988,'Asignacion Ene'!A:A,'Asignacion Ene'!C:C))</f>
        <v>MeLi Dedicado Merida</v>
      </c>
      <c r="C988" s="10" t="str">
        <f t="array" ref="C988">IFERROR(XLOOKUP(A988,'Asignacion Ene'!A:A,'Asignacion Ene'!B:B))</f>
        <v>EC-05</v>
      </c>
      <c r="D988" s="28">
        <v>45668.0</v>
      </c>
      <c r="E988" s="19" t="s">
        <v>94</v>
      </c>
      <c r="F988" s="10" t="str">
        <f t="array" ref="F988">IFERROR(XLOOKUP(E988,Operadores!A:A,Operadores!B:B))</f>
        <v>RODALE</v>
      </c>
      <c r="G988" s="16" t="s">
        <v>17</v>
      </c>
      <c r="H988" s="13">
        <v>19.2</v>
      </c>
      <c r="I988" s="18">
        <v>290.0</v>
      </c>
      <c r="J988" s="15">
        <f t="shared" si="5"/>
        <v>5568</v>
      </c>
      <c r="K988" s="10" t="str">
        <f t="array" ref="K988">IFERROR(XLOOKUP(G988,'Tipo de Carga'!A:A,'Tipo de Carga'!B:B))</f>
        <v>Autoabasto</v>
      </c>
      <c r="L988" s="10">
        <f t="shared" si="2"/>
        <v>2</v>
      </c>
      <c r="M988" s="10">
        <f t="shared" si="3"/>
        <v>11</v>
      </c>
      <c r="N988" s="10">
        <f t="shared" si="4"/>
        <v>1</v>
      </c>
      <c r="O988" s="10" t="str">
        <f t="array" ref="O988">IFERROR(XLOOKUP(G988,'Tipo de Carga'!A:A,'Tipo de Carga'!C:C))</f>
        <v>Diesel</v>
      </c>
    </row>
    <row r="989">
      <c r="A989" s="16">
        <v>1683.0</v>
      </c>
      <c r="B989" s="10" t="str">
        <f t="array" ref="B989">IFERROR(XLOOKUP(A989,'Asignacion Ene'!A:A,'Asignacion Ene'!C:C))</f>
        <v>Pilgrims Tepo</v>
      </c>
      <c r="C989" s="10" t="str">
        <f t="array" ref="C989">IFERROR(XLOOKUP(A989,'Asignacion Ene'!A:A,'Asignacion Ene'!B:B))</f>
        <v>EC-02</v>
      </c>
      <c r="D989" s="28">
        <v>45668.0</v>
      </c>
      <c r="E989" s="19" t="s">
        <v>369</v>
      </c>
      <c r="F989" s="10" t="str">
        <f t="array" ref="F989">IFERROR(XLOOKUP(E989,Operadores!A:A,Operadores!B:B))</f>
        <v>HERJUA01</v>
      </c>
      <c r="G989" s="16" t="s">
        <v>17</v>
      </c>
      <c r="H989" s="13">
        <v>19.2</v>
      </c>
      <c r="I989" s="18">
        <v>262.0</v>
      </c>
      <c r="J989" s="15">
        <f t="shared" si="5"/>
        <v>5030.4</v>
      </c>
      <c r="K989" s="10" t="str">
        <f t="array" ref="K989">IFERROR(XLOOKUP(G989,'Tipo de Carga'!A:A,'Tipo de Carga'!B:B))</f>
        <v>Autoabasto</v>
      </c>
      <c r="L989" s="10">
        <f t="shared" si="2"/>
        <v>2</v>
      </c>
      <c r="M989" s="10">
        <f t="shared" si="3"/>
        <v>11</v>
      </c>
      <c r="N989" s="10">
        <f t="shared" si="4"/>
        <v>1</v>
      </c>
      <c r="O989" s="10" t="str">
        <f t="array" ref="O989">IFERROR(XLOOKUP(G989,'Tipo de Carga'!A:A,'Tipo de Carga'!C:C))</f>
        <v>Diesel</v>
      </c>
    </row>
    <row r="990">
      <c r="A990" s="16">
        <v>2043.0</v>
      </c>
      <c r="B990" s="10" t="str">
        <f t="array" ref="B990">IFERROR(XLOOKUP(A990,'Asignacion Ene'!A:A,'Asignacion Ene'!C:C))</f>
        <v>Liverpool Local</v>
      </c>
      <c r="C990" s="10" t="str">
        <f t="array" ref="C990">IFERROR(XLOOKUP(A990,'Asignacion Ene'!A:A,'Asignacion Ene'!B:B))</f>
        <v>EC-01</v>
      </c>
      <c r="D990" s="28">
        <v>45668.0</v>
      </c>
      <c r="E990" s="19" t="s">
        <v>72</v>
      </c>
      <c r="F990" s="10" t="str">
        <f t="array" ref="F990">IFERROR(XLOOKUP(E990,Operadores!A:A,Operadores!B:B))</f>
        <v>LOPJAV</v>
      </c>
      <c r="G990" s="16" t="s">
        <v>17</v>
      </c>
      <c r="H990" s="13">
        <v>19.2</v>
      </c>
      <c r="I990" s="18">
        <v>562.0</v>
      </c>
      <c r="J990" s="15">
        <f t="shared" si="5"/>
        <v>10790.4</v>
      </c>
      <c r="K990" s="10" t="str">
        <f t="array" ref="K990">IFERROR(XLOOKUP(G990,'Tipo de Carga'!A:A,'Tipo de Carga'!B:B))</f>
        <v>Autoabasto</v>
      </c>
      <c r="L990" s="10">
        <f t="shared" si="2"/>
        <v>2</v>
      </c>
      <c r="M990" s="10">
        <f t="shared" si="3"/>
        <v>11</v>
      </c>
      <c r="N990" s="10">
        <f t="shared" si="4"/>
        <v>1</v>
      </c>
      <c r="O990" s="10" t="str">
        <f t="array" ref="O990">IFERROR(XLOOKUP(G990,'Tipo de Carga'!A:A,'Tipo de Carga'!C:C))</f>
        <v>Diesel</v>
      </c>
    </row>
    <row r="991">
      <c r="A991" s="16">
        <v>1839.0</v>
      </c>
      <c r="B991" s="10" t="str">
        <f t="array" ref="B991">IFERROR(XLOOKUP(A991,'Asignacion Ene'!A:A,'Asignacion Ene'!C:C))</f>
        <v>Liverpool Local</v>
      </c>
      <c r="C991" s="10" t="str">
        <f t="array" ref="C991">IFERROR(XLOOKUP(A991,'Asignacion Ene'!A:A,'Asignacion Ene'!B:B))</f>
        <v>EC-01</v>
      </c>
      <c r="D991" s="28">
        <v>45668.0</v>
      </c>
      <c r="E991" s="19" t="s">
        <v>271</v>
      </c>
      <c r="F991" s="10" t="str">
        <f t="array" ref="F991">IFERROR(XLOOKUP(E991,Operadores!A:A,Operadores!B:B))</f>
        <v>QUIALA</v>
      </c>
      <c r="G991" s="16" t="s">
        <v>17</v>
      </c>
      <c r="H991" s="13">
        <v>19.2</v>
      </c>
      <c r="I991" s="18">
        <v>822.0</v>
      </c>
      <c r="J991" s="15">
        <f t="shared" si="5"/>
        <v>15782.4</v>
      </c>
      <c r="K991" s="10" t="str">
        <f t="array" ref="K991">IFERROR(XLOOKUP(G991,'Tipo de Carga'!A:A,'Tipo de Carga'!B:B))</f>
        <v>Autoabasto</v>
      </c>
      <c r="L991" s="10">
        <f t="shared" si="2"/>
        <v>2</v>
      </c>
      <c r="M991" s="10">
        <f t="shared" si="3"/>
        <v>11</v>
      </c>
      <c r="N991" s="10">
        <f t="shared" si="4"/>
        <v>1</v>
      </c>
      <c r="O991" s="10" t="str">
        <f t="array" ref="O991">IFERROR(XLOOKUP(G991,'Tipo de Carga'!A:A,'Tipo de Carga'!C:C))</f>
        <v>Diesel</v>
      </c>
    </row>
    <row r="992">
      <c r="A992" s="16">
        <v>1958.0</v>
      </c>
      <c r="B992" s="10" t="str">
        <f t="array" ref="B992">IFERROR(XLOOKUP(A992,'Asignacion Ene'!A:A,'Asignacion Ene'!C:C))</f>
        <v>Full Liver</v>
      </c>
      <c r="C992" s="10" t="str">
        <f t="array" ref="C992">IFERROR(XLOOKUP(A992,'Asignacion Ene'!A:A,'Asignacion Ene'!B:B))</f>
        <v>EC-01</v>
      </c>
      <c r="D992" s="28">
        <v>45668.0</v>
      </c>
      <c r="E992" s="19" t="s">
        <v>48</v>
      </c>
      <c r="F992" s="10" t="str">
        <f t="array" ref="F992">IFERROR(XLOOKUP(E992,Operadores!A:A,Operadores!B:B))</f>
        <v>MONAL</v>
      </c>
      <c r="G992" s="16" t="s">
        <v>17</v>
      </c>
      <c r="H992" s="13">
        <v>19.2</v>
      </c>
      <c r="I992" s="18">
        <v>300.0</v>
      </c>
      <c r="J992" s="15">
        <f t="shared" si="5"/>
        <v>5760</v>
      </c>
      <c r="K992" s="10" t="str">
        <f t="array" ref="K992">IFERROR(XLOOKUP(G992,'Tipo de Carga'!A:A,'Tipo de Carga'!B:B))</f>
        <v>Autoabasto</v>
      </c>
      <c r="L992" s="10">
        <f t="shared" si="2"/>
        <v>2</v>
      </c>
      <c r="M992" s="10">
        <f t="shared" si="3"/>
        <v>11</v>
      </c>
      <c r="N992" s="10">
        <f t="shared" si="4"/>
        <v>1</v>
      </c>
      <c r="O992" s="10" t="str">
        <f t="array" ref="O992">IFERROR(XLOOKUP(G992,'Tipo de Carga'!A:A,'Tipo de Carga'!C:C))</f>
        <v>Diesel</v>
      </c>
    </row>
    <row r="993">
      <c r="A993" s="16">
        <v>2025.0</v>
      </c>
      <c r="B993" s="10" t="str">
        <f t="array" ref="B993">IFERROR(XLOOKUP(A993,'Asignacion Ene'!A:A,'Asignacion Ene'!C:C))</f>
        <v>MeLi Dedicado TD</v>
      </c>
      <c r="C993" s="10" t="str">
        <f t="array" ref="C993">IFERROR(XLOOKUP(A993,'Asignacion Ene'!A:A,'Asignacion Ene'!B:B))</f>
        <v>EC-05</v>
      </c>
      <c r="D993" s="28">
        <v>45668.0</v>
      </c>
      <c r="E993" s="19" t="s">
        <v>44</v>
      </c>
      <c r="F993" s="10" t="str">
        <f t="array" ref="F993">IFERROR(XLOOKUP(E993,Operadores!A:A,Operadores!B:B))</f>
        <v>BONAR</v>
      </c>
      <c r="G993" s="16" t="s">
        <v>17</v>
      </c>
      <c r="H993" s="13">
        <v>19.2</v>
      </c>
      <c r="I993" s="18">
        <v>563.0</v>
      </c>
      <c r="J993" s="15">
        <f t="shared" si="5"/>
        <v>10809.6</v>
      </c>
      <c r="K993" s="10" t="str">
        <f t="array" ref="K993">IFERROR(XLOOKUP(G993,'Tipo de Carga'!A:A,'Tipo de Carga'!B:B))</f>
        <v>Autoabasto</v>
      </c>
      <c r="L993" s="10">
        <f t="shared" si="2"/>
        <v>2</v>
      </c>
      <c r="M993" s="10">
        <f t="shared" si="3"/>
        <v>11</v>
      </c>
      <c r="N993" s="10">
        <f t="shared" si="4"/>
        <v>1</v>
      </c>
      <c r="O993" s="10" t="str">
        <f t="array" ref="O993">IFERROR(XLOOKUP(G993,'Tipo de Carga'!A:A,'Tipo de Carga'!C:C))</f>
        <v>Diesel</v>
      </c>
    </row>
    <row r="994">
      <c r="A994" s="16">
        <v>1974.0</v>
      </c>
      <c r="B994" s="10" t="str">
        <f t="array" ref="B994">IFERROR(XLOOKUP(A994,'Asignacion Ene'!A:A,'Asignacion Ene'!C:C))</f>
        <v>MeLi asignado SD</v>
      </c>
      <c r="C994" s="10" t="str">
        <f t="array" ref="C994">IFERROR(XLOOKUP(A994,'Asignacion Ene'!A:A,'Asignacion Ene'!B:B))</f>
        <v>EC-05</v>
      </c>
      <c r="D994" s="28">
        <v>45668.0</v>
      </c>
      <c r="E994" s="19" t="s">
        <v>91</v>
      </c>
      <c r="F994" s="10" t="str">
        <f t="array" ref="F994">IFERROR(XLOOKUP(E994,Operadores!A:A,Operadores!B:B))</f>
        <v>SOLBRI</v>
      </c>
      <c r="G994" s="16" t="s">
        <v>17</v>
      </c>
      <c r="H994" s="13">
        <v>19.2</v>
      </c>
      <c r="I994" s="18">
        <v>855.0</v>
      </c>
      <c r="J994" s="15">
        <f t="shared" si="5"/>
        <v>16416</v>
      </c>
      <c r="K994" s="10" t="str">
        <f t="array" ref="K994">IFERROR(XLOOKUP(G994,'Tipo de Carga'!A:A,'Tipo de Carga'!B:B))</f>
        <v>Autoabasto</v>
      </c>
      <c r="L994" s="10">
        <f t="shared" si="2"/>
        <v>2</v>
      </c>
      <c r="M994" s="10">
        <f t="shared" si="3"/>
        <v>11</v>
      </c>
      <c r="N994" s="10">
        <f t="shared" si="4"/>
        <v>1</v>
      </c>
      <c r="O994" s="10" t="str">
        <f t="array" ref="O994">IFERROR(XLOOKUP(G994,'Tipo de Carga'!A:A,'Tipo de Carga'!C:C))</f>
        <v>Diesel</v>
      </c>
    </row>
    <row r="995">
      <c r="A995" s="16">
        <v>1735.0</v>
      </c>
      <c r="B995" s="10" t="str">
        <f t="array" ref="B995">IFERROR(XLOOKUP(A995,'Asignacion Ene'!A:A,'Asignacion Ene'!C:C))</f>
        <v>Pilgrims Tepo</v>
      </c>
      <c r="C995" s="10" t="str">
        <f t="array" ref="C995">IFERROR(XLOOKUP(A995,'Asignacion Ene'!A:A,'Asignacion Ene'!B:B))</f>
        <v>EC-02</v>
      </c>
      <c r="D995" s="28">
        <v>45668.0</v>
      </c>
      <c r="E995" s="19" t="s">
        <v>370</v>
      </c>
      <c r="F995" s="10" t="str">
        <f t="array" ref="F995">IFERROR(XLOOKUP(E995,Operadores!A:A,Operadores!B:B))</f>
        <v>BOROSC</v>
      </c>
      <c r="G995" s="16" t="s">
        <v>17</v>
      </c>
      <c r="H995" s="13">
        <v>19.2</v>
      </c>
      <c r="I995" s="18">
        <v>372.0</v>
      </c>
      <c r="J995" s="15">
        <f t="shared" si="5"/>
        <v>7142.4</v>
      </c>
      <c r="K995" s="10" t="str">
        <f t="array" ref="K995">IFERROR(XLOOKUP(G995,'Tipo de Carga'!A:A,'Tipo de Carga'!B:B))</f>
        <v>Autoabasto</v>
      </c>
      <c r="L995" s="10">
        <f t="shared" si="2"/>
        <v>2</v>
      </c>
      <c r="M995" s="10">
        <f t="shared" si="3"/>
        <v>11</v>
      </c>
      <c r="N995" s="10">
        <f t="shared" si="4"/>
        <v>1</v>
      </c>
      <c r="O995" s="10" t="str">
        <f t="array" ref="O995">IFERROR(XLOOKUP(G995,'Tipo de Carga'!A:A,'Tipo de Carga'!C:C))</f>
        <v>Diesel</v>
      </c>
    </row>
    <row r="996">
      <c r="A996" s="16">
        <v>1848.0</v>
      </c>
      <c r="B996" s="10" t="str">
        <f t="array" ref="B996">IFERROR(XLOOKUP(A996,'Asignacion Ene'!A:A,'Asignacion Ene'!C:C))</f>
        <v>Sayer Sencillo</v>
      </c>
      <c r="C996" s="10" t="str">
        <f t="array" ref="C996">IFERROR(XLOOKUP(A996,'Asignacion Ene'!A:A,'Asignacion Ene'!B:B))</f>
        <v>EC-04</v>
      </c>
      <c r="D996" s="28">
        <v>45668.0</v>
      </c>
      <c r="E996" s="19" t="s">
        <v>316</v>
      </c>
      <c r="F996" s="10" t="str">
        <f t="array" ref="F996">IFERROR(XLOOKUP(E996,Operadores!A:A,Operadores!B:B))</f>
        <v>ROSMA</v>
      </c>
      <c r="G996" s="16" t="s">
        <v>77</v>
      </c>
      <c r="H996" s="13">
        <v>19.38</v>
      </c>
      <c r="I996" s="18">
        <v>755.0</v>
      </c>
      <c r="J996" s="15">
        <f t="shared" si="5"/>
        <v>14631.9</v>
      </c>
      <c r="K996" s="10" t="str">
        <f t="array" ref="K996">IFERROR(XLOOKUP(G996,'Tipo de Carga'!A:A,'Tipo de Carga'!B:B))</f>
        <v>Autoabasto</v>
      </c>
      <c r="L996" s="10">
        <f t="shared" si="2"/>
        <v>2</v>
      </c>
      <c r="M996" s="10">
        <f t="shared" si="3"/>
        <v>11</v>
      </c>
      <c r="N996" s="10">
        <f t="shared" si="4"/>
        <v>1</v>
      </c>
      <c r="O996" s="10" t="str">
        <f t="array" ref="O996">IFERROR(XLOOKUP(G996,'Tipo de Carga'!A:A,'Tipo de Carga'!C:C))</f>
        <v>Diesel</v>
      </c>
    </row>
    <row r="997">
      <c r="A997" s="16">
        <v>1968.0</v>
      </c>
      <c r="B997" s="10" t="str">
        <f t="array" ref="B997">IFERROR(XLOOKUP(A997,'Asignacion Ene'!A:A,'Asignacion Ene'!C:C))</f>
        <v>Sayer Sencillo</v>
      </c>
      <c r="C997" s="10" t="str">
        <f t="array" ref="C997">IFERROR(XLOOKUP(A997,'Asignacion Ene'!A:A,'Asignacion Ene'!B:B))</f>
        <v>EC-04</v>
      </c>
      <c r="D997" s="28">
        <v>45668.0</v>
      </c>
      <c r="E997" s="19" t="s">
        <v>330</v>
      </c>
      <c r="F997" s="10" t="str">
        <f t="array" ref="F997">IFERROR(XLOOKUP(E997,Operadores!A:A,Operadores!B:B))</f>
        <v>MENIG</v>
      </c>
      <c r="G997" s="16" t="s">
        <v>77</v>
      </c>
      <c r="H997" s="13">
        <v>19.38</v>
      </c>
      <c r="I997" s="18">
        <v>790.0</v>
      </c>
      <c r="J997" s="15">
        <f t="shared" si="5"/>
        <v>15310.2</v>
      </c>
      <c r="K997" s="10" t="str">
        <f t="array" ref="K997">IFERROR(XLOOKUP(G997,'Tipo de Carga'!A:A,'Tipo de Carga'!B:B))</f>
        <v>Autoabasto</v>
      </c>
      <c r="L997" s="10">
        <f t="shared" si="2"/>
        <v>2</v>
      </c>
      <c r="M997" s="10">
        <f t="shared" si="3"/>
        <v>11</v>
      </c>
      <c r="N997" s="10">
        <f t="shared" si="4"/>
        <v>1</v>
      </c>
      <c r="O997" s="10" t="str">
        <f t="array" ref="O997">IFERROR(XLOOKUP(G997,'Tipo de Carga'!A:A,'Tipo de Carga'!C:C))</f>
        <v>Diesel</v>
      </c>
    </row>
    <row r="998">
      <c r="A998" s="16">
        <v>1790.0</v>
      </c>
      <c r="B998" s="10" t="str">
        <f t="array" ref="B998">IFERROR(XLOOKUP(A998,'Asignacion Ene'!A:A,'Asignacion Ene'!C:C))</f>
        <v>Sayer Sencillo</v>
      </c>
      <c r="C998" s="10" t="str">
        <f t="array" ref="C998">IFERROR(XLOOKUP(A998,'Asignacion Ene'!A:A,'Asignacion Ene'!B:B))</f>
        <v>EC-04</v>
      </c>
      <c r="D998" s="28">
        <v>45668.0</v>
      </c>
      <c r="E998" s="19" t="s">
        <v>272</v>
      </c>
      <c r="F998" s="10" t="str">
        <f t="array" ref="F998">IFERROR(XLOOKUP(E998,Operadores!A:A,Operadores!B:B))</f>
        <v>DEJISR</v>
      </c>
      <c r="G998" s="16" t="s">
        <v>77</v>
      </c>
      <c r="H998" s="13">
        <v>19.38</v>
      </c>
      <c r="I998" s="18">
        <v>363.0</v>
      </c>
      <c r="J998" s="15">
        <f t="shared" si="5"/>
        <v>7034.94</v>
      </c>
      <c r="K998" s="10" t="str">
        <f t="array" ref="K998">IFERROR(XLOOKUP(G998,'Tipo de Carga'!A:A,'Tipo de Carga'!B:B))</f>
        <v>Autoabasto</v>
      </c>
      <c r="L998" s="10">
        <f t="shared" si="2"/>
        <v>2</v>
      </c>
      <c r="M998" s="10">
        <f t="shared" si="3"/>
        <v>11</v>
      </c>
      <c r="N998" s="10">
        <f t="shared" si="4"/>
        <v>1</v>
      </c>
      <c r="O998" s="10" t="str">
        <f t="array" ref="O998">IFERROR(XLOOKUP(G998,'Tipo de Carga'!A:A,'Tipo de Carga'!C:C))</f>
        <v>Diesel</v>
      </c>
    </row>
    <row r="999">
      <c r="A999" s="16">
        <v>1966.0</v>
      </c>
      <c r="B999" s="10" t="str">
        <f t="array" ref="B999">IFERROR(XLOOKUP(A999,'Asignacion Ene'!A:A,'Asignacion Ene'!C:C))</f>
        <v>Sayer Sencillo</v>
      </c>
      <c r="C999" s="10" t="str">
        <f t="array" ref="C999">IFERROR(XLOOKUP(A999,'Asignacion Ene'!A:A,'Asignacion Ene'!B:B))</f>
        <v>EC-04</v>
      </c>
      <c r="D999" s="28">
        <v>45668.0</v>
      </c>
      <c r="E999" s="19" t="s">
        <v>248</v>
      </c>
      <c r="F999" s="10" t="str">
        <f t="array" ref="F999">IFERROR(XLOOKUP(E999,Operadores!A:A,Operadores!B:B))</f>
        <v>SANJE01</v>
      </c>
      <c r="G999" s="16" t="s">
        <v>77</v>
      </c>
      <c r="H999" s="13">
        <v>19.38</v>
      </c>
      <c r="I999" s="18">
        <v>837.0</v>
      </c>
      <c r="J999" s="15">
        <f t="shared" si="5"/>
        <v>16221.06</v>
      </c>
      <c r="K999" s="10" t="str">
        <f t="array" ref="K999">IFERROR(XLOOKUP(G999,'Tipo de Carga'!A:A,'Tipo de Carga'!B:B))</f>
        <v>Autoabasto</v>
      </c>
      <c r="L999" s="10">
        <f t="shared" si="2"/>
        <v>2</v>
      </c>
      <c r="M999" s="10">
        <f t="shared" si="3"/>
        <v>11</v>
      </c>
      <c r="N999" s="10">
        <f t="shared" si="4"/>
        <v>1</v>
      </c>
      <c r="O999" s="10" t="str">
        <f t="array" ref="O999">IFERROR(XLOOKUP(G999,'Tipo de Carga'!A:A,'Tipo de Carga'!C:C))</f>
        <v>Diesel</v>
      </c>
    </row>
    <row r="1000">
      <c r="A1000" s="16">
        <v>1786.0</v>
      </c>
      <c r="B1000" s="10" t="str">
        <f t="array" ref="B1000">IFERROR(XLOOKUP(A1000,'Asignacion Ene'!A:A,'Asignacion Ene'!C:C))</f>
        <v>Sayer Sencillo</v>
      </c>
      <c r="C1000" s="10" t="str">
        <f t="array" ref="C1000">IFERROR(XLOOKUP(A1000,'Asignacion Ene'!A:A,'Asignacion Ene'!B:B))</f>
        <v>EC-04</v>
      </c>
      <c r="D1000" s="28">
        <v>45668.0</v>
      </c>
      <c r="E1000" s="19" t="s">
        <v>334</v>
      </c>
      <c r="F1000" s="10" t="str">
        <f t="array" ref="F1000">IFERROR(XLOOKUP(E1000,Operadores!A:A,Operadores!B:B))</f>
        <v>GARISM</v>
      </c>
      <c r="G1000" s="16" t="s">
        <v>77</v>
      </c>
      <c r="H1000" s="13">
        <v>19.38</v>
      </c>
      <c r="I1000" s="18">
        <v>530.0</v>
      </c>
      <c r="J1000" s="15">
        <f t="shared" si="5"/>
        <v>10271.4</v>
      </c>
      <c r="K1000" s="10" t="str">
        <f t="array" ref="K1000">IFERROR(XLOOKUP(G1000,'Tipo de Carga'!A:A,'Tipo de Carga'!B:B))</f>
        <v>Autoabasto</v>
      </c>
      <c r="L1000" s="10">
        <f t="shared" si="2"/>
        <v>2</v>
      </c>
      <c r="M1000" s="10">
        <f t="shared" si="3"/>
        <v>11</v>
      </c>
      <c r="N1000" s="10">
        <f t="shared" si="4"/>
        <v>1</v>
      </c>
      <c r="O1000" s="10" t="str">
        <f t="array" ref="O1000">IFERROR(XLOOKUP(G1000,'Tipo de Carga'!A:A,'Tipo de Carga'!C:C))</f>
        <v>Diesel</v>
      </c>
    </row>
    <row r="1001">
      <c r="A1001" s="16">
        <v>1800.0</v>
      </c>
      <c r="B1001" s="10" t="str">
        <f t="array" ref="B1001">IFERROR(XLOOKUP(A1001,'Asignacion Ene'!A:A,'Asignacion Ene'!C:C))</f>
        <v>Sayer Full</v>
      </c>
      <c r="C1001" s="10" t="str">
        <f t="array" ref="C1001">IFERROR(XLOOKUP(A1001,'Asignacion Ene'!A:A,'Asignacion Ene'!B:B))</f>
        <v>EC-04</v>
      </c>
      <c r="D1001" s="28">
        <v>45668.0</v>
      </c>
      <c r="E1001" s="19" t="s">
        <v>314</v>
      </c>
      <c r="F1001" s="10" t="str">
        <f t="array" ref="F1001">IFERROR(XLOOKUP(E1001,Operadores!A:A,Operadores!B:B))</f>
        <v>PERJU03</v>
      </c>
      <c r="G1001" s="16" t="s">
        <v>77</v>
      </c>
      <c r="H1001" s="13">
        <v>19.38</v>
      </c>
      <c r="I1001" s="18">
        <v>682.0</v>
      </c>
      <c r="J1001" s="15">
        <f t="shared" si="5"/>
        <v>13217.16</v>
      </c>
      <c r="K1001" s="10" t="str">
        <f t="array" ref="K1001">IFERROR(XLOOKUP(G1001,'Tipo de Carga'!A:A,'Tipo de Carga'!B:B))</f>
        <v>Autoabasto</v>
      </c>
      <c r="L1001" s="10">
        <f t="shared" si="2"/>
        <v>2</v>
      </c>
      <c r="M1001" s="10">
        <f t="shared" si="3"/>
        <v>11</v>
      </c>
      <c r="N1001" s="10">
        <f t="shared" si="4"/>
        <v>1</v>
      </c>
      <c r="O1001" s="10" t="str">
        <f t="array" ref="O1001">IFERROR(XLOOKUP(G1001,'Tipo de Carga'!A:A,'Tipo de Carga'!C:C))</f>
        <v>Diesel</v>
      </c>
    </row>
    <row r="1002">
      <c r="A1002" s="16">
        <v>1801.0</v>
      </c>
      <c r="B1002" s="10" t="str">
        <f t="array" ref="B1002">IFERROR(XLOOKUP(A1002,'Asignacion Ene'!A:A,'Asignacion Ene'!C:C))</f>
        <v>Sayer Full</v>
      </c>
      <c r="C1002" s="10" t="str">
        <f t="array" ref="C1002">IFERROR(XLOOKUP(A1002,'Asignacion Ene'!A:A,'Asignacion Ene'!B:B))</f>
        <v>EC-04</v>
      </c>
      <c r="D1002" s="28">
        <v>45668.0</v>
      </c>
      <c r="E1002" s="19" t="s">
        <v>276</v>
      </c>
      <c r="F1002" s="10" t="str">
        <f t="array" ref="F1002">IFERROR(XLOOKUP(E1002,Operadores!A:A,Operadores!B:B))</f>
        <v>DURMA01</v>
      </c>
      <c r="G1002" s="16" t="s">
        <v>77</v>
      </c>
      <c r="H1002" s="13">
        <v>19.38</v>
      </c>
      <c r="I1002" s="18">
        <v>620.0</v>
      </c>
      <c r="J1002" s="15">
        <f t="shared" si="5"/>
        <v>12015.6</v>
      </c>
      <c r="K1002" s="10" t="str">
        <f t="array" ref="K1002">IFERROR(XLOOKUP(G1002,'Tipo de Carga'!A:A,'Tipo de Carga'!B:B))</f>
        <v>Autoabasto</v>
      </c>
      <c r="L1002" s="10">
        <f t="shared" si="2"/>
        <v>2</v>
      </c>
      <c r="M1002" s="10">
        <f t="shared" si="3"/>
        <v>11</v>
      </c>
      <c r="N1002" s="10">
        <f t="shared" si="4"/>
        <v>1</v>
      </c>
      <c r="O1002" s="10" t="str">
        <f t="array" ref="O1002">IFERROR(XLOOKUP(G1002,'Tipo de Carga'!A:A,'Tipo de Carga'!C:C))</f>
        <v>Diesel</v>
      </c>
    </row>
    <row r="1003">
      <c r="A1003" s="16">
        <v>2078.0</v>
      </c>
      <c r="B1003" s="10" t="str">
        <f t="array" ref="B1003">IFERROR(XLOOKUP(A1003,'Asignacion Ene'!A:A,'Asignacion Ene'!C:C))</f>
        <v>Protans</v>
      </c>
      <c r="C1003" s="10" t="str">
        <f t="array" ref="C1003">IFERROR(XLOOKUP(A1003,'Asignacion Ene'!A:A,'Asignacion Ene'!B:B))</f>
        <v>EC-03</v>
      </c>
      <c r="D1003" s="28">
        <v>45668.0</v>
      </c>
      <c r="E1003" s="19" t="s">
        <v>206</v>
      </c>
      <c r="F1003" s="10" t="str">
        <f t="array" ref="F1003">IFERROR(XLOOKUP(E1003,Operadores!A:A,Operadores!B:B))</f>
        <v>PERFE</v>
      </c>
      <c r="G1003" s="16" t="s">
        <v>77</v>
      </c>
      <c r="H1003" s="13">
        <v>19.38</v>
      </c>
      <c r="I1003" s="18">
        <v>911.0</v>
      </c>
      <c r="J1003" s="15">
        <f t="shared" si="5"/>
        <v>17655.18</v>
      </c>
      <c r="K1003" s="10" t="str">
        <f t="array" ref="K1003">IFERROR(XLOOKUP(G1003,'Tipo de Carga'!A:A,'Tipo de Carga'!B:B))</f>
        <v>Autoabasto</v>
      </c>
      <c r="L1003" s="10">
        <f t="shared" si="2"/>
        <v>2</v>
      </c>
      <c r="M1003" s="10">
        <f t="shared" si="3"/>
        <v>11</v>
      </c>
      <c r="N1003" s="10">
        <f t="shared" si="4"/>
        <v>1</v>
      </c>
      <c r="O1003" s="10" t="str">
        <f t="array" ref="O1003">IFERROR(XLOOKUP(G1003,'Tipo de Carga'!A:A,'Tipo de Carga'!C:C))</f>
        <v>Diesel</v>
      </c>
    </row>
    <row r="1004">
      <c r="A1004" s="16">
        <v>2079.0</v>
      </c>
      <c r="B1004" s="10" t="str">
        <f t="array" ref="B1004">IFERROR(XLOOKUP(A1004,'Asignacion Ene'!A:A,'Asignacion Ene'!C:C))</f>
        <v>Protans</v>
      </c>
      <c r="C1004" s="10" t="str">
        <f t="array" ref="C1004">IFERROR(XLOOKUP(A1004,'Asignacion Ene'!A:A,'Asignacion Ene'!B:B))</f>
        <v>EC-03</v>
      </c>
      <c r="D1004" s="28">
        <v>45668.0</v>
      </c>
      <c r="E1004" s="19" t="s">
        <v>207</v>
      </c>
      <c r="F1004" s="10" t="str">
        <f t="array" ref="F1004">IFERROR(XLOOKUP(E1004,Operadores!A:A,Operadores!B:B))</f>
        <v>LOPJOS03</v>
      </c>
      <c r="G1004" s="16" t="s">
        <v>77</v>
      </c>
      <c r="H1004" s="13">
        <v>19.38</v>
      </c>
      <c r="I1004" s="18">
        <v>459.0</v>
      </c>
      <c r="J1004" s="15">
        <f t="shared" si="5"/>
        <v>8895.42</v>
      </c>
      <c r="K1004" s="10" t="str">
        <f t="array" ref="K1004">IFERROR(XLOOKUP(G1004,'Tipo de Carga'!A:A,'Tipo de Carga'!B:B))</f>
        <v>Autoabasto</v>
      </c>
      <c r="L1004" s="10">
        <f t="shared" si="2"/>
        <v>2</v>
      </c>
      <c r="M1004" s="10">
        <f t="shared" si="3"/>
        <v>11</v>
      </c>
      <c r="N1004" s="10">
        <f t="shared" si="4"/>
        <v>1</v>
      </c>
      <c r="O1004" s="10" t="str">
        <f t="array" ref="O1004">IFERROR(XLOOKUP(G1004,'Tipo de Carga'!A:A,'Tipo de Carga'!C:C))</f>
        <v>Diesel</v>
      </c>
    </row>
    <row r="1005">
      <c r="A1005" s="16">
        <v>2012.0</v>
      </c>
      <c r="B1005" s="10" t="str">
        <f t="array" ref="B1005">IFERROR(XLOOKUP(A1005,'Asignacion Ene'!A:A,'Asignacion Ene'!C:C))</f>
        <v>Sayer Sencillo</v>
      </c>
      <c r="C1005" s="10" t="str">
        <f t="array" ref="C1005">IFERROR(XLOOKUP(A1005,'Asignacion Ene'!A:A,'Asignacion Ene'!B:B))</f>
        <v>EC-04</v>
      </c>
      <c r="D1005" s="28">
        <v>45668.0</v>
      </c>
      <c r="E1005" s="19" t="s">
        <v>317</v>
      </c>
      <c r="F1005" s="10" t="str">
        <f t="array" ref="F1005">IFERROR(XLOOKUP(E1005,Operadores!A:A,Operadores!B:B))</f>
        <v>ZUGRO</v>
      </c>
      <c r="G1005" s="16" t="s">
        <v>77</v>
      </c>
      <c r="H1005" s="13">
        <v>19.38</v>
      </c>
      <c r="I1005" s="18">
        <v>515.0</v>
      </c>
      <c r="J1005" s="15">
        <f t="shared" si="5"/>
        <v>9980.7</v>
      </c>
      <c r="K1005" s="10" t="str">
        <f t="array" ref="K1005">IFERROR(XLOOKUP(G1005,'Tipo de Carga'!A:A,'Tipo de Carga'!B:B))</f>
        <v>Autoabasto</v>
      </c>
      <c r="L1005" s="10">
        <f t="shared" si="2"/>
        <v>2</v>
      </c>
      <c r="M1005" s="10">
        <f t="shared" si="3"/>
        <v>11</v>
      </c>
      <c r="N1005" s="10">
        <f t="shared" si="4"/>
        <v>1</v>
      </c>
      <c r="O1005" s="10" t="str">
        <f t="array" ref="O1005">IFERROR(XLOOKUP(G1005,'Tipo de Carga'!A:A,'Tipo de Carga'!C:C))</f>
        <v>Diesel</v>
      </c>
    </row>
    <row r="1006">
      <c r="A1006" s="16">
        <v>1969.0</v>
      </c>
      <c r="B1006" s="10" t="str">
        <f t="array" ref="B1006">IFERROR(XLOOKUP(A1006,'Asignacion Ene'!A:A,'Asignacion Ene'!C:C))</f>
        <v>Sayer Vuelteros</v>
      </c>
      <c r="C1006" s="10" t="str">
        <f t="array" ref="C1006">IFERROR(XLOOKUP(A1006,'Asignacion Ene'!A:A,'Asignacion Ene'!B:B))</f>
        <v>EC-04</v>
      </c>
      <c r="D1006" s="28">
        <v>45668.0</v>
      </c>
      <c r="E1006" s="19" t="s">
        <v>80</v>
      </c>
      <c r="F1006" s="10" t="str">
        <f t="array" ref="F1006">IFERROR(XLOOKUP(E1006,Operadores!A:A,Operadores!B:B))</f>
        <v>FIGMAR</v>
      </c>
      <c r="G1006" s="16" t="s">
        <v>77</v>
      </c>
      <c r="H1006" s="13">
        <v>19.38</v>
      </c>
      <c r="I1006" s="18">
        <v>820.0</v>
      </c>
      <c r="J1006" s="15">
        <f t="shared" si="5"/>
        <v>15891.6</v>
      </c>
      <c r="K1006" s="10" t="str">
        <f t="array" ref="K1006">IFERROR(XLOOKUP(G1006,'Tipo de Carga'!A:A,'Tipo de Carga'!B:B))</f>
        <v>Autoabasto</v>
      </c>
      <c r="L1006" s="10">
        <f t="shared" si="2"/>
        <v>2</v>
      </c>
      <c r="M1006" s="10">
        <f t="shared" si="3"/>
        <v>11</v>
      </c>
      <c r="N1006" s="10">
        <f t="shared" si="4"/>
        <v>1</v>
      </c>
      <c r="O1006" s="10" t="str">
        <f t="array" ref="O1006">IFERROR(XLOOKUP(G1006,'Tipo de Carga'!A:A,'Tipo de Carga'!C:C))</f>
        <v>Diesel</v>
      </c>
    </row>
    <row r="1007">
      <c r="A1007" s="16">
        <v>1876.0</v>
      </c>
      <c r="B1007" s="10" t="str">
        <f t="array" ref="B1007">IFERROR(XLOOKUP(A1007,'Asignacion Ene'!A:A,'Asignacion Ene'!C:C))</f>
        <v>Circuitos</v>
      </c>
      <c r="C1007" s="10" t="str">
        <f t="array" ref="C1007">IFERROR(XLOOKUP(A1007,'Asignacion Ene'!A:A,'Asignacion Ene'!B:B))</f>
        <v>EC-03</v>
      </c>
      <c r="D1007" s="28">
        <v>45668.0</v>
      </c>
      <c r="E1007" s="19" t="s">
        <v>202</v>
      </c>
      <c r="F1007" s="10" t="str">
        <f t="array" ref="F1007">IFERROR(XLOOKUP(E1007,Operadores!A:A,Operadores!B:B))</f>
        <v>RUIFR</v>
      </c>
      <c r="G1007" s="16" t="s">
        <v>83</v>
      </c>
      <c r="H1007" s="13">
        <v>19.7865300000001</v>
      </c>
      <c r="I1007" s="18">
        <v>441.0</v>
      </c>
      <c r="J1007" s="15">
        <f t="shared" si="5"/>
        <v>8725.85973</v>
      </c>
      <c r="K1007" s="10" t="str">
        <f t="array" ref="K1007">IFERROR(XLOOKUP(G1007,'Tipo de Carga'!A:A,'Tipo de Carga'!B:B))</f>
        <v>Autoabasto</v>
      </c>
      <c r="L1007" s="10">
        <f t="shared" si="2"/>
        <v>2</v>
      </c>
      <c r="M1007" s="10">
        <f t="shared" si="3"/>
        <v>11</v>
      </c>
      <c r="N1007" s="10">
        <f t="shared" si="4"/>
        <v>1</v>
      </c>
      <c r="O1007" s="10" t="str">
        <f t="array" ref="O1007">IFERROR(XLOOKUP(G1007,'Tipo de Carga'!A:A,'Tipo de Carga'!C:C))</f>
        <v>Diesel</v>
      </c>
    </row>
    <row r="1008">
      <c r="A1008" s="16">
        <v>1871.0</v>
      </c>
      <c r="B1008" s="10" t="str">
        <f t="array" ref="B1008">IFERROR(XLOOKUP(A1008,'Asignacion Ene'!A:A,'Asignacion Ene'!C:C))</f>
        <v>Circuitos</v>
      </c>
      <c r="C1008" s="10" t="str">
        <f t="array" ref="C1008">IFERROR(XLOOKUP(A1008,'Asignacion Ene'!A:A,'Asignacion Ene'!B:B))</f>
        <v>EC-03</v>
      </c>
      <c r="D1008" s="28">
        <v>45668.0</v>
      </c>
      <c r="E1008" s="19" t="s">
        <v>82</v>
      </c>
      <c r="F1008" s="10" t="str">
        <f t="array" ref="F1008">IFERROR(XLOOKUP(E1008,Operadores!A:A,Operadores!B:B))</f>
        <v>LOPREN</v>
      </c>
      <c r="G1008" s="16" t="s">
        <v>83</v>
      </c>
      <c r="H1008" s="13">
        <v>19.78936</v>
      </c>
      <c r="I1008" s="18">
        <v>498.0</v>
      </c>
      <c r="J1008" s="15">
        <f t="shared" si="5"/>
        <v>9855.10128</v>
      </c>
      <c r="K1008" s="10" t="str">
        <f t="array" ref="K1008">IFERROR(XLOOKUP(G1008,'Tipo de Carga'!A:A,'Tipo de Carga'!B:B))</f>
        <v>Autoabasto</v>
      </c>
      <c r="L1008" s="10">
        <f t="shared" si="2"/>
        <v>2</v>
      </c>
      <c r="M1008" s="10">
        <f t="shared" si="3"/>
        <v>11</v>
      </c>
      <c r="N1008" s="10">
        <f t="shared" si="4"/>
        <v>1</v>
      </c>
      <c r="O1008" s="10" t="str">
        <f t="array" ref="O1008">IFERROR(XLOOKUP(G1008,'Tipo de Carga'!A:A,'Tipo de Carga'!C:C))</f>
        <v>Diesel</v>
      </c>
    </row>
    <row r="1009">
      <c r="A1009" s="16">
        <v>1931.0</v>
      </c>
      <c r="B1009" s="10" t="str">
        <f t="array" ref="B1009">IFERROR(XLOOKUP(A1009,'Asignacion Ene'!A:A,'Asignacion Ene'!C:C))</f>
        <v>Circuitos</v>
      </c>
      <c r="C1009" s="10" t="str">
        <f t="array" ref="C1009">IFERROR(XLOOKUP(A1009,'Asignacion Ene'!A:A,'Asignacion Ene'!B:B))</f>
        <v>EC-03</v>
      </c>
      <c r="D1009" s="28">
        <v>45668.0</v>
      </c>
      <c r="E1009" s="19" t="s">
        <v>279</v>
      </c>
      <c r="F1009" s="10" t="str">
        <f t="array" ref="F1009">IFERROR(XLOOKUP(E1009,Operadores!A:A,Operadores!B:B))</f>
        <v>ARBJO</v>
      </c>
      <c r="G1009" s="16" t="s">
        <v>83</v>
      </c>
      <c r="H1009" s="13">
        <v>19.78936</v>
      </c>
      <c r="I1009" s="18">
        <v>230.0</v>
      </c>
      <c r="J1009" s="15">
        <f t="shared" si="5"/>
        <v>4551.5528</v>
      </c>
      <c r="K1009" s="10" t="str">
        <f t="array" ref="K1009">IFERROR(XLOOKUP(G1009,'Tipo de Carga'!A:A,'Tipo de Carga'!B:B))</f>
        <v>Autoabasto</v>
      </c>
      <c r="L1009" s="10">
        <f t="shared" si="2"/>
        <v>2</v>
      </c>
      <c r="M1009" s="10">
        <f t="shared" si="3"/>
        <v>11</v>
      </c>
      <c r="N1009" s="10">
        <f t="shared" si="4"/>
        <v>1</v>
      </c>
      <c r="O1009" s="10" t="str">
        <f t="array" ref="O1009">IFERROR(XLOOKUP(G1009,'Tipo de Carga'!A:A,'Tipo de Carga'!C:C))</f>
        <v>Diesel</v>
      </c>
    </row>
    <row r="1010">
      <c r="A1010" s="16">
        <v>1740.0</v>
      </c>
      <c r="B1010" s="10" t="str">
        <f t="array" ref="B1010">IFERROR(XLOOKUP(A1010,'Asignacion Ene'!A:A,'Asignacion Ene'!C:C))</f>
        <v>Circuitos</v>
      </c>
      <c r="C1010" s="10" t="str">
        <f t="array" ref="C1010">IFERROR(XLOOKUP(A1010,'Asignacion Ene'!A:A,'Asignacion Ene'!B:B))</f>
        <v>EC-03</v>
      </c>
      <c r="D1010" s="28">
        <v>45668.0</v>
      </c>
      <c r="E1010" s="19" t="s">
        <v>358</v>
      </c>
      <c r="F1010" s="10" t="str">
        <f t="array" ref="F1010">IFERROR(XLOOKUP(E1010,Operadores!A:A,Operadores!B:B))</f>
        <v>CUAALV</v>
      </c>
      <c r="G1010" s="16" t="s">
        <v>83</v>
      </c>
      <c r="H1010" s="13">
        <v>19.78936</v>
      </c>
      <c r="I1010" s="18">
        <v>220.0</v>
      </c>
      <c r="J1010" s="15">
        <f t="shared" si="5"/>
        <v>4353.6592</v>
      </c>
      <c r="K1010" s="10" t="str">
        <f t="array" ref="K1010">IFERROR(XLOOKUP(G1010,'Tipo de Carga'!A:A,'Tipo de Carga'!B:B))</f>
        <v>Autoabasto</v>
      </c>
      <c r="L1010" s="10">
        <f t="shared" si="2"/>
        <v>2</v>
      </c>
      <c r="M1010" s="10">
        <f t="shared" si="3"/>
        <v>11</v>
      </c>
      <c r="N1010" s="10">
        <f t="shared" si="4"/>
        <v>1</v>
      </c>
      <c r="O1010" s="10" t="str">
        <f t="array" ref="O1010">IFERROR(XLOOKUP(G1010,'Tipo de Carga'!A:A,'Tipo de Carga'!C:C))</f>
        <v>Diesel</v>
      </c>
    </row>
    <row r="1011">
      <c r="A1011" s="16">
        <v>1948.0</v>
      </c>
      <c r="B1011" s="10" t="str">
        <f t="array" ref="B1011">IFERROR(XLOOKUP(A1011,'Asignacion Ene'!A:A,'Asignacion Ene'!C:C))</f>
        <v>Circuitos</v>
      </c>
      <c r="C1011" s="10" t="str">
        <f t="array" ref="C1011">IFERROR(XLOOKUP(A1011,'Asignacion Ene'!A:A,'Asignacion Ene'!B:B))</f>
        <v>EC-03</v>
      </c>
      <c r="D1011" s="28">
        <v>45668.0</v>
      </c>
      <c r="E1011" s="19" t="s">
        <v>81</v>
      </c>
      <c r="F1011" s="10" t="str">
        <f t="array" ref="F1011">IFERROR(XLOOKUP(E1011,Operadores!A:A,Operadores!B:B))</f>
        <v>MOREFR</v>
      </c>
      <c r="G1011" s="16" t="s">
        <v>86</v>
      </c>
      <c r="H1011" s="13">
        <v>19.1917</v>
      </c>
      <c r="I1011" s="18">
        <v>450.0</v>
      </c>
      <c r="J1011" s="15">
        <f t="shared" si="5"/>
        <v>8636.265</v>
      </c>
      <c r="K1011" s="10" t="str">
        <f t="array" ref="K1011">IFERROR(XLOOKUP(G1011,'Tipo de Carga'!A:A,'Tipo de Carga'!B:B))</f>
        <v>Autoabasto</v>
      </c>
      <c r="L1011" s="10">
        <f t="shared" si="2"/>
        <v>2</v>
      </c>
      <c r="M1011" s="10">
        <f t="shared" si="3"/>
        <v>11</v>
      </c>
      <c r="N1011" s="10">
        <f t="shared" si="4"/>
        <v>1</v>
      </c>
      <c r="O1011" s="10" t="str">
        <f t="array" ref="O1011">IFERROR(XLOOKUP(G1011,'Tipo de Carga'!A:A,'Tipo de Carga'!C:C))</f>
        <v>Diesel</v>
      </c>
    </row>
    <row r="1012">
      <c r="A1012" s="16">
        <v>1877.0</v>
      </c>
      <c r="B1012" s="10" t="str">
        <f t="array" ref="B1012">IFERROR(XLOOKUP(A1012,'Asignacion Ene'!A:A,'Asignacion Ene'!C:C))</f>
        <v>Circuitos</v>
      </c>
      <c r="C1012" s="10" t="str">
        <f t="array" ref="C1012">IFERROR(XLOOKUP(A1012,'Asignacion Ene'!A:A,'Asignacion Ene'!B:B))</f>
        <v>EC-03</v>
      </c>
      <c r="D1012" s="28">
        <v>45668.0</v>
      </c>
      <c r="E1012" s="19" t="s">
        <v>211</v>
      </c>
      <c r="F1012" s="10" t="str">
        <f t="array" ref="F1012">IFERROR(XLOOKUP(E1012,Operadores!A:A,Operadores!B:B))</f>
        <v>GRERI</v>
      </c>
      <c r="G1012" s="16" t="s">
        <v>86</v>
      </c>
      <c r="H1012" s="13">
        <v>19.1917</v>
      </c>
      <c r="I1012" s="18">
        <v>460.0</v>
      </c>
      <c r="J1012" s="15">
        <f t="shared" si="5"/>
        <v>8828.182</v>
      </c>
      <c r="K1012" s="10" t="str">
        <f t="array" ref="K1012">IFERROR(XLOOKUP(G1012,'Tipo de Carga'!A:A,'Tipo de Carga'!B:B))</f>
        <v>Autoabasto</v>
      </c>
      <c r="L1012" s="10">
        <f t="shared" si="2"/>
        <v>2</v>
      </c>
      <c r="M1012" s="10">
        <f t="shared" si="3"/>
        <v>11</v>
      </c>
      <c r="N1012" s="10">
        <f t="shared" si="4"/>
        <v>1</v>
      </c>
      <c r="O1012" s="10" t="str">
        <f t="array" ref="O1012">IFERROR(XLOOKUP(G1012,'Tipo de Carga'!A:A,'Tipo de Carga'!C:C))</f>
        <v>Diesel</v>
      </c>
    </row>
    <row r="1013">
      <c r="A1013" s="16" t="s">
        <v>31</v>
      </c>
      <c r="B1013" s="10" t="str">
        <f t="array" ref="B1013">IFERROR(XLOOKUP(A1013,'Asignacion Ene'!A:A,'Asignacion Ene'!C:C))</f>
        <v/>
      </c>
      <c r="C1013" s="10" t="str">
        <f t="array" ref="C1013">IFERROR(XLOOKUP(A1013,'Asignacion Ene'!A:A,'Asignacion Ene'!B:B))</f>
        <v/>
      </c>
      <c r="D1013" s="28">
        <v>45668.0</v>
      </c>
      <c r="E1013" s="19" t="s">
        <v>32</v>
      </c>
      <c r="F1013" s="10" t="str">
        <f t="array" ref="F1013">IFERROR(XLOOKUP(E1013,Operadores!A:A,Operadores!B:B))</f>
        <v>MTTO</v>
      </c>
      <c r="G1013" s="16" t="s">
        <v>33</v>
      </c>
      <c r="H1013" s="13">
        <v>19.16584</v>
      </c>
      <c r="I1013" s="18">
        <v>80.0</v>
      </c>
      <c r="J1013" s="15">
        <f t="shared" si="5"/>
        <v>1533.2672</v>
      </c>
      <c r="K1013" s="10" t="str">
        <f t="array" ref="K1013">IFERROR(XLOOKUP(G1013,'Tipo de Carga'!A:A,'Tipo de Carga'!B:B))</f>
        <v>Autoabasto</v>
      </c>
      <c r="L1013" s="10">
        <f t="shared" si="2"/>
        <v>2</v>
      </c>
      <c r="M1013" s="10">
        <f t="shared" si="3"/>
        <v>11</v>
      </c>
      <c r="N1013" s="10">
        <f t="shared" si="4"/>
        <v>1</v>
      </c>
      <c r="O1013" s="10" t="str">
        <f t="array" ref="O1013">IFERROR(XLOOKUP(G1013,'Tipo de Carga'!A:A,'Tipo de Carga'!C:C))</f>
        <v>Diesel</v>
      </c>
    </row>
    <row r="1014">
      <c r="A1014" s="16" t="s">
        <v>31</v>
      </c>
      <c r="B1014" s="10" t="str">
        <f t="array" ref="B1014">IFERROR(XLOOKUP(A1014,'Asignacion Ene'!A:A,'Asignacion Ene'!C:C))</f>
        <v/>
      </c>
      <c r="C1014" s="10" t="str">
        <f t="array" ref="C1014">IFERROR(XLOOKUP(A1014,'Asignacion Ene'!A:A,'Asignacion Ene'!B:B))</f>
        <v/>
      </c>
      <c r="D1014" s="28">
        <v>45668.0</v>
      </c>
      <c r="E1014" s="19" t="s">
        <v>32</v>
      </c>
      <c r="F1014" s="10" t="str">
        <f t="array" ref="F1014">IFERROR(XLOOKUP(E1014,Operadores!A:A,Operadores!B:B))</f>
        <v>MTTO</v>
      </c>
      <c r="G1014" s="16" t="s">
        <v>33</v>
      </c>
      <c r="H1014" s="13">
        <v>19.16584</v>
      </c>
      <c r="I1014" s="18">
        <v>120.0</v>
      </c>
      <c r="J1014" s="15">
        <f t="shared" si="5"/>
        <v>2299.9008</v>
      </c>
      <c r="K1014" s="10" t="str">
        <f t="array" ref="K1014">IFERROR(XLOOKUP(G1014,'Tipo de Carga'!A:A,'Tipo de Carga'!B:B))</f>
        <v>Autoabasto</v>
      </c>
      <c r="L1014" s="10">
        <f t="shared" si="2"/>
        <v>2</v>
      </c>
      <c r="M1014" s="10">
        <f t="shared" si="3"/>
        <v>11</v>
      </c>
      <c r="N1014" s="10">
        <f t="shared" si="4"/>
        <v>1</v>
      </c>
      <c r="O1014" s="10" t="str">
        <f t="array" ref="O1014">IFERROR(XLOOKUP(G1014,'Tipo de Carga'!A:A,'Tipo de Carga'!C:C))</f>
        <v>Diesel</v>
      </c>
    </row>
    <row r="1015">
      <c r="A1015" s="16">
        <v>1809.0</v>
      </c>
      <c r="B1015" s="10" t="str">
        <f t="array" ref="B1015">IFERROR(XLOOKUP(A1015,'Asignacion Ene'!A:A,'Asignacion Ene'!C:C))</f>
        <v>Full Liver</v>
      </c>
      <c r="C1015" s="10" t="str">
        <f t="array" ref="C1015">IFERROR(XLOOKUP(A1015,'Asignacion Ene'!A:A,'Asignacion Ene'!B:B))</f>
        <v>EC-01</v>
      </c>
      <c r="D1015" s="28">
        <v>45668.0</v>
      </c>
      <c r="E1015" s="19" t="s">
        <v>63</v>
      </c>
      <c r="F1015" s="10" t="str">
        <f t="array" ref="F1015">IFERROR(XLOOKUP(E1015,Operadores!A:A,Operadores!B:B))</f>
        <v>MARFRA</v>
      </c>
      <c r="G1015" s="16" t="s">
        <v>33</v>
      </c>
      <c r="H1015" s="13">
        <v>19.16584</v>
      </c>
      <c r="I1015" s="18">
        <v>771.0</v>
      </c>
      <c r="J1015" s="15">
        <f t="shared" si="5"/>
        <v>14776.86264</v>
      </c>
      <c r="K1015" s="10" t="str">
        <f t="array" ref="K1015">IFERROR(XLOOKUP(G1015,'Tipo de Carga'!A:A,'Tipo de Carga'!B:B))</f>
        <v>Autoabasto</v>
      </c>
      <c r="L1015" s="10">
        <f t="shared" si="2"/>
        <v>2</v>
      </c>
      <c r="M1015" s="10">
        <f t="shared" si="3"/>
        <v>11</v>
      </c>
      <c r="N1015" s="10">
        <f t="shared" si="4"/>
        <v>1</v>
      </c>
      <c r="O1015" s="10" t="str">
        <f t="array" ref="O1015">IFERROR(XLOOKUP(G1015,'Tipo de Carga'!A:A,'Tipo de Carga'!C:C))</f>
        <v>Diesel</v>
      </c>
    </row>
    <row r="1016">
      <c r="A1016" s="16">
        <v>1789.0</v>
      </c>
      <c r="B1016" s="10" t="str">
        <f t="array" ref="B1016">IFERROR(XLOOKUP(A1016,'Asignacion Ene'!A:A,'Asignacion Ene'!C:C))</f>
        <v>Hisense</v>
      </c>
      <c r="C1016" s="10" t="str">
        <f t="array" ref="C1016">IFERROR(XLOOKUP(A1016,'Asignacion Ene'!A:A,'Asignacion Ene'!B:B))</f>
        <v>EC-03</v>
      </c>
      <c r="D1016" s="28">
        <v>45668.0</v>
      </c>
      <c r="E1016" s="19" t="s">
        <v>286</v>
      </c>
      <c r="F1016" s="10" t="str">
        <f t="array" ref="F1016">IFERROR(XLOOKUP(E1016,Operadores!A:A,Operadores!B:B))</f>
        <v>GALANG</v>
      </c>
      <c r="G1016" s="16" t="s">
        <v>33</v>
      </c>
      <c r="H1016" s="13">
        <v>19.16584</v>
      </c>
      <c r="I1016" s="18">
        <v>737.0</v>
      </c>
      <c r="J1016" s="15">
        <f t="shared" si="5"/>
        <v>14125.22408</v>
      </c>
      <c r="K1016" s="10" t="str">
        <f t="array" ref="K1016">IFERROR(XLOOKUP(G1016,'Tipo de Carga'!A:A,'Tipo de Carga'!B:B))</f>
        <v>Autoabasto</v>
      </c>
      <c r="L1016" s="10">
        <f t="shared" si="2"/>
        <v>2</v>
      </c>
      <c r="M1016" s="10">
        <f t="shared" si="3"/>
        <v>11</v>
      </c>
      <c r="N1016" s="10">
        <f t="shared" si="4"/>
        <v>1</v>
      </c>
      <c r="O1016" s="10" t="str">
        <f t="array" ref="O1016">IFERROR(XLOOKUP(G1016,'Tipo de Carga'!A:A,'Tipo de Carga'!C:C))</f>
        <v>Diesel</v>
      </c>
    </row>
    <row r="1017">
      <c r="A1017" s="16">
        <v>2001.0</v>
      </c>
      <c r="B1017" s="10" t="str">
        <f t="array" ref="B1017">IFERROR(XLOOKUP(A1017,'Asignacion Ene'!A:A,'Asignacion Ene'!C:C))</f>
        <v>MeLi Dedicado Merida</v>
      </c>
      <c r="C1017" s="10" t="str">
        <f t="array" ref="C1017">IFERROR(XLOOKUP(A1017,'Asignacion Ene'!A:A,'Asignacion Ene'!B:B))</f>
        <v>EC-05</v>
      </c>
      <c r="D1017" s="28">
        <v>45668.0</v>
      </c>
      <c r="E1017" s="19" t="s">
        <v>362</v>
      </c>
      <c r="F1017" s="10" t="str">
        <f t="array" ref="F1017">IFERROR(XLOOKUP(E1017,Operadores!A:A,Operadores!B:B))</f>
        <v>TRESER</v>
      </c>
      <c r="G1017" s="16" t="s">
        <v>39</v>
      </c>
      <c r="H1017" s="13">
        <v>20.806606</v>
      </c>
      <c r="I1017" s="18">
        <v>391.0</v>
      </c>
      <c r="J1017" s="15">
        <f t="shared" si="5"/>
        <v>8135.382946</v>
      </c>
      <c r="K1017" s="10" t="str">
        <f t="array" ref="K1017">IFERROR(XLOOKUP(G1017,'Tipo de Carga'!A:A,'Tipo de Carga'!B:B))</f>
        <v>Autoabasto</v>
      </c>
      <c r="L1017" s="10">
        <f t="shared" si="2"/>
        <v>2</v>
      </c>
      <c r="M1017" s="10">
        <f t="shared" si="3"/>
        <v>11</v>
      </c>
      <c r="N1017" s="10">
        <f t="shared" si="4"/>
        <v>1</v>
      </c>
      <c r="O1017" s="10" t="str">
        <f t="array" ref="O1017">IFERROR(XLOOKUP(G1017,'Tipo de Carga'!A:A,'Tipo de Carga'!C:C))</f>
        <v>Diesel</v>
      </c>
    </row>
    <row r="1018">
      <c r="A1018" s="16">
        <v>2000.0</v>
      </c>
      <c r="B1018" s="10" t="str">
        <f t="array" ref="B1018">IFERROR(XLOOKUP(A1018,'Asignacion Ene'!A:A,'Asignacion Ene'!C:C))</f>
        <v>MeLi Dedicado Merida</v>
      </c>
      <c r="C1018" s="10" t="str">
        <f t="array" ref="C1018">IFERROR(XLOOKUP(A1018,'Asignacion Ene'!A:A,'Asignacion Ene'!B:B))</f>
        <v>EC-05</v>
      </c>
      <c r="D1018" s="28">
        <v>45668.0</v>
      </c>
      <c r="E1018" s="19" t="s">
        <v>94</v>
      </c>
      <c r="F1018" s="10" t="str">
        <f t="array" ref="F1018">IFERROR(XLOOKUP(E1018,Operadores!A:A,Operadores!B:B))</f>
        <v>RODALE</v>
      </c>
      <c r="G1018" s="16" t="s">
        <v>39</v>
      </c>
      <c r="H1018" s="13">
        <v>20.806606</v>
      </c>
      <c r="I1018" s="18">
        <v>200.0</v>
      </c>
      <c r="J1018" s="15">
        <f t="shared" si="5"/>
        <v>4161.3212</v>
      </c>
      <c r="K1018" s="10" t="str">
        <f t="array" ref="K1018">IFERROR(XLOOKUP(G1018,'Tipo de Carga'!A:A,'Tipo de Carga'!B:B))</f>
        <v>Autoabasto</v>
      </c>
      <c r="L1018" s="10">
        <f t="shared" si="2"/>
        <v>2</v>
      </c>
      <c r="M1018" s="10">
        <f t="shared" si="3"/>
        <v>11</v>
      </c>
      <c r="N1018" s="10">
        <f t="shared" si="4"/>
        <v>1</v>
      </c>
      <c r="O1018" s="10" t="str">
        <f t="array" ref="O1018">IFERROR(XLOOKUP(G1018,'Tipo de Carga'!A:A,'Tipo de Carga'!C:C))</f>
        <v>Diesel</v>
      </c>
    </row>
    <row r="1019">
      <c r="A1019" s="16">
        <v>2013.0</v>
      </c>
      <c r="B1019" s="10" t="str">
        <f t="array" ref="B1019">IFERROR(XLOOKUP(A1019,'Asignacion Ene'!A:A,'Asignacion Ene'!C:C))</f>
        <v>MeLi Dedicado Merida</v>
      </c>
      <c r="C1019" s="10" t="str">
        <f t="array" ref="C1019">IFERROR(XLOOKUP(A1019,'Asignacion Ene'!A:A,'Asignacion Ene'!B:B))</f>
        <v>EC-05</v>
      </c>
      <c r="D1019" s="28">
        <v>45668.0</v>
      </c>
      <c r="E1019" s="19" t="s">
        <v>35</v>
      </c>
      <c r="F1019" s="10" t="str">
        <f t="array" ref="F1019">IFERROR(XLOOKUP(E1019,Operadores!A:A,Operadores!B:B))</f>
        <v>MONENR</v>
      </c>
      <c r="G1019" s="16" t="s">
        <v>39</v>
      </c>
      <c r="H1019" s="13">
        <v>20.806606</v>
      </c>
      <c r="I1019" s="18">
        <v>473.0</v>
      </c>
      <c r="J1019" s="15">
        <f t="shared" si="5"/>
        <v>9841.524638</v>
      </c>
      <c r="K1019" s="10" t="str">
        <f t="array" ref="K1019">IFERROR(XLOOKUP(G1019,'Tipo de Carga'!A:A,'Tipo de Carga'!B:B))</f>
        <v>Autoabasto</v>
      </c>
      <c r="L1019" s="10">
        <f t="shared" si="2"/>
        <v>2</v>
      </c>
      <c r="M1019" s="10">
        <f t="shared" si="3"/>
        <v>11</v>
      </c>
      <c r="N1019" s="10">
        <f t="shared" si="4"/>
        <v>1</v>
      </c>
      <c r="O1019" s="10" t="str">
        <f t="array" ref="O1019">IFERROR(XLOOKUP(G1019,'Tipo de Carga'!A:A,'Tipo de Carga'!C:C))</f>
        <v>Diesel</v>
      </c>
    </row>
    <row r="1020">
      <c r="A1020" s="16">
        <v>2029.0</v>
      </c>
      <c r="B1020" s="10" t="str">
        <f t="array" ref="B1020">IFERROR(XLOOKUP(A1020,'Asignacion Ene'!A:A,'Asignacion Ene'!C:C))</f>
        <v>MeLi Dedicado Merida</v>
      </c>
      <c r="C1020" s="10" t="str">
        <f t="array" ref="C1020">IFERROR(XLOOKUP(A1020,'Asignacion Ene'!A:A,'Asignacion Ene'!B:B))</f>
        <v>EC-05</v>
      </c>
      <c r="D1020" s="28">
        <v>45668.0</v>
      </c>
      <c r="E1020" s="19" t="s">
        <v>225</v>
      </c>
      <c r="F1020" s="10" t="str">
        <f t="array" ref="F1020">IFERROR(XLOOKUP(E1020,Operadores!A:A,Operadores!B:B))</f>
        <v>ACOHER</v>
      </c>
      <c r="G1020" s="16" t="s">
        <v>39</v>
      </c>
      <c r="H1020" s="13">
        <v>20.806606</v>
      </c>
      <c r="I1020" s="18">
        <v>210.0</v>
      </c>
      <c r="J1020" s="15">
        <f t="shared" si="5"/>
        <v>4369.38726</v>
      </c>
      <c r="K1020" s="10" t="str">
        <f t="array" ref="K1020">IFERROR(XLOOKUP(G1020,'Tipo de Carga'!A:A,'Tipo de Carga'!B:B))</f>
        <v>Autoabasto</v>
      </c>
      <c r="L1020" s="10">
        <f t="shared" si="2"/>
        <v>2</v>
      </c>
      <c r="M1020" s="10">
        <f t="shared" si="3"/>
        <v>11</v>
      </c>
      <c r="N1020" s="10">
        <f t="shared" si="4"/>
        <v>1</v>
      </c>
      <c r="O1020" s="10" t="str">
        <f t="array" ref="O1020">IFERROR(XLOOKUP(G1020,'Tipo de Carga'!A:A,'Tipo de Carga'!C:C))</f>
        <v>Diesel</v>
      </c>
    </row>
    <row r="1021">
      <c r="A1021" s="16">
        <v>2006.0</v>
      </c>
      <c r="B1021" s="10" t="str">
        <f t="array" ref="B1021">IFERROR(XLOOKUP(A1021,'Asignacion Ene'!A:A,'Asignacion Ene'!C:C))</f>
        <v>MeLi Dedicado Merida</v>
      </c>
      <c r="C1021" s="10" t="str">
        <f t="array" ref="C1021">IFERROR(XLOOKUP(A1021,'Asignacion Ene'!A:A,'Asignacion Ene'!B:B))</f>
        <v>EC-05</v>
      </c>
      <c r="D1021" s="28">
        <v>45668.0</v>
      </c>
      <c r="E1021" s="19" t="s">
        <v>171</v>
      </c>
      <c r="F1021" s="10" t="str">
        <f t="array" ref="F1021">IFERROR(XLOOKUP(E1021,Operadores!A:A,Operadores!B:B))</f>
        <v>RIVJOS</v>
      </c>
      <c r="G1021" s="16" t="s">
        <v>39</v>
      </c>
      <c r="H1021" s="13">
        <v>20.806606</v>
      </c>
      <c r="I1021" s="18">
        <v>446.0</v>
      </c>
      <c r="J1021" s="15">
        <f t="shared" si="5"/>
        <v>9279.746276</v>
      </c>
      <c r="K1021" s="10" t="str">
        <f t="array" ref="K1021">IFERROR(XLOOKUP(G1021,'Tipo de Carga'!A:A,'Tipo de Carga'!B:B))</f>
        <v>Autoabasto</v>
      </c>
      <c r="L1021" s="10">
        <f t="shared" si="2"/>
        <v>2</v>
      </c>
      <c r="M1021" s="10">
        <f t="shared" si="3"/>
        <v>11</v>
      </c>
      <c r="N1021" s="10">
        <f t="shared" si="4"/>
        <v>1</v>
      </c>
      <c r="O1021" s="10" t="str">
        <f t="array" ref="O1021">IFERROR(XLOOKUP(G1021,'Tipo de Carga'!A:A,'Tipo de Carga'!C:C))</f>
        <v>Diesel</v>
      </c>
    </row>
    <row r="1022">
      <c r="A1022" s="16">
        <v>1758.0</v>
      </c>
      <c r="B1022" s="10" t="str">
        <f t="array" ref="B1022">IFERROR(XLOOKUP(A1022,'Asignacion Ene'!A:A,'Asignacion Ene'!C:C))</f>
        <v>Wm Full</v>
      </c>
      <c r="C1022" s="10" t="str">
        <f t="array" ref="C1022">IFERROR(XLOOKUP(A1022,'Asignacion Ene'!A:A,'Asignacion Ene'!B:B))</f>
        <v>EC-08</v>
      </c>
      <c r="D1022" s="28">
        <v>45668.0</v>
      </c>
      <c r="E1022" s="19" t="s">
        <v>259</v>
      </c>
      <c r="F1022" s="10" t="str">
        <f t="array" ref="F1022">IFERROR(XLOOKUP(E1022,Operadores!A:A,Operadores!B:B))</f>
        <v>PINGUA</v>
      </c>
      <c r="G1022" s="16" t="s">
        <v>39</v>
      </c>
      <c r="H1022" s="13">
        <v>20.806606</v>
      </c>
      <c r="I1022" s="18">
        <v>420.0</v>
      </c>
      <c r="J1022" s="15">
        <f t="shared" si="5"/>
        <v>8738.77452</v>
      </c>
      <c r="K1022" s="10" t="str">
        <f t="array" ref="K1022">IFERROR(XLOOKUP(G1022,'Tipo de Carga'!A:A,'Tipo de Carga'!B:B))</f>
        <v>Autoabasto</v>
      </c>
      <c r="L1022" s="10">
        <f t="shared" si="2"/>
        <v>2</v>
      </c>
      <c r="M1022" s="10">
        <f t="shared" si="3"/>
        <v>11</v>
      </c>
      <c r="N1022" s="10">
        <f t="shared" si="4"/>
        <v>1</v>
      </c>
      <c r="O1022" s="10" t="str">
        <f t="array" ref="O1022">IFERROR(XLOOKUP(G1022,'Tipo de Carga'!A:A,'Tipo de Carga'!C:C))</f>
        <v>Diesel</v>
      </c>
    </row>
    <row r="1023">
      <c r="A1023" s="16">
        <v>1730.0</v>
      </c>
      <c r="B1023" s="10" t="str">
        <f t="array" ref="B1023">IFERROR(XLOOKUP(A1023,'Asignacion Ene'!A:A,'Asignacion Ene'!C:C))</f>
        <v>Wm Full</v>
      </c>
      <c r="C1023" s="10" t="str">
        <f t="array" ref="C1023">IFERROR(XLOOKUP(A1023,'Asignacion Ene'!A:A,'Asignacion Ene'!B:B))</f>
        <v>EC-08</v>
      </c>
      <c r="D1023" s="28">
        <v>45668.0</v>
      </c>
      <c r="E1023" s="19" t="s">
        <v>219</v>
      </c>
      <c r="F1023" s="10" t="str">
        <f t="array" ref="F1023">IFERROR(XLOOKUP(E1023,Operadores!A:A,Operadores!B:B))</f>
        <v>LOPERI</v>
      </c>
      <c r="G1023" s="16" t="s">
        <v>39</v>
      </c>
      <c r="H1023" s="13">
        <v>20.806606</v>
      </c>
      <c r="I1023" s="18">
        <v>428.0</v>
      </c>
      <c r="J1023" s="15">
        <f t="shared" si="5"/>
        <v>8905.227368</v>
      </c>
      <c r="K1023" s="10" t="str">
        <f t="array" ref="K1023">IFERROR(XLOOKUP(G1023,'Tipo de Carga'!A:A,'Tipo de Carga'!B:B))</f>
        <v>Autoabasto</v>
      </c>
      <c r="L1023" s="10">
        <f t="shared" si="2"/>
        <v>2</v>
      </c>
      <c r="M1023" s="10">
        <f t="shared" si="3"/>
        <v>11</v>
      </c>
      <c r="N1023" s="10">
        <f t="shared" si="4"/>
        <v>1</v>
      </c>
      <c r="O1023" s="10" t="str">
        <f t="array" ref="O1023">IFERROR(XLOOKUP(G1023,'Tipo de Carga'!A:A,'Tipo de Carga'!C:C))</f>
        <v>Diesel</v>
      </c>
    </row>
    <row r="1024">
      <c r="A1024" s="16">
        <v>1728.0</v>
      </c>
      <c r="B1024" s="10" t="str">
        <f t="array" ref="B1024">IFERROR(XLOOKUP(A1024,'Asignacion Ene'!A:A,'Asignacion Ene'!C:C))</f>
        <v>Wm Full</v>
      </c>
      <c r="C1024" s="10" t="str">
        <f t="array" ref="C1024">IFERROR(XLOOKUP(A1024,'Asignacion Ene'!A:A,'Asignacion Ene'!B:B))</f>
        <v>EC-08</v>
      </c>
      <c r="D1024" s="28">
        <v>45668.0</v>
      </c>
      <c r="E1024" s="19" t="s">
        <v>93</v>
      </c>
      <c r="F1024" s="10" t="str">
        <f t="array" ref="F1024">IFERROR(XLOOKUP(E1024,Operadores!A:A,Operadores!B:B))</f>
        <v>MARJO13</v>
      </c>
      <c r="G1024" s="16" t="s">
        <v>39</v>
      </c>
      <c r="H1024" s="13">
        <v>20.806606</v>
      </c>
      <c r="I1024" s="18">
        <v>390.0</v>
      </c>
      <c r="J1024" s="15">
        <f t="shared" si="5"/>
        <v>8114.57634</v>
      </c>
      <c r="K1024" s="10" t="str">
        <f t="array" ref="K1024">IFERROR(XLOOKUP(G1024,'Tipo de Carga'!A:A,'Tipo de Carga'!B:B))</f>
        <v>Autoabasto</v>
      </c>
      <c r="L1024" s="10">
        <f t="shared" si="2"/>
        <v>2</v>
      </c>
      <c r="M1024" s="10">
        <f t="shared" si="3"/>
        <v>11</v>
      </c>
      <c r="N1024" s="10">
        <f t="shared" si="4"/>
        <v>1</v>
      </c>
      <c r="O1024" s="10" t="str">
        <f t="array" ref="O1024">IFERROR(XLOOKUP(G1024,'Tipo de Carga'!A:A,'Tipo de Carga'!C:C))</f>
        <v>Diesel</v>
      </c>
    </row>
    <row r="1025">
      <c r="A1025" s="16">
        <v>1997.0</v>
      </c>
      <c r="B1025" s="10" t="str">
        <f t="array" ref="B1025">IFERROR(XLOOKUP(A1025,'Asignacion Ene'!A:A,'Asignacion Ene'!C:C))</f>
        <v>MeLi Dedicado Merida</v>
      </c>
      <c r="C1025" s="10" t="str">
        <f t="array" ref="C1025">IFERROR(XLOOKUP(A1025,'Asignacion Ene'!A:A,'Asignacion Ene'!B:B))</f>
        <v>EC-05</v>
      </c>
      <c r="D1025" s="28">
        <v>45668.0</v>
      </c>
      <c r="E1025" s="19" t="s">
        <v>170</v>
      </c>
      <c r="F1025" s="10" t="str">
        <f t="array" ref="F1025">IFERROR(XLOOKUP(E1025,Operadores!A:A,Operadores!B:B))</f>
        <v>MARLEO</v>
      </c>
      <c r="G1025" s="16" t="s">
        <v>39</v>
      </c>
      <c r="H1025" s="13">
        <v>20.806606</v>
      </c>
      <c r="I1025" s="18">
        <v>434.0</v>
      </c>
      <c r="J1025" s="15">
        <f t="shared" si="5"/>
        <v>9030.067004</v>
      </c>
      <c r="K1025" s="10" t="str">
        <f t="array" ref="K1025">IFERROR(XLOOKUP(G1025,'Tipo de Carga'!A:A,'Tipo de Carga'!B:B))</f>
        <v>Autoabasto</v>
      </c>
      <c r="L1025" s="10">
        <f t="shared" si="2"/>
        <v>2</v>
      </c>
      <c r="M1025" s="10">
        <f t="shared" si="3"/>
        <v>11</v>
      </c>
      <c r="N1025" s="10">
        <f t="shared" si="4"/>
        <v>1</v>
      </c>
      <c r="O1025" s="10" t="str">
        <f t="array" ref="O1025">IFERROR(XLOOKUP(G1025,'Tipo de Carga'!A:A,'Tipo de Carga'!C:C))</f>
        <v>Diesel</v>
      </c>
    </row>
    <row r="1026">
      <c r="A1026" s="16">
        <v>1907.0</v>
      </c>
      <c r="B1026" s="10" t="str">
        <f t="array" ref="B1026">IFERROR(XLOOKUP(A1026,'Asignacion Ene'!A:A,'Asignacion Ene'!C:C))</f>
        <v>Circuitos</v>
      </c>
      <c r="C1026" s="10" t="str">
        <f t="array" ref="C1026">IFERROR(XLOOKUP(A1026,'Asignacion Ene'!A:A,'Asignacion Ene'!B:B))</f>
        <v>EC-03</v>
      </c>
      <c r="D1026" s="28">
        <v>45668.0</v>
      </c>
      <c r="E1026" s="19" t="s">
        <v>287</v>
      </c>
      <c r="F1026" s="10" t="str">
        <f t="array" ref="F1026">IFERROR(XLOOKUP(E1026,Operadores!A:A,Operadores!B:B))</f>
        <v>HUAIS</v>
      </c>
      <c r="G1026" s="16" t="s">
        <v>39</v>
      </c>
      <c r="H1026" s="13">
        <v>20.806606</v>
      </c>
      <c r="I1026" s="18">
        <v>232.0</v>
      </c>
      <c r="J1026" s="15">
        <f t="shared" si="5"/>
        <v>4827.132592</v>
      </c>
      <c r="K1026" s="10" t="str">
        <f t="array" ref="K1026">IFERROR(XLOOKUP(G1026,'Tipo de Carga'!A:A,'Tipo de Carga'!B:B))</f>
        <v>Autoabasto</v>
      </c>
      <c r="L1026" s="10">
        <f t="shared" si="2"/>
        <v>2</v>
      </c>
      <c r="M1026" s="10">
        <f t="shared" si="3"/>
        <v>11</v>
      </c>
      <c r="N1026" s="10">
        <f t="shared" si="4"/>
        <v>1</v>
      </c>
      <c r="O1026" s="10" t="str">
        <f t="array" ref="O1026">IFERROR(XLOOKUP(G1026,'Tipo de Carga'!A:A,'Tipo de Carga'!C:C))</f>
        <v>Diesel</v>
      </c>
    </row>
    <row r="1027">
      <c r="A1027" s="16">
        <v>1721.0</v>
      </c>
      <c r="B1027" s="10" t="str">
        <f t="array" ref="B1027">IFERROR(XLOOKUP(A1027,'Asignacion Ene'!A:A,'Asignacion Ene'!C:C))</f>
        <v>Wm Full</v>
      </c>
      <c r="C1027" s="10" t="str">
        <f t="array" ref="C1027">IFERROR(XLOOKUP(A1027,'Asignacion Ene'!A:A,'Asignacion Ene'!B:B))</f>
        <v>EC-08</v>
      </c>
      <c r="D1027" s="28">
        <v>45668.0</v>
      </c>
      <c r="E1027" s="19" t="s">
        <v>371</v>
      </c>
      <c r="F1027" s="10" t="str">
        <f t="array" ref="F1027">IFERROR(XLOOKUP(E1027,Operadores!A:A,Operadores!B:B))</f>
        <v>MAYSA</v>
      </c>
      <c r="G1027" s="16" t="s">
        <v>39</v>
      </c>
      <c r="H1027" s="13">
        <v>20.806606</v>
      </c>
      <c r="I1027" s="18">
        <v>466.0</v>
      </c>
      <c r="J1027" s="15">
        <f t="shared" si="5"/>
        <v>9695.878396</v>
      </c>
      <c r="K1027" s="10" t="str">
        <f t="array" ref="K1027">IFERROR(XLOOKUP(G1027,'Tipo de Carga'!A:A,'Tipo de Carga'!B:B))</f>
        <v>Autoabasto</v>
      </c>
      <c r="L1027" s="10">
        <f t="shared" si="2"/>
        <v>2</v>
      </c>
      <c r="M1027" s="10">
        <f t="shared" si="3"/>
        <v>11</v>
      </c>
      <c r="N1027" s="10">
        <f t="shared" si="4"/>
        <v>1</v>
      </c>
      <c r="O1027" s="10" t="str">
        <f t="array" ref="O1027">IFERROR(XLOOKUP(G1027,'Tipo de Carga'!A:A,'Tipo de Carga'!C:C))</f>
        <v>Diesel</v>
      </c>
    </row>
    <row r="1028">
      <c r="A1028" s="16">
        <v>2002.0</v>
      </c>
      <c r="B1028" s="10" t="str">
        <f t="array" ref="B1028">IFERROR(XLOOKUP(A1028,'Asignacion Ene'!A:A,'Asignacion Ene'!C:C))</f>
        <v>MeLi Dedicado Merida</v>
      </c>
      <c r="C1028" s="10" t="str">
        <f t="array" ref="C1028">IFERROR(XLOOKUP(A1028,'Asignacion Ene'!A:A,'Asignacion Ene'!B:B))</f>
        <v>EC-05</v>
      </c>
      <c r="D1028" s="28">
        <v>45668.0</v>
      </c>
      <c r="E1028" s="19" t="s">
        <v>309</v>
      </c>
      <c r="F1028" s="10" t="str">
        <f t="array" ref="F1028">IFERROR(XLOOKUP(E1028,Operadores!A:A,Operadores!B:B))</f>
        <v>VELALE</v>
      </c>
      <c r="G1028" s="16" t="s">
        <v>39</v>
      </c>
      <c r="H1028" s="13">
        <v>20.806606</v>
      </c>
      <c r="I1028" s="18">
        <v>274.0</v>
      </c>
      <c r="J1028" s="15">
        <f t="shared" si="5"/>
        <v>5701.010044</v>
      </c>
      <c r="K1028" s="10" t="str">
        <f t="array" ref="K1028">IFERROR(XLOOKUP(G1028,'Tipo de Carga'!A:A,'Tipo de Carga'!B:B))</f>
        <v>Autoabasto</v>
      </c>
      <c r="L1028" s="10">
        <f t="shared" si="2"/>
        <v>2</v>
      </c>
      <c r="M1028" s="10">
        <f t="shared" si="3"/>
        <v>11</v>
      </c>
      <c r="N1028" s="10">
        <f t="shared" si="4"/>
        <v>1</v>
      </c>
      <c r="O1028" s="10" t="str">
        <f t="array" ref="O1028">IFERROR(XLOOKUP(G1028,'Tipo de Carga'!A:A,'Tipo de Carga'!C:C))</f>
        <v>Diesel</v>
      </c>
    </row>
    <row r="1029">
      <c r="A1029" s="16">
        <v>2021.0</v>
      </c>
      <c r="B1029" s="10" t="str">
        <f t="array" ref="B1029">IFERROR(XLOOKUP(A1029,'Asignacion Ene'!A:A,'Asignacion Ene'!C:C))</f>
        <v>MeLi Dedicado Merida</v>
      </c>
      <c r="C1029" s="10" t="str">
        <f t="array" ref="C1029">IFERROR(XLOOKUP(A1029,'Asignacion Ene'!A:A,'Asignacion Ene'!B:B))</f>
        <v>EC-05</v>
      </c>
      <c r="D1029" s="28">
        <v>45668.0</v>
      </c>
      <c r="E1029" s="19" t="s">
        <v>179</v>
      </c>
      <c r="F1029" s="10" t="str">
        <f t="array" ref="F1029">IFERROR(XLOOKUP(E1029,Operadores!A:A,Operadores!B:B))</f>
        <v>GUTIRV</v>
      </c>
      <c r="G1029" s="16" t="s">
        <v>39</v>
      </c>
      <c r="H1029" s="13">
        <v>20.806606</v>
      </c>
      <c r="I1029" s="18">
        <v>240.0</v>
      </c>
      <c r="J1029" s="15">
        <f t="shared" si="5"/>
        <v>4993.58544</v>
      </c>
      <c r="K1029" s="10" t="str">
        <f t="array" ref="K1029">IFERROR(XLOOKUP(G1029,'Tipo de Carga'!A:A,'Tipo de Carga'!B:B))</f>
        <v>Autoabasto</v>
      </c>
      <c r="L1029" s="10">
        <f t="shared" si="2"/>
        <v>2</v>
      </c>
      <c r="M1029" s="10">
        <f t="shared" si="3"/>
        <v>11</v>
      </c>
      <c r="N1029" s="10">
        <f t="shared" si="4"/>
        <v>1</v>
      </c>
      <c r="O1029" s="10" t="str">
        <f t="array" ref="O1029">IFERROR(XLOOKUP(G1029,'Tipo de Carga'!A:A,'Tipo de Carga'!C:C))</f>
        <v>Diesel</v>
      </c>
    </row>
    <row r="1030">
      <c r="A1030" s="16">
        <v>1705.0</v>
      </c>
      <c r="B1030" s="10" t="str">
        <f t="array" ref="B1030">IFERROR(XLOOKUP(A1030,'Asignacion Ene'!A:A,'Asignacion Ene'!C:C))</f>
        <v>Wm Full</v>
      </c>
      <c r="C1030" s="10" t="str">
        <f t="array" ref="C1030">IFERROR(XLOOKUP(A1030,'Asignacion Ene'!A:A,'Asignacion Ene'!B:B))</f>
        <v>EC-08</v>
      </c>
      <c r="D1030" s="28">
        <v>45668.0</v>
      </c>
      <c r="E1030" s="19" t="s">
        <v>348</v>
      </c>
      <c r="F1030" s="10" t="str">
        <f t="array" ref="F1030">IFERROR(XLOOKUP(E1030,Operadores!A:A,Operadores!B:B))</f>
        <v>PERVIC</v>
      </c>
      <c r="G1030" s="16" t="s">
        <v>39</v>
      </c>
      <c r="H1030" s="13">
        <v>20.806606</v>
      </c>
      <c r="I1030" s="18">
        <v>402.0</v>
      </c>
      <c r="J1030" s="15">
        <f t="shared" si="5"/>
        <v>8364.255612</v>
      </c>
      <c r="K1030" s="10" t="str">
        <f t="array" ref="K1030">IFERROR(XLOOKUP(G1030,'Tipo de Carga'!A:A,'Tipo de Carga'!B:B))</f>
        <v>Autoabasto</v>
      </c>
      <c r="L1030" s="10">
        <f t="shared" si="2"/>
        <v>2</v>
      </c>
      <c r="M1030" s="10">
        <f t="shared" si="3"/>
        <v>11</v>
      </c>
      <c r="N1030" s="10">
        <f t="shared" si="4"/>
        <v>1</v>
      </c>
      <c r="O1030" s="10" t="str">
        <f t="array" ref="O1030">IFERROR(XLOOKUP(G1030,'Tipo de Carga'!A:A,'Tipo de Carga'!C:C))</f>
        <v>Diesel</v>
      </c>
    </row>
    <row r="1031">
      <c r="A1031" s="16">
        <v>1729.0</v>
      </c>
      <c r="B1031" s="10" t="str">
        <f t="array" ref="B1031">IFERROR(XLOOKUP(A1031,'Asignacion Ene'!A:A,'Asignacion Ene'!C:C))</f>
        <v>Wm Full</v>
      </c>
      <c r="C1031" s="10" t="str">
        <f t="array" ref="C1031">IFERROR(XLOOKUP(A1031,'Asignacion Ene'!A:A,'Asignacion Ene'!B:B))</f>
        <v>EC-08</v>
      </c>
      <c r="D1031" s="28">
        <v>45668.0</v>
      </c>
      <c r="E1031" s="19" t="s">
        <v>220</v>
      </c>
      <c r="F1031" s="10" t="str">
        <f t="array" ref="F1031">IFERROR(XLOOKUP(E1031,Operadores!A:A,Operadores!B:B))</f>
        <v>CAMJU01</v>
      </c>
      <c r="G1031" s="16" t="s">
        <v>39</v>
      </c>
      <c r="H1031" s="13">
        <v>20.806606</v>
      </c>
      <c r="I1031" s="18">
        <v>470.0</v>
      </c>
      <c r="J1031" s="15">
        <f t="shared" si="5"/>
        <v>9779.10482</v>
      </c>
      <c r="K1031" s="10" t="str">
        <f t="array" ref="K1031">IFERROR(XLOOKUP(G1031,'Tipo de Carga'!A:A,'Tipo de Carga'!B:B))</f>
        <v>Autoabasto</v>
      </c>
      <c r="L1031" s="10">
        <f t="shared" si="2"/>
        <v>2</v>
      </c>
      <c r="M1031" s="10">
        <f t="shared" si="3"/>
        <v>11</v>
      </c>
      <c r="N1031" s="10">
        <f t="shared" si="4"/>
        <v>1</v>
      </c>
      <c r="O1031" s="10" t="str">
        <f t="array" ref="O1031">IFERROR(XLOOKUP(G1031,'Tipo de Carga'!A:A,'Tipo de Carga'!C:C))</f>
        <v>Diesel</v>
      </c>
    </row>
    <row r="1032">
      <c r="A1032" s="16">
        <v>1817.0</v>
      </c>
      <c r="B1032" s="10" t="str">
        <f t="array" ref="B1032">IFERROR(XLOOKUP(A1032,'Asignacion Ene'!A:A,'Asignacion Ene'!C:C))</f>
        <v>Wm Full</v>
      </c>
      <c r="C1032" s="10" t="str">
        <f t="array" ref="C1032">IFERROR(XLOOKUP(A1032,'Asignacion Ene'!A:A,'Asignacion Ene'!B:B))</f>
        <v>EC-08</v>
      </c>
      <c r="D1032" s="28">
        <v>45668.0</v>
      </c>
      <c r="E1032" s="19" t="s">
        <v>101</v>
      </c>
      <c r="F1032" s="10" t="str">
        <f t="array" ref="F1032">IFERROR(XLOOKUP(E1032,Operadores!A:A,Operadores!B:B))</f>
        <v>RUIROBX</v>
      </c>
      <c r="G1032" s="16" t="s">
        <v>39</v>
      </c>
      <c r="H1032" s="13">
        <v>20.806606</v>
      </c>
      <c r="I1032" s="18">
        <v>388.0</v>
      </c>
      <c r="J1032" s="15">
        <f t="shared" si="5"/>
        <v>8072.963128</v>
      </c>
      <c r="K1032" s="10" t="str">
        <f t="array" ref="K1032">IFERROR(XLOOKUP(G1032,'Tipo de Carga'!A:A,'Tipo de Carga'!B:B))</f>
        <v>Autoabasto</v>
      </c>
      <c r="L1032" s="10">
        <f t="shared" si="2"/>
        <v>2</v>
      </c>
      <c r="M1032" s="10">
        <f t="shared" si="3"/>
        <v>11</v>
      </c>
      <c r="N1032" s="10">
        <f t="shared" si="4"/>
        <v>1</v>
      </c>
      <c r="O1032" s="10" t="str">
        <f t="array" ref="O1032">IFERROR(XLOOKUP(G1032,'Tipo de Carga'!A:A,'Tipo de Carga'!C:C))</f>
        <v>Diesel</v>
      </c>
    </row>
    <row r="1033">
      <c r="A1033" s="16">
        <v>1999.0</v>
      </c>
      <c r="B1033" s="10" t="str">
        <f t="array" ref="B1033">IFERROR(XLOOKUP(A1033,'Asignacion Ene'!A:A,'Asignacion Ene'!C:C))</f>
        <v>MeLi Dedicado Merida</v>
      </c>
      <c r="C1033" s="10" t="str">
        <f t="array" ref="C1033">IFERROR(XLOOKUP(A1033,'Asignacion Ene'!A:A,'Asignacion Ene'!B:B))</f>
        <v>EC-05</v>
      </c>
      <c r="D1033" s="28">
        <v>45668.0</v>
      </c>
      <c r="E1033" s="19" t="s">
        <v>88</v>
      </c>
      <c r="F1033" s="10" t="str">
        <f t="array" ref="F1033">IFERROR(XLOOKUP(E1033,Operadores!A:A,Operadores!B:B))</f>
        <v>CAMJOS</v>
      </c>
      <c r="G1033" s="16" t="s">
        <v>39</v>
      </c>
      <c r="H1033" s="13">
        <v>20.806606</v>
      </c>
      <c r="I1033" s="18">
        <v>422.0</v>
      </c>
      <c r="J1033" s="15">
        <f t="shared" si="5"/>
        <v>8780.387732</v>
      </c>
      <c r="K1033" s="10" t="str">
        <f t="array" ref="K1033">IFERROR(XLOOKUP(G1033,'Tipo de Carga'!A:A,'Tipo de Carga'!B:B))</f>
        <v>Autoabasto</v>
      </c>
      <c r="L1033" s="10">
        <f t="shared" si="2"/>
        <v>2</v>
      </c>
      <c r="M1033" s="10">
        <f t="shared" si="3"/>
        <v>11</v>
      </c>
      <c r="N1033" s="10">
        <f t="shared" si="4"/>
        <v>1</v>
      </c>
      <c r="O1033" s="10" t="str">
        <f t="array" ref="O1033">IFERROR(XLOOKUP(G1033,'Tipo de Carga'!A:A,'Tipo de Carga'!C:C))</f>
        <v>Diesel</v>
      </c>
    </row>
    <row r="1034">
      <c r="A1034" s="16">
        <v>1944.0</v>
      </c>
      <c r="B1034" s="10" t="str">
        <f t="array" ref="B1034">IFERROR(XLOOKUP(A1034,'Asignacion Ene'!A:A,'Asignacion Ene'!C:C))</f>
        <v>MeLi asignado SD</v>
      </c>
      <c r="C1034" s="10" t="str">
        <f t="array" ref="C1034">IFERROR(XLOOKUP(A1034,'Asignacion Ene'!A:A,'Asignacion Ene'!B:B))</f>
        <v>EC-05</v>
      </c>
      <c r="D1034" s="28">
        <v>45668.0</v>
      </c>
      <c r="E1034" s="19" t="s">
        <v>138</v>
      </c>
      <c r="F1034" s="10" t="str">
        <f t="array" ref="F1034">IFERROR(XLOOKUP(E1034,Operadores!A:A,Operadores!B:B))</f>
        <v>ORTARM</v>
      </c>
      <c r="G1034" s="16" t="s">
        <v>103</v>
      </c>
      <c r="H1034" s="13">
        <v>26.29</v>
      </c>
      <c r="I1034" s="18">
        <v>304.0</v>
      </c>
      <c r="J1034" s="15">
        <f t="shared" si="5"/>
        <v>7992.16</v>
      </c>
      <c r="K1034" s="10" t="str">
        <f t="array" ref="K1034">IFERROR(XLOOKUP(G1034,'Tipo de Carga'!A:A,'Tipo de Carga'!B:B))</f>
        <v>Ticket</v>
      </c>
      <c r="L1034" s="10">
        <f t="shared" si="2"/>
        <v>2</v>
      </c>
      <c r="M1034" s="10">
        <f t="shared" si="3"/>
        <v>11</v>
      </c>
      <c r="N1034" s="10">
        <f t="shared" si="4"/>
        <v>1</v>
      </c>
      <c r="O1034" s="10" t="str">
        <f t="array" ref="O1034">IFERROR(XLOOKUP(G1034,'Tipo de Carga'!A:A,'Tipo de Carga'!C:C))</f>
        <v>Diesel</v>
      </c>
    </row>
    <row r="1035">
      <c r="A1035" s="16">
        <v>1938.0</v>
      </c>
      <c r="B1035" s="10" t="str">
        <f t="array" ref="B1035">IFERROR(XLOOKUP(A1035,'Asignacion Ene'!A:A,'Asignacion Ene'!C:C))</f>
        <v>Sayer Sencillo</v>
      </c>
      <c r="C1035" s="10" t="str">
        <f t="array" ref="C1035">IFERROR(XLOOKUP(A1035,'Asignacion Ene'!A:A,'Asignacion Ene'!B:B))</f>
        <v>EC-04</v>
      </c>
      <c r="D1035" s="28">
        <v>45668.0</v>
      </c>
      <c r="E1035" s="19" t="s">
        <v>256</v>
      </c>
      <c r="F1035" s="10" t="str">
        <f t="array" ref="F1035">IFERROR(XLOOKUP(E1035,Operadores!A:A,Operadores!B:B))</f>
        <v>SOSCA01</v>
      </c>
      <c r="G1035" s="16" t="s">
        <v>103</v>
      </c>
      <c r="H1035" s="13">
        <v>27.8</v>
      </c>
      <c r="I1035" s="18">
        <v>270.0</v>
      </c>
      <c r="J1035" s="15">
        <f t="shared" si="5"/>
        <v>7506</v>
      </c>
      <c r="K1035" s="10" t="str">
        <f t="array" ref="K1035">IFERROR(XLOOKUP(G1035,'Tipo de Carga'!A:A,'Tipo de Carga'!B:B))</f>
        <v>Ticket</v>
      </c>
      <c r="L1035" s="10">
        <f t="shared" si="2"/>
        <v>2</v>
      </c>
      <c r="M1035" s="10">
        <f t="shared" si="3"/>
        <v>11</v>
      </c>
      <c r="N1035" s="10">
        <f t="shared" si="4"/>
        <v>1</v>
      </c>
      <c r="O1035" s="10" t="str">
        <f t="array" ref="O1035">IFERROR(XLOOKUP(G1035,'Tipo de Carga'!A:A,'Tipo de Carga'!C:C))</f>
        <v>Diesel</v>
      </c>
    </row>
    <row r="1036">
      <c r="A1036" s="16">
        <v>1988.0</v>
      </c>
      <c r="B1036" s="10" t="str">
        <f t="array" ref="B1036">IFERROR(XLOOKUP(A1036,'Asignacion Ene'!A:A,'Asignacion Ene'!C:C))</f>
        <v>MeLi asignado SD</v>
      </c>
      <c r="C1036" s="10" t="str">
        <f t="array" ref="C1036">IFERROR(XLOOKUP(A1036,'Asignacion Ene'!A:A,'Asignacion Ene'!B:B))</f>
        <v>EC-05</v>
      </c>
      <c r="D1036" s="28">
        <v>45668.0</v>
      </c>
      <c r="E1036" s="19" t="s">
        <v>71</v>
      </c>
      <c r="F1036" s="10" t="str">
        <f t="array" ref="F1036">IFERROR(XLOOKUP(E1036,Operadores!A:A,Operadores!B:B))</f>
        <v>CHAJOE</v>
      </c>
      <c r="G1036" s="16" t="s">
        <v>103</v>
      </c>
      <c r="H1036" s="13">
        <v>25.69</v>
      </c>
      <c r="I1036" s="18">
        <v>370.0</v>
      </c>
      <c r="J1036" s="15">
        <f t="shared" si="5"/>
        <v>9505.3</v>
      </c>
      <c r="K1036" s="10" t="str">
        <f t="array" ref="K1036">IFERROR(XLOOKUP(G1036,'Tipo de Carga'!A:A,'Tipo de Carga'!B:B))</f>
        <v>Ticket</v>
      </c>
      <c r="L1036" s="10">
        <f t="shared" si="2"/>
        <v>2</v>
      </c>
      <c r="M1036" s="10">
        <f t="shared" si="3"/>
        <v>11</v>
      </c>
      <c r="N1036" s="10">
        <f t="shared" si="4"/>
        <v>1</v>
      </c>
      <c r="O1036" s="10" t="str">
        <f t="array" ref="O1036">IFERROR(XLOOKUP(G1036,'Tipo de Carga'!A:A,'Tipo de Carga'!C:C))</f>
        <v>Diesel</v>
      </c>
    </row>
    <row r="1037">
      <c r="A1037" s="16">
        <v>2010.0</v>
      </c>
      <c r="B1037" s="10" t="str">
        <f t="array" ref="B1037">IFERROR(XLOOKUP(A1037,'Asignacion Ene'!A:A,'Asignacion Ene'!C:C))</f>
        <v>MeLi asignado SD</v>
      </c>
      <c r="C1037" s="10" t="str">
        <f t="array" ref="C1037">IFERROR(XLOOKUP(A1037,'Asignacion Ene'!A:A,'Asignacion Ene'!B:B))</f>
        <v>EC-05</v>
      </c>
      <c r="D1037" s="28">
        <v>45668.0</v>
      </c>
      <c r="E1037" s="19" t="s">
        <v>175</v>
      </c>
      <c r="F1037" s="10" t="str">
        <f t="array" ref="F1037">IFERROR(XLOOKUP(E1037,Operadores!A:A,Operadores!B:B))</f>
        <v>CHAJE</v>
      </c>
      <c r="G1037" s="16" t="s">
        <v>103</v>
      </c>
      <c r="H1037" s="13">
        <v>24.49</v>
      </c>
      <c r="I1037" s="18">
        <v>351.0</v>
      </c>
      <c r="J1037" s="15">
        <f t="shared" si="5"/>
        <v>8595.99</v>
      </c>
      <c r="K1037" s="10" t="str">
        <f t="array" ref="K1037">IFERROR(XLOOKUP(G1037,'Tipo de Carga'!A:A,'Tipo de Carga'!B:B))</f>
        <v>Ticket</v>
      </c>
      <c r="L1037" s="10">
        <f t="shared" si="2"/>
        <v>2</v>
      </c>
      <c r="M1037" s="10">
        <f t="shared" si="3"/>
        <v>11</v>
      </c>
      <c r="N1037" s="10">
        <f t="shared" si="4"/>
        <v>1</v>
      </c>
      <c r="O1037" s="10" t="str">
        <f t="array" ref="O1037">IFERROR(XLOOKUP(G1037,'Tipo de Carga'!A:A,'Tipo de Carga'!C:C))</f>
        <v>Diesel</v>
      </c>
    </row>
    <row r="1038">
      <c r="A1038" s="16">
        <v>1799.0</v>
      </c>
      <c r="B1038" s="10" t="str">
        <f t="array" ref="B1038">IFERROR(XLOOKUP(A1038,'Asignacion Ene'!A:A,'Asignacion Ene'!C:C))</f>
        <v>Sayer Full</v>
      </c>
      <c r="C1038" s="10" t="str">
        <f t="array" ref="C1038">IFERROR(XLOOKUP(A1038,'Asignacion Ene'!A:A,'Asignacion Ene'!B:B))</f>
        <v>EC-04</v>
      </c>
      <c r="D1038" s="28">
        <v>45668.0</v>
      </c>
      <c r="E1038" s="19" t="s">
        <v>209</v>
      </c>
      <c r="F1038" s="10" t="str">
        <f t="array" ref="F1038">IFERROR(XLOOKUP(E1038,Operadores!A:A,Operadores!B:B))</f>
        <v>FERFRA</v>
      </c>
      <c r="G1038" s="16" t="s">
        <v>103</v>
      </c>
      <c r="H1038" s="13">
        <v>26.99</v>
      </c>
      <c r="I1038" s="18">
        <v>315.0</v>
      </c>
      <c r="J1038" s="15">
        <f t="shared" si="5"/>
        <v>8501.85</v>
      </c>
      <c r="K1038" s="10" t="str">
        <f t="array" ref="K1038">IFERROR(XLOOKUP(G1038,'Tipo de Carga'!A:A,'Tipo de Carga'!B:B))</f>
        <v>Ticket</v>
      </c>
      <c r="L1038" s="10">
        <f t="shared" si="2"/>
        <v>2</v>
      </c>
      <c r="M1038" s="10">
        <f t="shared" si="3"/>
        <v>11</v>
      </c>
      <c r="N1038" s="10">
        <f t="shared" si="4"/>
        <v>1</v>
      </c>
      <c r="O1038" s="10" t="str">
        <f t="array" ref="O1038">IFERROR(XLOOKUP(G1038,'Tipo de Carga'!A:A,'Tipo de Carga'!C:C))</f>
        <v>Diesel</v>
      </c>
    </row>
    <row r="1039">
      <c r="A1039" s="16">
        <v>1917.0</v>
      </c>
      <c r="B1039" s="10" t="str">
        <f t="array" ref="B1039">IFERROR(XLOOKUP(A1039,'Asignacion Ene'!A:A,'Asignacion Ene'!C:C))</f>
        <v>MeLi asignado SD</v>
      </c>
      <c r="C1039" s="10" t="str">
        <f t="array" ref="C1039">IFERROR(XLOOKUP(A1039,'Asignacion Ene'!A:A,'Asignacion Ene'!B:B))</f>
        <v>EC-05</v>
      </c>
      <c r="D1039" s="28">
        <v>45668.0</v>
      </c>
      <c r="E1039" s="19" t="s">
        <v>184</v>
      </c>
      <c r="F1039" s="10" t="str">
        <f t="array" ref="F1039">IFERROR(XLOOKUP(E1039,Operadores!A:A,Operadores!B:B))</f>
        <v>ARASAL</v>
      </c>
      <c r="G1039" s="16" t="s">
        <v>185</v>
      </c>
      <c r="H1039" s="13">
        <v>10.25</v>
      </c>
      <c r="I1039" s="18">
        <v>206.25</v>
      </c>
      <c r="J1039" s="15">
        <f t="shared" si="5"/>
        <v>2114.0625</v>
      </c>
      <c r="K1039" s="10" t="str">
        <f t="array" ref="K1039">IFERROR(XLOOKUP(G1039,'Tipo de Carga'!A:A,'Tipo de Carga'!B:B))</f>
        <v>Natgas</v>
      </c>
      <c r="L1039" s="10">
        <f t="shared" si="2"/>
        <v>2</v>
      </c>
      <c r="M1039" s="10">
        <f t="shared" si="3"/>
        <v>11</v>
      </c>
      <c r="N1039" s="10">
        <f t="shared" si="4"/>
        <v>1</v>
      </c>
      <c r="O1039" s="10" t="str">
        <f t="array" ref="O1039">IFERROR(XLOOKUP(G1039,'Tipo de Carga'!A:A,'Tipo de Carga'!C:C))</f>
        <v>GNC</v>
      </c>
    </row>
    <row r="1040">
      <c r="A1040" s="16">
        <v>2021.0</v>
      </c>
      <c r="B1040" s="10" t="str">
        <f t="array" ref="B1040">IFERROR(XLOOKUP(A1040,'Asignacion Ene'!A:A,'Asignacion Ene'!C:C))</f>
        <v>MeLi Dedicado Merida</v>
      </c>
      <c r="C1040" s="10" t="str">
        <f t="array" ref="C1040">IFERROR(XLOOKUP(A1040,'Asignacion Ene'!A:A,'Asignacion Ene'!B:B))</f>
        <v>EC-05</v>
      </c>
      <c r="D1040" s="28">
        <v>45669.0</v>
      </c>
      <c r="E1040" s="16" t="s">
        <v>179</v>
      </c>
      <c r="F1040" s="10" t="str">
        <f t="array" ref="F1040">IFERROR(XLOOKUP(E1040,Operadores!A:A,Operadores!B:B))</f>
        <v>GUTIRV</v>
      </c>
      <c r="G1040" s="16" t="s">
        <v>17</v>
      </c>
      <c r="H1040" s="13">
        <v>19.2</v>
      </c>
      <c r="I1040" s="18">
        <v>276.0</v>
      </c>
      <c r="J1040" s="15">
        <f t="shared" si="5"/>
        <v>5299.2</v>
      </c>
      <c r="K1040" s="10" t="str">
        <f t="array" ref="K1040">IFERROR(XLOOKUP(G1040,'Tipo de Carga'!A:A,'Tipo de Carga'!B:B))</f>
        <v>Autoabasto</v>
      </c>
      <c r="L1040" s="10">
        <f t="shared" si="2"/>
        <v>3</v>
      </c>
      <c r="M1040" s="10">
        <f t="shared" si="3"/>
        <v>12</v>
      </c>
      <c r="N1040" s="10">
        <f t="shared" si="4"/>
        <v>1</v>
      </c>
      <c r="O1040" s="10" t="str">
        <f t="array" ref="O1040">IFERROR(XLOOKUP(G1040,'Tipo de Carga'!A:A,'Tipo de Carga'!C:C))</f>
        <v>Diesel</v>
      </c>
    </row>
    <row r="1041">
      <c r="A1041" s="16">
        <v>1939.0</v>
      </c>
      <c r="B1041" s="10" t="str">
        <f t="array" ref="B1041">IFERROR(XLOOKUP(A1041,'Asignacion Ene'!A:A,'Asignacion Ene'!C:C))</f>
        <v>Full Liver</v>
      </c>
      <c r="C1041" s="10" t="str">
        <f t="array" ref="C1041">IFERROR(XLOOKUP(A1041,'Asignacion Ene'!A:A,'Asignacion Ene'!B:B))</f>
        <v>EC-01</v>
      </c>
      <c r="D1041" s="28">
        <v>45669.0</v>
      </c>
      <c r="E1041" s="16" t="s">
        <v>99</v>
      </c>
      <c r="F1041" s="10" t="str">
        <f t="array" ref="F1041">IFERROR(XLOOKUP(E1041,Operadores!A:A,Operadores!B:B))</f>
        <v>JARDAN</v>
      </c>
      <c r="G1041" s="16" t="s">
        <v>17</v>
      </c>
      <c r="H1041" s="13">
        <v>19.2</v>
      </c>
      <c r="I1041" s="18">
        <v>315.0</v>
      </c>
      <c r="J1041" s="15">
        <f t="shared" si="5"/>
        <v>6048</v>
      </c>
      <c r="K1041" s="10" t="str">
        <f t="array" ref="K1041">IFERROR(XLOOKUP(G1041,'Tipo de Carga'!A:A,'Tipo de Carga'!B:B))</f>
        <v>Autoabasto</v>
      </c>
      <c r="L1041" s="10">
        <f t="shared" si="2"/>
        <v>3</v>
      </c>
      <c r="M1041" s="10">
        <f t="shared" si="3"/>
        <v>12</v>
      </c>
      <c r="N1041" s="10">
        <f t="shared" si="4"/>
        <v>1</v>
      </c>
      <c r="O1041" s="10" t="str">
        <f t="array" ref="O1041">IFERROR(XLOOKUP(G1041,'Tipo de Carga'!A:A,'Tipo de Carga'!C:C))</f>
        <v>Diesel</v>
      </c>
    </row>
    <row r="1042">
      <c r="A1042" s="16">
        <v>2018.0</v>
      </c>
      <c r="B1042" s="10" t="str">
        <f t="array" ref="B1042">IFERROR(XLOOKUP(A1042,'Asignacion Ene'!A:A,'Asignacion Ene'!C:C))</f>
        <v>MeLi Asignado TD</v>
      </c>
      <c r="C1042" s="10" t="str">
        <f t="array" ref="C1042">IFERROR(XLOOKUP(A1042,'Asignacion Ene'!A:A,'Asignacion Ene'!B:B))</f>
        <v>EC-05</v>
      </c>
      <c r="D1042" s="28">
        <v>45669.0</v>
      </c>
      <c r="E1042" s="16" t="s">
        <v>53</v>
      </c>
      <c r="F1042" s="10" t="str">
        <f t="array" ref="F1042">IFERROR(XLOOKUP(E1042,Operadores!A:A,Operadores!B:B))</f>
        <v>CHAJUA</v>
      </c>
      <c r="G1042" s="16" t="s">
        <v>17</v>
      </c>
      <c r="H1042" s="13">
        <v>19.2</v>
      </c>
      <c r="I1042" s="18">
        <v>291.0</v>
      </c>
      <c r="J1042" s="15">
        <f t="shared" si="5"/>
        <v>5587.2</v>
      </c>
      <c r="K1042" s="10" t="str">
        <f t="array" ref="K1042">IFERROR(XLOOKUP(G1042,'Tipo de Carga'!A:A,'Tipo de Carga'!B:B))</f>
        <v>Autoabasto</v>
      </c>
      <c r="L1042" s="10">
        <f t="shared" si="2"/>
        <v>3</v>
      </c>
      <c r="M1042" s="10">
        <f t="shared" si="3"/>
        <v>12</v>
      </c>
      <c r="N1042" s="10">
        <f t="shared" si="4"/>
        <v>1</v>
      </c>
      <c r="O1042" s="10" t="str">
        <f t="array" ref="O1042">IFERROR(XLOOKUP(G1042,'Tipo de Carga'!A:A,'Tipo de Carga'!C:C))</f>
        <v>Diesel</v>
      </c>
    </row>
    <row r="1043">
      <c r="A1043" s="16">
        <v>1985.0</v>
      </c>
      <c r="B1043" s="10" t="str">
        <f t="array" ref="B1043">IFERROR(XLOOKUP(A1043,'Asignacion Ene'!A:A,'Asignacion Ene'!C:C))</f>
        <v>MeLi Dedicado TD</v>
      </c>
      <c r="C1043" s="10" t="str">
        <f t="array" ref="C1043">IFERROR(XLOOKUP(A1043,'Asignacion Ene'!A:A,'Asignacion Ene'!B:B))</f>
        <v>EC-05</v>
      </c>
      <c r="D1043" s="28">
        <v>45669.0</v>
      </c>
      <c r="E1043" s="16" t="s">
        <v>189</v>
      </c>
      <c r="F1043" s="10" t="str">
        <f t="array" ref="F1043">IFERROR(XLOOKUP(E1043,Operadores!A:A,Operadores!B:B))</f>
        <v>MENMI</v>
      </c>
      <c r="G1043" s="16" t="s">
        <v>17</v>
      </c>
      <c r="H1043" s="13">
        <v>19.2</v>
      </c>
      <c r="I1043" s="18">
        <v>325.0</v>
      </c>
      <c r="J1043" s="15">
        <f t="shared" si="5"/>
        <v>6240</v>
      </c>
      <c r="K1043" s="10" t="str">
        <f t="array" ref="K1043">IFERROR(XLOOKUP(G1043,'Tipo de Carga'!A:A,'Tipo de Carga'!B:B))</f>
        <v>Autoabasto</v>
      </c>
      <c r="L1043" s="10">
        <f t="shared" si="2"/>
        <v>3</v>
      </c>
      <c r="M1043" s="10">
        <f t="shared" si="3"/>
        <v>12</v>
      </c>
      <c r="N1043" s="10">
        <f t="shared" si="4"/>
        <v>1</v>
      </c>
      <c r="O1043" s="10" t="str">
        <f t="array" ref="O1043">IFERROR(XLOOKUP(G1043,'Tipo de Carga'!A:A,'Tipo de Carga'!C:C))</f>
        <v>Diesel</v>
      </c>
    </row>
    <row r="1044">
      <c r="A1044" s="16">
        <v>1937.0</v>
      </c>
      <c r="B1044" s="10" t="str">
        <f t="array" ref="B1044">IFERROR(XLOOKUP(A1044,'Asignacion Ene'!A:A,'Asignacion Ene'!C:C))</f>
        <v>MeLi asignado SD</v>
      </c>
      <c r="C1044" s="10" t="str">
        <f t="array" ref="C1044">IFERROR(XLOOKUP(A1044,'Asignacion Ene'!A:A,'Asignacion Ene'!B:B))</f>
        <v>EC-05</v>
      </c>
      <c r="D1044" s="28">
        <v>45669.0</v>
      </c>
      <c r="E1044" s="16" t="s">
        <v>38</v>
      </c>
      <c r="F1044" s="10" t="str">
        <f t="array" ref="F1044">IFERROR(XLOOKUP(E1044,Operadores!A:A,Operadores!B:B))</f>
        <v>BENMAX</v>
      </c>
      <c r="G1044" s="16" t="s">
        <v>17</v>
      </c>
      <c r="H1044" s="13">
        <v>19.2</v>
      </c>
      <c r="I1044" s="18">
        <v>346.0</v>
      </c>
      <c r="J1044" s="15">
        <f t="shared" si="5"/>
        <v>6643.2</v>
      </c>
      <c r="K1044" s="10" t="str">
        <f t="array" ref="K1044">IFERROR(XLOOKUP(G1044,'Tipo de Carga'!A:A,'Tipo de Carga'!B:B))</f>
        <v>Autoabasto</v>
      </c>
      <c r="L1044" s="10">
        <f t="shared" si="2"/>
        <v>3</v>
      </c>
      <c r="M1044" s="10">
        <f t="shared" si="3"/>
        <v>12</v>
      </c>
      <c r="N1044" s="10">
        <f t="shared" si="4"/>
        <v>1</v>
      </c>
      <c r="O1044" s="10" t="str">
        <f t="array" ref="O1044">IFERROR(XLOOKUP(G1044,'Tipo de Carga'!A:A,'Tipo de Carga'!C:C))</f>
        <v>Diesel</v>
      </c>
    </row>
    <row r="1045">
      <c r="A1045" s="16">
        <v>1989.0</v>
      </c>
      <c r="B1045" s="10" t="str">
        <f t="array" ref="B1045">IFERROR(XLOOKUP(A1045,'Asignacion Ene'!A:A,'Asignacion Ene'!C:C))</f>
        <v>MeLi asignado SD</v>
      </c>
      <c r="C1045" s="10" t="str">
        <f t="array" ref="C1045">IFERROR(XLOOKUP(A1045,'Asignacion Ene'!A:A,'Asignacion Ene'!B:B))</f>
        <v>EC-05</v>
      </c>
      <c r="D1045" s="28">
        <v>45669.0</v>
      </c>
      <c r="E1045" s="16" t="s">
        <v>137</v>
      </c>
      <c r="F1045" s="10" t="str">
        <f t="array" ref="F1045">IFERROR(XLOOKUP(E1045,Operadores!A:A,Operadores!B:B))</f>
        <v>CARCRI01</v>
      </c>
      <c r="G1045" s="16" t="s">
        <v>17</v>
      </c>
      <c r="H1045" s="13">
        <v>19.2</v>
      </c>
      <c r="I1045" s="18">
        <v>644.0</v>
      </c>
      <c r="J1045" s="15">
        <f t="shared" si="5"/>
        <v>12364.8</v>
      </c>
      <c r="K1045" s="10" t="str">
        <f t="array" ref="K1045">IFERROR(XLOOKUP(G1045,'Tipo de Carga'!A:A,'Tipo de Carga'!B:B))</f>
        <v>Autoabasto</v>
      </c>
      <c r="L1045" s="10">
        <f t="shared" si="2"/>
        <v>3</v>
      </c>
      <c r="M1045" s="10">
        <f t="shared" si="3"/>
        <v>12</v>
      </c>
      <c r="N1045" s="10">
        <f t="shared" si="4"/>
        <v>1</v>
      </c>
      <c r="O1045" s="10" t="str">
        <f t="array" ref="O1045">IFERROR(XLOOKUP(G1045,'Tipo de Carga'!A:A,'Tipo de Carga'!C:C))</f>
        <v>Diesel</v>
      </c>
    </row>
    <row r="1046">
      <c r="A1046" s="16" t="s">
        <v>372</v>
      </c>
      <c r="B1046" s="10" t="str">
        <f t="array" ref="B1046">IFERROR(XLOOKUP(A1046,'Asignacion Ene'!A:A,'Asignacion Ene'!C:C))</f>
        <v>Sayer Patios y T.</v>
      </c>
      <c r="C1046" s="10" t="str">
        <f t="array" ref="C1046">IFERROR(XLOOKUP(A1046,'Asignacion Ene'!A:A,'Asignacion Ene'!B:B))</f>
        <v>EC-04</v>
      </c>
      <c r="D1046" s="28">
        <v>45669.0</v>
      </c>
      <c r="E1046" s="16" t="s">
        <v>373</v>
      </c>
      <c r="F1046" s="10" t="str">
        <f t="array" ref="F1046">IFERROR(XLOOKUP(E1046,Operadores!A:A,Operadores!B:B))</f>
        <v>CABOS</v>
      </c>
      <c r="G1046" s="16" t="s">
        <v>17</v>
      </c>
      <c r="H1046" s="13">
        <v>19.2</v>
      </c>
      <c r="I1046" s="18">
        <v>267.0</v>
      </c>
      <c r="J1046" s="15">
        <f t="shared" si="5"/>
        <v>5126.4</v>
      </c>
      <c r="K1046" s="10" t="str">
        <f t="array" ref="K1046">IFERROR(XLOOKUP(G1046,'Tipo de Carga'!A:A,'Tipo de Carga'!B:B))</f>
        <v>Autoabasto</v>
      </c>
      <c r="L1046" s="10">
        <f t="shared" si="2"/>
        <v>3</v>
      </c>
      <c r="M1046" s="10">
        <f t="shared" si="3"/>
        <v>12</v>
      </c>
      <c r="N1046" s="10">
        <f t="shared" si="4"/>
        <v>1</v>
      </c>
      <c r="O1046" s="10" t="str">
        <f t="array" ref="O1046">IFERROR(XLOOKUP(G1046,'Tipo de Carga'!A:A,'Tipo de Carga'!C:C))</f>
        <v>Diesel</v>
      </c>
    </row>
    <row r="1047">
      <c r="A1047" s="16">
        <v>1741.0</v>
      </c>
      <c r="B1047" s="10" t="str">
        <f t="array" ref="B1047">IFERROR(XLOOKUP(A1047,'Asignacion Ene'!A:A,'Asignacion Ene'!C:C))</f>
        <v>Hisense</v>
      </c>
      <c r="C1047" s="10" t="str">
        <f t="array" ref="C1047">IFERROR(XLOOKUP(A1047,'Asignacion Ene'!A:A,'Asignacion Ene'!B:B))</f>
        <v>EC-03</v>
      </c>
      <c r="D1047" s="28">
        <v>45669.0</v>
      </c>
      <c r="E1047" s="16" t="s">
        <v>117</v>
      </c>
      <c r="F1047" s="10" t="str">
        <f t="array" ref="F1047">IFERROR(XLOOKUP(E1047,Operadores!A:A,Operadores!B:B))</f>
        <v>GALSA</v>
      </c>
      <c r="G1047" s="16" t="s">
        <v>17</v>
      </c>
      <c r="H1047" s="13">
        <v>19.2</v>
      </c>
      <c r="I1047" s="18">
        <v>365.0</v>
      </c>
      <c r="J1047" s="15">
        <f t="shared" si="5"/>
        <v>7008</v>
      </c>
      <c r="K1047" s="10" t="str">
        <f t="array" ref="K1047">IFERROR(XLOOKUP(G1047,'Tipo de Carga'!A:A,'Tipo de Carga'!B:B))</f>
        <v>Autoabasto</v>
      </c>
      <c r="L1047" s="10">
        <f t="shared" si="2"/>
        <v>3</v>
      </c>
      <c r="M1047" s="10">
        <f t="shared" si="3"/>
        <v>12</v>
      </c>
      <c r="N1047" s="10">
        <f t="shared" si="4"/>
        <v>1</v>
      </c>
      <c r="O1047" s="10" t="str">
        <f t="array" ref="O1047">IFERROR(XLOOKUP(G1047,'Tipo de Carga'!A:A,'Tipo de Carga'!C:C))</f>
        <v>Diesel</v>
      </c>
    </row>
    <row r="1048">
      <c r="A1048" s="16">
        <v>1683.0</v>
      </c>
      <c r="B1048" s="10" t="str">
        <f t="array" ref="B1048">IFERROR(XLOOKUP(A1048,'Asignacion Ene'!A:A,'Asignacion Ene'!C:C))</f>
        <v>Pilgrims Tepo</v>
      </c>
      <c r="C1048" s="10" t="str">
        <f t="array" ref="C1048">IFERROR(XLOOKUP(A1048,'Asignacion Ene'!A:A,'Asignacion Ene'!B:B))</f>
        <v>EC-02</v>
      </c>
      <c r="D1048" s="28">
        <v>45669.0</v>
      </c>
      <c r="E1048" s="16" t="s">
        <v>312</v>
      </c>
      <c r="F1048" s="10" t="str">
        <f t="array" ref="F1048">IFERROR(XLOOKUP(E1048,Operadores!A:A,Operadores!B:B))</f>
        <v>RENOSC</v>
      </c>
      <c r="G1048" s="16" t="s">
        <v>17</v>
      </c>
      <c r="H1048" s="13">
        <v>19.2</v>
      </c>
      <c r="I1048" s="18">
        <v>135.0</v>
      </c>
      <c r="J1048" s="15">
        <f t="shared" si="5"/>
        <v>2592</v>
      </c>
      <c r="K1048" s="10" t="str">
        <f t="array" ref="K1048">IFERROR(XLOOKUP(G1048,'Tipo de Carga'!A:A,'Tipo de Carga'!B:B))</f>
        <v>Autoabasto</v>
      </c>
      <c r="L1048" s="10">
        <f t="shared" si="2"/>
        <v>3</v>
      </c>
      <c r="M1048" s="10">
        <f t="shared" si="3"/>
        <v>12</v>
      </c>
      <c r="N1048" s="10">
        <f t="shared" si="4"/>
        <v>1</v>
      </c>
      <c r="O1048" s="10" t="str">
        <f t="array" ref="O1048">IFERROR(XLOOKUP(G1048,'Tipo de Carga'!A:A,'Tipo de Carga'!C:C))</f>
        <v>Diesel</v>
      </c>
    </row>
    <row r="1049">
      <c r="A1049" s="16">
        <v>1704.0</v>
      </c>
      <c r="B1049" s="10" t="str">
        <f t="array" ref="B1049">IFERROR(XLOOKUP(A1049,'Asignacion Ene'!A:A,'Asignacion Ene'!C:C))</f>
        <v>Pilgrims Tepo</v>
      </c>
      <c r="C1049" s="10" t="str">
        <f t="array" ref="C1049">IFERROR(XLOOKUP(A1049,'Asignacion Ene'!A:A,'Asignacion Ene'!B:B))</f>
        <v>EC-02</v>
      </c>
      <c r="D1049" s="28">
        <v>45669.0</v>
      </c>
      <c r="E1049" s="16" t="s">
        <v>193</v>
      </c>
      <c r="F1049" s="10" t="str">
        <f t="array" ref="F1049">IFERROR(XLOOKUP(E1049,Operadores!A:A,Operadores!B:B))</f>
        <v>MARMIG</v>
      </c>
      <c r="G1049" s="16" t="s">
        <v>17</v>
      </c>
      <c r="H1049" s="13">
        <v>19.2</v>
      </c>
      <c r="I1049" s="18">
        <v>138.0</v>
      </c>
      <c r="J1049" s="15">
        <f t="shared" si="5"/>
        <v>2649.6</v>
      </c>
      <c r="K1049" s="10" t="str">
        <f t="array" ref="K1049">IFERROR(XLOOKUP(G1049,'Tipo de Carga'!A:A,'Tipo de Carga'!B:B))</f>
        <v>Autoabasto</v>
      </c>
      <c r="L1049" s="10">
        <f t="shared" si="2"/>
        <v>3</v>
      </c>
      <c r="M1049" s="10">
        <f t="shared" si="3"/>
        <v>12</v>
      </c>
      <c r="N1049" s="10">
        <f t="shared" si="4"/>
        <v>1</v>
      </c>
      <c r="O1049" s="10" t="str">
        <f t="array" ref="O1049">IFERROR(XLOOKUP(G1049,'Tipo de Carga'!A:A,'Tipo de Carga'!C:C))</f>
        <v>Diesel</v>
      </c>
    </row>
    <row r="1050">
      <c r="A1050" s="16">
        <v>1896.0</v>
      </c>
      <c r="B1050" s="10" t="str">
        <f t="array" ref="B1050">IFERROR(XLOOKUP(A1050,'Asignacion Ene'!A:A,'Asignacion Ene'!C:C))</f>
        <v>Hisense</v>
      </c>
      <c r="C1050" s="10" t="str">
        <f t="array" ref="C1050">IFERROR(XLOOKUP(A1050,'Asignacion Ene'!A:A,'Asignacion Ene'!B:B))</f>
        <v>EC-03</v>
      </c>
      <c r="D1050" s="28">
        <v>45669.0</v>
      </c>
      <c r="E1050" s="16" t="s">
        <v>255</v>
      </c>
      <c r="F1050" s="10" t="str">
        <f t="array" ref="F1050">IFERROR(XLOOKUP(E1050,Operadores!A:A,Operadores!B:B))</f>
        <v>BALEDU</v>
      </c>
      <c r="G1050" s="16" t="s">
        <v>17</v>
      </c>
      <c r="H1050" s="13">
        <v>19.2</v>
      </c>
      <c r="I1050" s="18">
        <v>800.0</v>
      </c>
      <c r="J1050" s="15">
        <f t="shared" si="5"/>
        <v>15360</v>
      </c>
      <c r="K1050" s="10" t="str">
        <f t="array" ref="K1050">IFERROR(XLOOKUP(G1050,'Tipo de Carga'!A:A,'Tipo de Carga'!B:B))</f>
        <v>Autoabasto</v>
      </c>
      <c r="L1050" s="10">
        <f t="shared" si="2"/>
        <v>3</v>
      </c>
      <c r="M1050" s="10">
        <f t="shared" si="3"/>
        <v>12</v>
      </c>
      <c r="N1050" s="10">
        <f t="shared" si="4"/>
        <v>1</v>
      </c>
      <c r="O1050" s="10" t="str">
        <f t="array" ref="O1050">IFERROR(XLOOKUP(G1050,'Tipo de Carga'!A:A,'Tipo de Carga'!C:C))</f>
        <v>Diesel</v>
      </c>
    </row>
    <row r="1051">
      <c r="A1051" s="16">
        <v>1780.0</v>
      </c>
      <c r="B1051" s="10" t="str">
        <f t="array" ref="B1051">IFERROR(XLOOKUP(A1051,'Asignacion Ene'!A:A,'Asignacion Ene'!C:C))</f>
        <v>Pilgrims Tepo</v>
      </c>
      <c r="C1051" s="10" t="str">
        <f t="array" ref="C1051">IFERROR(XLOOKUP(A1051,'Asignacion Ene'!A:A,'Asignacion Ene'!B:B))</f>
        <v>EC-02</v>
      </c>
      <c r="D1051" s="28">
        <v>45669.0</v>
      </c>
      <c r="E1051" s="16" t="s">
        <v>196</v>
      </c>
      <c r="F1051" s="10" t="str">
        <f t="array" ref="F1051">IFERROR(XLOOKUP(E1051,Operadores!A:A,Operadores!B:B))</f>
        <v>CHAJUA01</v>
      </c>
      <c r="G1051" s="16" t="s">
        <v>17</v>
      </c>
      <c r="H1051" s="13">
        <v>19.2</v>
      </c>
      <c r="I1051" s="18">
        <v>183.0</v>
      </c>
      <c r="J1051" s="15">
        <f t="shared" si="5"/>
        <v>3513.6</v>
      </c>
      <c r="K1051" s="10" t="str">
        <f t="array" ref="K1051">IFERROR(XLOOKUP(G1051,'Tipo de Carga'!A:A,'Tipo de Carga'!B:B))</f>
        <v>Autoabasto</v>
      </c>
      <c r="L1051" s="10">
        <f t="shared" si="2"/>
        <v>3</v>
      </c>
      <c r="M1051" s="10">
        <f t="shared" si="3"/>
        <v>12</v>
      </c>
      <c r="N1051" s="10">
        <f t="shared" si="4"/>
        <v>1</v>
      </c>
      <c r="O1051" s="10" t="str">
        <f t="array" ref="O1051">IFERROR(XLOOKUP(G1051,'Tipo de Carga'!A:A,'Tipo de Carga'!C:C))</f>
        <v>Diesel</v>
      </c>
    </row>
    <row r="1052">
      <c r="A1052" s="16">
        <v>2001.0</v>
      </c>
      <c r="B1052" s="10" t="str">
        <f t="array" ref="B1052">IFERROR(XLOOKUP(A1052,'Asignacion Ene'!A:A,'Asignacion Ene'!C:C))</f>
        <v>MeLi Dedicado Merida</v>
      </c>
      <c r="C1052" s="10" t="str">
        <f t="array" ref="C1052">IFERROR(XLOOKUP(A1052,'Asignacion Ene'!A:A,'Asignacion Ene'!B:B))</f>
        <v>EC-05</v>
      </c>
      <c r="D1052" s="28">
        <v>45669.0</v>
      </c>
      <c r="E1052" s="16" t="s">
        <v>173</v>
      </c>
      <c r="F1052" s="10" t="str">
        <f t="array" ref="F1052">IFERROR(XLOOKUP(E1052,Operadores!A:A,Operadores!B:B))</f>
        <v>GARJUL</v>
      </c>
      <c r="G1052" s="16" t="s">
        <v>17</v>
      </c>
      <c r="H1052" s="13">
        <v>19.2</v>
      </c>
      <c r="I1052" s="18">
        <v>281.0</v>
      </c>
      <c r="J1052" s="15">
        <f t="shared" si="5"/>
        <v>5395.2</v>
      </c>
      <c r="K1052" s="10" t="str">
        <f t="array" ref="K1052">IFERROR(XLOOKUP(G1052,'Tipo de Carga'!A:A,'Tipo de Carga'!B:B))</f>
        <v>Autoabasto</v>
      </c>
      <c r="L1052" s="10">
        <f t="shared" si="2"/>
        <v>3</v>
      </c>
      <c r="M1052" s="10">
        <f t="shared" si="3"/>
        <v>12</v>
      </c>
      <c r="N1052" s="10">
        <f t="shared" si="4"/>
        <v>1</v>
      </c>
      <c r="O1052" s="10" t="str">
        <f t="array" ref="O1052">IFERROR(XLOOKUP(G1052,'Tipo de Carga'!A:A,'Tipo de Carga'!C:C))</f>
        <v>Diesel</v>
      </c>
    </row>
    <row r="1053">
      <c r="A1053" s="16">
        <v>1874.0</v>
      </c>
      <c r="B1053" s="10" t="str">
        <f t="array" ref="B1053">IFERROR(XLOOKUP(A1053,'Asignacion Ene'!A:A,'Asignacion Ene'!C:C))</f>
        <v>Circuitos</v>
      </c>
      <c r="C1053" s="10" t="str">
        <f t="array" ref="C1053">IFERROR(XLOOKUP(A1053,'Asignacion Ene'!A:A,'Asignacion Ene'!B:B))</f>
        <v>EC-03</v>
      </c>
      <c r="D1053" s="28">
        <v>45669.0</v>
      </c>
      <c r="E1053" s="16" t="s">
        <v>27</v>
      </c>
      <c r="F1053" s="10" t="str">
        <f t="array" ref="F1053">IFERROR(XLOOKUP(E1053,Operadores!A:A,Operadores!B:B))</f>
        <v>CONMAU</v>
      </c>
      <c r="G1053" s="16" t="s">
        <v>17</v>
      </c>
      <c r="H1053" s="13">
        <v>19.2</v>
      </c>
      <c r="I1053" s="18">
        <v>291.0</v>
      </c>
      <c r="J1053" s="15">
        <f t="shared" si="5"/>
        <v>5587.2</v>
      </c>
      <c r="K1053" s="10" t="str">
        <f t="array" ref="K1053">IFERROR(XLOOKUP(G1053,'Tipo de Carga'!A:A,'Tipo de Carga'!B:B))</f>
        <v>Autoabasto</v>
      </c>
      <c r="L1053" s="10">
        <f t="shared" si="2"/>
        <v>3</v>
      </c>
      <c r="M1053" s="10">
        <f t="shared" si="3"/>
        <v>12</v>
      </c>
      <c r="N1053" s="10">
        <f t="shared" si="4"/>
        <v>1</v>
      </c>
      <c r="O1053" s="10" t="str">
        <f t="array" ref="O1053">IFERROR(XLOOKUP(G1053,'Tipo de Carga'!A:A,'Tipo de Carga'!C:C))</f>
        <v>Diesel</v>
      </c>
    </row>
    <row r="1054">
      <c r="A1054" s="16">
        <v>1731.0</v>
      </c>
      <c r="B1054" s="10" t="str">
        <f t="array" ref="B1054">IFERROR(XLOOKUP(A1054,'Asignacion Ene'!A:A,'Asignacion Ene'!C:C))</f>
        <v>Pilgrims Tepo</v>
      </c>
      <c r="C1054" s="10" t="str">
        <f t="array" ref="C1054">IFERROR(XLOOKUP(A1054,'Asignacion Ene'!A:A,'Asignacion Ene'!B:B))</f>
        <v>EC-02</v>
      </c>
      <c r="D1054" s="28">
        <v>45669.0</v>
      </c>
      <c r="E1054" s="16" t="s">
        <v>153</v>
      </c>
      <c r="F1054" s="10" t="str">
        <f t="array" ref="F1054">IFERROR(XLOOKUP(E1054,Operadores!A:A,Operadores!B:B))</f>
        <v>RAMHEC</v>
      </c>
      <c r="G1054" s="16" t="s">
        <v>17</v>
      </c>
      <c r="H1054" s="13">
        <v>19.2</v>
      </c>
      <c r="I1054" s="18">
        <v>175.0</v>
      </c>
      <c r="J1054" s="15">
        <f t="shared" si="5"/>
        <v>3360</v>
      </c>
      <c r="K1054" s="10" t="str">
        <f t="array" ref="K1054">IFERROR(XLOOKUP(G1054,'Tipo de Carga'!A:A,'Tipo de Carga'!B:B))</f>
        <v>Autoabasto</v>
      </c>
      <c r="L1054" s="10">
        <f t="shared" si="2"/>
        <v>3</v>
      </c>
      <c r="M1054" s="10">
        <f t="shared" si="3"/>
        <v>12</v>
      </c>
      <c r="N1054" s="10">
        <f t="shared" si="4"/>
        <v>1</v>
      </c>
      <c r="O1054" s="10" t="str">
        <f t="array" ref="O1054">IFERROR(XLOOKUP(G1054,'Tipo de Carga'!A:A,'Tipo de Carga'!C:C))</f>
        <v>Diesel</v>
      </c>
    </row>
    <row r="1055">
      <c r="A1055" s="16">
        <v>1990.0</v>
      </c>
      <c r="B1055" s="10" t="str">
        <f t="array" ref="B1055">IFERROR(XLOOKUP(A1055,'Asignacion Ene'!A:A,'Asignacion Ene'!C:C))</f>
        <v>MeLi asignado SD</v>
      </c>
      <c r="C1055" s="10" t="str">
        <f t="array" ref="C1055">IFERROR(XLOOKUP(A1055,'Asignacion Ene'!A:A,'Asignacion Ene'!B:B))</f>
        <v>EC-05</v>
      </c>
      <c r="D1055" s="28">
        <v>45669.0</v>
      </c>
      <c r="E1055" s="16" t="s">
        <v>191</v>
      </c>
      <c r="F1055" s="10" t="str">
        <f t="array" ref="F1055">IFERROR(XLOOKUP(E1055,Operadores!A:A,Operadores!B:B))</f>
        <v>MENCAX</v>
      </c>
      <c r="G1055" s="16" t="s">
        <v>17</v>
      </c>
      <c r="H1055" s="13">
        <v>19.2</v>
      </c>
      <c r="I1055" s="18">
        <v>421.0</v>
      </c>
      <c r="J1055" s="15">
        <f t="shared" si="5"/>
        <v>8083.2</v>
      </c>
      <c r="K1055" s="10" t="str">
        <f t="array" ref="K1055">IFERROR(XLOOKUP(G1055,'Tipo de Carga'!A:A,'Tipo de Carga'!B:B))</f>
        <v>Autoabasto</v>
      </c>
      <c r="L1055" s="10">
        <f t="shared" si="2"/>
        <v>3</v>
      </c>
      <c r="M1055" s="10">
        <f t="shared" si="3"/>
        <v>12</v>
      </c>
      <c r="N1055" s="10">
        <f t="shared" si="4"/>
        <v>1</v>
      </c>
      <c r="O1055" s="10" t="str">
        <f t="array" ref="O1055">IFERROR(XLOOKUP(G1055,'Tipo de Carga'!A:A,'Tipo de Carga'!C:C))</f>
        <v>Diesel</v>
      </c>
    </row>
    <row r="1056">
      <c r="A1056" s="16">
        <v>2086.0</v>
      </c>
      <c r="B1056" s="10" t="str">
        <f t="array" ref="B1056">IFERROR(XLOOKUP(A1056,'Asignacion Ene'!A:A,'Asignacion Ene'!C:C))</f>
        <v>MeLi asignado SD</v>
      </c>
      <c r="C1056" s="10" t="str">
        <f t="array" ref="C1056">IFERROR(XLOOKUP(A1056,'Asignacion Ene'!A:A,'Asignacion Ene'!B:B))</f>
        <v>EC-05</v>
      </c>
      <c r="D1056" s="28">
        <v>45669.0</v>
      </c>
      <c r="E1056" s="16" t="s">
        <v>139</v>
      </c>
      <c r="F1056" s="10" t="str">
        <f t="array" ref="F1056">IFERROR(XLOOKUP(E1056,Operadores!A:A,Operadores!B:B))</f>
        <v>SOSERN</v>
      </c>
      <c r="G1056" s="16" t="s">
        <v>17</v>
      </c>
      <c r="H1056" s="13">
        <v>19.2</v>
      </c>
      <c r="I1056" s="18">
        <v>531.0</v>
      </c>
      <c r="J1056" s="15">
        <f t="shared" si="5"/>
        <v>10195.2</v>
      </c>
      <c r="K1056" s="10" t="str">
        <f t="array" ref="K1056">IFERROR(XLOOKUP(G1056,'Tipo de Carga'!A:A,'Tipo de Carga'!B:B))</f>
        <v>Autoabasto</v>
      </c>
      <c r="L1056" s="10">
        <f t="shared" si="2"/>
        <v>3</v>
      </c>
      <c r="M1056" s="10">
        <f t="shared" si="3"/>
        <v>12</v>
      </c>
      <c r="N1056" s="10">
        <f t="shared" si="4"/>
        <v>1</v>
      </c>
      <c r="O1056" s="10" t="str">
        <f t="array" ref="O1056">IFERROR(XLOOKUP(G1056,'Tipo de Carga'!A:A,'Tipo de Carga'!C:C))</f>
        <v>Diesel</v>
      </c>
    </row>
    <row r="1057">
      <c r="A1057" s="16">
        <v>1718.0</v>
      </c>
      <c r="B1057" s="10" t="str">
        <f t="array" ref="B1057">IFERROR(XLOOKUP(A1057,'Asignacion Ene'!A:A,'Asignacion Ene'!C:C))</f>
        <v>Available</v>
      </c>
      <c r="C1057" s="10" t="str">
        <f t="array" ref="C1057">IFERROR(XLOOKUP(A1057,'Asignacion Ene'!A:A,'Asignacion Ene'!B:B))</f>
        <v>TTE</v>
      </c>
      <c r="D1057" s="28">
        <v>45669.0</v>
      </c>
      <c r="E1057" s="16" t="s">
        <v>145</v>
      </c>
      <c r="F1057" s="10" t="str">
        <f t="array" ref="F1057">IFERROR(XLOOKUP(E1057,Operadores!A:A,Operadores!B:B))</f>
        <v>OVAQUI</v>
      </c>
      <c r="G1057" s="16" t="s">
        <v>17</v>
      </c>
      <c r="H1057" s="13">
        <v>19.2</v>
      </c>
      <c r="I1057" s="18">
        <v>165.0</v>
      </c>
      <c r="J1057" s="15">
        <f t="shared" si="5"/>
        <v>3168</v>
      </c>
      <c r="K1057" s="10" t="str">
        <f t="array" ref="K1057">IFERROR(XLOOKUP(G1057,'Tipo de Carga'!A:A,'Tipo de Carga'!B:B))</f>
        <v>Autoabasto</v>
      </c>
      <c r="L1057" s="10">
        <f t="shared" si="2"/>
        <v>3</v>
      </c>
      <c r="M1057" s="10">
        <f t="shared" si="3"/>
        <v>12</v>
      </c>
      <c r="N1057" s="10">
        <f t="shared" si="4"/>
        <v>1</v>
      </c>
      <c r="O1057" s="10" t="str">
        <f t="array" ref="O1057">IFERROR(XLOOKUP(G1057,'Tipo de Carga'!A:A,'Tipo de Carga'!C:C))</f>
        <v>Diesel</v>
      </c>
    </row>
    <row r="1058">
      <c r="A1058" s="16">
        <v>2014.0</v>
      </c>
      <c r="B1058" s="10" t="str">
        <f t="array" ref="B1058">IFERROR(XLOOKUP(A1058,'Asignacion Ene'!A:A,'Asignacion Ene'!C:C))</f>
        <v>MeLi Asignado TD</v>
      </c>
      <c r="C1058" s="10" t="str">
        <f t="array" ref="C1058">IFERROR(XLOOKUP(A1058,'Asignacion Ene'!A:A,'Asignacion Ene'!B:B))</f>
        <v>EC-05</v>
      </c>
      <c r="D1058" s="28">
        <v>45669.0</v>
      </c>
      <c r="E1058" s="16" t="s">
        <v>75</v>
      </c>
      <c r="F1058" s="10" t="str">
        <f t="array" ref="F1058">IFERROR(XLOOKUP(E1058,Operadores!A:A,Operadores!B:B))</f>
        <v>OLVJUA01</v>
      </c>
      <c r="G1058" s="16" t="s">
        <v>17</v>
      </c>
      <c r="H1058" s="13">
        <v>19.2</v>
      </c>
      <c r="I1058" s="18">
        <v>605.0</v>
      </c>
      <c r="J1058" s="15">
        <f t="shared" si="5"/>
        <v>11616</v>
      </c>
      <c r="K1058" s="10" t="str">
        <f t="array" ref="K1058">IFERROR(XLOOKUP(G1058,'Tipo de Carga'!A:A,'Tipo de Carga'!B:B))</f>
        <v>Autoabasto</v>
      </c>
      <c r="L1058" s="10">
        <f t="shared" si="2"/>
        <v>3</v>
      </c>
      <c r="M1058" s="10">
        <f t="shared" si="3"/>
        <v>12</v>
      </c>
      <c r="N1058" s="10">
        <f t="shared" si="4"/>
        <v>1</v>
      </c>
      <c r="O1058" s="10" t="str">
        <f t="array" ref="O1058">IFERROR(XLOOKUP(G1058,'Tipo de Carga'!A:A,'Tipo de Carga'!C:C))</f>
        <v>Diesel</v>
      </c>
    </row>
    <row r="1059">
      <c r="A1059" s="16">
        <v>1881.0</v>
      </c>
      <c r="B1059" s="10" t="str">
        <f t="array" ref="B1059">IFERROR(XLOOKUP(A1059,'Asignacion Ene'!A:A,'Asignacion Ene'!C:C))</f>
        <v>Circuitos</v>
      </c>
      <c r="C1059" s="10" t="str">
        <f t="array" ref="C1059">IFERROR(XLOOKUP(A1059,'Asignacion Ene'!A:A,'Asignacion Ene'!B:B))</f>
        <v>EC-03</v>
      </c>
      <c r="D1059" s="28">
        <v>45669.0</v>
      </c>
      <c r="E1059" s="16" t="s">
        <v>156</v>
      </c>
      <c r="F1059" s="10" t="str">
        <f t="array" ref="F1059">IFERROR(XLOOKUP(E1059,Operadores!A:A,Operadores!B:B))</f>
        <v>CERJER</v>
      </c>
      <c r="G1059" s="16" t="s">
        <v>17</v>
      </c>
      <c r="H1059" s="13">
        <v>19.2</v>
      </c>
      <c r="I1059" s="18">
        <v>515.0</v>
      </c>
      <c r="J1059" s="15">
        <f t="shared" si="5"/>
        <v>9888</v>
      </c>
      <c r="K1059" s="10" t="str">
        <f t="array" ref="K1059">IFERROR(XLOOKUP(G1059,'Tipo de Carga'!A:A,'Tipo de Carga'!B:B))</f>
        <v>Autoabasto</v>
      </c>
      <c r="L1059" s="10">
        <f t="shared" si="2"/>
        <v>3</v>
      </c>
      <c r="M1059" s="10">
        <f t="shared" si="3"/>
        <v>12</v>
      </c>
      <c r="N1059" s="10">
        <f t="shared" si="4"/>
        <v>1</v>
      </c>
      <c r="O1059" s="10" t="str">
        <f t="array" ref="O1059">IFERROR(XLOOKUP(G1059,'Tipo de Carga'!A:A,'Tipo de Carga'!C:C))</f>
        <v>Diesel</v>
      </c>
    </row>
    <row r="1060">
      <c r="A1060" s="16">
        <v>2040.0</v>
      </c>
      <c r="B1060" s="10" t="str">
        <f t="array" ref="B1060">IFERROR(XLOOKUP(A1060,'Asignacion Ene'!A:A,'Asignacion Ene'!C:C))</f>
        <v>Liverpool Local</v>
      </c>
      <c r="C1060" s="10" t="str">
        <f t="array" ref="C1060">IFERROR(XLOOKUP(A1060,'Asignacion Ene'!A:A,'Asignacion Ene'!B:B))</f>
        <v>EC-01</v>
      </c>
      <c r="D1060" s="28">
        <v>45669.0</v>
      </c>
      <c r="E1060" s="16" t="s">
        <v>69</v>
      </c>
      <c r="F1060" s="10" t="str">
        <f t="array" ref="F1060">IFERROR(XLOOKUP(E1060,Operadores!A:A,Operadores!B:B))</f>
        <v>GONAL01</v>
      </c>
      <c r="G1060" s="16" t="s">
        <v>17</v>
      </c>
      <c r="H1060" s="13">
        <v>19.2</v>
      </c>
      <c r="I1060" s="18">
        <v>210.0</v>
      </c>
      <c r="J1060" s="15">
        <f t="shared" si="5"/>
        <v>4032</v>
      </c>
      <c r="K1060" s="10" t="str">
        <f t="array" ref="K1060">IFERROR(XLOOKUP(G1060,'Tipo de Carga'!A:A,'Tipo de Carga'!B:B))</f>
        <v>Autoabasto</v>
      </c>
      <c r="L1060" s="10">
        <f t="shared" si="2"/>
        <v>3</v>
      </c>
      <c r="M1060" s="10">
        <f t="shared" si="3"/>
        <v>12</v>
      </c>
      <c r="N1060" s="10">
        <f t="shared" si="4"/>
        <v>1</v>
      </c>
      <c r="O1060" s="10" t="str">
        <f t="array" ref="O1060">IFERROR(XLOOKUP(G1060,'Tipo de Carga'!A:A,'Tipo de Carga'!C:C))</f>
        <v>Diesel</v>
      </c>
    </row>
    <row r="1061">
      <c r="A1061" s="16">
        <v>1980.0</v>
      </c>
      <c r="B1061" s="10" t="str">
        <f t="array" ref="B1061">IFERROR(XLOOKUP(A1061,'Asignacion Ene'!A:A,'Asignacion Ene'!C:C))</f>
        <v>MeLi asignado SD</v>
      </c>
      <c r="C1061" s="10" t="str">
        <f t="array" ref="C1061">IFERROR(XLOOKUP(A1061,'Asignacion Ene'!A:A,'Asignacion Ene'!B:B))</f>
        <v>EC-05</v>
      </c>
      <c r="D1061" s="28">
        <v>45669.0</v>
      </c>
      <c r="E1061" s="16" t="s">
        <v>74</v>
      </c>
      <c r="F1061" s="10" t="str">
        <f t="array" ref="F1061">IFERROR(XLOOKUP(E1061,Operadores!A:A,Operadores!B:B))</f>
        <v>AGUMIG</v>
      </c>
      <c r="G1061" s="16" t="s">
        <v>17</v>
      </c>
      <c r="H1061" s="13">
        <v>19.2</v>
      </c>
      <c r="I1061" s="18">
        <v>367.0</v>
      </c>
      <c r="J1061" s="15">
        <f t="shared" si="5"/>
        <v>7046.4</v>
      </c>
      <c r="K1061" s="10" t="str">
        <f t="array" ref="K1061">IFERROR(XLOOKUP(G1061,'Tipo de Carga'!A:A,'Tipo de Carga'!B:B))</f>
        <v>Autoabasto</v>
      </c>
      <c r="L1061" s="10">
        <f t="shared" si="2"/>
        <v>3</v>
      </c>
      <c r="M1061" s="10">
        <f t="shared" si="3"/>
        <v>12</v>
      </c>
      <c r="N1061" s="10">
        <f t="shared" si="4"/>
        <v>1</v>
      </c>
      <c r="O1061" s="10" t="str">
        <f t="array" ref="O1061">IFERROR(XLOOKUP(G1061,'Tipo de Carga'!A:A,'Tipo de Carga'!C:C))</f>
        <v>Diesel</v>
      </c>
    </row>
    <row r="1062">
      <c r="A1062" s="16">
        <v>2006.0</v>
      </c>
      <c r="B1062" s="10" t="str">
        <f t="array" ref="B1062">IFERROR(XLOOKUP(A1062,'Asignacion Ene'!A:A,'Asignacion Ene'!C:C))</f>
        <v>MeLi Dedicado Merida</v>
      </c>
      <c r="C1062" s="10" t="str">
        <f t="array" ref="C1062">IFERROR(XLOOKUP(A1062,'Asignacion Ene'!A:A,'Asignacion Ene'!B:B))</f>
        <v>EC-05</v>
      </c>
      <c r="D1062" s="28">
        <v>45669.0</v>
      </c>
      <c r="E1062" s="16" t="s">
        <v>171</v>
      </c>
      <c r="F1062" s="10" t="str">
        <f t="array" ref="F1062">IFERROR(XLOOKUP(E1062,Operadores!A:A,Operadores!B:B))</f>
        <v>RIVJOS</v>
      </c>
      <c r="G1062" s="16" t="s">
        <v>17</v>
      </c>
      <c r="H1062" s="13">
        <v>19.2</v>
      </c>
      <c r="I1062" s="18">
        <v>315.0</v>
      </c>
      <c r="J1062" s="15">
        <f t="shared" si="5"/>
        <v>6048</v>
      </c>
      <c r="K1062" s="10" t="str">
        <f t="array" ref="K1062">IFERROR(XLOOKUP(G1062,'Tipo de Carga'!A:A,'Tipo de Carga'!B:B))</f>
        <v>Autoabasto</v>
      </c>
      <c r="L1062" s="10">
        <f t="shared" si="2"/>
        <v>3</v>
      </c>
      <c r="M1062" s="10">
        <f t="shared" si="3"/>
        <v>12</v>
      </c>
      <c r="N1062" s="10">
        <f t="shared" si="4"/>
        <v>1</v>
      </c>
      <c r="O1062" s="10" t="str">
        <f t="array" ref="O1062">IFERROR(XLOOKUP(G1062,'Tipo de Carga'!A:A,'Tipo de Carga'!C:C))</f>
        <v>Diesel</v>
      </c>
    </row>
    <row r="1063">
      <c r="A1063" s="16">
        <v>1988.0</v>
      </c>
      <c r="B1063" s="10" t="str">
        <f t="array" ref="B1063">IFERROR(XLOOKUP(A1063,'Asignacion Ene'!A:A,'Asignacion Ene'!C:C))</f>
        <v>MeLi asignado SD</v>
      </c>
      <c r="C1063" s="10" t="str">
        <f t="array" ref="C1063">IFERROR(XLOOKUP(A1063,'Asignacion Ene'!A:A,'Asignacion Ene'!B:B))</f>
        <v>EC-05</v>
      </c>
      <c r="D1063" s="28">
        <v>45669.0</v>
      </c>
      <c r="E1063" s="16" t="s">
        <v>71</v>
      </c>
      <c r="F1063" s="10" t="str">
        <f t="array" ref="F1063">IFERROR(XLOOKUP(E1063,Operadores!A:A,Operadores!B:B))</f>
        <v>CHAJOE</v>
      </c>
      <c r="G1063" s="16" t="s">
        <v>17</v>
      </c>
      <c r="H1063" s="13">
        <v>19.2</v>
      </c>
      <c r="I1063" s="18">
        <v>653.0</v>
      </c>
      <c r="J1063" s="15">
        <f t="shared" si="5"/>
        <v>12537.6</v>
      </c>
      <c r="K1063" s="10" t="str">
        <f t="array" ref="K1063">IFERROR(XLOOKUP(G1063,'Tipo de Carga'!A:A,'Tipo de Carga'!B:B))</f>
        <v>Autoabasto</v>
      </c>
      <c r="L1063" s="10">
        <f t="shared" si="2"/>
        <v>3</v>
      </c>
      <c r="M1063" s="10">
        <f t="shared" si="3"/>
        <v>12</v>
      </c>
      <c r="N1063" s="10">
        <f t="shared" si="4"/>
        <v>1</v>
      </c>
      <c r="O1063" s="10" t="str">
        <f t="array" ref="O1063">IFERROR(XLOOKUP(G1063,'Tipo de Carga'!A:A,'Tipo de Carga'!C:C))</f>
        <v>Diesel</v>
      </c>
    </row>
    <row r="1064">
      <c r="A1064" s="16">
        <v>1870.0</v>
      </c>
      <c r="B1064" s="10" t="str">
        <f t="array" ref="B1064">IFERROR(XLOOKUP(A1064,'Asignacion Ene'!A:A,'Asignacion Ene'!C:C))</f>
        <v>Circuitos</v>
      </c>
      <c r="C1064" s="10" t="str">
        <f t="array" ref="C1064">IFERROR(XLOOKUP(A1064,'Asignacion Ene'!A:A,'Asignacion Ene'!B:B))</f>
        <v>EC-03</v>
      </c>
      <c r="D1064" s="28">
        <v>45669.0</v>
      </c>
      <c r="E1064" s="16" t="s">
        <v>18</v>
      </c>
      <c r="F1064" s="10" t="str">
        <f t="array" ref="F1064">IFERROR(XLOOKUP(E1064,Operadores!A:A,Operadores!B:B))</f>
        <v>RIOFE</v>
      </c>
      <c r="G1064" s="16" t="s">
        <v>17</v>
      </c>
      <c r="H1064" s="13">
        <v>19.2</v>
      </c>
      <c r="I1064" s="18">
        <v>600.0</v>
      </c>
      <c r="J1064" s="15">
        <f t="shared" si="5"/>
        <v>11520</v>
      </c>
      <c r="K1064" s="10" t="str">
        <f t="array" ref="K1064">IFERROR(XLOOKUP(G1064,'Tipo de Carga'!A:A,'Tipo de Carga'!B:B))</f>
        <v>Autoabasto</v>
      </c>
      <c r="L1064" s="10">
        <f t="shared" si="2"/>
        <v>3</v>
      </c>
      <c r="M1064" s="10">
        <f t="shared" si="3"/>
        <v>12</v>
      </c>
      <c r="N1064" s="10">
        <f t="shared" si="4"/>
        <v>1</v>
      </c>
      <c r="O1064" s="10" t="str">
        <f t="array" ref="O1064">IFERROR(XLOOKUP(G1064,'Tipo de Carga'!A:A,'Tipo de Carga'!C:C))</f>
        <v>Diesel</v>
      </c>
    </row>
    <row r="1065">
      <c r="A1065" s="16">
        <v>1942.0</v>
      </c>
      <c r="B1065" s="10" t="str">
        <f t="array" ref="B1065">IFERROR(XLOOKUP(A1065,'Asignacion Ene'!A:A,'Asignacion Ene'!C:C))</f>
        <v>MeLi asignado SD</v>
      </c>
      <c r="C1065" s="10" t="str">
        <f t="array" ref="C1065">IFERROR(XLOOKUP(A1065,'Asignacion Ene'!A:A,'Asignacion Ene'!B:B))</f>
        <v>EC-05</v>
      </c>
      <c r="D1065" s="28">
        <v>45669.0</v>
      </c>
      <c r="E1065" s="16" t="s">
        <v>64</v>
      </c>
      <c r="F1065" s="10" t="str">
        <f t="array" ref="F1065">IFERROR(XLOOKUP(E1065,Operadores!A:A,Operadores!B:B))</f>
        <v>GARJUA04</v>
      </c>
      <c r="G1065" s="16" t="s">
        <v>17</v>
      </c>
      <c r="H1065" s="13">
        <v>19.2</v>
      </c>
      <c r="I1065" s="18">
        <v>378.0</v>
      </c>
      <c r="J1065" s="15">
        <f t="shared" si="5"/>
        <v>7257.6</v>
      </c>
      <c r="K1065" s="10" t="str">
        <f t="array" ref="K1065">IFERROR(XLOOKUP(G1065,'Tipo de Carga'!A:A,'Tipo de Carga'!B:B))</f>
        <v>Autoabasto</v>
      </c>
      <c r="L1065" s="10">
        <f t="shared" si="2"/>
        <v>3</v>
      </c>
      <c r="M1065" s="10">
        <f t="shared" si="3"/>
        <v>12</v>
      </c>
      <c r="N1065" s="10">
        <f t="shared" si="4"/>
        <v>1</v>
      </c>
      <c r="O1065" s="10" t="str">
        <f t="array" ref="O1065">IFERROR(XLOOKUP(G1065,'Tipo de Carga'!A:A,'Tipo de Carga'!C:C))</f>
        <v>Diesel</v>
      </c>
    </row>
    <row r="1066">
      <c r="A1066" s="16">
        <v>2035.0</v>
      </c>
      <c r="B1066" s="10" t="str">
        <f t="array" ref="B1066">IFERROR(XLOOKUP(A1066,'Asignacion Ene'!A:A,'Asignacion Ene'!C:C))</f>
        <v>Liverpool Local</v>
      </c>
      <c r="C1066" s="10" t="str">
        <f t="array" ref="C1066">IFERROR(XLOOKUP(A1066,'Asignacion Ene'!A:A,'Asignacion Ene'!B:B))</f>
        <v>EC-01</v>
      </c>
      <c r="D1066" s="28">
        <v>45669.0</v>
      </c>
      <c r="E1066" s="16" t="s">
        <v>66</v>
      </c>
      <c r="F1066" s="10" t="str">
        <f t="array" ref="F1066">IFERROR(XLOOKUP(E1066,Operadores!A:A,Operadores!B:B))</f>
        <v>LOPALF</v>
      </c>
      <c r="G1066" s="16" t="s">
        <v>17</v>
      </c>
      <c r="H1066" s="13">
        <v>19.2</v>
      </c>
      <c r="I1066" s="18">
        <v>132.0</v>
      </c>
      <c r="J1066" s="15">
        <f t="shared" si="5"/>
        <v>2534.4</v>
      </c>
      <c r="K1066" s="10" t="str">
        <f t="array" ref="K1066">IFERROR(XLOOKUP(G1066,'Tipo de Carga'!A:A,'Tipo de Carga'!B:B))</f>
        <v>Autoabasto</v>
      </c>
      <c r="L1066" s="10">
        <f t="shared" si="2"/>
        <v>3</v>
      </c>
      <c r="M1066" s="10">
        <f t="shared" si="3"/>
        <v>12</v>
      </c>
      <c r="N1066" s="10">
        <f t="shared" si="4"/>
        <v>1</v>
      </c>
      <c r="O1066" s="10" t="str">
        <f t="array" ref="O1066">IFERROR(XLOOKUP(G1066,'Tipo de Carga'!A:A,'Tipo de Carga'!C:C))</f>
        <v>Diesel</v>
      </c>
    </row>
    <row r="1067">
      <c r="A1067" s="16">
        <v>1997.0</v>
      </c>
      <c r="B1067" s="10" t="str">
        <f t="array" ref="B1067">IFERROR(XLOOKUP(A1067,'Asignacion Ene'!A:A,'Asignacion Ene'!C:C))</f>
        <v>MeLi Dedicado Merida</v>
      </c>
      <c r="C1067" s="10" t="str">
        <f t="array" ref="C1067">IFERROR(XLOOKUP(A1067,'Asignacion Ene'!A:A,'Asignacion Ene'!B:B))</f>
        <v>EC-05</v>
      </c>
      <c r="D1067" s="28">
        <v>45669.0</v>
      </c>
      <c r="E1067" s="16" t="s">
        <v>282</v>
      </c>
      <c r="F1067" s="10" t="str">
        <f t="array" ref="F1067">IFERROR(XLOOKUP(E1067,Operadores!A:A,Operadores!B:B))</f>
        <v>HERVIC02</v>
      </c>
      <c r="G1067" s="16" t="s">
        <v>17</v>
      </c>
      <c r="H1067" s="13">
        <v>19.2</v>
      </c>
      <c r="I1067" s="18">
        <v>298.0</v>
      </c>
      <c r="J1067" s="15">
        <f t="shared" si="5"/>
        <v>5721.6</v>
      </c>
      <c r="K1067" s="10" t="str">
        <f t="array" ref="K1067">IFERROR(XLOOKUP(G1067,'Tipo de Carga'!A:A,'Tipo de Carga'!B:B))</f>
        <v>Autoabasto</v>
      </c>
      <c r="L1067" s="10">
        <f t="shared" si="2"/>
        <v>3</v>
      </c>
      <c r="M1067" s="10">
        <f t="shared" si="3"/>
        <v>12</v>
      </c>
      <c r="N1067" s="10">
        <f t="shared" si="4"/>
        <v>1</v>
      </c>
      <c r="O1067" s="10" t="str">
        <f t="array" ref="O1067">IFERROR(XLOOKUP(G1067,'Tipo de Carga'!A:A,'Tipo de Carga'!C:C))</f>
        <v>Diesel</v>
      </c>
    </row>
    <row r="1068">
      <c r="A1068" s="16">
        <v>1993.0</v>
      </c>
      <c r="B1068" s="10" t="str">
        <f t="array" ref="B1068">IFERROR(XLOOKUP(A1068,'Asignacion Ene'!A:A,'Asignacion Ene'!C:C))</f>
        <v>MeLi Dedicado TD</v>
      </c>
      <c r="C1068" s="10" t="str">
        <f t="array" ref="C1068">IFERROR(XLOOKUP(A1068,'Asignacion Ene'!A:A,'Asignacion Ene'!B:B))</f>
        <v>EC-05</v>
      </c>
      <c r="D1068" s="28">
        <v>45669.0</v>
      </c>
      <c r="E1068" s="16" t="s">
        <v>374</v>
      </c>
      <c r="F1068" s="10" t="str">
        <f t="array" ref="F1068">IFERROR(XLOOKUP(E1068,Operadores!A:A,Operadores!B:B))</f>
        <v>CELJOS</v>
      </c>
      <c r="G1068" s="16" t="s">
        <v>17</v>
      </c>
      <c r="H1068" s="13">
        <v>19.2</v>
      </c>
      <c r="I1068" s="18">
        <v>532.0</v>
      </c>
      <c r="J1068" s="15">
        <f t="shared" si="5"/>
        <v>10214.4</v>
      </c>
      <c r="K1068" s="10" t="str">
        <f t="array" ref="K1068">IFERROR(XLOOKUP(G1068,'Tipo de Carga'!A:A,'Tipo de Carga'!B:B))</f>
        <v>Autoabasto</v>
      </c>
      <c r="L1068" s="10">
        <f t="shared" si="2"/>
        <v>3</v>
      </c>
      <c r="M1068" s="10">
        <f t="shared" si="3"/>
        <v>12</v>
      </c>
      <c r="N1068" s="10">
        <f t="shared" si="4"/>
        <v>1</v>
      </c>
      <c r="O1068" s="10" t="str">
        <f t="array" ref="O1068">IFERROR(XLOOKUP(G1068,'Tipo de Carga'!A:A,'Tipo de Carga'!C:C))</f>
        <v>Diesel</v>
      </c>
    </row>
    <row r="1069">
      <c r="A1069" s="16">
        <v>1899.0</v>
      </c>
      <c r="B1069" s="10" t="str">
        <f t="array" ref="B1069">IFERROR(XLOOKUP(A1069,'Asignacion Ene'!A:A,'Asignacion Ene'!C:C))</f>
        <v>Full Liver</v>
      </c>
      <c r="C1069" s="10" t="str">
        <f t="array" ref="C1069">IFERROR(XLOOKUP(A1069,'Asignacion Ene'!A:A,'Asignacion Ene'!B:B))</f>
        <v>EC-01</v>
      </c>
      <c r="D1069" s="28">
        <v>45669.0</v>
      </c>
      <c r="E1069" s="16" t="s">
        <v>324</v>
      </c>
      <c r="F1069" s="10" t="str">
        <f t="array" ref="F1069">IFERROR(XLOOKUP(E1069,Operadores!A:A,Operadores!B:B))</f>
        <v>VEROD</v>
      </c>
      <c r="G1069" s="16" t="s">
        <v>17</v>
      </c>
      <c r="H1069" s="13">
        <v>19.2</v>
      </c>
      <c r="I1069" s="18">
        <v>720.0</v>
      </c>
      <c r="J1069" s="15">
        <f t="shared" si="5"/>
        <v>13824</v>
      </c>
      <c r="K1069" s="10" t="str">
        <f t="array" ref="K1069">IFERROR(XLOOKUP(G1069,'Tipo de Carga'!A:A,'Tipo de Carga'!B:B))</f>
        <v>Autoabasto</v>
      </c>
      <c r="L1069" s="10">
        <f t="shared" si="2"/>
        <v>3</v>
      </c>
      <c r="M1069" s="10">
        <f t="shared" si="3"/>
        <v>12</v>
      </c>
      <c r="N1069" s="10">
        <f t="shared" si="4"/>
        <v>1</v>
      </c>
      <c r="O1069" s="10" t="str">
        <f t="array" ref="O1069">IFERROR(XLOOKUP(G1069,'Tipo de Carga'!A:A,'Tipo de Carga'!C:C))</f>
        <v>Diesel</v>
      </c>
    </row>
    <row r="1070">
      <c r="A1070" s="16">
        <v>1934.0</v>
      </c>
      <c r="B1070" s="10" t="str">
        <f t="array" ref="B1070">IFERROR(XLOOKUP(A1070,'Asignacion Ene'!A:A,'Asignacion Ene'!C:C))</f>
        <v>Circuitos</v>
      </c>
      <c r="C1070" s="10" t="str">
        <f t="array" ref="C1070">IFERROR(XLOOKUP(A1070,'Asignacion Ene'!A:A,'Asignacion Ene'!B:B))</f>
        <v>EC-03</v>
      </c>
      <c r="D1070" s="28">
        <v>45669.0</v>
      </c>
      <c r="E1070" s="16" t="s">
        <v>298</v>
      </c>
      <c r="F1070" s="10" t="str">
        <f t="array" ref="F1070">IFERROR(XLOOKUP(E1070,Operadores!A:A,Operadores!B:B))</f>
        <v>AVIEN</v>
      </c>
      <c r="G1070" s="16" t="s">
        <v>17</v>
      </c>
      <c r="H1070" s="13">
        <v>19.2</v>
      </c>
      <c r="I1070" s="18">
        <v>385.0</v>
      </c>
      <c r="J1070" s="15">
        <f t="shared" si="5"/>
        <v>7392</v>
      </c>
      <c r="K1070" s="10" t="str">
        <f t="array" ref="K1070">IFERROR(XLOOKUP(G1070,'Tipo de Carga'!A:A,'Tipo de Carga'!B:B))</f>
        <v>Autoabasto</v>
      </c>
      <c r="L1070" s="10">
        <f t="shared" si="2"/>
        <v>3</v>
      </c>
      <c r="M1070" s="10">
        <f t="shared" si="3"/>
        <v>12</v>
      </c>
      <c r="N1070" s="10">
        <f t="shared" si="4"/>
        <v>1</v>
      </c>
      <c r="O1070" s="10" t="str">
        <f t="array" ref="O1070">IFERROR(XLOOKUP(G1070,'Tipo de Carga'!A:A,'Tipo de Carga'!C:C))</f>
        <v>Diesel</v>
      </c>
    </row>
    <row r="1071">
      <c r="A1071" s="16">
        <v>1889.0</v>
      </c>
      <c r="B1071" s="10" t="str">
        <f t="array" ref="B1071">IFERROR(XLOOKUP(A1071,'Asignacion Ene'!A:A,'Asignacion Ene'!C:C))</f>
        <v>MeLi asignado SD</v>
      </c>
      <c r="C1071" s="10" t="str">
        <f t="array" ref="C1071">IFERROR(XLOOKUP(A1071,'Asignacion Ene'!A:A,'Asignacion Ene'!B:B))</f>
        <v>EC-05</v>
      </c>
      <c r="D1071" s="28">
        <v>45669.0</v>
      </c>
      <c r="E1071" s="16" t="s">
        <v>147</v>
      </c>
      <c r="F1071" s="10" t="str">
        <f t="array" ref="F1071">IFERROR(XLOOKUP(E1071,Operadores!A:A,Operadores!B:B))</f>
        <v>MARANG</v>
      </c>
      <c r="G1071" s="16" t="s">
        <v>17</v>
      </c>
      <c r="H1071" s="13">
        <v>19.2</v>
      </c>
      <c r="I1071" s="18">
        <v>685.0</v>
      </c>
      <c r="J1071" s="15">
        <f t="shared" si="5"/>
        <v>13152</v>
      </c>
      <c r="K1071" s="10" t="str">
        <f t="array" ref="K1071">IFERROR(XLOOKUP(G1071,'Tipo de Carga'!A:A,'Tipo de Carga'!B:B))</f>
        <v>Autoabasto</v>
      </c>
      <c r="L1071" s="10">
        <f t="shared" si="2"/>
        <v>3</v>
      </c>
      <c r="M1071" s="10">
        <f t="shared" si="3"/>
        <v>12</v>
      </c>
      <c r="N1071" s="10">
        <f t="shared" si="4"/>
        <v>1</v>
      </c>
      <c r="O1071" s="10" t="str">
        <f t="array" ref="O1071">IFERROR(XLOOKUP(G1071,'Tipo de Carga'!A:A,'Tipo de Carga'!C:C))</f>
        <v>Diesel</v>
      </c>
    </row>
    <row r="1072">
      <c r="A1072" s="16">
        <v>2022.0</v>
      </c>
      <c r="B1072" s="10" t="str">
        <f t="array" ref="B1072">IFERROR(XLOOKUP(A1072,'Asignacion Ene'!A:A,'Asignacion Ene'!C:C))</f>
        <v>MeLi Dedicado TD</v>
      </c>
      <c r="C1072" s="10" t="str">
        <f t="array" ref="C1072">IFERROR(XLOOKUP(A1072,'Asignacion Ene'!A:A,'Asignacion Ene'!B:B))</f>
        <v>EC-05</v>
      </c>
      <c r="D1072" s="28">
        <v>45669.0</v>
      </c>
      <c r="E1072" s="16" t="s">
        <v>183</v>
      </c>
      <c r="F1072" s="10" t="str">
        <f t="array" ref="F1072">IFERROR(XLOOKUP(E1072,Operadores!A:A,Operadores!B:B))</f>
        <v>DELBL</v>
      </c>
      <c r="G1072" s="16" t="s">
        <v>17</v>
      </c>
      <c r="H1072" s="13">
        <v>19.2</v>
      </c>
      <c r="I1072" s="18">
        <v>517.0</v>
      </c>
      <c r="J1072" s="15">
        <f t="shared" si="5"/>
        <v>9926.4</v>
      </c>
      <c r="K1072" s="10" t="str">
        <f t="array" ref="K1072">IFERROR(XLOOKUP(G1072,'Tipo de Carga'!A:A,'Tipo de Carga'!B:B))</f>
        <v>Autoabasto</v>
      </c>
      <c r="L1072" s="10">
        <f t="shared" si="2"/>
        <v>3</v>
      </c>
      <c r="M1072" s="10">
        <f t="shared" si="3"/>
        <v>12</v>
      </c>
      <c r="N1072" s="10">
        <f t="shared" si="4"/>
        <v>1</v>
      </c>
      <c r="O1072" s="10" t="str">
        <f t="array" ref="O1072">IFERROR(XLOOKUP(G1072,'Tipo de Carga'!A:A,'Tipo de Carga'!C:C))</f>
        <v>Diesel</v>
      </c>
    </row>
    <row r="1073">
      <c r="A1073" s="16">
        <v>2088.0</v>
      </c>
      <c r="B1073" s="10" t="str">
        <f t="array" ref="B1073">IFERROR(XLOOKUP(A1073,'Asignacion Ene'!A:A,'Asignacion Ene'!C:C))</f>
        <v>MeLi Ded Puebla</v>
      </c>
      <c r="C1073" s="10" t="str">
        <f t="array" ref="C1073">IFERROR(XLOOKUP(A1073,'Asignacion Ene'!A:A,'Asignacion Ene'!B:B))</f>
        <v>EC-05</v>
      </c>
      <c r="D1073" s="28">
        <v>45669.0</v>
      </c>
      <c r="E1073" s="16" t="s">
        <v>310</v>
      </c>
      <c r="F1073" s="10" t="str">
        <f t="array" ref="F1073">IFERROR(XLOOKUP(E1073,Operadores!A:A,Operadores!B:B))</f>
        <v>SANMA05</v>
      </c>
      <c r="G1073" s="16" t="s">
        <v>17</v>
      </c>
      <c r="H1073" s="13">
        <v>19.2</v>
      </c>
      <c r="I1073" s="18">
        <v>771.0</v>
      </c>
      <c r="J1073" s="15">
        <f t="shared" si="5"/>
        <v>14803.2</v>
      </c>
      <c r="K1073" s="10" t="str">
        <f t="array" ref="K1073">IFERROR(XLOOKUP(G1073,'Tipo de Carga'!A:A,'Tipo de Carga'!B:B))</f>
        <v>Autoabasto</v>
      </c>
      <c r="L1073" s="10">
        <f t="shared" si="2"/>
        <v>3</v>
      </c>
      <c r="M1073" s="10">
        <f t="shared" si="3"/>
        <v>12</v>
      </c>
      <c r="N1073" s="10">
        <f t="shared" si="4"/>
        <v>1</v>
      </c>
      <c r="O1073" s="10" t="str">
        <f t="array" ref="O1073">IFERROR(XLOOKUP(G1073,'Tipo de Carga'!A:A,'Tipo de Carga'!C:C))</f>
        <v>Diesel</v>
      </c>
    </row>
    <row r="1074">
      <c r="A1074" s="16">
        <v>1829.0</v>
      </c>
      <c r="B1074" s="10" t="str">
        <f t="array" ref="B1074">IFERROR(XLOOKUP(A1074,'Asignacion Ene'!A:A,'Asignacion Ene'!C:C))</f>
        <v>Circuitos</v>
      </c>
      <c r="C1074" s="10" t="str">
        <f t="array" ref="C1074">IFERROR(XLOOKUP(A1074,'Asignacion Ene'!A:A,'Asignacion Ene'!B:B))</f>
        <v>EC-03</v>
      </c>
      <c r="D1074" s="28">
        <v>45669.0</v>
      </c>
      <c r="E1074" s="16" t="s">
        <v>152</v>
      </c>
      <c r="F1074" s="10" t="str">
        <f t="array" ref="F1074">IFERROR(XLOOKUP(E1074,Operadores!A:A,Operadores!B:B))</f>
        <v>HERAL04</v>
      </c>
      <c r="G1074" s="16" t="s">
        <v>17</v>
      </c>
      <c r="H1074" s="13">
        <v>19.2</v>
      </c>
      <c r="I1074" s="18">
        <v>77.0</v>
      </c>
      <c r="J1074" s="15">
        <f t="shared" si="5"/>
        <v>1478.4</v>
      </c>
      <c r="K1074" s="10" t="str">
        <f t="array" ref="K1074">IFERROR(XLOOKUP(G1074,'Tipo de Carga'!A:A,'Tipo de Carga'!B:B))</f>
        <v>Autoabasto</v>
      </c>
      <c r="L1074" s="10">
        <f t="shared" si="2"/>
        <v>3</v>
      </c>
      <c r="M1074" s="10">
        <f t="shared" si="3"/>
        <v>12</v>
      </c>
      <c r="N1074" s="10">
        <f t="shared" si="4"/>
        <v>1</v>
      </c>
      <c r="O1074" s="10" t="str">
        <f t="array" ref="O1074">IFERROR(XLOOKUP(G1074,'Tipo de Carga'!A:A,'Tipo de Carga'!C:C))</f>
        <v>Diesel</v>
      </c>
    </row>
    <row r="1075">
      <c r="A1075" s="16">
        <v>1799.0</v>
      </c>
      <c r="B1075" s="10" t="str">
        <f t="array" ref="B1075">IFERROR(XLOOKUP(A1075,'Asignacion Ene'!A:A,'Asignacion Ene'!C:C))</f>
        <v>Sayer Full</v>
      </c>
      <c r="C1075" s="10" t="str">
        <f t="array" ref="C1075">IFERROR(XLOOKUP(A1075,'Asignacion Ene'!A:A,'Asignacion Ene'!B:B))</f>
        <v>EC-04</v>
      </c>
      <c r="D1075" s="28">
        <v>45669.0</v>
      </c>
      <c r="E1075" s="16" t="s">
        <v>209</v>
      </c>
      <c r="F1075" s="10" t="str">
        <f t="array" ref="F1075">IFERROR(XLOOKUP(E1075,Operadores!A:A,Operadores!B:B))</f>
        <v>FERFRA</v>
      </c>
      <c r="G1075" s="16" t="s">
        <v>77</v>
      </c>
      <c r="H1075" s="13">
        <v>19.38</v>
      </c>
      <c r="I1075" s="18">
        <v>968.0</v>
      </c>
      <c r="J1075" s="15">
        <f t="shared" si="5"/>
        <v>18759.84</v>
      </c>
      <c r="K1075" s="10" t="str">
        <f t="array" ref="K1075">IFERROR(XLOOKUP(G1075,'Tipo de Carga'!A:A,'Tipo de Carga'!B:B))</f>
        <v>Autoabasto</v>
      </c>
      <c r="L1075" s="10">
        <f t="shared" si="2"/>
        <v>3</v>
      </c>
      <c r="M1075" s="10">
        <f t="shared" si="3"/>
        <v>12</v>
      </c>
      <c r="N1075" s="10">
        <f t="shared" si="4"/>
        <v>1</v>
      </c>
      <c r="O1075" s="10" t="str">
        <f t="array" ref="O1075">IFERROR(XLOOKUP(G1075,'Tipo de Carga'!A:A,'Tipo de Carga'!C:C))</f>
        <v>Diesel</v>
      </c>
    </row>
    <row r="1076">
      <c r="A1076" s="16">
        <v>1908.0</v>
      </c>
      <c r="B1076" s="10" t="str">
        <f t="array" ref="B1076">IFERROR(XLOOKUP(A1076,'Asignacion Ene'!A:A,'Asignacion Ene'!C:C))</f>
        <v>Circuitos</v>
      </c>
      <c r="C1076" s="10" t="str">
        <f t="array" ref="C1076">IFERROR(XLOOKUP(A1076,'Asignacion Ene'!A:A,'Asignacion Ene'!B:B))</f>
        <v>EC-03</v>
      </c>
      <c r="D1076" s="28">
        <v>45669.0</v>
      </c>
      <c r="E1076" s="16" t="s">
        <v>333</v>
      </c>
      <c r="F1076" s="10" t="str">
        <f t="array" ref="F1076">IFERROR(XLOOKUP(E1076,Operadores!A:A,Operadores!B:B))</f>
        <v>GARJOR01</v>
      </c>
      <c r="G1076" s="16" t="s">
        <v>77</v>
      </c>
      <c r="H1076" s="13">
        <v>19.38</v>
      </c>
      <c r="I1076" s="18">
        <v>430.0</v>
      </c>
      <c r="J1076" s="15">
        <f t="shared" si="5"/>
        <v>8333.4</v>
      </c>
      <c r="K1076" s="10" t="str">
        <f t="array" ref="K1076">IFERROR(XLOOKUP(G1076,'Tipo de Carga'!A:A,'Tipo de Carga'!B:B))</f>
        <v>Autoabasto</v>
      </c>
      <c r="L1076" s="10">
        <f t="shared" si="2"/>
        <v>3</v>
      </c>
      <c r="M1076" s="10">
        <f t="shared" si="3"/>
        <v>12</v>
      </c>
      <c r="N1076" s="10">
        <f t="shared" si="4"/>
        <v>1</v>
      </c>
      <c r="O1076" s="10" t="str">
        <f t="array" ref="O1076">IFERROR(XLOOKUP(G1076,'Tipo de Carga'!A:A,'Tipo de Carga'!C:C))</f>
        <v>Diesel</v>
      </c>
    </row>
    <row r="1077">
      <c r="A1077" s="16">
        <v>1938.0</v>
      </c>
      <c r="B1077" s="10" t="str">
        <f t="array" ref="B1077">IFERROR(XLOOKUP(A1077,'Asignacion Ene'!A:A,'Asignacion Ene'!C:C))</f>
        <v>Sayer Sencillo</v>
      </c>
      <c r="C1077" s="10" t="str">
        <f t="array" ref="C1077">IFERROR(XLOOKUP(A1077,'Asignacion Ene'!A:A,'Asignacion Ene'!B:B))</f>
        <v>EC-04</v>
      </c>
      <c r="D1077" s="28">
        <v>45669.0</v>
      </c>
      <c r="E1077" s="16" t="s">
        <v>256</v>
      </c>
      <c r="F1077" s="10" t="str">
        <f t="array" ref="F1077">IFERROR(XLOOKUP(E1077,Operadores!A:A,Operadores!B:B))</f>
        <v>SOSCA01</v>
      </c>
      <c r="G1077" s="16" t="s">
        <v>77</v>
      </c>
      <c r="H1077" s="13">
        <v>19.38</v>
      </c>
      <c r="I1077" s="18">
        <v>390.0</v>
      </c>
      <c r="J1077" s="15">
        <f t="shared" si="5"/>
        <v>7558.2</v>
      </c>
      <c r="K1077" s="10" t="str">
        <f t="array" ref="K1077">IFERROR(XLOOKUP(G1077,'Tipo de Carga'!A:A,'Tipo de Carga'!B:B))</f>
        <v>Autoabasto</v>
      </c>
      <c r="L1077" s="10">
        <f t="shared" si="2"/>
        <v>3</v>
      </c>
      <c r="M1077" s="10">
        <f t="shared" si="3"/>
        <v>12</v>
      </c>
      <c r="N1077" s="10">
        <f t="shared" si="4"/>
        <v>1</v>
      </c>
      <c r="O1077" s="10" t="str">
        <f t="array" ref="O1077">IFERROR(XLOOKUP(G1077,'Tipo de Carga'!A:A,'Tipo de Carga'!C:C))</f>
        <v>Diesel</v>
      </c>
    </row>
    <row r="1078">
      <c r="A1078" s="16">
        <v>1784.0</v>
      </c>
      <c r="B1078" s="10" t="str">
        <f t="array" ref="B1078">IFERROR(XLOOKUP(A1078,'Asignacion Ene'!A:A,'Asignacion Ene'!C:C))</f>
        <v>Available</v>
      </c>
      <c r="C1078" s="10" t="str">
        <f t="array" ref="C1078">IFERROR(XLOOKUP(A1078,'Asignacion Ene'!A:A,'Asignacion Ene'!B:B))</f>
        <v>TTE</v>
      </c>
      <c r="D1078" s="28">
        <v>45669.0</v>
      </c>
      <c r="E1078" s="16" t="s">
        <v>277</v>
      </c>
      <c r="F1078" s="10" t="str">
        <f t="array" ref="F1078">IFERROR(XLOOKUP(E1078,Operadores!A:A,Operadores!B:B))</f>
        <v>PERJAV</v>
      </c>
      <c r="G1078" s="16" t="s">
        <v>77</v>
      </c>
      <c r="H1078" s="13">
        <v>19.38</v>
      </c>
      <c r="I1078" s="18">
        <v>734.0</v>
      </c>
      <c r="J1078" s="15">
        <f t="shared" si="5"/>
        <v>14224.92</v>
      </c>
      <c r="K1078" s="10" t="str">
        <f t="array" ref="K1078">IFERROR(XLOOKUP(G1078,'Tipo de Carga'!A:A,'Tipo de Carga'!B:B))</f>
        <v>Autoabasto</v>
      </c>
      <c r="L1078" s="10">
        <f t="shared" si="2"/>
        <v>3</v>
      </c>
      <c r="M1078" s="10">
        <f t="shared" si="3"/>
        <v>12</v>
      </c>
      <c r="N1078" s="10">
        <f t="shared" si="4"/>
        <v>1</v>
      </c>
      <c r="O1078" s="10" t="str">
        <f t="array" ref="O1078">IFERROR(XLOOKUP(G1078,'Tipo de Carga'!A:A,'Tipo de Carga'!C:C))</f>
        <v>Diesel</v>
      </c>
    </row>
    <row r="1079">
      <c r="A1079" s="16">
        <v>1806.0</v>
      </c>
      <c r="B1079" s="10" t="str">
        <f t="array" ref="B1079">IFERROR(XLOOKUP(A1079,'Asignacion Ene'!A:A,'Asignacion Ene'!C:C))</f>
        <v>Sayer Full</v>
      </c>
      <c r="C1079" s="10" t="str">
        <f t="array" ref="C1079">IFERROR(XLOOKUP(A1079,'Asignacion Ene'!A:A,'Asignacion Ene'!B:B))</f>
        <v>EC-04</v>
      </c>
      <c r="D1079" s="28">
        <v>45669.0</v>
      </c>
      <c r="E1079" s="16" t="s">
        <v>257</v>
      </c>
      <c r="F1079" s="10" t="str">
        <f t="array" ref="F1079">IFERROR(XLOOKUP(E1079,Operadores!A:A,Operadores!B:B))</f>
        <v>DIAOMA</v>
      </c>
      <c r="G1079" s="16" t="s">
        <v>77</v>
      </c>
      <c r="H1079" s="13">
        <v>19.38</v>
      </c>
      <c r="I1079" s="18">
        <v>540.0</v>
      </c>
      <c r="J1079" s="15">
        <f t="shared" si="5"/>
        <v>10465.2</v>
      </c>
      <c r="K1079" s="10" t="str">
        <f t="array" ref="K1079">IFERROR(XLOOKUP(G1079,'Tipo de Carga'!A:A,'Tipo de Carga'!B:B))</f>
        <v>Autoabasto</v>
      </c>
      <c r="L1079" s="10">
        <f t="shared" si="2"/>
        <v>3</v>
      </c>
      <c r="M1079" s="10">
        <f t="shared" si="3"/>
        <v>12</v>
      </c>
      <c r="N1079" s="10">
        <f t="shared" si="4"/>
        <v>1</v>
      </c>
      <c r="O1079" s="10" t="str">
        <f t="array" ref="O1079">IFERROR(XLOOKUP(G1079,'Tipo de Carga'!A:A,'Tipo de Carga'!C:C))</f>
        <v>Diesel</v>
      </c>
    </row>
    <row r="1080">
      <c r="A1080" s="16">
        <v>1975.0</v>
      </c>
      <c r="B1080" s="10" t="str">
        <f t="array" ref="B1080">IFERROR(XLOOKUP(A1080,'Asignacion Ene'!A:A,'Asignacion Ene'!C:C))</f>
        <v>Sayer Sencillo</v>
      </c>
      <c r="C1080" s="10" t="str">
        <f t="array" ref="C1080">IFERROR(XLOOKUP(A1080,'Asignacion Ene'!A:A,'Asignacion Ene'!B:B))</f>
        <v>EC-04</v>
      </c>
      <c r="D1080" s="28">
        <v>45669.0</v>
      </c>
      <c r="E1080" s="16" t="s">
        <v>247</v>
      </c>
      <c r="F1080" s="10" t="str">
        <f t="array" ref="F1080">IFERROR(XLOOKUP(E1080,Operadores!A:A,Operadores!B:B))</f>
        <v>SANMAN</v>
      </c>
      <c r="G1080" s="16" t="s">
        <v>77</v>
      </c>
      <c r="H1080" s="13">
        <v>19.38</v>
      </c>
      <c r="I1080" s="18">
        <v>373.0</v>
      </c>
      <c r="J1080" s="15">
        <f t="shared" si="5"/>
        <v>7228.74</v>
      </c>
      <c r="K1080" s="10" t="str">
        <f t="array" ref="K1080">IFERROR(XLOOKUP(G1080,'Tipo de Carga'!A:A,'Tipo de Carga'!B:B))</f>
        <v>Autoabasto</v>
      </c>
      <c r="L1080" s="10">
        <f t="shared" si="2"/>
        <v>3</v>
      </c>
      <c r="M1080" s="10">
        <f t="shared" si="3"/>
        <v>12</v>
      </c>
      <c r="N1080" s="10">
        <f t="shared" si="4"/>
        <v>1</v>
      </c>
      <c r="O1080" s="10" t="str">
        <f t="array" ref="O1080">IFERROR(XLOOKUP(G1080,'Tipo de Carga'!A:A,'Tipo de Carga'!C:C))</f>
        <v>Diesel</v>
      </c>
    </row>
    <row r="1081">
      <c r="A1081" s="16">
        <v>1971.0</v>
      </c>
      <c r="B1081" s="10" t="str">
        <f t="array" ref="B1081">IFERROR(XLOOKUP(A1081,'Asignacion Ene'!A:A,'Asignacion Ene'!C:C))</f>
        <v>Sayer Sencillo</v>
      </c>
      <c r="C1081" s="10" t="str">
        <f t="array" ref="C1081">IFERROR(XLOOKUP(A1081,'Asignacion Ene'!A:A,'Asignacion Ene'!B:B))</f>
        <v>EC-04</v>
      </c>
      <c r="D1081" s="28">
        <v>45669.0</v>
      </c>
      <c r="E1081" s="16" t="s">
        <v>79</v>
      </c>
      <c r="F1081" s="10" t="str">
        <f t="array" ref="F1081">IFERROR(XLOOKUP(E1081,Operadores!A:A,Operadores!B:B))</f>
        <v>OLVOSX</v>
      </c>
      <c r="G1081" s="16" t="s">
        <v>77</v>
      </c>
      <c r="H1081" s="13">
        <v>19.38</v>
      </c>
      <c r="I1081" s="18">
        <v>215.0</v>
      </c>
      <c r="J1081" s="15">
        <f t="shared" si="5"/>
        <v>4166.7</v>
      </c>
      <c r="K1081" s="10" t="str">
        <f t="array" ref="K1081">IFERROR(XLOOKUP(G1081,'Tipo de Carga'!A:A,'Tipo de Carga'!B:B))</f>
        <v>Autoabasto</v>
      </c>
      <c r="L1081" s="10">
        <f t="shared" si="2"/>
        <v>3</v>
      </c>
      <c r="M1081" s="10">
        <f t="shared" si="3"/>
        <v>12</v>
      </c>
      <c r="N1081" s="10">
        <f t="shared" si="4"/>
        <v>1</v>
      </c>
      <c r="O1081" s="10" t="str">
        <f t="array" ref="O1081">IFERROR(XLOOKUP(G1081,'Tipo de Carga'!A:A,'Tipo de Carga'!C:C))</f>
        <v>Diesel</v>
      </c>
    </row>
    <row r="1082">
      <c r="A1082" s="16">
        <v>1881.0</v>
      </c>
      <c r="B1082" s="10" t="str">
        <f t="array" ref="B1082">IFERROR(XLOOKUP(A1082,'Asignacion Ene'!A:A,'Asignacion Ene'!C:C))</f>
        <v>Circuitos</v>
      </c>
      <c r="C1082" s="10" t="str">
        <f t="array" ref="C1082">IFERROR(XLOOKUP(A1082,'Asignacion Ene'!A:A,'Asignacion Ene'!B:B))</f>
        <v>EC-03</v>
      </c>
      <c r="D1082" s="28">
        <v>45669.0</v>
      </c>
      <c r="E1082" s="16" t="s">
        <v>156</v>
      </c>
      <c r="F1082" s="10" t="str">
        <f t="array" ref="F1082">IFERROR(XLOOKUP(E1082,Operadores!A:A,Operadores!B:B))</f>
        <v>CERJER</v>
      </c>
      <c r="G1082" s="16" t="s">
        <v>83</v>
      </c>
      <c r="H1082" s="13">
        <v>19.78936</v>
      </c>
      <c r="I1082" s="18">
        <v>195.0</v>
      </c>
      <c r="J1082" s="15">
        <f t="shared" si="5"/>
        <v>3858.9252</v>
      </c>
      <c r="K1082" s="10" t="str">
        <f t="array" ref="K1082">IFERROR(XLOOKUP(G1082,'Tipo de Carga'!A:A,'Tipo de Carga'!B:B))</f>
        <v>Autoabasto</v>
      </c>
      <c r="L1082" s="10">
        <f t="shared" si="2"/>
        <v>3</v>
      </c>
      <c r="M1082" s="10">
        <f t="shared" si="3"/>
        <v>12</v>
      </c>
      <c r="N1082" s="10">
        <f t="shared" si="4"/>
        <v>1</v>
      </c>
      <c r="O1082" s="10" t="str">
        <f t="array" ref="O1082">IFERROR(XLOOKUP(G1082,'Tipo de Carga'!A:A,'Tipo de Carga'!C:C))</f>
        <v>Diesel</v>
      </c>
    </row>
    <row r="1083">
      <c r="A1083" s="16">
        <v>1760.0</v>
      </c>
      <c r="B1083" s="10" t="str">
        <f t="array" ref="B1083">IFERROR(XLOOKUP(A1083,'Asignacion Ene'!A:A,'Asignacion Ene'!C:C))</f>
        <v>Pipas</v>
      </c>
      <c r="C1083" s="10" t="str">
        <f t="array" ref="C1083">IFERROR(XLOOKUP(A1083,'Asignacion Ene'!A:A,'Asignacion Ene'!B:B))</f>
        <v>EC-02</v>
      </c>
      <c r="D1083" s="28">
        <v>45669.0</v>
      </c>
      <c r="E1083" s="16" t="s">
        <v>303</v>
      </c>
      <c r="F1083" s="10" t="str">
        <f t="array" ref="F1083">IFERROR(XLOOKUP(E1083,Operadores!A:A,Operadores!B:B))</f>
        <v>MARJO08</v>
      </c>
      <c r="G1083" s="16" t="s">
        <v>83</v>
      </c>
      <c r="H1083" s="13">
        <v>19.78936</v>
      </c>
      <c r="I1083" s="18">
        <v>392.0</v>
      </c>
      <c r="J1083" s="15">
        <f t="shared" si="5"/>
        <v>7757.42912</v>
      </c>
      <c r="K1083" s="10" t="str">
        <f t="array" ref="K1083">IFERROR(XLOOKUP(G1083,'Tipo de Carga'!A:A,'Tipo de Carga'!B:B))</f>
        <v>Autoabasto</v>
      </c>
      <c r="L1083" s="10">
        <f t="shared" si="2"/>
        <v>3</v>
      </c>
      <c r="M1083" s="10">
        <f t="shared" si="3"/>
        <v>12</v>
      </c>
      <c r="N1083" s="10">
        <f t="shared" si="4"/>
        <v>1</v>
      </c>
      <c r="O1083" s="10" t="str">
        <f t="array" ref="O1083">IFERROR(XLOOKUP(G1083,'Tipo de Carga'!A:A,'Tipo de Carga'!C:C))</f>
        <v>Diesel</v>
      </c>
    </row>
    <row r="1084">
      <c r="A1084" s="16">
        <v>1934.0</v>
      </c>
      <c r="B1084" s="10" t="str">
        <f t="array" ref="B1084">IFERROR(XLOOKUP(A1084,'Asignacion Ene'!A:A,'Asignacion Ene'!C:C))</f>
        <v>Circuitos</v>
      </c>
      <c r="C1084" s="10" t="str">
        <f t="array" ref="C1084">IFERROR(XLOOKUP(A1084,'Asignacion Ene'!A:A,'Asignacion Ene'!B:B))</f>
        <v>EC-03</v>
      </c>
      <c r="D1084" s="28">
        <v>45669.0</v>
      </c>
      <c r="E1084" s="16" t="s">
        <v>298</v>
      </c>
      <c r="F1084" s="10" t="str">
        <f t="array" ref="F1084">IFERROR(XLOOKUP(E1084,Operadores!A:A,Operadores!B:B))</f>
        <v>AVIEN</v>
      </c>
      <c r="G1084" s="16" t="s">
        <v>83</v>
      </c>
      <c r="H1084" s="13">
        <v>19.78936</v>
      </c>
      <c r="I1084" s="18">
        <v>170.0</v>
      </c>
      <c r="J1084" s="15">
        <f t="shared" si="5"/>
        <v>3364.1912</v>
      </c>
      <c r="K1084" s="10" t="str">
        <f t="array" ref="K1084">IFERROR(XLOOKUP(G1084,'Tipo de Carga'!A:A,'Tipo de Carga'!B:B))</f>
        <v>Autoabasto</v>
      </c>
      <c r="L1084" s="10">
        <f t="shared" si="2"/>
        <v>3</v>
      </c>
      <c r="M1084" s="10">
        <f t="shared" si="3"/>
        <v>12</v>
      </c>
      <c r="N1084" s="10">
        <f t="shared" si="4"/>
        <v>1</v>
      </c>
      <c r="O1084" s="10" t="str">
        <f t="array" ref="O1084">IFERROR(XLOOKUP(G1084,'Tipo de Carga'!A:A,'Tipo de Carga'!C:C))</f>
        <v>Diesel</v>
      </c>
    </row>
    <row r="1085">
      <c r="A1085" s="16">
        <v>1855.0</v>
      </c>
      <c r="B1085" s="10" t="str">
        <f t="array" ref="B1085">IFERROR(XLOOKUP(A1085,'Asignacion Ene'!A:A,'Asignacion Ene'!C:C))</f>
        <v>Circuitos</v>
      </c>
      <c r="C1085" s="10" t="str">
        <f t="array" ref="C1085">IFERROR(XLOOKUP(A1085,'Asignacion Ene'!A:A,'Asignacion Ene'!B:B))</f>
        <v>EC-03</v>
      </c>
      <c r="D1085" s="28">
        <v>45669.0</v>
      </c>
      <c r="E1085" s="16" t="s">
        <v>62</v>
      </c>
      <c r="F1085" s="10" t="str">
        <f t="array" ref="F1085">IFERROR(XLOOKUP(E1085,Operadores!A:A,Operadores!B:B))</f>
        <v>REYPED</v>
      </c>
      <c r="G1085" s="16" t="s">
        <v>83</v>
      </c>
      <c r="H1085" s="13">
        <v>19.78936</v>
      </c>
      <c r="I1085" s="18">
        <v>492.0</v>
      </c>
      <c r="J1085" s="15">
        <f t="shared" si="5"/>
        <v>9736.36512</v>
      </c>
      <c r="K1085" s="10" t="str">
        <f t="array" ref="K1085">IFERROR(XLOOKUP(G1085,'Tipo de Carga'!A:A,'Tipo de Carga'!B:B))</f>
        <v>Autoabasto</v>
      </c>
      <c r="L1085" s="10">
        <f t="shared" si="2"/>
        <v>3</v>
      </c>
      <c r="M1085" s="10">
        <f t="shared" si="3"/>
        <v>12</v>
      </c>
      <c r="N1085" s="10">
        <f t="shared" si="4"/>
        <v>1</v>
      </c>
      <c r="O1085" s="10" t="str">
        <f t="array" ref="O1085">IFERROR(XLOOKUP(G1085,'Tipo de Carga'!A:A,'Tipo de Carga'!C:C))</f>
        <v>Diesel</v>
      </c>
    </row>
    <row r="1086">
      <c r="A1086" s="16">
        <v>1821.0</v>
      </c>
      <c r="B1086" s="10" t="str">
        <f t="array" ref="B1086">IFERROR(XLOOKUP(A1086,'Asignacion Ene'!A:A,'Asignacion Ene'!C:C))</f>
        <v>Circuitos</v>
      </c>
      <c r="C1086" s="10" t="str">
        <f t="array" ref="C1086">IFERROR(XLOOKUP(A1086,'Asignacion Ene'!A:A,'Asignacion Ene'!B:B))</f>
        <v>EC-03</v>
      </c>
      <c r="D1086" s="28">
        <v>45669.0</v>
      </c>
      <c r="E1086" s="16" t="s">
        <v>20</v>
      </c>
      <c r="F1086" s="10" t="str">
        <f t="array" ref="F1086">IFERROR(XLOOKUP(E1086,Operadores!A:A,Operadores!B:B))</f>
        <v>BAULUI</v>
      </c>
      <c r="G1086" s="16" t="s">
        <v>83</v>
      </c>
      <c r="H1086" s="13">
        <v>19.78936</v>
      </c>
      <c r="I1086" s="18">
        <v>525.0</v>
      </c>
      <c r="J1086" s="15">
        <f t="shared" si="5"/>
        <v>10389.414</v>
      </c>
      <c r="K1086" s="10" t="str">
        <f t="array" ref="K1086">IFERROR(XLOOKUP(G1086,'Tipo de Carga'!A:A,'Tipo de Carga'!B:B))</f>
        <v>Autoabasto</v>
      </c>
      <c r="L1086" s="10">
        <f t="shared" si="2"/>
        <v>3</v>
      </c>
      <c r="M1086" s="10">
        <f t="shared" si="3"/>
        <v>12</v>
      </c>
      <c r="N1086" s="10">
        <f t="shared" si="4"/>
        <v>1</v>
      </c>
      <c r="O1086" s="10" t="str">
        <f t="array" ref="O1086">IFERROR(XLOOKUP(G1086,'Tipo de Carga'!A:A,'Tipo de Carga'!C:C))</f>
        <v>Diesel</v>
      </c>
    </row>
    <row r="1087">
      <c r="A1087" s="16">
        <v>1965.0</v>
      </c>
      <c r="B1087" s="10" t="str">
        <f t="array" ref="B1087">IFERROR(XLOOKUP(A1087,'Asignacion Ene'!A:A,'Asignacion Ene'!C:C))</f>
        <v>Circuitos</v>
      </c>
      <c r="C1087" s="10" t="str">
        <f t="array" ref="C1087">IFERROR(XLOOKUP(A1087,'Asignacion Ene'!A:A,'Asignacion Ene'!B:B))</f>
        <v>EC-03</v>
      </c>
      <c r="D1087" s="28">
        <v>45669.0</v>
      </c>
      <c r="E1087" s="16" t="s">
        <v>161</v>
      </c>
      <c r="F1087" s="10" t="str">
        <f t="array" ref="F1087">IFERROR(XLOOKUP(E1087,Operadores!A:A,Operadores!B:B))</f>
        <v>BREISR</v>
      </c>
      <c r="G1087" s="16" t="s">
        <v>83</v>
      </c>
      <c r="H1087" s="13">
        <v>19.78936</v>
      </c>
      <c r="I1087" s="18">
        <v>345.0</v>
      </c>
      <c r="J1087" s="15">
        <f t="shared" si="5"/>
        <v>6827.3292</v>
      </c>
      <c r="K1087" s="10" t="str">
        <f t="array" ref="K1087">IFERROR(XLOOKUP(G1087,'Tipo de Carga'!A:A,'Tipo de Carga'!B:B))</f>
        <v>Autoabasto</v>
      </c>
      <c r="L1087" s="10">
        <f t="shared" si="2"/>
        <v>3</v>
      </c>
      <c r="M1087" s="10">
        <f t="shared" si="3"/>
        <v>12</v>
      </c>
      <c r="N1087" s="10">
        <f t="shared" si="4"/>
        <v>1</v>
      </c>
      <c r="O1087" s="10" t="str">
        <f t="array" ref="O1087">IFERROR(XLOOKUP(G1087,'Tipo de Carga'!A:A,'Tipo de Carga'!C:C))</f>
        <v>Diesel</v>
      </c>
    </row>
    <row r="1088">
      <c r="A1088" s="16">
        <v>1847.0</v>
      </c>
      <c r="B1088" s="10" t="str">
        <f t="array" ref="B1088">IFERROR(XLOOKUP(A1088,'Asignacion Ene'!A:A,'Asignacion Ene'!C:C))</f>
        <v>Circuitos</v>
      </c>
      <c r="C1088" s="10" t="str">
        <f t="array" ref="C1088">IFERROR(XLOOKUP(A1088,'Asignacion Ene'!A:A,'Asignacion Ene'!B:B))</f>
        <v>EC-03</v>
      </c>
      <c r="D1088" s="28">
        <v>45669.0</v>
      </c>
      <c r="E1088" s="16" t="s">
        <v>299</v>
      </c>
      <c r="F1088" s="10" t="str">
        <f t="array" ref="F1088">IFERROR(XLOOKUP(E1088,Operadores!A:A,Operadores!B:B))</f>
        <v>HERJO17X</v>
      </c>
      <c r="G1088" s="16" t="s">
        <v>83</v>
      </c>
      <c r="H1088" s="13">
        <v>19.78936</v>
      </c>
      <c r="I1088" s="18">
        <v>800.0</v>
      </c>
      <c r="J1088" s="15">
        <f t="shared" si="5"/>
        <v>15831.488</v>
      </c>
      <c r="K1088" s="10" t="str">
        <f t="array" ref="K1088">IFERROR(XLOOKUP(G1088,'Tipo de Carga'!A:A,'Tipo de Carga'!B:B))</f>
        <v>Autoabasto</v>
      </c>
      <c r="L1088" s="10">
        <f t="shared" si="2"/>
        <v>3</v>
      </c>
      <c r="M1088" s="10">
        <f t="shared" si="3"/>
        <v>12</v>
      </c>
      <c r="N1088" s="10">
        <f t="shared" si="4"/>
        <v>1</v>
      </c>
      <c r="O1088" s="10" t="str">
        <f t="array" ref="O1088">IFERROR(XLOOKUP(G1088,'Tipo de Carga'!A:A,'Tipo de Carga'!C:C))</f>
        <v>Diesel</v>
      </c>
    </row>
    <row r="1089">
      <c r="A1089" s="16">
        <v>1981.0</v>
      </c>
      <c r="B1089" s="10" t="str">
        <f t="array" ref="B1089">IFERROR(XLOOKUP(A1089,'Asignacion Ene'!A:A,'Asignacion Ene'!C:C))</f>
        <v>MeLi asignado SD</v>
      </c>
      <c r="C1089" s="10" t="str">
        <f t="array" ref="C1089">IFERROR(XLOOKUP(A1089,'Asignacion Ene'!A:A,'Asignacion Ene'!B:B))</f>
        <v>EC-05</v>
      </c>
      <c r="D1089" s="28">
        <v>45669.0</v>
      </c>
      <c r="E1089" s="16" t="s">
        <v>148</v>
      </c>
      <c r="F1089" s="10" t="str">
        <f t="array" ref="F1089">IFERROR(XLOOKUP(E1089,Operadores!A:A,Operadores!B:B))</f>
        <v>GARSIX</v>
      </c>
      <c r="G1089" s="16" t="s">
        <v>33</v>
      </c>
      <c r="H1089" s="13">
        <v>19.16584</v>
      </c>
      <c r="I1089" s="18">
        <v>393.0</v>
      </c>
      <c r="J1089" s="15">
        <f t="shared" si="5"/>
        <v>7532.17512</v>
      </c>
      <c r="K1089" s="10" t="str">
        <f t="array" ref="K1089">IFERROR(XLOOKUP(G1089,'Tipo de Carga'!A:A,'Tipo de Carga'!B:B))</f>
        <v>Autoabasto</v>
      </c>
      <c r="L1089" s="10">
        <f t="shared" si="2"/>
        <v>3</v>
      </c>
      <c r="M1089" s="10">
        <f t="shared" si="3"/>
        <v>12</v>
      </c>
      <c r="N1089" s="10">
        <f t="shared" si="4"/>
        <v>1</v>
      </c>
      <c r="O1089" s="10" t="str">
        <f t="array" ref="O1089">IFERROR(XLOOKUP(G1089,'Tipo de Carga'!A:A,'Tipo de Carga'!C:C))</f>
        <v>Diesel</v>
      </c>
    </row>
    <row r="1090">
      <c r="A1090" s="16">
        <v>2013.0</v>
      </c>
      <c r="B1090" s="10" t="str">
        <f t="array" ref="B1090">IFERROR(XLOOKUP(A1090,'Asignacion Ene'!A:A,'Asignacion Ene'!C:C))</f>
        <v>MeLi Dedicado Merida</v>
      </c>
      <c r="C1090" s="10" t="str">
        <f t="array" ref="C1090">IFERROR(XLOOKUP(A1090,'Asignacion Ene'!A:A,'Asignacion Ene'!B:B))</f>
        <v>EC-05</v>
      </c>
      <c r="D1090" s="28">
        <v>45669.0</v>
      </c>
      <c r="E1090" s="16" t="s">
        <v>35</v>
      </c>
      <c r="F1090" s="10" t="str">
        <f t="array" ref="F1090">IFERROR(XLOOKUP(E1090,Operadores!A:A,Operadores!B:B))</f>
        <v>MONENR</v>
      </c>
      <c r="G1090" s="16" t="s">
        <v>33</v>
      </c>
      <c r="H1090" s="13">
        <v>19.16584</v>
      </c>
      <c r="I1090" s="18">
        <v>310.0</v>
      </c>
      <c r="J1090" s="15">
        <f t="shared" si="5"/>
        <v>5941.4104</v>
      </c>
      <c r="K1090" s="10" t="str">
        <f t="array" ref="K1090">IFERROR(XLOOKUP(G1090,'Tipo de Carga'!A:A,'Tipo de Carga'!B:B))</f>
        <v>Autoabasto</v>
      </c>
      <c r="L1090" s="10">
        <f t="shared" si="2"/>
        <v>3</v>
      </c>
      <c r="M1090" s="10">
        <f t="shared" si="3"/>
        <v>12</v>
      </c>
      <c r="N1090" s="10">
        <f t="shared" si="4"/>
        <v>1</v>
      </c>
      <c r="O1090" s="10" t="str">
        <f t="array" ref="O1090">IFERROR(XLOOKUP(G1090,'Tipo de Carga'!A:A,'Tipo de Carga'!C:C))</f>
        <v>Diesel</v>
      </c>
    </row>
    <row r="1091">
      <c r="A1091" s="16">
        <v>1986.0</v>
      </c>
      <c r="B1091" s="10" t="str">
        <f t="array" ref="B1091">IFERROR(XLOOKUP(A1091,'Asignacion Ene'!A:A,'Asignacion Ene'!C:C))</f>
        <v>MeLi asignado SD</v>
      </c>
      <c r="C1091" s="10" t="str">
        <f t="array" ref="C1091">IFERROR(XLOOKUP(A1091,'Asignacion Ene'!A:A,'Asignacion Ene'!B:B))</f>
        <v>EC-05</v>
      </c>
      <c r="D1091" s="28">
        <v>45669.0</v>
      </c>
      <c r="E1091" s="16" t="s">
        <v>246</v>
      </c>
      <c r="F1091" s="10" t="str">
        <f t="array" ref="F1091">IFERROR(XLOOKUP(E1091,Operadores!A:A,Operadores!B:B))</f>
        <v>SOSMAR</v>
      </c>
      <c r="G1091" s="16" t="s">
        <v>33</v>
      </c>
      <c r="H1091" s="13">
        <v>19.16584</v>
      </c>
      <c r="I1091" s="18">
        <v>797.0</v>
      </c>
      <c r="J1091" s="15">
        <f t="shared" si="5"/>
        <v>15275.17448</v>
      </c>
      <c r="K1091" s="10" t="str">
        <f t="array" ref="K1091">IFERROR(XLOOKUP(G1091,'Tipo de Carga'!A:A,'Tipo de Carga'!B:B))</f>
        <v>Autoabasto</v>
      </c>
      <c r="L1091" s="10">
        <f t="shared" si="2"/>
        <v>3</v>
      </c>
      <c r="M1091" s="10">
        <f t="shared" si="3"/>
        <v>12</v>
      </c>
      <c r="N1091" s="10">
        <f t="shared" si="4"/>
        <v>1</v>
      </c>
      <c r="O1091" s="10" t="str">
        <f t="array" ref="O1091">IFERROR(XLOOKUP(G1091,'Tipo de Carga'!A:A,'Tipo de Carga'!C:C))</f>
        <v>Diesel</v>
      </c>
    </row>
    <row r="1092">
      <c r="A1092" s="16">
        <v>1819.0</v>
      </c>
      <c r="B1092" s="10" t="str">
        <f t="array" ref="B1092">IFERROR(XLOOKUP(A1092,'Asignacion Ene'!A:A,'Asignacion Ene'!C:C))</f>
        <v>Wm Full</v>
      </c>
      <c r="C1092" s="10" t="str">
        <f t="array" ref="C1092">IFERROR(XLOOKUP(A1092,'Asignacion Ene'!A:A,'Asignacion Ene'!B:B))</f>
        <v>EC-08</v>
      </c>
      <c r="D1092" s="28">
        <v>45669.0</v>
      </c>
      <c r="E1092" s="16" t="s">
        <v>221</v>
      </c>
      <c r="F1092" s="10" t="str">
        <f t="array" ref="F1092">IFERROR(XLOOKUP(E1092,Operadores!A:A,Operadores!B:B))</f>
        <v>ALVGAB</v>
      </c>
      <c r="G1092" s="16" t="s">
        <v>39</v>
      </c>
      <c r="H1092" s="13">
        <v>20.806606</v>
      </c>
      <c r="I1092" s="18">
        <v>371.0</v>
      </c>
      <c r="J1092" s="15">
        <f t="shared" si="5"/>
        <v>7719.250826</v>
      </c>
      <c r="K1092" s="10" t="str">
        <f t="array" ref="K1092">IFERROR(XLOOKUP(G1092,'Tipo de Carga'!A:A,'Tipo de Carga'!B:B))</f>
        <v>Autoabasto</v>
      </c>
      <c r="L1092" s="10">
        <f t="shared" si="2"/>
        <v>3</v>
      </c>
      <c r="M1092" s="10">
        <f t="shared" si="3"/>
        <v>12</v>
      </c>
      <c r="N1092" s="10">
        <f t="shared" si="4"/>
        <v>1</v>
      </c>
      <c r="O1092" s="10" t="str">
        <f t="array" ref="O1092">IFERROR(XLOOKUP(G1092,'Tipo de Carga'!A:A,'Tipo de Carga'!C:C))</f>
        <v>Diesel</v>
      </c>
    </row>
    <row r="1093">
      <c r="A1093" s="16">
        <v>1826.0</v>
      </c>
      <c r="B1093" s="10" t="str">
        <f t="array" ref="B1093">IFERROR(XLOOKUP(A1093,'Asignacion Ene'!A:A,'Asignacion Ene'!C:C))</f>
        <v>Wm Full</v>
      </c>
      <c r="C1093" s="10" t="str">
        <f t="array" ref="C1093">IFERROR(XLOOKUP(A1093,'Asignacion Ene'!A:A,'Asignacion Ene'!B:B))</f>
        <v>EC-08</v>
      </c>
      <c r="D1093" s="28">
        <v>45669.0</v>
      </c>
      <c r="E1093" s="16" t="s">
        <v>361</v>
      </c>
      <c r="F1093" s="10" t="str">
        <f t="array" ref="F1093">IFERROR(XLOOKUP(E1093,Operadores!A:A,Operadores!B:B))</f>
        <v>MORFRE01</v>
      </c>
      <c r="G1093" s="16" t="s">
        <v>39</v>
      </c>
      <c r="H1093" s="13">
        <v>20.806606</v>
      </c>
      <c r="I1093" s="18">
        <v>345.0</v>
      </c>
      <c r="J1093" s="15">
        <f t="shared" si="5"/>
        <v>7178.27907</v>
      </c>
      <c r="K1093" s="10" t="str">
        <f t="array" ref="K1093">IFERROR(XLOOKUP(G1093,'Tipo de Carga'!A:A,'Tipo de Carga'!B:B))</f>
        <v>Autoabasto</v>
      </c>
      <c r="L1093" s="10">
        <f t="shared" si="2"/>
        <v>3</v>
      </c>
      <c r="M1093" s="10">
        <f t="shared" si="3"/>
        <v>12</v>
      </c>
      <c r="N1093" s="10">
        <f t="shared" si="4"/>
        <v>1</v>
      </c>
      <c r="O1093" s="10" t="str">
        <f t="array" ref="O1093">IFERROR(XLOOKUP(G1093,'Tipo de Carga'!A:A,'Tipo de Carga'!C:C))</f>
        <v>Diesel</v>
      </c>
    </row>
    <row r="1094">
      <c r="A1094" s="16">
        <v>1998.0</v>
      </c>
      <c r="B1094" s="10" t="str">
        <f t="array" ref="B1094">IFERROR(XLOOKUP(A1094,'Asignacion Ene'!A:A,'Asignacion Ene'!C:C))</f>
        <v>MeLi Dedicado Merida</v>
      </c>
      <c r="C1094" s="10" t="str">
        <f t="array" ref="C1094">IFERROR(XLOOKUP(A1094,'Asignacion Ene'!A:A,'Asignacion Ene'!B:B))</f>
        <v>EC-05</v>
      </c>
      <c r="D1094" s="28">
        <v>45669.0</v>
      </c>
      <c r="E1094" s="16" t="s">
        <v>22</v>
      </c>
      <c r="F1094" s="10" t="str">
        <f t="array" ref="F1094">IFERROR(XLOOKUP(E1094,Operadores!A:A,Operadores!B:B))</f>
        <v>AGUMAU</v>
      </c>
      <c r="G1094" s="16" t="s">
        <v>39</v>
      </c>
      <c r="H1094" s="13">
        <v>20.806606</v>
      </c>
      <c r="I1094" s="18">
        <v>205.0</v>
      </c>
      <c r="J1094" s="15">
        <f t="shared" si="5"/>
        <v>4265.35423</v>
      </c>
      <c r="K1094" s="10" t="str">
        <f t="array" ref="K1094">IFERROR(XLOOKUP(G1094,'Tipo de Carga'!A:A,'Tipo de Carga'!B:B))</f>
        <v>Autoabasto</v>
      </c>
      <c r="L1094" s="10">
        <f t="shared" si="2"/>
        <v>3</v>
      </c>
      <c r="M1094" s="10">
        <f t="shared" si="3"/>
        <v>12</v>
      </c>
      <c r="N1094" s="10">
        <f t="shared" si="4"/>
        <v>1</v>
      </c>
      <c r="O1094" s="10" t="str">
        <f t="array" ref="O1094">IFERROR(XLOOKUP(G1094,'Tipo de Carga'!A:A,'Tipo de Carga'!C:C))</f>
        <v>Diesel</v>
      </c>
    </row>
    <row r="1095">
      <c r="A1095" s="16">
        <v>2010.0</v>
      </c>
      <c r="B1095" s="10" t="str">
        <f t="array" ref="B1095">IFERROR(XLOOKUP(A1095,'Asignacion Ene'!A:A,'Asignacion Ene'!C:C))</f>
        <v>MeLi asignado SD</v>
      </c>
      <c r="C1095" s="10" t="str">
        <f t="array" ref="C1095">IFERROR(XLOOKUP(A1095,'Asignacion Ene'!A:A,'Asignacion Ene'!B:B))</f>
        <v>EC-05</v>
      </c>
      <c r="D1095" s="28">
        <v>45669.0</v>
      </c>
      <c r="E1095" s="16" t="s">
        <v>175</v>
      </c>
      <c r="F1095" s="10" t="str">
        <f t="array" ref="F1095">IFERROR(XLOOKUP(E1095,Operadores!A:A,Operadores!B:B))</f>
        <v>CHAJE</v>
      </c>
      <c r="G1095" s="16" t="s">
        <v>39</v>
      </c>
      <c r="H1095" s="13">
        <v>20.806606</v>
      </c>
      <c r="I1095" s="18">
        <v>250.0</v>
      </c>
      <c r="J1095" s="15">
        <f t="shared" si="5"/>
        <v>5201.6515</v>
      </c>
      <c r="K1095" s="10" t="str">
        <f t="array" ref="K1095">IFERROR(XLOOKUP(G1095,'Tipo de Carga'!A:A,'Tipo de Carga'!B:B))</f>
        <v>Autoabasto</v>
      </c>
      <c r="L1095" s="10">
        <f t="shared" si="2"/>
        <v>3</v>
      </c>
      <c r="M1095" s="10">
        <f t="shared" si="3"/>
        <v>12</v>
      </c>
      <c r="N1095" s="10">
        <f t="shared" si="4"/>
        <v>1</v>
      </c>
      <c r="O1095" s="10" t="str">
        <f t="array" ref="O1095">IFERROR(XLOOKUP(G1095,'Tipo de Carga'!A:A,'Tipo de Carga'!C:C))</f>
        <v>Diesel</v>
      </c>
    </row>
    <row r="1096">
      <c r="A1096" s="16">
        <v>1801.0</v>
      </c>
      <c r="B1096" s="10" t="str">
        <f t="array" ref="B1096">IFERROR(XLOOKUP(A1096,'Asignacion Ene'!A:A,'Asignacion Ene'!C:C))</f>
        <v>Sayer Full</v>
      </c>
      <c r="C1096" s="10" t="str">
        <f t="array" ref="C1096">IFERROR(XLOOKUP(A1096,'Asignacion Ene'!A:A,'Asignacion Ene'!B:B))</f>
        <v>EC-04</v>
      </c>
      <c r="D1096" s="28">
        <v>45669.0</v>
      </c>
      <c r="E1096" s="16" t="s">
        <v>276</v>
      </c>
      <c r="F1096" s="10" t="str">
        <f t="array" ref="F1096">IFERROR(XLOOKUP(E1096,Operadores!A:A,Operadores!B:B))</f>
        <v>DURMA01</v>
      </c>
      <c r="G1096" s="16" t="s">
        <v>39</v>
      </c>
      <c r="H1096" s="13">
        <v>20.806606</v>
      </c>
      <c r="I1096" s="18">
        <v>489.0</v>
      </c>
      <c r="J1096" s="15">
        <f t="shared" si="5"/>
        <v>10174.43033</v>
      </c>
      <c r="K1096" s="10" t="str">
        <f t="array" ref="K1096">IFERROR(XLOOKUP(G1096,'Tipo de Carga'!A:A,'Tipo de Carga'!B:B))</f>
        <v>Autoabasto</v>
      </c>
      <c r="L1096" s="10">
        <f t="shared" si="2"/>
        <v>3</v>
      </c>
      <c r="M1096" s="10">
        <f t="shared" si="3"/>
        <v>12</v>
      </c>
      <c r="N1096" s="10">
        <f t="shared" si="4"/>
        <v>1</v>
      </c>
      <c r="O1096" s="10" t="str">
        <f t="array" ref="O1096">IFERROR(XLOOKUP(G1096,'Tipo de Carga'!A:A,'Tipo de Carga'!C:C))</f>
        <v>Diesel</v>
      </c>
    </row>
    <row r="1097">
      <c r="A1097" s="16">
        <v>1972.0</v>
      </c>
      <c r="B1097" s="10" t="str">
        <f t="array" ref="B1097">IFERROR(XLOOKUP(A1097,'Asignacion Ene'!A:A,'Asignacion Ene'!C:C))</f>
        <v>Sayer Sencillo</v>
      </c>
      <c r="C1097" s="10" t="str">
        <f t="array" ref="C1097">IFERROR(XLOOKUP(A1097,'Asignacion Ene'!A:A,'Asignacion Ene'!B:B))</f>
        <v>EC-04</v>
      </c>
      <c r="D1097" s="28">
        <v>45669.0</v>
      </c>
      <c r="E1097" s="16" t="s">
        <v>274</v>
      </c>
      <c r="F1097" s="10" t="str">
        <f t="array" ref="F1097">IFERROR(XLOOKUP(E1097,Operadores!A:A,Operadores!B:B))</f>
        <v>ROMJOS</v>
      </c>
      <c r="G1097" s="16" t="s">
        <v>39</v>
      </c>
      <c r="H1097" s="13">
        <v>20.806606</v>
      </c>
      <c r="I1097" s="18">
        <v>345.0</v>
      </c>
      <c r="J1097" s="15">
        <f t="shared" si="5"/>
        <v>7178.27907</v>
      </c>
      <c r="K1097" s="10" t="str">
        <f t="array" ref="K1097">IFERROR(XLOOKUP(G1097,'Tipo de Carga'!A:A,'Tipo de Carga'!B:B))</f>
        <v>Autoabasto</v>
      </c>
      <c r="L1097" s="10">
        <f t="shared" si="2"/>
        <v>3</v>
      </c>
      <c r="M1097" s="10">
        <f t="shared" si="3"/>
        <v>12</v>
      </c>
      <c r="N1097" s="10">
        <f t="shared" si="4"/>
        <v>1</v>
      </c>
      <c r="O1097" s="10" t="str">
        <f t="array" ref="O1097">IFERROR(XLOOKUP(G1097,'Tipo de Carga'!A:A,'Tipo de Carga'!C:C))</f>
        <v>Diesel</v>
      </c>
    </row>
    <row r="1098">
      <c r="A1098" s="16">
        <v>1818.0</v>
      </c>
      <c r="B1098" s="10" t="str">
        <f t="array" ref="B1098">IFERROR(XLOOKUP(A1098,'Asignacion Ene'!A:A,'Asignacion Ene'!C:C))</f>
        <v>Wm Full</v>
      </c>
      <c r="C1098" s="10" t="str">
        <f t="array" ref="C1098">IFERROR(XLOOKUP(A1098,'Asignacion Ene'!A:A,'Asignacion Ene'!B:B))</f>
        <v>EC-08</v>
      </c>
      <c r="D1098" s="28">
        <v>45669.0</v>
      </c>
      <c r="E1098" s="16" t="s">
        <v>176</v>
      </c>
      <c r="F1098" s="10" t="str">
        <f t="array" ref="F1098">IFERROR(XLOOKUP(E1098,Operadores!A:A,Operadores!B:B))</f>
        <v>HEROCT</v>
      </c>
      <c r="G1098" s="16" t="s">
        <v>39</v>
      </c>
      <c r="H1098" s="13">
        <v>20.806606</v>
      </c>
      <c r="I1098" s="18">
        <v>308.0</v>
      </c>
      <c r="J1098" s="15">
        <f t="shared" si="5"/>
        <v>6408.434648</v>
      </c>
      <c r="K1098" s="10" t="str">
        <f t="array" ref="K1098">IFERROR(XLOOKUP(G1098,'Tipo de Carga'!A:A,'Tipo de Carga'!B:B))</f>
        <v>Autoabasto</v>
      </c>
      <c r="L1098" s="10">
        <f t="shared" si="2"/>
        <v>3</v>
      </c>
      <c r="M1098" s="10">
        <f t="shared" si="3"/>
        <v>12</v>
      </c>
      <c r="N1098" s="10">
        <f t="shared" si="4"/>
        <v>1</v>
      </c>
      <c r="O1098" s="10" t="str">
        <f t="array" ref="O1098">IFERROR(XLOOKUP(G1098,'Tipo de Carga'!A:A,'Tipo de Carga'!C:C))</f>
        <v>Diesel</v>
      </c>
    </row>
    <row r="1099">
      <c r="A1099" s="16">
        <v>1895.0</v>
      </c>
      <c r="B1099" s="10" t="str">
        <f t="array" ref="B1099">IFERROR(XLOOKUP(A1099,'Asignacion Ene'!A:A,'Asignacion Ene'!C:C))</f>
        <v>Sayer Sencillo</v>
      </c>
      <c r="C1099" s="10" t="str">
        <f t="array" ref="C1099">IFERROR(XLOOKUP(A1099,'Asignacion Ene'!A:A,'Asignacion Ene'!B:B))</f>
        <v>EC-04</v>
      </c>
      <c r="D1099" s="28">
        <v>45669.0</v>
      </c>
      <c r="E1099" s="16" t="s">
        <v>349</v>
      </c>
      <c r="F1099" s="10" t="str">
        <f t="array" ref="F1099">IFERROR(XLOOKUP(E1099,Operadores!A:A,Operadores!B:B))</f>
        <v>FABMA</v>
      </c>
      <c r="G1099" s="16" t="s">
        <v>39</v>
      </c>
      <c r="H1099" s="13">
        <v>20.806606</v>
      </c>
      <c r="I1099" s="18">
        <v>450.0</v>
      </c>
      <c r="J1099" s="15">
        <f t="shared" si="5"/>
        <v>9362.9727</v>
      </c>
      <c r="K1099" s="10" t="str">
        <f t="array" ref="K1099">IFERROR(XLOOKUP(G1099,'Tipo de Carga'!A:A,'Tipo de Carga'!B:B))</f>
        <v>Autoabasto</v>
      </c>
      <c r="L1099" s="10">
        <f t="shared" si="2"/>
        <v>3</v>
      </c>
      <c r="M1099" s="10">
        <f t="shared" si="3"/>
        <v>12</v>
      </c>
      <c r="N1099" s="10">
        <f t="shared" si="4"/>
        <v>1</v>
      </c>
      <c r="O1099" s="10" t="str">
        <f t="array" ref="O1099">IFERROR(XLOOKUP(G1099,'Tipo de Carga'!A:A,'Tipo de Carga'!C:C))</f>
        <v>Diesel</v>
      </c>
    </row>
    <row r="1100">
      <c r="A1100" s="16">
        <v>1894.0</v>
      </c>
      <c r="B1100" s="10" t="str">
        <f t="array" ref="B1100">IFERROR(XLOOKUP(A1100,'Asignacion Ene'!A:A,'Asignacion Ene'!C:C))</f>
        <v>Pipas</v>
      </c>
      <c r="C1100" s="10" t="str">
        <f t="array" ref="C1100">IFERROR(XLOOKUP(A1100,'Asignacion Ene'!A:A,'Asignacion Ene'!B:B))</f>
        <v>EC-02</v>
      </c>
      <c r="D1100" s="28">
        <v>45669.0</v>
      </c>
      <c r="E1100" s="16" t="s">
        <v>320</v>
      </c>
      <c r="F1100" s="10" t="str">
        <f t="array" ref="F1100">IFERROR(XLOOKUP(E1100,Operadores!A:A,Operadores!B:B))</f>
        <v>LOPJU</v>
      </c>
      <c r="G1100" s="16" t="s">
        <v>39</v>
      </c>
      <c r="H1100" s="13">
        <v>20.806606</v>
      </c>
      <c r="I1100" s="18">
        <v>380.0</v>
      </c>
      <c r="J1100" s="15">
        <f t="shared" si="5"/>
        <v>7906.51028</v>
      </c>
      <c r="K1100" s="10" t="str">
        <f t="array" ref="K1100">IFERROR(XLOOKUP(G1100,'Tipo de Carga'!A:A,'Tipo de Carga'!B:B))</f>
        <v>Autoabasto</v>
      </c>
      <c r="L1100" s="10">
        <f t="shared" si="2"/>
        <v>3</v>
      </c>
      <c r="M1100" s="10">
        <f t="shared" si="3"/>
        <v>12</v>
      </c>
      <c r="N1100" s="10">
        <f t="shared" si="4"/>
        <v>1</v>
      </c>
      <c r="O1100" s="10" t="str">
        <f t="array" ref="O1100">IFERROR(XLOOKUP(G1100,'Tipo de Carga'!A:A,'Tipo de Carga'!C:C))</f>
        <v>Diesel</v>
      </c>
    </row>
    <row r="1101">
      <c r="A1101" s="16">
        <v>1746.0</v>
      </c>
      <c r="B1101" s="10" t="str">
        <f t="array" ref="B1101">IFERROR(XLOOKUP(A1101,'Asignacion Ene'!A:A,'Asignacion Ene'!C:C))</f>
        <v>Wm Full</v>
      </c>
      <c r="C1101" s="10" t="str">
        <f t="array" ref="C1101">IFERROR(XLOOKUP(A1101,'Asignacion Ene'!A:A,'Asignacion Ene'!B:B))</f>
        <v>EC-08</v>
      </c>
      <c r="D1101" s="28">
        <v>45669.0</v>
      </c>
      <c r="E1101" s="16" t="s">
        <v>258</v>
      </c>
      <c r="F1101" s="10" t="str">
        <f t="array" ref="F1101">IFERROR(XLOOKUP(E1101,Operadores!A:A,Operadores!B:B))</f>
        <v>LOPFER</v>
      </c>
      <c r="G1101" s="16" t="s">
        <v>39</v>
      </c>
      <c r="H1101" s="13">
        <v>20.806606</v>
      </c>
      <c r="I1101" s="18">
        <v>401.0</v>
      </c>
      <c r="J1101" s="15">
        <f t="shared" si="5"/>
        <v>8343.449006</v>
      </c>
      <c r="K1101" s="10" t="str">
        <f t="array" ref="K1101">IFERROR(XLOOKUP(G1101,'Tipo de Carga'!A:A,'Tipo de Carga'!B:B))</f>
        <v>Autoabasto</v>
      </c>
      <c r="L1101" s="10">
        <f t="shared" si="2"/>
        <v>3</v>
      </c>
      <c r="M1101" s="10">
        <f t="shared" si="3"/>
        <v>12</v>
      </c>
      <c r="N1101" s="10">
        <f t="shared" si="4"/>
        <v>1</v>
      </c>
      <c r="O1101" s="10" t="str">
        <f t="array" ref="O1101">IFERROR(XLOOKUP(G1101,'Tipo de Carga'!A:A,'Tipo de Carga'!C:C))</f>
        <v>Diesel</v>
      </c>
    </row>
    <row r="1102">
      <c r="A1102" s="16">
        <v>1991.0</v>
      </c>
      <c r="B1102" s="10" t="str">
        <f t="array" ref="B1102">IFERROR(XLOOKUP(A1102,'Asignacion Ene'!A:A,'Asignacion Ene'!C:C))</f>
        <v>MeLi Dedicado Merida</v>
      </c>
      <c r="C1102" s="10" t="str">
        <f t="array" ref="C1102">IFERROR(XLOOKUP(A1102,'Asignacion Ene'!A:A,'Asignacion Ene'!B:B))</f>
        <v>EC-05</v>
      </c>
      <c r="D1102" s="28">
        <v>45669.0</v>
      </c>
      <c r="E1102" s="16" t="s">
        <v>165</v>
      </c>
      <c r="F1102" s="10" t="str">
        <f t="array" ref="F1102">IFERROR(XLOOKUP(E1102,Operadores!A:A,Operadores!B:B))</f>
        <v>RUEREN</v>
      </c>
      <c r="G1102" s="16" t="s">
        <v>39</v>
      </c>
      <c r="H1102" s="13">
        <v>20.806606</v>
      </c>
      <c r="I1102" s="18">
        <v>523.0</v>
      </c>
      <c r="J1102" s="15">
        <f t="shared" si="5"/>
        <v>10881.85494</v>
      </c>
      <c r="K1102" s="10" t="str">
        <f t="array" ref="K1102">IFERROR(XLOOKUP(G1102,'Tipo de Carga'!A:A,'Tipo de Carga'!B:B))</f>
        <v>Autoabasto</v>
      </c>
      <c r="L1102" s="10">
        <f t="shared" si="2"/>
        <v>3</v>
      </c>
      <c r="M1102" s="10">
        <f t="shared" si="3"/>
        <v>12</v>
      </c>
      <c r="N1102" s="10">
        <f t="shared" si="4"/>
        <v>1</v>
      </c>
      <c r="O1102" s="10" t="str">
        <f t="array" ref="O1102">IFERROR(XLOOKUP(G1102,'Tipo de Carga'!A:A,'Tipo de Carga'!C:C))</f>
        <v>Diesel</v>
      </c>
    </row>
    <row r="1103">
      <c r="A1103" s="16">
        <v>1722.0</v>
      </c>
      <c r="B1103" s="10" t="str">
        <f t="array" ref="B1103">IFERROR(XLOOKUP(A1103,'Asignacion Ene'!A:A,'Asignacion Ene'!C:C))</f>
        <v>Wm Full</v>
      </c>
      <c r="C1103" s="10" t="str">
        <f t="array" ref="C1103">IFERROR(XLOOKUP(A1103,'Asignacion Ene'!A:A,'Asignacion Ene'!B:B))</f>
        <v>EC-08</v>
      </c>
      <c r="D1103" s="28">
        <v>45669.0</v>
      </c>
      <c r="E1103" s="16" t="s">
        <v>168</v>
      </c>
      <c r="F1103" s="10" t="str">
        <f t="array" ref="F1103">IFERROR(XLOOKUP(E1103,Operadores!A:A,Operadores!B:B))</f>
        <v>RICFRA</v>
      </c>
      <c r="G1103" s="16" t="s">
        <v>39</v>
      </c>
      <c r="H1103" s="13">
        <v>20.806606</v>
      </c>
      <c r="I1103" s="18">
        <v>253.0</v>
      </c>
      <c r="J1103" s="15">
        <f t="shared" si="5"/>
        <v>5264.071318</v>
      </c>
      <c r="K1103" s="10" t="str">
        <f t="array" ref="K1103">IFERROR(XLOOKUP(G1103,'Tipo de Carga'!A:A,'Tipo de Carga'!B:B))</f>
        <v>Autoabasto</v>
      </c>
      <c r="L1103" s="10">
        <f t="shared" si="2"/>
        <v>3</v>
      </c>
      <c r="M1103" s="10">
        <f t="shared" si="3"/>
        <v>12</v>
      </c>
      <c r="N1103" s="10">
        <f t="shared" si="4"/>
        <v>1</v>
      </c>
      <c r="O1103" s="10" t="str">
        <f t="array" ref="O1103">IFERROR(XLOOKUP(G1103,'Tipo de Carga'!A:A,'Tipo de Carga'!C:C))</f>
        <v>Diesel</v>
      </c>
    </row>
    <row r="1104">
      <c r="A1104" s="16">
        <v>1813.0</v>
      </c>
      <c r="B1104" s="10" t="str">
        <f t="array" ref="B1104">IFERROR(XLOOKUP(A1104,'Asignacion Ene'!A:A,'Asignacion Ene'!C:C))</f>
        <v>Wm Full</v>
      </c>
      <c r="C1104" s="10" t="str">
        <f t="array" ref="C1104">IFERROR(XLOOKUP(A1104,'Asignacion Ene'!A:A,'Asignacion Ene'!B:B))</f>
        <v>EC-08</v>
      </c>
      <c r="D1104" s="28">
        <v>45669.0</v>
      </c>
      <c r="E1104" s="16" t="s">
        <v>172</v>
      </c>
      <c r="F1104" s="10" t="str">
        <f t="array" ref="F1104">IFERROR(XLOOKUP(E1104,Operadores!A:A,Operadores!B:B))</f>
        <v>VILJE</v>
      </c>
      <c r="G1104" s="16" t="s">
        <v>39</v>
      </c>
      <c r="H1104" s="13">
        <v>20.806606</v>
      </c>
      <c r="I1104" s="18">
        <v>440.0</v>
      </c>
      <c r="J1104" s="15">
        <f t="shared" si="5"/>
        <v>9154.90664</v>
      </c>
      <c r="K1104" s="10" t="str">
        <f t="array" ref="K1104">IFERROR(XLOOKUP(G1104,'Tipo de Carga'!A:A,'Tipo de Carga'!B:B))</f>
        <v>Autoabasto</v>
      </c>
      <c r="L1104" s="10">
        <f t="shared" si="2"/>
        <v>3</v>
      </c>
      <c r="M1104" s="10">
        <f t="shared" si="3"/>
        <v>12</v>
      </c>
      <c r="N1104" s="10">
        <f t="shared" si="4"/>
        <v>1</v>
      </c>
      <c r="O1104" s="10" t="str">
        <f t="array" ref="O1104">IFERROR(XLOOKUP(G1104,'Tipo de Carga'!A:A,'Tipo de Carga'!C:C))</f>
        <v>Diesel</v>
      </c>
    </row>
    <row r="1105">
      <c r="A1105" s="16">
        <v>1753.0</v>
      </c>
      <c r="B1105" s="10" t="str">
        <f t="array" ref="B1105">IFERROR(XLOOKUP(A1105,'Asignacion Ene'!A:A,'Asignacion Ene'!C:C))</f>
        <v>Wm Full</v>
      </c>
      <c r="C1105" s="10" t="str">
        <f t="array" ref="C1105">IFERROR(XLOOKUP(A1105,'Asignacion Ene'!A:A,'Asignacion Ene'!B:B))</f>
        <v>EC-08</v>
      </c>
      <c r="D1105" s="28">
        <v>45669.0</v>
      </c>
      <c r="E1105" s="16" t="s">
        <v>98</v>
      </c>
      <c r="F1105" s="10" t="str">
        <f t="array" ref="F1105">IFERROR(XLOOKUP(E1105,Operadores!A:A,Operadores!B:B))</f>
        <v>MENRI</v>
      </c>
      <c r="G1105" s="16" t="s">
        <v>39</v>
      </c>
      <c r="H1105" s="13">
        <v>20.806606</v>
      </c>
      <c r="I1105" s="18">
        <v>506.0</v>
      </c>
      <c r="J1105" s="15">
        <f t="shared" si="5"/>
        <v>10528.14264</v>
      </c>
      <c r="K1105" s="10" t="str">
        <f t="array" ref="K1105">IFERROR(XLOOKUP(G1105,'Tipo de Carga'!A:A,'Tipo de Carga'!B:B))</f>
        <v>Autoabasto</v>
      </c>
      <c r="L1105" s="10">
        <f t="shared" si="2"/>
        <v>3</v>
      </c>
      <c r="M1105" s="10">
        <f t="shared" si="3"/>
        <v>12</v>
      </c>
      <c r="N1105" s="10">
        <f t="shared" si="4"/>
        <v>1</v>
      </c>
      <c r="O1105" s="10" t="str">
        <f t="array" ref="O1105">IFERROR(XLOOKUP(G1105,'Tipo de Carga'!A:A,'Tipo de Carga'!C:C))</f>
        <v>Diesel</v>
      </c>
    </row>
    <row r="1106">
      <c r="A1106" s="16">
        <v>1820.0</v>
      </c>
      <c r="B1106" s="10" t="str">
        <f t="array" ref="B1106">IFERROR(XLOOKUP(A1106,'Asignacion Ene'!A:A,'Asignacion Ene'!C:C))</f>
        <v>Wm Full</v>
      </c>
      <c r="C1106" s="10" t="str">
        <f t="array" ref="C1106">IFERROR(XLOOKUP(A1106,'Asignacion Ene'!A:A,'Asignacion Ene'!B:B))</f>
        <v>EC-08</v>
      </c>
      <c r="D1106" s="28">
        <v>45669.0</v>
      </c>
      <c r="E1106" s="16" t="s">
        <v>167</v>
      </c>
      <c r="F1106" s="10" t="str">
        <f t="array" ref="F1106">IFERROR(XLOOKUP(E1106,Operadores!A:A,Operadores!B:B))</f>
        <v>CAMVI01</v>
      </c>
      <c r="G1106" s="16" t="s">
        <v>39</v>
      </c>
      <c r="H1106" s="13">
        <v>20.806606</v>
      </c>
      <c r="I1106" s="18">
        <v>404.0</v>
      </c>
      <c r="J1106" s="15">
        <f t="shared" si="5"/>
        <v>8405.868824</v>
      </c>
      <c r="K1106" s="10" t="str">
        <f t="array" ref="K1106">IFERROR(XLOOKUP(G1106,'Tipo de Carga'!A:A,'Tipo de Carga'!B:B))</f>
        <v>Autoabasto</v>
      </c>
      <c r="L1106" s="10">
        <f t="shared" si="2"/>
        <v>3</v>
      </c>
      <c r="M1106" s="10">
        <f t="shared" si="3"/>
        <v>12</v>
      </c>
      <c r="N1106" s="10">
        <f t="shared" si="4"/>
        <v>1</v>
      </c>
      <c r="O1106" s="10" t="str">
        <f t="array" ref="O1106">IFERROR(XLOOKUP(G1106,'Tipo de Carga'!A:A,'Tipo de Carga'!C:C))</f>
        <v>Diesel</v>
      </c>
    </row>
    <row r="1107">
      <c r="A1107" s="16">
        <v>2009.0</v>
      </c>
      <c r="B1107" s="10" t="str">
        <f t="array" ref="B1107">IFERROR(XLOOKUP(A1107,'Asignacion Ene'!A:A,'Asignacion Ene'!C:C))</f>
        <v>MeLi Dedicado Merida</v>
      </c>
      <c r="C1107" s="10" t="str">
        <f t="array" ref="C1107">IFERROR(XLOOKUP(A1107,'Asignacion Ene'!A:A,'Asignacion Ene'!B:B))</f>
        <v>EC-05</v>
      </c>
      <c r="D1107" s="28">
        <v>45669.0</v>
      </c>
      <c r="E1107" s="16" t="s">
        <v>166</v>
      </c>
      <c r="F1107" s="10" t="str">
        <f t="array" ref="F1107">IFERROR(XLOOKUP(E1107,Operadores!A:A,Operadores!B:B))</f>
        <v>GONCAR01</v>
      </c>
      <c r="G1107" s="16" t="s">
        <v>39</v>
      </c>
      <c r="H1107" s="13">
        <v>20.806606</v>
      </c>
      <c r="I1107" s="18">
        <v>240.0</v>
      </c>
      <c r="J1107" s="15">
        <f t="shared" si="5"/>
        <v>4993.58544</v>
      </c>
      <c r="K1107" s="10" t="str">
        <f t="array" ref="K1107">IFERROR(XLOOKUP(G1107,'Tipo de Carga'!A:A,'Tipo de Carga'!B:B))</f>
        <v>Autoabasto</v>
      </c>
      <c r="L1107" s="10">
        <f t="shared" si="2"/>
        <v>3</v>
      </c>
      <c r="M1107" s="10">
        <f t="shared" si="3"/>
        <v>12</v>
      </c>
      <c r="N1107" s="10">
        <f t="shared" si="4"/>
        <v>1</v>
      </c>
      <c r="O1107" s="10" t="str">
        <f t="array" ref="O1107">IFERROR(XLOOKUP(G1107,'Tipo de Carga'!A:A,'Tipo de Carga'!C:C))</f>
        <v>Diesel</v>
      </c>
    </row>
    <row r="1108">
      <c r="A1108" s="16">
        <v>2018.0</v>
      </c>
      <c r="B1108" s="10" t="str">
        <f t="array" ref="B1108">IFERROR(XLOOKUP(A1108,'Asignacion Ene'!A:A,'Asignacion Ene'!C:C))</f>
        <v>MeLi Asignado TD</v>
      </c>
      <c r="C1108" s="10" t="str">
        <f t="array" ref="C1108">IFERROR(XLOOKUP(A1108,'Asignacion Ene'!A:A,'Asignacion Ene'!B:B))</f>
        <v>EC-05</v>
      </c>
      <c r="D1108" s="28">
        <v>45669.0</v>
      </c>
      <c r="E1108" s="16" t="s">
        <v>53</v>
      </c>
      <c r="F1108" s="10" t="str">
        <f t="array" ref="F1108">IFERROR(XLOOKUP(E1108,Operadores!A:A,Operadores!B:B))</f>
        <v>CHAJUA</v>
      </c>
      <c r="G1108" s="16" t="s">
        <v>39</v>
      </c>
      <c r="H1108" s="13">
        <v>20.806606</v>
      </c>
      <c r="I1108" s="18">
        <v>365.0</v>
      </c>
      <c r="J1108" s="15">
        <f t="shared" si="5"/>
        <v>7594.41119</v>
      </c>
      <c r="K1108" s="10" t="str">
        <f t="array" ref="K1108">IFERROR(XLOOKUP(G1108,'Tipo de Carga'!A:A,'Tipo de Carga'!B:B))</f>
        <v>Autoabasto</v>
      </c>
      <c r="L1108" s="10">
        <f t="shared" si="2"/>
        <v>3</v>
      </c>
      <c r="M1108" s="10">
        <f t="shared" si="3"/>
        <v>12</v>
      </c>
      <c r="N1108" s="10">
        <f t="shared" si="4"/>
        <v>1</v>
      </c>
      <c r="O1108" s="10" t="str">
        <f t="array" ref="O1108">IFERROR(XLOOKUP(G1108,'Tipo de Carga'!A:A,'Tipo de Carga'!C:C))</f>
        <v>Diesel</v>
      </c>
    </row>
    <row r="1109">
      <c r="A1109" s="16">
        <v>2026.0</v>
      </c>
      <c r="B1109" s="10" t="str">
        <f t="array" ref="B1109">IFERROR(XLOOKUP(A1109,'Asignacion Ene'!A:A,'Asignacion Ene'!C:C))</f>
        <v>MeLi Dedicado Merida</v>
      </c>
      <c r="C1109" s="10" t="str">
        <f t="array" ref="C1109">IFERROR(XLOOKUP(A1109,'Asignacion Ene'!A:A,'Asignacion Ene'!B:B))</f>
        <v>EC-05</v>
      </c>
      <c r="D1109" s="28">
        <v>45669.0</v>
      </c>
      <c r="E1109" s="16" t="s">
        <v>224</v>
      </c>
      <c r="F1109" s="10" t="str">
        <f t="array" ref="F1109">IFERROR(XLOOKUP(E1109,Operadores!A:A,Operadores!B:B))</f>
        <v>CRUTOM</v>
      </c>
      <c r="G1109" s="16" t="s">
        <v>39</v>
      </c>
      <c r="H1109" s="13">
        <v>20.806606</v>
      </c>
      <c r="I1109" s="18">
        <v>395.0</v>
      </c>
      <c r="J1109" s="15">
        <f t="shared" si="5"/>
        <v>8218.60937</v>
      </c>
      <c r="K1109" s="10" t="str">
        <f t="array" ref="K1109">IFERROR(XLOOKUP(G1109,'Tipo de Carga'!A:A,'Tipo de Carga'!B:B))</f>
        <v>Autoabasto</v>
      </c>
      <c r="L1109" s="10">
        <f t="shared" si="2"/>
        <v>3</v>
      </c>
      <c r="M1109" s="10">
        <f t="shared" si="3"/>
        <v>12</v>
      </c>
      <c r="N1109" s="10">
        <f t="shared" si="4"/>
        <v>1</v>
      </c>
      <c r="O1109" s="10" t="str">
        <f t="array" ref="O1109">IFERROR(XLOOKUP(G1109,'Tipo de Carga'!A:A,'Tipo de Carga'!C:C))</f>
        <v>Diesel</v>
      </c>
    </row>
    <row r="1110">
      <c r="A1110" s="16">
        <v>2021.0</v>
      </c>
      <c r="B1110" s="10" t="str">
        <f t="array" ref="B1110">IFERROR(XLOOKUP(A1110,'Asignacion Ene'!A:A,'Asignacion Ene'!C:C))</f>
        <v>MeLi Dedicado Merida</v>
      </c>
      <c r="C1110" s="10" t="str">
        <f t="array" ref="C1110">IFERROR(XLOOKUP(A1110,'Asignacion Ene'!A:A,'Asignacion Ene'!B:B))</f>
        <v>EC-05</v>
      </c>
      <c r="D1110" s="28">
        <v>45669.0</v>
      </c>
      <c r="E1110" s="16" t="s">
        <v>179</v>
      </c>
      <c r="F1110" s="10" t="str">
        <f t="array" ref="F1110">IFERROR(XLOOKUP(E1110,Operadores!A:A,Operadores!B:B))</f>
        <v>GUTIRV</v>
      </c>
      <c r="G1110" s="16" t="s">
        <v>39</v>
      </c>
      <c r="H1110" s="13">
        <v>20.806606</v>
      </c>
      <c r="I1110" s="18">
        <v>430.0</v>
      </c>
      <c r="J1110" s="15">
        <f t="shared" si="5"/>
        <v>8946.84058</v>
      </c>
      <c r="K1110" s="10" t="str">
        <f t="array" ref="K1110">IFERROR(XLOOKUP(G1110,'Tipo de Carga'!A:A,'Tipo de Carga'!B:B))</f>
        <v>Autoabasto</v>
      </c>
      <c r="L1110" s="10">
        <f t="shared" si="2"/>
        <v>3</v>
      </c>
      <c r="M1110" s="10">
        <f t="shared" si="3"/>
        <v>12</v>
      </c>
      <c r="N1110" s="10">
        <f t="shared" si="4"/>
        <v>1</v>
      </c>
      <c r="O1110" s="10" t="str">
        <f t="array" ref="O1110">IFERROR(XLOOKUP(G1110,'Tipo de Carga'!A:A,'Tipo de Carga'!C:C))</f>
        <v>Diesel</v>
      </c>
    </row>
    <row r="1111">
      <c r="A1111" s="16">
        <v>2031.0</v>
      </c>
      <c r="B1111" s="10" t="str">
        <f t="array" ref="B1111">IFERROR(XLOOKUP(A1111,'Asignacion Ene'!A:A,'Asignacion Ene'!C:C))</f>
        <v>MeLi Dedicado Merida</v>
      </c>
      <c r="C1111" s="10" t="str">
        <f t="array" ref="C1111">IFERROR(XLOOKUP(A1111,'Asignacion Ene'!A:A,'Asignacion Ene'!B:B))</f>
        <v>EC-05</v>
      </c>
      <c r="D1111" s="28">
        <v>45669.0</v>
      </c>
      <c r="E1111" s="16" t="s">
        <v>92</v>
      </c>
      <c r="F1111" s="10" t="str">
        <f t="array" ref="F1111">IFERROR(XLOOKUP(E1111,Operadores!A:A,Operadores!B:B))</f>
        <v>SARJO</v>
      </c>
      <c r="G1111" s="16" t="s">
        <v>39</v>
      </c>
      <c r="H1111" s="13">
        <v>20.806606</v>
      </c>
      <c r="I1111" s="18">
        <v>190.0</v>
      </c>
      <c r="J1111" s="15">
        <f t="shared" si="5"/>
        <v>3953.25514</v>
      </c>
      <c r="K1111" s="10" t="str">
        <f t="array" ref="K1111">IFERROR(XLOOKUP(G1111,'Tipo de Carga'!A:A,'Tipo de Carga'!B:B))</f>
        <v>Autoabasto</v>
      </c>
      <c r="L1111" s="10">
        <f t="shared" si="2"/>
        <v>3</v>
      </c>
      <c r="M1111" s="10">
        <f t="shared" si="3"/>
        <v>12</v>
      </c>
      <c r="N1111" s="10">
        <f t="shared" si="4"/>
        <v>1</v>
      </c>
      <c r="O1111" s="10" t="str">
        <f t="array" ref="O1111">IFERROR(XLOOKUP(G1111,'Tipo de Carga'!A:A,'Tipo de Carga'!C:C))</f>
        <v>Diesel</v>
      </c>
    </row>
    <row r="1112">
      <c r="A1112" s="16">
        <v>2028.0</v>
      </c>
      <c r="B1112" s="10" t="str">
        <f t="array" ref="B1112">IFERROR(XLOOKUP(A1112,'Asignacion Ene'!A:A,'Asignacion Ene'!C:C))</f>
        <v>MeLi Dedicado Merida</v>
      </c>
      <c r="C1112" s="10" t="str">
        <f t="array" ref="C1112">IFERROR(XLOOKUP(A1112,'Asignacion Ene'!A:A,'Asignacion Ene'!B:B))</f>
        <v>EC-05</v>
      </c>
      <c r="D1112" s="28">
        <v>45669.0</v>
      </c>
      <c r="E1112" s="16" t="s">
        <v>227</v>
      </c>
      <c r="F1112" s="10" t="str">
        <f t="array" ref="F1112">IFERROR(XLOOKUP(E1112,Operadores!A:A,Operadores!B:B))</f>
        <v>SANEUS</v>
      </c>
      <c r="G1112" s="16" t="s">
        <v>39</v>
      </c>
      <c r="H1112" s="13">
        <v>20.806606</v>
      </c>
      <c r="I1112" s="18">
        <v>446.0</v>
      </c>
      <c r="J1112" s="15">
        <f t="shared" si="5"/>
        <v>9279.746276</v>
      </c>
      <c r="K1112" s="10" t="str">
        <f t="array" ref="K1112">IFERROR(XLOOKUP(G1112,'Tipo de Carga'!A:A,'Tipo de Carga'!B:B))</f>
        <v>Autoabasto</v>
      </c>
      <c r="L1112" s="10">
        <f t="shared" si="2"/>
        <v>3</v>
      </c>
      <c r="M1112" s="10">
        <f t="shared" si="3"/>
        <v>12</v>
      </c>
      <c r="N1112" s="10">
        <f t="shared" si="4"/>
        <v>1</v>
      </c>
      <c r="O1112" s="10" t="str">
        <f t="array" ref="O1112">IFERROR(XLOOKUP(G1112,'Tipo de Carga'!A:A,'Tipo de Carga'!C:C))</f>
        <v>Diesel</v>
      </c>
    </row>
    <row r="1113">
      <c r="A1113" s="16">
        <v>1944.0</v>
      </c>
      <c r="B1113" s="10" t="str">
        <f t="array" ref="B1113">IFERROR(XLOOKUP(A1113,'Asignacion Ene'!A:A,'Asignacion Ene'!C:C))</f>
        <v>MeLi asignado SD</v>
      </c>
      <c r="C1113" s="10" t="str">
        <f t="array" ref="C1113">IFERROR(XLOOKUP(A1113,'Asignacion Ene'!A:A,'Asignacion Ene'!B:B))</f>
        <v>EC-05</v>
      </c>
      <c r="D1113" s="28">
        <v>45669.0</v>
      </c>
      <c r="E1113" s="16" t="s">
        <v>53</v>
      </c>
      <c r="F1113" s="10" t="str">
        <f t="array" ref="F1113">IFERROR(XLOOKUP(E1113,Operadores!A:A,Operadores!B:B))</f>
        <v>CHAJUA</v>
      </c>
      <c r="G1113" s="16" t="s">
        <v>103</v>
      </c>
      <c r="H1113" s="13">
        <v>25.69</v>
      </c>
      <c r="I1113" s="18">
        <v>284.0</v>
      </c>
      <c r="J1113" s="15">
        <f t="shared" si="5"/>
        <v>7295.96</v>
      </c>
      <c r="K1113" s="10" t="str">
        <f t="array" ref="K1113">IFERROR(XLOOKUP(G1113,'Tipo de Carga'!A:A,'Tipo de Carga'!B:B))</f>
        <v>Ticket</v>
      </c>
      <c r="L1113" s="10">
        <f t="shared" si="2"/>
        <v>3</v>
      </c>
      <c r="M1113" s="10">
        <f t="shared" si="3"/>
        <v>12</v>
      </c>
      <c r="N1113" s="10">
        <f t="shared" si="4"/>
        <v>1</v>
      </c>
      <c r="O1113" s="10" t="str">
        <f t="array" ref="O1113">IFERROR(XLOOKUP(G1113,'Tipo de Carga'!A:A,'Tipo de Carga'!C:C))</f>
        <v>Diesel</v>
      </c>
    </row>
    <row r="1114">
      <c r="A1114" s="16">
        <v>2030.0</v>
      </c>
      <c r="B1114" s="10" t="str">
        <f t="array" ref="B1114">IFERROR(XLOOKUP(A1114,'Asignacion Ene'!A:A,'Asignacion Ene'!C:C))</f>
        <v>MeLi Dedicado TD</v>
      </c>
      <c r="C1114" s="10" t="str">
        <f t="array" ref="C1114">IFERROR(XLOOKUP(A1114,'Asignacion Ene'!A:A,'Asignacion Ene'!B:B))</f>
        <v>EC-05</v>
      </c>
      <c r="D1114" s="28">
        <v>45669.0</v>
      </c>
      <c r="E1114" s="16" t="s">
        <v>224</v>
      </c>
      <c r="F1114" s="10" t="str">
        <f t="array" ref="F1114">IFERROR(XLOOKUP(E1114,Operadores!A:A,Operadores!B:B))</f>
        <v>CRUTOM</v>
      </c>
      <c r="G1114" s="16" t="s">
        <v>103</v>
      </c>
      <c r="H1114" s="13">
        <v>26.89</v>
      </c>
      <c r="I1114" s="18">
        <v>446.0</v>
      </c>
      <c r="J1114" s="15">
        <f t="shared" si="5"/>
        <v>11992.94</v>
      </c>
      <c r="K1114" s="10" t="str">
        <f t="array" ref="K1114">IFERROR(XLOOKUP(G1114,'Tipo de Carga'!A:A,'Tipo de Carga'!B:B))</f>
        <v>Ticket</v>
      </c>
      <c r="L1114" s="10">
        <f t="shared" si="2"/>
        <v>3</v>
      </c>
      <c r="M1114" s="10">
        <f t="shared" si="3"/>
        <v>12</v>
      </c>
      <c r="N1114" s="10">
        <f t="shared" si="4"/>
        <v>1</v>
      </c>
      <c r="O1114" s="10" t="str">
        <f t="array" ref="O1114">IFERROR(XLOOKUP(G1114,'Tipo de Carga'!A:A,'Tipo de Carga'!C:C))</f>
        <v>Diesel</v>
      </c>
    </row>
    <row r="1115">
      <c r="A1115" s="16">
        <v>1738.0</v>
      </c>
      <c r="B1115" s="10" t="str">
        <f t="array" ref="B1115">IFERROR(XLOOKUP(A1115,'Asignacion Ene'!A:A,'Asignacion Ene'!C:C))</f>
        <v>Wm Full</v>
      </c>
      <c r="C1115" s="10" t="str">
        <f t="array" ref="C1115">IFERROR(XLOOKUP(A1115,'Asignacion Ene'!A:A,'Asignacion Ene'!B:B))</f>
        <v>EC-08</v>
      </c>
      <c r="D1115" s="28">
        <v>45669.0</v>
      </c>
      <c r="E1115" s="16" t="s">
        <v>179</v>
      </c>
      <c r="F1115" s="10" t="str">
        <f t="array" ref="F1115">IFERROR(XLOOKUP(E1115,Operadores!A:A,Operadores!B:B))</f>
        <v>GUTIRV</v>
      </c>
      <c r="G1115" s="16" t="s">
        <v>103</v>
      </c>
      <c r="H1115" s="13">
        <v>27.34</v>
      </c>
      <c r="I1115" s="18">
        <v>320.0</v>
      </c>
      <c r="J1115" s="15">
        <f t="shared" si="5"/>
        <v>8748.8</v>
      </c>
      <c r="K1115" s="10" t="str">
        <f t="array" ref="K1115">IFERROR(XLOOKUP(G1115,'Tipo de Carga'!A:A,'Tipo de Carga'!B:B))</f>
        <v>Ticket</v>
      </c>
      <c r="L1115" s="10">
        <f t="shared" si="2"/>
        <v>3</v>
      </c>
      <c r="M1115" s="10">
        <f t="shared" si="3"/>
        <v>12</v>
      </c>
      <c r="N1115" s="10">
        <f t="shared" si="4"/>
        <v>1</v>
      </c>
      <c r="O1115" s="10" t="str">
        <f t="array" ref="O1115">IFERROR(XLOOKUP(G1115,'Tipo de Carga'!A:A,'Tipo de Carga'!C:C))</f>
        <v>Diesel</v>
      </c>
    </row>
    <row r="1116">
      <c r="A1116" s="16">
        <v>1989.0</v>
      </c>
      <c r="B1116" s="10" t="str">
        <f t="array" ref="B1116">IFERROR(XLOOKUP(A1116,'Asignacion Ene'!A:A,'Asignacion Ene'!C:C))</f>
        <v>MeLi asignado SD</v>
      </c>
      <c r="C1116" s="10" t="str">
        <f t="array" ref="C1116">IFERROR(XLOOKUP(A1116,'Asignacion Ene'!A:A,'Asignacion Ene'!B:B))</f>
        <v>EC-05</v>
      </c>
      <c r="D1116" s="28">
        <v>45669.0</v>
      </c>
      <c r="E1116" s="16" t="s">
        <v>92</v>
      </c>
      <c r="F1116" s="10" t="str">
        <f t="array" ref="F1116">IFERROR(XLOOKUP(E1116,Operadores!A:A,Operadores!B:B))</f>
        <v>SARJO</v>
      </c>
      <c r="G1116" s="16" t="s">
        <v>103</v>
      </c>
      <c r="H1116" s="13">
        <v>26.5</v>
      </c>
      <c r="I1116" s="18">
        <v>272.0</v>
      </c>
      <c r="J1116" s="15">
        <f t="shared" si="5"/>
        <v>7208</v>
      </c>
      <c r="K1116" s="10" t="str">
        <f t="array" ref="K1116">IFERROR(XLOOKUP(G1116,'Tipo de Carga'!A:A,'Tipo de Carga'!B:B))</f>
        <v>Ticket</v>
      </c>
      <c r="L1116" s="10">
        <f t="shared" si="2"/>
        <v>3</v>
      </c>
      <c r="M1116" s="10">
        <f t="shared" si="3"/>
        <v>12</v>
      </c>
      <c r="N1116" s="10">
        <f t="shared" si="4"/>
        <v>1</v>
      </c>
      <c r="O1116" s="10" t="str">
        <f t="array" ref="O1116">IFERROR(XLOOKUP(G1116,'Tipo de Carga'!A:A,'Tipo de Carga'!C:C))</f>
        <v>Diesel</v>
      </c>
    </row>
    <row r="1117">
      <c r="A1117" s="16">
        <v>1760.0</v>
      </c>
      <c r="B1117" s="10" t="str">
        <f t="array" ref="B1117">IFERROR(XLOOKUP(A1117,'Asignacion Ene'!A:A,'Asignacion Ene'!C:C))</f>
        <v>Pipas</v>
      </c>
      <c r="C1117" s="10" t="str">
        <f t="array" ref="C1117">IFERROR(XLOOKUP(A1117,'Asignacion Ene'!A:A,'Asignacion Ene'!B:B))</f>
        <v>EC-02</v>
      </c>
      <c r="D1117" s="28">
        <v>45669.0</v>
      </c>
      <c r="E1117" s="16" t="s">
        <v>227</v>
      </c>
      <c r="F1117" s="10" t="str">
        <f t="array" ref="F1117">IFERROR(XLOOKUP(E1117,Operadores!A:A,Operadores!B:B))</f>
        <v>SANEUS</v>
      </c>
      <c r="G1117" s="16" t="s">
        <v>103</v>
      </c>
      <c r="H1117" s="13">
        <v>27.8</v>
      </c>
      <c r="I1117" s="18">
        <v>448.0</v>
      </c>
      <c r="J1117" s="15">
        <f t="shared" si="5"/>
        <v>12454.4</v>
      </c>
      <c r="K1117" s="10" t="str">
        <f t="array" ref="K1117">IFERROR(XLOOKUP(G1117,'Tipo de Carga'!A:A,'Tipo de Carga'!B:B))</f>
        <v>Ticket</v>
      </c>
      <c r="L1117" s="10">
        <f t="shared" si="2"/>
        <v>3</v>
      </c>
      <c r="M1117" s="10">
        <f t="shared" si="3"/>
        <v>12</v>
      </c>
      <c r="N1117" s="10">
        <f t="shared" si="4"/>
        <v>1</v>
      </c>
      <c r="O1117" s="10" t="str">
        <f t="array" ref="O1117">IFERROR(XLOOKUP(G1117,'Tipo de Carga'!A:A,'Tipo de Carga'!C:C))</f>
        <v>Diesel</v>
      </c>
    </row>
    <row r="1118">
      <c r="A1118" s="16">
        <v>1682.0</v>
      </c>
      <c r="B1118" s="10" t="str">
        <f t="array" ref="B1118">IFERROR(XLOOKUP(A1118,'Asignacion Ene'!A:A,'Asignacion Ene'!C:C))</f>
        <v>Wm Sencillo</v>
      </c>
      <c r="C1118" s="10" t="str">
        <f t="array" ref="C1118">IFERROR(XLOOKUP(A1118,'Asignacion Ene'!A:A,'Asignacion Ene'!B:B))</f>
        <v>EC-08</v>
      </c>
      <c r="D1118" s="28">
        <v>45669.0</v>
      </c>
      <c r="E1118" s="16" t="s">
        <v>53</v>
      </c>
      <c r="F1118" s="10" t="str">
        <f t="array" ref="F1118">IFERROR(XLOOKUP(E1118,Operadores!A:A,Operadores!B:B))</f>
        <v>CHAJUA</v>
      </c>
      <c r="G1118" s="16" t="s">
        <v>103</v>
      </c>
      <c r="H1118" s="13">
        <v>26.45</v>
      </c>
      <c r="I1118" s="18">
        <v>402.0</v>
      </c>
      <c r="J1118" s="15">
        <f t="shared" si="5"/>
        <v>10632.9</v>
      </c>
      <c r="K1118" s="10" t="str">
        <f t="array" ref="K1118">IFERROR(XLOOKUP(G1118,'Tipo de Carga'!A:A,'Tipo de Carga'!B:B))</f>
        <v>Ticket</v>
      </c>
      <c r="L1118" s="10">
        <f t="shared" si="2"/>
        <v>3</v>
      </c>
      <c r="M1118" s="10">
        <f t="shared" si="3"/>
        <v>12</v>
      </c>
      <c r="N1118" s="10">
        <f t="shared" si="4"/>
        <v>1</v>
      </c>
      <c r="O1118" s="10" t="str">
        <f t="array" ref="O1118">IFERROR(XLOOKUP(G1118,'Tipo de Carga'!A:A,'Tipo de Carga'!C:C))</f>
        <v>Diesel</v>
      </c>
    </row>
    <row r="1119">
      <c r="A1119" s="16">
        <v>1938.0</v>
      </c>
      <c r="B1119" s="10" t="str">
        <f t="array" ref="B1119">IFERROR(XLOOKUP(A1119,'Asignacion Ene'!A:A,'Asignacion Ene'!C:C))</f>
        <v>Sayer Sencillo</v>
      </c>
      <c r="C1119" s="10" t="str">
        <f t="array" ref="C1119">IFERROR(XLOOKUP(A1119,'Asignacion Ene'!A:A,'Asignacion Ene'!B:B))</f>
        <v>EC-04</v>
      </c>
      <c r="D1119" s="28">
        <v>45669.0</v>
      </c>
      <c r="E1119" s="16" t="s">
        <v>224</v>
      </c>
      <c r="F1119" s="10" t="str">
        <f t="array" ref="F1119">IFERROR(XLOOKUP(E1119,Operadores!A:A,Operadores!B:B))</f>
        <v>CRUTOM</v>
      </c>
      <c r="G1119" s="16" t="s">
        <v>103</v>
      </c>
      <c r="H1119" s="13">
        <v>26.29</v>
      </c>
      <c r="I1119" s="18">
        <v>150.0</v>
      </c>
      <c r="J1119" s="15">
        <f t="shared" si="5"/>
        <v>3943.5</v>
      </c>
      <c r="K1119" s="10" t="str">
        <f t="array" ref="K1119">IFERROR(XLOOKUP(G1119,'Tipo de Carga'!A:A,'Tipo de Carga'!B:B))</f>
        <v>Ticket</v>
      </c>
      <c r="L1119" s="10">
        <f t="shared" si="2"/>
        <v>3</v>
      </c>
      <c r="M1119" s="10">
        <f t="shared" si="3"/>
        <v>12</v>
      </c>
      <c r="N1119" s="10">
        <f t="shared" si="4"/>
        <v>1</v>
      </c>
      <c r="O1119" s="10" t="str">
        <f t="array" ref="O1119">IFERROR(XLOOKUP(G1119,'Tipo de Carga'!A:A,'Tipo de Carga'!C:C))</f>
        <v>Diesel</v>
      </c>
    </row>
    <row r="1120">
      <c r="A1120" s="16">
        <v>1701.0</v>
      </c>
      <c r="B1120" s="10" t="str">
        <f t="array" ref="B1120">IFERROR(XLOOKUP(A1120,'Asignacion Ene'!A:A,'Asignacion Ene'!C:C))</f>
        <v>Wm Full</v>
      </c>
      <c r="C1120" s="10" t="str">
        <f t="array" ref="C1120">IFERROR(XLOOKUP(A1120,'Asignacion Ene'!A:A,'Asignacion Ene'!B:B))</f>
        <v>EC-08</v>
      </c>
      <c r="D1120" s="28">
        <v>45669.0</v>
      </c>
      <c r="E1120" s="16" t="s">
        <v>179</v>
      </c>
      <c r="F1120" s="10" t="str">
        <f t="array" ref="F1120">IFERROR(XLOOKUP(E1120,Operadores!A:A,Operadores!B:B))</f>
        <v>GUTIRV</v>
      </c>
      <c r="G1120" s="16" t="s">
        <v>103</v>
      </c>
      <c r="H1120" s="13">
        <v>26.34</v>
      </c>
      <c r="I1120" s="18">
        <v>365.0</v>
      </c>
      <c r="J1120" s="15">
        <f t="shared" si="5"/>
        <v>9614.1</v>
      </c>
      <c r="K1120" s="10" t="str">
        <f t="array" ref="K1120">IFERROR(XLOOKUP(G1120,'Tipo de Carga'!A:A,'Tipo de Carga'!B:B))</f>
        <v>Ticket</v>
      </c>
      <c r="L1120" s="10">
        <f t="shared" si="2"/>
        <v>3</v>
      </c>
      <c r="M1120" s="10">
        <f t="shared" si="3"/>
        <v>12</v>
      </c>
      <c r="N1120" s="10">
        <f t="shared" si="4"/>
        <v>1</v>
      </c>
      <c r="O1120" s="10" t="str">
        <f t="array" ref="O1120">IFERROR(XLOOKUP(G1120,'Tipo de Carga'!A:A,'Tipo de Carga'!C:C))</f>
        <v>Diesel</v>
      </c>
    </row>
    <row r="1121">
      <c r="A1121" s="16">
        <v>1761.0</v>
      </c>
      <c r="B1121" s="10" t="str">
        <f t="array" ref="B1121">IFERROR(XLOOKUP(A1121,'Asignacion Ene'!A:A,'Asignacion Ene'!C:C))</f>
        <v>Wm Full</v>
      </c>
      <c r="C1121" s="10" t="str">
        <f t="array" ref="C1121">IFERROR(XLOOKUP(A1121,'Asignacion Ene'!A:A,'Asignacion Ene'!B:B))</f>
        <v>EC-08</v>
      </c>
      <c r="D1121" s="28">
        <v>45669.0</v>
      </c>
      <c r="E1121" s="16" t="s">
        <v>92</v>
      </c>
      <c r="F1121" s="10" t="str">
        <f t="array" ref="F1121">IFERROR(XLOOKUP(E1121,Operadores!A:A,Operadores!B:B))</f>
        <v>SARJO</v>
      </c>
      <c r="G1121" s="16" t="s">
        <v>103</v>
      </c>
      <c r="H1121" s="13">
        <v>26.34</v>
      </c>
      <c r="I1121" s="18">
        <v>364.0</v>
      </c>
      <c r="J1121" s="15">
        <f t="shared" si="5"/>
        <v>9587.76</v>
      </c>
      <c r="K1121" s="10" t="str">
        <f t="array" ref="K1121">IFERROR(XLOOKUP(G1121,'Tipo de Carga'!A:A,'Tipo de Carga'!B:B))</f>
        <v>Ticket</v>
      </c>
      <c r="L1121" s="10">
        <f t="shared" si="2"/>
        <v>3</v>
      </c>
      <c r="M1121" s="10">
        <f t="shared" si="3"/>
        <v>12</v>
      </c>
      <c r="N1121" s="10">
        <f t="shared" si="4"/>
        <v>1</v>
      </c>
      <c r="O1121" s="10" t="str">
        <f t="array" ref="O1121">IFERROR(XLOOKUP(G1121,'Tipo de Carga'!A:A,'Tipo de Carga'!C:C))</f>
        <v>Diesel</v>
      </c>
    </row>
    <row r="1122">
      <c r="A1122" s="16">
        <v>1714.0</v>
      </c>
      <c r="B1122" s="10" t="str">
        <f t="array" ref="B1122">IFERROR(XLOOKUP(A1122,'Asignacion Ene'!A:A,'Asignacion Ene'!C:C))</f>
        <v>Wm Sencillo</v>
      </c>
      <c r="C1122" s="10" t="str">
        <f t="array" ref="C1122">IFERROR(XLOOKUP(A1122,'Asignacion Ene'!A:A,'Asignacion Ene'!B:B))</f>
        <v>EC-08</v>
      </c>
      <c r="D1122" s="28">
        <v>45669.0</v>
      </c>
      <c r="E1122" s="16" t="s">
        <v>227</v>
      </c>
      <c r="F1122" s="10" t="str">
        <f t="array" ref="F1122">IFERROR(XLOOKUP(E1122,Operadores!A:A,Operadores!B:B))</f>
        <v>SANEUS</v>
      </c>
      <c r="G1122" s="16" t="s">
        <v>103</v>
      </c>
      <c r="H1122" s="13">
        <v>26.45</v>
      </c>
      <c r="I1122" s="18">
        <v>481.0</v>
      </c>
      <c r="J1122" s="15">
        <f t="shared" si="5"/>
        <v>12722.45</v>
      </c>
      <c r="K1122" s="10" t="str">
        <f t="array" ref="K1122">IFERROR(XLOOKUP(G1122,'Tipo de Carga'!A:A,'Tipo de Carga'!B:B))</f>
        <v>Ticket</v>
      </c>
      <c r="L1122" s="10">
        <f t="shared" si="2"/>
        <v>3</v>
      </c>
      <c r="M1122" s="10">
        <f t="shared" si="3"/>
        <v>12</v>
      </c>
      <c r="N1122" s="10">
        <f t="shared" si="4"/>
        <v>1</v>
      </c>
      <c r="O1122" s="10" t="str">
        <f t="array" ref="O1122">IFERROR(XLOOKUP(G1122,'Tipo de Carga'!A:A,'Tipo de Carga'!C:C))</f>
        <v>Diesel</v>
      </c>
    </row>
    <row r="1123">
      <c r="A1123" s="16">
        <v>1800.0</v>
      </c>
      <c r="B1123" s="10" t="str">
        <f t="array" ref="B1123">IFERROR(XLOOKUP(A1123,'Asignacion Ene'!A:A,'Asignacion Ene'!C:C))</f>
        <v>Sayer Full</v>
      </c>
      <c r="C1123" s="10" t="str">
        <f t="array" ref="C1123">IFERROR(XLOOKUP(A1123,'Asignacion Ene'!A:A,'Asignacion Ene'!B:B))</f>
        <v>EC-04</v>
      </c>
      <c r="D1123" s="28">
        <v>45669.0</v>
      </c>
      <c r="E1123" s="16" t="s">
        <v>53</v>
      </c>
      <c r="F1123" s="10" t="str">
        <f t="array" ref="F1123">IFERROR(XLOOKUP(E1123,Operadores!A:A,Operadores!B:B))</f>
        <v>CHAJUA</v>
      </c>
      <c r="G1123" s="16" t="s">
        <v>103</v>
      </c>
      <c r="H1123" s="13">
        <v>25.99</v>
      </c>
      <c r="I1123" s="18">
        <v>650.0</v>
      </c>
      <c r="J1123" s="15">
        <f t="shared" si="5"/>
        <v>16893.5</v>
      </c>
      <c r="K1123" s="10" t="str">
        <f t="array" ref="K1123">IFERROR(XLOOKUP(G1123,'Tipo de Carga'!A:A,'Tipo de Carga'!B:B))</f>
        <v>Ticket</v>
      </c>
      <c r="L1123" s="10">
        <f t="shared" si="2"/>
        <v>3</v>
      </c>
      <c r="M1123" s="10">
        <f t="shared" si="3"/>
        <v>12</v>
      </c>
      <c r="N1123" s="10">
        <f t="shared" si="4"/>
        <v>1</v>
      </c>
      <c r="O1123" s="10" t="str">
        <f t="array" ref="O1123">IFERROR(XLOOKUP(G1123,'Tipo de Carga'!A:A,'Tipo de Carga'!C:C))</f>
        <v>Diesel</v>
      </c>
    </row>
    <row r="1124">
      <c r="A1124" s="16">
        <v>1770.0</v>
      </c>
      <c r="B1124" s="10" t="str">
        <f t="array" ref="B1124">IFERROR(XLOOKUP(A1124,'Asignacion Ene'!A:A,'Asignacion Ene'!C:C))</f>
        <v>Wm Sencillo</v>
      </c>
      <c r="C1124" s="10" t="str">
        <f t="array" ref="C1124">IFERROR(XLOOKUP(A1124,'Asignacion Ene'!A:A,'Asignacion Ene'!B:B))</f>
        <v>EC-08</v>
      </c>
      <c r="D1124" s="28">
        <v>45669.0</v>
      </c>
      <c r="E1124" s="16" t="s">
        <v>224</v>
      </c>
      <c r="F1124" s="10" t="str">
        <f t="array" ref="F1124">IFERROR(XLOOKUP(E1124,Operadores!A:A,Operadores!B:B))</f>
        <v>CRUTOM</v>
      </c>
      <c r="G1124" s="16" t="s">
        <v>103</v>
      </c>
      <c r="H1124" s="13">
        <v>26.45</v>
      </c>
      <c r="I1124" s="18">
        <v>561.0</v>
      </c>
      <c r="J1124" s="15">
        <f t="shared" si="5"/>
        <v>14838.45</v>
      </c>
      <c r="K1124" s="10" t="str">
        <f t="array" ref="K1124">IFERROR(XLOOKUP(G1124,'Tipo de Carga'!A:A,'Tipo de Carga'!B:B))</f>
        <v>Ticket</v>
      </c>
      <c r="L1124" s="10">
        <f t="shared" si="2"/>
        <v>3</v>
      </c>
      <c r="M1124" s="10">
        <f t="shared" si="3"/>
        <v>12</v>
      </c>
      <c r="N1124" s="10">
        <f t="shared" si="4"/>
        <v>1</v>
      </c>
      <c r="O1124" s="10" t="str">
        <f t="array" ref="O1124">IFERROR(XLOOKUP(G1124,'Tipo de Carga'!A:A,'Tipo de Carga'!C:C))</f>
        <v>Diesel</v>
      </c>
    </row>
    <row r="1125">
      <c r="A1125" s="16">
        <v>1723.0</v>
      </c>
      <c r="B1125" s="10" t="str">
        <f t="array" ref="B1125">IFERROR(XLOOKUP(A1125,'Asignacion Ene'!A:A,'Asignacion Ene'!C:C))</f>
        <v>Wm Sencillo</v>
      </c>
      <c r="C1125" s="10" t="str">
        <f t="array" ref="C1125">IFERROR(XLOOKUP(A1125,'Asignacion Ene'!A:A,'Asignacion Ene'!B:B))</f>
        <v>EC-08</v>
      </c>
      <c r="D1125" s="28">
        <v>45669.0</v>
      </c>
      <c r="E1125" s="16" t="s">
        <v>179</v>
      </c>
      <c r="F1125" s="10" t="str">
        <f t="array" ref="F1125">IFERROR(XLOOKUP(E1125,Operadores!A:A,Operadores!B:B))</f>
        <v>GUTIRV</v>
      </c>
      <c r="G1125" s="16" t="s">
        <v>103</v>
      </c>
      <c r="H1125" s="13">
        <v>26.45</v>
      </c>
      <c r="I1125" s="18">
        <v>117.0</v>
      </c>
      <c r="J1125" s="15">
        <f t="shared" si="5"/>
        <v>3094.65</v>
      </c>
      <c r="K1125" s="10" t="str">
        <f t="array" ref="K1125">IFERROR(XLOOKUP(G1125,'Tipo de Carga'!A:A,'Tipo de Carga'!B:B))</f>
        <v>Ticket</v>
      </c>
      <c r="L1125" s="10">
        <f t="shared" si="2"/>
        <v>3</v>
      </c>
      <c r="M1125" s="10">
        <f t="shared" si="3"/>
        <v>12</v>
      </c>
      <c r="N1125" s="10">
        <f t="shared" si="4"/>
        <v>1</v>
      </c>
      <c r="O1125" s="10" t="str">
        <f t="array" ref="O1125">IFERROR(XLOOKUP(G1125,'Tipo de Carga'!A:A,'Tipo de Carga'!C:C))</f>
        <v>Diesel</v>
      </c>
    </row>
    <row r="1126">
      <c r="A1126" s="16">
        <v>2008.0</v>
      </c>
      <c r="B1126" s="10" t="str">
        <f t="array" ref="B1126">IFERROR(XLOOKUP(A1126,'Asignacion Ene'!A:A,'Asignacion Ene'!C:C))</f>
        <v>MeLi Dedicado Merida</v>
      </c>
      <c r="C1126" s="10" t="str">
        <f t="array" ref="C1126">IFERROR(XLOOKUP(A1126,'Asignacion Ene'!A:A,'Asignacion Ene'!B:B))</f>
        <v>EC-05</v>
      </c>
      <c r="D1126" s="28">
        <v>45669.0</v>
      </c>
      <c r="E1126" s="16" t="s">
        <v>92</v>
      </c>
      <c r="F1126" s="10" t="str">
        <f t="array" ref="F1126">IFERROR(XLOOKUP(E1126,Operadores!A:A,Operadores!B:B))</f>
        <v>SARJO</v>
      </c>
      <c r="G1126" s="16" t="s">
        <v>103</v>
      </c>
      <c r="H1126" s="13">
        <v>26.97</v>
      </c>
      <c r="I1126" s="18">
        <v>445.0</v>
      </c>
      <c r="J1126" s="15">
        <f t="shared" si="5"/>
        <v>12001.65</v>
      </c>
      <c r="K1126" s="10" t="str">
        <f t="array" ref="K1126">IFERROR(XLOOKUP(G1126,'Tipo de Carga'!A:A,'Tipo de Carga'!B:B))</f>
        <v>Ticket</v>
      </c>
      <c r="L1126" s="10">
        <f t="shared" si="2"/>
        <v>3</v>
      </c>
      <c r="M1126" s="10">
        <f t="shared" si="3"/>
        <v>12</v>
      </c>
      <c r="N1126" s="10">
        <f t="shared" si="4"/>
        <v>1</v>
      </c>
      <c r="O1126" s="10" t="str">
        <f t="array" ref="O1126">IFERROR(XLOOKUP(G1126,'Tipo de Carga'!A:A,'Tipo de Carga'!C:C))</f>
        <v>Diesel</v>
      </c>
    </row>
    <row r="1127">
      <c r="A1127" s="16">
        <v>1917.0</v>
      </c>
      <c r="B1127" s="10" t="str">
        <f t="array" ref="B1127">IFERROR(XLOOKUP(A1127,'Asignacion Ene'!A:A,'Asignacion Ene'!C:C))</f>
        <v>MeLi asignado SD</v>
      </c>
      <c r="C1127" s="10" t="str">
        <f t="array" ref="C1127">IFERROR(XLOOKUP(A1127,'Asignacion Ene'!A:A,'Asignacion Ene'!B:B))</f>
        <v>EC-05</v>
      </c>
      <c r="D1127" s="28">
        <v>45669.0</v>
      </c>
      <c r="E1127" s="19" t="s">
        <v>184</v>
      </c>
      <c r="F1127" s="10" t="str">
        <f t="array" ref="F1127">IFERROR(XLOOKUP(E1127,Operadores!A:A,Operadores!B:B))</f>
        <v>ARASAL</v>
      </c>
      <c r="G1127" s="16" t="s">
        <v>185</v>
      </c>
      <c r="H1127" s="13">
        <v>10.25</v>
      </c>
      <c r="I1127" s="18">
        <v>190.06</v>
      </c>
      <c r="J1127" s="15">
        <f t="shared" si="5"/>
        <v>1948.115</v>
      </c>
      <c r="K1127" s="10" t="str">
        <f t="array" ref="K1127">IFERROR(XLOOKUP(G1127,'Tipo de Carga'!A:A,'Tipo de Carga'!B:B))</f>
        <v>Natgas</v>
      </c>
      <c r="L1127" s="10">
        <f t="shared" si="2"/>
        <v>3</v>
      </c>
      <c r="M1127" s="10">
        <f t="shared" si="3"/>
        <v>12</v>
      </c>
      <c r="N1127" s="10">
        <f t="shared" si="4"/>
        <v>1</v>
      </c>
      <c r="O1127" s="10" t="str">
        <f t="array" ref="O1127">IFERROR(XLOOKUP(G1127,'Tipo de Carga'!A:A,'Tipo de Carga'!C:C))</f>
        <v>GNC</v>
      </c>
    </row>
    <row r="1128">
      <c r="A1128" s="16">
        <v>1912.0</v>
      </c>
      <c r="B1128" s="10" t="str">
        <f t="array" ref="B1128">IFERROR(XLOOKUP(A1128,'Asignacion Ene'!A:A,'Asignacion Ene'!C:C))</f>
        <v>MeLi asignado SD</v>
      </c>
      <c r="C1128" s="10" t="str">
        <f t="array" ref="C1128">IFERROR(XLOOKUP(A1128,'Asignacion Ene'!A:A,'Asignacion Ene'!B:B))</f>
        <v>EC-05</v>
      </c>
      <c r="D1128" s="28">
        <v>45667.0</v>
      </c>
      <c r="E1128" s="19" t="s">
        <v>231</v>
      </c>
      <c r="F1128" s="10" t="str">
        <f t="array" ref="F1128">IFERROR(XLOOKUP(E1128,Operadores!A:A,Operadores!B:B))</f>
        <v>PARMI</v>
      </c>
      <c r="G1128" s="16" t="s">
        <v>111</v>
      </c>
      <c r="H1128" s="13">
        <v>10.65</v>
      </c>
      <c r="I1128" s="18">
        <v>230.0</v>
      </c>
      <c r="J1128" s="15">
        <f t="shared" si="5"/>
        <v>2449.5</v>
      </c>
      <c r="K1128" s="10" t="str">
        <f t="array" ref="K1128">IFERROR(XLOOKUP(G1128,'Tipo de Carga'!A:A,'Tipo de Carga'!B:B))</f>
        <v>COMSUSTENTA</v>
      </c>
      <c r="L1128" s="10">
        <f t="shared" si="2"/>
        <v>2</v>
      </c>
      <c r="M1128" s="10">
        <f t="shared" si="3"/>
        <v>10</v>
      </c>
      <c r="N1128" s="10">
        <f t="shared" si="4"/>
        <v>1</v>
      </c>
      <c r="O1128" s="10" t="str">
        <f t="array" ref="O1128">IFERROR(XLOOKUP(G1128,'Tipo de Carga'!A:A,'Tipo de Carga'!C:C))</f>
        <v>GNC</v>
      </c>
    </row>
    <row r="1129">
      <c r="A1129" s="16">
        <v>1919.0</v>
      </c>
      <c r="B1129" s="10" t="str">
        <f t="array" ref="B1129">IFERROR(XLOOKUP(A1129,'Asignacion Ene'!A:A,'Asignacion Ene'!C:C))</f>
        <v>MeLi Ded Puebla</v>
      </c>
      <c r="C1129" s="10" t="str">
        <f t="array" ref="C1129">IFERROR(XLOOKUP(A1129,'Asignacion Ene'!A:A,'Asignacion Ene'!B:B))</f>
        <v>EC-05</v>
      </c>
      <c r="D1129" s="28">
        <v>45667.0</v>
      </c>
      <c r="E1129" s="19" t="s">
        <v>322</v>
      </c>
      <c r="F1129" s="10" t="str">
        <f t="array" ref="F1129">IFERROR(XLOOKUP(E1129,Operadores!A:A,Operadores!B:B))</f>
        <v>HERRE</v>
      </c>
      <c r="G1129" s="16" t="s">
        <v>111</v>
      </c>
      <c r="H1129" s="13">
        <v>10.65</v>
      </c>
      <c r="I1129" s="18">
        <v>255.0</v>
      </c>
      <c r="J1129" s="15">
        <f t="shared" si="5"/>
        <v>2715.75</v>
      </c>
      <c r="K1129" s="10" t="str">
        <f t="array" ref="K1129">IFERROR(XLOOKUP(G1129,'Tipo de Carga'!A:A,'Tipo de Carga'!B:B))</f>
        <v>COMSUSTENTA</v>
      </c>
      <c r="L1129" s="10">
        <f t="shared" si="2"/>
        <v>2</v>
      </c>
      <c r="M1129" s="10">
        <f t="shared" si="3"/>
        <v>10</v>
      </c>
      <c r="N1129" s="10">
        <f t="shared" si="4"/>
        <v>1</v>
      </c>
      <c r="O1129" s="10" t="str">
        <f t="array" ref="O1129">IFERROR(XLOOKUP(G1129,'Tipo de Carga'!A:A,'Tipo de Carga'!C:C))</f>
        <v>GNC</v>
      </c>
    </row>
    <row r="1130">
      <c r="A1130" s="16">
        <v>1920.0</v>
      </c>
      <c r="B1130" s="10" t="str">
        <f t="array" ref="B1130">IFERROR(XLOOKUP(A1130,'Asignacion Ene'!A:A,'Asignacion Ene'!C:C))</f>
        <v>MeLi asignado SD</v>
      </c>
      <c r="C1130" s="10" t="str">
        <f t="array" ref="C1130">IFERROR(XLOOKUP(A1130,'Asignacion Ene'!A:A,'Asignacion Ene'!B:B))</f>
        <v>EC-05</v>
      </c>
      <c r="D1130" s="28">
        <v>45667.0</v>
      </c>
      <c r="E1130" s="19" t="s">
        <v>232</v>
      </c>
      <c r="F1130" s="10" t="str">
        <f t="array" ref="F1130">IFERROR(XLOOKUP(E1130,Operadores!A:A,Operadores!B:B))</f>
        <v>DIAOSC</v>
      </c>
      <c r="G1130" s="16" t="s">
        <v>111</v>
      </c>
      <c r="H1130" s="13">
        <v>10.65</v>
      </c>
      <c r="I1130" s="18">
        <v>323.0</v>
      </c>
      <c r="J1130" s="15">
        <f t="shared" si="5"/>
        <v>3439.95</v>
      </c>
      <c r="K1130" s="10" t="str">
        <f t="array" ref="K1130">IFERROR(XLOOKUP(G1130,'Tipo de Carga'!A:A,'Tipo de Carga'!B:B))</f>
        <v>COMSUSTENTA</v>
      </c>
      <c r="L1130" s="10">
        <f t="shared" si="2"/>
        <v>2</v>
      </c>
      <c r="M1130" s="10">
        <f t="shared" si="3"/>
        <v>10</v>
      </c>
      <c r="N1130" s="10">
        <f t="shared" si="4"/>
        <v>1</v>
      </c>
      <c r="O1130" s="10" t="str">
        <f t="array" ref="O1130">IFERROR(XLOOKUP(G1130,'Tipo de Carga'!A:A,'Tipo de Carga'!C:C))</f>
        <v>GNC</v>
      </c>
    </row>
    <row r="1131">
      <c r="A1131" s="16">
        <v>1923.0</v>
      </c>
      <c r="B1131" s="10" t="str">
        <f t="array" ref="B1131">IFERROR(XLOOKUP(A1131,'Asignacion Ene'!A:A,'Asignacion Ene'!C:C))</f>
        <v>MeLi Ded Puebla</v>
      </c>
      <c r="C1131" s="10" t="str">
        <f t="array" ref="C1131">IFERROR(XLOOKUP(A1131,'Asignacion Ene'!A:A,'Asignacion Ene'!B:B))</f>
        <v>EC-05</v>
      </c>
      <c r="D1131" s="28">
        <v>45667.0</v>
      </c>
      <c r="E1131" s="19" t="s">
        <v>233</v>
      </c>
      <c r="F1131" s="10" t="str">
        <f t="array" ref="F1131">IFERROR(XLOOKUP(E1131,Operadores!A:A,Operadores!B:B))</f>
        <v>REYFER01</v>
      </c>
      <c r="G1131" s="16" t="s">
        <v>111</v>
      </c>
      <c r="H1131" s="13">
        <v>10.65</v>
      </c>
      <c r="I1131" s="18">
        <v>236.0</v>
      </c>
      <c r="J1131" s="15">
        <f t="shared" si="5"/>
        <v>2513.4</v>
      </c>
      <c r="K1131" s="10" t="str">
        <f t="array" ref="K1131">IFERROR(XLOOKUP(G1131,'Tipo de Carga'!A:A,'Tipo de Carga'!B:B))</f>
        <v>COMSUSTENTA</v>
      </c>
      <c r="L1131" s="10">
        <f t="shared" si="2"/>
        <v>2</v>
      </c>
      <c r="M1131" s="10">
        <f t="shared" si="3"/>
        <v>10</v>
      </c>
      <c r="N1131" s="10">
        <f t="shared" si="4"/>
        <v>1</v>
      </c>
      <c r="O1131" s="10" t="str">
        <f t="array" ref="O1131">IFERROR(XLOOKUP(G1131,'Tipo de Carga'!A:A,'Tipo de Carga'!C:C))</f>
        <v>GNC</v>
      </c>
    </row>
    <row r="1132">
      <c r="A1132" s="16">
        <v>1928.0</v>
      </c>
      <c r="B1132" s="10" t="str">
        <f t="array" ref="B1132">IFERROR(XLOOKUP(A1132,'Asignacion Ene'!A:A,'Asignacion Ene'!C:C))</f>
        <v>MeLi Ded Puebla</v>
      </c>
      <c r="C1132" s="10" t="str">
        <f t="array" ref="C1132">IFERROR(XLOOKUP(A1132,'Asignacion Ene'!A:A,'Asignacion Ene'!B:B))</f>
        <v>EC-05</v>
      </c>
      <c r="D1132" s="28">
        <v>45667.0</v>
      </c>
      <c r="E1132" s="19" t="s">
        <v>234</v>
      </c>
      <c r="F1132" s="10" t="str">
        <f t="array" ref="F1132">IFERROR(XLOOKUP(E1132,Operadores!A:A,Operadores!B:B))</f>
        <v>BARPED</v>
      </c>
      <c r="G1132" s="16" t="s">
        <v>111</v>
      </c>
      <c r="H1132" s="13">
        <v>10.65</v>
      </c>
      <c r="I1132" s="18">
        <v>252.0</v>
      </c>
      <c r="J1132" s="15">
        <f t="shared" si="5"/>
        <v>2683.8</v>
      </c>
      <c r="K1132" s="10" t="str">
        <f t="array" ref="K1132">IFERROR(XLOOKUP(G1132,'Tipo de Carga'!A:A,'Tipo de Carga'!B:B))</f>
        <v>COMSUSTENTA</v>
      </c>
      <c r="L1132" s="10">
        <f t="shared" si="2"/>
        <v>2</v>
      </c>
      <c r="M1132" s="10">
        <f t="shared" si="3"/>
        <v>10</v>
      </c>
      <c r="N1132" s="10">
        <f t="shared" si="4"/>
        <v>1</v>
      </c>
      <c r="O1132" s="10" t="str">
        <f t="array" ref="O1132">IFERROR(XLOOKUP(G1132,'Tipo de Carga'!A:A,'Tipo de Carga'!C:C))</f>
        <v>GNC</v>
      </c>
    </row>
    <row r="1133">
      <c r="A1133" s="16">
        <v>1853.0</v>
      </c>
      <c r="B1133" s="10" t="str">
        <f t="array" ref="B1133">IFERROR(XLOOKUP(A1133,'Asignacion Ene'!A:A,'Asignacion Ene'!C:C))</f>
        <v>Sayer Sencillo</v>
      </c>
      <c r="C1133" s="10" t="str">
        <f t="array" ref="C1133">IFERROR(XLOOKUP(A1133,'Asignacion Ene'!A:A,'Asignacion Ene'!B:B))</f>
        <v>EC-04</v>
      </c>
      <c r="D1133" s="28">
        <v>45667.0</v>
      </c>
      <c r="E1133" s="19"/>
      <c r="F1133" s="10"/>
      <c r="G1133" s="16" t="s">
        <v>106</v>
      </c>
      <c r="H1133" s="13">
        <v>21.470214</v>
      </c>
      <c r="I1133" s="18">
        <v>760.0</v>
      </c>
      <c r="J1133" s="15">
        <f t="shared" si="5"/>
        <v>16317.36264</v>
      </c>
      <c r="K1133" s="10" t="str">
        <f t="array" ref="K1133">IFERROR(XLOOKUP(G1133,'Tipo de Carga'!A:A,'Tipo de Carga'!B:B))</f>
        <v>Nieto</v>
      </c>
      <c r="L1133" s="10">
        <f t="shared" si="2"/>
        <v>2</v>
      </c>
      <c r="M1133" s="10">
        <f t="shared" si="3"/>
        <v>10</v>
      </c>
      <c r="N1133" s="10">
        <f t="shared" si="4"/>
        <v>1</v>
      </c>
      <c r="O1133" s="10" t="str">
        <f t="array" ref="O1133">IFERROR(XLOOKUP(G1133,'Tipo de Carga'!A:A,'Tipo de Carga'!C:C))</f>
        <v>Diesel</v>
      </c>
    </row>
    <row r="1134">
      <c r="A1134" s="16">
        <v>1902.0</v>
      </c>
      <c r="B1134" s="10" t="str">
        <f t="array" ref="B1134">IFERROR(XLOOKUP(A1134,'Asignacion Ene'!A:A,'Asignacion Ene'!C:C))</f>
        <v>Pipas</v>
      </c>
      <c r="C1134" s="10" t="str">
        <f t="array" ref="C1134">IFERROR(XLOOKUP(A1134,'Asignacion Ene'!A:A,'Asignacion Ene'!B:B))</f>
        <v>EC-02</v>
      </c>
      <c r="D1134" s="28">
        <v>45668.0</v>
      </c>
      <c r="E1134" s="19"/>
      <c r="F1134" s="10"/>
      <c r="G1134" s="16" t="s">
        <v>106</v>
      </c>
      <c r="H1134" s="13">
        <v>21.185917</v>
      </c>
      <c r="I1134" s="18">
        <v>704.0</v>
      </c>
      <c r="J1134" s="15">
        <f t="shared" si="5"/>
        <v>14914.88557</v>
      </c>
      <c r="K1134" s="10" t="str">
        <f t="array" ref="K1134">IFERROR(XLOOKUP(G1134,'Tipo de Carga'!A:A,'Tipo de Carga'!B:B))</f>
        <v>Nieto</v>
      </c>
      <c r="L1134" s="10">
        <f t="shared" si="2"/>
        <v>2</v>
      </c>
      <c r="M1134" s="10">
        <f t="shared" si="3"/>
        <v>11</v>
      </c>
      <c r="N1134" s="10">
        <f t="shared" si="4"/>
        <v>1</v>
      </c>
      <c r="O1134" s="10" t="str">
        <f t="array" ref="O1134">IFERROR(XLOOKUP(G1134,'Tipo de Carga'!A:A,'Tipo de Carga'!C:C))</f>
        <v>Diesel</v>
      </c>
    </row>
    <row r="1135">
      <c r="A1135" s="16">
        <v>1919.0</v>
      </c>
      <c r="B1135" s="10" t="str">
        <f t="array" ref="B1135">IFERROR(XLOOKUP(A1135,'Asignacion Ene'!A:A,'Asignacion Ene'!C:C))</f>
        <v>MeLi Ded Puebla</v>
      </c>
      <c r="C1135" s="10" t="str">
        <f t="array" ref="C1135">IFERROR(XLOOKUP(A1135,'Asignacion Ene'!A:A,'Asignacion Ene'!B:B))</f>
        <v>EC-05</v>
      </c>
      <c r="D1135" s="28">
        <v>45668.0</v>
      </c>
      <c r="E1135" s="19" t="s">
        <v>322</v>
      </c>
      <c r="F1135" s="10" t="str">
        <f t="array" ref="F1135">IFERROR(XLOOKUP(E1135,Operadores!A:A,Operadores!B:B))</f>
        <v>HERRE</v>
      </c>
      <c r="G1135" s="16" t="s">
        <v>111</v>
      </c>
      <c r="H1135" s="13">
        <v>10.65</v>
      </c>
      <c r="I1135" s="18">
        <v>211.0</v>
      </c>
      <c r="J1135" s="15">
        <f t="shared" si="5"/>
        <v>2247.15</v>
      </c>
      <c r="K1135" s="10" t="str">
        <f t="array" ref="K1135">IFERROR(XLOOKUP(G1135,'Tipo de Carga'!A:A,'Tipo de Carga'!B:B))</f>
        <v>COMSUSTENTA</v>
      </c>
      <c r="L1135" s="10">
        <f t="shared" si="2"/>
        <v>2</v>
      </c>
      <c r="M1135" s="10">
        <f t="shared" si="3"/>
        <v>11</v>
      </c>
      <c r="N1135" s="10">
        <f t="shared" si="4"/>
        <v>1</v>
      </c>
      <c r="O1135" s="10" t="str">
        <f t="array" ref="O1135">IFERROR(XLOOKUP(G1135,'Tipo de Carga'!A:A,'Tipo de Carga'!C:C))</f>
        <v>GNC</v>
      </c>
    </row>
    <row r="1136">
      <c r="A1136" s="16">
        <v>1923.0</v>
      </c>
      <c r="B1136" s="10" t="str">
        <f t="array" ref="B1136">IFERROR(XLOOKUP(A1136,'Asignacion Ene'!A:A,'Asignacion Ene'!C:C))</f>
        <v>MeLi Ded Puebla</v>
      </c>
      <c r="C1136" s="10" t="str">
        <f t="array" ref="C1136">IFERROR(XLOOKUP(A1136,'Asignacion Ene'!A:A,'Asignacion Ene'!B:B))</f>
        <v>EC-05</v>
      </c>
      <c r="D1136" s="28">
        <v>45668.0</v>
      </c>
      <c r="E1136" s="19" t="s">
        <v>233</v>
      </c>
      <c r="F1136" s="10" t="str">
        <f t="array" ref="F1136">IFERROR(XLOOKUP(E1136,Operadores!A:A,Operadores!B:B))</f>
        <v>REYFER01</v>
      </c>
      <c r="G1136" s="16" t="s">
        <v>111</v>
      </c>
      <c r="H1136" s="13">
        <v>10.65</v>
      </c>
      <c r="I1136" s="18">
        <v>229.0</v>
      </c>
      <c r="J1136" s="15">
        <f t="shared" si="5"/>
        <v>2438.85</v>
      </c>
      <c r="K1136" s="10" t="str">
        <f t="array" ref="K1136">IFERROR(XLOOKUP(G1136,'Tipo de Carga'!A:A,'Tipo de Carga'!B:B))</f>
        <v>COMSUSTENTA</v>
      </c>
      <c r="L1136" s="10">
        <f t="shared" si="2"/>
        <v>2</v>
      </c>
      <c r="M1136" s="10">
        <f t="shared" si="3"/>
        <v>11</v>
      </c>
      <c r="N1136" s="10">
        <f t="shared" si="4"/>
        <v>1</v>
      </c>
      <c r="O1136" s="10" t="str">
        <f t="array" ref="O1136">IFERROR(XLOOKUP(G1136,'Tipo de Carga'!A:A,'Tipo de Carga'!C:C))</f>
        <v>GNC</v>
      </c>
    </row>
    <row r="1137">
      <c r="A1137" s="16">
        <v>1928.0</v>
      </c>
      <c r="B1137" s="10" t="str">
        <f t="array" ref="B1137">IFERROR(XLOOKUP(A1137,'Asignacion Ene'!A:A,'Asignacion Ene'!C:C))</f>
        <v>MeLi Ded Puebla</v>
      </c>
      <c r="C1137" s="10" t="str">
        <f t="array" ref="C1137">IFERROR(XLOOKUP(A1137,'Asignacion Ene'!A:A,'Asignacion Ene'!B:B))</f>
        <v>EC-05</v>
      </c>
      <c r="D1137" s="28">
        <v>45668.0</v>
      </c>
      <c r="E1137" s="19" t="s">
        <v>234</v>
      </c>
      <c r="F1137" s="10" t="str">
        <f t="array" ref="F1137">IFERROR(XLOOKUP(E1137,Operadores!A:A,Operadores!B:B))</f>
        <v>BARPED</v>
      </c>
      <c r="G1137" s="16" t="s">
        <v>111</v>
      </c>
      <c r="H1137" s="13">
        <v>10.65</v>
      </c>
      <c r="I1137" s="18">
        <v>268.0</v>
      </c>
      <c r="J1137" s="15">
        <f t="shared" si="5"/>
        <v>2854.2</v>
      </c>
      <c r="K1137" s="10" t="str">
        <f t="array" ref="K1137">IFERROR(XLOOKUP(G1137,'Tipo de Carga'!A:A,'Tipo de Carga'!B:B))</f>
        <v>COMSUSTENTA</v>
      </c>
      <c r="L1137" s="10">
        <f t="shared" si="2"/>
        <v>2</v>
      </c>
      <c r="M1137" s="10">
        <f t="shared" si="3"/>
        <v>11</v>
      </c>
      <c r="N1137" s="10">
        <f t="shared" si="4"/>
        <v>1</v>
      </c>
      <c r="O1137" s="10" t="str">
        <f t="array" ref="O1137">IFERROR(XLOOKUP(G1137,'Tipo de Carga'!A:A,'Tipo de Carga'!C:C))</f>
        <v>GNC</v>
      </c>
    </row>
    <row r="1138">
      <c r="A1138" s="16">
        <v>1912.0</v>
      </c>
      <c r="B1138" s="10" t="str">
        <f t="array" ref="B1138">IFERROR(XLOOKUP(A1138,'Asignacion Ene'!A:A,'Asignacion Ene'!C:C))</f>
        <v>MeLi asignado SD</v>
      </c>
      <c r="C1138" s="10" t="str">
        <f t="array" ref="C1138">IFERROR(XLOOKUP(A1138,'Asignacion Ene'!A:A,'Asignacion Ene'!B:B))</f>
        <v>EC-05</v>
      </c>
      <c r="D1138" s="28">
        <v>45669.0</v>
      </c>
      <c r="E1138" s="19" t="s">
        <v>231</v>
      </c>
      <c r="F1138" s="10" t="str">
        <f t="array" ref="F1138">IFERROR(XLOOKUP(E1138,Operadores!A:A,Operadores!B:B))</f>
        <v>PARMI</v>
      </c>
      <c r="G1138" s="16" t="s">
        <v>111</v>
      </c>
      <c r="H1138" s="13">
        <v>10.65</v>
      </c>
      <c r="I1138" s="18">
        <v>272.0</v>
      </c>
      <c r="J1138" s="15">
        <f t="shared" si="5"/>
        <v>2896.8</v>
      </c>
      <c r="K1138" s="10" t="str">
        <f t="array" ref="K1138">IFERROR(XLOOKUP(G1138,'Tipo de Carga'!A:A,'Tipo de Carga'!B:B))</f>
        <v>COMSUSTENTA</v>
      </c>
      <c r="L1138" s="10">
        <f t="shared" si="2"/>
        <v>3</v>
      </c>
      <c r="M1138" s="10">
        <f t="shared" si="3"/>
        <v>12</v>
      </c>
      <c r="N1138" s="10">
        <f t="shared" si="4"/>
        <v>1</v>
      </c>
      <c r="O1138" s="10" t="str">
        <f t="array" ref="O1138">IFERROR(XLOOKUP(G1138,'Tipo de Carga'!A:A,'Tipo de Carga'!C:C))</f>
        <v>GNC</v>
      </c>
    </row>
    <row r="1139">
      <c r="A1139" s="16">
        <v>1760.0</v>
      </c>
      <c r="B1139" s="10" t="str">
        <f t="array" ref="B1139">IFERROR(XLOOKUP(A1139,'Asignacion Ene'!A:A,'Asignacion Ene'!C:C))</f>
        <v>Pipas</v>
      </c>
      <c r="C1139" s="10" t="str">
        <f t="array" ref="C1139">IFERROR(XLOOKUP(A1139,'Asignacion Ene'!A:A,'Asignacion Ene'!B:B))</f>
        <v>EC-02</v>
      </c>
      <c r="D1139" s="28">
        <v>45670.99818287037</v>
      </c>
      <c r="E1139" s="19" t="s">
        <v>303</v>
      </c>
      <c r="F1139" s="10" t="str">
        <f t="array" ref="F1139">IFERROR(XLOOKUP(E1139,Operadores!A:A,Operadores!B:B))</f>
        <v>MARJO08</v>
      </c>
      <c r="G1139" s="16" t="s">
        <v>17</v>
      </c>
      <c r="H1139" s="13">
        <v>19.2</v>
      </c>
      <c r="I1139" s="18">
        <v>182.0</v>
      </c>
      <c r="J1139" s="15">
        <f t="shared" si="5"/>
        <v>3494.4</v>
      </c>
      <c r="K1139" s="10" t="str">
        <f t="array" ref="K1139">IFERROR(XLOOKUP(G1139,'Tipo de Carga'!A:A,'Tipo de Carga'!B:B))</f>
        <v>Autoabasto</v>
      </c>
      <c r="L1139" s="10">
        <f t="shared" si="2"/>
        <v>3</v>
      </c>
      <c r="M1139" s="10">
        <f t="shared" si="3"/>
        <v>13</v>
      </c>
      <c r="N1139" s="10">
        <f t="shared" si="4"/>
        <v>1</v>
      </c>
      <c r="O1139" s="10" t="str">
        <f t="array" ref="O1139">IFERROR(XLOOKUP(G1139,'Tipo de Carga'!A:A,'Tipo de Carga'!C:C))</f>
        <v>Diesel</v>
      </c>
    </row>
    <row r="1140">
      <c r="A1140" s="16">
        <v>2024.0</v>
      </c>
      <c r="B1140" s="10" t="str">
        <f t="array" ref="B1140">IFERROR(XLOOKUP(A1140,'Asignacion Ene'!A:A,'Asignacion Ene'!C:C))</f>
        <v>MeLi Dedicado Merida</v>
      </c>
      <c r="C1140" s="10" t="str">
        <f t="array" ref="C1140">IFERROR(XLOOKUP(A1140,'Asignacion Ene'!A:A,'Asignacion Ene'!B:B))</f>
        <v>EC-05</v>
      </c>
      <c r="D1140" s="28">
        <v>45670.99149305555</v>
      </c>
      <c r="E1140" s="19" t="s">
        <v>113</v>
      </c>
      <c r="F1140" s="10" t="str">
        <f t="array" ref="F1140">IFERROR(XLOOKUP(E1140,Operadores!A:A,Operadores!B:B))</f>
        <v>DELJOS01</v>
      </c>
      <c r="G1140" s="16" t="s">
        <v>17</v>
      </c>
      <c r="H1140" s="13">
        <v>19.2</v>
      </c>
      <c r="I1140" s="18">
        <v>525.0</v>
      </c>
      <c r="J1140" s="15">
        <f t="shared" si="5"/>
        <v>10080</v>
      </c>
      <c r="K1140" s="10" t="str">
        <f t="array" ref="K1140">IFERROR(XLOOKUP(G1140,'Tipo de Carga'!A:A,'Tipo de Carga'!B:B))</f>
        <v>Autoabasto</v>
      </c>
      <c r="L1140" s="10">
        <f t="shared" si="2"/>
        <v>3</v>
      </c>
      <c r="M1140" s="10">
        <f t="shared" si="3"/>
        <v>13</v>
      </c>
      <c r="N1140" s="10">
        <f t="shared" si="4"/>
        <v>1</v>
      </c>
      <c r="O1140" s="10" t="str">
        <f t="array" ref="O1140">IFERROR(XLOOKUP(G1140,'Tipo de Carga'!A:A,'Tipo de Carga'!C:C))</f>
        <v>Diesel</v>
      </c>
    </row>
    <row r="1141">
      <c r="A1141" s="16">
        <v>1793.0</v>
      </c>
      <c r="B1141" s="10" t="str">
        <f t="array" ref="B1141">IFERROR(XLOOKUP(A1141,'Asignacion Ene'!A:A,'Asignacion Ene'!C:C))</f>
        <v>Hisense</v>
      </c>
      <c r="C1141" s="10" t="str">
        <f t="array" ref="C1141">IFERROR(XLOOKUP(A1141,'Asignacion Ene'!A:A,'Asignacion Ene'!B:B))</f>
        <v>EC-03</v>
      </c>
      <c r="D1141" s="28">
        <v>45670.949328703704</v>
      </c>
      <c r="E1141" s="19" t="s">
        <v>281</v>
      </c>
      <c r="F1141" s="10" t="str">
        <f t="array" ref="F1141">IFERROR(XLOOKUP(E1141,Operadores!A:A,Operadores!B:B))</f>
        <v>MEDJOS01</v>
      </c>
      <c r="G1141" s="16" t="s">
        <v>17</v>
      </c>
      <c r="H1141" s="13">
        <v>19.2</v>
      </c>
      <c r="I1141" s="18">
        <v>81.0</v>
      </c>
      <c r="J1141" s="15">
        <f t="shared" si="5"/>
        <v>1555.2</v>
      </c>
      <c r="K1141" s="10" t="str">
        <f t="array" ref="K1141">IFERROR(XLOOKUP(G1141,'Tipo de Carga'!A:A,'Tipo de Carga'!B:B))</f>
        <v>Autoabasto</v>
      </c>
      <c r="L1141" s="10">
        <f t="shared" si="2"/>
        <v>3</v>
      </c>
      <c r="M1141" s="10">
        <f t="shared" si="3"/>
        <v>13</v>
      </c>
      <c r="N1141" s="10">
        <f t="shared" si="4"/>
        <v>1</v>
      </c>
      <c r="O1141" s="10" t="str">
        <f t="array" ref="O1141">IFERROR(XLOOKUP(G1141,'Tipo de Carga'!A:A,'Tipo de Carga'!C:C))</f>
        <v>Diesel</v>
      </c>
    </row>
    <row r="1142">
      <c r="A1142" s="16">
        <v>2025.0</v>
      </c>
      <c r="B1142" s="10" t="str">
        <f t="array" ref="B1142">IFERROR(XLOOKUP(A1142,'Asignacion Ene'!A:A,'Asignacion Ene'!C:C))</f>
        <v>MeLi Dedicado TD</v>
      </c>
      <c r="C1142" s="10" t="str">
        <f t="array" ref="C1142">IFERROR(XLOOKUP(A1142,'Asignacion Ene'!A:A,'Asignacion Ene'!B:B))</f>
        <v>EC-05</v>
      </c>
      <c r="D1142" s="28">
        <v>45670.94394675926</v>
      </c>
      <c r="E1142" s="19" t="s">
        <v>65</v>
      </c>
      <c r="F1142" s="10" t="str">
        <f t="array" ref="F1142">IFERROR(XLOOKUP(E1142,Operadores!A:A,Operadores!B:B))</f>
        <v>HERROD</v>
      </c>
      <c r="G1142" s="16" t="s">
        <v>17</v>
      </c>
      <c r="H1142" s="13">
        <v>19.2</v>
      </c>
      <c r="I1142" s="18">
        <v>521.0</v>
      </c>
      <c r="J1142" s="15">
        <f t="shared" si="5"/>
        <v>10003.2</v>
      </c>
      <c r="K1142" s="10" t="str">
        <f t="array" ref="K1142">IFERROR(XLOOKUP(G1142,'Tipo de Carga'!A:A,'Tipo de Carga'!B:B))</f>
        <v>Autoabasto</v>
      </c>
      <c r="L1142" s="10">
        <f t="shared" si="2"/>
        <v>3</v>
      </c>
      <c r="M1142" s="10">
        <f t="shared" si="3"/>
        <v>13</v>
      </c>
      <c r="N1142" s="10">
        <f t="shared" si="4"/>
        <v>1</v>
      </c>
      <c r="O1142" s="10" t="str">
        <f t="array" ref="O1142">IFERROR(XLOOKUP(G1142,'Tipo de Carga'!A:A,'Tipo de Carga'!C:C))</f>
        <v>Diesel</v>
      </c>
    </row>
    <row r="1143">
      <c r="A1143" s="16">
        <v>1887.0</v>
      </c>
      <c r="B1143" s="10" t="str">
        <f t="array" ref="B1143">IFERROR(XLOOKUP(A1143,'Asignacion Ene'!A:A,'Asignacion Ene'!C:C))</f>
        <v>Circuitos</v>
      </c>
      <c r="C1143" s="10" t="str">
        <f t="array" ref="C1143">IFERROR(XLOOKUP(A1143,'Asignacion Ene'!A:A,'Asignacion Ene'!B:B))</f>
        <v>EC-03</v>
      </c>
      <c r="D1143" s="28">
        <v>45670.938425925924</v>
      </c>
      <c r="E1143" s="19" t="s">
        <v>375</v>
      </c>
      <c r="F1143" s="10" t="str">
        <f t="array" ref="F1143">IFERROR(XLOOKUP(E1143,Operadores!A:A,Operadores!B:B))</f>
        <v>NARCA</v>
      </c>
      <c r="G1143" s="16" t="s">
        <v>17</v>
      </c>
      <c r="H1143" s="13">
        <v>19.2</v>
      </c>
      <c r="I1143" s="18">
        <v>45.0</v>
      </c>
      <c r="J1143" s="15">
        <f t="shared" si="5"/>
        <v>864</v>
      </c>
      <c r="K1143" s="10" t="str">
        <f t="array" ref="K1143">IFERROR(XLOOKUP(G1143,'Tipo de Carga'!A:A,'Tipo de Carga'!B:B))</f>
        <v>Autoabasto</v>
      </c>
      <c r="L1143" s="10">
        <f t="shared" si="2"/>
        <v>3</v>
      </c>
      <c r="M1143" s="10">
        <f t="shared" si="3"/>
        <v>13</v>
      </c>
      <c r="N1143" s="10">
        <f t="shared" si="4"/>
        <v>1</v>
      </c>
      <c r="O1143" s="10" t="str">
        <f t="array" ref="O1143">IFERROR(XLOOKUP(G1143,'Tipo de Carga'!A:A,'Tipo de Carga'!C:C))</f>
        <v>Diesel</v>
      </c>
    </row>
    <row r="1144">
      <c r="A1144" s="16">
        <v>1907.0</v>
      </c>
      <c r="B1144" s="10" t="str">
        <f t="array" ref="B1144">IFERROR(XLOOKUP(A1144,'Asignacion Ene'!A:A,'Asignacion Ene'!C:C))</f>
        <v>Circuitos</v>
      </c>
      <c r="C1144" s="10" t="str">
        <f t="array" ref="C1144">IFERROR(XLOOKUP(A1144,'Asignacion Ene'!A:A,'Asignacion Ene'!B:B))</f>
        <v>EC-03</v>
      </c>
      <c r="D1144" s="28">
        <v>45670.92565972222</v>
      </c>
      <c r="E1144" s="19" t="s">
        <v>287</v>
      </c>
      <c r="F1144" s="10" t="str">
        <f t="array" ref="F1144">IFERROR(XLOOKUP(E1144,Operadores!A:A,Operadores!B:B))</f>
        <v>HUAIS</v>
      </c>
      <c r="G1144" s="16" t="s">
        <v>17</v>
      </c>
      <c r="H1144" s="13">
        <v>19.2</v>
      </c>
      <c r="I1144" s="18">
        <v>574.0</v>
      </c>
      <c r="J1144" s="15">
        <f t="shared" si="5"/>
        <v>11020.8</v>
      </c>
      <c r="K1144" s="10" t="str">
        <f t="array" ref="K1144">IFERROR(XLOOKUP(G1144,'Tipo de Carga'!A:A,'Tipo de Carga'!B:B))</f>
        <v>Autoabasto</v>
      </c>
      <c r="L1144" s="10">
        <f t="shared" si="2"/>
        <v>3</v>
      </c>
      <c r="M1144" s="10">
        <f t="shared" si="3"/>
        <v>13</v>
      </c>
      <c r="N1144" s="10">
        <f t="shared" si="4"/>
        <v>1</v>
      </c>
      <c r="O1144" s="10" t="str">
        <f t="array" ref="O1144">IFERROR(XLOOKUP(G1144,'Tipo de Carga'!A:A,'Tipo de Carga'!C:C))</f>
        <v>Diesel</v>
      </c>
    </row>
    <row r="1145">
      <c r="A1145" s="16">
        <v>2091.0</v>
      </c>
      <c r="B1145" s="10" t="str">
        <f t="array" ref="B1145">IFERROR(XLOOKUP(A1145,'Asignacion Ene'!A:A,'Asignacion Ene'!C:C))</f>
        <v>Circuitos</v>
      </c>
      <c r="C1145" s="10" t="str">
        <f t="array" ref="C1145">IFERROR(XLOOKUP(A1145,'Asignacion Ene'!A:A,'Asignacion Ene'!B:B))</f>
        <v>EC-03</v>
      </c>
      <c r="D1145" s="28">
        <v>45670.8965625</v>
      </c>
      <c r="E1145" s="19" t="s">
        <v>49</v>
      </c>
      <c r="F1145" s="10" t="str">
        <f t="array" ref="F1145">IFERROR(XLOOKUP(E1145,Operadores!A:A,Operadores!B:B))</f>
        <v>ORTJES</v>
      </c>
      <c r="G1145" s="16" t="s">
        <v>17</v>
      </c>
      <c r="H1145" s="13">
        <v>19.2</v>
      </c>
      <c r="I1145" s="18">
        <v>351.0</v>
      </c>
      <c r="J1145" s="15">
        <f t="shared" si="5"/>
        <v>6739.2</v>
      </c>
      <c r="K1145" s="10" t="str">
        <f t="array" ref="K1145">IFERROR(XLOOKUP(G1145,'Tipo de Carga'!A:A,'Tipo de Carga'!B:B))</f>
        <v>Autoabasto</v>
      </c>
      <c r="L1145" s="10">
        <f t="shared" si="2"/>
        <v>3</v>
      </c>
      <c r="M1145" s="10">
        <f t="shared" si="3"/>
        <v>13</v>
      </c>
      <c r="N1145" s="10">
        <f t="shared" si="4"/>
        <v>1</v>
      </c>
      <c r="O1145" s="10" t="str">
        <f t="array" ref="O1145">IFERROR(XLOOKUP(G1145,'Tipo de Carga'!A:A,'Tipo de Carga'!C:C))</f>
        <v>Diesel</v>
      </c>
    </row>
    <row r="1146">
      <c r="A1146" s="16">
        <v>1873.0</v>
      </c>
      <c r="B1146" s="10" t="str">
        <f t="array" ref="B1146">IFERROR(XLOOKUP(A1146,'Asignacion Ene'!A:A,'Asignacion Ene'!C:C))</f>
        <v>Circuitos</v>
      </c>
      <c r="C1146" s="10" t="str">
        <f t="array" ref="C1146">IFERROR(XLOOKUP(A1146,'Asignacion Ene'!A:A,'Asignacion Ene'!B:B))</f>
        <v>EC-03</v>
      </c>
      <c r="D1146" s="28">
        <v>45670.872245370374</v>
      </c>
      <c r="E1146" s="19" t="s">
        <v>295</v>
      </c>
      <c r="F1146" s="10" t="str">
        <f t="array" ref="F1146">IFERROR(XLOOKUP(E1146,Operadores!A:A,Operadores!B:B))</f>
        <v>GUADI</v>
      </c>
      <c r="G1146" s="16" t="s">
        <v>17</v>
      </c>
      <c r="H1146" s="13">
        <v>19.2</v>
      </c>
      <c r="I1146" s="18">
        <v>620.0</v>
      </c>
      <c r="J1146" s="15">
        <f t="shared" si="5"/>
        <v>11904</v>
      </c>
      <c r="K1146" s="10" t="str">
        <f t="array" ref="K1146">IFERROR(XLOOKUP(G1146,'Tipo de Carga'!A:A,'Tipo de Carga'!B:B))</f>
        <v>Autoabasto</v>
      </c>
      <c r="L1146" s="10">
        <f t="shared" si="2"/>
        <v>3</v>
      </c>
      <c r="M1146" s="10">
        <f t="shared" si="3"/>
        <v>13</v>
      </c>
      <c r="N1146" s="10">
        <f t="shared" si="4"/>
        <v>1</v>
      </c>
      <c r="O1146" s="10" t="str">
        <f t="array" ref="O1146">IFERROR(XLOOKUP(G1146,'Tipo de Carga'!A:A,'Tipo de Carga'!C:C))</f>
        <v>Diesel</v>
      </c>
    </row>
    <row r="1147">
      <c r="A1147" s="16">
        <v>1985.0</v>
      </c>
      <c r="B1147" s="10" t="str">
        <f t="array" ref="B1147">IFERROR(XLOOKUP(A1147,'Asignacion Ene'!A:A,'Asignacion Ene'!C:C))</f>
        <v>MeLi Dedicado TD</v>
      </c>
      <c r="C1147" s="10" t="str">
        <f t="array" ref="C1147">IFERROR(XLOOKUP(A1147,'Asignacion Ene'!A:A,'Asignacion Ene'!B:B))</f>
        <v>EC-05</v>
      </c>
      <c r="D1147" s="28">
        <v>45670.86736111111</v>
      </c>
      <c r="E1147" s="19" t="s">
        <v>266</v>
      </c>
      <c r="F1147" s="10" t="str">
        <f t="array" ref="F1147">IFERROR(XLOOKUP(E1147,Operadores!A:A,Operadores!B:B))</f>
        <v>TORAN</v>
      </c>
      <c r="G1147" s="16" t="s">
        <v>17</v>
      </c>
      <c r="H1147" s="13">
        <v>19.2</v>
      </c>
      <c r="I1147" s="18">
        <v>316.0</v>
      </c>
      <c r="J1147" s="15">
        <f t="shared" si="5"/>
        <v>6067.2</v>
      </c>
      <c r="K1147" s="10" t="str">
        <f t="array" ref="K1147">IFERROR(XLOOKUP(G1147,'Tipo de Carga'!A:A,'Tipo de Carga'!B:B))</f>
        <v>Autoabasto</v>
      </c>
      <c r="L1147" s="10">
        <f t="shared" si="2"/>
        <v>3</v>
      </c>
      <c r="M1147" s="10">
        <f t="shared" si="3"/>
        <v>13</v>
      </c>
      <c r="N1147" s="10">
        <f t="shared" si="4"/>
        <v>1</v>
      </c>
      <c r="O1147" s="10" t="str">
        <f t="array" ref="O1147">IFERROR(XLOOKUP(G1147,'Tipo de Carga'!A:A,'Tipo de Carga'!C:C))</f>
        <v>Diesel</v>
      </c>
    </row>
    <row r="1148">
      <c r="A1148" s="16">
        <v>1864.0</v>
      </c>
      <c r="B1148" s="10" t="str">
        <f t="array" ref="B1148">IFERROR(XLOOKUP(A1148,'Asignacion Ene'!A:A,'Asignacion Ene'!C:C))</f>
        <v>Full Liver</v>
      </c>
      <c r="C1148" s="10" t="str">
        <f t="array" ref="C1148">IFERROR(XLOOKUP(A1148,'Asignacion Ene'!A:A,'Asignacion Ene'!B:B))</f>
        <v>EC-01</v>
      </c>
      <c r="D1148" s="28">
        <v>45670.85502314815</v>
      </c>
      <c r="E1148" s="19" t="s">
        <v>26</v>
      </c>
      <c r="F1148" s="10" t="str">
        <f t="array" ref="F1148">IFERROR(XLOOKUP(E1148,Operadores!A:A,Operadores!B:B))</f>
        <v>DEJJOS</v>
      </c>
      <c r="G1148" s="16" t="s">
        <v>17</v>
      </c>
      <c r="H1148" s="13">
        <v>19.2</v>
      </c>
      <c r="I1148" s="18">
        <v>156.0</v>
      </c>
      <c r="J1148" s="15">
        <f t="shared" si="5"/>
        <v>2995.2</v>
      </c>
      <c r="K1148" s="10" t="str">
        <f t="array" ref="K1148">IFERROR(XLOOKUP(G1148,'Tipo de Carga'!A:A,'Tipo de Carga'!B:B))</f>
        <v>Autoabasto</v>
      </c>
      <c r="L1148" s="10">
        <f t="shared" si="2"/>
        <v>3</v>
      </c>
      <c r="M1148" s="10">
        <f t="shared" si="3"/>
        <v>13</v>
      </c>
      <c r="N1148" s="10">
        <f t="shared" si="4"/>
        <v>1</v>
      </c>
      <c r="O1148" s="10" t="str">
        <f t="array" ref="O1148">IFERROR(XLOOKUP(G1148,'Tipo de Carga'!A:A,'Tipo de Carga'!C:C))</f>
        <v>Diesel</v>
      </c>
    </row>
    <row r="1149">
      <c r="A1149" s="16">
        <v>1768.0</v>
      </c>
      <c r="B1149" s="10" t="str">
        <f t="array" ref="B1149">IFERROR(XLOOKUP(A1149,'Asignacion Ene'!A:A,'Asignacion Ene'!C:C))</f>
        <v>Pipas</v>
      </c>
      <c r="C1149" s="10" t="str">
        <f t="array" ref="C1149">IFERROR(XLOOKUP(A1149,'Asignacion Ene'!A:A,'Asignacion Ene'!B:B))</f>
        <v>EC-02</v>
      </c>
      <c r="D1149" s="28">
        <v>45670.84449074074</v>
      </c>
      <c r="E1149" s="19" t="s">
        <v>376</v>
      </c>
      <c r="F1149" s="10" t="str">
        <f t="array" ref="F1149">IFERROR(XLOOKUP(E1149,Operadores!A:A,Operadores!B:B))</f>
        <v>ROMJUA</v>
      </c>
      <c r="G1149" s="16" t="s">
        <v>17</v>
      </c>
      <c r="H1149" s="13">
        <v>19.2</v>
      </c>
      <c r="I1149" s="18">
        <v>41.0</v>
      </c>
      <c r="J1149" s="15">
        <f t="shared" si="5"/>
        <v>787.2</v>
      </c>
      <c r="K1149" s="10" t="str">
        <f t="array" ref="K1149">IFERROR(XLOOKUP(G1149,'Tipo de Carga'!A:A,'Tipo de Carga'!B:B))</f>
        <v>Autoabasto</v>
      </c>
      <c r="L1149" s="10">
        <f t="shared" si="2"/>
        <v>3</v>
      </c>
      <c r="M1149" s="10">
        <f t="shared" si="3"/>
        <v>13</v>
      </c>
      <c r="N1149" s="10">
        <f t="shared" si="4"/>
        <v>1</v>
      </c>
      <c r="O1149" s="10" t="str">
        <f t="array" ref="O1149">IFERROR(XLOOKUP(G1149,'Tipo de Carga'!A:A,'Tipo de Carga'!C:C))</f>
        <v>Diesel</v>
      </c>
    </row>
    <row r="1150">
      <c r="A1150" s="16">
        <v>1683.0</v>
      </c>
      <c r="B1150" s="10" t="str">
        <f t="array" ref="B1150">IFERROR(XLOOKUP(A1150,'Asignacion Ene'!A:A,'Asignacion Ene'!C:C))</f>
        <v>Pilgrims Tepo</v>
      </c>
      <c r="C1150" s="10" t="str">
        <f t="array" ref="C1150">IFERROR(XLOOKUP(A1150,'Asignacion Ene'!A:A,'Asignacion Ene'!B:B))</f>
        <v>EC-02</v>
      </c>
      <c r="D1150" s="28">
        <v>45670.82606481481</v>
      </c>
      <c r="E1150" s="16" t="s">
        <v>267</v>
      </c>
      <c r="F1150" s="10" t="str">
        <f t="array" ref="F1150">IFERROR(XLOOKUP(E1150,Operadores!A:A,Operadores!B:B))</f>
        <v>RAMJOS</v>
      </c>
      <c r="G1150" s="16" t="s">
        <v>17</v>
      </c>
      <c r="H1150" s="13">
        <v>19.2</v>
      </c>
      <c r="I1150" s="18">
        <v>67.0</v>
      </c>
      <c r="J1150" s="15">
        <f t="shared" si="5"/>
        <v>1286.4</v>
      </c>
      <c r="K1150" s="10" t="str">
        <f t="array" ref="K1150">IFERROR(XLOOKUP(G1150,'Tipo de Carga'!A:A,'Tipo de Carga'!B:B))</f>
        <v>Autoabasto</v>
      </c>
      <c r="L1150" s="10">
        <f t="shared" si="2"/>
        <v>3</v>
      </c>
      <c r="M1150" s="10">
        <f t="shared" si="3"/>
        <v>13</v>
      </c>
      <c r="N1150" s="10">
        <f t="shared" si="4"/>
        <v>1</v>
      </c>
      <c r="O1150" s="10" t="str">
        <f t="array" ref="O1150">IFERROR(XLOOKUP(G1150,'Tipo de Carga'!A:A,'Tipo de Carga'!C:C))</f>
        <v>Diesel</v>
      </c>
    </row>
    <row r="1151">
      <c r="A1151" s="16">
        <v>1906.0</v>
      </c>
      <c r="B1151" s="10" t="str">
        <f t="array" ref="B1151">IFERROR(XLOOKUP(A1151,'Asignacion Ene'!A:A,'Asignacion Ene'!C:C))</f>
        <v>MeLi asignado SD</v>
      </c>
      <c r="C1151" s="10" t="str">
        <f t="array" ref="C1151">IFERROR(XLOOKUP(A1151,'Asignacion Ene'!A:A,'Asignacion Ene'!B:B))</f>
        <v>EC-05</v>
      </c>
      <c r="D1151" s="28">
        <v>45670.810578703706</v>
      </c>
      <c r="E1151" s="16" t="s">
        <v>134</v>
      </c>
      <c r="F1151" s="10" t="str">
        <f t="array" ref="F1151">IFERROR(XLOOKUP(E1151,Operadores!A:A,Operadores!B:B))</f>
        <v>IBAJOS</v>
      </c>
      <c r="G1151" s="16" t="s">
        <v>17</v>
      </c>
      <c r="H1151" s="13">
        <v>19.2</v>
      </c>
      <c r="I1151" s="18">
        <v>335.0</v>
      </c>
      <c r="J1151" s="15">
        <f t="shared" si="5"/>
        <v>6432</v>
      </c>
      <c r="K1151" s="10" t="str">
        <f t="array" ref="K1151">IFERROR(XLOOKUP(G1151,'Tipo de Carga'!A:A,'Tipo de Carga'!B:B))</f>
        <v>Autoabasto</v>
      </c>
      <c r="L1151" s="10">
        <f t="shared" si="2"/>
        <v>3</v>
      </c>
      <c r="M1151" s="10">
        <f t="shared" si="3"/>
        <v>13</v>
      </c>
      <c r="N1151" s="10">
        <f t="shared" si="4"/>
        <v>1</v>
      </c>
      <c r="O1151" s="10" t="str">
        <f t="array" ref="O1151">IFERROR(XLOOKUP(G1151,'Tipo de Carga'!A:A,'Tipo de Carga'!C:C))</f>
        <v>Diesel</v>
      </c>
    </row>
    <row r="1152">
      <c r="A1152" s="16">
        <v>1688.0</v>
      </c>
      <c r="B1152" s="10" t="str">
        <f t="array" ref="B1152">IFERROR(XLOOKUP(A1152,'Asignacion Ene'!A:A,'Asignacion Ene'!C:C))</f>
        <v>Pilgrims Tepo</v>
      </c>
      <c r="C1152" s="10" t="str">
        <f t="array" ref="C1152">IFERROR(XLOOKUP(A1152,'Asignacion Ene'!A:A,'Asignacion Ene'!B:B))</f>
        <v>EC-02</v>
      </c>
      <c r="D1152" s="28">
        <v>45670.7768287037</v>
      </c>
      <c r="E1152" s="16" t="s">
        <v>50</v>
      </c>
      <c r="F1152" s="10" t="str">
        <f t="array" ref="F1152">IFERROR(XLOOKUP(E1152,Operadores!A:A,Operadores!B:B))</f>
        <v>SANJUA07</v>
      </c>
      <c r="G1152" s="16" t="s">
        <v>17</v>
      </c>
      <c r="H1152" s="13">
        <v>19.2</v>
      </c>
      <c r="I1152" s="18">
        <v>356.0</v>
      </c>
      <c r="J1152" s="15">
        <f t="shared" si="5"/>
        <v>6835.2</v>
      </c>
      <c r="K1152" s="10" t="str">
        <f t="array" ref="K1152">IFERROR(XLOOKUP(G1152,'Tipo de Carga'!A:A,'Tipo de Carga'!B:B))</f>
        <v>Autoabasto</v>
      </c>
      <c r="L1152" s="10">
        <f t="shared" si="2"/>
        <v>3</v>
      </c>
      <c r="M1152" s="10">
        <f t="shared" si="3"/>
        <v>13</v>
      </c>
      <c r="N1152" s="10">
        <f t="shared" si="4"/>
        <v>1</v>
      </c>
      <c r="O1152" s="10" t="str">
        <f t="array" ref="O1152">IFERROR(XLOOKUP(G1152,'Tipo de Carga'!A:A,'Tipo de Carga'!C:C))</f>
        <v>Diesel</v>
      </c>
    </row>
    <row r="1153">
      <c r="A1153" s="16">
        <v>1866.0</v>
      </c>
      <c r="B1153" s="10" t="str">
        <f t="array" ref="B1153">IFERROR(XLOOKUP(A1153,'Asignacion Ene'!A:A,'Asignacion Ene'!C:C))</f>
        <v>Pilgrims Tepo</v>
      </c>
      <c r="C1153" s="10" t="str">
        <f t="array" ref="C1153">IFERROR(XLOOKUP(A1153,'Asignacion Ene'!A:A,'Asignacion Ene'!B:B))</f>
        <v>EC-02</v>
      </c>
      <c r="D1153" s="28">
        <v>45670.76175925926</v>
      </c>
      <c r="E1153" s="16" t="s">
        <v>377</v>
      </c>
      <c r="F1153" s="10" t="str">
        <f t="array" ref="F1153">IFERROR(XLOOKUP(E1153,Operadores!A:A,Operadores!B:B))</f>
        <v>FRAMAU</v>
      </c>
      <c r="G1153" s="16" t="s">
        <v>17</v>
      </c>
      <c r="H1153" s="13">
        <v>19.2</v>
      </c>
      <c r="I1153" s="18">
        <v>190.0</v>
      </c>
      <c r="J1153" s="15">
        <f t="shared" si="5"/>
        <v>3648</v>
      </c>
      <c r="K1153" s="10" t="str">
        <f t="array" ref="K1153">IFERROR(XLOOKUP(G1153,'Tipo de Carga'!A:A,'Tipo de Carga'!B:B))</f>
        <v>Autoabasto</v>
      </c>
      <c r="L1153" s="10">
        <f t="shared" si="2"/>
        <v>3</v>
      </c>
      <c r="M1153" s="10">
        <f t="shared" si="3"/>
        <v>13</v>
      </c>
      <c r="N1153" s="10">
        <f t="shared" si="4"/>
        <v>1</v>
      </c>
      <c r="O1153" s="10" t="str">
        <f t="array" ref="O1153">IFERROR(XLOOKUP(G1153,'Tipo de Carga'!A:A,'Tipo de Carga'!C:C))</f>
        <v>Diesel</v>
      </c>
    </row>
    <row r="1154">
      <c r="A1154" s="16">
        <v>1951.0</v>
      </c>
      <c r="B1154" s="10" t="str">
        <f t="array" ref="B1154">IFERROR(XLOOKUP(A1154,'Asignacion Ene'!A:A,'Asignacion Ene'!C:C))</f>
        <v>MeLi asignado SD</v>
      </c>
      <c r="C1154" s="10" t="str">
        <f t="array" ref="C1154">IFERROR(XLOOKUP(A1154,'Asignacion Ene'!A:A,'Asignacion Ene'!B:B))</f>
        <v>EC-05</v>
      </c>
      <c r="D1154" s="28">
        <v>45670.74789351852</v>
      </c>
      <c r="E1154" s="16" t="s">
        <v>119</v>
      </c>
      <c r="F1154" s="10" t="str">
        <f t="array" ref="F1154">IFERROR(XLOOKUP(E1154,Operadores!A:A,Operadores!B:B))</f>
        <v>HERJOS08</v>
      </c>
      <c r="G1154" s="16" t="s">
        <v>17</v>
      </c>
      <c r="H1154" s="13">
        <v>19.2</v>
      </c>
      <c r="I1154" s="18">
        <v>354.0</v>
      </c>
      <c r="J1154" s="15">
        <f t="shared" si="5"/>
        <v>6796.8</v>
      </c>
      <c r="K1154" s="10" t="str">
        <f t="array" ref="K1154">IFERROR(XLOOKUP(G1154,'Tipo de Carga'!A:A,'Tipo de Carga'!B:B))</f>
        <v>Autoabasto</v>
      </c>
      <c r="L1154" s="10">
        <f t="shared" si="2"/>
        <v>3</v>
      </c>
      <c r="M1154" s="10">
        <f t="shared" si="3"/>
        <v>13</v>
      </c>
      <c r="N1154" s="10">
        <f t="shared" si="4"/>
        <v>1</v>
      </c>
      <c r="O1154" s="10" t="str">
        <f t="array" ref="O1154">IFERROR(XLOOKUP(G1154,'Tipo de Carga'!A:A,'Tipo de Carga'!C:C))</f>
        <v>Diesel</v>
      </c>
    </row>
    <row r="1155">
      <c r="A1155" s="16">
        <v>2088.0</v>
      </c>
      <c r="B1155" s="10" t="str">
        <f t="array" ref="B1155">IFERROR(XLOOKUP(A1155,'Asignacion Ene'!A:A,'Asignacion Ene'!C:C))</f>
        <v>MeLi Ded Puebla</v>
      </c>
      <c r="C1155" s="10" t="str">
        <f t="array" ref="C1155">IFERROR(XLOOKUP(A1155,'Asignacion Ene'!A:A,'Asignacion Ene'!B:B))</f>
        <v>EC-05</v>
      </c>
      <c r="D1155" s="28">
        <v>45670.74366898148</v>
      </c>
      <c r="E1155" s="16" t="s">
        <v>310</v>
      </c>
      <c r="F1155" s="10" t="str">
        <f t="array" ref="F1155">IFERROR(XLOOKUP(E1155,Operadores!A:A,Operadores!B:B))</f>
        <v>SANMA05</v>
      </c>
      <c r="G1155" s="16" t="s">
        <v>17</v>
      </c>
      <c r="H1155" s="13">
        <v>19.2</v>
      </c>
      <c r="I1155" s="18">
        <v>131.0</v>
      </c>
      <c r="J1155" s="15">
        <f t="shared" si="5"/>
        <v>2515.2</v>
      </c>
      <c r="K1155" s="10" t="str">
        <f t="array" ref="K1155">IFERROR(XLOOKUP(G1155,'Tipo de Carga'!A:A,'Tipo de Carga'!B:B))</f>
        <v>Autoabasto</v>
      </c>
      <c r="L1155" s="10">
        <f t="shared" si="2"/>
        <v>3</v>
      </c>
      <c r="M1155" s="10">
        <f t="shared" si="3"/>
        <v>13</v>
      </c>
      <c r="N1155" s="10">
        <f t="shared" si="4"/>
        <v>1</v>
      </c>
      <c r="O1155" s="10" t="str">
        <f t="array" ref="O1155">IFERROR(XLOOKUP(G1155,'Tipo de Carga'!A:A,'Tipo de Carga'!C:C))</f>
        <v>Diesel</v>
      </c>
    </row>
    <row r="1156">
      <c r="A1156" s="16">
        <v>1976.0</v>
      </c>
      <c r="B1156" s="10" t="str">
        <f t="array" ref="B1156">IFERROR(XLOOKUP(A1156,'Asignacion Ene'!A:A,'Asignacion Ene'!C:C))</f>
        <v>MeLi asignado SD</v>
      </c>
      <c r="C1156" s="10" t="str">
        <f t="array" ref="C1156">IFERROR(XLOOKUP(A1156,'Asignacion Ene'!A:A,'Asignacion Ene'!B:B))</f>
        <v>EC-05</v>
      </c>
      <c r="D1156" s="28">
        <v>45670.73751157407</v>
      </c>
      <c r="E1156" s="16" t="s">
        <v>300</v>
      </c>
      <c r="F1156" s="10" t="str">
        <f t="array" ref="F1156">IFERROR(XLOOKUP(E1156,Operadores!A:A,Operadores!B:B))</f>
        <v>BAUGEO</v>
      </c>
      <c r="G1156" s="16" t="s">
        <v>17</v>
      </c>
      <c r="H1156" s="13">
        <v>19.2</v>
      </c>
      <c r="I1156" s="18">
        <v>624.0</v>
      </c>
      <c r="J1156" s="15">
        <f t="shared" si="5"/>
        <v>11980.8</v>
      </c>
      <c r="K1156" s="10" t="str">
        <f t="array" ref="K1156">IFERROR(XLOOKUP(G1156,'Tipo de Carga'!A:A,'Tipo de Carga'!B:B))</f>
        <v>Autoabasto</v>
      </c>
      <c r="L1156" s="10">
        <f t="shared" si="2"/>
        <v>3</v>
      </c>
      <c r="M1156" s="10">
        <f t="shared" si="3"/>
        <v>13</v>
      </c>
      <c r="N1156" s="10">
        <f t="shared" si="4"/>
        <v>1</v>
      </c>
      <c r="O1156" s="10" t="str">
        <f t="array" ref="O1156">IFERROR(XLOOKUP(G1156,'Tipo de Carga'!A:A,'Tipo de Carga'!C:C))</f>
        <v>Diesel</v>
      </c>
    </row>
    <row r="1157">
      <c r="A1157" s="16">
        <v>1949.0</v>
      </c>
      <c r="B1157" s="10" t="str">
        <f t="array" ref="B1157">IFERROR(XLOOKUP(A1157,'Asignacion Ene'!A:A,'Asignacion Ene'!C:C))</f>
        <v>MeLi asignado SD</v>
      </c>
      <c r="C1157" s="10" t="str">
        <f t="array" ref="C1157">IFERROR(XLOOKUP(A1157,'Asignacion Ene'!A:A,'Asignacion Ene'!B:B))</f>
        <v>EC-05</v>
      </c>
      <c r="D1157" s="28">
        <v>45670.73420138889</v>
      </c>
      <c r="E1157" s="16" t="s">
        <v>195</v>
      </c>
      <c r="F1157" s="10" t="str">
        <f t="array" ref="F1157">IFERROR(XLOOKUP(E1157,Operadores!A:A,Operadores!B:B))</f>
        <v>MUÑJU</v>
      </c>
      <c r="G1157" s="16" t="s">
        <v>17</v>
      </c>
      <c r="H1157" s="13">
        <v>19.2</v>
      </c>
      <c r="I1157" s="18">
        <v>347.0</v>
      </c>
      <c r="J1157" s="15">
        <f t="shared" si="5"/>
        <v>6662.4</v>
      </c>
      <c r="K1157" s="10" t="str">
        <f t="array" ref="K1157">IFERROR(XLOOKUP(G1157,'Tipo de Carga'!A:A,'Tipo de Carga'!B:B))</f>
        <v>Autoabasto</v>
      </c>
      <c r="L1157" s="10">
        <f t="shared" si="2"/>
        <v>3</v>
      </c>
      <c r="M1157" s="10">
        <f t="shared" si="3"/>
        <v>13</v>
      </c>
      <c r="N1157" s="10">
        <f t="shared" si="4"/>
        <v>1</v>
      </c>
      <c r="O1157" s="10" t="str">
        <f t="array" ref="O1157">IFERROR(XLOOKUP(G1157,'Tipo de Carga'!A:A,'Tipo de Carga'!C:C))</f>
        <v>Diesel</v>
      </c>
    </row>
    <row r="1158">
      <c r="A1158" s="16">
        <v>1689.0</v>
      </c>
      <c r="B1158" s="10" t="str">
        <f t="array" ref="B1158">IFERROR(XLOOKUP(A1158,'Asignacion Ene'!A:A,'Asignacion Ene'!C:C))</f>
        <v>Pilgrims Tepo</v>
      </c>
      <c r="C1158" s="10" t="str">
        <f t="array" ref="C1158">IFERROR(XLOOKUP(A1158,'Asignacion Ene'!A:A,'Asignacion Ene'!B:B))</f>
        <v>EC-02</v>
      </c>
      <c r="D1158" s="28">
        <v>45670.72607638889</v>
      </c>
      <c r="E1158" s="16" t="s">
        <v>24</v>
      </c>
      <c r="F1158" s="10" t="str">
        <f t="array" ref="F1158">IFERROR(XLOOKUP(E1158,Operadores!A:A,Operadores!B:B))</f>
        <v>OROEDU</v>
      </c>
      <c r="G1158" s="16" t="s">
        <v>17</v>
      </c>
      <c r="H1158" s="13">
        <v>19.2</v>
      </c>
      <c r="I1158" s="18">
        <v>226.0</v>
      </c>
      <c r="J1158" s="15">
        <f t="shared" si="5"/>
        <v>4339.2</v>
      </c>
      <c r="K1158" s="10" t="str">
        <f t="array" ref="K1158">IFERROR(XLOOKUP(G1158,'Tipo de Carga'!A:A,'Tipo de Carga'!B:B))</f>
        <v>Autoabasto</v>
      </c>
      <c r="L1158" s="10">
        <f t="shared" si="2"/>
        <v>3</v>
      </c>
      <c r="M1158" s="10">
        <f t="shared" si="3"/>
        <v>13</v>
      </c>
      <c r="N1158" s="10">
        <f t="shared" si="4"/>
        <v>1</v>
      </c>
      <c r="O1158" s="10" t="str">
        <f t="array" ref="O1158">IFERROR(XLOOKUP(G1158,'Tipo de Carga'!A:A,'Tipo de Carga'!C:C))</f>
        <v>Diesel</v>
      </c>
    </row>
    <row r="1159">
      <c r="A1159" s="16">
        <v>2011.0</v>
      </c>
      <c r="B1159" s="10" t="str">
        <f t="array" ref="B1159">IFERROR(XLOOKUP(A1159,'Asignacion Ene'!A:A,'Asignacion Ene'!C:C))</f>
        <v>MeLi Dedicado TD</v>
      </c>
      <c r="C1159" s="10" t="str">
        <f t="array" ref="C1159">IFERROR(XLOOKUP(A1159,'Asignacion Ene'!A:A,'Asignacion Ene'!B:B))</f>
        <v>EC-05</v>
      </c>
      <c r="D1159" s="28">
        <v>45670.71524305556</v>
      </c>
      <c r="E1159" s="16" t="s">
        <v>30</v>
      </c>
      <c r="F1159" s="10" t="str">
        <f t="array" ref="F1159">IFERROR(XLOOKUP(E1159,Operadores!A:A,Operadores!B:B))</f>
        <v>GUEGAB</v>
      </c>
      <c r="G1159" s="16" t="s">
        <v>17</v>
      </c>
      <c r="H1159" s="13">
        <v>19.2</v>
      </c>
      <c r="I1159" s="18">
        <v>124.0</v>
      </c>
      <c r="J1159" s="15">
        <f t="shared" si="5"/>
        <v>2380.8</v>
      </c>
      <c r="K1159" s="10" t="str">
        <f t="array" ref="K1159">IFERROR(XLOOKUP(G1159,'Tipo de Carga'!A:A,'Tipo de Carga'!B:B))</f>
        <v>Autoabasto</v>
      </c>
      <c r="L1159" s="10">
        <f t="shared" si="2"/>
        <v>3</v>
      </c>
      <c r="M1159" s="10">
        <f t="shared" si="3"/>
        <v>13</v>
      </c>
      <c r="N1159" s="10">
        <f t="shared" si="4"/>
        <v>1</v>
      </c>
      <c r="O1159" s="10" t="str">
        <f t="array" ref="O1159">IFERROR(XLOOKUP(G1159,'Tipo de Carga'!A:A,'Tipo de Carga'!C:C))</f>
        <v>Diesel</v>
      </c>
    </row>
    <row r="1160">
      <c r="A1160" s="16">
        <v>1754.0</v>
      </c>
      <c r="B1160" s="10" t="str">
        <f t="array" ref="B1160">IFERROR(XLOOKUP(A1160,'Asignacion Ene'!A:A,'Asignacion Ene'!C:C))</f>
        <v>Pilgrims Tepo</v>
      </c>
      <c r="C1160" s="10" t="str">
        <f t="array" ref="C1160">IFERROR(XLOOKUP(A1160,'Asignacion Ene'!A:A,'Asignacion Ene'!B:B))</f>
        <v>EC-02</v>
      </c>
      <c r="D1160" s="28">
        <v>45670.714641203704</v>
      </c>
      <c r="E1160" s="16" t="s">
        <v>122</v>
      </c>
      <c r="F1160" s="10" t="str">
        <f t="array" ref="F1160">IFERROR(XLOOKUP(E1160,Operadores!A:A,Operadores!B:B))</f>
        <v>SANCAR01</v>
      </c>
      <c r="G1160" s="16" t="s">
        <v>17</v>
      </c>
      <c r="H1160" s="13">
        <v>19.2</v>
      </c>
      <c r="I1160" s="18">
        <v>144.0</v>
      </c>
      <c r="J1160" s="15">
        <f t="shared" si="5"/>
        <v>2764.8</v>
      </c>
      <c r="K1160" s="10" t="str">
        <f t="array" ref="K1160">IFERROR(XLOOKUP(G1160,'Tipo de Carga'!A:A,'Tipo de Carga'!B:B))</f>
        <v>Autoabasto</v>
      </c>
      <c r="L1160" s="10">
        <f t="shared" si="2"/>
        <v>3</v>
      </c>
      <c r="M1160" s="10">
        <f t="shared" si="3"/>
        <v>13</v>
      </c>
      <c r="N1160" s="10">
        <f t="shared" si="4"/>
        <v>1</v>
      </c>
      <c r="O1160" s="10" t="str">
        <f t="array" ref="O1160">IFERROR(XLOOKUP(G1160,'Tipo de Carga'!A:A,'Tipo de Carga'!C:C))</f>
        <v>Diesel</v>
      </c>
    </row>
    <row r="1161">
      <c r="A1161" s="16">
        <v>1902.0</v>
      </c>
      <c r="B1161" s="10" t="str">
        <f t="array" ref="B1161">IFERROR(XLOOKUP(A1161,'Asignacion Ene'!A:A,'Asignacion Ene'!C:C))</f>
        <v>Pipas</v>
      </c>
      <c r="C1161" s="10" t="str">
        <f t="array" ref="C1161">IFERROR(XLOOKUP(A1161,'Asignacion Ene'!A:A,'Asignacion Ene'!B:B))</f>
        <v>EC-02</v>
      </c>
      <c r="D1161" s="28">
        <v>45670.70591435185</v>
      </c>
      <c r="E1161" s="16" t="s">
        <v>378</v>
      </c>
      <c r="F1161" s="10" t="str">
        <f t="array" ref="F1161">IFERROR(XLOOKUP(E1161,Operadores!A:A,Operadores!B:B))</f>
        <v>RUICRU</v>
      </c>
      <c r="G1161" s="16" t="s">
        <v>17</v>
      </c>
      <c r="H1161" s="13">
        <v>19.2</v>
      </c>
      <c r="I1161" s="18">
        <v>610.0</v>
      </c>
      <c r="J1161" s="15">
        <f t="shared" si="5"/>
        <v>11712</v>
      </c>
      <c r="K1161" s="10" t="str">
        <f t="array" ref="K1161">IFERROR(XLOOKUP(G1161,'Tipo de Carga'!A:A,'Tipo de Carga'!B:B))</f>
        <v>Autoabasto</v>
      </c>
      <c r="L1161" s="10">
        <f t="shared" si="2"/>
        <v>3</v>
      </c>
      <c r="M1161" s="10">
        <f t="shared" si="3"/>
        <v>13</v>
      </c>
      <c r="N1161" s="10">
        <f t="shared" si="4"/>
        <v>1</v>
      </c>
      <c r="O1161" s="10" t="str">
        <f t="array" ref="O1161">IFERROR(XLOOKUP(G1161,'Tipo de Carga'!A:A,'Tipo de Carga'!C:C))</f>
        <v>Diesel</v>
      </c>
    </row>
    <row r="1162">
      <c r="A1162" s="16">
        <v>1863.0</v>
      </c>
      <c r="B1162" s="10" t="str">
        <f t="array" ref="B1162">IFERROR(XLOOKUP(A1162,'Asignacion Ene'!A:A,'Asignacion Ene'!C:C))</f>
        <v>Pilgrims Tepo</v>
      </c>
      <c r="C1162" s="10" t="str">
        <f t="array" ref="C1162">IFERROR(XLOOKUP(A1162,'Asignacion Ene'!A:A,'Asignacion Ene'!B:B))</f>
        <v>EC-02</v>
      </c>
      <c r="D1162" s="28">
        <v>45670.70265046296</v>
      </c>
      <c r="E1162" s="16" t="s">
        <v>237</v>
      </c>
      <c r="F1162" s="10" t="str">
        <f t="array" ref="F1162">IFERROR(XLOOKUP(E1162,Operadores!A:A,Operadores!B:B))</f>
        <v>SANJES01</v>
      </c>
      <c r="G1162" s="16" t="s">
        <v>17</v>
      </c>
      <c r="H1162" s="13">
        <v>19.2</v>
      </c>
      <c r="I1162" s="18">
        <v>356.0</v>
      </c>
      <c r="J1162" s="15">
        <f t="shared" si="5"/>
        <v>6835.2</v>
      </c>
      <c r="K1162" s="10" t="str">
        <f t="array" ref="K1162">IFERROR(XLOOKUP(G1162,'Tipo de Carga'!A:A,'Tipo de Carga'!B:B))</f>
        <v>Autoabasto</v>
      </c>
      <c r="L1162" s="10">
        <f t="shared" si="2"/>
        <v>3</v>
      </c>
      <c r="M1162" s="10">
        <f t="shared" si="3"/>
        <v>13</v>
      </c>
      <c r="N1162" s="10">
        <f t="shared" si="4"/>
        <v>1</v>
      </c>
      <c r="O1162" s="10" t="str">
        <f t="array" ref="O1162">IFERROR(XLOOKUP(G1162,'Tipo de Carga'!A:A,'Tipo de Carga'!C:C))</f>
        <v>Diesel</v>
      </c>
    </row>
    <row r="1163">
      <c r="A1163" s="16">
        <v>1904.0</v>
      </c>
      <c r="B1163" s="10" t="str">
        <f t="array" ref="B1163">IFERROR(XLOOKUP(A1163,'Asignacion Ene'!A:A,'Asignacion Ene'!C:C))</f>
        <v>MeLi asignado SD</v>
      </c>
      <c r="C1163" s="10" t="str">
        <f t="array" ref="C1163">IFERROR(XLOOKUP(A1163,'Asignacion Ene'!A:A,'Asignacion Ene'!B:B))</f>
        <v>EC-05</v>
      </c>
      <c r="D1163" s="28">
        <v>45670.690347222226</v>
      </c>
      <c r="E1163" s="16" t="s">
        <v>192</v>
      </c>
      <c r="F1163" s="10" t="str">
        <f t="array" ref="F1163">IFERROR(XLOOKUP(E1163,Operadores!A:A,Operadores!B:B))</f>
        <v>MARARM</v>
      </c>
      <c r="G1163" s="16" t="s">
        <v>17</v>
      </c>
      <c r="H1163" s="13">
        <v>19.2</v>
      </c>
      <c r="I1163" s="18">
        <v>310.0</v>
      </c>
      <c r="J1163" s="15">
        <f t="shared" si="5"/>
        <v>5952</v>
      </c>
      <c r="K1163" s="10" t="str">
        <f t="array" ref="K1163">IFERROR(XLOOKUP(G1163,'Tipo de Carga'!A:A,'Tipo de Carga'!B:B))</f>
        <v>Autoabasto</v>
      </c>
      <c r="L1163" s="10">
        <f t="shared" si="2"/>
        <v>3</v>
      </c>
      <c r="M1163" s="10">
        <f t="shared" si="3"/>
        <v>13</v>
      </c>
      <c r="N1163" s="10">
        <f t="shared" si="4"/>
        <v>1</v>
      </c>
      <c r="O1163" s="10" t="str">
        <f t="array" ref="O1163">IFERROR(XLOOKUP(G1163,'Tipo de Carga'!A:A,'Tipo de Carga'!C:C))</f>
        <v>Diesel</v>
      </c>
    </row>
    <row r="1164">
      <c r="A1164" s="16">
        <v>1704.0</v>
      </c>
      <c r="B1164" s="10" t="str">
        <f t="array" ref="B1164">IFERROR(XLOOKUP(A1164,'Asignacion Ene'!A:A,'Asignacion Ene'!C:C))</f>
        <v>Pilgrims Tepo</v>
      </c>
      <c r="C1164" s="10" t="str">
        <f t="array" ref="C1164">IFERROR(XLOOKUP(A1164,'Asignacion Ene'!A:A,'Asignacion Ene'!B:B))</f>
        <v>EC-02</v>
      </c>
      <c r="D1164" s="28">
        <v>45670.68784722222</v>
      </c>
      <c r="E1164" s="16" t="s">
        <v>135</v>
      </c>
      <c r="F1164" s="10" t="str">
        <f t="array" ref="F1164">IFERROR(XLOOKUP(E1164,Operadores!A:A,Operadores!B:B))</f>
        <v>GALISM</v>
      </c>
      <c r="G1164" s="16" t="s">
        <v>17</v>
      </c>
      <c r="H1164" s="13">
        <v>19.2</v>
      </c>
      <c r="I1164" s="18">
        <v>96.0</v>
      </c>
      <c r="J1164" s="15">
        <f t="shared" si="5"/>
        <v>1843.2</v>
      </c>
      <c r="K1164" s="10" t="str">
        <f t="array" ref="K1164">IFERROR(XLOOKUP(G1164,'Tipo de Carga'!A:A,'Tipo de Carga'!B:B))</f>
        <v>Autoabasto</v>
      </c>
      <c r="L1164" s="10">
        <f t="shared" si="2"/>
        <v>3</v>
      </c>
      <c r="M1164" s="10">
        <f t="shared" si="3"/>
        <v>13</v>
      </c>
      <c r="N1164" s="10">
        <f t="shared" si="4"/>
        <v>1</v>
      </c>
      <c r="O1164" s="10" t="str">
        <f t="array" ref="O1164">IFERROR(XLOOKUP(G1164,'Tipo de Carga'!A:A,'Tipo de Carga'!C:C))</f>
        <v>Diesel</v>
      </c>
    </row>
    <row r="1165">
      <c r="A1165" s="16">
        <v>2039.0</v>
      </c>
      <c r="B1165" s="10" t="str">
        <f t="array" ref="B1165">IFERROR(XLOOKUP(A1165,'Asignacion Ene'!A:A,'Asignacion Ene'!C:C))</f>
        <v>MeLi Ded Puebla</v>
      </c>
      <c r="C1165" s="10" t="str">
        <f t="array" ref="C1165">IFERROR(XLOOKUP(A1165,'Asignacion Ene'!A:A,'Asignacion Ene'!B:B))</f>
        <v>EC-05</v>
      </c>
      <c r="D1165" s="28">
        <v>45670.666134259256</v>
      </c>
      <c r="E1165" s="16" t="s">
        <v>296</v>
      </c>
      <c r="F1165" s="10" t="str">
        <f t="array" ref="F1165">IFERROR(XLOOKUP(E1165,Operadores!A:A,Operadores!B:B))</f>
        <v>CCEO</v>
      </c>
      <c r="G1165" s="16" t="s">
        <v>17</v>
      </c>
      <c r="H1165" s="13">
        <v>19.2</v>
      </c>
      <c r="I1165" s="18">
        <v>49.0</v>
      </c>
      <c r="J1165" s="15">
        <f t="shared" si="5"/>
        <v>940.8</v>
      </c>
      <c r="K1165" s="10" t="str">
        <f t="array" ref="K1165">IFERROR(XLOOKUP(G1165,'Tipo de Carga'!A:A,'Tipo de Carga'!B:B))</f>
        <v>Autoabasto</v>
      </c>
      <c r="L1165" s="10">
        <f t="shared" si="2"/>
        <v>3</v>
      </c>
      <c r="M1165" s="10">
        <f t="shared" si="3"/>
        <v>13</v>
      </c>
      <c r="N1165" s="10">
        <f t="shared" si="4"/>
        <v>1</v>
      </c>
      <c r="O1165" s="10" t="str">
        <f t="array" ref="O1165">IFERROR(XLOOKUP(G1165,'Tipo de Carga'!A:A,'Tipo de Carga'!C:C))</f>
        <v>Diesel</v>
      </c>
    </row>
    <row r="1166">
      <c r="A1166" s="16">
        <v>1875.0</v>
      </c>
      <c r="B1166" s="10" t="str">
        <f t="array" ref="B1166">IFERROR(XLOOKUP(A1166,'Asignacion Ene'!A:A,'Asignacion Ene'!C:C))</f>
        <v>Circuitos</v>
      </c>
      <c r="C1166" s="10" t="str">
        <f t="array" ref="C1166">IFERROR(XLOOKUP(A1166,'Asignacion Ene'!A:A,'Asignacion Ene'!B:B))</f>
        <v>EC-03</v>
      </c>
      <c r="D1166" s="28">
        <v>45670.63233796296</v>
      </c>
      <c r="E1166" s="16" t="s">
        <v>47</v>
      </c>
      <c r="F1166" s="10" t="str">
        <f t="array" ref="F1166">IFERROR(XLOOKUP(E1166,Operadores!A:A,Operadores!B:B))</f>
        <v>CARJOR</v>
      </c>
      <c r="G1166" s="16" t="s">
        <v>17</v>
      </c>
      <c r="H1166" s="13">
        <v>19.2</v>
      </c>
      <c r="I1166" s="18">
        <v>373.0</v>
      </c>
      <c r="J1166" s="15">
        <f t="shared" si="5"/>
        <v>7161.6</v>
      </c>
      <c r="K1166" s="10" t="str">
        <f t="array" ref="K1166">IFERROR(XLOOKUP(G1166,'Tipo de Carga'!A:A,'Tipo de Carga'!B:B))</f>
        <v>Autoabasto</v>
      </c>
      <c r="L1166" s="10">
        <f t="shared" si="2"/>
        <v>3</v>
      </c>
      <c r="M1166" s="10">
        <f t="shared" si="3"/>
        <v>13</v>
      </c>
      <c r="N1166" s="10">
        <f t="shared" si="4"/>
        <v>1</v>
      </c>
      <c r="O1166" s="10" t="str">
        <f t="array" ref="O1166">IFERROR(XLOOKUP(G1166,'Tipo de Carga'!A:A,'Tipo de Carga'!C:C))</f>
        <v>Diesel</v>
      </c>
    </row>
    <row r="1167">
      <c r="A1167" s="16">
        <v>2028.0</v>
      </c>
      <c r="B1167" s="10" t="str">
        <f t="array" ref="B1167">IFERROR(XLOOKUP(A1167,'Asignacion Ene'!A:A,'Asignacion Ene'!C:C))</f>
        <v>MeLi Dedicado Merida</v>
      </c>
      <c r="C1167" s="10" t="str">
        <f t="array" ref="C1167">IFERROR(XLOOKUP(A1167,'Asignacion Ene'!A:A,'Asignacion Ene'!B:B))</f>
        <v>EC-05</v>
      </c>
      <c r="D1167" s="28">
        <v>45670.60984953704</v>
      </c>
      <c r="E1167" s="16" t="s">
        <v>227</v>
      </c>
      <c r="F1167" s="10" t="str">
        <f t="array" ref="F1167">IFERROR(XLOOKUP(E1167,Operadores!A:A,Operadores!B:B))</f>
        <v>SANEUS</v>
      </c>
      <c r="G1167" s="16" t="s">
        <v>17</v>
      </c>
      <c r="H1167" s="13">
        <v>19.2</v>
      </c>
      <c r="I1167" s="18">
        <v>310.0</v>
      </c>
      <c r="J1167" s="15">
        <f t="shared" si="5"/>
        <v>5952</v>
      </c>
      <c r="K1167" s="10" t="str">
        <f t="array" ref="K1167">IFERROR(XLOOKUP(G1167,'Tipo de Carga'!A:A,'Tipo de Carga'!B:B))</f>
        <v>Autoabasto</v>
      </c>
      <c r="L1167" s="10">
        <f t="shared" si="2"/>
        <v>3</v>
      </c>
      <c r="M1167" s="10">
        <f t="shared" si="3"/>
        <v>13</v>
      </c>
      <c r="N1167" s="10">
        <f t="shared" si="4"/>
        <v>1</v>
      </c>
      <c r="O1167" s="10" t="str">
        <f t="array" ref="O1167">IFERROR(XLOOKUP(G1167,'Tipo de Carga'!A:A,'Tipo de Carga'!C:C))</f>
        <v>Diesel</v>
      </c>
    </row>
    <row r="1168">
      <c r="A1168" s="16">
        <v>2002.0</v>
      </c>
      <c r="B1168" s="10" t="str">
        <f t="array" ref="B1168">IFERROR(XLOOKUP(A1168,'Asignacion Ene'!A:A,'Asignacion Ene'!C:C))</f>
        <v>MeLi Dedicado Merida</v>
      </c>
      <c r="C1168" s="10" t="str">
        <f t="array" ref="C1168">IFERROR(XLOOKUP(A1168,'Asignacion Ene'!A:A,'Asignacion Ene'!B:B))</f>
        <v>EC-05</v>
      </c>
      <c r="D1168" s="28">
        <v>45670.6028125</v>
      </c>
      <c r="E1168" s="16" t="s">
        <v>309</v>
      </c>
      <c r="F1168" s="10" t="str">
        <f t="array" ref="F1168">IFERROR(XLOOKUP(E1168,Operadores!A:A,Operadores!B:B))</f>
        <v>VELALE</v>
      </c>
      <c r="G1168" s="16" t="s">
        <v>17</v>
      </c>
      <c r="H1168" s="13">
        <v>19.2</v>
      </c>
      <c r="I1168" s="18">
        <v>345.0</v>
      </c>
      <c r="J1168" s="15">
        <f t="shared" si="5"/>
        <v>6624</v>
      </c>
      <c r="K1168" s="10" t="str">
        <f t="array" ref="K1168">IFERROR(XLOOKUP(G1168,'Tipo de Carga'!A:A,'Tipo de Carga'!B:B))</f>
        <v>Autoabasto</v>
      </c>
      <c r="L1168" s="10">
        <f t="shared" si="2"/>
        <v>3</v>
      </c>
      <c r="M1168" s="10">
        <f t="shared" si="3"/>
        <v>13</v>
      </c>
      <c r="N1168" s="10">
        <f t="shared" si="4"/>
        <v>1</v>
      </c>
      <c r="O1168" s="10" t="str">
        <f t="array" ref="O1168">IFERROR(XLOOKUP(G1168,'Tipo de Carga'!A:A,'Tipo de Carga'!C:C))</f>
        <v>Diesel</v>
      </c>
    </row>
    <row r="1169">
      <c r="A1169" s="16">
        <v>1852.0</v>
      </c>
      <c r="B1169" s="10" t="str">
        <f t="array" ref="B1169">IFERROR(XLOOKUP(A1169,'Asignacion Ene'!A:A,'Asignacion Ene'!C:C))</f>
        <v>Circuitos</v>
      </c>
      <c r="C1169" s="10" t="str">
        <f t="array" ref="C1169">IFERROR(XLOOKUP(A1169,'Asignacion Ene'!A:A,'Asignacion Ene'!B:B))</f>
        <v>EC-03</v>
      </c>
      <c r="D1169" s="28">
        <v>45670.58324074074</v>
      </c>
      <c r="E1169" s="16" t="s">
        <v>379</v>
      </c>
      <c r="F1169" s="10" t="str">
        <f t="array" ref="F1169">IFERROR(XLOOKUP(E1169,Operadores!A:A,Operadores!B:B))</f>
        <v>REYALE</v>
      </c>
      <c r="G1169" s="16" t="s">
        <v>17</v>
      </c>
      <c r="H1169" s="13">
        <v>19.2</v>
      </c>
      <c r="I1169" s="18">
        <v>34.0</v>
      </c>
      <c r="J1169" s="15">
        <f t="shared" si="5"/>
        <v>652.8</v>
      </c>
      <c r="K1169" s="10" t="str">
        <f t="array" ref="K1169">IFERROR(XLOOKUP(G1169,'Tipo de Carga'!A:A,'Tipo de Carga'!B:B))</f>
        <v>Autoabasto</v>
      </c>
      <c r="L1169" s="10">
        <f t="shared" si="2"/>
        <v>3</v>
      </c>
      <c r="M1169" s="10">
        <f t="shared" si="3"/>
        <v>13</v>
      </c>
      <c r="N1169" s="10">
        <f t="shared" si="4"/>
        <v>1</v>
      </c>
      <c r="O1169" s="10" t="str">
        <f t="array" ref="O1169">IFERROR(XLOOKUP(G1169,'Tipo de Carga'!A:A,'Tipo de Carga'!C:C))</f>
        <v>Diesel</v>
      </c>
    </row>
    <row r="1170">
      <c r="A1170" s="16">
        <v>1996.0</v>
      </c>
      <c r="B1170" s="10" t="str">
        <f t="array" ref="B1170">IFERROR(XLOOKUP(A1170,'Asignacion Ene'!A:A,'Asignacion Ene'!C:C))</f>
        <v>MeLi Dedicado Merida</v>
      </c>
      <c r="C1170" s="10" t="str">
        <f t="array" ref="C1170">IFERROR(XLOOKUP(A1170,'Asignacion Ene'!A:A,'Asignacion Ene'!B:B))</f>
        <v>EC-05</v>
      </c>
      <c r="D1170" s="28">
        <v>45670.53978009259</v>
      </c>
      <c r="E1170" s="16" t="s">
        <v>339</v>
      </c>
      <c r="F1170" s="10" t="str">
        <f t="array" ref="F1170">IFERROR(XLOOKUP(E1170,Operadores!A:A,Operadores!B:B))</f>
        <v>AGUARM</v>
      </c>
      <c r="G1170" s="16" t="s">
        <v>17</v>
      </c>
      <c r="H1170" s="13">
        <v>19.2</v>
      </c>
      <c r="I1170" s="18">
        <v>326.0</v>
      </c>
      <c r="J1170" s="15">
        <f t="shared" si="5"/>
        <v>6259.2</v>
      </c>
      <c r="K1170" s="10" t="str">
        <f t="array" ref="K1170">IFERROR(XLOOKUP(G1170,'Tipo de Carga'!A:A,'Tipo de Carga'!B:B))</f>
        <v>Autoabasto</v>
      </c>
      <c r="L1170" s="10">
        <f t="shared" si="2"/>
        <v>3</v>
      </c>
      <c r="M1170" s="10">
        <f t="shared" si="3"/>
        <v>13</v>
      </c>
      <c r="N1170" s="10">
        <f t="shared" si="4"/>
        <v>1</v>
      </c>
      <c r="O1170" s="10" t="str">
        <f t="array" ref="O1170">IFERROR(XLOOKUP(G1170,'Tipo de Carga'!A:A,'Tipo de Carga'!C:C))</f>
        <v>Diesel</v>
      </c>
    </row>
    <row r="1171">
      <c r="A1171" s="16">
        <v>2010.0</v>
      </c>
      <c r="B1171" s="10" t="str">
        <f t="array" ref="B1171">IFERROR(XLOOKUP(A1171,'Asignacion Ene'!A:A,'Asignacion Ene'!C:C))</f>
        <v>MeLi asignado SD</v>
      </c>
      <c r="C1171" s="10" t="str">
        <f t="array" ref="C1171">IFERROR(XLOOKUP(A1171,'Asignacion Ene'!A:A,'Asignacion Ene'!B:B))</f>
        <v>EC-05</v>
      </c>
      <c r="D1171" s="28">
        <v>45670.50765046296</v>
      </c>
      <c r="E1171" s="16" t="s">
        <v>175</v>
      </c>
      <c r="F1171" s="10" t="str">
        <f t="array" ref="F1171">IFERROR(XLOOKUP(E1171,Operadores!A:A,Operadores!B:B))</f>
        <v>CHAJE</v>
      </c>
      <c r="G1171" s="16" t="s">
        <v>17</v>
      </c>
      <c r="H1171" s="13">
        <v>19.2</v>
      </c>
      <c r="I1171" s="18">
        <v>350.0</v>
      </c>
      <c r="J1171" s="15">
        <f t="shared" si="5"/>
        <v>6720</v>
      </c>
      <c r="K1171" s="10" t="str">
        <f t="array" ref="K1171">IFERROR(XLOOKUP(G1171,'Tipo de Carga'!A:A,'Tipo de Carga'!B:B))</f>
        <v>Autoabasto</v>
      </c>
      <c r="L1171" s="10">
        <f t="shared" si="2"/>
        <v>3</v>
      </c>
      <c r="M1171" s="10">
        <f t="shared" si="3"/>
        <v>13</v>
      </c>
      <c r="N1171" s="10">
        <f t="shared" si="4"/>
        <v>1</v>
      </c>
      <c r="O1171" s="10" t="str">
        <f t="array" ref="O1171">IFERROR(XLOOKUP(G1171,'Tipo de Carga'!A:A,'Tipo de Carga'!C:C))</f>
        <v>Diesel</v>
      </c>
    </row>
    <row r="1172">
      <c r="A1172" s="16">
        <v>1837.0</v>
      </c>
      <c r="B1172" s="10" t="str">
        <f t="array" ref="B1172">IFERROR(XLOOKUP(A1172,'Asignacion Ene'!A:A,'Asignacion Ene'!C:C))</f>
        <v>Liverpool Local</v>
      </c>
      <c r="C1172" s="10" t="str">
        <f t="array" ref="C1172">IFERROR(XLOOKUP(A1172,'Asignacion Ene'!A:A,'Asignacion Ene'!B:B))</f>
        <v>EC-01</v>
      </c>
      <c r="D1172" s="28">
        <v>45670.50481481481</v>
      </c>
      <c r="E1172" s="16" t="s">
        <v>380</v>
      </c>
      <c r="F1172" s="10" t="str">
        <f t="array" ref="F1172">IFERROR(XLOOKUP(E1172,Operadores!A:A,Operadores!B:B))</f>
        <v>JUAJOR</v>
      </c>
      <c r="G1172" s="16" t="s">
        <v>17</v>
      </c>
      <c r="H1172" s="13">
        <v>19.2</v>
      </c>
      <c r="I1172" s="18">
        <v>819.0</v>
      </c>
      <c r="J1172" s="15">
        <f t="shared" si="5"/>
        <v>15724.8</v>
      </c>
      <c r="K1172" s="10" t="str">
        <f t="array" ref="K1172">IFERROR(XLOOKUP(G1172,'Tipo de Carga'!A:A,'Tipo de Carga'!B:B))</f>
        <v>Autoabasto</v>
      </c>
      <c r="L1172" s="10">
        <f t="shared" si="2"/>
        <v>3</v>
      </c>
      <c r="M1172" s="10">
        <f t="shared" si="3"/>
        <v>13</v>
      </c>
      <c r="N1172" s="10">
        <f t="shared" si="4"/>
        <v>1</v>
      </c>
      <c r="O1172" s="10" t="str">
        <f t="array" ref="O1172">IFERROR(XLOOKUP(G1172,'Tipo de Carga'!A:A,'Tipo de Carga'!C:C))</f>
        <v>Diesel</v>
      </c>
    </row>
    <row r="1173">
      <c r="A1173" s="16">
        <v>2026.0</v>
      </c>
      <c r="B1173" s="10" t="str">
        <f t="array" ref="B1173">IFERROR(XLOOKUP(A1173,'Asignacion Ene'!A:A,'Asignacion Ene'!C:C))</f>
        <v>MeLi Dedicado Merida</v>
      </c>
      <c r="C1173" s="10" t="str">
        <f t="array" ref="C1173">IFERROR(XLOOKUP(A1173,'Asignacion Ene'!A:A,'Asignacion Ene'!B:B))</f>
        <v>EC-05</v>
      </c>
      <c r="D1173" s="28">
        <v>45670.48971064815</v>
      </c>
      <c r="E1173" s="16" t="s">
        <v>224</v>
      </c>
      <c r="F1173" s="10" t="str">
        <f t="array" ref="F1173">IFERROR(XLOOKUP(E1173,Operadores!A:A,Operadores!B:B))</f>
        <v>CRUTOM</v>
      </c>
      <c r="G1173" s="16" t="s">
        <v>17</v>
      </c>
      <c r="H1173" s="13">
        <v>19.2</v>
      </c>
      <c r="I1173" s="18">
        <v>298.0</v>
      </c>
      <c r="J1173" s="15">
        <f t="shared" si="5"/>
        <v>5721.6</v>
      </c>
      <c r="K1173" s="10" t="str">
        <f t="array" ref="K1173">IFERROR(XLOOKUP(G1173,'Tipo de Carga'!A:A,'Tipo de Carga'!B:B))</f>
        <v>Autoabasto</v>
      </c>
      <c r="L1173" s="10">
        <f t="shared" si="2"/>
        <v>3</v>
      </c>
      <c r="M1173" s="10">
        <f t="shared" si="3"/>
        <v>13</v>
      </c>
      <c r="N1173" s="10">
        <f t="shared" si="4"/>
        <v>1</v>
      </c>
      <c r="O1173" s="10" t="str">
        <f t="array" ref="O1173">IFERROR(XLOOKUP(G1173,'Tipo de Carga'!A:A,'Tipo de Carga'!C:C))</f>
        <v>Diesel</v>
      </c>
    </row>
    <row r="1174">
      <c r="A1174" s="16">
        <v>1886.0</v>
      </c>
      <c r="B1174" s="10" t="str">
        <f t="array" ref="B1174">IFERROR(XLOOKUP(A1174,'Asignacion Ene'!A:A,'Asignacion Ene'!C:C))</f>
        <v>Circuitos</v>
      </c>
      <c r="C1174" s="10" t="str">
        <f t="array" ref="C1174">IFERROR(XLOOKUP(A1174,'Asignacion Ene'!A:A,'Asignacion Ene'!B:B))</f>
        <v>EC-03</v>
      </c>
      <c r="D1174" s="28">
        <v>45670.43701388889</v>
      </c>
      <c r="E1174" s="16" t="s">
        <v>212</v>
      </c>
      <c r="F1174" s="10" t="str">
        <f t="array" ref="F1174">IFERROR(XLOOKUP(E1174,Operadores!A:A,Operadores!B:B))</f>
        <v>CORER</v>
      </c>
      <c r="G1174" s="16" t="s">
        <v>17</v>
      </c>
      <c r="H1174" s="13">
        <v>19.2</v>
      </c>
      <c r="I1174" s="18">
        <v>300.0</v>
      </c>
      <c r="J1174" s="15">
        <f t="shared" si="5"/>
        <v>5760</v>
      </c>
      <c r="K1174" s="10" t="str">
        <f t="array" ref="K1174">IFERROR(XLOOKUP(G1174,'Tipo de Carga'!A:A,'Tipo de Carga'!B:B))</f>
        <v>Autoabasto</v>
      </c>
      <c r="L1174" s="10">
        <f t="shared" si="2"/>
        <v>3</v>
      </c>
      <c r="M1174" s="10">
        <f t="shared" si="3"/>
        <v>13</v>
      </c>
      <c r="N1174" s="10">
        <f t="shared" si="4"/>
        <v>1</v>
      </c>
      <c r="O1174" s="10" t="str">
        <f t="array" ref="O1174">IFERROR(XLOOKUP(G1174,'Tipo de Carga'!A:A,'Tipo de Carga'!C:C))</f>
        <v>Diesel</v>
      </c>
    </row>
    <row r="1175">
      <c r="A1175" s="16">
        <v>1869.0</v>
      </c>
      <c r="B1175" s="10" t="str">
        <f t="array" ref="B1175">IFERROR(XLOOKUP(A1175,'Asignacion Ene'!A:A,'Asignacion Ene'!C:C))</f>
        <v>Circuitos</v>
      </c>
      <c r="C1175" s="10" t="str">
        <f t="array" ref="C1175">IFERROR(XLOOKUP(A1175,'Asignacion Ene'!A:A,'Asignacion Ene'!B:B))</f>
        <v>EC-03</v>
      </c>
      <c r="D1175" s="28">
        <v>45670.435219907406</v>
      </c>
      <c r="E1175" s="16" t="s">
        <v>213</v>
      </c>
      <c r="F1175" s="10" t="str">
        <f t="array" ref="F1175">IFERROR(XLOOKUP(E1175,Operadores!A:A,Operadores!B:B))</f>
        <v>MERUBA</v>
      </c>
      <c r="G1175" s="16" t="s">
        <v>17</v>
      </c>
      <c r="H1175" s="13">
        <v>19.2</v>
      </c>
      <c r="I1175" s="18">
        <v>339.0</v>
      </c>
      <c r="J1175" s="15">
        <f t="shared" si="5"/>
        <v>6508.8</v>
      </c>
      <c r="K1175" s="10" t="str">
        <f t="array" ref="K1175">IFERROR(XLOOKUP(G1175,'Tipo de Carga'!A:A,'Tipo de Carga'!B:B))</f>
        <v>Autoabasto</v>
      </c>
      <c r="L1175" s="10">
        <f t="shared" si="2"/>
        <v>3</v>
      </c>
      <c r="M1175" s="10">
        <f t="shared" si="3"/>
        <v>13</v>
      </c>
      <c r="N1175" s="10">
        <f t="shared" si="4"/>
        <v>1</v>
      </c>
      <c r="O1175" s="10" t="str">
        <f t="array" ref="O1175">IFERROR(XLOOKUP(G1175,'Tipo de Carga'!A:A,'Tipo de Carga'!C:C))</f>
        <v>Diesel</v>
      </c>
    </row>
    <row r="1176">
      <c r="A1176" s="16">
        <v>2040.0</v>
      </c>
      <c r="B1176" s="10" t="str">
        <f t="array" ref="B1176">IFERROR(XLOOKUP(A1176,'Asignacion Ene'!A:A,'Asignacion Ene'!C:C))</f>
        <v>Liverpool Local</v>
      </c>
      <c r="C1176" s="10" t="str">
        <f t="array" ref="C1176">IFERROR(XLOOKUP(A1176,'Asignacion Ene'!A:A,'Asignacion Ene'!B:B))</f>
        <v>EC-01</v>
      </c>
      <c r="D1176" s="28">
        <v>45670.422372685185</v>
      </c>
      <c r="E1176" s="16" t="s">
        <v>200</v>
      </c>
      <c r="F1176" s="10" t="str">
        <f t="array" ref="F1176">IFERROR(XLOOKUP(E1176,Operadores!A:A,Operadores!B:B))</f>
        <v>RUEPAT</v>
      </c>
      <c r="G1176" s="16" t="s">
        <v>17</v>
      </c>
      <c r="H1176" s="13">
        <v>19.2</v>
      </c>
      <c r="I1176" s="18">
        <v>202.0</v>
      </c>
      <c r="J1176" s="15">
        <f t="shared" si="5"/>
        <v>3878.4</v>
      </c>
      <c r="K1176" s="10" t="str">
        <f t="array" ref="K1176">IFERROR(XLOOKUP(G1176,'Tipo de Carga'!A:A,'Tipo de Carga'!B:B))</f>
        <v>Autoabasto</v>
      </c>
      <c r="L1176" s="10">
        <f t="shared" si="2"/>
        <v>3</v>
      </c>
      <c r="M1176" s="10">
        <f t="shared" si="3"/>
        <v>13</v>
      </c>
      <c r="N1176" s="10">
        <f t="shared" si="4"/>
        <v>1</v>
      </c>
      <c r="O1176" s="10" t="str">
        <f t="array" ref="O1176">IFERROR(XLOOKUP(G1176,'Tipo de Carga'!A:A,'Tipo de Carga'!C:C))</f>
        <v>Diesel</v>
      </c>
    </row>
    <row r="1177">
      <c r="A1177" s="16">
        <v>1909.0</v>
      </c>
      <c r="B1177" s="10" t="str">
        <f t="array" ref="B1177">IFERROR(XLOOKUP(A1177,'Asignacion Ene'!A:A,'Asignacion Ene'!C:C))</f>
        <v>Circuitos</v>
      </c>
      <c r="C1177" s="10" t="str">
        <f t="array" ref="C1177">IFERROR(XLOOKUP(A1177,'Asignacion Ene'!A:A,'Asignacion Ene'!B:B))</f>
        <v>EC-03</v>
      </c>
      <c r="D1177" s="28">
        <v>45670.27538194445</v>
      </c>
      <c r="E1177" s="16" t="s">
        <v>347</v>
      </c>
      <c r="F1177" s="10" t="str">
        <f t="array" ref="F1177">IFERROR(XLOOKUP(E1177,Operadores!A:A,Operadores!B:B))</f>
        <v>ZUÑDAV</v>
      </c>
      <c r="G1177" s="16" t="s">
        <v>17</v>
      </c>
      <c r="H1177" s="13">
        <v>19.2</v>
      </c>
      <c r="I1177" s="18">
        <v>630.0</v>
      </c>
      <c r="J1177" s="15">
        <f t="shared" si="5"/>
        <v>12096</v>
      </c>
      <c r="K1177" s="10" t="str">
        <f t="array" ref="K1177">IFERROR(XLOOKUP(G1177,'Tipo de Carga'!A:A,'Tipo de Carga'!B:B))</f>
        <v>Autoabasto</v>
      </c>
      <c r="L1177" s="10">
        <f t="shared" si="2"/>
        <v>3</v>
      </c>
      <c r="M1177" s="10">
        <f t="shared" si="3"/>
        <v>13</v>
      </c>
      <c r="N1177" s="10">
        <f t="shared" si="4"/>
        <v>1</v>
      </c>
      <c r="O1177" s="10" t="str">
        <f t="array" ref="O1177">IFERROR(XLOOKUP(G1177,'Tipo de Carga'!A:A,'Tipo de Carga'!C:C))</f>
        <v>Diesel</v>
      </c>
    </row>
    <row r="1178">
      <c r="A1178" s="16">
        <v>1950.0</v>
      </c>
      <c r="B1178" s="10" t="str">
        <f t="array" ref="B1178">IFERROR(XLOOKUP(A1178,'Asignacion Ene'!A:A,'Asignacion Ene'!C:C))</f>
        <v>MeLi asignado SD</v>
      </c>
      <c r="C1178" s="10" t="str">
        <f t="array" ref="C1178">IFERROR(XLOOKUP(A1178,'Asignacion Ene'!A:A,'Asignacion Ene'!B:B))</f>
        <v>EC-05</v>
      </c>
      <c r="D1178" s="28">
        <v>45670.262870370374</v>
      </c>
      <c r="E1178" s="16" t="s">
        <v>180</v>
      </c>
      <c r="F1178" s="10" t="str">
        <f t="array" ref="F1178">IFERROR(XLOOKUP(E1178,Operadores!A:A,Operadores!B:B))</f>
        <v>MAROSC</v>
      </c>
      <c r="G1178" s="16" t="s">
        <v>17</v>
      </c>
      <c r="H1178" s="13">
        <v>19.2</v>
      </c>
      <c r="I1178" s="18">
        <v>343.0</v>
      </c>
      <c r="J1178" s="15">
        <f t="shared" si="5"/>
        <v>6585.6</v>
      </c>
      <c r="K1178" s="10" t="str">
        <f t="array" ref="K1178">IFERROR(XLOOKUP(G1178,'Tipo de Carga'!A:A,'Tipo de Carga'!B:B))</f>
        <v>Autoabasto</v>
      </c>
      <c r="L1178" s="10">
        <f t="shared" si="2"/>
        <v>3</v>
      </c>
      <c r="M1178" s="10">
        <f t="shared" si="3"/>
        <v>13</v>
      </c>
      <c r="N1178" s="10">
        <f t="shared" si="4"/>
        <v>1</v>
      </c>
      <c r="O1178" s="10" t="str">
        <f t="array" ref="O1178">IFERROR(XLOOKUP(G1178,'Tipo de Carga'!A:A,'Tipo de Carga'!C:C))</f>
        <v>Diesel</v>
      </c>
    </row>
    <row r="1179">
      <c r="A1179" s="16">
        <v>1979.0</v>
      </c>
      <c r="B1179" s="10" t="str">
        <f t="array" ref="B1179">IFERROR(XLOOKUP(A1179,'Asignacion Ene'!A:A,'Asignacion Ene'!C:C))</f>
        <v>MeLi asignado SD</v>
      </c>
      <c r="C1179" s="10" t="str">
        <f t="array" ref="C1179">IFERROR(XLOOKUP(A1179,'Asignacion Ene'!A:A,'Asignacion Ene'!B:B))</f>
        <v>EC-05</v>
      </c>
      <c r="D1179" s="28">
        <v>45670.11702546296</v>
      </c>
      <c r="E1179" s="16" t="s">
        <v>253</v>
      </c>
      <c r="F1179" s="10" t="str">
        <f t="array" ref="F1179">IFERROR(XLOOKUP(E1179,Operadores!A:A,Operadores!B:B))</f>
        <v>GALODI</v>
      </c>
      <c r="G1179" s="16" t="s">
        <v>17</v>
      </c>
      <c r="H1179" s="13">
        <v>19.2</v>
      </c>
      <c r="I1179" s="18">
        <v>660.0</v>
      </c>
      <c r="J1179" s="15">
        <f t="shared" si="5"/>
        <v>12672</v>
      </c>
      <c r="K1179" s="10" t="str">
        <f t="array" ref="K1179">IFERROR(XLOOKUP(G1179,'Tipo de Carga'!A:A,'Tipo de Carga'!B:B))</f>
        <v>Autoabasto</v>
      </c>
      <c r="L1179" s="10">
        <f t="shared" si="2"/>
        <v>3</v>
      </c>
      <c r="M1179" s="10">
        <f t="shared" si="3"/>
        <v>13</v>
      </c>
      <c r="N1179" s="10">
        <f t="shared" si="4"/>
        <v>1</v>
      </c>
      <c r="O1179" s="10" t="str">
        <f t="array" ref="O1179">IFERROR(XLOOKUP(G1179,'Tipo de Carga'!A:A,'Tipo de Carga'!C:C))</f>
        <v>Diesel</v>
      </c>
    </row>
    <row r="1180">
      <c r="A1180" s="16">
        <v>1767.0</v>
      </c>
      <c r="B1180" s="10" t="str">
        <f t="array" ref="B1180">IFERROR(XLOOKUP(A1180,'Asignacion Ene'!A:A,'Asignacion Ene'!C:C))</f>
        <v>Pilgrims Tepo</v>
      </c>
      <c r="C1180" s="10" t="str">
        <f t="array" ref="C1180">IFERROR(XLOOKUP(A1180,'Asignacion Ene'!A:A,'Asignacion Ene'!B:B))</f>
        <v>EC-02</v>
      </c>
      <c r="D1180" s="28">
        <v>45670.10951388889</v>
      </c>
      <c r="E1180" s="16" t="s">
        <v>55</v>
      </c>
      <c r="F1180" s="10" t="str">
        <f t="array" ref="F1180">IFERROR(XLOOKUP(E1180,Operadores!A:A,Operadores!B:B))</f>
        <v>DELJOS</v>
      </c>
      <c r="G1180" s="16" t="s">
        <v>17</v>
      </c>
      <c r="H1180" s="13">
        <v>19.2</v>
      </c>
      <c r="I1180" s="18">
        <v>406.0</v>
      </c>
      <c r="J1180" s="15">
        <f t="shared" si="5"/>
        <v>7795.2</v>
      </c>
      <c r="K1180" s="10" t="str">
        <f t="array" ref="K1180">IFERROR(XLOOKUP(G1180,'Tipo de Carga'!A:A,'Tipo de Carga'!B:B))</f>
        <v>Autoabasto</v>
      </c>
      <c r="L1180" s="10">
        <f t="shared" si="2"/>
        <v>3</v>
      </c>
      <c r="M1180" s="10">
        <f t="shared" si="3"/>
        <v>13</v>
      </c>
      <c r="N1180" s="10">
        <f t="shared" si="4"/>
        <v>1</v>
      </c>
      <c r="O1180" s="10" t="str">
        <f t="array" ref="O1180">IFERROR(XLOOKUP(G1180,'Tipo de Carga'!A:A,'Tipo de Carga'!C:C))</f>
        <v>Diesel</v>
      </c>
    </row>
    <row r="1181">
      <c r="A1181" s="16">
        <v>2030.0</v>
      </c>
      <c r="B1181" s="10" t="str">
        <f t="array" ref="B1181">IFERROR(XLOOKUP(A1181,'Asignacion Ene'!A:A,'Asignacion Ene'!C:C))</f>
        <v>MeLi Dedicado TD</v>
      </c>
      <c r="C1181" s="10" t="str">
        <f t="array" ref="C1181">IFERROR(XLOOKUP(A1181,'Asignacion Ene'!A:A,'Asignacion Ene'!B:B))</f>
        <v>EC-05</v>
      </c>
      <c r="D1181" s="28">
        <v>45670.09645833333</v>
      </c>
      <c r="E1181" s="16" t="s">
        <v>337</v>
      </c>
      <c r="F1181" s="10" t="str">
        <f t="array" ref="F1181">IFERROR(XLOOKUP(E1181,Operadores!A:A,Operadores!B:B))</f>
        <v>MENBER</v>
      </c>
      <c r="G1181" s="16" t="s">
        <v>17</v>
      </c>
      <c r="H1181" s="13">
        <v>19.2</v>
      </c>
      <c r="I1181" s="18">
        <v>562.0</v>
      </c>
      <c r="J1181" s="15">
        <f t="shared" si="5"/>
        <v>10790.4</v>
      </c>
      <c r="K1181" s="10" t="str">
        <f t="array" ref="K1181">IFERROR(XLOOKUP(G1181,'Tipo de Carga'!A:A,'Tipo de Carga'!B:B))</f>
        <v>Autoabasto</v>
      </c>
      <c r="L1181" s="10">
        <f t="shared" si="2"/>
        <v>3</v>
      </c>
      <c r="M1181" s="10">
        <f t="shared" si="3"/>
        <v>13</v>
      </c>
      <c r="N1181" s="10">
        <f t="shared" si="4"/>
        <v>1</v>
      </c>
      <c r="O1181" s="10" t="str">
        <f t="array" ref="O1181">IFERROR(XLOOKUP(G1181,'Tipo de Carga'!A:A,'Tipo de Carga'!C:C))</f>
        <v>Diesel</v>
      </c>
    </row>
    <row r="1182">
      <c r="A1182" s="16">
        <v>1991.0</v>
      </c>
      <c r="B1182" s="10" t="str">
        <f t="array" ref="B1182">IFERROR(XLOOKUP(A1182,'Asignacion Ene'!A:A,'Asignacion Ene'!C:C))</f>
        <v>MeLi Dedicado Merida</v>
      </c>
      <c r="C1182" s="10" t="str">
        <f t="array" ref="C1182">IFERROR(XLOOKUP(A1182,'Asignacion Ene'!A:A,'Asignacion Ene'!B:B))</f>
        <v>EC-05</v>
      </c>
      <c r="D1182" s="28">
        <v>45670.052037037036</v>
      </c>
      <c r="E1182" s="16" t="s">
        <v>165</v>
      </c>
      <c r="F1182" s="10" t="str">
        <f t="array" ref="F1182">IFERROR(XLOOKUP(E1182,Operadores!A:A,Operadores!B:B))</f>
        <v>RUEREN</v>
      </c>
      <c r="G1182" s="16" t="s">
        <v>17</v>
      </c>
      <c r="H1182" s="13">
        <v>19.2</v>
      </c>
      <c r="I1182" s="18">
        <v>334.0</v>
      </c>
      <c r="J1182" s="15">
        <f t="shared" si="5"/>
        <v>6412.8</v>
      </c>
      <c r="K1182" s="10" t="str">
        <f t="array" ref="K1182">IFERROR(XLOOKUP(G1182,'Tipo de Carga'!A:A,'Tipo de Carga'!B:B))</f>
        <v>Autoabasto</v>
      </c>
      <c r="L1182" s="10">
        <f t="shared" si="2"/>
        <v>3</v>
      </c>
      <c r="M1182" s="10">
        <f t="shared" si="3"/>
        <v>13</v>
      </c>
      <c r="N1182" s="10">
        <f t="shared" si="4"/>
        <v>1</v>
      </c>
      <c r="O1182" s="10" t="str">
        <f t="array" ref="O1182">IFERROR(XLOOKUP(G1182,'Tipo de Carga'!A:A,'Tipo de Carga'!C:C))</f>
        <v>Diesel</v>
      </c>
    </row>
    <row r="1183">
      <c r="A1183" s="16">
        <v>2011.0</v>
      </c>
      <c r="B1183" s="10" t="str">
        <f t="array" ref="B1183">IFERROR(XLOOKUP(A1183,'Asignacion Ene'!A:A,'Asignacion Ene'!C:C))</f>
        <v>MeLi Dedicado TD</v>
      </c>
      <c r="C1183" s="10" t="str">
        <f t="array" ref="C1183">IFERROR(XLOOKUP(A1183,'Asignacion Ene'!A:A,'Asignacion Ene'!B:B))</f>
        <v>EC-05</v>
      </c>
      <c r="D1183" s="28">
        <v>45670.00425925926</v>
      </c>
      <c r="E1183" s="16" t="s">
        <v>30</v>
      </c>
      <c r="F1183" s="10" t="str">
        <f t="array" ref="F1183">IFERROR(XLOOKUP(E1183,Operadores!A:A,Operadores!B:B))</f>
        <v>GUEGAB</v>
      </c>
      <c r="G1183" s="16" t="s">
        <v>17</v>
      </c>
      <c r="H1183" s="13">
        <v>19.2</v>
      </c>
      <c r="I1183" s="18">
        <v>476.0</v>
      </c>
      <c r="J1183" s="15">
        <f t="shared" si="5"/>
        <v>9139.2</v>
      </c>
      <c r="K1183" s="10" t="str">
        <f t="array" ref="K1183">IFERROR(XLOOKUP(G1183,'Tipo de Carga'!A:A,'Tipo de Carga'!B:B))</f>
        <v>Autoabasto</v>
      </c>
      <c r="L1183" s="10">
        <f t="shared" si="2"/>
        <v>3</v>
      </c>
      <c r="M1183" s="10">
        <f t="shared" si="3"/>
        <v>13</v>
      </c>
      <c r="N1183" s="10">
        <f t="shared" si="4"/>
        <v>1</v>
      </c>
      <c r="O1183" s="10" t="str">
        <f t="array" ref="O1183">IFERROR(XLOOKUP(G1183,'Tipo de Carga'!A:A,'Tipo de Carga'!C:C))</f>
        <v>Diesel</v>
      </c>
    </row>
    <row r="1184">
      <c r="A1184" s="16">
        <v>1932.0</v>
      </c>
      <c r="B1184" s="10" t="str">
        <f t="array" ref="B1184">IFERROR(XLOOKUP(A1184,'Asignacion Ene'!A:A,'Asignacion Ene'!C:C))</f>
        <v>Circuitos</v>
      </c>
      <c r="C1184" s="10" t="str">
        <f t="array" ref="C1184">IFERROR(XLOOKUP(A1184,'Asignacion Ene'!A:A,'Asignacion Ene'!B:B))</f>
        <v>EC-03</v>
      </c>
      <c r="D1184" s="28">
        <v>45670.9328125</v>
      </c>
      <c r="E1184" s="16" t="s">
        <v>151</v>
      </c>
      <c r="F1184" s="10" t="str">
        <f t="array" ref="F1184">IFERROR(XLOOKUP(E1184,Operadores!A:A,Operadores!B:B))</f>
        <v>FERRI</v>
      </c>
      <c r="G1184" s="16" t="s">
        <v>77</v>
      </c>
      <c r="H1184" s="13">
        <v>19.38</v>
      </c>
      <c r="I1184" s="18">
        <v>463.0</v>
      </c>
      <c r="J1184" s="15">
        <f t="shared" si="5"/>
        <v>8972.94</v>
      </c>
      <c r="K1184" s="10" t="str">
        <f t="array" ref="K1184">IFERROR(XLOOKUP(G1184,'Tipo de Carga'!A:A,'Tipo de Carga'!B:B))</f>
        <v>Autoabasto</v>
      </c>
      <c r="L1184" s="10">
        <f t="shared" si="2"/>
        <v>3</v>
      </c>
      <c r="M1184" s="10">
        <f t="shared" si="3"/>
        <v>13</v>
      </c>
      <c r="N1184" s="10">
        <f t="shared" si="4"/>
        <v>1</v>
      </c>
      <c r="O1184" s="10" t="str">
        <f t="array" ref="O1184">IFERROR(XLOOKUP(G1184,'Tipo de Carga'!A:A,'Tipo de Carga'!C:C))</f>
        <v>Diesel</v>
      </c>
    </row>
    <row r="1185">
      <c r="A1185" s="16">
        <v>1969.0</v>
      </c>
      <c r="B1185" s="10" t="str">
        <f t="array" ref="B1185">IFERROR(XLOOKUP(A1185,'Asignacion Ene'!A:A,'Asignacion Ene'!C:C))</f>
        <v>Sayer Vuelteros</v>
      </c>
      <c r="C1185" s="10" t="str">
        <f t="array" ref="C1185">IFERROR(XLOOKUP(A1185,'Asignacion Ene'!A:A,'Asignacion Ene'!B:B))</f>
        <v>EC-04</v>
      </c>
      <c r="D1185" s="28">
        <v>45670.86528935185</v>
      </c>
      <c r="E1185" s="16" t="s">
        <v>80</v>
      </c>
      <c r="F1185" s="10" t="str">
        <f t="array" ref="F1185">IFERROR(XLOOKUP(E1185,Operadores!A:A,Operadores!B:B))</f>
        <v>FIGMAR</v>
      </c>
      <c r="G1185" s="16" t="s">
        <v>77</v>
      </c>
      <c r="H1185" s="13">
        <v>19.38</v>
      </c>
      <c r="I1185" s="18">
        <v>810.0</v>
      </c>
      <c r="J1185" s="15">
        <f t="shared" si="5"/>
        <v>15697.8</v>
      </c>
      <c r="K1185" s="10" t="str">
        <f t="array" ref="K1185">IFERROR(XLOOKUP(G1185,'Tipo de Carga'!A:A,'Tipo de Carga'!B:B))</f>
        <v>Autoabasto</v>
      </c>
      <c r="L1185" s="10">
        <f t="shared" si="2"/>
        <v>3</v>
      </c>
      <c r="M1185" s="10">
        <f t="shared" si="3"/>
        <v>13</v>
      </c>
      <c r="N1185" s="10">
        <f t="shared" si="4"/>
        <v>1</v>
      </c>
      <c r="O1185" s="10" t="str">
        <f t="array" ref="O1185">IFERROR(XLOOKUP(G1185,'Tipo de Carga'!A:A,'Tipo de Carga'!C:C))</f>
        <v>Diesel</v>
      </c>
    </row>
    <row r="1186">
      <c r="A1186" s="16">
        <v>1858.0</v>
      </c>
      <c r="B1186" s="10" t="str">
        <f t="array" ref="B1186">IFERROR(XLOOKUP(A1186,'Asignacion Ene'!A:A,'Asignacion Ene'!C:C))</f>
        <v>Hisense</v>
      </c>
      <c r="C1186" s="10" t="str">
        <f t="array" ref="C1186">IFERROR(XLOOKUP(A1186,'Asignacion Ene'!A:A,'Asignacion Ene'!B:B))</f>
        <v>EC-03</v>
      </c>
      <c r="D1186" s="28">
        <v>45670.73385416667</v>
      </c>
      <c r="E1186" s="16" t="s">
        <v>78</v>
      </c>
      <c r="F1186" s="10" t="str">
        <f t="array" ref="F1186">IFERROR(XLOOKUP(E1186,Operadores!A:A,Operadores!B:B))</f>
        <v>IBAANY</v>
      </c>
      <c r="G1186" s="16" t="s">
        <v>77</v>
      </c>
      <c r="H1186" s="13">
        <v>19.38</v>
      </c>
      <c r="I1186" s="18">
        <v>603.0</v>
      </c>
      <c r="J1186" s="15">
        <f t="shared" si="5"/>
        <v>11686.14</v>
      </c>
      <c r="K1186" s="10" t="str">
        <f t="array" ref="K1186">IFERROR(XLOOKUP(G1186,'Tipo de Carga'!A:A,'Tipo de Carga'!B:B))</f>
        <v>Autoabasto</v>
      </c>
      <c r="L1186" s="10">
        <f t="shared" si="2"/>
        <v>3</v>
      </c>
      <c r="M1186" s="10">
        <f t="shared" si="3"/>
        <v>13</v>
      </c>
      <c r="N1186" s="10">
        <f t="shared" si="4"/>
        <v>1</v>
      </c>
      <c r="O1186" s="10" t="str">
        <f t="array" ref="O1186">IFERROR(XLOOKUP(G1186,'Tipo de Carga'!A:A,'Tipo de Carga'!C:C))</f>
        <v>Diesel</v>
      </c>
    </row>
    <row r="1187">
      <c r="A1187" s="16">
        <v>1799.0</v>
      </c>
      <c r="B1187" s="10" t="str">
        <f t="array" ref="B1187">IFERROR(XLOOKUP(A1187,'Asignacion Ene'!A:A,'Asignacion Ene'!C:C))</f>
        <v>Sayer Full</v>
      </c>
      <c r="C1187" s="10" t="str">
        <f t="array" ref="C1187">IFERROR(XLOOKUP(A1187,'Asignacion Ene'!A:A,'Asignacion Ene'!B:B))</f>
        <v>EC-04</v>
      </c>
      <c r="D1187" s="28">
        <v>45670.68858796296</v>
      </c>
      <c r="E1187" s="16" t="s">
        <v>209</v>
      </c>
      <c r="F1187" s="10" t="str">
        <f t="array" ref="F1187">IFERROR(XLOOKUP(E1187,Operadores!A:A,Operadores!B:B))</f>
        <v>FERFRA</v>
      </c>
      <c r="G1187" s="16" t="s">
        <v>77</v>
      </c>
      <c r="H1187" s="13">
        <v>19.38</v>
      </c>
      <c r="I1187" s="18">
        <v>114.0</v>
      </c>
      <c r="J1187" s="15">
        <f t="shared" si="5"/>
        <v>2209.32</v>
      </c>
      <c r="K1187" s="10" t="str">
        <f t="array" ref="K1187">IFERROR(XLOOKUP(G1187,'Tipo de Carga'!A:A,'Tipo de Carga'!B:B))</f>
        <v>Autoabasto</v>
      </c>
      <c r="L1187" s="10">
        <f t="shared" si="2"/>
        <v>3</v>
      </c>
      <c r="M1187" s="10">
        <f t="shared" si="3"/>
        <v>13</v>
      </c>
      <c r="N1187" s="10">
        <f t="shared" si="4"/>
        <v>1</v>
      </c>
      <c r="O1187" s="10" t="str">
        <f t="array" ref="O1187">IFERROR(XLOOKUP(G1187,'Tipo de Carga'!A:A,'Tipo de Carga'!C:C))</f>
        <v>Diesel</v>
      </c>
    </row>
    <row r="1188">
      <c r="A1188" s="16">
        <v>1970.0</v>
      </c>
      <c r="B1188" s="10" t="str">
        <f t="array" ref="B1188">IFERROR(XLOOKUP(A1188,'Asignacion Ene'!A:A,'Asignacion Ene'!C:C))</f>
        <v>Sayer Vuelteros</v>
      </c>
      <c r="C1188" s="10" t="str">
        <f t="array" ref="C1188">IFERROR(XLOOKUP(A1188,'Asignacion Ene'!A:A,'Asignacion Ene'!B:B))</f>
        <v>EC-04</v>
      </c>
      <c r="D1188" s="28">
        <v>45670.66186342593</v>
      </c>
      <c r="E1188" s="16" t="s">
        <v>155</v>
      </c>
      <c r="F1188" s="10" t="str">
        <f t="array" ref="F1188">IFERROR(XLOOKUP(E1188,Operadores!A:A,Operadores!B:B))</f>
        <v>HERLEX</v>
      </c>
      <c r="G1188" s="16" t="s">
        <v>77</v>
      </c>
      <c r="H1188" s="13">
        <v>19.38</v>
      </c>
      <c r="I1188" s="18">
        <v>772.0</v>
      </c>
      <c r="J1188" s="15">
        <f t="shared" si="5"/>
        <v>14961.36</v>
      </c>
      <c r="K1188" s="10" t="str">
        <f t="array" ref="K1188">IFERROR(XLOOKUP(G1188,'Tipo de Carga'!A:A,'Tipo de Carga'!B:B))</f>
        <v>Autoabasto</v>
      </c>
      <c r="L1188" s="10">
        <f t="shared" si="2"/>
        <v>3</v>
      </c>
      <c r="M1188" s="10">
        <f t="shared" si="3"/>
        <v>13</v>
      </c>
      <c r="N1188" s="10">
        <f t="shared" si="4"/>
        <v>1</v>
      </c>
      <c r="O1188" s="10" t="str">
        <f t="array" ref="O1188">IFERROR(XLOOKUP(G1188,'Tipo de Carga'!A:A,'Tipo de Carga'!C:C))</f>
        <v>Diesel</v>
      </c>
    </row>
    <row r="1189">
      <c r="A1189" s="16">
        <v>308.0</v>
      </c>
      <c r="B1189" s="10" t="str">
        <f t="array" ref="B1189">IFERROR(XLOOKUP(A1189,'Asignacion Ene'!A:A,'Asignacion Ene'!C:C))</f>
        <v>Sayer Thorton</v>
      </c>
      <c r="C1189" s="10" t="str">
        <f t="array" ref="C1189">IFERROR(XLOOKUP(A1189,'Asignacion Ene'!A:A,'Asignacion Ene'!B:B))</f>
        <v>EC-04</v>
      </c>
      <c r="D1189" s="28">
        <v>45670.635925925926</v>
      </c>
      <c r="E1189" s="16" t="s">
        <v>76</v>
      </c>
      <c r="F1189" s="10" t="str">
        <f t="array" ref="F1189">IFERROR(XLOOKUP(E1189,Operadores!A:A,Operadores!B:B))</f>
        <v>FLOTIT</v>
      </c>
      <c r="G1189" s="16" t="s">
        <v>77</v>
      </c>
      <c r="H1189" s="13">
        <v>19.38</v>
      </c>
      <c r="I1189" s="18">
        <v>121.0</v>
      </c>
      <c r="J1189" s="15">
        <f t="shared" si="5"/>
        <v>2344.98</v>
      </c>
      <c r="K1189" s="10" t="str">
        <f t="array" ref="K1189">IFERROR(XLOOKUP(G1189,'Tipo de Carga'!A:A,'Tipo de Carga'!B:B))</f>
        <v>Autoabasto</v>
      </c>
      <c r="L1189" s="10">
        <f t="shared" si="2"/>
        <v>3</v>
      </c>
      <c r="M1189" s="10">
        <f t="shared" si="3"/>
        <v>13</v>
      </c>
      <c r="N1189" s="10">
        <f t="shared" si="4"/>
        <v>1</v>
      </c>
      <c r="O1189" s="10" t="str">
        <f t="array" ref="O1189">IFERROR(XLOOKUP(G1189,'Tipo de Carga'!A:A,'Tipo de Carga'!C:C))</f>
        <v>Diesel</v>
      </c>
    </row>
    <row r="1190">
      <c r="A1190" s="16">
        <v>1903.0</v>
      </c>
      <c r="B1190" s="10" t="str">
        <f t="array" ref="B1190">IFERROR(XLOOKUP(A1190,'Asignacion Ene'!A:A,'Asignacion Ene'!C:C))</f>
        <v>Sayer Vuelteros</v>
      </c>
      <c r="C1190" s="10" t="str">
        <f t="array" ref="C1190">IFERROR(XLOOKUP(A1190,'Asignacion Ene'!A:A,'Asignacion Ene'!B:B))</f>
        <v>EC-04</v>
      </c>
      <c r="D1190" s="28">
        <v>45670.560590277775</v>
      </c>
      <c r="E1190" s="16" t="s">
        <v>273</v>
      </c>
      <c r="F1190" s="10" t="str">
        <f t="array" ref="F1190">IFERROR(XLOOKUP(E1190,Operadores!A:A,Operadores!B:B))</f>
        <v>HEREM</v>
      </c>
      <c r="G1190" s="16" t="s">
        <v>77</v>
      </c>
      <c r="H1190" s="13">
        <v>19.38</v>
      </c>
      <c r="I1190" s="18">
        <v>480.0</v>
      </c>
      <c r="J1190" s="15">
        <f t="shared" si="5"/>
        <v>9302.4</v>
      </c>
      <c r="K1190" s="10" t="str">
        <f t="array" ref="K1190">IFERROR(XLOOKUP(G1190,'Tipo de Carga'!A:A,'Tipo de Carga'!B:B))</f>
        <v>Autoabasto</v>
      </c>
      <c r="L1190" s="10">
        <f t="shared" si="2"/>
        <v>3</v>
      </c>
      <c r="M1190" s="10">
        <f t="shared" si="3"/>
        <v>13</v>
      </c>
      <c r="N1190" s="10">
        <f t="shared" si="4"/>
        <v>1</v>
      </c>
      <c r="O1190" s="10" t="str">
        <f t="array" ref="O1190">IFERROR(XLOOKUP(G1190,'Tipo de Carga'!A:A,'Tipo de Carga'!C:C))</f>
        <v>Diesel</v>
      </c>
    </row>
    <row r="1191">
      <c r="A1191" s="16">
        <v>309.0</v>
      </c>
      <c r="B1191" s="10" t="str">
        <f t="array" ref="B1191">IFERROR(XLOOKUP(A1191,'Asignacion Ene'!A:A,'Asignacion Ene'!C:C))</f>
        <v>Sayer Thorton</v>
      </c>
      <c r="C1191" s="10" t="str">
        <f t="array" ref="C1191">IFERROR(XLOOKUP(A1191,'Asignacion Ene'!A:A,'Asignacion Ene'!B:B))</f>
        <v>EC-04</v>
      </c>
      <c r="D1191" s="28">
        <v>45670.49690972222</v>
      </c>
      <c r="E1191" s="16" t="s">
        <v>154</v>
      </c>
      <c r="F1191" s="10" t="str">
        <f t="array" ref="F1191">IFERROR(XLOOKUP(E1191,Operadores!A:A,Operadores!B:B))</f>
        <v>REVELI</v>
      </c>
      <c r="G1191" s="16" t="s">
        <v>77</v>
      </c>
      <c r="H1191" s="13">
        <v>19.38</v>
      </c>
      <c r="I1191" s="18">
        <v>108.0</v>
      </c>
      <c r="J1191" s="15">
        <f t="shared" si="5"/>
        <v>2093.04</v>
      </c>
      <c r="K1191" s="10" t="str">
        <f t="array" ref="K1191">IFERROR(XLOOKUP(G1191,'Tipo de Carga'!A:A,'Tipo de Carga'!B:B))</f>
        <v>Autoabasto</v>
      </c>
      <c r="L1191" s="10">
        <f t="shared" si="2"/>
        <v>3</v>
      </c>
      <c r="M1191" s="10">
        <f t="shared" si="3"/>
        <v>13</v>
      </c>
      <c r="N1191" s="10">
        <f t="shared" si="4"/>
        <v>1</v>
      </c>
      <c r="O1191" s="10" t="str">
        <f t="array" ref="O1191">IFERROR(XLOOKUP(G1191,'Tipo de Carga'!A:A,'Tipo de Carga'!C:C))</f>
        <v>Diesel</v>
      </c>
    </row>
    <row r="1192">
      <c r="A1192" s="16">
        <v>1943.0</v>
      </c>
      <c r="B1192" s="10" t="str">
        <f t="array" ref="B1192">IFERROR(XLOOKUP(A1192,'Asignacion Ene'!A:A,'Asignacion Ene'!C:C))</f>
        <v>Circuitos</v>
      </c>
      <c r="C1192" s="10" t="str">
        <f t="array" ref="C1192">IFERROR(XLOOKUP(A1192,'Asignacion Ene'!A:A,'Asignacion Ene'!B:B))</f>
        <v>EC-03</v>
      </c>
      <c r="D1192" s="28">
        <v>45670.93539351852</v>
      </c>
      <c r="E1192" s="16" t="s">
        <v>318</v>
      </c>
      <c r="F1192" s="10" t="str">
        <f t="array" ref="F1192">IFERROR(XLOOKUP(E1192,Operadores!A:A,Operadores!B:B))</f>
        <v>RODRAU01</v>
      </c>
      <c r="G1192" s="16" t="s">
        <v>83</v>
      </c>
      <c r="H1192" s="13">
        <v>19.78936</v>
      </c>
      <c r="I1192" s="18">
        <v>391.0</v>
      </c>
      <c r="J1192" s="15">
        <f t="shared" si="5"/>
        <v>7737.63976</v>
      </c>
      <c r="K1192" s="10" t="str">
        <f t="array" ref="K1192">IFERROR(XLOOKUP(G1192,'Tipo de Carga'!A:A,'Tipo de Carga'!B:B))</f>
        <v>Autoabasto</v>
      </c>
      <c r="L1192" s="10">
        <f t="shared" si="2"/>
        <v>3</v>
      </c>
      <c r="M1192" s="10">
        <f t="shared" si="3"/>
        <v>13</v>
      </c>
      <c r="N1192" s="10">
        <f t="shared" si="4"/>
        <v>1</v>
      </c>
      <c r="O1192" s="10" t="str">
        <f t="array" ref="O1192">IFERROR(XLOOKUP(G1192,'Tipo de Carga'!A:A,'Tipo de Carga'!C:C))</f>
        <v>Diesel</v>
      </c>
    </row>
    <row r="1193">
      <c r="A1193" s="16">
        <v>1740.0</v>
      </c>
      <c r="B1193" s="10" t="str">
        <f t="array" ref="B1193">IFERROR(XLOOKUP(A1193,'Asignacion Ene'!A:A,'Asignacion Ene'!C:C))</f>
        <v>Circuitos</v>
      </c>
      <c r="C1193" s="10" t="str">
        <f t="array" ref="C1193">IFERROR(XLOOKUP(A1193,'Asignacion Ene'!A:A,'Asignacion Ene'!B:B))</f>
        <v>EC-03</v>
      </c>
      <c r="D1193" s="28">
        <v>45670.86040509259</v>
      </c>
      <c r="E1193" s="16" t="s">
        <v>358</v>
      </c>
      <c r="F1193" s="10" t="str">
        <f t="array" ref="F1193">IFERROR(XLOOKUP(E1193,Operadores!A:A,Operadores!B:B))</f>
        <v>CUAALV</v>
      </c>
      <c r="G1193" s="16" t="s">
        <v>83</v>
      </c>
      <c r="H1193" s="13">
        <v>19.78936</v>
      </c>
      <c r="I1193" s="18">
        <v>540.0</v>
      </c>
      <c r="J1193" s="15">
        <f t="shared" si="5"/>
        <v>10686.2544</v>
      </c>
      <c r="K1193" s="10" t="str">
        <f t="array" ref="K1193">IFERROR(XLOOKUP(G1193,'Tipo de Carga'!A:A,'Tipo de Carga'!B:B))</f>
        <v>Autoabasto</v>
      </c>
      <c r="L1193" s="10">
        <f t="shared" si="2"/>
        <v>3</v>
      </c>
      <c r="M1193" s="10">
        <f t="shared" si="3"/>
        <v>13</v>
      </c>
      <c r="N1193" s="10">
        <f t="shared" si="4"/>
        <v>1</v>
      </c>
      <c r="O1193" s="10" t="str">
        <f t="array" ref="O1193">IFERROR(XLOOKUP(G1193,'Tipo de Carga'!A:A,'Tipo de Carga'!C:C))</f>
        <v>Diesel</v>
      </c>
    </row>
    <row r="1194">
      <c r="A1194" s="16">
        <v>2051.0</v>
      </c>
      <c r="B1194" s="10" t="str">
        <f t="array" ref="B1194">IFERROR(XLOOKUP(A1194,'Asignacion Ene'!A:A,'Asignacion Ene'!C:C))</f>
        <v>PISA Gdl</v>
      </c>
      <c r="C1194" s="10" t="str">
        <f t="array" ref="C1194">IFERROR(XLOOKUP(A1194,'Asignacion Ene'!A:A,'Asignacion Ene'!B:B))</f>
        <v>EC-06</v>
      </c>
      <c r="D1194" s="28">
        <v>45670.78773148148</v>
      </c>
      <c r="E1194" s="16" t="s">
        <v>160</v>
      </c>
      <c r="F1194" s="10" t="str">
        <f t="array" ref="F1194">IFERROR(XLOOKUP(E1194,Operadores!A:A,Operadores!B:B))</f>
        <v>CARGUS</v>
      </c>
      <c r="G1194" s="16" t="s">
        <v>83</v>
      </c>
      <c r="H1194" s="13">
        <v>19.78936</v>
      </c>
      <c r="I1194" s="18">
        <v>210.0</v>
      </c>
      <c r="J1194" s="15">
        <f t="shared" si="5"/>
        <v>4155.7656</v>
      </c>
      <c r="K1194" s="10" t="str">
        <f t="array" ref="K1194">IFERROR(XLOOKUP(G1194,'Tipo de Carga'!A:A,'Tipo de Carga'!B:B))</f>
        <v>Autoabasto</v>
      </c>
      <c r="L1194" s="10">
        <f t="shared" si="2"/>
        <v>3</v>
      </c>
      <c r="M1194" s="10">
        <f t="shared" si="3"/>
        <v>13</v>
      </c>
      <c r="N1194" s="10">
        <f t="shared" si="4"/>
        <v>1</v>
      </c>
      <c r="O1194" s="10" t="str">
        <f t="array" ref="O1194">IFERROR(XLOOKUP(G1194,'Tipo de Carga'!A:A,'Tipo de Carga'!C:C))</f>
        <v>Diesel</v>
      </c>
    </row>
    <row r="1195">
      <c r="A1195" s="16">
        <v>1829.0</v>
      </c>
      <c r="B1195" s="10" t="str">
        <f t="array" ref="B1195">IFERROR(XLOOKUP(A1195,'Asignacion Ene'!A:A,'Asignacion Ene'!C:C))</f>
        <v>Circuitos</v>
      </c>
      <c r="C1195" s="10" t="str">
        <f t="array" ref="C1195">IFERROR(XLOOKUP(A1195,'Asignacion Ene'!A:A,'Asignacion Ene'!B:B))</f>
        <v>EC-03</v>
      </c>
      <c r="D1195" s="28">
        <v>45670.78408564815</v>
      </c>
      <c r="E1195" s="16" t="s">
        <v>152</v>
      </c>
      <c r="F1195" s="10" t="str">
        <f t="array" ref="F1195">IFERROR(XLOOKUP(E1195,Operadores!A:A,Operadores!B:B))</f>
        <v>HERAL04</v>
      </c>
      <c r="G1195" s="16" t="s">
        <v>83</v>
      </c>
      <c r="H1195" s="13">
        <v>19.78936</v>
      </c>
      <c r="I1195" s="18">
        <v>450.0</v>
      </c>
      <c r="J1195" s="15">
        <f t="shared" si="5"/>
        <v>8905.212</v>
      </c>
      <c r="K1195" s="10" t="str">
        <f t="array" ref="K1195">IFERROR(XLOOKUP(G1195,'Tipo de Carga'!A:A,'Tipo de Carga'!B:B))</f>
        <v>Autoabasto</v>
      </c>
      <c r="L1195" s="10">
        <f t="shared" si="2"/>
        <v>3</v>
      </c>
      <c r="M1195" s="10">
        <f t="shared" si="3"/>
        <v>13</v>
      </c>
      <c r="N1195" s="10">
        <f t="shared" si="4"/>
        <v>1</v>
      </c>
      <c r="O1195" s="10" t="str">
        <f t="array" ref="O1195">IFERROR(XLOOKUP(G1195,'Tipo de Carga'!A:A,'Tipo de Carga'!C:C))</f>
        <v>Diesel</v>
      </c>
    </row>
    <row r="1196">
      <c r="A1196" s="16">
        <v>2051.0</v>
      </c>
      <c r="B1196" s="10" t="str">
        <f t="array" ref="B1196">IFERROR(XLOOKUP(A1196,'Asignacion Ene'!A:A,'Asignacion Ene'!C:C))</f>
        <v>PISA Gdl</v>
      </c>
      <c r="C1196" s="10" t="str">
        <f t="array" ref="C1196">IFERROR(XLOOKUP(A1196,'Asignacion Ene'!A:A,'Asignacion Ene'!B:B))</f>
        <v>EC-06</v>
      </c>
      <c r="D1196" s="28">
        <v>45670.78391203703</v>
      </c>
      <c r="E1196" s="16" t="s">
        <v>160</v>
      </c>
      <c r="F1196" s="10" t="str">
        <f t="array" ref="F1196">IFERROR(XLOOKUP(E1196,Operadores!A:A,Operadores!B:B))</f>
        <v>CARGUS</v>
      </c>
      <c r="G1196" s="16" t="s">
        <v>83</v>
      </c>
      <c r="H1196" s="13">
        <v>19.78936</v>
      </c>
      <c r="I1196" s="18">
        <v>273.0</v>
      </c>
      <c r="J1196" s="15">
        <f t="shared" si="5"/>
        <v>5402.49528</v>
      </c>
      <c r="K1196" s="10" t="str">
        <f t="array" ref="K1196">IFERROR(XLOOKUP(G1196,'Tipo de Carga'!A:A,'Tipo de Carga'!B:B))</f>
        <v>Autoabasto</v>
      </c>
      <c r="L1196" s="10">
        <f t="shared" si="2"/>
        <v>3</v>
      </c>
      <c r="M1196" s="10">
        <f t="shared" si="3"/>
        <v>13</v>
      </c>
      <c r="N1196" s="10">
        <f t="shared" si="4"/>
        <v>1</v>
      </c>
      <c r="O1196" s="10" t="str">
        <f t="array" ref="O1196">IFERROR(XLOOKUP(G1196,'Tipo de Carga'!A:A,'Tipo de Carga'!C:C))</f>
        <v>Diesel</v>
      </c>
    </row>
    <row r="1197">
      <c r="A1197" s="16">
        <v>1871.0</v>
      </c>
      <c r="B1197" s="10" t="str">
        <f t="array" ref="B1197">IFERROR(XLOOKUP(A1197,'Asignacion Ene'!A:A,'Asignacion Ene'!C:C))</f>
        <v>Circuitos</v>
      </c>
      <c r="C1197" s="10" t="str">
        <f t="array" ref="C1197">IFERROR(XLOOKUP(A1197,'Asignacion Ene'!A:A,'Asignacion Ene'!B:B))</f>
        <v>EC-03</v>
      </c>
      <c r="D1197" s="28">
        <v>45670.62946759259</v>
      </c>
      <c r="E1197" s="16" t="s">
        <v>82</v>
      </c>
      <c r="F1197" s="10" t="str">
        <f t="array" ref="F1197">IFERROR(XLOOKUP(E1197,Operadores!A:A,Operadores!B:B))</f>
        <v>LOPREN</v>
      </c>
      <c r="G1197" s="16" t="s">
        <v>83</v>
      </c>
      <c r="H1197" s="13">
        <v>19.78936</v>
      </c>
      <c r="I1197" s="18">
        <v>332.0</v>
      </c>
      <c r="J1197" s="15">
        <f t="shared" si="5"/>
        <v>6570.06752</v>
      </c>
      <c r="K1197" s="10" t="str">
        <f t="array" ref="K1197">IFERROR(XLOOKUP(G1197,'Tipo de Carga'!A:A,'Tipo de Carga'!B:B))</f>
        <v>Autoabasto</v>
      </c>
      <c r="L1197" s="10">
        <f t="shared" si="2"/>
        <v>3</v>
      </c>
      <c r="M1197" s="10">
        <f t="shared" si="3"/>
        <v>13</v>
      </c>
      <c r="N1197" s="10">
        <f t="shared" si="4"/>
        <v>1</v>
      </c>
      <c r="O1197" s="10" t="str">
        <f t="array" ref="O1197">IFERROR(XLOOKUP(G1197,'Tipo de Carga'!A:A,'Tipo de Carga'!C:C))</f>
        <v>Diesel</v>
      </c>
    </row>
    <row r="1198">
      <c r="A1198" s="16">
        <v>1955.0</v>
      </c>
      <c r="B1198" s="10" t="str">
        <f t="array" ref="B1198">IFERROR(XLOOKUP(A1198,'Asignacion Ene'!A:A,'Asignacion Ene'!C:C))</f>
        <v>Circuitos</v>
      </c>
      <c r="C1198" s="10" t="str">
        <f t="array" ref="C1198">IFERROR(XLOOKUP(A1198,'Asignacion Ene'!A:A,'Asignacion Ene'!B:B))</f>
        <v>EC-03</v>
      </c>
      <c r="D1198" s="28">
        <v>45670.5940162037</v>
      </c>
      <c r="E1198" s="16" t="s">
        <v>329</v>
      </c>
      <c r="F1198" s="10" t="str">
        <f t="array" ref="F1198">IFERROR(XLOOKUP(E1198,Operadores!A:A,Operadores!B:B))</f>
        <v>MOZPEDX</v>
      </c>
      <c r="G1198" s="16" t="s">
        <v>83</v>
      </c>
      <c r="H1198" s="13">
        <v>19.78936</v>
      </c>
      <c r="I1198" s="18">
        <v>330.0</v>
      </c>
      <c r="J1198" s="15">
        <f t="shared" si="5"/>
        <v>6530.4888</v>
      </c>
      <c r="K1198" s="10" t="str">
        <f t="array" ref="K1198">IFERROR(XLOOKUP(G1198,'Tipo de Carga'!A:A,'Tipo de Carga'!B:B))</f>
        <v>Autoabasto</v>
      </c>
      <c r="L1198" s="10">
        <f t="shared" si="2"/>
        <v>3</v>
      </c>
      <c r="M1198" s="10">
        <f t="shared" si="3"/>
        <v>13</v>
      </c>
      <c r="N1198" s="10">
        <f t="shared" si="4"/>
        <v>1</v>
      </c>
      <c r="O1198" s="10" t="str">
        <f t="array" ref="O1198">IFERROR(XLOOKUP(G1198,'Tipo de Carga'!A:A,'Tipo de Carga'!C:C))</f>
        <v>Diesel</v>
      </c>
    </row>
    <row r="1199">
      <c r="A1199" s="16">
        <v>1936.0</v>
      </c>
      <c r="B1199" s="10" t="str">
        <f t="array" ref="B1199">IFERROR(XLOOKUP(A1199,'Asignacion Ene'!A:A,'Asignacion Ene'!C:C))</f>
        <v>Circuitos</v>
      </c>
      <c r="C1199" s="10" t="str">
        <f t="array" ref="C1199">IFERROR(XLOOKUP(A1199,'Asignacion Ene'!A:A,'Asignacion Ene'!B:B))</f>
        <v>EC-03</v>
      </c>
      <c r="D1199" s="28">
        <v>45670.53605324074</v>
      </c>
      <c r="E1199" s="16" t="s">
        <v>105</v>
      </c>
      <c r="F1199" s="10" t="str">
        <f t="array" ref="F1199">IFERROR(XLOOKUP(E1199,Operadores!A:A,Operadores!B:B))</f>
        <v>OCAMA</v>
      </c>
      <c r="G1199" s="16" t="s">
        <v>83</v>
      </c>
      <c r="H1199" s="13">
        <v>19.78936</v>
      </c>
      <c r="I1199" s="18">
        <v>160.0</v>
      </c>
      <c r="J1199" s="15">
        <f t="shared" si="5"/>
        <v>3166.2976</v>
      </c>
      <c r="K1199" s="10" t="str">
        <f t="array" ref="K1199">IFERROR(XLOOKUP(G1199,'Tipo de Carga'!A:A,'Tipo de Carga'!B:B))</f>
        <v>Autoabasto</v>
      </c>
      <c r="L1199" s="10">
        <f t="shared" si="2"/>
        <v>3</v>
      </c>
      <c r="M1199" s="10">
        <f t="shared" si="3"/>
        <v>13</v>
      </c>
      <c r="N1199" s="10">
        <f t="shared" si="4"/>
        <v>1</v>
      </c>
      <c r="O1199" s="10" t="str">
        <f t="array" ref="O1199">IFERROR(XLOOKUP(G1199,'Tipo de Carga'!A:A,'Tipo de Carga'!C:C))</f>
        <v>Diesel</v>
      </c>
    </row>
    <row r="1200">
      <c r="A1200" s="16">
        <v>2063.0</v>
      </c>
      <c r="B1200" s="10" t="str">
        <f t="array" ref="B1200">IFERROR(XLOOKUP(A1200,'Asignacion Ene'!A:A,'Asignacion Ene'!C:C))</f>
        <v>PISA Gdl</v>
      </c>
      <c r="C1200" s="10" t="str">
        <f t="array" ref="C1200">IFERROR(XLOOKUP(A1200,'Asignacion Ene'!A:A,'Asignacion Ene'!B:B))</f>
        <v>EC-06</v>
      </c>
      <c r="D1200" s="28">
        <v>45670.44361111111</v>
      </c>
      <c r="E1200" s="16" t="s">
        <v>163</v>
      </c>
      <c r="F1200" s="10" t="str">
        <f t="array" ref="F1200">IFERROR(XLOOKUP(E1200,Operadores!A:A,Operadores!B:B))</f>
        <v>GOMLUI02</v>
      </c>
      <c r="G1200" s="16" t="s">
        <v>83</v>
      </c>
      <c r="H1200" s="13">
        <v>19.78936</v>
      </c>
      <c r="I1200" s="18">
        <v>550.0</v>
      </c>
      <c r="J1200" s="15">
        <f t="shared" si="5"/>
        <v>10884.148</v>
      </c>
      <c r="K1200" s="10" t="str">
        <f t="array" ref="K1200">IFERROR(XLOOKUP(G1200,'Tipo de Carga'!A:A,'Tipo de Carga'!B:B))</f>
        <v>Autoabasto</v>
      </c>
      <c r="L1200" s="10">
        <f t="shared" si="2"/>
        <v>3</v>
      </c>
      <c r="M1200" s="10">
        <f t="shared" si="3"/>
        <v>13</v>
      </c>
      <c r="N1200" s="10">
        <f t="shared" si="4"/>
        <v>1</v>
      </c>
      <c r="O1200" s="10" t="str">
        <f t="array" ref="O1200">IFERROR(XLOOKUP(G1200,'Tipo de Carga'!A:A,'Tipo de Carga'!C:C))</f>
        <v>Diesel</v>
      </c>
    </row>
    <row r="1201">
      <c r="A1201" s="16">
        <v>2056.0</v>
      </c>
      <c r="B1201" s="10" t="str">
        <f t="array" ref="B1201">IFERROR(XLOOKUP(A1201,'Asignacion Ene'!A:A,'Asignacion Ene'!C:C))</f>
        <v>PISA Gdl</v>
      </c>
      <c r="C1201" s="10" t="str">
        <f t="array" ref="C1201">IFERROR(XLOOKUP(A1201,'Asignacion Ene'!A:A,'Asignacion Ene'!B:B))</f>
        <v>EC-06</v>
      </c>
      <c r="D1201" s="28">
        <v>45670.43032407408</v>
      </c>
      <c r="E1201" s="16" t="s">
        <v>336</v>
      </c>
      <c r="F1201" s="10" t="str">
        <f t="array" ref="F1201">IFERROR(XLOOKUP(E1201,Operadores!A:A,Operadores!B:B))</f>
        <v>AQUISA</v>
      </c>
      <c r="G1201" s="16" t="s">
        <v>83</v>
      </c>
      <c r="H1201" s="13">
        <v>19.78936</v>
      </c>
      <c r="I1201" s="18">
        <v>511.0</v>
      </c>
      <c r="J1201" s="15">
        <f t="shared" si="5"/>
        <v>10112.36296</v>
      </c>
      <c r="K1201" s="10" t="str">
        <f t="array" ref="K1201">IFERROR(XLOOKUP(G1201,'Tipo de Carga'!A:A,'Tipo de Carga'!B:B))</f>
        <v>Autoabasto</v>
      </c>
      <c r="L1201" s="10">
        <f t="shared" si="2"/>
        <v>3</v>
      </c>
      <c r="M1201" s="10">
        <f t="shared" si="3"/>
        <v>13</v>
      </c>
      <c r="N1201" s="10">
        <f t="shared" si="4"/>
        <v>1</v>
      </c>
      <c r="O1201" s="10" t="str">
        <f t="array" ref="O1201">IFERROR(XLOOKUP(G1201,'Tipo de Carga'!A:A,'Tipo de Carga'!C:C))</f>
        <v>Diesel</v>
      </c>
    </row>
    <row r="1202">
      <c r="A1202" s="16">
        <v>2061.0</v>
      </c>
      <c r="B1202" s="10" t="str">
        <f t="array" ref="B1202">IFERROR(XLOOKUP(A1202,'Asignacion Ene'!A:A,'Asignacion Ene'!C:C))</f>
        <v>PISA Gdl</v>
      </c>
      <c r="C1202" s="10" t="str">
        <f t="array" ref="C1202">IFERROR(XLOOKUP(A1202,'Asignacion Ene'!A:A,'Asignacion Ene'!B:B))</f>
        <v>EC-06</v>
      </c>
      <c r="D1202" s="28">
        <v>45670.39072916667</v>
      </c>
      <c r="E1202" s="16" t="s">
        <v>215</v>
      </c>
      <c r="F1202" s="10" t="str">
        <f t="array" ref="F1202">IFERROR(XLOOKUP(E1202,Operadores!A:A,Operadores!B:B))</f>
        <v>RESEDU</v>
      </c>
      <c r="G1202" s="16" t="s">
        <v>83</v>
      </c>
      <c r="H1202" s="13">
        <v>19.78936</v>
      </c>
      <c r="I1202" s="18">
        <v>110.0</v>
      </c>
      <c r="J1202" s="15">
        <f t="shared" si="5"/>
        <v>2176.8296</v>
      </c>
      <c r="K1202" s="10" t="str">
        <f t="array" ref="K1202">IFERROR(XLOOKUP(G1202,'Tipo de Carga'!A:A,'Tipo de Carga'!B:B))</f>
        <v>Autoabasto</v>
      </c>
      <c r="L1202" s="10">
        <f t="shared" si="2"/>
        <v>3</v>
      </c>
      <c r="M1202" s="10">
        <f t="shared" si="3"/>
        <v>13</v>
      </c>
      <c r="N1202" s="10">
        <f t="shared" si="4"/>
        <v>1</v>
      </c>
      <c r="O1202" s="10" t="str">
        <f t="array" ref="O1202">IFERROR(XLOOKUP(G1202,'Tipo de Carga'!A:A,'Tipo de Carga'!C:C))</f>
        <v>Diesel</v>
      </c>
    </row>
    <row r="1203">
      <c r="A1203" s="16">
        <v>2057.0</v>
      </c>
      <c r="B1203" s="10" t="str">
        <f t="array" ref="B1203">IFERROR(XLOOKUP(A1203,'Asignacion Ene'!A:A,'Asignacion Ene'!C:C))</f>
        <v>PISA Gdl</v>
      </c>
      <c r="C1203" s="10" t="str">
        <f t="array" ref="C1203">IFERROR(XLOOKUP(A1203,'Asignacion Ene'!A:A,'Asignacion Ene'!B:B))</f>
        <v>EC-06</v>
      </c>
      <c r="D1203" s="28">
        <v>45670.175092592595</v>
      </c>
      <c r="E1203" s="16" t="s">
        <v>381</v>
      </c>
      <c r="F1203" s="10" t="str">
        <f t="array" ref="F1203">IFERROR(XLOOKUP(E1203,Operadores!A:A,Operadores!B:B))</f>
        <v>MORDAV</v>
      </c>
      <c r="G1203" s="16" t="s">
        <v>83</v>
      </c>
      <c r="H1203" s="13">
        <v>19.78936</v>
      </c>
      <c r="I1203" s="18">
        <v>425.0</v>
      </c>
      <c r="J1203" s="15">
        <f t="shared" si="5"/>
        <v>8410.478</v>
      </c>
      <c r="K1203" s="10" t="str">
        <f t="array" ref="K1203">IFERROR(XLOOKUP(G1203,'Tipo de Carga'!A:A,'Tipo de Carga'!B:B))</f>
        <v>Autoabasto</v>
      </c>
      <c r="L1203" s="10">
        <f t="shared" si="2"/>
        <v>3</v>
      </c>
      <c r="M1203" s="10">
        <f t="shared" si="3"/>
        <v>13</v>
      </c>
      <c r="N1203" s="10">
        <f t="shared" si="4"/>
        <v>1</v>
      </c>
      <c r="O1203" s="10" t="str">
        <f t="array" ref="O1203">IFERROR(XLOOKUP(G1203,'Tipo de Carga'!A:A,'Tipo de Carga'!C:C))</f>
        <v>Diesel</v>
      </c>
    </row>
    <row r="1204">
      <c r="A1204" s="16">
        <v>2080.0</v>
      </c>
      <c r="B1204" s="10" t="str">
        <f t="array" ref="B1204">IFERROR(XLOOKUP(A1204,'Asignacion Ene'!A:A,'Asignacion Ene'!C:C))</f>
        <v>PISA Gdl</v>
      </c>
      <c r="C1204" s="10" t="str">
        <f t="array" ref="C1204">IFERROR(XLOOKUP(A1204,'Asignacion Ene'!A:A,'Asignacion Ene'!B:B))</f>
        <v>EC-06</v>
      </c>
      <c r="D1204" s="28">
        <v>45670.15378472222</v>
      </c>
      <c r="E1204" s="16" t="s">
        <v>278</v>
      </c>
      <c r="F1204" s="10" t="str">
        <f t="array" ref="F1204">IFERROR(XLOOKUP(E1204,Operadores!A:A,Operadores!B:B))</f>
        <v>BUEOSC</v>
      </c>
      <c r="G1204" s="16" t="s">
        <v>83</v>
      </c>
      <c r="H1204" s="13">
        <v>19.78936</v>
      </c>
      <c r="I1204" s="18">
        <v>648.0</v>
      </c>
      <c r="J1204" s="15">
        <f t="shared" si="5"/>
        <v>12823.50528</v>
      </c>
      <c r="K1204" s="10" t="str">
        <f t="array" ref="K1204">IFERROR(XLOOKUP(G1204,'Tipo de Carga'!A:A,'Tipo de Carga'!B:B))</f>
        <v>Autoabasto</v>
      </c>
      <c r="L1204" s="10">
        <f t="shared" si="2"/>
        <v>3</v>
      </c>
      <c r="M1204" s="10">
        <f t="shared" si="3"/>
        <v>13</v>
      </c>
      <c r="N1204" s="10">
        <f t="shared" si="4"/>
        <v>1</v>
      </c>
      <c r="O1204" s="10" t="str">
        <f t="array" ref="O1204">IFERROR(XLOOKUP(G1204,'Tipo de Carga'!A:A,'Tipo de Carga'!C:C))</f>
        <v>Diesel</v>
      </c>
    </row>
    <row r="1205">
      <c r="A1205" s="16">
        <v>1888.0</v>
      </c>
      <c r="B1205" s="10" t="str">
        <f t="array" ref="B1205">IFERROR(XLOOKUP(A1205,'Asignacion Ene'!A:A,'Asignacion Ene'!C:C))</f>
        <v>Circuitos</v>
      </c>
      <c r="C1205" s="10" t="str">
        <f t="array" ref="C1205">IFERROR(XLOOKUP(A1205,'Asignacion Ene'!A:A,'Asignacion Ene'!B:B))</f>
        <v>EC-03</v>
      </c>
      <c r="D1205" s="28">
        <v>45670.11665509259</v>
      </c>
      <c r="E1205" s="16" t="s">
        <v>84</v>
      </c>
      <c r="F1205" s="10" t="str">
        <f t="array" ref="F1205">IFERROR(XLOOKUP(E1205,Operadores!A:A,Operadores!B:B))</f>
        <v>CUAJOR</v>
      </c>
      <c r="G1205" s="16" t="s">
        <v>83</v>
      </c>
      <c r="H1205" s="13">
        <v>19.78936</v>
      </c>
      <c r="I1205" s="18">
        <v>705.0</v>
      </c>
      <c r="J1205" s="15">
        <f t="shared" si="5"/>
        <v>13951.4988</v>
      </c>
      <c r="K1205" s="10" t="str">
        <f t="array" ref="K1205">IFERROR(XLOOKUP(G1205,'Tipo de Carga'!A:A,'Tipo de Carga'!B:B))</f>
        <v>Autoabasto</v>
      </c>
      <c r="L1205" s="10">
        <f t="shared" si="2"/>
        <v>3</v>
      </c>
      <c r="M1205" s="10">
        <f t="shared" si="3"/>
        <v>13</v>
      </c>
      <c r="N1205" s="10">
        <f t="shared" si="4"/>
        <v>1</v>
      </c>
      <c r="O1205" s="10" t="str">
        <f t="array" ref="O1205">IFERROR(XLOOKUP(G1205,'Tipo de Carga'!A:A,'Tipo de Carga'!C:C))</f>
        <v>Diesel</v>
      </c>
    </row>
    <row r="1206">
      <c r="A1206" s="16">
        <v>1764.0</v>
      </c>
      <c r="B1206" s="10" t="str">
        <f t="array" ref="B1206">IFERROR(XLOOKUP(A1206,'Asignacion Ene'!A:A,'Asignacion Ene'!C:C))</f>
        <v>Polaris</v>
      </c>
      <c r="C1206" s="10" t="str">
        <f t="array" ref="C1206">IFERROR(XLOOKUP(A1206,'Asignacion Ene'!A:A,'Asignacion Ene'!B:B))</f>
        <v>EC-07</v>
      </c>
      <c r="D1206" s="28">
        <v>45670.72898148148</v>
      </c>
      <c r="E1206" s="16" t="s">
        <v>382</v>
      </c>
      <c r="F1206" s="10" t="str">
        <f t="array" ref="F1206">IFERROR(XLOOKUP(E1206,Operadores!A:A,Operadores!B:B))</f>
        <v>ZAVJOS01X</v>
      </c>
      <c r="G1206" s="16" t="s">
        <v>86</v>
      </c>
      <c r="H1206" s="13">
        <v>19.1917</v>
      </c>
      <c r="I1206" s="18">
        <v>321.0</v>
      </c>
      <c r="J1206" s="15">
        <f t="shared" si="5"/>
        <v>6160.5357</v>
      </c>
      <c r="K1206" s="10" t="str">
        <f t="array" ref="K1206">IFERROR(XLOOKUP(G1206,'Tipo de Carga'!A:A,'Tipo de Carga'!B:B))</f>
        <v>Autoabasto</v>
      </c>
      <c r="L1206" s="10">
        <f t="shared" si="2"/>
        <v>3</v>
      </c>
      <c r="M1206" s="10">
        <f t="shared" si="3"/>
        <v>13</v>
      </c>
      <c r="N1206" s="10">
        <f t="shared" si="4"/>
        <v>1</v>
      </c>
      <c r="O1206" s="10" t="str">
        <f t="array" ref="O1206">IFERROR(XLOOKUP(G1206,'Tipo de Carga'!A:A,'Tipo de Carga'!C:C))</f>
        <v>Diesel</v>
      </c>
    </row>
    <row r="1207">
      <c r="A1207" s="16">
        <v>1810.0</v>
      </c>
      <c r="B1207" s="10" t="str">
        <f t="array" ref="B1207">IFERROR(XLOOKUP(A1207,'Asignacion Ene'!A:A,'Asignacion Ene'!C:C))</f>
        <v>Circuitos</v>
      </c>
      <c r="C1207" s="10" t="str">
        <f t="array" ref="C1207">IFERROR(XLOOKUP(A1207,'Asignacion Ene'!A:A,'Asignacion Ene'!B:B))</f>
        <v>EC-03</v>
      </c>
      <c r="D1207" s="28">
        <v>45670.6062962963</v>
      </c>
      <c r="E1207" s="16" t="s">
        <v>197</v>
      </c>
      <c r="F1207" s="10" t="str">
        <f t="array" ref="F1207">IFERROR(XLOOKUP(E1207,Operadores!A:A,Operadores!B:B))</f>
        <v>MOLALE</v>
      </c>
      <c r="G1207" s="16" t="s">
        <v>86</v>
      </c>
      <c r="H1207" s="13">
        <v>19.1917</v>
      </c>
      <c r="I1207" s="18">
        <v>411.0</v>
      </c>
      <c r="J1207" s="15">
        <f t="shared" si="5"/>
        <v>7887.7887</v>
      </c>
      <c r="K1207" s="10" t="str">
        <f t="array" ref="K1207">IFERROR(XLOOKUP(G1207,'Tipo de Carga'!A:A,'Tipo de Carga'!B:B))</f>
        <v>Autoabasto</v>
      </c>
      <c r="L1207" s="10">
        <f t="shared" si="2"/>
        <v>3</v>
      </c>
      <c r="M1207" s="10">
        <f t="shared" si="3"/>
        <v>13</v>
      </c>
      <c r="N1207" s="10">
        <f t="shared" si="4"/>
        <v>1</v>
      </c>
      <c r="O1207" s="10" t="str">
        <f t="array" ref="O1207">IFERROR(XLOOKUP(G1207,'Tipo de Carga'!A:A,'Tipo de Carga'!C:C))</f>
        <v>Diesel</v>
      </c>
    </row>
    <row r="1208">
      <c r="A1208" s="16">
        <v>1891.0</v>
      </c>
      <c r="B1208" s="10" t="str">
        <f t="array" ref="B1208">IFERROR(XLOOKUP(A1208,'Asignacion Ene'!A:A,'Asignacion Ene'!C:C))</f>
        <v>Circuitos</v>
      </c>
      <c r="C1208" s="10" t="str">
        <f t="array" ref="C1208">IFERROR(XLOOKUP(A1208,'Asignacion Ene'!A:A,'Asignacion Ene'!B:B))</f>
        <v>EC-03</v>
      </c>
      <c r="D1208" s="28">
        <v>45670.528969907406</v>
      </c>
      <c r="E1208" s="16" t="s">
        <v>383</v>
      </c>
      <c r="F1208" s="10" t="str">
        <f t="array" ref="F1208">IFERROR(XLOOKUP(E1208,Operadores!A:A,Operadores!B:B))</f>
        <v>CHAAL</v>
      </c>
      <c r="G1208" s="16" t="s">
        <v>86</v>
      </c>
      <c r="H1208" s="13">
        <v>19.1917</v>
      </c>
      <c r="I1208" s="18">
        <v>506.0</v>
      </c>
      <c r="J1208" s="15">
        <f t="shared" si="5"/>
        <v>9711.0002</v>
      </c>
      <c r="K1208" s="10" t="str">
        <f t="array" ref="K1208">IFERROR(XLOOKUP(G1208,'Tipo de Carga'!A:A,'Tipo de Carga'!B:B))</f>
        <v>Autoabasto</v>
      </c>
      <c r="L1208" s="10">
        <f t="shared" si="2"/>
        <v>3</v>
      </c>
      <c r="M1208" s="10">
        <f t="shared" si="3"/>
        <v>13</v>
      </c>
      <c r="N1208" s="10">
        <f t="shared" si="4"/>
        <v>1</v>
      </c>
      <c r="O1208" s="10" t="str">
        <f t="array" ref="O1208">IFERROR(XLOOKUP(G1208,'Tipo de Carga'!A:A,'Tipo de Carga'!C:C))</f>
        <v>Diesel</v>
      </c>
    </row>
    <row r="1209">
      <c r="A1209" s="16">
        <v>1933.0</v>
      </c>
      <c r="B1209" s="10" t="str">
        <f t="array" ref="B1209">IFERROR(XLOOKUP(A1209,'Asignacion Ene'!A:A,'Asignacion Ene'!C:C))</f>
        <v>Circuitos</v>
      </c>
      <c r="C1209" s="10" t="str">
        <f t="array" ref="C1209">IFERROR(XLOOKUP(A1209,'Asignacion Ene'!A:A,'Asignacion Ene'!B:B))</f>
        <v>EC-03</v>
      </c>
      <c r="D1209" s="28">
        <v>45670.36802083333</v>
      </c>
      <c r="E1209" s="16" t="s">
        <v>87</v>
      </c>
      <c r="F1209" s="10" t="str">
        <f t="array" ref="F1209">IFERROR(XLOOKUP(E1209,Operadores!A:A,Operadores!B:B))</f>
        <v>OLIMAR01</v>
      </c>
      <c r="G1209" s="16" t="s">
        <v>86</v>
      </c>
      <c r="H1209" s="13">
        <v>19.1917</v>
      </c>
      <c r="I1209" s="18">
        <v>174.0</v>
      </c>
      <c r="J1209" s="15">
        <f t="shared" si="5"/>
        <v>3339.3558</v>
      </c>
      <c r="K1209" s="10" t="str">
        <f t="array" ref="K1209">IFERROR(XLOOKUP(G1209,'Tipo de Carga'!A:A,'Tipo de Carga'!B:B))</f>
        <v>Autoabasto</v>
      </c>
      <c r="L1209" s="10">
        <f t="shared" si="2"/>
        <v>3</v>
      </c>
      <c r="M1209" s="10">
        <f t="shared" si="3"/>
        <v>13</v>
      </c>
      <c r="N1209" s="10">
        <f t="shared" si="4"/>
        <v>1</v>
      </c>
      <c r="O1209" s="10" t="str">
        <f t="array" ref="O1209">IFERROR(XLOOKUP(G1209,'Tipo de Carga'!A:A,'Tipo de Carga'!C:C))</f>
        <v>Diesel</v>
      </c>
    </row>
    <row r="1210">
      <c r="A1210" s="16">
        <v>1862.0</v>
      </c>
      <c r="B1210" s="10" t="str">
        <f t="array" ref="B1210">IFERROR(XLOOKUP(A1210,'Asignacion Ene'!A:A,'Asignacion Ene'!C:C))</f>
        <v>Circuitos</v>
      </c>
      <c r="C1210" s="10" t="str">
        <f t="array" ref="C1210">IFERROR(XLOOKUP(A1210,'Asignacion Ene'!A:A,'Asignacion Ene'!B:B))</f>
        <v>EC-03</v>
      </c>
      <c r="D1210" s="28">
        <v>45670.70568287037</v>
      </c>
      <c r="E1210" s="16" t="s">
        <v>359</v>
      </c>
      <c r="F1210" s="10" t="str">
        <f t="array" ref="F1210">IFERROR(XLOOKUP(E1210,Operadores!A:A,Operadores!B:B))</f>
        <v>PERRI</v>
      </c>
      <c r="G1210" s="16" t="s">
        <v>33</v>
      </c>
      <c r="H1210" s="13">
        <v>19.16584</v>
      </c>
      <c r="I1210" s="18">
        <v>678.0</v>
      </c>
      <c r="J1210" s="15">
        <f t="shared" si="5"/>
        <v>12994.43952</v>
      </c>
      <c r="K1210" s="10" t="str">
        <f t="array" ref="K1210">IFERROR(XLOOKUP(G1210,'Tipo de Carga'!A:A,'Tipo de Carga'!B:B))</f>
        <v>Autoabasto</v>
      </c>
      <c r="L1210" s="10">
        <f t="shared" si="2"/>
        <v>3</v>
      </c>
      <c r="M1210" s="10">
        <f t="shared" si="3"/>
        <v>13</v>
      </c>
      <c r="N1210" s="10">
        <f t="shared" si="4"/>
        <v>1</v>
      </c>
      <c r="O1210" s="10" t="str">
        <f t="array" ref="O1210">IFERROR(XLOOKUP(G1210,'Tipo de Carga'!A:A,'Tipo de Carga'!C:C))</f>
        <v>Diesel</v>
      </c>
    </row>
    <row r="1211">
      <c r="A1211" s="16" t="s">
        <v>31</v>
      </c>
      <c r="B1211" s="10" t="str">
        <f t="array" ref="B1211">IFERROR(XLOOKUP(A1211,'Asignacion Ene'!A:A,'Asignacion Ene'!C:C))</f>
        <v/>
      </c>
      <c r="C1211" s="10" t="str">
        <f t="array" ref="C1211">IFERROR(XLOOKUP(A1211,'Asignacion Ene'!A:A,'Asignacion Ene'!B:B))</f>
        <v/>
      </c>
      <c r="D1211" s="28">
        <v>45670.42188657408</v>
      </c>
      <c r="E1211" s="16" t="s">
        <v>32</v>
      </c>
      <c r="F1211" s="10" t="str">
        <f t="array" ref="F1211">IFERROR(XLOOKUP(E1211,Operadores!A:A,Operadores!B:B))</f>
        <v>MTTO</v>
      </c>
      <c r="G1211" s="16" t="s">
        <v>33</v>
      </c>
      <c r="H1211" s="13">
        <v>19.16584</v>
      </c>
      <c r="I1211" s="18">
        <v>83.0</v>
      </c>
      <c r="J1211" s="15">
        <f t="shared" si="5"/>
        <v>1590.76472</v>
      </c>
      <c r="K1211" s="10" t="str">
        <f t="array" ref="K1211">IFERROR(XLOOKUP(G1211,'Tipo de Carga'!A:A,'Tipo de Carga'!B:B))</f>
        <v>Autoabasto</v>
      </c>
      <c r="L1211" s="10">
        <f t="shared" si="2"/>
        <v>3</v>
      </c>
      <c r="M1211" s="10">
        <f t="shared" si="3"/>
        <v>13</v>
      </c>
      <c r="N1211" s="10">
        <f t="shared" si="4"/>
        <v>1</v>
      </c>
      <c r="O1211" s="10" t="str">
        <f t="array" ref="O1211">IFERROR(XLOOKUP(G1211,'Tipo de Carga'!A:A,'Tipo de Carga'!C:C))</f>
        <v>Diesel</v>
      </c>
    </row>
    <row r="1212">
      <c r="A1212" s="16" t="s">
        <v>31</v>
      </c>
      <c r="B1212" s="10" t="str">
        <f t="array" ref="B1212">IFERROR(XLOOKUP(A1212,'Asignacion Ene'!A:A,'Asignacion Ene'!C:C))</f>
        <v/>
      </c>
      <c r="C1212" s="10" t="str">
        <f t="array" ref="C1212">IFERROR(XLOOKUP(A1212,'Asignacion Ene'!A:A,'Asignacion Ene'!B:B))</f>
        <v/>
      </c>
      <c r="D1212" s="28">
        <v>45670.411516203705</v>
      </c>
      <c r="E1212" s="16" t="s">
        <v>32</v>
      </c>
      <c r="F1212" s="10" t="str">
        <f t="array" ref="F1212">IFERROR(XLOOKUP(E1212,Operadores!A:A,Operadores!B:B))</f>
        <v>MTTO</v>
      </c>
      <c r="G1212" s="16" t="s">
        <v>33</v>
      </c>
      <c r="H1212" s="13">
        <v>19.16584</v>
      </c>
      <c r="I1212" s="18">
        <v>117.0</v>
      </c>
      <c r="J1212" s="15">
        <f t="shared" si="5"/>
        <v>2242.40328</v>
      </c>
      <c r="K1212" s="10" t="str">
        <f t="array" ref="K1212">IFERROR(XLOOKUP(G1212,'Tipo de Carga'!A:A,'Tipo de Carga'!B:B))</f>
        <v>Autoabasto</v>
      </c>
      <c r="L1212" s="10">
        <f t="shared" si="2"/>
        <v>3</v>
      </c>
      <c r="M1212" s="10">
        <f t="shared" si="3"/>
        <v>13</v>
      </c>
      <c r="N1212" s="10">
        <f t="shared" si="4"/>
        <v>1</v>
      </c>
      <c r="O1212" s="10" t="str">
        <f t="array" ref="O1212">IFERROR(XLOOKUP(G1212,'Tipo de Carga'!A:A,'Tipo de Carga'!C:C))</f>
        <v>Diesel</v>
      </c>
    </row>
    <row r="1213">
      <c r="A1213" s="16">
        <v>1793.0</v>
      </c>
      <c r="B1213" s="10" t="str">
        <f t="array" ref="B1213">IFERROR(XLOOKUP(A1213,'Asignacion Ene'!A:A,'Asignacion Ene'!C:C))</f>
        <v>Hisense</v>
      </c>
      <c r="C1213" s="10" t="str">
        <f t="array" ref="C1213">IFERROR(XLOOKUP(A1213,'Asignacion Ene'!A:A,'Asignacion Ene'!B:B))</f>
        <v>EC-03</v>
      </c>
      <c r="D1213" s="28">
        <v>45670.408425925925</v>
      </c>
      <c r="E1213" s="16" t="s">
        <v>281</v>
      </c>
      <c r="F1213" s="10" t="str">
        <f t="array" ref="F1213">IFERROR(XLOOKUP(E1213,Operadores!A:A,Operadores!B:B))</f>
        <v>MEDJOS01</v>
      </c>
      <c r="G1213" s="16" t="s">
        <v>33</v>
      </c>
      <c r="H1213" s="13">
        <v>19.16584</v>
      </c>
      <c r="I1213" s="18">
        <v>418.0</v>
      </c>
      <c r="J1213" s="15">
        <f t="shared" si="5"/>
        <v>8011.32112</v>
      </c>
      <c r="K1213" s="10" t="str">
        <f t="array" ref="K1213">IFERROR(XLOOKUP(G1213,'Tipo de Carga'!A:A,'Tipo de Carga'!B:B))</f>
        <v>Autoabasto</v>
      </c>
      <c r="L1213" s="10">
        <f t="shared" si="2"/>
        <v>3</v>
      </c>
      <c r="M1213" s="10">
        <f t="shared" si="3"/>
        <v>13</v>
      </c>
      <c r="N1213" s="10">
        <f t="shared" si="4"/>
        <v>1</v>
      </c>
      <c r="O1213" s="10" t="str">
        <f t="array" ref="O1213">IFERROR(XLOOKUP(G1213,'Tipo de Carga'!A:A,'Tipo de Carga'!C:C))</f>
        <v>Diesel</v>
      </c>
    </row>
    <row r="1214">
      <c r="A1214" s="16">
        <v>1793.0</v>
      </c>
      <c r="B1214" s="10" t="str">
        <f t="array" ref="B1214">IFERROR(XLOOKUP(A1214,'Asignacion Ene'!A:A,'Asignacion Ene'!C:C))</f>
        <v>Hisense</v>
      </c>
      <c r="C1214" s="10" t="str">
        <f t="array" ref="C1214">IFERROR(XLOOKUP(A1214,'Asignacion Ene'!A:A,'Asignacion Ene'!B:B))</f>
        <v>EC-03</v>
      </c>
      <c r="D1214" s="28">
        <v>45670.39405092593</v>
      </c>
      <c r="E1214" s="16" t="s">
        <v>281</v>
      </c>
      <c r="F1214" s="10" t="str">
        <f t="array" ref="F1214">IFERROR(XLOOKUP(E1214,Operadores!A:A,Operadores!B:B))</f>
        <v>MEDJOS01</v>
      </c>
      <c r="G1214" s="16" t="s">
        <v>33</v>
      </c>
      <c r="H1214" s="13">
        <v>19.16584</v>
      </c>
      <c r="I1214" s="18">
        <v>387.0</v>
      </c>
      <c r="J1214" s="15">
        <f t="shared" si="5"/>
        <v>7417.18008</v>
      </c>
      <c r="K1214" s="10" t="str">
        <f t="array" ref="K1214">IFERROR(XLOOKUP(G1214,'Tipo de Carga'!A:A,'Tipo de Carga'!B:B))</f>
        <v>Autoabasto</v>
      </c>
      <c r="L1214" s="10">
        <f t="shared" si="2"/>
        <v>3</v>
      </c>
      <c r="M1214" s="10">
        <f t="shared" si="3"/>
        <v>13</v>
      </c>
      <c r="N1214" s="10">
        <f t="shared" si="4"/>
        <v>1</v>
      </c>
      <c r="O1214" s="10" t="str">
        <f t="array" ref="O1214">IFERROR(XLOOKUP(G1214,'Tipo de Carga'!A:A,'Tipo de Carga'!C:C))</f>
        <v>Diesel</v>
      </c>
    </row>
    <row r="1215">
      <c r="A1215" s="16">
        <v>1999.0</v>
      </c>
      <c r="B1215" s="10" t="str">
        <f t="array" ref="B1215">IFERROR(XLOOKUP(A1215,'Asignacion Ene'!A:A,'Asignacion Ene'!C:C))</f>
        <v>MeLi Dedicado Merida</v>
      </c>
      <c r="C1215" s="10" t="str">
        <f t="array" ref="C1215">IFERROR(XLOOKUP(A1215,'Asignacion Ene'!A:A,'Asignacion Ene'!B:B))</f>
        <v>EC-05</v>
      </c>
      <c r="D1215" s="28">
        <v>45670.329618055555</v>
      </c>
      <c r="E1215" s="16" t="s">
        <v>88</v>
      </c>
      <c r="F1215" s="10" t="str">
        <f t="array" ref="F1215">IFERROR(XLOOKUP(E1215,Operadores!A:A,Operadores!B:B))</f>
        <v>CAMJOS</v>
      </c>
      <c r="G1215" s="16" t="s">
        <v>33</v>
      </c>
      <c r="H1215" s="13">
        <v>19.16584</v>
      </c>
      <c r="I1215" s="18">
        <v>309.0</v>
      </c>
      <c r="J1215" s="15">
        <f t="shared" si="5"/>
        <v>5922.24456</v>
      </c>
      <c r="K1215" s="10" t="str">
        <f t="array" ref="K1215">IFERROR(XLOOKUP(G1215,'Tipo de Carga'!A:A,'Tipo de Carga'!B:B))</f>
        <v>Autoabasto</v>
      </c>
      <c r="L1215" s="10">
        <f t="shared" si="2"/>
        <v>3</v>
      </c>
      <c r="M1215" s="10">
        <f t="shared" si="3"/>
        <v>13</v>
      </c>
      <c r="N1215" s="10">
        <f t="shared" si="4"/>
        <v>1</v>
      </c>
      <c r="O1215" s="10" t="str">
        <f t="array" ref="O1215">IFERROR(XLOOKUP(G1215,'Tipo de Carga'!A:A,'Tipo de Carga'!C:C))</f>
        <v>Diesel</v>
      </c>
    </row>
    <row r="1216">
      <c r="A1216" s="16">
        <v>2029.0</v>
      </c>
      <c r="B1216" s="10" t="str">
        <f t="array" ref="B1216">IFERROR(XLOOKUP(A1216,'Asignacion Ene'!A:A,'Asignacion Ene'!C:C))</f>
        <v>MeLi Dedicado Merida</v>
      </c>
      <c r="C1216" s="10" t="str">
        <f t="array" ref="C1216">IFERROR(XLOOKUP(A1216,'Asignacion Ene'!A:A,'Asignacion Ene'!B:B))</f>
        <v>EC-05</v>
      </c>
      <c r="D1216" s="28">
        <v>45670.99890046296</v>
      </c>
      <c r="E1216" s="16" t="s">
        <v>254</v>
      </c>
      <c r="F1216" s="10" t="str">
        <f t="array" ref="F1216">IFERROR(XLOOKUP(E1216,Operadores!A:A,Operadores!B:B))</f>
        <v>HERJUV</v>
      </c>
      <c r="G1216" s="16" t="s">
        <v>39</v>
      </c>
      <c r="H1216" s="13">
        <v>20.806606</v>
      </c>
      <c r="I1216" s="18">
        <v>370.0</v>
      </c>
      <c r="J1216" s="15">
        <f t="shared" si="5"/>
        <v>7698.44422</v>
      </c>
      <c r="K1216" s="10" t="str">
        <f t="array" ref="K1216">IFERROR(XLOOKUP(G1216,'Tipo de Carga'!A:A,'Tipo de Carga'!B:B))</f>
        <v>Autoabasto</v>
      </c>
      <c r="L1216" s="10">
        <f t="shared" si="2"/>
        <v>3</v>
      </c>
      <c r="M1216" s="10">
        <f t="shared" si="3"/>
        <v>13</v>
      </c>
      <c r="N1216" s="10">
        <f t="shared" si="4"/>
        <v>1</v>
      </c>
      <c r="O1216" s="10" t="str">
        <f t="array" ref="O1216">IFERROR(XLOOKUP(G1216,'Tipo de Carga'!A:A,'Tipo de Carga'!C:C))</f>
        <v>Diesel</v>
      </c>
    </row>
    <row r="1217">
      <c r="A1217" s="16">
        <v>2013.0</v>
      </c>
      <c r="B1217" s="10" t="str">
        <f t="array" ref="B1217">IFERROR(XLOOKUP(A1217,'Asignacion Ene'!A:A,'Asignacion Ene'!C:C))</f>
        <v>MeLi Dedicado Merida</v>
      </c>
      <c r="C1217" s="10" t="str">
        <f t="array" ref="C1217">IFERROR(XLOOKUP(A1217,'Asignacion Ene'!A:A,'Asignacion Ene'!B:B))</f>
        <v>EC-05</v>
      </c>
      <c r="D1217" s="28">
        <v>45670.94701388889</v>
      </c>
      <c r="E1217" s="16" t="s">
        <v>35</v>
      </c>
      <c r="F1217" s="10" t="str">
        <f t="array" ref="F1217">IFERROR(XLOOKUP(E1217,Operadores!A:A,Operadores!B:B))</f>
        <v>MONENR</v>
      </c>
      <c r="G1217" s="16" t="s">
        <v>39</v>
      </c>
      <c r="H1217" s="13">
        <v>20.806606</v>
      </c>
      <c r="I1217" s="18">
        <v>247.0</v>
      </c>
      <c r="J1217" s="15">
        <f t="shared" si="5"/>
        <v>5139.231682</v>
      </c>
      <c r="K1217" s="10" t="str">
        <f t="array" ref="K1217">IFERROR(XLOOKUP(G1217,'Tipo de Carga'!A:A,'Tipo de Carga'!B:B))</f>
        <v>Autoabasto</v>
      </c>
      <c r="L1217" s="10">
        <f t="shared" si="2"/>
        <v>3</v>
      </c>
      <c r="M1217" s="10">
        <f t="shared" si="3"/>
        <v>13</v>
      </c>
      <c r="N1217" s="10">
        <f t="shared" si="4"/>
        <v>1</v>
      </c>
      <c r="O1217" s="10" t="str">
        <f t="array" ref="O1217">IFERROR(XLOOKUP(G1217,'Tipo de Carga'!A:A,'Tipo de Carga'!C:C))</f>
        <v>Diesel</v>
      </c>
    </row>
    <row r="1218">
      <c r="A1218" s="16">
        <v>1729.0</v>
      </c>
      <c r="B1218" s="10" t="str">
        <f t="array" ref="B1218">IFERROR(XLOOKUP(A1218,'Asignacion Ene'!A:A,'Asignacion Ene'!C:C))</f>
        <v>Wm Full</v>
      </c>
      <c r="C1218" s="10" t="str">
        <f t="array" ref="C1218">IFERROR(XLOOKUP(A1218,'Asignacion Ene'!A:A,'Asignacion Ene'!B:B))</f>
        <v>EC-08</v>
      </c>
      <c r="D1218" s="28">
        <v>45670.85333333333</v>
      </c>
      <c r="E1218" s="16" t="s">
        <v>220</v>
      </c>
      <c r="F1218" s="10" t="str">
        <f t="array" ref="F1218">IFERROR(XLOOKUP(E1218,Operadores!A:A,Operadores!B:B))</f>
        <v>CAMJU01</v>
      </c>
      <c r="G1218" s="16" t="s">
        <v>39</v>
      </c>
      <c r="H1218" s="13">
        <v>20.806606</v>
      </c>
      <c r="I1218" s="18">
        <v>394.0</v>
      </c>
      <c r="J1218" s="15">
        <f t="shared" si="5"/>
        <v>8197.802764</v>
      </c>
      <c r="K1218" s="10" t="str">
        <f t="array" ref="K1218">IFERROR(XLOOKUP(G1218,'Tipo de Carga'!A:A,'Tipo de Carga'!B:B))</f>
        <v>Autoabasto</v>
      </c>
      <c r="L1218" s="10">
        <f t="shared" si="2"/>
        <v>3</v>
      </c>
      <c r="M1218" s="10">
        <f t="shared" si="3"/>
        <v>13</v>
      </c>
      <c r="N1218" s="10">
        <f t="shared" si="4"/>
        <v>1</v>
      </c>
      <c r="O1218" s="10" t="str">
        <f t="array" ref="O1218">IFERROR(XLOOKUP(G1218,'Tipo de Carga'!A:A,'Tipo de Carga'!C:C))</f>
        <v>Diesel</v>
      </c>
    </row>
    <row r="1219">
      <c r="A1219" s="16">
        <v>1728.0</v>
      </c>
      <c r="B1219" s="10" t="str">
        <f t="array" ref="B1219">IFERROR(XLOOKUP(A1219,'Asignacion Ene'!A:A,'Asignacion Ene'!C:C))</f>
        <v>Wm Full</v>
      </c>
      <c r="C1219" s="10" t="str">
        <f t="array" ref="C1219">IFERROR(XLOOKUP(A1219,'Asignacion Ene'!A:A,'Asignacion Ene'!B:B))</f>
        <v>EC-08</v>
      </c>
      <c r="D1219" s="28">
        <v>45670.84333333333</v>
      </c>
      <c r="E1219" s="16" t="s">
        <v>93</v>
      </c>
      <c r="F1219" s="10" t="str">
        <f t="array" ref="F1219">IFERROR(XLOOKUP(E1219,Operadores!A:A,Operadores!B:B))</f>
        <v>MARJO13</v>
      </c>
      <c r="G1219" s="16" t="s">
        <v>39</v>
      </c>
      <c r="H1219" s="13">
        <v>20.806606</v>
      </c>
      <c r="I1219" s="18">
        <v>433.0</v>
      </c>
      <c r="J1219" s="15">
        <f t="shared" si="5"/>
        <v>9009.260398</v>
      </c>
      <c r="K1219" s="10" t="str">
        <f t="array" ref="K1219">IFERROR(XLOOKUP(G1219,'Tipo de Carga'!A:A,'Tipo de Carga'!B:B))</f>
        <v>Autoabasto</v>
      </c>
      <c r="L1219" s="10">
        <f t="shared" si="2"/>
        <v>3</v>
      </c>
      <c r="M1219" s="10">
        <f t="shared" si="3"/>
        <v>13</v>
      </c>
      <c r="N1219" s="10">
        <f t="shared" si="4"/>
        <v>1</v>
      </c>
      <c r="O1219" s="10" t="str">
        <f t="array" ref="O1219">IFERROR(XLOOKUP(G1219,'Tipo de Carga'!A:A,'Tipo de Carga'!C:C))</f>
        <v>Diesel</v>
      </c>
    </row>
    <row r="1220">
      <c r="A1220" s="16">
        <v>1761.0</v>
      </c>
      <c r="B1220" s="10" t="str">
        <f t="array" ref="B1220">IFERROR(XLOOKUP(A1220,'Asignacion Ene'!A:A,'Asignacion Ene'!C:C))</f>
        <v>Wm Full</v>
      </c>
      <c r="C1220" s="10" t="str">
        <f t="array" ref="C1220">IFERROR(XLOOKUP(A1220,'Asignacion Ene'!A:A,'Asignacion Ene'!B:B))</f>
        <v>EC-08</v>
      </c>
      <c r="D1220" s="28">
        <v>45670.82048611111</v>
      </c>
      <c r="E1220" s="16" t="s">
        <v>102</v>
      </c>
      <c r="F1220" s="10" t="str">
        <f t="array" ref="F1220">IFERROR(XLOOKUP(E1220,Operadores!A:A,Operadores!B:B))</f>
        <v>RAMBAR</v>
      </c>
      <c r="G1220" s="16" t="s">
        <v>39</v>
      </c>
      <c r="H1220" s="13">
        <v>20.806606</v>
      </c>
      <c r="I1220" s="18">
        <v>324.0</v>
      </c>
      <c r="J1220" s="15">
        <f t="shared" si="5"/>
        <v>6741.340344</v>
      </c>
      <c r="K1220" s="10" t="str">
        <f t="array" ref="K1220">IFERROR(XLOOKUP(G1220,'Tipo de Carga'!A:A,'Tipo de Carga'!B:B))</f>
        <v>Autoabasto</v>
      </c>
      <c r="L1220" s="10">
        <f t="shared" si="2"/>
        <v>3</v>
      </c>
      <c r="M1220" s="10">
        <f t="shared" si="3"/>
        <v>13</v>
      </c>
      <c r="N1220" s="10">
        <f t="shared" si="4"/>
        <v>1</v>
      </c>
      <c r="O1220" s="10" t="str">
        <f t="array" ref="O1220">IFERROR(XLOOKUP(G1220,'Tipo de Carga'!A:A,'Tipo de Carga'!C:C))</f>
        <v>Diesel</v>
      </c>
    </row>
    <row r="1221">
      <c r="A1221" s="16">
        <v>1701.0</v>
      </c>
      <c r="B1221" s="10" t="str">
        <f t="array" ref="B1221">IFERROR(XLOOKUP(A1221,'Asignacion Ene'!A:A,'Asignacion Ene'!C:C))</f>
        <v>Wm Full</v>
      </c>
      <c r="C1221" s="10" t="str">
        <f t="array" ref="C1221">IFERROR(XLOOKUP(A1221,'Asignacion Ene'!A:A,'Asignacion Ene'!B:B))</f>
        <v>EC-08</v>
      </c>
      <c r="D1221" s="28">
        <v>45670.811203703706</v>
      </c>
      <c r="E1221" s="16" t="s">
        <v>262</v>
      </c>
      <c r="F1221" s="10" t="str">
        <f t="array" ref="F1221">IFERROR(XLOOKUP(E1221,Operadores!A:A,Operadores!B:B))</f>
        <v>HERMOI</v>
      </c>
      <c r="G1221" s="16" t="s">
        <v>39</v>
      </c>
      <c r="H1221" s="13">
        <v>20.806606</v>
      </c>
      <c r="I1221" s="18">
        <v>230.0</v>
      </c>
      <c r="J1221" s="15">
        <f t="shared" si="5"/>
        <v>4785.51938</v>
      </c>
      <c r="K1221" s="10" t="str">
        <f t="array" ref="K1221">IFERROR(XLOOKUP(G1221,'Tipo de Carga'!A:A,'Tipo de Carga'!B:B))</f>
        <v>Autoabasto</v>
      </c>
      <c r="L1221" s="10">
        <f t="shared" si="2"/>
        <v>3</v>
      </c>
      <c r="M1221" s="10">
        <f t="shared" si="3"/>
        <v>13</v>
      </c>
      <c r="N1221" s="10">
        <f t="shared" si="4"/>
        <v>1</v>
      </c>
      <c r="O1221" s="10" t="str">
        <f t="array" ref="O1221">IFERROR(XLOOKUP(G1221,'Tipo de Carga'!A:A,'Tipo de Carga'!C:C))</f>
        <v>Diesel</v>
      </c>
    </row>
    <row r="1222">
      <c r="A1222" s="16">
        <v>2005.0</v>
      </c>
      <c r="B1222" s="10" t="str">
        <f t="array" ref="B1222">IFERROR(XLOOKUP(A1222,'Asignacion Ene'!A:A,'Asignacion Ene'!C:C))</f>
        <v>MeLi Dedicado Merida</v>
      </c>
      <c r="C1222" s="10" t="str">
        <f t="array" ref="C1222">IFERROR(XLOOKUP(A1222,'Asignacion Ene'!A:A,'Asignacion Ene'!B:B))</f>
        <v>EC-05</v>
      </c>
      <c r="D1222" s="28">
        <v>45670.788460648146</v>
      </c>
      <c r="E1222" s="16" t="s">
        <v>384</v>
      </c>
      <c r="F1222" s="10" t="str">
        <f t="array" ref="F1222">IFERROR(XLOOKUP(E1222,Operadores!A:A,Operadores!B:B))</f>
        <v>DOMLEO</v>
      </c>
      <c r="G1222" s="16" t="s">
        <v>39</v>
      </c>
      <c r="H1222" s="13">
        <v>20.806606</v>
      </c>
      <c r="I1222" s="18">
        <v>211.0</v>
      </c>
      <c r="J1222" s="15">
        <f t="shared" si="5"/>
        <v>4390.193866</v>
      </c>
      <c r="K1222" s="10" t="str">
        <f t="array" ref="K1222">IFERROR(XLOOKUP(G1222,'Tipo de Carga'!A:A,'Tipo de Carga'!B:B))</f>
        <v>Autoabasto</v>
      </c>
      <c r="L1222" s="10">
        <f t="shared" si="2"/>
        <v>3</v>
      </c>
      <c r="M1222" s="10">
        <f t="shared" si="3"/>
        <v>13</v>
      </c>
      <c r="N1222" s="10">
        <f t="shared" si="4"/>
        <v>1</v>
      </c>
      <c r="O1222" s="10" t="str">
        <f t="array" ref="O1222">IFERROR(XLOOKUP(G1222,'Tipo de Carga'!A:A,'Tipo de Carga'!C:C))</f>
        <v>Diesel</v>
      </c>
    </row>
    <row r="1223">
      <c r="A1223" s="16">
        <v>1995.0</v>
      </c>
      <c r="B1223" s="10" t="str">
        <f t="array" ref="B1223">IFERROR(XLOOKUP(A1223,'Asignacion Ene'!A:A,'Asignacion Ene'!C:C))</f>
        <v>MeLi Dedicado Merida</v>
      </c>
      <c r="C1223" s="10" t="str">
        <f t="array" ref="C1223">IFERROR(XLOOKUP(A1223,'Asignacion Ene'!A:A,'Asignacion Ene'!B:B))</f>
        <v>EC-05</v>
      </c>
      <c r="D1223" s="28">
        <v>45670.72175925926</v>
      </c>
      <c r="E1223" s="16" t="s">
        <v>178</v>
      </c>
      <c r="F1223" s="10" t="str">
        <f t="array" ref="F1223">IFERROR(XLOOKUP(E1223,Operadores!A:A,Operadores!B:B))</f>
        <v>ESTAN</v>
      </c>
      <c r="G1223" s="16" t="s">
        <v>39</v>
      </c>
      <c r="H1223" s="13">
        <v>20.806606</v>
      </c>
      <c r="I1223" s="18">
        <v>250.0</v>
      </c>
      <c r="J1223" s="15">
        <f t="shared" si="5"/>
        <v>5201.6515</v>
      </c>
      <c r="K1223" s="10" t="str">
        <f t="array" ref="K1223">IFERROR(XLOOKUP(G1223,'Tipo de Carga'!A:A,'Tipo de Carga'!B:B))</f>
        <v>Autoabasto</v>
      </c>
      <c r="L1223" s="10">
        <f t="shared" si="2"/>
        <v>3</v>
      </c>
      <c r="M1223" s="10">
        <f t="shared" si="3"/>
        <v>13</v>
      </c>
      <c r="N1223" s="10">
        <f t="shared" si="4"/>
        <v>1</v>
      </c>
      <c r="O1223" s="10" t="str">
        <f t="array" ref="O1223">IFERROR(XLOOKUP(G1223,'Tipo de Carga'!A:A,'Tipo de Carga'!C:C))</f>
        <v>Diesel</v>
      </c>
    </row>
    <row r="1224">
      <c r="A1224" s="16">
        <v>1738.0</v>
      </c>
      <c r="B1224" s="10" t="str">
        <f t="array" ref="B1224">IFERROR(XLOOKUP(A1224,'Asignacion Ene'!A:A,'Asignacion Ene'!C:C))</f>
        <v>Wm Full</v>
      </c>
      <c r="C1224" s="10" t="str">
        <f t="array" ref="C1224">IFERROR(XLOOKUP(A1224,'Asignacion Ene'!A:A,'Asignacion Ene'!B:B))</f>
        <v>EC-08</v>
      </c>
      <c r="D1224" s="28">
        <v>45670.71380787037</v>
      </c>
      <c r="E1224" s="16" t="s">
        <v>223</v>
      </c>
      <c r="F1224" s="10" t="str">
        <f t="array" ref="F1224">IFERROR(XLOOKUP(E1224,Operadores!A:A,Operadores!B:B))</f>
        <v>PEROMA</v>
      </c>
      <c r="G1224" s="16" t="s">
        <v>39</v>
      </c>
      <c r="H1224" s="13">
        <v>20.806606</v>
      </c>
      <c r="I1224" s="18">
        <v>408.0</v>
      </c>
      <c r="J1224" s="15">
        <f t="shared" si="5"/>
        <v>8489.095248</v>
      </c>
      <c r="K1224" s="10" t="str">
        <f t="array" ref="K1224">IFERROR(XLOOKUP(G1224,'Tipo de Carga'!A:A,'Tipo de Carga'!B:B))</f>
        <v>Autoabasto</v>
      </c>
      <c r="L1224" s="10">
        <f t="shared" si="2"/>
        <v>3</v>
      </c>
      <c r="M1224" s="10">
        <f t="shared" si="3"/>
        <v>13</v>
      </c>
      <c r="N1224" s="10">
        <f t="shared" si="4"/>
        <v>1</v>
      </c>
      <c r="O1224" s="10" t="str">
        <f t="array" ref="O1224">IFERROR(XLOOKUP(G1224,'Tipo de Carga'!A:A,'Tipo de Carga'!C:C))</f>
        <v>Diesel</v>
      </c>
    </row>
    <row r="1225">
      <c r="A1225" s="16">
        <v>1705.0</v>
      </c>
      <c r="B1225" s="10" t="str">
        <f t="array" ref="B1225">IFERROR(XLOOKUP(A1225,'Asignacion Ene'!A:A,'Asignacion Ene'!C:C))</f>
        <v>Wm Full</v>
      </c>
      <c r="C1225" s="10" t="str">
        <f t="array" ref="C1225">IFERROR(XLOOKUP(A1225,'Asignacion Ene'!A:A,'Asignacion Ene'!B:B))</f>
        <v>EC-08</v>
      </c>
      <c r="D1225" s="28">
        <v>45670.71061342592</v>
      </c>
      <c r="E1225" s="16" t="s">
        <v>348</v>
      </c>
      <c r="F1225" s="10" t="str">
        <f t="array" ref="F1225">IFERROR(XLOOKUP(E1225,Operadores!A:A,Operadores!B:B))</f>
        <v>PERVIC</v>
      </c>
      <c r="G1225" s="16" t="s">
        <v>39</v>
      </c>
      <c r="H1225" s="13">
        <v>20.806606</v>
      </c>
      <c r="I1225" s="18">
        <v>398.0</v>
      </c>
      <c r="J1225" s="15">
        <f t="shared" si="5"/>
        <v>8281.029188</v>
      </c>
      <c r="K1225" s="10" t="str">
        <f t="array" ref="K1225">IFERROR(XLOOKUP(G1225,'Tipo de Carga'!A:A,'Tipo de Carga'!B:B))</f>
        <v>Autoabasto</v>
      </c>
      <c r="L1225" s="10">
        <f t="shared" si="2"/>
        <v>3</v>
      </c>
      <c r="M1225" s="10">
        <f t="shared" si="3"/>
        <v>13</v>
      </c>
      <c r="N1225" s="10">
        <f t="shared" si="4"/>
        <v>1</v>
      </c>
      <c r="O1225" s="10" t="str">
        <f t="array" ref="O1225">IFERROR(XLOOKUP(G1225,'Tipo de Carga'!A:A,'Tipo de Carga'!C:C))</f>
        <v>Diesel</v>
      </c>
    </row>
    <row r="1226">
      <c r="A1226" s="16">
        <v>1798.0</v>
      </c>
      <c r="B1226" s="10" t="str">
        <f t="array" ref="B1226">IFERROR(XLOOKUP(A1226,'Asignacion Ene'!A:A,'Asignacion Ene'!C:C))</f>
        <v>Wm Full</v>
      </c>
      <c r="C1226" s="10" t="str">
        <f t="array" ref="C1226">IFERROR(XLOOKUP(A1226,'Asignacion Ene'!A:A,'Asignacion Ene'!B:B))</f>
        <v>EC-08</v>
      </c>
      <c r="D1226" s="28">
        <v>45670.51537037037</v>
      </c>
      <c r="E1226" s="16" t="s">
        <v>177</v>
      </c>
      <c r="F1226" s="10" t="str">
        <f t="array" ref="F1226">IFERROR(XLOOKUP(E1226,Operadores!A:A,Operadores!B:B))</f>
        <v>MARWAL</v>
      </c>
      <c r="G1226" s="16" t="s">
        <v>39</v>
      </c>
      <c r="H1226" s="13">
        <v>20.806606</v>
      </c>
      <c r="I1226" s="18">
        <v>370.0</v>
      </c>
      <c r="J1226" s="15">
        <f t="shared" si="5"/>
        <v>7698.44422</v>
      </c>
      <c r="K1226" s="10" t="str">
        <f t="array" ref="K1226">IFERROR(XLOOKUP(G1226,'Tipo de Carga'!A:A,'Tipo de Carga'!B:B))</f>
        <v>Autoabasto</v>
      </c>
      <c r="L1226" s="10">
        <f t="shared" si="2"/>
        <v>3</v>
      </c>
      <c r="M1226" s="10">
        <f t="shared" si="3"/>
        <v>13</v>
      </c>
      <c r="N1226" s="10">
        <f t="shared" si="4"/>
        <v>1</v>
      </c>
      <c r="O1226" s="10" t="str">
        <f t="array" ref="O1226">IFERROR(XLOOKUP(G1226,'Tipo de Carga'!A:A,'Tipo de Carga'!C:C))</f>
        <v>Diesel</v>
      </c>
    </row>
    <row r="1227">
      <c r="A1227" s="16">
        <v>1715.0</v>
      </c>
      <c r="B1227" s="10" t="str">
        <f t="array" ref="B1227">IFERROR(XLOOKUP(A1227,'Asignacion Ene'!A:A,'Asignacion Ene'!C:C))</f>
        <v>Wm Full</v>
      </c>
      <c r="C1227" s="10" t="str">
        <f t="array" ref="C1227">IFERROR(XLOOKUP(A1227,'Asignacion Ene'!A:A,'Asignacion Ene'!B:B))</f>
        <v>EC-08</v>
      </c>
      <c r="D1227" s="28">
        <v>45670.47243055556</v>
      </c>
      <c r="E1227" s="16" t="s">
        <v>96</v>
      </c>
      <c r="F1227" s="10" t="str">
        <f t="array" ref="F1227">IFERROR(XLOOKUP(E1227,Operadores!A:A,Operadores!B:B))</f>
        <v>LEOJAI</v>
      </c>
      <c r="G1227" s="16" t="s">
        <v>39</v>
      </c>
      <c r="H1227" s="13">
        <v>20.806606</v>
      </c>
      <c r="I1227" s="18">
        <v>398.0</v>
      </c>
      <c r="J1227" s="15">
        <f t="shared" si="5"/>
        <v>8281.029188</v>
      </c>
      <c r="K1227" s="10" t="str">
        <f t="array" ref="K1227">IFERROR(XLOOKUP(G1227,'Tipo de Carga'!A:A,'Tipo de Carga'!B:B))</f>
        <v>Autoabasto</v>
      </c>
      <c r="L1227" s="10">
        <f t="shared" si="2"/>
        <v>3</v>
      </c>
      <c r="M1227" s="10">
        <f t="shared" si="3"/>
        <v>13</v>
      </c>
      <c r="N1227" s="10">
        <f t="shared" si="4"/>
        <v>1</v>
      </c>
      <c r="O1227" s="10" t="str">
        <f t="array" ref="O1227">IFERROR(XLOOKUP(G1227,'Tipo de Carga'!A:A,'Tipo de Carga'!C:C))</f>
        <v>Diesel</v>
      </c>
    </row>
    <row r="1228">
      <c r="A1228" s="16">
        <v>2001.0</v>
      </c>
      <c r="B1228" s="10" t="str">
        <f t="array" ref="B1228">IFERROR(XLOOKUP(A1228,'Asignacion Ene'!A:A,'Asignacion Ene'!C:C))</f>
        <v>MeLi Dedicado Merida</v>
      </c>
      <c r="C1228" s="10" t="str">
        <f t="array" ref="C1228">IFERROR(XLOOKUP(A1228,'Asignacion Ene'!A:A,'Asignacion Ene'!B:B))</f>
        <v>EC-05</v>
      </c>
      <c r="D1228" s="28">
        <v>45670.45769675926</v>
      </c>
      <c r="E1228" s="16" t="s">
        <v>362</v>
      </c>
      <c r="F1228" s="10" t="str">
        <f t="array" ref="F1228">IFERROR(XLOOKUP(E1228,Operadores!A:A,Operadores!B:B))</f>
        <v>TRESER</v>
      </c>
      <c r="G1228" s="16" t="s">
        <v>39</v>
      </c>
      <c r="H1228" s="13">
        <v>20.806606</v>
      </c>
      <c r="I1228" s="18">
        <v>235.0</v>
      </c>
      <c r="J1228" s="15">
        <f t="shared" si="5"/>
        <v>4889.55241</v>
      </c>
      <c r="K1228" s="10" t="str">
        <f t="array" ref="K1228">IFERROR(XLOOKUP(G1228,'Tipo de Carga'!A:A,'Tipo de Carga'!B:B))</f>
        <v>Autoabasto</v>
      </c>
      <c r="L1228" s="10">
        <f t="shared" si="2"/>
        <v>3</v>
      </c>
      <c r="M1228" s="10">
        <f t="shared" si="3"/>
        <v>13</v>
      </c>
      <c r="N1228" s="10">
        <f t="shared" si="4"/>
        <v>1</v>
      </c>
      <c r="O1228" s="10" t="str">
        <f t="array" ref="O1228">IFERROR(XLOOKUP(G1228,'Tipo de Carga'!A:A,'Tipo de Carga'!C:C))</f>
        <v>Diesel</v>
      </c>
    </row>
    <row r="1229">
      <c r="A1229" s="16">
        <v>1997.0</v>
      </c>
      <c r="B1229" s="10" t="str">
        <f t="array" ref="B1229">IFERROR(XLOOKUP(A1229,'Asignacion Ene'!A:A,'Asignacion Ene'!C:C))</f>
        <v>MeLi Dedicado Merida</v>
      </c>
      <c r="C1229" s="10" t="str">
        <f t="array" ref="C1229">IFERROR(XLOOKUP(A1229,'Asignacion Ene'!A:A,'Asignacion Ene'!B:B))</f>
        <v>EC-05</v>
      </c>
      <c r="D1229" s="28">
        <v>45670.456192129626</v>
      </c>
      <c r="E1229" s="16" t="s">
        <v>282</v>
      </c>
      <c r="F1229" s="10" t="str">
        <f t="array" ref="F1229">IFERROR(XLOOKUP(E1229,Operadores!A:A,Operadores!B:B))</f>
        <v>HERVIC02</v>
      </c>
      <c r="G1229" s="16" t="s">
        <v>39</v>
      </c>
      <c r="H1229" s="13">
        <v>20.806606</v>
      </c>
      <c r="I1229" s="18">
        <v>255.0</v>
      </c>
      <c r="J1229" s="15">
        <f t="shared" si="5"/>
        <v>5305.68453</v>
      </c>
      <c r="K1229" s="10" t="str">
        <f t="array" ref="K1229">IFERROR(XLOOKUP(G1229,'Tipo de Carga'!A:A,'Tipo de Carga'!B:B))</f>
        <v>Autoabasto</v>
      </c>
      <c r="L1229" s="10">
        <f t="shared" si="2"/>
        <v>3</v>
      </c>
      <c r="M1229" s="10">
        <f t="shared" si="3"/>
        <v>13</v>
      </c>
      <c r="N1229" s="10">
        <f t="shared" si="4"/>
        <v>1</v>
      </c>
      <c r="O1229" s="10" t="str">
        <f t="array" ref="O1229">IFERROR(XLOOKUP(G1229,'Tipo de Carga'!A:A,'Tipo de Carga'!C:C))</f>
        <v>Diesel</v>
      </c>
    </row>
    <row r="1230">
      <c r="A1230" s="16">
        <v>1721.0</v>
      </c>
      <c r="B1230" s="10" t="str">
        <f t="array" ref="B1230">IFERROR(XLOOKUP(A1230,'Asignacion Ene'!A:A,'Asignacion Ene'!C:C))</f>
        <v>Wm Full</v>
      </c>
      <c r="C1230" s="10" t="str">
        <f t="array" ref="C1230">IFERROR(XLOOKUP(A1230,'Asignacion Ene'!A:A,'Asignacion Ene'!B:B))</f>
        <v>EC-08</v>
      </c>
      <c r="D1230" s="28">
        <v>45670.44494212963</v>
      </c>
      <c r="E1230" s="16" t="s">
        <v>371</v>
      </c>
      <c r="F1230" s="10" t="str">
        <f t="array" ref="F1230">IFERROR(XLOOKUP(E1230,Operadores!A:A,Operadores!B:B))</f>
        <v>MAYSA</v>
      </c>
      <c r="G1230" s="16" t="s">
        <v>39</v>
      </c>
      <c r="H1230" s="13">
        <v>20.806606</v>
      </c>
      <c r="I1230" s="18">
        <v>402.0</v>
      </c>
      <c r="J1230" s="15">
        <f t="shared" si="5"/>
        <v>8364.255612</v>
      </c>
      <c r="K1230" s="10" t="str">
        <f t="array" ref="K1230">IFERROR(XLOOKUP(G1230,'Tipo de Carga'!A:A,'Tipo de Carga'!B:B))</f>
        <v>Autoabasto</v>
      </c>
      <c r="L1230" s="10">
        <f t="shared" si="2"/>
        <v>3</v>
      </c>
      <c r="M1230" s="10">
        <f t="shared" si="3"/>
        <v>13</v>
      </c>
      <c r="N1230" s="10">
        <f t="shared" si="4"/>
        <v>1</v>
      </c>
      <c r="O1230" s="10" t="str">
        <f t="array" ref="O1230">IFERROR(XLOOKUP(G1230,'Tipo de Carga'!A:A,'Tipo de Carga'!C:C))</f>
        <v>Diesel</v>
      </c>
    </row>
    <row r="1231">
      <c r="A1231" s="16">
        <v>2020.0</v>
      </c>
      <c r="B1231" s="10" t="str">
        <f t="array" ref="B1231">IFERROR(XLOOKUP(A1231,'Asignacion Ene'!A:A,'Asignacion Ene'!C:C))</f>
        <v>MeLi Dedicado Merida</v>
      </c>
      <c r="C1231" s="10" t="str">
        <f t="array" ref="C1231">IFERROR(XLOOKUP(A1231,'Asignacion Ene'!A:A,'Asignacion Ene'!B:B))</f>
        <v>EC-05</v>
      </c>
      <c r="D1231" s="28">
        <v>45670.438263888886</v>
      </c>
      <c r="E1231" s="16" t="s">
        <v>283</v>
      </c>
      <c r="F1231" s="10" t="str">
        <f t="array" ref="F1231">IFERROR(XLOOKUP(E1231,Operadores!A:A,Operadores!B:B))</f>
        <v>MUÑOSC</v>
      </c>
      <c r="G1231" s="16" t="s">
        <v>39</v>
      </c>
      <c r="H1231" s="13">
        <v>20.806606</v>
      </c>
      <c r="I1231" s="18">
        <v>230.0</v>
      </c>
      <c r="J1231" s="15">
        <f t="shared" si="5"/>
        <v>4785.51938</v>
      </c>
      <c r="K1231" s="10" t="str">
        <f t="array" ref="K1231">IFERROR(XLOOKUP(G1231,'Tipo de Carga'!A:A,'Tipo de Carga'!B:B))</f>
        <v>Autoabasto</v>
      </c>
      <c r="L1231" s="10">
        <f t="shared" si="2"/>
        <v>3</v>
      </c>
      <c r="M1231" s="10">
        <f t="shared" si="3"/>
        <v>13</v>
      </c>
      <c r="N1231" s="10">
        <f t="shared" si="4"/>
        <v>1</v>
      </c>
      <c r="O1231" s="10" t="str">
        <f t="array" ref="O1231">IFERROR(XLOOKUP(G1231,'Tipo de Carga'!A:A,'Tipo de Carga'!C:C))</f>
        <v>Diesel</v>
      </c>
    </row>
    <row r="1232">
      <c r="A1232" s="16">
        <v>2002.0</v>
      </c>
      <c r="B1232" s="10" t="str">
        <f t="array" ref="B1232">IFERROR(XLOOKUP(A1232,'Asignacion Ene'!A:A,'Asignacion Ene'!C:C))</f>
        <v>MeLi Dedicado Merida</v>
      </c>
      <c r="C1232" s="10" t="str">
        <f t="array" ref="C1232">IFERROR(XLOOKUP(A1232,'Asignacion Ene'!A:A,'Asignacion Ene'!B:B))</f>
        <v>EC-05</v>
      </c>
      <c r="D1232" s="28">
        <v>45670.04375</v>
      </c>
      <c r="E1232" s="19" t="s">
        <v>309</v>
      </c>
      <c r="F1232" s="10" t="str">
        <f t="array" ref="F1232">IFERROR(XLOOKUP(E1232,Operadores!A:A,Operadores!B:B))</f>
        <v>VELALE</v>
      </c>
      <c r="G1232" s="16" t="s">
        <v>103</v>
      </c>
      <c r="H1232" s="13">
        <v>25.9</v>
      </c>
      <c r="I1232" s="18">
        <v>386.0</v>
      </c>
      <c r="J1232" s="15">
        <f t="shared" si="5"/>
        <v>9997.4</v>
      </c>
      <c r="K1232" s="10" t="str">
        <f t="array" ref="K1232">IFERROR(XLOOKUP(G1232,'Tipo de Carga'!A:A,'Tipo de Carga'!B:B))</f>
        <v>Ticket</v>
      </c>
      <c r="L1232" s="10">
        <f t="shared" si="2"/>
        <v>3</v>
      </c>
      <c r="M1232" s="10">
        <f t="shared" si="3"/>
        <v>13</v>
      </c>
      <c r="N1232" s="10">
        <f t="shared" si="4"/>
        <v>1</v>
      </c>
      <c r="O1232" s="10" t="str">
        <f t="array" ref="O1232">IFERROR(XLOOKUP(G1232,'Tipo de Carga'!A:A,'Tipo de Carga'!C:C))</f>
        <v>Diesel</v>
      </c>
    </row>
    <row r="1233">
      <c r="A1233" s="21">
        <v>2025.0</v>
      </c>
      <c r="B1233" s="22" t="str">
        <f t="array" ref="B1233">IFERROR(XLOOKUP(A1233,'Asignacion Ene'!A:A,'Asignacion Ene'!C:C))</f>
        <v>MeLi Dedicado TD</v>
      </c>
      <c r="C1233" s="22" t="str">
        <f t="array" ref="C1233">IFERROR(XLOOKUP(A1233,'Asignacion Ene'!A:A,'Asignacion Ene'!B:B))</f>
        <v>EC-05</v>
      </c>
      <c r="D1233" s="30">
        <v>45670.114583333336</v>
      </c>
      <c r="E1233" s="24" t="s">
        <v>94</v>
      </c>
      <c r="F1233" s="22" t="str">
        <f t="array" ref="F1233">IFERROR(XLOOKUP(E1233,Operadores!A:A,Operadores!B:B))</f>
        <v>RODALE</v>
      </c>
      <c r="G1233" s="21" t="s">
        <v>103</v>
      </c>
      <c r="H1233" s="25">
        <v>26.89</v>
      </c>
      <c r="I1233" s="26">
        <v>446.0</v>
      </c>
      <c r="J1233" s="27">
        <f t="shared" si="5"/>
        <v>11992.94</v>
      </c>
      <c r="K1233" s="22" t="str">
        <f t="array" ref="K1233">IFERROR(XLOOKUP(G1233,'Tipo de Carga'!A:A,'Tipo de Carga'!B:B))</f>
        <v>Ticket</v>
      </c>
      <c r="L1233" s="22">
        <f t="shared" si="2"/>
        <v>3</v>
      </c>
      <c r="M1233" s="22">
        <f t="shared" si="3"/>
        <v>13</v>
      </c>
      <c r="N1233" s="22">
        <f t="shared" si="4"/>
        <v>1</v>
      </c>
      <c r="O1233" s="22" t="str">
        <f t="array" ref="O1233">IFERROR(XLOOKUP(G1233,'Tipo de Carga'!A:A,'Tipo de Carga'!C:C))</f>
        <v>Diesel</v>
      </c>
    </row>
    <row r="1234">
      <c r="A1234" s="16">
        <v>1975.0</v>
      </c>
      <c r="B1234" s="10" t="str">
        <f t="array" ref="B1234">IFERROR(XLOOKUP(A1234,'Asignacion Ene'!A:A,'Asignacion Ene'!C:C))</f>
        <v>Sayer Sencillo</v>
      </c>
      <c r="C1234" s="10" t="str">
        <f t="array" ref="C1234">IFERROR(XLOOKUP(A1234,'Asignacion Ene'!A:A,'Asignacion Ene'!B:B))</f>
        <v>EC-04</v>
      </c>
      <c r="D1234" s="28">
        <v>45670.53472222222</v>
      </c>
      <c r="E1234" s="19" t="s">
        <v>247</v>
      </c>
      <c r="F1234" s="10" t="str">
        <f t="array" ref="F1234">IFERROR(XLOOKUP(E1234,Operadores!A:A,Operadores!B:B))</f>
        <v>SANMAN</v>
      </c>
      <c r="G1234" s="16" t="s">
        <v>103</v>
      </c>
      <c r="H1234" s="13">
        <v>25.99</v>
      </c>
      <c r="I1234" s="18">
        <v>185.0</v>
      </c>
      <c r="J1234" s="15">
        <f t="shared" si="5"/>
        <v>4808.15</v>
      </c>
      <c r="K1234" s="10" t="str">
        <f t="array" ref="K1234">IFERROR(XLOOKUP(G1234,'Tipo de Carga'!A:A,'Tipo de Carga'!B:B))</f>
        <v>Ticket</v>
      </c>
      <c r="L1234" s="10">
        <f t="shared" si="2"/>
        <v>3</v>
      </c>
      <c r="M1234" s="10">
        <f t="shared" si="3"/>
        <v>13</v>
      </c>
      <c r="N1234" s="10">
        <f t="shared" si="4"/>
        <v>1</v>
      </c>
      <c r="O1234" s="10" t="str">
        <f t="array" ref="O1234">IFERROR(XLOOKUP(G1234,'Tipo de Carga'!A:A,'Tipo de Carga'!C:C))</f>
        <v>Diesel</v>
      </c>
    </row>
    <row r="1235">
      <c r="A1235" s="16">
        <v>1944.0</v>
      </c>
      <c r="B1235" s="10" t="str">
        <f t="array" ref="B1235">IFERROR(XLOOKUP(A1235,'Asignacion Ene'!A:A,'Asignacion Ene'!C:C))</f>
        <v>MeLi asignado SD</v>
      </c>
      <c r="C1235" s="10" t="str">
        <f t="array" ref="C1235">IFERROR(XLOOKUP(A1235,'Asignacion Ene'!A:A,'Asignacion Ene'!B:B))</f>
        <v>EC-05</v>
      </c>
      <c r="D1235" s="28">
        <v>45670.674305555556</v>
      </c>
      <c r="E1235" s="19" t="s">
        <v>138</v>
      </c>
      <c r="F1235" s="10" t="str">
        <f t="array" ref="F1235">IFERROR(XLOOKUP(E1235,Operadores!A:A,Operadores!B:B))</f>
        <v>ORTARM</v>
      </c>
      <c r="G1235" s="16" t="s">
        <v>103</v>
      </c>
      <c r="H1235" s="13">
        <v>26.29</v>
      </c>
      <c r="I1235" s="18">
        <v>380.0</v>
      </c>
      <c r="J1235" s="15">
        <f t="shared" si="5"/>
        <v>9990.2</v>
      </c>
      <c r="K1235" s="10" t="str">
        <f t="array" ref="K1235">IFERROR(XLOOKUP(G1235,'Tipo de Carga'!A:A,'Tipo de Carga'!B:B))</f>
        <v>Ticket</v>
      </c>
      <c r="L1235" s="10">
        <f t="shared" si="2"/>
        <v>3</v>
      </c>
      <c r="M1235" s="10">
        <f t="shared" si="3"/>
        <v>13</v>
      </c>
      <c r="N1235" s="10">
        <f t="shared" si="4"/>
        <v>1</v>
      </c>
      <c r="O1235" s="10" t="str">
        <f t="array" ref="O1235">IFERROR(XLOOKUP(G1235,'Tipo de Carga'!A:A,'Tipo de Carga'!C:C))</f>
        <v>Diesel</v>
      </c>
    </row>
    <row r="1236">
      <c r="A1236" s="16">
        <v>1816.0</v>
      </c>
      <c r="B1236" s="10" t="str">
        <f t="array" ref="B1236">IFERROR(XLOOKUP(A1236,'Asignacion Ene'!A:A,'Asignacion Ene'!C:C))</f>
        <v>Wm Full</v>
      </c>
      <c r="C1236" s="10" t="str">
        <f t="array" ref="C1236">IFERROR(XLOOKUP(A1236,'Asignacion Ene'!A:A,'Asignacion Ene'!B:B))</f>
        <v>EC-08</v>
      </c>
      <c r="D1236" s="28">
        <v>45670.697916666664</v>
      </c>
      <c r="E1236" s="19" t="s">
        <v>169</v>
      </c>
      <c r="F1236" s="10" t="str">
        <f t="array" ref="F1236">IFERROR(XLOOKUP(E1236,Operadores!A:A,Operadores!B:B))</f>
        <v>RODMIG</v>
      </c>
      <c r="G1236" s="16" t="s">
        <v>103</v>
      </c>
      <c r="H1236" s="13">
        <v>25.19</v>
      </c>
      <c r="I1236" s="18">
        <v>357.0</v>
      </c>
      <c r="J1236" s="15">
        <f t="shared" si="5"/>
        <v>8992.83</v>
      </c>
      <c r="K1236" s="10" t="str">
        <f t="array" ref="K1236">IFERROR(XLOOKUP(G1236,'Tipo de Carga'!A:A,'Tipo de Carga'!B:B))</f>
        <v>Ticket</v>
      </c>
      <c r="L1236" s="10">
        <f t="shared" si="2"/>
        <v>3</v>
      </c>
      <c r="M1236" s="10">
        <f t="shared" si="3"/>
        <v>13</v>
      </c>
      <c r="N1236" s="10">
        <f t="shared" si="4"/>
        <v>1</v>
      </c>
      <c r="O1236" s="10" t="str">
        <f t="array" ref="O1236">IFERROR(XLOOKUP(G1236,'Tipo de Carga'!A:A,'Tipo de Carga'!C:C))</f>
        <v>Diesel</v>
      </c>
    </row>
    <row r="1237">
      <c r="A1237" s="16">
        <v>1816.0</v>
      </c>
      <c r="B1237" s="10" t="str">
        <f t="array" ref="B1237">IFERROR(XLOOKUP(A1237,'Asignacion Ene'!A:A,'Asignacion Ene'!C:C))</f>
        <v>Wm Full</v>
      </c>
      <c r="C1237" s="10" t="str">
        <f t="array" ref="C1237">IFERROR(XLOOKUP(A1237,'Asignacion Ene'!A:A,'Asignacion Ene'!B:B))</f>
        <v>EC-08</v>
      </c>
      <c r="D1237" s="28">
        <v>45670.70972222222</v>
      </c>
      <c r="E1237" s="19" t="s">
        <v>169</v>
      </c>
      <c r="F1237" s="10" t="str">
        <f t="array" ref="F1237">IFERROR(XLOOKUP(E1237,Operadores!A:A,Operadores!B:B))</f>
        <v>RODMIG</v>
      </c>
      <c r="G1237" s="16" t="s">
        <v>103</v>
      </c>
      <c r="H1237" s="13">
        <v>25.19</v>
      </c>
      <c r="I1237" s="18">
        <v>95.0</v>
      </c>
      <c r="J1237" s="15">
        <f t="shared" si="5"/>
        <v>2393.05</v>
      </c>
      <c r="K1237" s="10" t="str">
        <f t="array" ref="K1237">IFERROR(XLOOKUP(G1237,'Tipo de Carga'!A:A,'Tipo de Carga'!B:B))</f>
        <v>Ticket</v>
      </c>
      <c r="L1237" s="10">
        <f t="shared" si="2"/>
        <v>3</v>
      </c>
      <c r="M1237" s="10">
        <f t="shared" si="3"/>
        <v>13</v>
      </c>
      <c r="N1237" s="10">
        <f t="shared" si="4"/>
        <v>1</v>
      </c>
      <c r="O1237" s="10" t="str">
        <f t="array" ref="O1237">IFERROR(XLOOKUP(G1237,'Tipo de Carga'!A:A,'Tipo de Carga'!C:C))</f>
        <v>Diesel</v>
      </c>
    </row>
    <row r="1238">
      <c r="A1238" s="16">
        <v>1769.0</v>
      </c>
      <c r="B1238" s="10" t="str">
        <f t="array" ref="B1238">IFERROR(XLOOKUP(A1238,'Asignacion Ene'!A:A,'Asignacion Ene'!C:C))</f>
        <v>Wm Sencillo</v>
      </c>
      <c r="C1238" s="10" t="str">
        <f t="array" ref="C1238">IFERROR(XLOOKUP(A1238,'Asignacion Ene'!A:A,'Asignacion Ene'!B:B))</f>
        <v>EC-08</v>
      </c>
      <c r="D1238" s="28">
        <v>45670.76111111111</v>
      </c>
      <c r="E1238" s="19" t="s">
        <v>321</v>
      </c>
      <c r="F1238" s="10" t="str">
        <f t="array" ref="F1238">IFERROR(XLOOKUP(E1238,Operadores!A:A,Operadores!B:B))</f>
        <v>TOVREN</v>
      </c>
      <c r="G1238" s="16" t="s">
        <v>103</v>
      </c>
      <c r="H1238" s="13">
        <v>26.45</v>
      </c>
      <c r="I1238" s="18">
        <v>440.0</v>
      </c>
      <c r="J1238" s="15">
        <f t="shared" si="5"/>
        <v>11638</v>
      </c>
      <c r="K1238" s="10" t="str">
        <f t="array" ref="K1238">IFERROR(XLOOKUP(G1238,'Tipo de Carga'!A:A,'Tipo de Carga'!B:B))</f>
        <v>Ticket</v>
      </c>
      <c r="L1238" s="10">
        <f t="shared" si="2"/>
        <v>3</v>
      </c>
      <c r="M1238" s="10">
        <f t="shared" si="3"/>
        <v>13</v>
      </c>
      <c r="N1238" s="10">
        <f t="shared" si="4"/>
        <v>1</v>
      </c>
      <c r="O1238" s="10" t="str">
        <f t="array" ref="O1238">IFERROR(XLOOKUP(G1238,'Tipo de Carga'!A:A,'Tipo de Carga'!C:C))</f>
        <v>Diesel</v>
      </c>
    </row>
    <row r="1239">
      <c r="A1239" s="16">
        <v>2012.0</v>
      </c>
      <c r="B1239" s="10" t="str">
        <f t="array" ref="B1239">IFERROR(XLOOKUP(A1239,'Asignacion Ene'!A:A,'Asignacion Ene'!C:C))</f>
        <v>Sayer Sencillo</v>
      </c>
      <c r="C1239" s="10" t="str">
        <f t="array" ref="C1239">IFERROR(XLOOKUP(A1239,'Asignacion Ene'!A:A,'Asignacion Ene'!B:B))</f>
        <v>EC-04</v>
      </c>
      <c r="D1239" s="28">
        <v>45670.78125</v>
      </c>
      <c r="E1239" s="19" t="s">
        <v>317</v>
      </c>
      <c r="F1239" s="10" t="str">
        <f t="array" ref="F1239">IFERROR(XLOOKUP(E1239,Operadores!A:A,Operadores!B:B))</f>
        <v>ZUGRO</v>
      </c>
      <c r="G1239" s="16" t="s">
        <v>103</v>
      </c>
      <c r="H1239" s="13">
        <v>27.75</v>
      </c>
      <c r="I1239" s="18">
        <v>259.0</v>
      </c>
      <c r="J1239" s="15">
        <f t="shared" si="5"/>
        <v>7187.25</v>
      </c>
      <c r="K1239" s="10" t="str">
        <f t="array" ref="K1239">IFERROR(XLOOKUP(G1239,'Tipo de Carga'!A:A,'Tipo de Carga'!B:B))</f>
        <v>Ticket</v>
      </c>
      <c r="L1239" s="10">
        <f t="shared" si="2"/>
        <v>3</v>
      </c>
      <c r="M1239" s="10">
        <f t="shared" si="3"/>
        <v>13</v>
      </c>
      <c r="N1239" s="10">
        <f t="shared" si="4"/>
        <v>1</v>
      </c>
      <c r="O1239" s="10" t="str">
        <f t="array" ref="O1239">IFERROR(XLOOKUP(G1239,'Tipo de Carga'!A:A,'Tipo de Carga'!C:C))</f>
        <v>Diesel</v>
      </c>
    </row>
    <row r="1240">
      <c r="A1240" s="16">
        <v>1755.0</v>
      </c>
      <c r="B1240" s="10" t="str">
        <f t="array" ref="B1240">IFERROR(XLOOKUP(A1240,'Asignacion Ene'!A:A,'Asignacion Ene'!C:C))</f>
        <v>Wm Sencillo</v>
      </c>
      <c r="C1240" s="10" t="str">
        <f t="array" ref="C1240">IFERROR(XLOOKUP(A1240,'Asignacion Ene'!A:A,'Asignacion Ene'!B:B))</f>
        <v>EC-08</v>
      </c>
      <c r="D1240" s="28">
        <v>45670.822916666664</v>
      </c>
      <c r="E1240" s="16" t="s">
        <v>385</v>
      </c>
      <c r="F1240" s="10" t="str">
        <f t="array" ref="F1240">IFERROR(XLOOKUP(E1240,Operadores!A:A,Operadores!B:B))</f>
        <v>PERVIC01</v>
      </c>
      <c r="G1240" s="16" t="s">
        <v>103</v>
      </c>
      <c r="H1240" s="13">
        <v>26.45</v>
      </c>
      <c r="I1240" s="18">
        <v>500.0</v>
      </c>
      <c r="J1240" s="15">
        <f t="shared" si="5"/>
        <v>13225</v>
      </c>
      <c r="K1240" s="10" t="str">
        <f t="array" ref="K1240">IFERROR(XLOOKUP(G1240,'Tipo de Carga'!A:A,'Tipo de Carga'!B:B))</f>
        <v>Ticket</v>
      </c>
      <c r="L1240" s="10">
        <f t="shared" si="2"/>
        <v>3</v>
      </c>
      <c r="M1240" s="10">
        <f t="shared" si="3"/>
        <v>13</v>
      </c>
      <c r="N1240" s="10">
        <f t="shared" si="4"/>
        <v>1</v>
      </c>
      <c r="O1240" s="10" t="str">
        <f t="array" ref="O1240">IFERROR(XLOOKUP(G1240,'Tipo de Carga'!A:A,'Tipo de Carga'!C:C))</f>
        <v>Diesel</v>
      </c>
    </row>
    <row r="1241">
      <c r="A1241" s="16">
        <v>1836.0</v>
      </c>
      <c r="B1241" s="10" t="str">
        <f t="array" ref="B1241">IFERROR(XLOOKUP(A1241,'Asignacion Ene'!A:A,'Asignacion Ene'!C:C))</f>
        <v>Full Liver</v>
      </c>
      <c r="C1241" s="10" t="str">
        <f t="array" ref="C1241">IFERROR(XLOOKUP(A1241,'Asignacion Ene'!A:A,'Asignacion Ene'!B:B))</f>
        <v>EC-01</v>
      </c>
      <c r="D1241" s="28">
        <v>45670.8375</v>
      </c>
      <c r="E1241" s="16" t="s">
        <v>311</v>
      </c>
      <c r="F1241" s="10" t="str">
        <f t="array" ref="F1241">IFERROR(XLOOKUP(E1241,Operadores!A:A,Operadores!B:B))</f>
        <v>ESGJOS</v>
      </c>
      <c r="G1241" s="16" t="s">
        <v>103</v>
      </c>
      <c r="H1241" s="13">
        <v>26.89</v>
      </c>
      <c r="I1241" s="18">
        <v>357.0</v>
      </c>
      <c r="J1241" s="15">
        <f t="shared" si="5"/>
        <v>9599.73</v>
      </c>
      <c r="K1241" s="10" t="str">
        <f t="array" ref="K1241">IFERROR(XLOOKUP(G1241,'Tipo de Carga'!A:A,'Tipo de Carga'!B:B))</f>
        <v>Ticket</v>
      </c>
      <c r="L1241" s="10">
        <f t="shared" si="2"/>
        <v>3</v>
      </c>
      <c r="M1241" s="10">
        <f t="shared" si="3"/>
        <v>13</v>
      </c>
      <c r="N1241" s="10">
        <f t="shared" si="4"/>
        <v>1</v>
      </c>
      <c r="O1241" s="10" t="str">
        <f t="array" ref="O1241">IFERROR(XLOOKUP(G1241,'Tipo de Carga'!A:A,'Tipo de Carga'!C:C))</f>
        <v>Diesel</v>
      </c>
    </row>
    <row r="1242">
      <c r="A1242" s="16">
        <v>2089.0</v>
      </c>
      <c r="B1242" s="10" t="str">
        <f t="array" ref="B1242">IFERROR(XLOOKUP(A1242,'Asignacion Ene'!A:A,'Asignacion Ene'!C:C))</f>
        <v>Circuitos</v>
      </c>
      <c r="C1242" s="10" t="str">
        <f t="array" ref="C1242">IFERROR(XLOOKUP(A1242,'Asignacion Ene'!A:A,'Asignacion Ene'!B:B))</f>
        <v>EC-03</v>
      </c>
      <c r="D1242" s="28">
        <v>45670.927083333336</v>
      </c>
      <c r="E1242" s="19" t="s">
        <v>386</v>
      </c>
      <c r="F1242" s="10" t="str">
        <f t="array" ref="F1242">IFERROR(XLOOKUP(E1242,Operadores!A:A,Operadores!B:B))</f>
        <v>MARJON</v>
      </c>
      <c r="G1242" s="16" t="s">
        <v>103</v>
      </c>
      <c r="H1242" s="13">
        <v>26.99</v>
      </c>
      <c r="I1242" s="18">
        <v>293.0</v>
      </c>
      <c r="J1242" s="15">
        <f t="shared" si="5"/>
        <v>7908.07</v>
      </c>
      <c r="K1242" s="10" t="str">
        <f t="array" ref="K1242">IFERROR(XLOOKUP(G1242,'Tipo de Carga'!A:A,'Tipo de Carga'!B:B))</f>
        <v>Ticket</v>
      </c>
      <c r="L1242" s="10">
        <f t="shared" si="2"/>
        <v>3</v>
      </c>
      <c r="M1242" s="10">
        <f t="shared" si="3"/>
        <v>13</v>
      </c>
      <c r="N1242" s="10">
        <f t="shared" si="4"/>
        <v>1</v>
      </c>
      <c r="O1242" s="10" t="str">
        <f t="array" ref="O1242">IFERROR(XLOOKUP(G1242,'Tipo de Carga'!A:A,'Tipo de Carga'!C:C))</f>
        <v>Diesel</v>
      </c>
    </row>
    <row r="1243">
      <c r="A1243" s="16">
        <v>1971.0</v>
      </c>
      <c r="B1243" s="10" t="str">
        <f t="array" ref="B1243">IFERROR(XLOOKUP(A1243,'Asignacion Ene'!A:A,'Asignacion Ene'!C:C))</f>
        <v>Sayer Sencillo</v>
      </c>
      <c r="C1243" s="10" t="str">
        <f t="array" ref="C1243">IFERROR(XLOOKUP(A1243,'Asignacion Ene'!A:A,'Asignacion Ene'!B:B))</f>
        <v>EC-04</v>
      </c>
      <c r="D1243" s="28">
        <v>45670.961805555555</v>
      </c>
      <c r="E1243" s="19" t="s">
        <v>79</v>
      </c>
      <c r="F1243" s="10" t="str">
        <f t="array" ref="F1243">IFERROR(XLOOKUP(E1243,Operadores!A:A,Operadores!B:B))</f>
        <v>OLVOSX</v>
      </c>
      <c r="G1243" s="16" t="s">
        <v>103</v>
      </c>
      <c r="H1243" s="13">
        <v>25.0</v>
      </c>
      <c r="I1243" s="18">
        <v>192.0</v>
      </c>
      <c r="J1243" s="15">
        <f t="shared" si="5"/>
        <v>4800</v>
      </c>
      <c r="K1243" s="10" t="str">
        <f t="array" ref="K1243">IFERROR(XLOOKUP(G1243,'Tipo de Carga'!A:A,'Tipo de Carga'!B:B))</f>
        <v>Ticket</v>
      </c>
      <c r="L1243" s="10">
        <f t="shared" si="2"/>
        <v>3</v>
      </c>
      <c r="M1243" s="10">
        <f t="shared" si="3"/>
        <v>13</v>
      </c>
      <c r="N1243" s="10">
        <f t="shared" si="4"/>
        <v>1</v>
      </c>
      <c r="O1243" s="10" t="str">
        <f t="array" ref="O1243">IFERROR(XLOOKUP(G1243,'Tipo de Carga'!A:A,'Tipo de Carga'!C:C))</f>
        <v>Diesel</v>
      </c>
    </row>
    <row r="1244">
      <c r="A1244" s="16">
        <v>1786.0</v>
      </c>
      <c r="B1244" s="10" t="str">
        <f t="array" ref="B1244">IFERROR(XLOOKUP(A1244,'Asignacion Ene'!A:A,'Asignacion Ene'!C:C))</f>
        <v>Sayer Sencillo</v>
      </c>
      <c r="C1244" s="10" t="str">
        <f t="array" ref="C1244">IFERROR(XLOOKUP(A1244,'Asignacion Ene'!A:A,'Asignacion Ene'!B:B))</f>
        <v>EC-04</v>
      </c>
      <c r="D1244" s="28">
        <v>45670.96388888889</v>
      </c>
      <c r="E1244" s="19" t="s">
        <v>334</v>
      </c>
      <c r="F1244" s="10" t="str">
        <f t="array" ref="F1244">IFERROR(XLOOKUP(E1244,Operadores!A:A,Operadores!B:B))</f>
        <v>GARISM</v>
      </c>
      <c r="G1244" s="16" t="s">
        <v>103</v>
      </c>
      <c r="H1244" s="13">
        <v>25.0</v>
      </c>
      <c r="I1244" s="18">
        <v>192.0</v>
      </c>
      <c r="J1244" s="15">
        <f t="shared" si="5"/>
        <v>4800</v>
      </c>
      <c r="K1244" s="10" t="str">
        <f t="array" ref="K1244">IFERROR(XLOOKUP(G1244,'Tipo de Carga'!A:A,'Tipo de Carga'!B:B))</f>
        <v>Ticket</v>
      </c>
      <c r="L1244" s="10">
        <f t="shared" si="2"/>
        <v>3</v>
      </c>
      <c r="M1244" s="10">
        <f t="shared" si="3"/>
        <v>13</v>
      </c>
      <c r="N1244" s="10">
        <f t="shared" si="4"/>
        <v>1</v>
      </c>
      <c r="O1244" s="10" t="str">
        <f t="array" ref="O1244">IFERROR(XLOOKUP(G1244,'Tipo de Carga'!A:A,'Tipo de Carga'!C:C))</f>
        <v>Diesel</v>
      </c>
    </row>
    <row r="1245">
      <c r="A1245" s="16">
        <v>1800.0</v>
      </c>
      <c r="B1245" s="10" t="str">
        <f t="array" ref="B1245">IFERROR(XLOOKUP(A1245,'Asignacion Ene'!A:A,'Asignacion Ene'!C:C))</f>
        <v>Sayer Full</v>
      </c>
      <c r="C1245" s="10" t="str">
        <f t="array" ref="C1245">IFERROR(XLOOKUP(A1245,'Asignacion Ene'!A:A,'Asignacion Ene'!B:B))</f>
        <v>EC-04</v>
      </c>
      <c r="D1245" s="28">
        <v>45670.975</v>
      </c>
      <c r="E1245" s="19" t="s">
        <v>314</v>
      </c>
      <c r="F1245" s="10" t="str">
        <f t="array" ref="F1245">IFERROR(XLOOKUP(E1245,Operadores!A:A,Operadores!B:B))</f>
        <v>PERJU03</v>
      </c>
      <c r="G1245" s="16" t="s">
        <v>103</v>
      </c>
      <c r="H1245" s="13">
        <v>25.96</v>
      </c>
      <c r="I1245" s="18">
        <v>100.0</v>
      </c>
      <c r="J1245" s="15">
        <f t="shared" si="5"/>
        <v>2596</v>
      </c>
      <c r="K1245" s="10" t="str">
        <f t="array" ref="K1245">IFERROR(XLOOKUP(G1245,'Tipo de Carga'!A:A,'Tipo de Carga'!B:B))</f>
        <v>Ticket</v>
      </c>
      <c r="L1245" s="10">
        <f t="shared" si="2"/>
        <v>3</v>
      </c>
      <c r="M1245" s="10">
        <f t="shared" si="3"/>
        <v>13</v>
      </c>
      <c r="N1245" s="10">
        <f t="shared" si="4"/>
        <v>1</v>
      </c>
      <c r="O1245" s="10" t="str">
        <f t="array" ref="O1245">IFERROR(XLOOKUP(G1245,'Tipo de Carga'!A:A,'Tipo de Carga'!C:C))</f>
        <v>Diesel</v>
      </c>
    </row>
    <row r="1246">
      <c r="A1246" s="16">
        <v>1968.0</v>
      </c>
      <c r="B1246" s="10" t="str">
        <f t="array" ref="B1246">IFERROR(XLOOKUP(A1246,'Asignacion Ene'!A:A,'Asignacion Ene'!C:C))</f>
        <v>Sayer Sencillo</v>
      </c>
      <c r="C1246" s="10" t="str">
        <f t="array" ref="C1246">IFERROR(XLOOKUP(A1246,'Asignacion Ene'!A:A,'Asignacion Ene'!B:B))</f>
        <v>EC-04</v>
      </c>
      <c r="D1246" s="28">
        <v>45670.98611111111</v>
      </c>
      <c r="E1246" s="19" t="s">
        <v>330</v>
      </c>
      <c r="F1246" s="10" t="str">
        <f t="array" ref="F1246">IFERROR(XLOOKUP(E1246,Operadores!A:A,Operadores!B:B))</f>
        <v>MENIG</v>
      </c>
      <c r="G1246" s="16" t="s">
        <v>103</v>
      </c>
      <c r="H1246" s="13">
        <v>25.51</v>
      </c>
      <c r="I1246" s="18">
        <v>392.0</v>
      </c>
      <c r="J1246" s="15">
        <f t="shared" si="5"/>
        <v>9999.92</v>
      </c>
      <c r="K1246" s="10" t="str">
        <f t="array" ref="K1246">IFERROR(XLOOKUP(G1246,'Tipo de Carga'!A:A,'Tipo de Carga'!B:B))</f>
        <v>Ticket</v>
      </c>
      <c r="L1246" s="10">
        <f t="shared" si="2"/>
        <v>3</v>
      </c>
      <c r="M1246" s="10">
        <f t="shared" si="3"/>
        <v>13</v>
      </c>
      <c r="N1246" s="10">
        <f t="shared" si="4"/>
        <v>1</v>
      </c>
      <c r="O1246" s="10" t="str">
        <f t="array" ref="O1246">IFERROR(XLOOKUP(G1246,'Tipo de Carga'!A:A,'Tipo de Carga'!C:C))</f>
        <v>Diesel</v>
      </c>
    </row>
    <row r="1247">
      <c r="A1247" s="16">
        <v>1917.0</v>
      </c>
      <c r="B1247" s="10" t="str">
        <f t="array" ref="B1247">IFERROR(XLOOKUP(A1247,'Asignacion Ene'!A:A,'Asignacion Ene'!C:C))</f>
        <v>MeLi asignado SD</v>
      </c>
      <c r="C1247" s="10" t="str">
        <f t="array" ref="C1247">IFERROR(XLOOKUP(A1247,'Asignacion Ene'!A:A,'Asignacion Ene'!B:B))</f>
        <v>EC-05</v>
      </c>
      <c r="D1247" s="28">
        <v>45670.0</v>
      </c>
      <c r="E1247" s="19" t="s">
        <v>184</v>
      </c>
      <c r="F1247" s="10" t="str">
        <f t="array" ref="F1247">IFERROR(XLOOKUP(E1247,Operadores!A:A,Operadores!B:B))</f>
        <v>ARASAL</v>
      </c>
      <c r="G1247" s="16" t="s">
        <v>185</v>
      </c>
      <c r="H1247" s="13">
        <v>10.25</v>
      </c>
      <c r="I1247" s="18">
        <v>195.66</v>
      </c>
      <c r="J1247" s="15">
        <f t="shared" si="5"/>
        <v>2005.515</v>
      </c>
      <c r="K1247" s="10" t="str">
        <f t="array" ref="K1247">IFERROR(XLOOKUP(G1247,'Tipo de Carga'!A:A,'Tipo de Carga'!B:B))</f>
        <v>Natgas</v>
      </c>
      <c r="L1247" s="10">
        <f t="shared" si="2"/>
        <v>3</v>
      </c>
      <c r="M1247" s="10">
        <f t="shared" si="3"/>
        <v>13</v>
      </c>
      <c r="N1247" s="10">
        <f t="shared" si="4"/>
        <v>1</v>
      </c>
      <c r="O1247" s="10" t="str">
        <f t="array" ref="O1247">IFERROR(XLOOKUP(G1247,'Tipo de Carga'!A:A,'Tipo de Carga'!C:C))</f>
        <v>GNC</v>
      </c>
    </row>
    <row r="1248">
      <c r="A1248" s="16">
        <v>2008.0</v>
      </c>
      <c r="B1248" s="10" t="str">
        <f t="array" ref="B1248">IFERROR(XLOOKUP(A1248,'Asignacion Ene'!A:A,'Asignacion Ene'!C:C))</f>
        <v>MeLi Dedicado Merida</v>
      </c>
      <c r="C1248" s="10" t="str">
        <f t="array" ref="C1248">IFERROR(XLOOKUP(A1248,'Asignacion Ene'!A:A,'Asignacion Ene'!B:B))</f>
        <v>EC-05</v>
      </c>
      <c r="D1248" s="28">
        <v>45671.9858912037</v>
      </c>
      <c r="E1248" s="16" t="s">
        <v>28</v>
      </c>
      <c r="F1248" s="10" t="str">
        <f t="array" ref="F1248">IFERROR(XLOOKUP(E1248,Operadores!A:A,Operadores!B:B))</f>
        <v>CADEMM</v>
      </c>
      <c r="G1248" s="16" t="s">
        <v>17</v>
      </c>
      <c r="H1248" s="13">
        <v>19.2</v>
      </c>
      <c r="I1248" s="18">
        <v>336.0</v>
      </c>
      <c r="J1248" s="15">
        <f t="shared" si="5"/>
        <v>6451.2</v>
      </c>
      <c r="K1248" s="10" t="str">
        <f t="array" ref="K1248">IFERROR(XLOOKUP(G1248,'Tipo de Carga'!A:A,'Tipo de Carga'!B:B))</f>
        <v>Autoabasto</v>
      </c>
      <c r="L1248" s="10">
        <f t="shared" si="2"/>
        <v>3</v>
      </c>
      <c r="M1248" s="10">
        <f t="shared" si="3"/>
        <v>14</v>
      </c>
      <c r="N1248" s="10">
        <f t="shared" si="4"/>
        <v>1</v>
      </c>
      <c r="O1248" s="10" t="str">
        <f t="array" ref="O1248">IFERROR(XLOOKUP(G1248,'Tipo de Carga'!A:A,'Tipo de Carga'!C:C))</f>
        <v>Diesel</v>
      </c>
    </row>
    <row r="1249">
      <c r="A1249" s="16">
        <v>1961.0</v>
      </c>
      <c r="B1249" s="10" t="str">
        <f t="array" ref="B1249">IFERROR(XLOOKUP(A1249,'Asignacion Ene'!A:A,'Asignacion Ene'!C:C))</f>
        <v>MeLi asignado SD</v>
      </c>
      <c r="C1249" s="10" t="str">
        <f t="array" ref="C1249">IFERROR(XLOOKUP(A1249,'Asignacion Ene'!A:A,'Asignacion Ene'!B:B))</f>
        <v>EC-05</v>
      </c>
      <c r="D1249" s="28">
        <v>45671.971134259256</v>
      </c>
      <c r="E1249" s="16" t="s">
        <v>387</v>
      </c>
      <c r="F1249" s="10" t="str">
        <f t="array" ref="F1249">IFERROR(XLOOKUP(E1249,Operadores!A:A,Operadores!B:B))</f>
        <v>HERJOS07</v>
      </c>
      <c r="G1249" s="16" t="s">
        <v>17</v>
      </c>
      <c r="H1249" s="13">
        <v>19.2</v>
      </c>
      <c r="I1249" s="18">
        <v>359.0</v>
      </c>
      <c r="J1249" s="15">
        <f t="shared" si="5"/>
        <v>6892.8</v>
      </c>
      <c r="K1249" s="10" t="str">
        <f t="array" ref="K1249">IFERROR(XLOOKUP(G1249,'Tipo de Carga'!A:A,'Tipo de Carga'!B:B))</f>
        <v>Autoabasto</v>
      </c>
      <c r="L1249" s="10">
        <f t="shared" si="2"/>
        <v>3</v>
      </c>
      <c r="M1249" s="10">
        <f t="shared" si="3"/>
        <v>14</v>
      </c>
      <c r="N1249" s="10">
        <f t="shared" si="4"/>
        <v>1</v>
      </c>
      <c r="O1249" s="10" t="str">
        <f t="array" ref="O1249">IFERROR(XLOOKUP(G1249,'Tipo de Carga'!A:A,'Tipo de Carga'!C:C))</f>
        <v>Diesel</v>
      </c>
    </row>
    <row r="1250">
      <c r="A1250" s="16">
        <v>1906.0</v>
      </c>
      <c r="B1250" s="10" t="str">
        <f t="array" ref="B1250">IFERROR(XLOOKUP(A1250,'Asignacion Ene'!A:A,'Asignacion Ene'!C:C))</f>
        <v>MeLi asignado SD</v>
      </c>
      <c r="C1250" s="10" t="str">
        <f t="array" ref="C1250">IFERROR(XLOOKUP(A1250,'Asignacion Ene'!A:A,'Asignacion Ene'!B:B))</f>
        <v>EC-05</v>
      </c>
      <c r="D1250" s="28">
        <v>45671.935428240744</v>
      </c>
      <c r="E1250" s="16" t="s">
        <v>134</v>
      </c>
      <c r="F1250" s="10" t="str">
        <f t="array" ref="F1250">IFERROR(XLOOKUP(E1250,Operadores!A:A,Operadores!B:B))</f>
        <v>IBAJOS</v>
      </c>
      <c r="G1250" s="16" t="s">
        <v>17</v>
      </c>
      <c r="H1250" s="13">
        <v>19.2</v>
      </c>
      <c r="I1250" s="18">
        <v>326.0</v>
      </c>
      <c r="J1250" s="15">
        <f t="shared" si="5"/>
        <v>6259.2</v>
      </c>
      <c r="K1250" s="10" t="str">
        <f t="array" ref="K1250">IFERROR(XLOOKUP(G1250,'Tipo de Carga'!A:A,'Tipo de Carga'!B:B))</f>
        <v>Autoabasto</v>
      </c>
      <c r="L1250" s="10">
        <f t="shared" si="2"/>
        <v>3</v>
      </c>
      <c r="M1250" s="10">
        <f t="shared" si="3"/>
        <v>14</v>
      </c>
      <c r="N1250" s="10">
        <f t="shared" si="4"/>
        <v>1</v>
      </c>
      <c r="O1250" s="10" t="str">
        <f t="array" ref="O1250">IFERROR(XLOOKUP(G1250,'Tipo de Carga'!A:A,'Tipo de Carga'!C:C))</f>
        <v>Diesel</v>
      </c>
    </row>
    <row r="1251">
      <c r="A1251" s="16">
        <v>1887.0</v>
      </c>
      <c r="B1251" s="10" t="str">
        <f t="array" ref="B1251">IFERROR(XLOOKUP(A1251,'Asignacion Ene'!A:A,'Asignacion Ene'!C:C))</f>
        <v>Circuitos</v>
      </c>
      <c r="C1251" s="10" t="str">
        <f t="array" ref="C1251">IFERROR(XLOOKUP(A1251,'Asignacion Ene'!A:A,'Asignacion Ene'!B:B))</f>
        <v>EC-03</v>
      </c>
      <c r="D1251" s="28">
        <v>45671.919027777774</v>
      </c>
      <c r="E1251" s="16" t="s">
        <v>375</v>
      </c>
      <c r="F1251" s="10" t="str">
        <f t="array" ref="F1251">IFERROR(XLOOKUP(E1251,Operadores!A:A,Operadores!B:B))</f>
        <v>NARCA</v>
      </c>
      <c r="G1251" s="16" t="s">
        <v>17</v>
      </c>
      <c r="H1251" s="13">
        <v>19.2</v>
      </c>
      <c r="I1251" s="18">
        <v>382.0</v>
      </c>
      <c r="J1251" s="15">
        <f t="shared" si="5"/>
        <v>7334.4</v>
      </c>
      <c r="K1251" s="10" t="str">
        <f t="array" ref="K1251">IFERROR(XLOOKUP(G1251,'Tipo de Carga'!A:A,'Tipo de Carga'!B:B))</f>
        <v>Autoabasto</v>
      </c>
      <c r="L1251" s="10">
        <f t="shared" si="2"/>
        <v>3</v>
      </c>
      <c r="M1251" s="10">
        <f t="shared" si="3"/>
        <v>14</v>
      </c>
      <c r="N1251" s="10">
        <f t="shared" si="4"/>
        <v>1</v>
      </c>
      <c r="O1251" s="10" t="str">
        <f t="array" ref="O1251">IFERROR(XLOOKUP(G1251,'Tipo de Carga'!A:A,'Tipo de Carga'!C:C))</f>
        <v>Diesel</v>
      </c>
    </row>
    <row r="1252">
      <c r="A1252" s="16">
        <v>2072.0</v>
      </c>
      <c r="B1252" s="10" t="str">
        <f t="array" ref="B1252">IFERROR(XLOOKUP(A1252,'Asignacion Ene'!A:A,'Asignacion Ene'!C:C))</f>
        <v>Peñafiel Tecamac</v>
      </c>
      <c r="C1252" s="10" t="str">
        <f t="array" ref="C1252">IFERROR(XLOOKUP(A1252,'Asignacion Ene'!A:A,'Asignacion Ene'!B:B))</f>
        <v>EC-02</v>
      </c>
      <c r="D1252" s="28">
        <v>45671.912835648145</v>
      </c>
      <c r="E1252" s="16" t="s">
        <v>293</v>
      </c>
      <c r="F1252" s="10" t="str">
        <f t="array" ref="F1252">IFERROR(XLOOKUP(E1252,Operadores!A:A,Operadores!B:B))</f>
        <v>RODRO01</v>
      </c>
      <c r="G1252" s="16" t="s">
        <v>17</v>
      </c>
      <c r="H1252" s="13">
        <v>19.2</v>
      </c>
      <c r="I1252" s="18">
        <v>704.0</v>
      </c>
      <c r="J1252" s="15">
        <f t="shared" si="5"/>
        <v>13516.8</v>
      </c>
      <c r="K1252" s="10" t="str">
        <f t="array" ref="K1252">IFERROR(XLOOKUP(G1252,'Tipo de Carga'!A:A,'Tipo de Carga'!B:B))</f>
        <v>Autoabasto</v>
      </c>
      <c r="L1252" s="10">
        <f t="shared" si="2"/>
        <v>3</v>
      </c>
      <c r="M1252" s="10">
        <f t="shared" si="3"/>
        <v>14</v>
      </c>
      <c r="N1252" s="10">
        <f t="shared" si="4"/>
        <v>1</v>
      </c>
      <c r="O1252" s="10" t="str">
        <f t="array" ref="O1252">IFERROR(XLOOKUP(G1252,'Tipo de Carga'!A:A,'Tipo de Carga'!C:C))</f>
        <v>Diesel</v>
      </c>
    </row>
    <row r="1253">
      <c r="A1253" s="16">
        <v>2069.0</v>
      </c>
      <c r="B1253" s="10" t="str">
        <f t="array" ref="B1253">IFERROR(XLOOKUP(A1253,'Asignacion Ene'!A:A,'Asignacion Ene'!C:C))</f>
        <v>Peñafiel Tecamac</v>
      </c>
      <c r="C1253" s="10" t="str">
        <f t="array" ref="C1253">IFERROR(XLOOKUP(A1253,'Asignacion Ene'!A:A,'Asignacion Ene'!B:B))</f>
        <v>EC-02</v>
      </c>
      <c r="D1253" s="28">
        <v>45671.90607638889</v>
      </c>
      <c r="E1253" s="16" t="s">
        <v>120</v>
      </c>
      <c r="F1253" s="10" t="str">
        <f t="array" ref="F1253">IFERROR(XLOOKUP(E1253,Operadores!A:A,Operadores!B:B))</f>
        <v>VALJUA</v>
      </c>
      <c r="G1253" s="16" t="s">
        <v>17</v>
      </c>
      <c r="H1253" s="13">
        <v>19.2</v>
      </c>
      <c r="I1253" s="18">
        <v>178.0</v>
      </c>
      <c r="J1253" s="15">
        <f t="shared" si="5"/>
        <v>3417.6</v>
      </c>
      <c r="K1253" s="10" t="str">
        <f t="array" ref="K1253">IFERROR(XLOOKUP(G1253,'Tipo de Carga'!A:A,'Tipo de Carga'!B:B))</f>
        <v>Autoabasto</v>
      </c>
      <c r="L1253" s="10">
        <f t="shared" si="2"/>
        <v>3</v>
      </c>
      <c r="M1253" s="10">
        <f t="shared" si="3"/>
        <v>14</v>
      </c>
      <c r="N1253" s="10">
        <f t="shared" si="4"/>
        <v>1</v>
      </c>
      <c r="O1253" s="10" t="str">
        <f t="array" ref="O1253">IFERROR(XLOOKUP(G1253,'Tipo de Carga'!A:A,'Tipo de Carga'!C:C))</f>
        <v>Diesel</v>
      </c>
    </row>
    <row r="1254">
      <c r="A1254" s="16">
        <v>2082.0</v>
      </c>
      <c r="B1254" s="10" t="str">
        <f t="array" ref="B1254">IFERROR(XLOOKUP(A1254,'Asignacion Ene'!A:A,'Asignacion Ene'!C:C))</f>
        <v>Peñafiel Tecamac</v>
      </c>
      <c r="C1254" s="10" t="str">
        <f t="array" ref="C1254">IFERROR(XLOOKUP(A1254,'Asignacion Ene'!A:A,'Asignacion Ene'!B:B))</f>
        <v>EC-02</v>
      </c>
      <c r="D1254" s="28">
        <v>45671.89513888889</v>
      </c>
      <c r="E1254" s="16" t="s">
        <v>52</v>
      </c>
      <c r="F1254" s="10" t="str">
        <f t="array" ref="F1254">IFERROR(XLOOKUP(E1254,Operadores!A:A,Operadores!B:B))</f>
        <v>CALPED</v>
      </c>
      <c r="G1254" s="16" t="s">
        <v>17</v>
      </c>
      <c r="H1254" s="13">
        <v>19.2</v>
      </c>
      <c r="I1254" s="18">
        <v>440.0</v>
      </c>
      <c r="J1254" s="15">
        <f t="shared" si="5"/>
        <v>8448</v>
      </c>
      <c r="K1254" s="10" t="str">
        <f t="array" ref="K1254">IFERROR(XLOOKUP(G1254,'Tipo de Carga'!A:A,'Tipo de Carga'!B:B))</f>
        <v>Autoabasto</v>
      </c>
      <c r="L1254" s="10">
        <f t="shared" si="2"/>
        <v>3</v>
      </c>
      <c r="M1254" s="10">
        <f t="shared" si="3"/>
        <v>14</v>
      </c>
      <c r="N1254" s="10">
        <f t="shared" si="4"/>
        <v>1</v>
      </c>
      <c r="O1254" s="10" t="str">
        <f t="array" ref="O1254">IFERROR(XLOOKUP(G1254,'Tipo de Carga'!A:A,'Tipo de Carga'!C:C))</f>
        <v>Diesel</v>
      </c>
    </row>
    <row r="1255">
      <c r="A1255" s="16">
        <v>2066.0</v>
      </c>
      <c r="B1255" s="10" t="str">
        <f t="array" ref="B1255">IFERROR(XLOOKUP(A1255,'Asignacion Ene'!A:A,'Asignacion Ene'!C:C))</f>
        <v>Peñafiel Tecamac</v>
      </c>
      <c r="C1255" s="10" t="str">
        <f t="array" ref="C1255">IFERROR(XLOOKUP(A1255,'Asignacion Ene'!A:A,'Asignacion Ene'!B:B))</f>
        <v>EC-02</v>
      </c>
      <c r="D1255" s="28">
        <v>45671.89457175926</v>
      </c>
      <c r="E1255" s="16" t="s">
        <v>46</v>
      </c>
      <c r="F1255" s="10" t="str">
        <f t="array" ref="F1255">IFERROR(XLOOKUP(E1255,Operadores!A:A,Operadores!B:B))</f>
        <v>ALCART</v>
      </c>
      <c r="G1255" s="16" t="s">
        <v>17</v>
      </c>
      <c r="H1255" s="13">
        <v>19.2</v>
      </c>
      <c r="I1255" s="18">
        <v>448.0</v>
      </c>
      <c r="J1255" s="15">
        <f t="shared" si="5"/>
        <v>8601.6</v>
      </c>
      <c r="K1255" s="10" t="str">
        <f t="array" ref="K1255">IFERROR(XLOOKUP(G1255,'Tipo de Carga'!A:A,'Tipo de Carga'!B:B))</f>
        <v>Autoabasto</v>
      </c>
      <c r="L1255" s="10">
        <f t="shared" si="2"/>
        <v>3</v>
      </c>
      <c r="M1255" s="10">
        <f t="shared" si="3"/>
        <v>14</v>
      </c>
      <c r="N1255" s="10">
        <f t="shared" si="4"/>
        <v>1</v>
      </c>
      <c r="O1255" s="10" t="str">
        <f t="array" ref="O1255">IFERROR(XLOOKUP(G1255,'Tipo de Carga'!A:A,'Tipo de Carga'!C:C))</f>
        <v>Diesel</v>
      </c>
    </row>
    <row r="1256">
      <c r="A1256" s="16">
        <v>2019.0</v>
      </c>
      <c r="B1256" s="10" t="str">
        <f t="array" ref="B1256">IFERROR(XLOOKUP(A1256,'Asignacion Ene'!A:A,'Asignacion Ene'!C:C))</f>
        <v>MeLi Dedicado TD</v>
      </c>
      <c r="C1256" s="10" t="str">
        <f t="array" ref="C1256">IFERROR(XLOOKUP(A1256,'Asignacion Ene'!A:A,'Asignacion Ene'!B:B))</f>
        <v>EC-05</v>
      </c>
      <c r="D1256" s="28">
        <v>45671.88180555555</v>
      </c>
      <c r="E1256" s="16" t="s">
        <v>294</v>
      </c>
      <c r="F1256" s="10" t="str">
        <f t="array" ref="F1256">IFERROR(XLOOKUP(E1256,Operadores!A:A,Operadores!B:B))</f>
        <v>CRUDAN</v>
      </c>
      <c r="G1256" s="16" t="s">
        <v>17</v>
      </c>
      <c r="H1256" s="13">
        <v>19.2</v>
      </c>
      <c r="I1256" s="18">
        <v>609.0</v>
      </c>
      <c r="J1256" s="15">
        <f t="shared" si="5"/>
        <v>11692.8</v>
      </c>
      <c r="K1256" s="10" t="str">
        <f t="array" ref="K1256">IFERROR(XLOOKUP(G1256,'Tipo de Carga'!A:A,'Tipo de Carga'!B:B))</f>
        <v>Autoabasto</v>
      </c>
      <c r="L1256" s="10">
        <f t="shared" si="2"/>
        <v>3</v>
      </c>
      <c r="M1256" s="10">
        <f t="shared" si="3"/>
        <v>14</v>
      </c>
      <c r="N1256" s="10">
        <f t="shared" si="4"/>
        <v>1</v>
      </c>
      <c r="O1256" s="10" t="str">
        <f t="array" ref="O1256">IFERROR(XLOOKUP(G1256,'Tipo de Carga'!A:A,'Tipo de Carga'!C:C))</f>
        <v>Diesel</v>
      </c>
    </row>
    <row r="1257">
      <c r="A1257" s="16">
        <v>1981.0</v>
      </c>
      <c r="B1257" s="10" t="str">
        <f t="array" ref="B1257">IFERROR(XLOOKUP(A1257,'Asignacion Ene'!A:A,'Asignacion Ene'!C:C))</f>
        <v>MeLi asignado SD</v>
      </c>
      <c r="C1257" s="10" t="str">
        <f t="array" ref="C1257">IFERROR(XLOOKUP(A1257,'Asignacion Ene'!A:A,'Asignacion Ene'!B:B))</f>
        <v>EC-05</v>
      </c>
      <c r="D1257" s="28">
        <v>45671.88123842593</v>
      </c>
      <c r="E1257" s="16" t="s">
        <v>148</v>
      </c>
      <c r="F1257" s="10" t="str">
        <f t="array" ref="F1257">IFERROR(XLOOKUP(E1257,Operadores!A:A,Operadores!B:B))</f>
        <v>GARSIX</v>
      </c>
      <c r="G1257" s="16" t="s">
        <v>17</v>
      </c>
      <c r="H1257" s="13">
        <v>19.2</v>
      </c>
      <c r="I1257" s="18">
        <v>400.0</v>
      </c>
      <c r="J1257" s="15">
        <f t="shared" si="5"/>
        <v>7680</v>
      </c>
      <c r="K1257" s="10" t="str">
        <f t="array" ref="K1257">IFERROR(XLOOKUP(G1257,'Tipo de Carga'!A:A,'Tipo de Carga'!B:B))</f>
        <v>Autoabasto</v>
      </c>
      <c r="L1257" s="10">
        <f t="shared" si="2"/>
        <v>3</v>
      </c>
      <c r="M1257" s="10">
        <f t="shared" si="3"/>
        <v>14</v>
      </c>
      <c r="N1257" s="10">
        <f t="shared" si="4"/>
        <v>1</v>
      </c>
      <c r="O1257" s="10" t="str">
        <f t="array" ref="O1257">IFERROR(XLOOKUP(G1257,'Tipo de Carga'!A:A,'Tipo de Carga'!C:C))</f>
        <v>Diesel</v>
      </c>
    </row>
    <row r="1258">
      <c r="A1258" s="16">
        <v>2000.0</v>
      </c>
      <c r="B1258" s="10" t="str">
        <f t="array" ref="B1258">IFERROR(XLOOKUP(A1258,'Asignacion Ene'!A:A,'Asignacion Ene'!C:C))</f>
        <v>MeLi Dedicado Merida</v>
      </c>
      <c r="C1258" s="10" t="str">
        <f t="array" ref="C1258">IFERROR(XLOOKUP(A1258,'Asignacion Ene'!A:A,'Asignacion Ene'!B:B))</f>
        <v>EC-05</v>
      </c>
      <c r="D1258" s="28">
        <v>45671.76137731481</v>
      </c>
      <c r="E1258" s="16" t="s">
        <v>94</v>
      </c>
      <c r="F1258" s="10" t="str">
        <f t="array" ref="F1258">IFERROR(XLOOKUP(E1258,Operadores!A:A,Operadores!B:B))</f>
        <v>RODALE</v>
      </c>
      <c r="G1258" s="16" t="s">
        <v>17</v>
      </c>
      <c r="H1258" s="13">
        <v>19.2</v>
      </c>
      <c r="I1258" s="18">
        <v>1.0</v>
      </c>
      <c r="J1258" s="15">
        <f t="shared" si="5"/>
        <v>19.2</v>
      </c>
      <c r="K1258" s="10" t="str">
        <f t="array" ref="K1258">IFERROR(XLOOKUP(G1258,'Tipo de Carga'!A:A,'Tipo de Carga'!B:B))</f>
        <v>Autoabasto</v>
      </c>
      <c r="L1258" s="10">
        <f t="shared" si="2"/>
        <v>3</v>
      </c>
      <c r="M1258" s="10">
        <f t="shared" si="3"/>
        <v>14</v>
      </c>
      <c r="N1258" s="10">
        <f t="shared" si="4"/>
        <v>1</v>
      </c>
      <c r="O1258" s="10" t="str">
        <f t="array" ref="O1258">IFERROR(XLOOKUP(G1258,'Tipo de Carga'!A:A,'Tipo de Carga'!C:C))</f>
        <v>Diesel</v>
      </c>
    </row>
    <row r="1259">
      <c r="A1259" s="16">
        <v>1889.0</v>
      </c>
      <c r="B1259" s="10" t="str">
        <f t="array" ref="B1259">IFERROR(XLOOKUP(A1259,'Asignacion Ene'!A:A,'Asignacion Ene'!C:C))</f>
        <v>MeLi asignado SD</v>
      </c>
      <c r="C1259" s="10" t="str">
        <f t="array" ref="C1259">IFERROR(XLOOKUP(A1259,'Asignacion Ene'!A:A,'Asignacion Ene'!B:B))</f>
        <v>EC-05</v>
      </c>
      <c r="D1259" s="28">
        <v>45671.739756944444</v>
      </c>
      <c r="E1259" s="16" t="s">
        <v>147</v>
      </c>
      <c r="F1259" s="10" t="str">
        <f t="array" ref="F1259">IFERROR(XLOOKUP(E1259,Operadores!A:A,Operadores!B:B))</f>
        <v>MARANG</v>
      </c>
      <c r="G1259" s="16" t="s">
        <v>17</v>
      </c>
      <c r="H1259" s="13">
        <v>19.2</v>
      </c>
      <c r="I1259" s="18">
        <v>225.0</v>
      </c>
      <c r="J1259" s="15">
        <f t="shared" si="5"/>
        <v>4320</v>
      </c>
      <c r="K1259" s="10" t="str">
        <f t="array" ref="K1259">IFERROR(XLOOKUP(G1259,'Tipo de Carga'!A:A,'Tipo de Carga'!B:B))</f>
        <v>Autoabasto</v>
      </c>
      <c r="L1259" s="10">
        <f t="shared" si="2"/>
        <v>3</v>
      </c>
      <c r="M1259" s="10">
        <f t="shared" si="3"/>
        <v>14</v>
      </c>
      <c r="N1259" s="10">
        <f t="shared" si="4"/>
        <v>1</v>
      </c>
      <c r="O1259" s="10" t="str">
        <f t="array" ref="O1259">IFERROR(XLOOKUP(G1259,'Tipo de Carga'!A:A,'Tipo de Carga'!C:C))</f>
        <v>Diesel</v>
      </c>
    </row>
    <row r="1260">
      <c r="A1260" s="16">
        <v>1990.0</v>
      </c>
      <c r="B1260" s="10" t="str">
        <f t="array" ref="B1260">IFERROR(XLOOKUP(A1260,'Asignacion Ene'!A:A,'Asignacion Ene'!C:C))</f>
        <v>MeLi asignado SD</v>
      </c>
      <c r="C1260" s="10" t="str">
        <f t="array" ref="C1260">IFERROR(XLOOKUP(A1260,'Asignacion Ene'!A:A,'Asignacion Ene'!B:B))</f>
        <v>EC-05</v>
      </c>
      <c r="D1260" s="28">
        <v>45671.72746527778</v>
      </c>
      <c r="E1260" s="16" t="s">
        <v>191</v>
      </c>
      <c r="F1260" s="10" t="str">
        <f t="array" ref="F1260">IFERROR(XLOOKUP(E1260,Operadores!A:A,Operadores!B:B))</f>
        <v>MENCAX</v>
      </c>
      <c r="G1260" s="16" t="s">
        <v>17</v>
      </c>
      <c r="H1260" s="13">
        <v>19.2</v>
      </c>
      <c r="I1260" s="18">
        <v>290.0</v>
      </c>
      <c r="J1260" s="15">
        <f t="shared" si="5"/>
        <v>5568</v>
      </c>
      <c r="K1260" s="10" t="str">
        <f t="array" ref="K1260">IFERROR(XLOOKUP(G1260,'Tipo de Carga'!A:A,'Tipo de Carga'!B:B))</f>
        <v>Autoabasto</v>
      </c>
      <c r="L1260" s="10">
        <f t="shared" si="2"/>
        <v>3</v>
      </c>
      <c r="M1260" s="10">
        <f t="shared" si="3"/>
        <v>14</v>
      </c>
      <c r="N1260" s="10">
        <f t="shared" si="4"/>
        <v>1</v>
      </c>
      <c r="O1260" s="10" t="str">
        <f t="array" ref="O1260">IFERROR(XLOOKUP(G1260,'Tipo de Carga'!A:A,'Tipo de Carga'!C:C))</f>
        <v>Diesel</v>
      </c>
    </row>
    <row r="1261">
      <c r="A1261" s="16">
        <v>2016.0</v>
      </c>
      <c r="B1261" s="10" t="str">
        <f t="array" ref="B1261">IFERROR(XLOOKUP(A1261,'Asignacion Ene'!A:A,'Asignacion Ene'!C:C))</f>
        <v>MeLi Asignado TD</v>
      </c>
      <c r="C1261" s="10" t="str">
        <f t="array" ref="C1261">IFERROR(XLOOKUP(A1261,'Asignacion Ene'!A:A,'Asignacion Ene'!B:B))</f>
        <v>EC-05</v>
      </c>
      <c r="D1261" s="28">
        <v>45671.71849537037</v>
      </c>
      <c r="E1261" s="16" t="s">
        <v>194</v>
      </c>
      <c r="F1261" s="10" t="str">
        <f t="array" ref="F1261">IFERROR(XLOOKUP(E1261,Operadores!A:A,Operadores!B:B))</f>
        <v>ASTLUI</v>
      </c>
      <c r="G1261" s="16" t="s">
        <v>17</v>
      </c>
      <c r="H1261" s="13">
        <v>19.2</v>
      </c>
      <c r="I1261" s="18">
        <v>21.0</v>
      </c>
      <c r="J1261" s="15">
        <f t="shared" si="5"/>
        <v>403.2</v>
      </c>
      <c r="K1261" s="10" t="str">
        <f t="array" ref="K1261">IFERROR(XLOOKUP(G1261,'Tipo de Carga'!A:A,'Tipo de Carga'!B:B))</f>
        <v>Autoabasto</v>
      </c>
      <c r="L1261" s="10">
        <f t="shared" si="2"/>
        <v>3</v>
      </c>
      <c r="M1261" s="10">
        <f t="shared" si="3"/>
        <v>14</v>
      </c>
      <c r="N1261" s="10">
        <f t="shared" si="4"/>
        <v>1</v>
      </c>
      <c r="O1261" s="10" t="str">
        <f t="array" ref="O1261">IFERROR(XLOOKUP(G1261,'Tipo de Carga'!A:A,'Tipo de Carga'!C:C))</f>
        <v>Diesel</v>
      </c>
    </row>
    <row r="1262">
      <c r="A1262" s="16">
        <v>1866.0</v>
      </c>
      <c r="B1262" s="10" t="str">
        <f t="array" ref="B1262">IFERROR(XLOOKUP(A1262,'Asignacion Ene'!A:A,'Asignacion Ene'!C:C))</f>
        <v>Pilgrims Tepo</v>
      </c>
      <c r="C1262" s="10" t="str">
        <f t="array" ref="C1262">IFERROR(XLOOKUP(A1262,'Asignacion Ene'!A:A,'Asignacion Ene'!B:B))</f>
        <v>EC-02</v>
      </c>
      <c r="D1262" s="28">
        <v>45671.7121412037</v>
      </c>
      <c r="E1262" s="16" t="s">
        <v>54</v>
      </c>
      <c r="F1262" s="10" t="str">
        <f t="array" ref="F1262">IFERROR(XLOOKUP(E1262,Operadores!A:A,Operadores!B:B))</f>
        <v>JORJON</v>
      </c>
      <c r="G1262" s="16" t="s">
        <v>17</v>
      </c>
      <c r="H1262" s="13">
        <v>19.2</v>
      </c>
      <c r="I1262" s="18">
        <v>110.0</v>
      </c>
      <c r="J1262" s="15">
        <f t="shared" si="5"/>
        <v>2112</v>
      </c>
      <c r="K1262" s="10" t="str">
        <f t="array" ref="K1262">IFERROR(XLOOKUP(G1262,'Tipo de Carga'!A:A,'Tipo de Carga'!B:B))</f>
        <v>Autoabasto</v>
      </c>
      <c r="L1262" s="10">
        <f t="shared" si="2"/>
        <v>3</v>
      </c>
      <c r="M1262" s="10">
        <f t="shared" si="3"/>
        <v>14</v>
      </c>
      <c r="N1262" s="10">
        <f t="shared" si="4"/>
        <v>1</v>
      </c>
      <c r="O1262" s="10" t="str">
        <f t="array" ref="O1262">IFERROR(XLOOKUP(G1262,'Tipo de Carga'!A:A,'Tipo de Carga'!C:C))</f>
        <v>Diesel</v>
      </c>
    </row>
    <row r="1263">
      <c r="A1263" s="16">
        <v>1974.0</v>
      </c>
      <c r="B1263" s="10" t="str">
        <f t="array" ref="B1263">IFERROR(XLOOKUP(A1263,'Asignacion Ene'!A:A,'Asignacion Ene'!C:C))</f>
        <v>MeLi asignado SD</v>
      </c>
      <c r="C1263" s="10" t="str">
        <f t="array" ref="C1263">IFERROR(XLOOKUP(A1263,'Asignacion Ene'!A:A,'Asignacion Ene'!B:B))</f>
        <v>EC-05</v>
      </c>
      <c r="D1263" s="28">
        <v>45671.711689814816</v>
      </c>
      <c r="E1263" s="16" t="s">
        <v>91</v>
      </c>
      <c r="F1263" s="10" t="str">
        <f t="array" ref="F1263">IFERROR(XLOOKUP(E1263,Operadores!A:A,Operadores!B:B))</f>
        <v>SOLBRI</v>
      </c>
      <c r="G1263" s="16" t="s">
        <v>17</v>
      </c>
      <c r="H1263" s="13">
        <v>19.2</v>
      </c>
      <c r="I1263" s="18">
        <v>46.0</v>
      </c>
      <c r="J1263" s="15">
        <f t="shared" si="5"/>
        <v>883.2</v>
      </c>
      <c r="K1263" s="10" t="str">
        <f t="array" ref="K1263">IFERROR(XLOOKUP(G1263,'Tipo de Carga'!A:A,'Tipo de Carga'!B:B))</f>
        <v>Autoabasto</v>
      </c>
      <c r="L1263" s="10">
        <f t="shared" si="2"/>
        <v>3</v>
      </c>
      <c r="M1263" s="10">
        <f t="shared" si="3"/>
        <v>14</v>
      </c>
      <c r="N1263" s="10">
        <f t="shared" si="4"/>
        <v>1</v>
      </c>
      <c r="O1263" s="10" t="str">
        <f t="array" ref="O1263">IFERROR(XLOOKUP(G1263,'Tipo de Carga'!A:A,'Tipo de Carga'!C:C))</f>
        <v>Diesel</v>
      </c>
    </row>
    <row r="1264">
      <c r="A1264" s="16">
        <v>1953.0</v>
      </c>
      <c r="B1264" s="10" t="str">
        <f t="array" ref="B1264">IFERROR(XLOOKUP(A1264,'Asignacion Ene'!A:A,'Asignacion Ene'!C:C))</f>
        <v>MeLi asignado SD</v>
      </c>
      <c r="C1264" s="10" t="str">
        <f t="array" ref="C1264">IFERROR(XLOOKUP(A1264,'Asignacion Ene'!A:A,'Asignacion Ene'!B:B))</f>
        <v>EC-05</v>
      </c>
      <c r="D1264" s="28">
        <v>45671.69929398148</v>
      </c>
      <c r="E1264" s="16" t="s">
        <v>269</v>
      </c>
      <c r="F1264" s="10" t="str">
        <f t="array" ref="F1264">IFERROR(XLOOKUP(E1264,Operadores!A:A,Operadores!B:B))</f>
        <v>REDJUL</v>
      </c>
      <c r="G1264" s="16" t="s">
        <v>17</v>
      </c>
      <c r="H1264" s="13">
        <v>19.2</v>
      </c>
      <c r="I1264" s="18">
        <v>567.0</v>
      </c>
      <c r="J1264" s="15">
        <f t="shared" si="5"/>
        <v>10886.4</v>
      </c>
      <c r="K1264" s="10" t="str">
        <f t="array" ref="K1264">IFERROR(XLOOKUP(G1264,'Tipo de Carga'!A:A,'Tipo de Carga'!B:B))</f>
        <v>Autoabasto</v>
      </c>
      <c r="L1264" s="10">
        <f t="shared" si="2"/>
        <v>3</v>
      </c>
      <c r="M1264" s="10">
        <f t="shared" si="3"/>
        <v>14</v>
      </c>
      <c r="N1264" s="10">
        <f t="shared" si="4"/>
        <v>1</v>
      </c>
      <c r="O1264" s="10" t="str">
        <f t="array" ref="O1264">IFERROR(XLOOKUP(G1264,'Tipo de Carga'!A:A,'Tipo de Carga'!C:C))</f>
        <v>Diesel</v>
      </c>
    </row>
    <row r="1265">
      <c r="A1265" s="16">
        <v>2029.0</v>
      </c>
      <c r="B1265" s="10" t="str">
        <f t="array" ref="B1265">IFERROR(XLOOKUP(A1265,'Asignacion Ene'!A:A,'Asignacion Ene'!C:C))</f>
        <v>MeLi Dedicado Merida</v>
      </c>
      <c r="C1265" s="10" t="str">
        <f t="array" ref="C1265">IFERROR(XLOOKUP(A1265,'Asignacion Ene'!A:A,'Asignacion Ene'!B:B))</f>
        <v>EC-05</v>
      </c>
      <c r="D1265" s="28">
        <v>45671.682650462964</v>
      </c>
      <c r="E1265" s="16" t="s">
        <v>225</v>
      </c>
      <c r="F1265" s="10" t="str">
        <f t="array" ref="F1265">IFERROR(XLOOKUP(E1265,Operadores!A:A,Operadores!B:B))</f>
        <v>ACOHER</v>
      </c>
      <c r="G1265" s="16" t="s">
        <v>17</v>
      </c>
      <c r="H1265" s="13">
        <v>19.2</v>
      </c>
      <c r="I1265" s="18">
        <v>246.0</v>
      </c>
      <c r="J1265" s="15">
        <f t="shared" si="5"/>
        <v>4723.2</v>
      </c>
      <c r="K1265" s="10" t="str">
        <f t="array" ref="K1265">IFERROR(XLOOKUP(G1265,'Tipo de Carga'!A:A,'Tipo de Carga'!B:B))</f>
        <v>Autoabasto</v>
      </c>
      <c r="L1265" s="10">
        <f t="shared" si="2"/>
        <v>3</v>
      </c>
      <c r="M1265" s="10">
        <f t="shared" si="3"/>
        <v>14</v>
      </c>
      <c r="N1265" s="10">
        <f t="shared" si="4"/>
        <v>1</v>
      </c>
      <c r="O1265" s="10" t="str">
        <f t="array" ref="O1265">IFERROR(XLOOKUP(G1265,'Tipo de Carga'!A:A,'Tipo de Carga'!C:C))</f>
        <v>Diesel</v>
      </c>
    </row>
    <row r="1266">
      <c r="A1266" s="16">
        <v>1943.0</v>
      </c>
      <c r="B1266" s="10" t="str">
        <f t="array" ref="B1266">IFERROR(XLOOKUP(A1266,'Asignacion Ene'!A:A,'Asignacion Ene'!C:C))</f>
        <v>Circuitos</v>
      </c>
      <c r="C1266" s="10" t="str">
        <f t="array" ref="C1266">IFERROR(XLOOKUP(A1266,'Asignacion Ene'!A:A,'Asignacion Ene'!B:B))</f>
        <v>EC-03</v>
      </c>
      <c r="D1266" s="28">
        <v>45671.67689814815</v>
      </c>
      <c r="E1266" s="16" t="s">
        <v>318</v>
      </c>
      <c r="F1266" s="10" t="str">
        <f t="array" ref="F1266">IFERROR(XLOOKUP(E1266,Operadores!A:A,Operadores!B:B))</f>
        <v>RODRAU01</v>
      </c>
      <c r="G1266" s="16" t="s">
        <v>17</v>
      </c>
      <c r="H1266" s="13">
        <v>19.2</v>
      </c>
      <c r="I1266" s="18">
        <v>188.0</v>
      </c>
      <c r="J1266" s="15">
        <f t="shared" si="5"/>
        <v>3609.6</v>
      </c>
      <c r="K1266" s="10" t="str">
        <f t="array" ref="K1266">IFERROR(XLOOKUP(G1266,'Tipo de Carga'!A:A,'Tipo de Carga'!B:B))</f>
        <v>Autoabasto</v>
      </c>
      <c r="L1266" s="10">
        <f t="shared" si="2"/>
        <v>3</v>
      </c>
      <c r="M1266" s="10">
        <f t="shared" si="3"/>
        <v>14</v>
      </c>
      <c r="N1266" s="10">
        <f t="shared" si="4"/>
        <v>1</v>
      </c>
      <c r="O1266" s="10" t="str">
        <f t="array" ref="O1266">IFERROR(XLOOKUP(G1266,'Tipo de Carga'!A:A,'Tipo de Carga'!C:C))</f>
        <v>Diesel</v>
      </c>
    </row>
    <row r="1267">
      <c r="A1267" s="16">
        <v>1985.0</v>
      </c>
      <c r="B1267" s="10" t="str">
        <f t="array" ref="B1267">IFERROR(XLOOKUP(A1267,'Asignacion Ene'!A:A,'Asignacion Ene'!C:C))</f>
        <v>MeLi Dedicado TD</v>
      </c>
      <c r="C1267" s="10" t="str">
        <f t="array" ref="C1267">IFERROR(XLOOKUP(A1267,'Asignacion Ene'!A:A,'Asignacion Ene'!B:B))</f>
        <v>EC-05</v>
      </c>
      <c r="D1267" s="28">
        <v>45671.656793981485</v>
      </c>
      <c r="E1267" s="16" t="s">
        <v>189</v>
      </c>
      <c r="F1267" s="10" t="str">
        <f t="array" ref="F1267">IFERROR(XLOOKUP(E1267,Operadores!A:A,Operadores!B:B))</f>
        <v>MENMI</v>
      </c>
      <c r="G1267" s="16" t="s">
        <v>17</v>
      </c>
      <c r="H1267" s="13">
        <v>19.2</v>
      </c>
      <c r="I1267" s="18">
        <v>302.0</v>
      </c>
      <c r="J1267" s="15">
        <f t="shared" si="5"/>
        <v>5798.4</v>
      </c>
      <c r="K1267" s="10" t="str">
        <f t="array" ref="K1267">IFERROR(XLOOKUP(G1267,'Tipo de Carga'!A:A,'Tipo de Carga'!B:B))</f>
        <v>Autoabasto</v>
      </c>
      <c r="L1267" s="10">
        <f t="shared" si="2"/>
        <v>3</v>
      </c>
      <c r="M1267" s="10">
        <f t="shared" si="3"/>
        <v>14</v>
      </c>
      <c r="N1267" s="10">
        <f t="shared" si="4"/>
        <v>1</v>
      </c>
      <c r="O1267" s="10" t="str">
        <f t="array" ref="O1267">IFERROR(XLOOKUP(G1267,'Tipo de Carga'!A:A,'Tipo de Carga'!C:C))</f>
        <v>Diesel</v>
      </c>
    </row>
    <row r="1268">
      <c r="A1268" s="16">
        <v>2039.0</v>
      </c>
      <c r="B1268" s="10" t="str">
        <f t="array" ref="B1268">IFERROR(XLOOKUP(A1268,'Asignacion Ene'!A:A,'Asignacion Ene'!C:C))</f>
        <v>MeLi Ded Puebla</v>
      </c>
      <c r="C1268" s="10" t="str">
        <f t="array" ref="C1268">IFERROR(XLOOKUP(A1268,'Asignacion Ene'!A:A,'Asignacion Ene'!B:B))</f>
        <v>EC-05</v>
      </c>
      <c r="D1268" s="28">
        <v>45671.65278935185</v>
      </c>
      <c r="E1268" s="16" t="s">
        <v>388</v>
      </c>
      <c r="F1268" s="10" t="str">
        <f t="array" ref="F1268">IFERROR(XLOOKUP(E1268,Operadores!A:A,Operadores!B:B))</f>
        <v>GONAR</v>
      </c>
      <c r="G1268" s="16" t="s">
        <v>17</v>
      </c>
      <c r="H1268" s="13">
        <v>19.2</v>
      </c>
      <c r="I1268" s="18">
        <v>39.0</v>
      </c>
      <c r="J1268" s="15">
        <f t="shared" si="5"/>
        <v>748.8</v>
      </c>
      <c r="K1268" s="10" t="str">
        <f t="array" ref="K1268">IFERROR(XLOOKUP(G1268,'Tipo de Carga'!A:A,'Tipo de Carga'!B:B))</f>
        <v>Autoabasto</v>
      </c>
      <c r="L1268" s="10">
        <f t="shared" si="2"/>
        <v>3</v>
      </c>
      <c r="M1268" s="10">
        <f t="shared" si="3"/>
        <v>14</v>
      </c>
      <c r="N1268" s="10">
        <f t="shared" si="4"/>
        <v>1</v>
      </c>
      <c r="O1268" s="10" t="str">
        <f t="array" ref="O1268">IFERROR(XLOOKUP(G1268,'Tipo de Carga'!A:A,'Tipo de Carga'!C:C))</f>
        <v>Diesel</v>
      </c>
    </row>
    <row r="1269">
      <c r="A1269" s="16">
        <v>1983.0</v>
      </c>
      <c r="B1269" s="10" t="str">
        <f t="array" ref="B1269">IFERROR(XLOOKUP(A1269,'Asignacion Ene'!A:A,'Asignacion Ene'!C:C))</f>
        <v>MeLi asignado SD</v>
      </c>
      <c r="C1269" s="10" t="str">
        <f t="array" ref="C1269">IFERROR(XLOOKUP(A1269,'Asignacion Ene'!A:A,'Asignacion Ene'!B:B))</f>
        <v>EC-05</v>
      </c>
      <c r="D1269" s="28">
        <v>45671.59987268518</v>
      </c>
      <c r="E1269" s="10" t="str">
        <f t="array" ref="E1269">IFERROR(XLOOKUP(E1274,Operadores!A:A,Operadores!B:B))</f>
        <v>MTTO</v>
      </c>
      <c r="F1269" s="10" t="str">
        <f t="array" ref="F1269">IFERROR(XLOOKUP(#REF!,Operadores!A:A,Operadores!B:B))</f>
        <v/>
      </c>
      <c r="G1269" s="16" t="s">
        <v>17</v>
      </c>
      <c r="H1269" s="13">
        <v>19.2</v>
      </c>
      <c r="I1269" s="18">
        <v>356.0</v>
      </c>
      <c r="J1269" s="15">
        <f t="shared" si="5"/>
        <v>6835.2</v>
      </c>
      <c r="K1269" s="10" t="str">
        <f t="array" ref="K1269">IFERROR(XLOOKUP(G1269,'Tipo de Carga'!A:A,'Tipo de Carga'!B:B))</f>
        <v>Autoabasto</v>
      </c>
      <c r="L1269" s="10">
        <f t="shared" si="2"/>
        <v>3</v>
      </c>
      <c r="M1269" s="10">
        <f t="shared" si="3"/>
        <v>14</v>
      </c>
      <c r="N1269" s="10">
        <f t="shared" si="4"/>
        <v>1</v>
      </c>
      <c r="O1269" s="10" t="str">
        <f t="array" ref="O1269">IFERROR(XLOOKUP(G1269,'Tipo de Carga'!A:A,'Tipo de Carga'!C:C))</f>
        <v>Diesel</v>
      </c>
    </row>
    <row r="1270">
      <c r="A1270" s="16">
        <v>1946.0</v>
      </c>
      <c r="B1270" s="10" t="str">
        <f t="array" ref="B1270">IFERROR(XLOOKUP(A1270,'Asignacion Ene'!A:A,'Asignacion Ene'!C:C))</f>
        <v>MeLi asignado SD</v>
      </c>
      <c r="C1270" s="10" t="str">
        <f t="array" ref="C1270">IFERROR(XLOOKUP(A1270,'Asignacion Ene'!A:A,'Asignacion Ene'!B:B))</f>
        <v>EC-05</v>
      </c>
      <c r="D1270" s="28">
        <v>45671.59207175926</v>
      </c>
      <c r="E1270" s="16" t="s">
        <v>142</v>
      </c>
      <c r="F1270" s="10" t="str">
        <f t="array" ref="F1270">IFERROR(XLOOKUP(E1270,Operadores!A:A,Operadores!B:B))</f>
        <v>GARLUI</v>
      </c>
      <c r="G1270" s="16" t="s">
        <v>17</v>
      </c>
      <c r="H1270" s="13">
        <v>19.2</v>
      </c>
      <c r="I1270" s="18">
        <v>425.0</v>
      </c>
      <c r="J1270" s="15">
        <f t="shared" si="5"/>
        <v>8160</v>
      </c>
      <c r="K1270" s="10" t="str">
        <f t="array" ref="K1270">IFERROR(XLOOKUP(G1270,'Tipo de Carga'!A:A,'Tipo de Carga'!B:B))</f>
        <v>Autoabasto</v>
      </c>
      <c r="L1270" s="10">
        <f t="shared" si="2"/>
        <v>3</v>
      </c>
      <c r="M1270" s="10">
        <f t="shared" si="3"/>
        <v>14</v>
      </c>
      <c r="N1270" s="10">
        <f t="shared" si="4"/>
        <v>1</v>
      </c>
      <c r="O1270" s="10" t="str">
        <f t="array" ref="O1270">IFERROR(XLOOKUP(G1270,'Tipo de Carga'!A:A,'Tipo de Carga'!C:C))</f>
        <v>Diesel</v>
      </c>
    </row>
    <row r="1271">
      <c r="A1271" s="16">
        <v>1932.0</v>
      </c>
      <c r="B1271" s="10" t="str">
        <f t="array" ref="B1271">IFERROR(XLOOKUP(A1271,'Asignacion Ene'!A:A,'Asignacion Ene'!C:C))</f>
        <v>Circuitos</v>
      </c>
      <c r="C1271" s="10" t="str">
        <f t="array" ref="C1271">IFERROR(XLOOKUP(A1271,'Asignacion Ene'!A:A,'Asignacion Ene'!B:B))</f>
        <v>EC-03</v>
      </c>
      <c r="D1271" s="28">
        <v>45671.57425925926</v>
      </c>
      <c r="E1271" s="16" t="s">
        <v>151</v>
      </c>
      <c r="F1271" s="10" t="str">
        <f t="array" ref="F1271">IFERROR(XLOOKUP(E1271,Operadores!A:A,Operadores!B:B))</f>
        <v>FERRI</v>
      </c>
      <c r="G1271" s="16" t="s">
        <v>17</v>
      </c>
      <c r="H1271" s="13">
        <v>19.2</v>
      </c>
      <c r="I1271" s="18">
        <v>109.0</v>
      </c>
      <c r="J1271" s="15">
        <f t="shared" si="5"/>
        <v>2092.8</v>
      </c>
      <c r="K1271" s="10" t="str">
        <f t="array" ref="K1271">IFERROR(XLOOKUP(G1271,'Tipo de Carga'!A:A,'Tipo de Carga'!B:B))</f>
        <v>Autoabasto</v>
      </c>
      <c r="L1271" s="10">
        <f t="shared" si="2"/>
        <v>3</v>
      </c>
      <c r="M1271" s="10">
        <f t="shared" si="3"/>
        <v>14</v>
      </c>
      <c r="N1271" s="10">
        <f t="shared" si="4"/>
        <v>1</v>
      </c>
      <c r="O1271" s="10" t="str">
        <f t="array" ref="O1271">IFERROR(XLOOKUP(G1271,'Tipo de Carga'!A:A,'Tipo de Carga'!C:C))</f>
        <v>Diesel</v>
      </c>
    </row>
    <row r="1272">
      <c r="A1272" s="16">
        <v>1768.0</v>
      </c>
      <c r="B1272" s="10" t="str">
        <f t="array" ref="B1272">IFERROR(XLOOKUP(A1272,'Asignacion Ene'!A:A,'Asignacion Ene'!C:C))</f>
        <v>Pipas</v>
      </c>
      <c r="C1272" s="10" t="str">
        <f t="array" ref="C1272">IFERROR(XLOOKUP(A1272,'Asignacion Ene'!A:A,'Asignacion Ene'!B:B))</f>
        <v>EC-02</v>
      </c>
      <c r="D1272" s="28">
        <v>45671.55609953704</v>
      </c>
      <c r="E1272" s="16" t="s">
        <v>376</v>
      </c>
      <c r="F1272" s="10" t="str">
        <f t="array" ref="F1272">IFERROR(XLOOKUP(E1272,Operadores!A:A,Operadores!B:B))</f>
        <v>ROMJUA</v>
      </c>
      <c r="G1272" s="16" t="s">
        <v>17</v>
      </c>
      <c r="H1272" s="13">
        <v>19.2</v>
      </c>
      <c r="I1272" s="18">
        <v>85.0</v>
      </c>
      <c r="J1272" s="15">
        <f t="shared" si="5"/>
        <v>1632</v>
      </c>
      <c r="K1272" s="10" t="str">
        <f t="array" ref="K1272">IFERROR(XLOOKUP(G1272,'Tipo de Carga'!A:A,'Tipo de Carga'!B:B))</f>
        <v>Autoabasto</v>
      </c>
      <c r="L1272" s="10">
        <f t="shared" si="2"/>
        <v>3</v>
      </c>
      <c r="M1272" s="10">
        <f t="shared" si="3"/>
        <v>14</v>
      </c>
      <c r="N1272" s="10">
        <f t="shared" si="4"/>
        <v>1</v>
      </c>
      <c r="O1272" s="10" t="str">
        <f t="array" ref="O1272">IFERROR(XLOOKUP(G1272,'Tipo de Carga'!A:A,'Tipo de Carga'!C:C))</f>
        <v>Diesel</v>
      </c>
    </row>
    <row r="1273">
      <c r="A1273" s="16" t="s">
        <v>325</v>
      </c>
      <c r="B1273" s="10" t="str">
        <f t="array" ref="B1273">IFERROR(XLOOKUP(A1273,'Asignacion Ene'!A:A,'Asignacion Ene'!C:C))</f>
        <v/>
      </c>
      <c r="C1273" s="10" t="str">
        <f t="array" ref="C1273">IFERROR(XLOOKUP(A1273,'Asignacion Ene'!A:A,'Asignacion Ene'!B:B))</f>
        <v/>
      </c>
      <c r="D1273" s="28">
        <v>45671.55480324074</v>
      </c>
      <c r="E1273" s="16" t="s">
        <v>32</v>
      </c>
      <c r="F1273" s="10" t="str">
        <f t="array" ref="F1273">IFERROR(XLOOKUP(E1273,Operadores!A:A,Operadores!B:B))</f>
        <v>MTTO</v>
      </c>
      <c r="G1273" s="16" t="s">
        <v>17</v>
      </c>
      <c r="H1273" s="13">
        <v>19.2</v>
      </c>
      <c r="I1273" s="18">
        <v>18.0</v>
      </c>
      <c r="J1273" s="15">
        <f t="shared" si="5"/>
        <v>345.6</v>
      </c>
      <c r="K1273" s="10" t="str">
        <f t="array" ref="K1273">IFERROR(XLOOKUP(G1273,'Tipo de Carga'!A:A,'Tipo de Carga'!B:B))</f>
        <v>Autoabasto</v>
      </c>
      <c r="L1273" s="10">
        <f t="shared" si="2"/>
        <v>3</v>
      </c>
      <c r="M1273" s="10">
        <f t="shared" si="3"/>
        <v>14</v>
      </c>
      <c r="N1273" s="10">
        <f t="shared" si="4"/>
        <v>1</v>
      </c>
      <c r="O1273" s="10" t="str">
        <f t="array" ref="O1273">IFERROR(XLOOKUP(G1273,'Tipo de Carga'!A:A,'Tipo de Carga'!C:C))</f>
        <v>Diesel</v>
      </c>
    </row>
    <row r="1274">
      <c r="A1274" s="16" t="s">
        <v>325</v>
      </c>
      <c r="B1274" s="10" t="str">
        <f t="array" ref="B1274">IFERROR(XLOOKUP(A1274,'Asignacion Ene'!A:A,'Asignacion Ene'!C:C))</f>
        <v/>
      </c>
      <c r="C1274" s="10" t="str">
        <f t="array" ref="C1274">IFERROR(XLOOKUP(A1274,'Asignacion Ene'!A:A,'Asignacion Ene'!B:B))</f>
        <v/>
      </c>
      <c r="D1274" s="28">
        <v>45671.53512731481</v>
      </c>
      <c r="E1274" s="16" t="s">
        <v>32</v>
      </c>
      <c r="G1274" s="16" t="s">
        <v>17</v>
      </c>
      <c r="H1274" s="13">
        <v>19.2</v>
      </c>
      <c r="I1274" s="18">
        <v>16.0</v>
      </c>
      <c r="J1274" s="15">
        <f t="shared" si="5"/>
        <v>307.2</v>
      </c>
      <c r="K1274" s="10" t="str">
        <f t="array" ref="K1274">IFERROR(XLOOKUP(G1274,'Tipo de Carga'!A:A,'Tipo de Carga'!B:B))</f>
        <v>Autoabasto</v>
      </c>
      <c r="L1274" s="10">
        <f t="shared" si="2"/>
        <v>3</v>
      </c>
      <c r="M1274" s="10">
        <f t="shared" si="3"/>
        <v>14</v>
      </c>
      <c r="N1274" s="10">
        <f t="shared" si="4"/>
        <v>1</v>
      </c>
      <c r="O1274" s="10" t="str">
        <f t="array" ref="O1274">IFERROR(XLOOKUP(G1274,'Tipo de Carga'!A:A,'Tipo de Carga'!C:C))</f>
        <v>Diesel</v>
      </c>
    </row>
    <row r="1275">
      <c r="A1275" s="16">
        <v>1759.0</v>
      </c>
      <c r="B1275" s="10" t="str">
        <f t="array" ref="B1275">IFERROR(XLOOKUP(A1275,'Asignacion Ene'!A:A,'Asignacion Ene'!C:C))</f>
        <v>Liverpool Local</v>
      </c>
      <c r="C1275" s="10" t="str">
        <f t="array" ref="C1275">IFERROR(XLOOKUP(A1275,'Asignacion Ene'!A:A,'Asignacion Ene'!B:B))</f>
        <v>EC-01</v>
      </c>
      <c r="D1275" s="28">
        <v>45671.49450231482</v>
      </c>
      <c r="E1275" s="16" t="s">
        <v>350</v>
      </c>
      <c r="F1275" s="10" t="str">
        <f t="array" ref="F1275">IFERROR(XLOOKUP(E1275,Operadores!A:A,Operadores!B:B))</f>
        <v>RIVCAR</v>
      </c>
      <c r="G1275" s="16" t="s">
        <v>17</v>
      </c>
      <c r="H1275" s="13">
        <v>19.2</v>
      </c>
      <c r="I1275" s="18">
        <v>385.0</v>
      </c>
      <c r="J1275" s="15">
        <f t="shared" si="5"/>
        <v>7392</v>
      </c>
      <c r="K1275" s="10" t="str">
        <f t="array" ref="K1275">IFERROR(XLOOKUP(G1275,'Tipo de Carga'!A:A,'Tipo de Carga'!B:B))</f>
        <v>Autoabasto</v>
      </c>
      <c r="L1275" s="10">
        <f t="shared" si="2"/>
        <v>3</v>
      </c>
      <c r="M1275" s="10">
        <f t="shared" si="3"/>
        <v>14</v>
      </c>
      <c r="N1275" s="10">
        <f t="shared" si="4"/>
        <v>1</v>
      </c>
      <c r="O1275" s="10" t="str">
        <f t="array" ref="O1275">IFERROR(XLOOKUP(G1275,'Tipo de Carga'!A:A,'Tipo de Carga'!C:C))</f>
        <v>Diesel</v>
      </c>
    </row>
    <row r="1276">
      <c r="A1276" s="16">
        <v>1957.0</v>
      </c>
      <c r="B1276" s="10" t="str">
        <f t="array" ref="B1276">IFERROR(XLOOKUP(A1276,'Asignacion Ene'!A:A,'Asignacion Ene'!C:C))</f>
        <v>MeLi asignado SD</v>
      </c>
      <c r="C1276" s="10" t="str">
        <f t="array" ref="C1276">IFERROR(XLOOKUP(A1276,'Asignacion Ene'!A:A,'Asignacion Ene'!B:B))</f>
        <v>EC-05</v>
      </c>
      <c r="D1276" s="28">
        <v>45671.471400462964</v>
      </c>
      <c r="E1276" s="16" t="s">
        <v>90</v>
      </c>
      <c r="F1276" s="10" t="str">
        <f t="array" ref="F1276">IFERROR(XLOOKUP(E1276,Operadores!A:A,Operadores!B:B))</f>
        <v>HERFRA</v>
      </c>
      <c r="G1276" s="16" t="s">
        <v>17</v>
      </c>
      <c r="H1276" s="13">
        <v>19.2</v>
      </c>
      <c r="I1276" s="18">
        <v>403.0</v>
      </c>
      <c r="J1276" s="15">
        <f t="shared" si="5"/>
        <v>7737.6</v>
      </c>
      <c r="K1276" s="10" t="str">
        <f t="array" ref="K1276">IFERROR(XLOOKUP(G1276,'Tipo de Carga'!A:A,'Tipo de Carga'!B:B))</f>
        <v>Autoabasto</v>
      </c>
      <c r="L1276" s="10">
        <f t="shared" si="2"/>
        <v>3</v>
      </c>
      <c r="M1276" s="10">
        <f t="shared" si="3"/>
        <v>14</v>
      </c>
      <c r="N1276" s="10">
        <f t="shared" si="4"/>
        <v>1</v>
      </c>
      <c r="O1276" s="10" t="str">
        <f t="array" ref="O1276">IFERROR(XLOOKUP(G1276,'Tipo de Carga'!A:A,'Tipo de Carga'!C:C))</f>
        <v>Diesel</v>
      </c>
    </row>
    <row r="1277">
      <c r="A1277" s="16">
        <v>1941.0</v>
      </c>
      <c r="B1277" s="10" t="str">
        <f t="array" ref="B1277">IFERROR(XLOOKUP(A1277,'Asignacion Ene'!A:A,'Asignacion Ene'!C:C))</f>
        <v>Available</v>
      </c>
      <c r="C1277" s="10" t="str">
        <f t="array" ref="C1277">IFERROR(XLOOKUP(A1277,'Asignacion Ene'!A:A,'Asignacion Ene'!B:B))</f>
        <v>TTE</v>
      </c>
      <c r="D1277" s="28">
        <v>45671.45721064815</v>
      </c>
      <c r="E1277" s="16" t="s">
        <v>133</v>
      </c>
      <c r="F1277" s="10" t="str">
        <f t="array" ref="F1277">IFERROR(XLOOKUP(E1277,Operadores!A:A,Operadores!B:B))</f>
        <v>GUTBE</v>
      </c>
      <c r="G1277" s="16" t="s">
        <v>17</v>
      </c>
      <c r="H1277" s="13">
        <v>19.2</v>
      </c>
      <c r="I1277" s="18">
        <v>347.0</v>
      </c>
      <c r="J1277" s="15">
        <f t="shared" si="5"/>
        <v>6662.4</v>
      </c>
      <c r="K1277" s="10" t="str">
        <f t="array" ref="K1277">IFERROR(XLOOKUP(G1277,'Tipo de Carga'!A:A,'Tipo de Carga'!B:B))</f>
        <v>Autoabasto</v>
      </c>
      <c r="L1277" s="10">
        <f t="shared" si="2"/>
        <v>3</v>
      </c>
      <c r="M1277" s="10">
        <f t="shared" si="3"/>
        <v>14</v>
      </c>
      <c r="N1277" s="10">
        <f t="shared" si="4"/>
        <v>1</v>
      </c>
      <c r="O1277" s="10" t="str">
        <f t="array" ref="O1277">IFERROR(XLOOKUP(G1277,'Tipo de Carga'!A:A,'Tipo de Carga'!C:C))</f>
        <v>Diesel</v>
      </c>
    </row>
    <row r="1278">
      <c r="A1278" s="16">
        <v>1807.0</v>
      </c>
      <c r="B1278" s="10" t="str">
        <f t="array" ref="B1278">IFERROR(XLOOKUP(A1278,'Asignacion Ene'!A:A,'Asignacion Ene'!C:C))</f>
        <v>Liverpool Local</v>
      </c>
      <c r="C1278" s="10" t="str">
        <f t="array" ref="C1278">IFERROR(XLOOKUP(A1278,'Asignacion Ene'!A:A,'Asignacion Ene'!B:B))</f>
        <v>EC-01</v>
      </c>
      <c r="D1278" s="28">
        <v>45671.44855324074</v>
      </c>
      <c r="E1278" s="16" t="s">
        <v>328</v>
      </c>
      <c r="F1278" s="10" t="str">
        <f t="array" ref="F1278">IFERROR(XLOOKUP(E1278,Operadores!A:A,Operadores!B:B))</f>
        <v>GARLO</v>
      </c>
      <c r="G1278" s="16" t="s">
        <v>17</v>
      </c>
      <c r="H1278" s="13">
        <v>19.2</v>
      </c>
      <c r="I1278" s="18">
        <v>675.0</v>
      </c>
      <c r="J1278" s="15">
        <f t="shared" si="5"/>
        <v>12960</v>
      </c>
      <c r="K1278" s="10" t="str">
        <f t="array" ref="K1278">IFERROR(XLOOKUP(G1278,'Tipo de Carga'!A:A,'Tipo de Carga'!B:B))</f>
        <v>Autoabasto</v>
      </c>
      <c r="L1278" s="10">
        <f t="shared" si="2"/>
        <v>3</v>
      </c>
      <c r="M1278" s="10">
        <f t="shared" si="3"/>
        <v>14</v>
      </c>
      <c r="N1278" s="10">
        <f t="shared" si="4"/>
        <v>1</v>
      </c>
      <c r="O1278" s="10" t="str">
        <f t="array" ref="O1278">IFERROR(XLOOKUP(G1278,'Tipo de Carga'!A:A,'Tipo de Carga'!C:C))</f>
        <v>Diesel</v>
      </c>
    </row>
    <row r="1279">
      <c r="A1279" s="16">
        <v>2036.0</v>
      </c>
      <c r="B1279" s="10" t="str">
        <f t="array" ref="B1279">IFERROR(XLOOKUP(A1279,'Asignacion Ene'!A:A,'Asignacion Ene'!C:C))</f>
        <v>Liverpool Local</v>
      </c>
      <c r="C1279" s="10" t="str">
        <f t="array" ref="C1279">IFERROR(XLOOKUP(A1279,'Asignacion Ene'!A:A,'Asignacion Ene'!B:B))</f>
        <v>EC-01</v>
      </c>
      <c r="D1279" s="28">
        <v>45671.41204861111</v>
      </c>
      <c r="E1279" s="16" t="s">
        <v>389</v>
      </c>
      <c r="F1279" s="10" t="str">
        <f t="array" ref="F1279">IFERROR(XLOOKUP(E1279,Operadores!A:A,Operadores!B:B))</f>
        <v>QUILA</v>
      </c>
      <c r="G1279" s="16" t="s">
        <v>17</v>
      </c>
      <c r="H1279" s="13">
        <v>19.2</v>
      </c>
      <c r="I1279" s="18">
        <v>385.0</v>
      </c>
      <c r="J1279" s="15">
        <f t="shared" si="5"/>
        <v>7392</v>
      </c>
      <c r="K1279" s="10" t="str">
        <f t="array" ref="K1279">IFERROR(XLOOKUP(G1279,'Tipo de Carga'!A:A,'Tipo de Carga'!B:B))</f>
        <v>Autoabasto</v>
      </c>
      <c r="L1279" s="10">
        <f t="shared" si="2"/>
        <v>3</v>
      </c>
      <c r="M1279" s="10">
        <f t="shared" si="3"/>
        <v>14</v>
      </c>
      <c r="N1279" s="10">
        <f t="shared" si="4"/>
        <v>1</v>
      </c>
      <c r="O1279" s="10" t="str">
        <f t="array" ref="O1279">IFERROR(XLOOKUP(G1279,'Tipo de Carga'!A:A,'Tipo de Carga'!C:C))</f>
        <v>Diesel</v>
      </c>
    </row>
    <row r="1280">
      <c r="A1280" s="16">
        <v>1874.0</v>
      </c>
      <c r="B1280" s="10" t="str">
        <f t="array" ref="B1280">IFERROR(XLOOKUP(A1280,'Asignacion Ene'!A:A,'Asignacion Ene'!C:C))</f>
        <v>Circuitos</v>
      </c>
      <c r="C1280" s="10" t="str">
        <f t="array" ref="C1280">IFERROR(XLOOKUP(A1280,'Asignacion Ene'!A:A,'Asignacion Ene'!B:B))</f>
        <v>EC-03</v>
      </c>
      <c r="D1280" s="28">
        <v>45671.40939814815</v>
      </c>
      <c r="E1280" s="16" t="s">
        <v>27</v>
      </c>
      <c r="F1280" s="10" t="str">
        <f t="array" ref="F1280">IFERROR(XLOOKUP(E1280,Operadores!A:A,Operadores!B:B))</f>
        <v>CONMAU</v>
      </c>
      <c r="G1280" s="16" t="s">
        <v>17</v>
      </c>
      <c r="H1280" s="13">
        <v>19.2</v>
      </c>
      <c r="I1280" s="18">
        <v>268.0</v>
      </c>
      <c r="J1280" s="15">
        <f t="shared" si="5"/>
        <v>5145.6</v>
      </c>
      <c r="K1280" s="10" t="str">
        <f t="array" ref="K1280">IFERROR(XLOOKUP(G1280,'Tipo de Carga'!A:A,'Tipo de Carga'!B:B))</f>
        <v>Autoabasto</v>
      </c>
      <c r="L1280" s="10">
        <f t="shared" si="2"/>
        <v>3</v>
      </c>
      <c r="M1280" s="10">
        <f t="shared" si="3"/>
        <v>14</v>
      </c>
      <c r="N1280" s="10">
        <f t="shared" si="4"/>
        <v>1</v>
      </c>
      <c r="O1280" s="10" t="str">
        <f t="array" ref="O1280">IFERROR(XLOOKUP(G1280,'Tipo de Carga'!A:A,'Tipo de Carga'!C:C))</f>
        <v>Diesel</v>
      </c>
    </row>
    <row r="1281">
      <c r="A1281" s="16">
        <v>1897.0</v>
      </c>
      <c r="B1281" s="10" t="str">
        <f t="array" ref="B1281">IFERROR(XLOOKUP(A1281,'Asignacion Ene'!A:A,'Asignacion Ene'!C:C))</f>
        <v>Full Liver</v>
      </c>
      <c r="C1281" s="10" t="str">
        <f t="array" ref="C1281">IFERROR(XLOOKUP(A1281,'Asignacion Ene'!A:A,'Asignacion Ene'!B:B))</f>
        <v>EC-01</v>
      </c>
      <c r="D1281" s="28">
        <v>45671.39864583333</v>
      </c>
      <c r="E1281" s="16" t="s">
        <v>21</v>
      </c>
      <c r="F1281" s="10" t="str">
        <f t="array" ref="F1281">IFERROR(XLOOKUP(E1281,Operadores!A:A,Operadores!B:B))</f>
        <v>RODAR</v>
      </c>
      <c r="G1281" s="16" t="s">
        <v>17</v>
      </c>
      <c r="H1281" s="13">
        <v>19.2</v>
      </c>
      <c r="I1281" s="18">
        <v>710.0</v>
      </c>
      <c r="J1281" s="15">
        <f t="shared" si="5"/>
        <v>13632</v>
      </c>
      <c r="K1281" s="10" t="str">
        <f t="array" ref="K1281">IFERROR(XLOOKUP(G1281,'Tipo de Carga'!A:A,'Tipo de Carga'!B:B))</f>
        <v>Autoabasto</v>
      </c>
      <c r="L1281" s="10">
        <f t="shared" si="2"/>
        <v>3</v>
      </c>
      <c r="M1281" s="10">
        <f t="shared" si="3"/>
        <v>14</v>
      </c>
      <c r="N1281" s="10">
        <f t="shared" si="4"/>
        <v>1</v>
      </c>
      <c r="O1281" s="10" t="str">
        <f t="array" ref="O1281">IFERROR(XLOOKUP(G1281,'Tipo de Carga'!A:A,'Tipo de Carga'!C:C))</f>
        <v>Diesel</v>
      </c>
    </row>
    <row r="1282">
      <c r="A1282" s="16">
        <v>1727.0</v>
      </c>
      <c r="B1282" s="10" t="str">
        <f t="array" ref="B1282">IFERROR(XLOOKUP(A1282,'Asignacion Ene'!A:A,'Asignacion Ene'!C:C))</f>
        <v>Liverpool Local</v>
      </c>
      <c r="C1282" s="10" t="str">
        <f t="array" ref="C1282">IFERROR(XLOOKUP(A1282,'Asignacion Ene'!A:A,'Asignacion Ene'!B:B))</f>
        <v>EC-01</v>
      </c>
      <c r="D1282" s="28">
        <v>45671.39675925926</v>
      </c>
      <c r="E1282" s="16" t="s">
        <v>204</v>
      </c>
      <c r="F1282" s="10" t="str">
        <f t="array" ref="F1282">IFERROR(XLOOKUP(E1282,Operadores!A:A,Operadores!B:B))</f>
        <v>VERPAN</v>
      </c>
      <c r="G1282" s="16" t="s">
        <v>17</v>
      </c>
      <c r="H1282" s="13">
        <v>19.2</v>
      </c>
      <c r="I1282" s="18">
        <v>417.0</v>
      </c>
      <c r="J1282" s="15">
        <f t="shared" si="5"/>
        <v>8006.4</v>
      </c>
      <c r="K1282" s="10" t="str">
        <f t="array" ref="K1282">IFERROR(XLOOKUP(G1282,'Tipo de Carga'!A:A,'Tipo de Carga'!B:B))</f>
        <v>Autoabasto</v>
      </c>
      <c r="L1282" s="10">
        <f t="shared" si="2"/>
        <v>3</v>
      </c>
      <c r="M1282" s="10">
        <f t="shared" si="3"/>
        <v>14</v>
      </c>
      <c r="N1282" s="10">
        <f t="shared" si="4"/>
        <v>1</v>
      </c>
      <c r="O1282" s="10" t="str">
        <f t="array" ref="O1282">IFERROR(XLOOKUP(G1282,'Tipo de Carga'!A:A,'Tipo de Carga'!C:C))</f>
        <v>Diesel</v>
      </c>
    </row>
    <row r="1283">
      <c r="A1283" s="16">
        <v>1855.0</v>
      </c>
      <c r="B1283" s="10" t="str">
        <f t="array" ref="B1283">IFERROR(XLOOKUP(A1283,'Asignacion Ene'!A:A,'Asignacion Ene'!C:C))</f>
        <v>Circuitos</v>
      </c>
      <c r="C1283" s="10" t="str">
        <f t="array" ref="C1283">IFERROR(XLOOKUP(A1283,'Asignacion Ene'!A:A,'Asignacion Ene'!B:B))</f>
        <v>EC-03</v>
      </c>
      <c r="D1283" s="28">
        <v>45671.3737962963</v>
      </c>
      <c r="E1283" s="16" t="s">
        <v>62</v>
      </c>
      <c r="F1283" s="10" t="str">
        <f t="array" ref="F1283">IFERROR(XLOOKUP(E1283,Operadores!A:A,Operadores!B:B))</f>
        <v>REYPED</v>
      </c>
      <c r="G1283" s="16" t="s">
        <v>17</v>
      </c>
      <c r="H1283" s="13">
        <v>19.2</v>
      </c>
      <c r="I1283" s="18">
        <v>198.0</v>
      </c>
      <c r="J1283" s="15">
        <f t="shared" si="5"/>
        <v>3801.6</v>
      </c>
      <c r="K1283" s="10" t="str">
        <f t="array" ref="K1283">IFERROR(XLOOKUP(G1283,'Tipo de Carga'!A:A,'Tipo de Carga'!B:B))</f>
        <v>Autoabasto</v>
      </c>
      <c r="L1283" s="10">
        <f t="shared" si="2"/>
        <v>3</v>
      </c>
      <c r="M1283" s="10">
        <f t="shared" si="3"/>
        <v>14</v>
      </c>
      <c r="N1283" s="10">
        <f t="shared" si="4"/>
        <v>1</v>
      </c>
      <c r="O1283" s="10" t="str">
        <f t="array" ref="O1283">IFERROR(XLOOKUP(G1283,'Tipo de Carga'!A:A,'Tipo de Carga'!C:C))</f>
        <v>Diesel</v>
      </c>
    </row>
    <row r="1284">
      <c r="A1284" s="16">
        <v>2040.0</v>
      </c>
      <c r="B1284" s="10" t="str">
        <f t="array" ref="B1284">IFERROR(XLOOKUP(A1284,'Asignacion Ene'!A:A,'Asignacion Ene'!C:C))</f>
        <v>Liverpool Local</v>
      </c>
      <c r="C1284" s="10" t="str">
        <f t="array" ref="C1284">IFERROR(XLOOKUP(A1284,'Asignacion Ene'!A:A,'Asignacion Ene'!B:B))</f>
        <v>EC-01</v>
      </c>
      <c r="D1284" s="28">
        <v>45671.34459490741</v>
      </c>
      <c r="E1284" s="16" t="s">
        <v>69</v>
      </c>
      <c r="F1284" s="10" t="str">
        <f t="array" ref="F1284">IFERROR(XLOOKUP(E1284,Operadores!A:A,Operadores!B:B))</f>
        <v>GONAL01</v>
      </c>
      <c r="G1284" s="16" t="s">
        <v>17</v>
      </c>
      <c r="H1284" s="13">
        <v>19.2</v>
      </c>
      <c r="I1284" s="18">
        <v>67.0</v>
      </c>
      <c r="J1284" s="15">
        <f t="shared" si="5"/>
        <v>1286.4</v>
      </c>
      <c r="K1284" s="10" t="str">
        <f t="array" ref="K1284">IFERROR(XLOOKUP(G1284,'Tipo de Carga'!A:A,'Tipo de Carga'!B:B))</f>
        <v>Autoabasto</v>
      </c>
      <c r="L1284" s="10">
        <f t="shared" si="2"/>
        <v>3</v>
      </c>
      <c r="M1284" s="10">
        <f t="shared" si="3"/>
        <v>14</v>
      </c>
      <c r="N1284" s="10">
        <f t="shared" si="4"/>
        <v>1</v>
      </c>
      <c r="O1284" s="10" t="str">
        <f t="array" ref="O1284">IFERROR(XLOOKUP(G1284,'Tipo de Carga'!A:A,'Tipo de Carga'!C:C))</f>
        <v>Diesel</v>
      </c>
    </row>
    <row r="1285">
      <c r="A1285" s="16">
        <v>1963.0</v>
      </c>
      <c r="B1285" s="10" t="str">
        <f t="array" ref="B1285">IFERROR(XLOOKUP(A1285,'Asignacion Ene'!A:A,'Asignacion Ene'!C:C))</f>
        <v>MeLi asignado SD</v>
      </c>
      <c r="C1285" s="10" t="str">
        <f t="array" ref="C1285">IFERROR(XLOOKUP(A1285,'Asignacion Ene'!A:A,'Asignacion Ene'!B:B))</f>
        <v>EC-05</v>
      </c>
      <c r="D1285" s="28">
        <v>45671.32641203704</v>
      </c>
      <c r="E1285" s="16" t="s">
        <v>390</v>
      </c>
      <c r="F1285" s="10" t="str">
        <f t="array" ref="F1285">IFERROR(XLOOKUP(E1285,Operadores!A:A,Operadores!B:B))</f>
        <v>MALART</v>
      </c>
      <c r="G1285" s="16" t="s">
        <v>17</v>
      </c>
      <c r="H1285" s="13">
        <v>19.2</v>
      </c>
      <c r="I1285" s="18">
        <v>678.0</v>
      </c>
      <c r="J1285" s="15">
        <f t="shared" si="5"/>
        <v>13017.6</v>
      </c>
      <c r="K1285" s="10" t="str">
        <f t="array" ref="K1285">IFERROR(XLOOKUP(G1285,'Tipo de Carga'!A:A,'Tipo de Carga'!B:B))</f>
        <v>Autoabasto</v>
      </c>
      <c r="L1285" s="10">
        <f t="shared" si="2"/>
        <v>3</v>
      </c>
      <c r="M1285" s="10">
        <f t="shared" si="3"/>
        <v>14</v>
      </c>
      <c r="N1285" s="10">
        <f t="shared" si="4"/>
        <v>1</v>
      </c>
      <c r="O1285" s="10" t="str">
        <f t="array" ref="O1285">IFERROR(XLOOKUP(G1285,'Tipo de Carga'!A:A,'Tipo de Carga'!C:C))</f>
        <v>Diesel</v>
      </c>
    </row>
    <row r="1286">
      <c r="A1286" s="16">
        <v>2035.0</v>
      </c>
      <c r="B1286" s="10" t="str">
        <f t="array" ref="B1286">IFERROR(XLOOKUP(A1286,'Asignacion Ene'!A:A,'Asignacion Ene'!C:C))</f>
        <v>Liverpool Local</v>
      </c>
      <c r="C1286" s="10" t="str">
        <f t="array" ref="C1286">IFERROR(XLOOKUP(A1286,'Asignacion Ene'!A:A,'Asignacion Ene'!B:B))</f>
        <v>EC-01</v>
      </c>
      <c r="D1286" s="28">
        <v>45671.31967592592</v>
      </c>
      <c r="E1286" s="16" t="s">
        <v>66</v>
      </c>
      <c r="F1286" s="10" t="str">
        <f t="array" ref="F1286">IFERROR(XLOOKUP(E1286,Operadores!A:A,Operadores!B:B))</f>
        <v>LOPALF</v>
      </c>
      <c r="G1286" s="16" t="s">
        <v>17</v>
      </c>
      <c r="H1286" s="13">
        <v>19.2</v>
      </c>
      <c r="I1286" s="18">
        <v>101.0</v>
      </c>
      <c r="J1286" s="15">
        <f t="shared" si="5"/>
        <v>1939.2</v>
      </c>
      <c r="K1286" s="10" t="str">
        <f t="array" ref="K1286">IFERROR(XLOOKUP(G1286,'Tipo de Carga'!A:A,'Tipo de Carga'!B:B))</f>
        <v>Autoabasto</v>
      </c>
      <c r="L1286" s="10">
        <f t="shared" si="2"/>
        <v>3</v>
      </c>
      <c r="M1286" s="10">
        <f t="shared" si="3"/>
        <v>14</v>
      </c>
      <c r="N1286" s="10">
        <f t="shared" si="4"/>
        <v>1</v>
      </c>
      <c r="O1286" s="10" t="str">
        <f t="array" ref="O1286">IFERROR(XLOOKUP(G1286,'Tipo de Carga'!A:A,'Tipo de Carga'!C:C))</f>
        <v>Diesel</v>
      </c>
    </row>
    <row r="1287">
      <c r="A1287" s="16">
        <v>1733.0</v>
      </c>
      <c r="B1287" s="10" t="str">
        <f t="array" ref="B1287">IFERROR(XLOOKUP(A1287,'Asignacion Ene'!A:A,'Asignacion Ene'!C:C))</f>
        <v>Liverpool Local</v>
      </c>
      <c r="C1287" s="10" t="str">
        <f t="array" ref="C1287">IFERROR(XLOOKUP(A1287,'Asignacion Ene'!A:A,'Asignacion Ene'!B:B))</f>
        <v>EC-01</v>
      </c>
      <c r="D1287" s="28">
        <v>45671.31141203704</v>
      </c>
      <c r="E1287" s="16" t="s">
        <v>164</v>
      </c>
      <c r="F1287" s="10" t="str">
        <f t="array" ref="F1287">IFERROR(XLOOKUP(E1287,Operadores!A:A,Operadores!B:B))</f>
        <v>ORNSER</v>
      </c>
      <c r="G1287" s="16" t="s">
        <v>17</v>
      </c>
      <c r="H1287" s="13">
        <v>19.2</v>
      </c>
      <c r="I1287" s="18">
        <v>590.0</v>
      </c>
      <c r="J1287" s="15">
        <f t="shared" si="5"/>
        <v>11328</v>
      </c>
      <c r="K1287" s="10" t="str">
        <f t="array" ref="K1287">IFERROR(XLOOKUP(G1287,'Tipo de Carga'!A:A,'Tipo de Carga'!B:B))</f>
        <v>Autoabasto</v>
      </c>
      <c r="L1287" s="10">
        <f t="shared" si="2"/>
        <v>3</v>
      </c>
      <c r="M1287" s="10">
        <f t="shared" si="3"/>
        <v>14</v>
      </c>
      <c r="N1287" s="10">
        <f t="shared" si="4"/>
        <v>1</v>
      </c>
      <c r="O1287" s="10" t="str">
        <f t="array" ref="O1287">IFERROR(XLOOKUP(G1287,'Tipo de Carga'!A:A,'Tipo de Carga'!C:C))</f>
        <v>Diesel</v>
      </c>
    </row>
    <row r="1288">
      <c r="A1288" s="16">
        <v>1833.0</v>
      </c>
      <c r="B1288" s="10" t="str">
        <f t="array" ref="B1288">IFERROR(XLOOKUP(A1288,'Asignacion Ene'!A:A,'Asignacion Ene'!C:C))</f>
        <v>Liverpool Local</v>
      </c>
      <c r="C1288" s="10" t="str">
        <f t="array" ref="C1288">IFERROR(XLOOKUP(A1288,'Asignacion Ene'!A:A,'Asignacion Ene'!B:B))</f>
        <v>EC-01</v>
      </c>
      <c r="D1288" s="28">
        <v>45671.297418981485</v>
      </c>
      <c r="E1288" s="16" t="s">
        <v>353</v>
      </c>
      <c r="F1288" s="10" t="str">
        <f t="array" ref="F1288">IFERROR(XLOOKUP(E1288,Operadores!A:A,Operadores!B:B))</f>
        <v>VILGUS</v>
      </c>
      <c r="G1288" s="16" t="s">
        <v>17</v>
      </c>
      <c r="H1288" s="13">
        <v>19.2</v>
      </c>
      <c r="I1288" s="18">
        <v>534.0</v>
      </c>
      <c r="J1288" s="15">
        <f t="shared" si="5"/>
        <v>10252.8</v>
      </c>
      <c r="K1288" s="10" t="str">
        <f t="array" ref="K1288">IFERROR(XLOOKUP(G1288,'Tipo de Carga'!A:A,'Tipo de Carga'!B:B))</f>
        <v>Autoabasto</v>
      </c>
      <c r="L1288" s="10">
        <f t="shared" si="2"/>
        <v>3</v>
      </c>
      <c r="M1288" s="10">
        <f t="shared" si="3"/>
        <v>14</v>
      </c>
      <c r="N1288" s="10">
        <f t="shared" si="4"/>
        <v>1</v>
      </c>
      <c r="O1288" s="10" t="str">
        <f t="array" ref="O1288">IFERROR(XLOOKUP(G1288,'Tipo de Carga'!A:A,'Tipo de Carga'!C:C))</f>
        <v>Diesel</v>
      </c>
    </row>
    <row r="1289">
      <c r="A1289" s="16">
        <v>1942.0</v>
      </c>
      <c r="B1289" s="10" t="str">
        <f t="array" ref="B1289">IFERROR(XLOOKUP(A1289,'Asignacion Ene'!A:A,'Asignacion Ene'!C:C))</f>
        <v>MeLi asignado SD</v>
      </c>
      <c r="C1289" s="10" t="str">
        <f t="array" ref="C1289">IFERROR(XLOOKUP(A1289,'Asignacion Ene'!A:A,'Asignacion Ene'!B:B))</f>
        <v>EC-05</v>
      </c>
      <c r="D1289" s="28">
        <v>45671.27625</v>
      </c>
      <c r="E1289" s="16" t="s">
        <v>64</v>
      </c>
      <c r="F1289" s="10" t="str">
        <f t="array" ref="F1289">IFERROR(XLOOKUP(E1289,Operadores!A:A,Operadores!B:B))</f>
        <v>GARJUA04</v>
      </c>
      <c r="G1289" s="16" t="s">
        <v>17</v>
      </c>
      <c r="H1289" s="13">
        <v>19.2</v>
      </c>
      <c r="I1289" s="18">
        <v>329.0</v>
      </c>
      <c r="J1289" s="15">
        <f t="shared" si="5"/>
        <v>6316.8</v>
      </c>
      <c r="K1289" s="10" t="str">
        <f t="array" ref="K1289">IFERROR(XLOOKUP(G1289,'Tipo de Carga'!A:A,'Tipo de Carga'!B:B))</f>
        <v>Autoabasto</v>
      </c>
      <c r="L1289" s="10">
        <f t="shared" si="2"/>
        <v>3</v>
      </c>
      <c r="M1289" s="10">
        <f t="shared" si="3"/>
        <v>14</v>
      </c>
      <c r="N1289" s="10">
        <f t="shared" si="4"/>
        <v>1</v>
      </c>
      <c r="O1289" s="10" t="str">
        <f t="array" ref="O1289">IFERROR(XLOOKUP(G1289,'Tipo de Carga'!A:A,'Tipo de Carga'!C:C))</f>
        <v>Diesel</v>
      </c>
    </row>
    <row r="1290">
      <c r="A1290" s="16">
        <v>1748.0</v>
      </c>
      <c r="B1290" s="10" t="str">
        <f t="array" ref="B1290">IFERROR(XLOOKUP(A1290,'Asignacion Ene'!A:A,'Asignacion Ene'!C:C))</f>
        <v>Liverpool Local</v>
      </c>
      <c r="C1290" s="10" t="str">
        <f t="array" ref="C1290">IFERROR(XLOOKUP(A1290,'Asignacion Ene'!A:A,'Asignacion Ene'!B:B))</f>
        <v>EC-01</v>
      </c>
      <c r="D1290" s="28">
        <v>45671.26761574074</v>
      </c>
      <c r="E1290" s="16" t="s">
        <v>391</v>
      </c>
      <c r="F1290" s="10" t="str">
        <f t="array" ref="F1290">IFERROR(XLOOKUP(E1290,Operadores!A:A,Operadores!B:B))</f>
        <v>MARANT</v>
      </c>
      <c r="G1290" s="16" t="s">
        <v>17</v>
      </c>
      <c r="H1290" s="13">
        <v>19.2</v>
      </c>
      <c r="I1290" s="18">
        <v>536.0</v>
      </c>
      <c r="J1290" s="15">
        <f t="shared" si="5"/>
        <v>10291.2</v>
      </c>
      <c r="K1290" s="10" t="str">
        <f t="array" ref="K1290">IFERROR(XLOOKUP(G1290,'Tipo de Carga'!A:A,'Tipo de Carga'!B:B))</f>
        <v>Autoabasto</v>
      </c>
      <c r="L1290" s="10">
        <f t="shared" si="2"/>
        <v>3</v>
      </c>
      <c r="M1290" s="10">
        <f t="shared" si="3"/>
        <v>14</v>
      </c>
      <c r="N1290" s="10">
        <f t="shared" si="4"/>
        <v>1</v>
      </c>
      <c r="O1290" s="10" t="str">
        <f t="array" ref="O1290">IFERROR(XLOOKUP(G1290,'Tipo de Carga'!A:A,'Tipo de Carga'!C:C))</f>
        <v>Diesel</v>
      </c>
    </row>
    <row r="1291">
      <c r="A1291" s="16">
        <v>1802.0</v>
      </c>
      <c r="B1291" s="10" t="str">
        <f t="array" ref="B1291">IFERROR(XLOOKUP(A1291,'Asignacion Ene'!A:A,'Asignacion Ene'!C:C))</f>
        <v>Liverpool Local</v>
      </c>
      <c r="C1291" s="10" t="str">
        <f t="array" ref="C1291">IFERROR(XLOOKUP(A1291,'Asignacion Ene'!A:A,'Asignacion Ene'!B:B))</f>
        <v>EC-01</v>
      </c>
      <c r="D1291" s="28">
        <v>45671.25082175926</v>
      </c>
      <c r="E1291" s="16" t="s">
        <v>365</v>
      </c>
      <c r="F1291" s="10" t="str">
        <f t="array" ref="F1291">IFERROR(XLOOKUP(E1291,Operadores!A:A,Operadores!B:B))</f>
        <v>OROMAR</v>
      </c>
      <c r="G1291" s="16" t="s">
        <v>17</v>
      </c>
      <c r="H1291" s="13">
        <v>19.2</v>
      </c>
      <c r="I1291" s="18">
        <v>141.0</v>
      </c>
      <c r="J1291" s="15">
        <f t="shared" si="5"/>
        <v>2707.2</v>
      </c>
      <c r="K1291" s="10" t="str">
        <f t="array" ref="K1291">IFERROR(XLOOKUP(G1291,'Tipo de Carga'!A:A,'Tipo de Carga'!B:B))</f>
        <v>Autoabasto</v>
      </c>
      <c r="L1291" s="10">
        <f t="shared" si="2"/>
        <v>3</v>
      </c>
      <c r="M1291" s="10">
        <f t="shared" si="3"/>
        <v>14</v>
      </c>
      <c r="N1291" s="10">
        <f t="shared" si="4"/>
        <v>1</v>
      </c>
      <c r="O1291" s="10" t="str">
        <f t="array" ref="O1291">IFERROR(XLOOKUP(G1291,'Tipo de Carga'!A:A,'Tipo de Carga'!C:C))</f>
        <v>Diesel</v>
      </c>
    </row>
    <row r="1292">
      <c r="A1292" s="16">
        <v>1956.0</v>
      </c>
      <c r="B1292" s="10" t="str">
        <f t="array" ref="B1292">IFERROR(XLOOKUP(A1292,'Asignacion Ene'!A:A,'Asignacion Ene'!C:C))</f>
        <v>MeLi asignado SD</v>
      </c>
      <c r="C1292" s="10" t="str">
        <f t="array" ref="C1292">IFERROR(XLOOKUP(A1292,'Asignacion Ene'!A:A,'Asignacion Ene'!B:B))</f>
        <v>EC-05</v>
      </c>
      <c r="D1292" s="28">
        <v>45671.203310185185</v>
      </c>
      <c r="E1292" s="16" t="s">
        <v>61</v>
      </c>
      <c r="F1292" s="10" t="str">
        <f t="array" ref="F1292">IFERROR(XLOOKUP(E1292,Operadores!A:A,Operadores!B:B))</f>
        <v>MUÑCEC</v>
      </c>
      <c r="G1292" s="16" t="s">
        <v>17</v>
      </c>
      <c r="H1292" s="13">
        <v>19.2</v>
      </c>
      <c r="I1292" s="18">
        <v>826.0</v>
      </c>
      <c r="J1292" s="15">
        <f t="shared" si="5"/>
        <v>15859.2</v>
      </c>
      <c r="K1292" s="10" t="str">
        <f t="array" ref="K1292">IFERROR(XLOOKUP(G1292,'Tipo de Carga'!A:A,'Tipo de Carga'!B:B))</f>
        <v>Autoabasto</v>
      </c>
      <c r="L1292" s="10">
        <f t="shared" si="2"/>
        <v>3</v>
      </c>
      <c r="M1292" s="10">
        <f t="shared" si="3"/>
        <v>14</v>
      </c>
      <c r="N1292" s="10">
        <f t="shared" si="4"/>
        <v>1</v>
      </c>
      <c r="O1292" s="10" t="str">
        <f t="array" ref="O1292">IFERROR(XLOOKUP(G1292,'Tipo de Carga'!A:A,'Tipo de Carga'!C:C))</f>
        <v>Diesel</v>
      </c>
    </row>
    <row r="1293">
      <c r="A1293" s="16">
        <v>1891.0</v>
      </c>
      <c r="B1293" s="10" t="str">
        <f t="array" ref="B1293">IFERROR(XLOOKUP(A1293,'Asignacion Ene'!A:A,'Asignacion Ene'!C:C))</f>
        <v>Circuitos</v>
      </c>
      <c r="C1293" s="10" t="str">
        <f t="array" ref="C1293">IFERROR(XLOOKUP(A1293,'Asignacion Ene'!A:A,'Asignacion Ene'!B:B))</f>
        <v>EC-03</v>
      </c>
      <c r="D1293" s="28">
        <v>45671.17201388889</v>
      </c>
      <c r="E1293" s="16" t="s">
        <v>383</v>
      </c>
      <c r="F1293" s="10" t="str">
        <f t="array" ref="F1293">IFERROR(XLOOKUP(E1293,Operadores!A:A,Operadores!B:B))</f>
        <v>CHAAL</v>
      </c>
      <c r="G1293" s="16" t="s">
        <v>17</v>
      </c>
      <c r="H1293" s="13">
        <v>19.2</v>
      </c>
      <c r="I1293" s="18">
        <v>267.0</v>
      </c>
      <c r="J1293" s="15">
        <f t="shared" si="5"/>
        <v>5126.4</v>
      </c>
      <c r="K1293" s="10" t="str">
        <f t="array" ref="K1293">IFERROR(XLOOKUP(G1293,'Tipo de Carga'!A:A,'Tipo de Carga'!B:B))</f>
        <v>Autoabasto</v>
      </c>
      <c r="L1293" s="10">
        <f t="shared" si="2"/>
        <v>3</v>
      </c>
      <c r="M1293" s="10">
        <f t="shared" si="3"/>
        <v>14</v>
      </c>
      <c r="N1293" s="10">
        <f t="shared" si="4"/>
        <v>1</v>
      </c>
      <c r="O1293" s="10" t="str">
        <f t="array" ref="O1293">IFERROR(XLOOKUP(G1293,'Tipo de Carga'!A:A,'Tipo de Carga'!C:C))</f>
        <v>Diesel</v>
      </c>
    </row>
    <row r="1294">
      <c r="A1294" s="16">
        <v>1783.0</v>
      </c>
      <c r="B1294" s="10" t="str">
        <f t="array" ref="B1294">IFERROR(XLOOKUP(A1294,'Asignacion Ene'!A:A,'Asignacion Ene'!C:C))</f>
        <v>Liverpool Local</v>
      </c>
      <c r="C1294" s="10" t="str">
        <f t="array" ref="C1294">IFERROR(XLOOKUP(A1294,'Asignacion Ene'!A:A,'Asignacion Ene'!B:B))</f>
        <v>EC-01</v>
      </c>
      <c r="D1294" s="28">
        <v>45671.154710648145</v>
      </c>
      <c r="E1294" s="16" t="s">
        <v>392</v>
      </c>
      <c r="F1294" s="10" t="str">
        <f t="array" ref="F1294">IFERROR(XLOOKUP(E1294,Operadores!A:A,Operadores!B:B))</f>
        <v>FLOIRV</v>
      </c>
      <c r="G1294" s="16" t="s">
        <v>17</v>
      </c>
      <c r="H1294" s="13">
        <v>19.2</v>
      </c>
      <c r="I1294" s="18">
        <v>885.0</v>
      </c>
      <c r="J1294" s="15">
        <f t="shared" si="5"/>
        <v>16992</v>
      </c>
      <c r="K1294" s="10" t="str">
        <f t="array" ref="K1294">IFERROR(XLOOKUP(G1294,'Tipo de Carga'!A:A,'Tipo de Carga'!B:B))</f>
        <v>Autoabasto</v>
      </c>
      <c r="L1294" s="10">
        <f t="shared" si="2"/>
        <v>3</v>
      </c>
      <c r="M1294" s="10">
        <f t="shared" si="3"/>
        <v>14</v>
      </c>
      <c r="N1294" s="10">
        <f t="shared" si="4"/>
        <v>1</v>
      </c>
      <c r="O1294" s="10" t="str">
        <f t="array" ref="O1294">IFERROR(XLOOKUP(G1294,'Tipo de Carga'!A:A,'Tipo de Carga'!C:C))</f>
        <v>Diesel</v>
      </c>
    </row>
    <row r="1295">
      <c r="A1295" s="16">
        <v>1724.0</v>
      </c>
      <c r="B1295" s="10" t="str">
        <f t="array" ref="B1295">IFERROR(XLOOKUP(A1295,'Asignacion Ene'!A:A,'Asignacion Ene'!C:C))</f>
        <v>Liverpool Local</v>
      </c>
      <c r="C1295" s="10" t="str">
        <f t="array" ref="C1295">IFERROR(XLOOKUP(A1295,'Asignacion Ene'!A:A,'Asignacion Ene'!B:B))</f>
        <v>EC-01</v>
      </c>
      <c r="D1295" s="28">
        <v>45671.125706018516</v>
      </c>
      <c r="E1295" s="16" t="s">
        <v>57</v>
      </c>
      <c r="F1295" s="10" t="str">
        <f t="array" ref="F1295">IFERROR(XLOOKUP(E1295,Operadores!A:A,Operadores!B:B))</f>
        <v>REYJA01</v>
      </c>
      <c r="G1295" s="16" t="s">
        <v>17</v>
      </c>
      <c r="H1295" s="13">
        <v>19.2</v>
      </c>
      <c r="I1295" s="18">
        <v>358.0</v>
      </c>
      <c r="J1295" s="15">
        <f t="shared" si="5"/>
        <v>6873.6</v>
      </c>
      <c r="K1295" s="10" t="str">
        <f t="array" ref="K1295">IFERROR(XLOOKUP(G1295,'Tipo de Carga'!A:A,'Tipo de Carga'!B:B))</f>
        <v>Autoabasto</v>
      </c>
      <c r="L1295" s="10">
        <f t="shared" si="2"/>
        <v>3</v>
      </c>
      <c r="M1295" s="10">
        <f t="shared" si="3"/>
        <v>14</v>
      </c>
      <c r="N1295" s="10">
        <f t="shared" si="4"/>
        <v>1</v>
      </c>
      <c r="O1295" s="10" t="str">
        <f t="array" ref="O1295">IFERROR(XLOOKUP(G1295,'Tipo de Carga'!A:A,'Tipo de Carga'!C:C))</f>
        <v>Diesel</v>
      </c>
    </row>
    <row r="1296">
      <c r="A1296" s="16">
        <v>1952.0</v>
      </c>
      <c r="B1296" s="10" t="str">
        <f t="array" ref="B1296">IFERROR(XLOOKUP(A1296,'Asignacion Ene'!A:A,'Asignacion Ene'!C:C))</f>
        <v>MeLi asignado SD</v>
      </c>
      <c r="C1296" s="10" t="str">
        <f t="array" ref="C1296">IFERROR(XLOOKUP(A1296,'Asignacion Ene'!A:A,'Asignacion Ene'!B:B))</f>
        <v>EC-05</v>
      </c>
      <c r="D1296" s="28">
        <v>45671.087858796294</v>
      </c>
      <c r="E1296" s="16" t="s">
        <v>345</v>
      </c>
      <c r="F1296" s="10" t="str">
        <f t="array" ref="F1296">IFERROR(XLOOKUP(E1296,Operadores!A:A,Operadores!B:B))</f>
        <v>TREJUA</v>
      </c>
      <c r="G1296" s="16" t="s">
        <v>17</v>
      </c>
      <c r="H1296" s="13">
        <v>19.2</v>
      </c>
      <c r="I1296" s="18">
        <v>808.0</v>
      </c>
      <c r="J1296" s="15">
        <f t="shared" si="5"/>
        <v>15513.6</v>
      </c>
      <c r="K1296" s="10" t="str">
        <f t="array" ref="K1296">IFERROR(XLOOKUP(G1296,'Tipo de Carga'!A:A,'Tipo de Carga'!B:B))</f>
        <v>Autoabasto</v>
      </c>
      <c r="L1296" s="10">
        <f t="shared" si="2"/>
        <v>3</v>
      </c>
      <c r="M1296" s="10">
        <f t="shared" si="3"/>
        <v>14</v>
      </c>
      <c r="N1296" s="10">
        <f t="shared" si="4"/>
        <v>1</v>
      </c>
      <c r="O1296" s="10" t="str">
        <f t="array" ref="O1296">IFERROR(XLOOKUP(G1296,'Tipo de Carga'!A:A,'Tipo de Carga'!C:C))</f>
        <v>Diesel</v>
      </c>
    </row>
    <row r="1297">
      <c r="A1297" s="16">
        <v>1955.0</v>
      </c>
      <c r="B1297" s="10" t="str">
        <f t="array" ref="B1297">IFERROR(XLOOKUP(A1297,'Asignacion Ene'!A:A,'Asignacion Ene'!C:C))</f>
        <v>Circuitos</v>
      </c>
      <c r="C1297" s="10" t="str">
        <f t="array" ref="C1297">IFERROR(XLOOKUP(A1297,'Asignacion Ene'!A:A,'Asignacion Ene'!B:B))</f>
        <v>EC-03</v>
      </c>
      <c r="D1297" s="28">
        <v>45671.0747337963</v>
      </c>
      <c r="E1297" s="16" t="s">
        <v>329</v>
      </c>
      <c r="F1297" s="10" t="str">
        <f t="array" ref="F1297">IFERROR(XLOOKUP(E1297,Operadores!A:A,Operadores!B:B))</f>
        <v>MOZPEDX</v>
      </c>
      <c r="G1297" s="16" t="s">
        <v>17</v>
      </c>
      <c r="H1297" s="13">
        <v>19.2</v>
      </c>
      <c r="I1297" s="18">
        <v>198.0</v>
      </c>
      <c r="J1297" s="15">
        <f t="shared" si="5"/>
        <v>3801.6</v>
      </c>
      <c r="K1297" s="10" t="str">
        <f t="array" ref="K1297">IFERROR(XLOOKUP(G1297,'Tipo de Carga'!A:A,'Tipo de Carga'!B:B))</f>
        <v>Autoabasto</v>
      </c>
      <c r="L1297" s="10">
        <f t="shared" si="2"/>
        <v>3</v>
      </c>
      <c r="M1297" s="10">
        <f t="shared" si="3"/>
        <v>14</v>
      </c>
      <c r="N1297" s="10">
        <f t="shared" si="4"/>
        <v>1</v>
      </c>
      <c r="O1297" s="10" t="str">
        <f t="array" ref="O1297">IFERROR(XLOOKUP(G1297,'Tipo de Carga'!A:A,'Tipo de Carga'!C:C))</f>
        <v>Diesel</v>
      </c>
    </row>
    <row r="1298">
      <c r="A1298" s="16">
        <v>1954.0</v>
      </c>
      <c r="B1298" s="10" t="str">
        <f t="array" ref="B1298">IFERROR(XLOOKUP(A1298,'Asignacion Ene'!A:A,'Asignacion Ene'!C:C))</f>
        <v>MeLi asignado SD</v>
      </c>
      <c r="C1298" s="10" t="str">
        <f t="array" ref="C1298">IFERROR(XLOOKUP(A1298,'Asignacion Ene'!A:A,'Asignacion Ene'!B:B))</f>
        <v>EC-05</v>
      </c>
      <c r="D1298" s="28">
        <v>45671.06859953704</v>
      </c>
      <c r="E1298" s="16" t="s">
        <v>341</v>
      </c>
      <c r="F1298" s="10" t="str">
        <f t="array" ref="F1298">IFERROR(XLOOKUP(E1298,Operadores!A:A,Operadores!B:B))</f>
        <v>ESTZAI</v>
      </c>
      <c r="G1298" s="16" t="s">
        <v>17</v>
      </c>
      <c r="H1298" s="13">
        <v>19.2</v>
      </c>
      <c r="I1298" s="18">
        <v>564.0</v>
      </c>
      <c r="J1298" s="15">
        <f t="shared" si="5"/>
        <v>10828.8</v>
      </c>
      <c r="K1298" s="10" t="str">
        <f t="array" ref="K1298">IFERROR(XLOOKUP(G1298,'Tipo de Carga'!A:A,'Tipo de Carga'!B:B))</f>
        <v>Autoabasto</v>
      </c>
      <c r="L1298" s="10">
        <f t="shared" si="2"/>
        <v>3</v>
      </c>
      <c r="M1298" s="10">
        <f t="shared" si="3"/>
        <v>14</v>
      </c>
      <c r="N1298" s="10">
        <f t="shared" si="4"/>
        <v>1</v>
      </c>
      <c r="O1298" s="10" t="str">
        <f t="array" ref="O1298">IFERROR(XLOOKUP(G1298,'Tipo de Carga'!A:A,'Tipo de Carga'!C:C))</f>
        <v>Diesel</v>
      </c>
    </row>
    <row r="1299">
      <c r="A1299" s="16">
        <v>1847.0</v>
      </c>
      <c r="B1299" s="10" t="str">
        <f t="array" ref="B1299">IFERROR(XLOOKUP(A1299,'Asignacion Ene'!A:A,'Asignacion Ene'!C:C))</f>
        <v>Circuitos</v>
      </c>
      <c r="C1299" s="10" t="str">
        <f t="array" ref="C1299">IFERROR(XLOOKUP(A1299,'Asignacion Ene'!A:A,'Asignacion Ene'!B:B))</f>
        <v>EC-03</v>
      </c>
      <c r="D1299" s="28">
        <v>45671.06569444444</v>
      </c>
      <c r="E1299" s="16" t="s">
        <v>299</v>
      </c>
      <c r="F1299" s="10" t="str">
        <f t="array" ref="F1299">IFERROR(XLOOKUP(E1299,Operadores!A:A,Operadores!B:B))</f>
        <v>HERJO17X</v>
      </c>
      <c r="G1299" s="16" t="s">
        <v>17</v>
      </c>
      <c r="H1299" s="13">
        <v>19.2</v>
      </c>
      <c r="I1299" s="18">
        <v>183.0</v>
      </c>
      <c r="J1299" s="15">
        <f t="shared" si="5"/>
        <v>3513.6</v>
      </c>
      <c r="K1299" s="10" t="str">
        <f t="array" ref="K1299">IFERROR(XLOOKUP(G1299,'Tipo de Carga'!A:A,'Tipo de Carga'!B:B))</f>
        <v>Autoabasto</v>
      </c>
      <c r="L1299" s="10">
        <f t="shared" si="2"/>
        <v>3</v>
      </c>
      <c r="M1299" s="10">
        <f t="shared" si="3"/>
        <v>14</v>
      </c>
      <c r="N1299" s="10">
        <f t="shared" si="4"/>
        <v>1</v>
      </c>
      <c r="O1299" s="10" t="str">
        <f t="array" ref="O1299">IFERROR(XLOOKUP(G1299,'Tipo de Carga'!A:A,'Tipo de Carga'!C:C))</f>
        <v>Diesel</v>
      </c>
    </row>
    <row r="1300">
      <c r="A1300" s="16">
        <v>1944.0</v>
      </c>
      <c r="B1300" s="10" t="str">
        <f t="array" ref="B1300">IFERROR(XLOOKUP(A1300,'Asignacion Ene'!A:A,'Asignacion Ene'!C:C))</f>
        <v>MeLi asignado SD</v>
      </c>
      <c r="C1300" s="10" t="str">
        <f t="array" ref="C1300">IFERROR(XLOOKUP(A1300,'Asignacion Ene'!A:A,'Asignacion Ene'!B:B))</f>
        <v>EC-05</v>
      </c>
      <c r="D1300" s="28">
        <v>45671.0408912037</v>
      </c>
      <c r="E1300" s="16" t="s">
        <v>138</v>
      </c>
      <c r="F1300" s="10" t="str">
        <f t="array" ref="F1300">IFERROR(XLOOKUP(E1300,Operadores!A:A,Operadores!B:B))</f>
        <v>ORTARM</v>
      </c>
      <c r="G1300" s="16" t="s">
        <v>17</v>
      </c>
      <c r="H1300" s="13">
        <v>19.2</v>
      </c>
      <c r="I1300" s="18">
        <v>382.0</v>
      </c>
      <c r="J1300" s="15">
        <f t="shared" si="5"/>
        <v>7334.4</v>
      </c>
      <c r="K1300" s="10" t="str">
        <f t="array" ref="K1300">IFERROR(XLOOKUP(G1300,'Tipo de Carga'!A:A,'Tipo de Carga'!B:B))</f>
        <v>Autoabasto</v>
      </c>
      <c r="L1300" s="10">
        <f t="shared" si="2"/>
        <v>3</v>
      </c>
      <c r="M1300" s="10">
        <f t="shared" si="3"/>
        <v>14</v>
      </c>
      <c r="N1300" s="10">
        <f t="shared" si="4"/>
        <v>1</v>
      </c>
      <c r="O1300" s="10" t="str">
        <f t="array" ref="O1300">IFERROR(XLOOKUP(G1300,'Tipo de Carga'!A:A,'Tipo de Carga'!C:C))</f>
        <v>Diesel</v>
      </c>
    </row>
    <row r="1301">
      <c r="A1301" s="16">
        <v>1800.0</v>
      </c>
      <c r="B1301" s="10" t="str">
        <f t="array" ref="B1301">IFERROR(XLOOKUP(A1301,'Asignacion Ene'!A:A,'Asignacion Ene'!C:C))</f>
        <v>Sayer Full</v>
      </c>
      <c r="C1301" s="10" t="str">
        <f t="array" ref="C1301">IFERROR(XLOOKUP(A1301,'Asignacion Ene'!A:A,'Asignacion Ene'!B:B))</f>
        <v>EC-04</v>
      </c>
      <c r="D1301" s="28">
        <v>45671.93108796296</v>
      </c>
      <c r="E1301" s="16" t="s">
        <v>314</v>
      </c>
      <c r="F1301" s="10" t="str">
        <f t="array" ref="F1301">IFERROR(XLOOKUP(E1301,Operadores!A:A,Operadores!B:B))</f>
        <v>PERJU03</v>
      </c>
      <c r="G1301" s="16" t="s">
        <v>77</v>
      </c>
      <c r="H1301" s="13">
        <v>19.38</v>
      </c>
      <c r="I1301" s="18">
        <v>770.0</v>
      </c>
      <c r="J1301" s="15">
        <f t="shared" si="5"/>
        <v>14922.6</v>
      </c>
      <c r="K1301" s="10" t="str">
        <f t="array" ref="K1301">IFERROR(XLOOKUP(G1301,'Tipo de Carga'!A:A,'Tipo de Carga'!B:B))</f>
        <v>Autoabasto</v>
      </c>
      <c r="L1301" s="10">
        <f t="shared" si="2"/>
        <v>3</v>
      </c>
      <c r="M1301" s="10">
        <f t="shared" si="3"/>
        <v>14</v>
      </c>
      <c r="N1301" s="10">
        <f t="shared" si="4"/>
        <v>1</v>
      </c>
      <c r="O1301" s="10" t="str">
        <f t="array" ref="O1301">IFERROR(XLOOKUP(G1301,'Tipo de Carga'!A:A,'Tipo de Carga'!C:C))</f>
        <v>Diesel</v>
      </c>
    </row>
    <row r="1302">
      <c r="A1302" s="16">
        <v>1790.0</v>
      </c>
      <c r="B1302" s="10" t="str">
        <f t="array" ref="B1302">IFERROR(XLOOKUP(A1302,'Asignacion Ene'!A:A,'Asignacion Ene'!C:C))</f>
        <v>Sayer Sencillo</v>
      </c>
      <c r="C1302" s="10" t="str">
        <f t="array" ref="C1302">IFERROR(XLOOKUP(A1302,'Asignacion Ene'!A:A,'Asignacion Ene'!B:B))</f>
        <v>EC-04</v>
      </c>
      <c r="D1302" s="28">
        <v>45671.9225</v>
      </c>
      <c r="E1302" s="16" t="s">
        <v>272</v>
      </c>
      <c r="F1302" s="10" t="str">
        <f t="array" ref="F1302">IFERROR(XLOOKUP(E1302,Operadores!A:A,Operadores!B:B))</f>
        <v>DEJISR</v>
      </c>
      <c r="G1302" s="16" t="s">
        <v>77</v>
      </c>
      <c r="H1302" s="13">
        <v>19.38</v>
      </c>
      <c r="I1302" s="18">
        <v>950.0</v>
      </c>
      <c r="J1302" s="15">
        <f t="shared" si="5"/>
        <v>18411</v>
      </c>
      <c r="K1302" s="10" t="str">
        <f t="array" ref="K1302">IFERROR(XLOOKUP(G1302,'Tipo de Carga'!A:A,'Tipo de Carga'!B:B))</f>
        <v>Autoabasto</v>
      </c>
      <c r="L1302" s="10">
        <f t="shared" si="2"/>
        <v>3</v>
      </c>
      <c r="M1302" s="10">
        <f t="shared" si="3"/>
        <v>14</v>
      </c>
      <c r="N1302" s="10">
        <f t="shared" si="4"/>
        <v>1</v>
      </c>
      <c r="O1302" s="10" t="str">
        <f t="array" ref="O1302">IFERROR(XLOOKUP(G1302,'Tipo de Carga'!A:A,'Tipo de Carga'!C:C))</f>
        <v>Diesel</v>
      </c>
    </row>
    <row r="1303">
      <c r="A1303" s="16">
        <v>1786.0</v>
      </c>
      <c r="B1303" s="10" t="str">
        <f t="array" ref="B1303">IFERROR(XLOOKUP(A1303,'Asignacion Ene'!A:A,'Asignacion Ene'!C:C))</f>
        <v>Sayer Sencillo</v>
      </c>
      <c r="C1303" s="10" t="str">
        <f t="array" ref="C1303">IFERROR(XLOOKUP(A1303,'Asignacion Ene'!A:A,'Asignacion Ene'!B:B))</f>
        <v>EC-04</v>
      </c>
      <c r="D1303" s="28">
        <v>45671.76951388889</v>
      </c>
      <c r="E1303" s="16" t="s">
        <v>334</v>
      </c>
      <c r="F1303" s="10" t="str">
        <f t="array" ref="F1303">IFERROR(XLOOKUP(E1303,Operadores!A:A,Operadores!B:B))</f>
        <v>GARISM</v>
      </c>
      <c r="G1303" s="16" t="s">
        <v>77</v>
      </c>
      <c r="H1303" s="13">
        <v>19.38</v>
      </c>
      <c r="I1303" s="18">
        <v>590.0</v>
      </c>
      <c r="J1303" s="15">
        <f t="shared" si="5"/>
        <v>11434.2</v>
      </c>
      <c r="K1303" s="10" t="str">
        <f t="array" ref="K1303">IFERROR(XLOOKUP(G1303,'Tipo de Carga'!A:A,'Tipo de Carga'!B:B))</f>
        <v>Autoabasto</v>
      </c>
      <c r="L1303" s="10">
        <f t="shared" si="2"/>
        <v>3</v>
      </c>
      <c r="M1303" s="10">
        <f t="shared" si="3"/>
        <v>14</v>
      </c>
      <c r="N1303" s="10">
        <f t="shared" si="4"/>
        <v>1</v>
      </c>
      <c r="O1303" s="10" t="str">
        <f t="array" ref="O1303">IFERROR(XLOOKUP(G1303,'Tipo de Carga'!A:A,'Tipo de Carga'!C:C))</f>
        <v>Diesel</v>
      </c>
    </row>
    <row r="1304">
      <c r="A1304" s="16">
        <v>1969.0</v>
      </c>
      <c r="B1304" s="10" t="str">
        <f t="array" ref="B1304">IFERROR(XLOOKUP(A1304,'Asignacion Ene'!A:A,'Asignacion Ene'!C:C))</f>
        <v>Sayer Vuelteros</v>
      </c>
      <c r="C1304" s="10" t="str">
        <f t="array" ref="C1304">IFERROR(XLOOKUP(A1304,'Asignacion Ene'!A:A,'Asignacion Ene'!B:B))</f>
        <v>EC-04</v>
      </c>
      <c r="D1304" s="28">
        <v>45671.72248842593</v>
      </c>
      <c r="E1304" s="16" t="s">
        <v>80</v>
      </c>
      <c r="F1304" s="10" t="str">
        <f t="array" ref="F1304">IFERROR(XLOOKUP(E1304,Operadores!A:A,Operadores!B:B))</f>
        <v>FIGMAR</v>
      </c>
      <c r="G1304" s="16" t="s">
        <v>77</v>
      </c>
      <c r="H1304" s="13">
        <v>19.38</v>
      </c>
      <c r="I1304" s="18">
        <v>205.0</v>
      </c>
      <c r="J1304" s="15">
        <f t="shared" si="5"/>
        <v>3972.9</v>
      </c>
      <c r="K1304" s="10" t="str">
        <f t="array" ref="K1304">IFERROR(XLOOKUP(G1304,'Tipo de Carga'!A:A,'Tipo de Carga'!B:B))</f>
        <v>Autoabasto</v>
      </c>
      <c r="L1304" s="10">
        <f t="shared" si="2"/>
        <v>3</v>
      </c>
      <c r="M1304" s="10">
        <f t="shared" si="3"/>
        <v>14</v>
      </c>
      <c r="N1304" s="10">
        <f t="shared" si="4"/>
        <v>1</v>
      </c>
      <c r="O1304" s="10" t="str">
        <f t="array" ref="O1304">IFERROR(XLOOKUP(G1304,'Tipo de Carga'!A:A,'Tipo de Carga'!C:C))</f>
        <v>Diesel</v>
      </c>
    </row>
    <row r="1305">
      <c r="A1305" s="16">
        <v>1971.0</v>
      </c>
      <c r="B1305" s="10" t="str">
        <f t="array" ref="B1305">IFERROR(XLOOKUP(A1305,'Asignacion Ene'!A:A,'Asignacion Ene'!C:C))</f>
        <v>Sayer Sencillo</v>
      </c>
      <c r="C1305" s="10" t="str">
        <f t="array" ref="C1305">IFERROR(XLOOKUP(A1305,'Asignacion Ene'!A:A,'Asignacion Ene'!B:B))</f>
        <v>EC-04</v>
      </c>
      <c r="D1305" s="28">
        <v>45671.569074074076</v>
      </c>
      <c r="E1305" s="16" t="s">
        <v>79</v>
      </c>
      <c r="F1305" s="10" t="str">
        <f t="array" ref="F1305">IFERROR(XLOOKUP(E1305,Operadores!A:A,Operadores!B:B))</f>
        <v>OLVOSX</v>
      </c>
      <c r="G1305" s="16" t="s">
        <v>77</v>
      </c>
      <c r="H1305" s="13">
        <v>19.38</v>
      </c>
      <c r="I1305" s="18">
        <v>620.0</v>
      </c>
      <c r="J1305" s="15">
        <f t="shared" si="5"/>
        <v>12015.6</v>
      </c>
      <c r="K1305" s="10" t="str">
        <f t="array" ref="K1305">IFERROR(XLOOKUP(G1305,'Tipo de Carga'!A:A,'Tipo de Carga'!B:B))</f>
        <v>Autoabasto</v>
      </c>
      <c r="L1305" s="10">
        <f t="shared" si="2"/>
        <v>3</v>
      </c>
      <c r="M1305" s="10">
        <f t="shared" si="3"/>
        <v>14</v>
      </c>
      <c r="N1305" s="10">
        <f t="shared" si="4"/>
        <v>1</v>
      </c>
      <c r="O1305" s="10" t="str">
        <f t="array" ref="O1305">IFERROR(XLOOKUP(G1305,'Tipo de Carga'!A:A,'Tipo de Carga'!C:C))</f>
        <v>Diesel</v>
      </c>
    </row>
    <row r="1306">
      <c r="A1306" s="16">
        <v>2039.0</v>
      </c>
      <c r="B1306" s="10" t="str">
        <f t="array" ref="B1306">IFERROR(XLOOKUP(A1306,'Asignacion Ene'!A:A,'Asignacion Ene'!C:C))</f>
        <v>MeLi Ded Puebla</v>
      </c>
      <c r="C1306" s="10" t="str">
        <f t="array" ref="C1306">IFERROR(XLOOKUP(A1306,'Asignacion Ene'!A:A,'Asignacion Ene'!B:B))</f>
        <v>EC-05</v>
      </c>
      <c r="D1306" s="28">
        <v>45671.50571759259</v>
      </c>
      <c r="E1306" s="16" t="s">
        <v>388</v>
      </c>
      <c r="F1306" s="10" t="str">
        <f t="array" ref="F1306">IFERROR(XLOOKUP(E1306,Operadores!A:A,Operadores!B:B))</f>
        <v>GONAR</v>
      </c>
      <c r="G1306" s="16" t="s">
        <v>77</v>
      </c>
      <c r="H1306" s="13">
        <v>19.38</v>
      </c>
      <c r="I1306" s="18">
        <v>37.0</v>
      </c>
      <c r="J1306" s="15">
        <f t="shared" si="5"/>
        <v>717.06</v>
      </c>
      <c r="K1306" s="10" t="str">
        <f t="array" ref="K1306">IFERROR(XLOOKUP(G1306,'Tipo de Carga'!A:A,'Tipo de Carga'!B:B))</f>
        <v>Autoabasto</v>
      </c>
      <c r="L1306" s="10">
        <f t="shared" si="2"/>
        <v>3</v>
      </c>
      <c r="M1306" s="10">
        <f t="shared" si="3"/>
        <v>14</v>
      </c>
      <c r="N1306" s="10">
        <f t="shared" si="4"/>
        <v>1</v>
      </c>
      <c r="O1306" s="10" t="str">
        <f t="array" ref="O1306">IFERROR(XLOOKUP(G1306,'Tipo de Carga'!A:A,'Tipo de Carga'!C:C))</f>
        <v>Diesel</v>
      </c>
    </row>
    <row r="1307">
      <c r="A1307" s="16">
        <v>1760.0</v>
      </c>
      <c r="B1307" s="10" t="str">
        <f t="array" ref="B1307">IFERROR(XLOOKUP(A1307,'Asignacion Ene'!A:A,'Asignacion Ene'!C:C))</f>
        <v>Pipas</v>
      </c>
      <c r="C1307" s="10" t="str">
        <f t="array" ref="C1307">IFERROR(XLOOKUP(A1307,'Asignacion Ene'!A:A,'Asignacion Ene'!B:B))</f>
        <v>EC-02</v>
      </c>
      <c r="D1307" s="28">
        <v>45671.3340625</v>
      </c>
      <c r="E1307" s="16" t="s">
        <v>303</v>
      </c>
      <c r="F1307" s="10" t="str">
        <f t="array" ref="F1307">IFERROR(XLOOKUP(E1307,Operadores!A:A,Operadores!B:B))</f>
        <v>MARJO08</v>
      </c>
      <c r="G1307" s="16" t="s">
        <v>77</v>
      </c>
      <c r="H1307" s="13">
        <v>19.38</v>
      </c>
      <c r="I1307" s="18">
        <v>172.0</v>
      </c>
      <c r="J1307" s="15">
        <f t="shared" si="5"/>
        <v>3333.36</v>
      </c>
      <c r="K1307" s="10" t="str">
        <f t="array" ref="K1307">IFERROR(XLOOKUP(G1307,'Tipo de Carga'!A:A,'Tipo de Carga'!B:B))</f>
        <v>Autoabasto</v>
      </c>
      <c r="L1307" s="10">
        <f t="shared" si="2"/>
        <v>3</v>
      </c>
      <c r="M1307" s="10">
        <f t="shared" si="3"/>
        <v>14</v>
      </c>
      <c r="N1307" s="10">
        <f t="shared" si="4"/>
        <v>1</v>
      </c>
      <c r="O1307" s="10" t="str">
        <f t="array" ref="O1307">IFERROR(XLOOKUP(G1307,'Tipo de Carga'!A:A,'Tipo de Carga'!C:C))</f>
        <v>Diesel</v>
      </c>
    </row>
    <row r="1308">
      <c r="A1308" s="16">
        <v>1938.0</v>
      </c>
      <c r="B1308" s="10" t="str">
        <f t="array" ref="B1308">IFERROR(XLOOKUP(A1308,'Asignacion Ene'!A:A,'Asignacion Ene'!C:C))</f>
        <v>Sayer Sencillo</v>
      </c>
      <c r="C1308" s="10" t="str">
        <f t="array" ref="C1308">IFERROR(XLOOKUP(A1308,'Asignacion Ene'!A:A,'Asignacion Ene'!B:B))</f>
        <v>EC-04</v>
      </c>
      <c r="D1308" s="28">
        <v>45671.253796296296</v>
      </c>
      <c r="E1308" s="16" t="s">
        <v>256</v>
      </c>
      <c r="F1308" s="10" t="str">
        <f t="array" ref="F1308">IFERROR(XLOOKUP(E1308,Operadores!A:A,Operadores!B:B))</f>
        <v>SOSCA01</v>
      </c>
      <c r="G1308" s="16" t="s">
        <v>77</v>
      </c>
      <c r="H1308" s="13">
        <v>19.38</v>
      </c>
      <c r="I1308" s="18">
        <v>491.0</v>
      </c>
      <c r="J1308" s="15">
        <f t="shared" si="5"/>
        <v>9515.58</v>
      </c>
      <c r="K1308" s="10" t="str">
        <f t="array" ref="K1308">IFERROR(XLOOKUP(G1308,'Tipo de Carga'!A:A,'Tipo de Carga'!B:B))</f>
        <v>Autoabasto</v>
      </c>
      <c r="L1308" s="10">
        <f t="shared" si="2"/>
        <v>3</v>
      </c>
      <c r="M1308" s="10">
        <f t="shared" si="3"/>
        <v>14</v>
      </c>
      <c r="N1308" s="10">
        <f t="shared" si="4"/>
        <v>1</v>
      </c>
      <c r="O1308" s="10" t="str">
        <f t="array" ref="O1308">IFERROR(XLOOKUP(G1308,'Tipo de Carga'!A:A,'Tipo de Carga'!C:C))</f>
        <v>Diesel</v>
      </c>
    </row>
    <row r="1309">
      <c r="A1309" s="16">
        <v>1853.0</v>
      </c>
      <c r="B1309" s="10" t="str">
        <f t="array" ref="B1309">IFERROR(XLOOKUP(A1309,'Asignacion Ene'!A:A,'Asignacion Ene'!C:C))</f>
        <v>Sayer Sencillo</v>
      </c>
      <c r="C1309" s="10" t="str">
        <f t="array" ref="C1309">IFERROR(XLOOKUP(A1309,'Asignacion Ene'!A:A,'Asignacion Ene'!B:B))</f>
        <v>EC-04</v>
      </c>
      <c r="D1309" s="28">
        <v>45671.12893518519</v>
      </c>
      <c r="E1309" s="16" t="s">
        <v>249</v>
      </c>
      <c r="F1309" s="10" t="str">
        <f t="array" ref="F1309">IFERROR(XLOOKUP(E1309,Operadores!A:A,Operadores!B:B))</f>
        <v>VARRUB</v>
      </c>
      <c r="G1309" s="16" t="s">
        <v>77</v>
      </c>
      <c r="H1309" s="13">
        <v>19.38</v>
      </c>
      <c r="I1309" s="18">
        <v>800.0</v>
      </c>
      <c r="J1309" s="15">
        <f t="shared" si="5"/>
        <v>15504</v>
      </c>
      <c r="K1309" s="10" t="str">
        <f t="array" ref="K1309">IFERROR(XLOOKUP(G1309,'Tipo de Carga'!A:A,'Tipo de Carga'!B:B))</f>
        <v>Autoabasto</v>
      </c>
      <c r="L1309" s="10">
        <f t="shared" si="2"/>
        <v>3</v>
      </c>
      <c r="M1309" s="10">
        <f t="shared" si="3"/>
        <v>14</v>
      </c>
      <c r="N1309" s="10">
        <f t="shared" si="4"/>
        <v>1</v>
      </c>
      <c r="O1309" s="10" t="str">
        <f t="array" ref="O1309">IFERROR(XLOOKUP(G1309,'Tipo de Carga'!A:A,'Tipo de Carga'!C:C))</f>
        <v>Diesel</v>
      </c>
    </row>
    <row r="1310">
      <c r="A1310" s="16">
        <v>2080.0</v>
      </c>
      <c r="B1310" s="10" t="str">
        <f t="array" ref="B1310">IFERROR(XLOOKUP(A1310,'Asignacion Ene'!A:A,'Asignacion Ene'!C:C))</f>
        <v>PISA Gdl</v>
      </c>
      <c r="C1310" s="10" t="str">
        <f t="array" ref="C1310">IFERROR(XLOOKUP(A1310,'Asignacion Ene'!A:A,'Asignacion Ene'!B:B))</f>
        <v>EC-06</v>
      </c>
      <c r="D1310" s="28">
        <v>45671.905497685184</v>
      </c>
      <c r="E1310" s="16" t="s">
        <v>278</v>
      </c>
      <c r="F1310" s="10" t="str">
        <f t="array" ref="F1310">IFERROR(XLOOKUP(E1310,Operadores!A:A,Operadores!B:B))</f>
        <v>BUEOSC</v>
      </c>
      <c r="G1310" s="16" t="s">
        <v>83</v>
      </c>
      <c r="H1310" s="13">
        <v>19.78936</v>
      </c>
      <c r="I1310" s="18">
        <v>580.0</v>
      </c>
      <c r="J1310" s="15">
        <f t="shared" si="5"/>
        <v>11477.8288</v>
      </c>
      <c r="K1310" s="10" t="str">
        <f t="array" ref="K1310">IFERROR(XLOOKUP(G1310,'Tipo de Carga'!A:A,'Tipo de Carga'!B:B))</f>
        <v>Autoabasto</v>
      </c>
      <c r="L1310" s="10">
        <f t="shared" si="2"/>
        <v>3</v>
      </c>
      <c r="M1310" s="10">
        <f t="shared" si="3"/>
        <v>14</v>
      </c>
      <c r="N1310" s="10">
        <f t="shared" si="4"/>
        <v>1</v>
      </c>
      <c r="O1310" s="10" t="str">
        <f t="array" ref="O1310">IFERROR(XLOOKUP(G1310,'Tipo de Carga'!A:A,'Tipo de Carga'!C:C))</f>
        <v>Diesel</v>
      </c>
    </row>
    <row r="1311">
      <c r="A1311" s="16">
        <v>1796.0</v>
      </c>
      <c r="B1311" s="10" t="str">
        <f t="array" ref="B1311">IFERROR(XLOOKUP(A1311,'Asignacion Ene'!A:A,'Asignacion Ene'!C:C))</f>
        <v>Peñafiel Tlajomulco</v>
      </c>
      <c r="C1311" s="10" t="str">
        <f t="array" ref="C1311">IFERROR(XLOOKUP(A1311,'Asignacion Ene'!A:A,'Asignacion Ene'!B:B))</f>
        <v>EC-06</v>
      </c>
      <c r="D1311" s="28">
        <v>45671.90231481481</v>
      </c>
      <c r="E1311" s="16" t="s">
        <v>157</v>
      </c>
      <c r="F1311" s="10" t="str">
        <f t="array" ref="F1311">IFERROR(XLOOKUP(E1311,Operadores!A:A,Operadores!B:B))</f>
        <v>FLOJOS02</v>
      </c>
      <c r="G1311" s="16" t="s">
        <v>83</v>
      </c>
      <c r="H1311" s="13">
        <v>19.78936</v>
      </c>
      <c r="I1311" s="18">
        <v>750.0</v>
      </c>
      <c r="J1311" s="15">
        <f t="shared" si="5"/>
        <v>14842.02</v>
      </c>
      <c r="K1311" s="10" t="str">
        <f t="array" ref="K1311">IFERROR(XLOOKUP(G1311,'Tipo de Carga'!A:A,'Tipo de Carga'!B:B))</f>
        <v>Autoabasto</v>
      </c>
      <c r="L1311" s="10">
        <f t="shared" si="2"/>
        <v>3</v>
      </c>
      <c r="M1311" s="10">
        <f t="shared" si="3"/>
        <v>14</v>
      </c>
      <c r="N1311" s="10">
        <f t="shared" si="4"/>
        <v>1</v>
      </c>
      <c r="O1311" s="10" t="str">
        <f t="array" ref="O1311">IFERROR(XLOOKUP(G1311,'Tipo de Carga'!A:A,'Tipo de Carga'!C:C))</f>
        <v>Diesel</v>
      </c>
    </row>
    <row r="1312">
      <c r="A1312" s="16">
        <v>1869.0</v>
      </c>
      <c r="B1312" s="10" t="str">
        <f t="array" ref="B1312">IFERROR(XLOOKUP(A1312,'Asignacion Ene'!A:A,'Asignacion Ene'!C:C))</f>
        <v>Circuitos</v>
      </c>
      <c r="C1312" s="10" t="str">
        <f t="array" ref="C1312">IFERROR(XLOOKUP(A1312,'Asignacion Ene'!A:A,'Asignacion Ene'!B:B))</f>
        <v>EC-03</v>
      </c>
      <c r="D1312" s="28">
        <v>45671.58771990741</v>
      </c>
      <c r="E1312" s="16" t="s">
        <v>213</v>
      </c>
      <c r="F1312" s="10" t="str">
        <f t="array" ref="F1312">IFERROR(XLOOKUP(E1312,Operadores!A:A,Operadores!B:B))</f>
        <v>MERUBA</v>
      </c>
      <c r="G1312" s="16" t="s">
        <v>83</v>
      </c>
      <c r="H1312" s="13">
        <v>19.78936</v>
      </c>
      <c r="I1312" s="18">
        <v>370.0</v>
      </c>
      <c r="J1312" s="15">
        <f t="shared" si="5"/>
        <v>7322.0632</v>
      </c>
      <c r="K1312" s="10" t="str">
        <f t="array" ref="K1312">IFERROR(XLOOKUP(G1312,'Tipo de Carga'!A:A,'Tipo de Carga'!B:B))</f>
        <v>Autoabasto</v>
      </c>
      <c r="L1312" s="10">
        <f t="shared" si="2"/>
        <v>3</v>
      </c>
      <c r="M1312" s="10">
        <f t="shared" si="3"/>
        <v>14</v>
      </c>
      <c r="N1312" s="10">
        <f t="shared" si="4"/>
        <v>1</v>
      </c>
      <c r="O1312" s="10" t="str">
        <f t="array" ref="O1312">IFERROR(XLOOKUP(G1312,'Tipo de Carga'!A:A,'Tipo de Carga'!C:C))</f>
        <v>Diesel</v>
      </c>
    </row>
    <row r="1313">
      <c r="A1313" s="16">
        <v>2041.0</v>
      </c>
      <c r="B1313" s="10" t="str">
        <f t="array" ref="B1313">IFERROR(XLOOKUP(A1313,'Asignacion Ene'!A:A,'Asignacion Ene'!C:C))</f>
        <v>PISA Gdl</v>
      </c>
      <c r="C1313" s="10" t="str">
        <f t="array" ref="C1313">IFERROR(XLOOKUP(A1313,'Asignacion Ene'!A:A,'Asignacion Ene'!B:B))</f>
        <v>EC-06</v>
      </c>
      <c r="D1313" s="28">
        <v>45671.01840277778</v>
      </c>
      <c r="E1313" s="16" t="s">
        <v>393</v>
      </c>
      <c r="F1313" s="10" t="str">
        <f t="array" ref="F1313">IFERROR(XLOOKUP(E1313,Operadores!A:A,Operadores!B:B))</f>
        <v>GONRAF</v>
      </c>
      <c r="G1313" s="16" t="s">
        <v>83</v>
      </c>
      <c r="H1313" s="13">
        <v>19.78936</v>
      </c>
      <c r="I1313" s="18">
        <v>842.0</v>
      </c>
      <c r="J1313" s="15">
        <f t="shared" si="5"/>
        <v>16662.64112</v>
      </c>
      <c r="K1313" s="10" t="str">
        <f t="array" ref="K1313">IFERROR(XLOOKUP(G1313,'Tipo de Carga'!A:A,'Tipo de Carga'!B:B))</f>
        <v>Autoabasto</v>
      </c>
      <c r="L1313" s="10">
        <f t="shared" si="2"/>
        <v>3</v>
      </c>
      <c r="M1313" s="10">
        <f t="shared" si="3"/>
        <v>14</v>
      </c>
      <c r="N1313" s="10">
        <f t="shared" si="4"/>
        <v>1</v>
      </c>
      <c r="O1313" s="10" t="str">
        <f t="array" ref="O1313">IFERROR(XLOOKUP(G1313,'Tipo de Carga'!A:A,'Tipo de Carga'!C:C))</f>
        <v>Diesel</v>
      </c>
    </row>
    <row r="1314">
      <c r="A1314" s="16">
        <v>2089.0</v>
      </c>
      <c r="B1314" s="10" t="str">
        <f t="array" ref="B1314">IFERROR(XLOOKUP(A1314,'Asignacion Ene'!A:A,'Asignacion Ene'!C:C))</f>
        <v>Circuitos</v>
      </c>
      <c r="C1314" s="10" t="str">
        <f t="array" ref="C1314">IFERROR(XLOOKUP(A1314,'Asignacion Ene'!A:A,'Asignacion Ene'!B:B))</f>
        <v>EC-03</v>
      </c>
      <c r="D1314" s="28">
        <v>45671.742268518516</v>
      </c>
      <c r="E1314" s="16" t="s">
        <v>386</v>
      </c>
      <c r="F1314" s="10" t="str">
        <f t="array" ref="F1314">IFERROR(XLOOKUP(E1314,Operadores!A:A,Operadores!B:B))</f>
        <v>MARJON</v>
      </c>
      <c r="G1314" s="16" t="s">
        <v>86</v>
      </c>
      <c r="H1314" s="13">
        <v>19.1917</v>
      </c>
      <c r="I1314" s="18">
        <v>777.0</v>
      </c>
      <c r="J1314" s="15">
        <f t="shared" si="5"/>
        <v>14911.9509</v>
      </c>
      <c r="K1314" s="10" t="str">
        <f t="array" ref="K1314">IFERROR(XLOOKUP(G1314,'Tipo de Carga'!A:A,'Tipo de Carga'!B:B))</f>
        <v>Autoabasto</v>
      </c>
      <c r="L1314" s="10">
        <f t="shared" si="2"/>
        <v>3</v>
      </c>
      <c r="M1314" s="10">
        <f t="shared" si="3"/>
        <v>14</v>
      </c>
      <c r="N1314" s="10">
        <f t="shared" si="4"/>
        <v>1</v>
      </c>
      <c r="O1314" s="10" t="str">
        <f t="array" ref="O1314">IFERROR(XLOOKUP(G1314,'Tipo de Carga'!A:A,'Tipo de Carga'!C:C))</f>
        <v>Diesel</v>
      </c>
    </row>
    <row r="1315">
      <c r="A1315" s="16">
        <v>1965.0</v>
      </c>
      <c r="B1315" s="10" t="str">
        <f t="array" ref="B1315">IFERROR(XLOOKUP(A1315,'Asignacion Ene'!A:A,'Asignacion Ene'!C:C))</f>
        <v>Circuitos</v>
      </c>
      <c r="C1315" s="10" t="str">
        <f t="array" ref="C1315">IFERROR(XLOOKUP(A1315,'Asignacion Ene'!A:A,'Asignacion Ene'!B:B))</f>
        <v>EC-03</v>
      </c>
      <c r="D1315" s="28">
        <v>45671.7325</v>
      </c>
      <c r="E1315" s="16" t="s">
        <v>161</v>
      </c>
      <c r="F1315" s="10" t="str">
        <f t="array" ref="F1315">IFERROR(XLOOKUP(E1315,Operadores!A:A,Operadores!B:B))</f>
        <v>BREISR</v>
      </c>
      <c r="G1315" s="16" t="s">
        <v>86</v>
      </c>
      <c r="H1315" s="13">
        <v>19.1917</v>
      </c>
      <c r="I1315" s="18">
        <v>500.0</v>
      </c>
      <c r="J1315" s="15">
        <f t="shared" si="5"/>
        <v>9595.85</v>
      </c>
      <c r="K1315" s="10" t="str">
        <f t="array" ref="K1315">IFERROR(XLOOKUP(G1315,'Tipo de Carga'!A:A,'Tipo de Carga'!B:B))</f>
        <v>Autoabasto</v>
      </c>
      <c r="L1315" s="10">
        <f t="shared" si="2"/>
        <v>3</v>
      </c>
      <c r="M1315" s="10">
        <f t="shared" si="3"/>
        <v>14</v>
      </c>
      <c r="N1315" s="10">
        <f t="shared" si="4"/>
        <v>1</v>
      </c>
      <c r="O1315" s="10" t="str">
        <f t="array" ref="O1315">IFERROR(XLOOKUP(G1315,'Tipo de Carga'!A:A,'Tipo de Carga'!C:C))</f>
        <v>Diesel</v>
      </c>
    </row>
    <row r="1316">
      <c r="A1316" s="16">
        <v>2065.0</v>
      </c>
      <c r="B1316" s="10" t="str">
        <f t="array" ref="B1316">IFERROR(XLOOKUP(A1316,'Asignacion Ene'!A:A,'Asignacion Ene'!C:C))</f>
        <v>PISA Gdl</v>
      </c>
      <c r="C1316" s="10" t="str">
        <f t="array" ref="C1316">IFERROR(XLOOKUP(A1316,'Asignacion Ene'!A:A,'Asignacion Ene'!B:B))</f>
        <v>EC-06</v>
      </c>
      <c r="D1316" s="28">
        <v>45671.56043981481</v>
      </c>
      <c r="E1316" s="16" t="s">
        <v>214</v>
      </c>
      <c r="F1316" s="10" t="str">
        <f t="array" ref="F1316">IFERROR(XLOOKUP(E1316,Operadores!A:A,Operadores!B:B))</f>
        <v>GOMIZT</v>
      </c>
      <c r="G1316" s="16" t="s">
        <v>86</v>
      </c>
      <c r="H1316" s="13">
        <v>19.1917</v>
      </c>
      <c r="I1316" s="18">
        <v>460.0</v>
      </c>
      <c r="J1316" s="15">
        <f t="shared" si="5"/>
        <v>8828.182</v>
      </c>
      <c r="K1316" s="10" t="str">
        <f t="array" ref="K1316">IFERROR(XLOOKUP(G1316,'Tipo de Carga'!A:A,'Tipo de Carga'!B:B))</f>
        <v>Autoabasto</v>
      </c>
      <c r="L1316" s="10">
        <f t="shared" si="2"/>
        <v>3</v>
      </c>
      <c r="M1316" s="10">
        <f t="shared" si="3"/>
        <v>14</v>
      </c>
      <c r="N1316" s="10">
        <f t="shared" si="4"/>
        <v>1</v>
      </c>
      <c r="O1316" s="10" t="str">
        <f t="array" ref="O1316">IFERROR(XLOOKUP(G1316,'Tipo de Carga'!A:A,'Tipo de Carga'!C:C))</f>
        <v>Diesel</v>
      </c>
    </row>
    <row r="1317">
      <c r="A1317" s="16">
        <v>1850.0</v>
      </c>
      <c r="B1317" s="10" t="str">
        <f t="array" ref="B1317">IFERROR(XLOOKUP(A1317,'Asignacion Ene'!A:A,'Asignacion Ene'!C:C))</f>
        <v>Hisense</v>
      </c>
      <c r="C1317" s="10" t="str">
        <f t="array" ref="C1317">IFERROR(XLOOKUP(A1317,'Asignacion Ene'!A:A,'Asignacion Ene'!B:B))</f>
        <v>EC-03</v>
      </c>
      <c r="D1317" s="28">
        <v>45671.96084490741</v>
      </c>
      <c r="E1317" s="16" t="s">
        <v>218</v>
      </c>
      <c r="F1317" s="10" t="str">
        <f t="array" ref="F1317">IFERROR(XLOOKUP(E1317,Operadores!A:A,Operadores!B:B))</f>
        <v>DOMSAL</v>
      </c>
      <c r="G1317" s="16" t="s">
        <v>33</v>
      </c>
      <c r="H1317" s="13">
        <v>19.16584</v>
      </c>
      <c r="I1317" s="18">
        <v>554.0</v>
      </c>
      <c r="J1317" s="15">
        <f t="shared" si="5"/>
        <v>10617.87536</v>
      </c>
      <c r="K1317" s="10" t="str">
        <f t="array" ref="K1317">IFERROR(XLOOKUP(G1317,'Tipo de Carga'!A:A,'Tipo de Carga'!B:B))</f>
        <v>Autoabasto</v>
      </c>
      <c r="L1317" s="10">
        <f t="shared" si="2"/>
        <v>3</v>
      </c>
      <c r="M1317" s="10">
        <f t="shared" si="3"/>
        <v>14</v>
      </c>
      <c r="N1317" s="10">
        <f t="shared" si="4"/>
        <v>1</v>
      </c>
      <c r="O1317" s="10" t="str">
        <f t="array" ref="O1317">IFERROR(XLOOKUP(G1317,'Tipo de Carga'!A:A,'Tipo de Carga'!C:C))</f>
        <v>Diesel</v>
      </c>
    </row>
    <row r="1318">
      <c r="A1318" s="16" t="s">
        <v>31</v>
      </c>
      <c r="B1318" s="10" t="str">
        <f t="array" ref="B1318">IFERROR(XLOOKUP(A1318,'Asignacion Ene'!A:A,'Asignacion Ene'!C:C))</f>
        <v/>
      </c>
      <c r="C1318" s="10" t="str">
        <f t="array" ref="C1318">IFERROR(XLOOKUP(A1318,'Asignacion Ene'!A:A,'Asignacion Ene'!B:B))</f>
        <v/>
      </c>
      <c r="D1318" s="28">
        <v>45671.709861111114</v>
      </c>
      <c r="E1318" s="16" t="s">
        <v>32</v>
      </c>
      <c r="F1318" s="10" t="str">
        <f t="array" ref="F1318">IFERROR(XLOOKUP(E1318,Operadores!A:A,Operadores!B:B))</f>
        <v>MTTO</v>
      </c>
      <c r="G1318" s="16" t="s">
        <v>33</v>
      </c>
      <c r="H1318" s="13">
        <v>19.16584</v>
      </c>
      <c r="I1318" s="18">
        <v>87.0</v>
      </c>
      <c r="J1318" s="15">
        <f t="shared" si="5"/>
        <v>1667.42808</v>
      </c>
      <c r="K1318" s="10" t="str">
        <f t="array" ref="K1318">IFERROR(XLOOKUP(G1318,'Tipo de Carga'!A:A,'Tipo de Carga'!B:B))</f>
        <v>Autoabasto</v>
      </c>
      <c r="L1318" s="10">
        <f t="shared" si="2"/>
        <v>3</v>
      </c>
      <c r="M1318" s="10">
        <f t="shared" si="3"/>
        <v>14</v>
      </c>
      <c r="N1318" s="10">
        <f t="shared" si="4"/>
        <v>1</v>
      </c>
      <c r="O1318" s="10" t="str">
        <f t="array" ref="O1318">IFERROR(XLOOKUP(G1318,'Tipo de Carga'!A:A,'Tipo de Carga'!C:C))</f>
        <v>Diesel</v>
      </c>
    </row>
    <row r="1319">
      <c r="A1319" s="16" t="s">
        <v>31</v>
      </c>
      <c r="B1319" s="10" t="str">
        <f t="array" ref="B1319">IFERROR(XLOOKUP(A1319,'Asignacion Ene'!A:A,'Asignacion Ene'!C:C))</f>
        <v/>
      </c>
      <c r="C1319" s="10" t="str">
        <f t="array" ref="C1319">IFERROR(XLOOKUP(A1319,'Asignacion Ene'!A:A,'Asignacion Ene'!B:B))</f>
        <v/>
      </c>
      <c r="D1319" s="28">
        <v>45671.696284722224</v>
      </c>
      <c r="E1319" s="16" t="s">
        <v>32</v>
      </c>
      <c r="F1319" s="10" t="str">
        <f t="array" ref="F1319">IFERROR(XLOOKUP(E1319,Operadores!A:A,Operadores!B:B))</f>
        <v>MTTO</v>
      </c>
      <c r="G1319" s="16" t="s">
        <v>33</v>
      </c>
      <c r="H1319" s="13">
        <v>19.16584</v>
      </c>
      <c r="I1319" s="18">
        <v>113.0</v>
      </c>
      <c r="J1319" s="15">
        <f t="shared" si="5"/>
        <v>2165.73992</v>
      </c>
      <c r="K1319" s="10" t="str">
        <f t="array" ref="K1319">IFERROR(XLOOKUP(G1319,'Tipo de Carga'!A:A,'Tipo de Carga'!B:B))</f>
        <v>Autoabasto</v>
      </c>
      <c r="L1319" s="10">
        <f t="shared" si="2"/>
        <v>3</v>
      </c>
      <c r="M1319" s="10">
        <f t="shared" si="3"/>
        <v>14</v>
      </c>
      <c r="N1319" s="10">
        <f t="shared" si="4"/>
        <v>1</v>
      </c>
      <c r="O1319" s="10" t="str">
        <f t="array" ref="O1319">IFERROR(XLOOKUP(G1319,'Tipo de Carga'!A:A,'Tipo de Carga'!C:C))</f>
        <v>Diesel</v>
      </c>
    </row>
    <row r="1320">
      <c r="A1320" s="16">
        <v>1877.0</v>
      </c>
      <c r="B1320" s="10" t="str">
        <f t="array" ref="B1320">IFERROR(XLOOKUP(A1320,'Asignacion Ene'!A:A,'Asignacion Ene'!C:C))</f>
        <v>Circuitos</v>
      </c>
      <c r="C1320" s="10" t="str">
        <f t="array" ref="C1320">IFERROR(XLOOKUP(A1320,'Asignacion Ene'!A:A,'Asignacion Ene'!B:B))</f>
        <v>EC-03</v>
      </c>
      <c r="D1320" s="28">
        <v>45671.48489583333</v>
      </c>
      <c r="E1320" s="16" t="s">
        <v>211</v>
      </c>
      <c r="F1320" s="10" t="str">
        <f t="array" ref="F1320">IFERROR(XLOOKUP(E1320,Operadores!A:A,Operadores!B:B))</f>
        <v>GRERI</v>
      </c>
      <c r="G1320" s="16" t="s">
        <v>33</v>
      </c>
      <c r="H1320" s="13">
        <v>19.16584</v>
      </c>
      <c r="I1320" s="18">
        <v>500.0</v>
      </c>
      <c r="J1320" s="15">
        <f t="shared" si="5"/>
        <v>9582.92</v>
      </c>
      <c r="K1320" s="10" t="str">
        <f t="array" ref="K1320">IFERROR(XLOOKUP(G1320,'Tipo de Carga'!A:A,'Tipo de Carga'!B:B))</f>
        <v>Autoabasto</v>
      </c>
      <c r="L1320" s="10">
        <f t="shared" si="2"/>
        <v>3</v>
      </c>
      <c r="M1320" s="10">
        <f t="shared" si="3"/>
        <v>14</v>
      </c>
      <c r="N1320" s="10">
        <f t="shared" si="4"/>
        <v>1</v>
      </c>
      <c r="O1320" s="10" t="str">
        <f t="array" ref="O1320">IFERROR(XLOOKUP(G1320,'Tipo de Carga'!A:A,'Tipo de Carga'!C:C))</f>
        <v>Diesel</v>
      </c>
    </row>
    <row r="1321">
      <c r="A1321" s="16">
        <v>1765.0</v>
      </c>
      <c r="B1321" s="10" t="str">
        <f t="array" ref="B1321">IFERROR(XLOOKUP(A1321,'Asignacion Ene'!A:A,'Asignacion Ene'!C:C))</f>
        <v>Hisense</v>
      </c>
      <c r="C1321" s="10" t="str">
        <f t="array" ref="C1321">IFERROR(XLOOKUP(A1321,'Asignacion Ene'!A:A,'Asignacion Ene'!B:B))</f>
        <v>EC-03</v>
      </c>
      <c r="D1321" s="28">
        <v>45671.33358796296</v>
      </c>
      <c r="E1321" s="16" t="s">
        <v>114</v>
      </c>
      <c r="F1321" s="10" t="str">
        <f t="array" ref="F1321">IFERROR(XLOOKUP(E1321,Operadores!A:A,Operadores!B:B))</f>
        <v>ACOFED</v>
      </c>
      <c r="G1321" s="16" t="s">
        <v>33</v>
      </c>
      <c r="H1321" s="13">
        <v>19.16584</v>
      </c>
      <c r="I1321" s="18">
        <v>362.0</v>
      </c>
      <c r="J1321" s="15">
        <f t="shared" si="5"/>
        <v>6938.03408</v>
      </c>
      <c r="K1321" s="10" t="str">
        <f t="array" ref="K1321">IFERROR(XLOOKUP(G1321,'Tipo de Carga'!A:A,'Tipo de Carga'!B:B))</f>
        <v>Autoabasto</v>
      </c>
      <c r="L1321" s="10">
        <f t="shared" si="2"/>
        <v>3</v>
      </c>
      <c r="M1321" s="10">
        <f t="shared" si="3"/>
        <v>14</v>
      </c>
      <c r="N1321" s="10">
        <f t="shared" si="4"/>
        <v>1</v>
      </c>
      <c r="O1321" s="10" t="str">
        <f t="array" ref="O1321">IFERROR(XLOOKUP(G1321,'Tipo de Carga'!A:A,'Tipo de Carga'!C:C))</f>
        <v>Diesel</v>
      </c>
    </row>
    <row r="1322">
      <c r="A1322" s="16">
        <v>1948.0</v>
      </c>
      <c r="B1322" s="10" t="str">
        <f t="array" ref="B1322">IFERROR(XLOOKUP(A1322,'Asignacion Ene'!A:A,'Asignacion Ene'!C:C))</f>
        <v>Circuitos</v>
      </c>
      <c r="C1322" s="10" t="str">
        <f t="array" ref="C1322">IFERROR(XLOOKUP(A1322,'Asignacion Ene'!A:A,'Asignacion Ene'!B:B))</f>
        <v>EC-03</v>
      </c>
      <c r="D1322" s="28">
        <v>45671.25622685185</v>
      </c>
      <c r="E1322" s="16" t="s">
        <v>81</v>
      </c>
      <c r="F1322" s="10" t="str">
        <f t="array" ref="F1322">IFERROR(XLOOKUP(E1322,Operadores!A:A,Operadores!B:B))</f>
        <v>MOREFR</v>
      </c>
      <c r="G1322" s="16" t="s">
        <v>33</v>
      </c>
      <c r="H1322" s="13">
        <v>19.16584</v>
      </c>
      <c r="I1322" s="18">
        <v>435.0</v>
      </c>
      <c r="J1322" s="15">
        <f t="shared" si="5"/>
        <v>8337.1404</v>
      </c>
      <c r="K1322" s="10" t="str">
        <f t="array" ref="K1322">IFERROR(XLOOKUP(G1322,'Tipo de Carga'!A:A,'Tipo de Carga'!B:B))</f>
        <v>Autoabasto</v>
      </c>
      <c r="L1322" s="10">
        <f t="shared" si="2"/>
        <v>3</v>
      </c>
      <c r="M1322" s="10">
        <f t="shared" si="3"/>
        <v>14</v>
      </c>
      <c r="N1322" s="10">
        <f t="shared" si="4"/>
        <v>1</v>
      </c>
      <c r="O1322" s="10" t="str">
        <f t="array" ref="O1322">IFERROR(XLOOKUP(G1322,'Tipo de Carga'!A:A,'Tipo de Carga'!C:C))</f>
        <v>Diesel</v>
      </c>
    </row>
    <row r="1323">
      <c r="A1323" s="16">
        <v>2018.0</v>
      </c>
      <c r="B1323" s="10" t="str">
        <f t="array" ref="B1323">IFERROR(XLOOKUP(A1323,'Asignacion Ene'!A:A,'Asignacion Ene'!C:C))</f>
        <v>MeLi Asignado TD</v>
      </c>
      <c r="C1323" s="10" t="str">
        <f t="array" ref="C1323">IFERROR(XLOOKUP(A1323,'Asignacion Ene'!A:A,'Asignacion Ene'!B:B))</f>
        <v>EC-05</v>
      </c>
      <c r="D1323" s="28">
        <v>45671.946909722225</v>
      </c>
      <c r="E1323" s="16" t="s">
        <v>205</v>
      </c>
      <c r="F1323" s="10" t="str">
        <f t="array" ref="F1323">IFERROR(XLOOKUP(E1323,Operadores!A:A,Operadores!B:B))</f>
        <v>MACFRA</v>
      </c>
      <c r="G1323" s="16" t="s">
        <v>39</v>
      </c>
      <c r="H1323" s="13">
        <v>20.806606</v>
      </c>
      <c r="I1323" s="18">
        <v>250.0</v>
      </c>
      <c r="J1323" s="15">
        <f t="shared" si="5"/>
        <v>5201.6515</v>
      </c>
      <c r="K1323" s="10" t="str">
        <f t="array" ref="K1323">IFERROR(XLOOKUP(G1323,'Tipo de Carga'!A:A,'Tipo de Carga'!B:B))</f>
        <v>Autoabasto</v>
      </c>
      <c r="L1323" s="10">
        <f t="shared" si="2"/>
        <v>3</v>
      </c>
      <c r="M1323" s="10">
        <f t="shared" si="3"/>
        <v>14</v>
      </c>
      <c r="N1323" s="10">
        <f t="shared" si="4"/>
        <v>1</v>
      </c>
      <c r="O1323" s="10" t="str">
        <f t="array" ref="O1323">IFERROR(XLOOKUP(G1323,'Tipo de Carga'!A:A,'Tipo de Carga'!C:C))</f>
        <v>Diesel</v>
      </c>
    </row>
    <row r="1324">
      <c r="A1324" s="16">
        <v>1746.0</v>
      </c>
      <c r="B1324" s="10" t="str">
        <f t="array" ref="B1324">IFERROR(XLOOKUP(A1324,'Asignacion Ene'!A:A,'Asignacion Ene'!C:C))</f>
        <v>Wm Full</v>
      </c>
      <c r="C1324" s="10" t="str">
        <f t="array" ref="C1324">IFERROR(XLOOKUP(A1324,'Asignacion Ene'!A:A,'Asignacion Ene'!B:B))</f>
        <v>EC-08</v>
      </c>
      <c r="D1324" s="28">
        <v>45671.90678240741</v>
      </c>
      <c r="E1324" s="16" t="s">
        <v>258</v>
      </c>
      <c r="F1324" s="10" t="str">
        <f t="array" ref="F1324">IFERROR(XLOOKUP(E1324,Operadores!A:A,Operadores!B:B))</f>
        <v>LOPFER</v>
      </c>
      <c r="G1324" s="16" t="s">
        <v>39</v>
      </c>
      <c r="H1324" s="13">
        <v>20.806606</v>
      </c>
      <c r="I1324" s="18">
        <v>425.0</v>
      </c>
      <c r="J1324" s="15">
        <f t="shared" si="5"/>
        <v>8842.80755</v>
      </c>
      <c r="K1324" s="10" t="str">
        <f t="array" ref="K1324">IFERROR(XLOOKUP(G1324,'Tipo de Carga'!A:A,'Tipo de Carga'!B:B))</f>
        <v>Autoabasto</v>
      </c>
      <c r="L1324" s="10">
        <f t="shared" si="2"/>
        <v>3</v>
      </c>
      <c r="M1324" s="10">
        <f t="shared" si="3"/>
        <v>14</v>
      </c>
      <c r="N1324" s="10">
        <f t="shared" si="4"/>
        <v>1</v>
      </c>
      <c r="O1324" s="10" t="str">
        <f t="array" ref="O1324">IFERROR(XLOOKUP(G1324,'Tipo de Carga'!A:A,'Tipo de Carga'!C:C))</f>
        <v>Diesel</v>
      </c>
    </row>
    <row r="1325">
      <c r="A1325" s="16">
        <v>2009.0</v>
      </c>
      <c r="B1325" s="10" t="str">
        <f t="array" ref="B1325">IFERROR(XLOOKUP(A1325,'Asignacion Ene'!A:A,'Asignacion Ene'!C:C))</f>
        <v>MeLi Dedicado Merida</v>
      </c>
      <c r="C1325" s="10" t="str">
        <f t="array" ref="C1325">IFERROR(XLOOKUP(A1325,'Asignacion Ene'!A:A,'Asignacion Ene'!B:B))</f>
        <v>EC-05</v>
      </c>
      <c r="D1325" s="28">
        <v>45671.842465277776</v>
      </c>
      <c r="E1325" s="16" t="s">
        <v>166</v>
      </c>
      <c r="F1325" s="10" t="str">
        <f t="array" ref="F1325">IFERROR(XLOOKUP(E1325,Operadores!A:A,Operadores!B:B))</f>
        <v>GONCAR01</v>
      </c>
      <c r="G1325" s="16" t="s">
        <v>39</v>
      </c>
      <c r="H1325" s="13">
        <v>20.806606</v>
      </c>
      <c r="I1325" s="18">
        <v>484.0</v>
      </c>
      <c r="J1325" s="15">
        <f t="shared" si="5"/>
        <v>10070.3973</v>
      </c>
      <c r="K1325" s="10" t="str">
        <f t="array" ref="K1325">IFERROR(XLOOKUP(G1325,'Tipo de Carga'!A:A,'Tipo de Carga'!B:B))</f>
        <v>Autoabasto</v>
      </c>
      <c r="L1325" s="10">
        <f t="shared" si="2"/>
        <v>3</v>
      </c>
      <c r="M1325" s="10">
        <f t="shared" si="3"/>
        <v>14</v>
      </c>
      <c r="N1325" s="10">
        <f t="shared" si="4"/>
        <v>1</v>
      </c>
      <c r="O1325" s="10" t="str">
        <f t="array" ref="O1325">IFERROR(XLOOKUP(G1325,'Tipo de Carga'!A:A,'Tipo de Carga'!C:C))</f>
        <v>Diesel</v>
      </c>
    </row>
    <row r="1326">
      <c r="A1326" s="16">
        <v>1998.0</v>
      </c>
      <c r="B1326" s="10" t="str">
        <f t="array" ref="B1326">IFERROR(XLOOKUP(A1326,'Asignacion Ene'!A:A,'Asignacion Ene'!C:C))</f>
        <v>MeLi Dedicado Merida</v>
      </c>
      <c r="C1326" s="10" t="str">
        <f t="array" ref="C1326">IFERROR(XLOOKUP(A1326,'Asignacion Ene'!A:A,'Asignacion Ene'!B:B))</f>
        <v>EC-05</v>
      </c>
      <c r="D1326" s="28">
        <v>45671.82386574074</v>
      </c>
      <c r="E1326" s="16" t="s">
        <v>40</v>
      </c>
      <c r="F1326" s="10" t="str">
        <f t="array" ref="F1326">IFERROR(XLOOKUP(E1326,Operadores!A:A,Operadores!B:B))</f>
        <v>LUNADO</v>
      </c>
      <c r="G1326" s="16" t="s">
        <v>39</v>
      </c>
      <c r="H1326" s="13">
        <v>20.806606</v>
      </c>
      <c r="I1326" s="18">
        <v>454.0</v>
      </c>
      <c r="J1326" s="15">
        <f t="shared" si="5"/>
        <v>9446.199124</v>
      </c>
      <c r="K1326" s="10" t="str">
        <f t="array" ref="K1326">IFERROR(XLOOKUP(G1326,'Tipo de Carga'!A:A,'Tipo de Carga'!B:B))</f>
        <v>Autoabasto</v>
      </c>
      <c r="L1326" s="10">
        <f t="shared" si="2"/>
        <v>3</v>
      </c>
      <c r="M1326" s="10">
        <f t="shared" si="3"/>
        <v>14</v>
      </c>
      <c r="N1326" s="10">
        <f t="shared" si="4"/>
        <v>1</v>
      </c>
      <c r="O1326" s="10" t="str">
        <f t="array" ref="O1326">IFERROR(XLOOKUP(G1326,'Tipo de Carga'!A:A,'Tipo de Carga'!C:C))</f>
        <v>Diesel</v>
      </c>
    </row>
    <row r="1327">
      <c r="A1327" s="16">
        <v>1995.0</v>
      </c>
      <c r="B1327" s="10" t="str">
        <f t="array" ref="B1327">IFERROR(XLOOKUP(A1327,'Asignacion Ene'!A:A,'Asignacion Ene'!C:C))</f>
        <v>MeLi Dedicado Merida</v>
      </c>
      <c r="C1327" s="10" t="str">
        <f t="array" ref="C1327">IFERROR(XLOOKUP(A1327,'Asignacion Ene'!A:A,'Asignacion Ene'!B:B))</f>
        <v>EC-05</v>
      </c>
      <c r="D1327" s="28">
        <v>45671.809270833335</v>
      </c>
      <c r="E1327" s="16" t="s">
        <v>178</v>
      </c>
      <c r="F1327" s="10" t="str">
        <f t="array" ref="F1327">IFERROR(XLOOKUP(E1327,Operadores!A:A,Operadores!B:B))</f>
        <v>ESTAN</v>
      </c>
      <c r="G1327" s="16" t="s">
        <v>39</v>
      </c>
      <c r="H1327" s="13">
        <v>20.806606</v>
      </c>
      <c r="I1327" s="18">
        <v>400.0</v>
      </c>
      <c r="J1327" s="15">
        <f t="shared" si="5"/>
        <v>8322.6424</v>
      </c>
      <c r="K1327" s="10" t="str">
        <f t="array" ref="K1327">IFERROR(XLOOKUP(G1327,'Tipo de Carga'!A:A,'Tipo de Carga'!B:B))</f>
        <v>Autoabasto</v>
      </c>
      <c r="L1327" s="10">
        <f t="shared" si="2"/>
        <v>3</v>
      </c>
      <c r="M1327" s="10">
        <f t="shared" si="3"/>
        <v>14</v>
      </c>
      <c r="N1327" s="10">
        <f t="shared" si="4"/>
        <v>1</v>
      </c>
      <c r="O1327" s="10" t="str">
        <f t="array" ref="O1327">IFERROR(XLOOKUP(G1327,'Tipo de Carga'!A:A,'Tipo de Carga'!C:C))</f>
        <v>Diesel</v>
      </c>
    </row>
    <row r="1328">
      <c r="A1328" s="16">
        <v>1824.0</v>
      </c>
      <c r="B1328" s="10" t="str">
        <f t="array" ref="B1328">IFERROR(XLOOKUP(A1328,'Asignacion Ene'!A:A,'Asignacion Ene'!C:C))</f>
        <v>Wm Full</v>
      </c>
      <c r="C1328" s="10" t="str">
        <f t="array" ref="C1328">IFERROR(XLOOKUP(A1328,'Asignacion Ene'!A:A,'Asignacion Ene'!B:B))</f>
        <v>EC-08</v>
      </c>
      <c r="D1328" s="28">
        <v>45671.76525462963</v>
      </c>
      <c r="E1328" s="16" t="s">
        <v>285</v>
      </c>
      <c r="F1328" s="10" t="str">
        <f t="array" ref="F1328">IFERROR(XLOOKUP(E1328,Operadores!A:A,Operadores!B:B))</f>
        <v>MENJUA01</v>
      </c>
      <c r="G1328" s="16" t="s">
        <v>39</v>
      </c>
      <c r="H1328" s="13">
        <v>20.806606</v>
      </c>
      <c r="I1328" s="18">
        <v>542.0</v>
      </c>
      <c r="J1328" s="15">
        <f t="shared" si="5"/>
        <v>11277.18045</v>
      </c>
      <c r="K1328" s="10" t="str">
        <f t="array" ref="K1328">IFERROR(XLOOKUP(G1328,'Tipo de Carga'!A:A,'Tipo de Carga'!B:B))</f>
        <v>Autoabasto</v>
      </c>
      <c r="L1328" s="10">
        <f t="shared" si="2"/>
        <v>3</v>
      </c>
      <c r="M1328" s="10">
        <f t="shared" si="3"/>
        <v>14</v>
      </c>
      <c r="N1328" s="10">
        <f t="shared" si="4"/>
        <v>1</v>
      </c>
      <c r="O1328" s="10" t="str">
        <f t="array" ref="O1328">IFERROR(XLOOKUP(G1328,'Tipo de Carga'!A:A,'Tipo de Carga'!C:C))</f>
        <v>Diesel</v>
      </c>
    </row>
    <row r="1329">
      <c r="A1329" s="16">
        <v>1817.0</v>
      </c>
      <c r="B1329" s="10" t="str">
        <f t="array" ref="B1329">IFERROR(XLOOKUP(A1329,'Asignacion Ene'!A:A,'Asignacion Ene'!C:C))</f>
        <v>Wm Full</v>
      </c>
      <c r="C1329" s="10" t="str">
        <f t="array" ref="C1329">IFERROR(XLOOKUP(A1329,'Asignacion Ene'!A:A,'Asignacion Ene'!B:B))</f>
        <v>EC-08</v>
      </c>
      <c r="D1329" s="28">
        <v>45671.75320601852</v>
      </c>
      <c r="E1329" s="16" t="s">
        <v>101</v>
      </c>
      <c r="F1329" s="10" t="str">
        <f t="array" ref="F1329">IFERROR(XLOOKUP(E1329,Operadores!A:A,Operadores!B:B))</f>
        <v>RUIROBX</v>
      </c>
      <c r="G1329" s="16" t="s">
        <v>39</v>
      </c>
      <c r="H1329" s="13">
        <v>20.806606</v>
      </c>
      <c r="I1329" s="18">
        <v>399.0</v>
      </c>
      <c r="J1329" s="15">
        <f t="shared" si="5"/>
        <v>8301.835794</v>
      </c>
      <c r="K1329" s="10" t="str">
        <f t="array" ref="K1329">IFERROR(XLOOKUP(G1329,'Tipo de Carga'!A:A,'Tipo de Carga'!B:B))</f>
        <v>Autoabasto</v>
      </c>
      <c r="L1329" s="10">
        <f t="shared" si="2"/>
        <v>3</v>
      </c>
      <c r="M1329" s="10">
        <f t="shared" si="3"/>
        <v>14</v>
      </c>
      <c r="N1329" s="10">
        <f t="shared" si="4"/>
        <v>1</v>
      </c>
      <c r="O1329" s="10" t="str">
        <f t="array" ref="O1329">IFERROR(XLOOKUP(G1329,'Tipo de Carga'!A:A,'Tipo de Carga'!C:C))</f>
        <v>Diesel</v>
      </c>
    </row>
    <row r="1330">
      <c r="A1330" s="16">
        <v>1818.0</v>
      </c>
      <c r="B1330" s="10" t="str">
        <f t="array" ref="B1330">IFERROR(XLOOKUP(A1330,'Asignacion Ene'!A:A,'Asignacion Ene'!C:C))</f>
        <v>Wm Full</v>
      </c>
      <c r="C1330" s="10" t="str">
        <f t="array" ref="C1330">IFERROR(XLOOKUP(A1330,'Asignacion Ene'!A:A,'Asignacion Ene'!B:B))</f>
        <v>EC-08</v>
      </c>
      <c r="D1330" s="28">
        <v>45671.75111111111</v>
      </c>
      <c r="E1330" s="16" t="s">
        <v>176</v>
      </c>
      <c r="F1330" s="10" t="str">
        <f t="array" ref="F1330">IFERROR(XLOOKUP(E1330,Operadores!A:A,Operadores!B:B))</f>
        <v>HEROCT</v>
      </c>
      <c r="G1330" s="16" t="s">
        <v>39</v>
      </c>
      <c r="H1330" s="13">
        <v>20.806606</v>
      </c>
      <c r="I1330" s="18">
        <v>404.0</v>
      </c>
      <c r="J1330" s="15">
        <f t="shared" si="5"/>
        <v>8405.868824</v>
      </c>
      <c r="K1330" s="10" t="str">
        <f t="array" ref="K1330">IFERROR(XLOOKUP(G1330,'Tipo de Carga'!A:A,'Tipo de Carga'!B:B))</f>
        <v>Autoabasto</v>
      </c>
      <c r="L1330" s="10">
        <f t="shared" si="2"/>
        <v>3</v>
      </c>
      <c r="M1330" s="10">
        <f t="shared" si="3"/>
        <v>14</v>
      </c>
      <c r="N1330" s="10">
        <f t="shared" si="4"/>
        <v>1</v>
      </c>
      <c r="O1330" s="10" t="str">
        <f t="array" ref="O1330">IFERROR(XLOOKUP(G1330,'Tipo de Carga'!A:A,'Tipo de Carga'!C:C))</f>
        <v>Diesel</v>
      </c>
    </row>
    <row r="1331">
      <c r="A1331" s="16">
        <v>1820.0</v>
      </c>
      <c r="B1331" s="10" t="str">
        <f t="array" ref="B1331">IFERROR(XLOOKUP(A1331,'Asignacion Ene'!A:A,'Asignacion Ene'!C:C))</f>
        <v>Wm Full</v>
      </c>
      <c r="C1331" s="10" t="str">
        <f t="array" ref="C1331">IFERROR(XLOOKUP(A1331,'Asignacion Ene'!A:A,'Asignacion Ene'!B:B))</f>
        <v>EC-08</v>
      </c>
      <c r="D1331" s="28">
        <v>45671.706967592596</v>
      </c>
      <c r="E1331" s="16" t="s">
        <v>167</v>
      </c>
      <c r="F1331" s="10" t="str">
        <f t="array" ref="F1331">IFERROR(XLOOKUP(E1331,Operadores!A:A,Operadores!B:B))</f>
        <v>CAMVI01</v>
      </c>
      <c r="G1331" s="16" t="s">
        <v>39</v>
      </c>
      <c r="H1331" s="13">
        <v>20.806606</v>
      </c>
      <c r="I1331" s="18">
        <v>364.0</v>
      </c>
      <c r="J1331" s="15">
        <f t="shared" si="5"/>
        <v>7573.604584</v>
      </c>
      <c r="K1331" s="10" t="str">
        <f t="array" ref="K1331">IFERROR(XLOOKUP(G1331,'Tipo de Carga'!A:A,'Tipo de Carga'!B:B))</f>
        <v>Autoabasto</v>
      </c>
      <c r="L1331" s="10">
        <f t="shared" si="2"/>
        <v>3</v>
      </c>
      <c r="M1331" s="10">
        <f t="shared" si="3"/>
        <v>14</v>
      </c>
      <c r="N1331" s="10">
        <f t="shared" si="4"/>
        <v>1</v>
      </c>
      <c r="O1331" s="10" t="str">
        <f t="array" ref="O1331">IFERROR(XLOOKUP(G1331,'Tipo de Carga'!A:A,'Tipo de Carga'!C:C))</f>
        <v>Diesel</v>
      </c>
    </row>
    <row r="1332">
      <c r="A1332" s="16">
        <v>1762.0</v>
      </c>
      <c r="B1332" s="10" t="str">
        <f t="array" ref="B1332">IFERROR(XLOOKUP(A1332,'Asignacion Ene'!A:A,'Asignacion Ene'!C:C))</f>
        <v>Hisense</v>
      </c>
      <c r="C1332" s="10" t="str">
        <f t="array" ref="C1332">IFERROR(XLOOKUP(A1332,'Asignacion Ene'!A:A,'Asignacion Ene'!B:B))</f>
        <v>EC-03</v>
      </c>
      <c r="D1332" s="28">
        <v>45671.65096064815</v>
      </c>
      <c r="E1332" s="16" t="s">
        <v>188</v>
      </c>
      <c r="F1332" s="10" t="str">
        <f t="array" ref="F1332">IFERROR(XLOOKUP(E1332,Operadores!A:A,Operadores!B:B))</f>
        <v>LOPMA03</v>
      </c>
      <c r="G1332" s="16" t="s">
        <v>39</v>
      </c>
      <c r="H1332" s="13">
        <v>20.806606</v>
      </c>
      <c r="I1332" s="18">
        <v>340.0</v>
      </c>
      <c r="J1332" s="15">
        <f t="shared" si="5"/>
        <v>7074.24604</v>
      </c>
      <c r="K1332" s="10" t="str">
        <f t="array" ref="K1332">IFERROR(XLOOKUP(G1332,'Tipo de Carga'!A:A,'Tipo de Carga'!B:B))</f>
        <v>Autoabasto</v>
      </c>
      <c r="L1332" s="10">
        <f t="shared" si="2"/>
        <v>3</v>
      </c>
      <c r="M1332" s="10">
        <f t="shared" si="3"/>
        <v>14</v>
      </c>
      <c r="N1332" s="10">
        <f t="shared" si="4"/>
        <v>1</v>
      </c>
      <c r="O1332" s="10" t="str">
        <f t="array" ref="O1332">IFERROR(XLOOKUP(G1332,'Tipo de Carga'!A:A,'Tipo de Carga'!C:C))</f>
        <v>Diesel</v>
      </c>
    </row>
    <row r="1333">
      <c r="A1333" s="16">
        <v>1972.0</v>
      </c>
      <c r="B1333" s="10" t="str">
        <f t="array" ref="B1333">IFERROR(XLOOKUP(A1333,'Asignacion Ene'!A:A,'Asignacion Ene'!C:C))</f>
        <v>Sayer Sencillo</v>
      </c>
      <c r="C1333" s="10" t="str">
        <f t="array" ref="C1333">IFERROR(XLOOKUP(A1333,'Asignacion Ene'!A:A,'Asignacion Ene'!B:B))</f>
        <v>EC-04</v>
      </c>
      <c r="D1333" s="28">
        <v>45671.628217592595</v>
      </c>
      <c r="E1333" s="16" t="s">
        <v>274</v>
      </c>
      <c r="F1333" s="10" t="str">
        <f t="array" ref="F1333">IFERROR(XLOOKUP(E1333,Operadores!A:A,Operadores!B:B))</f>
        <v>ROMJOS</v>
      </c>
      <c r="G1333" s="16" t="s">
        <v>39</v>
      </c>
      <c r="H1333" s="13">
        <v>20.806606</v>
      </c>
      <c r="I1333" s="18">
        <v>325.0</v>
      </c>
      <c r="J1333" s="15">
        <f t="shared" si="5"/>
        <v>6762.14695</v>
      </c>
      <c r="K1333" s="10" t="str">
        <f t="array" ref="K1333">IFERROR(XLOOKUP(G1333,'Tipo de Carga'!A:A,'Tipo de Carga'!B:B))</f>
        <v>Autoabasto</v>
      </c>
      <c r="L1333" s="10">
        <f t="shared" si="2"/>
        <v>3</v>
      </c>
      <c r="M1333" s="10">
        <f t="shared" si="3"/>
        <v>14</v>
      </c>
      <c r="N1333" s="10">
        <f t="shared" si="4"/>
        <v>1</v>
      </c>
      <c r="O1333" s="10" t="str">
        <f t="array" ref="O1333">IFERROR(XLOOKUP(G1333,'Tipo de Carga'!A:A,'Tipo de Carga'!C:C))</f>
        <v>Diesel</v>
      </c>
    </row>
    <row r="1334">
      <c r="A1334" s="16">
        <v>2026.0</v>
      </c>
      <c r="B1334" s="10" t="str">
        <f t="array" ref="B1334">IFERROR(XLOOKUP(A1334,'Asignacion Ene'!A:A,'Asignacion Ene'!C:C))</f>
        <v>MeLi Dedicado Merida</v>
      </c>
      <c r="C1334" s="10" t="str">
        <f t="array" ref="C1334">IFERROR(XLOOKUP(A1334,'Asignacion Ene'!A:A,'Asignacion Ene'!B:B))</f>
        <v>EC-05</v>
      </c>
      <c r="D1334" s="28">
        <v>45671.626655092594</v>
      </c>
      <c r="E1334" s="16" t="s">
        <v>34</v>
      </c>
      <c r="F1334" s="10" t="str">
        <f t="array" ref="F1334">IFERROR(XLOOKUP(E1334,Operadores!A:A,Operadores!B:B))</f>
        <v>PERAN01</v>
      </c>
      <c r="G1334" s="16" t="s">
        <v>39</v>
      </c>
      <c r="H1334" s="13">
        <v>20.806606</v>
      </c>
      <c r="I1334" s="18">
        <v>218.0</v>
      </c>
      <c r="J1334" s="15">
        <f t="shared" si="5"/>
        <v>4535.840108</v>
      </c>
      <c r="K1334" s="10" t="str">
        <f t="array" ref="K1334">IFERROR(XLOOKUP(G1334,'Tipo de Carga'!A:A,'Tipo de Carga'!B:B))</f>
        <v>Autoabasto</v>
      </c>
      <c r="L1334" s="10">
        <f t="shared" si="2"/>
        <v>3</v>
      </c>
      <c r="M1334" s="10">
        <f t="shared" si="3"/>
        <v>14</v>
      </c>
      <c r="N1334" s="10">
        <f t="shared" si="4"/>
        <v>1</v>
      </c>
      <c r="O1334" s="10" t="str">
        <f t="array" ref="O1334">IFERROR(XLOOKUP(G1334,'Tipo de Carga'!A:A,'Tipo de Carga'!C:C))</f>
        <v>Diesel</v>
      </c>
    </row>
    <row r="1335">
      <c r="A1335" s="16">
        <v>1813.0</v>
      </c>
      <c r="B1335" s="10" t="str">
        <f t="array" ref="B1335">IFERROR(XLOOKUP(A1335,'Asignacion Ene'!A:A,'Asignacion Ene'!C:C))</f>
        <v>Wm Full</v>
      </c>
      <c r="C1335" s="10" t="str">
        <f t="array" ref="C1335">IFERROR(XLOOKUP(A1335,'Asignacion Ene'!A:A,'Asignacion Ene'!B:B))</f>
        <v>EC-08</v>
      </c>
      <c r="D1335" s="28">
        <v>45671.578993055555</v>
      </c>
      <c r="E1335" s="16" t="s">
        <v>172</v>
      </c>
      <c r="F1335" s="10" t="str">
        <f t="array" ref="F1335">IFERROR(XLOOKUP(E1335,Operadores!A:A,Operadores!B:B))</f>
        <v>VILJE</v>
      </c>
      <c r="G1335" s="16" t="s">
        <v>39</v>
      </c>
      <c r="H1335" s="13">
        <v>20.806606</v>
      </c>
      <c r="I1335" s="18">
        <v>377.0</v>
      </c>
      <c r="J1335" s="15">
        <f t="shared" si="5"/>
        <v>7844.090462</v>
      </c>
      <c r="K1335" s="10" t="str">
        <f t="array" ref="K1335">IFERROR(XLOOKUP(G1335,'Tipo de Carga'!A:A,'Tipo de Carga'!B:B))</f>
        <v>Autoabasto</v>
      </c>
      <c r="L1335" s="10">
        <f t="shared" si="2"/>
        <v>3</v>
      </c>
      <c r="M1335" s="10">
        <f t="shared" si="3"/>
        <v>14</v>
      </c>
      <c r="N1335" s="10">
        <f t="shared" si="4"/>
        <v>1</v>
      </c>
      <c r="O1335" s="10" t="str">
        <f t="array" ref="O1335">IFERROR(XLOOKUP(G1335,'Tipo de Carga'!A:A,'Tipo de Carga'!C:C))</f>
        <v>Diesel</v>
      </c>
    </row>
    <row r="1336">
      <c r="A1336" s="16">
        <v>2021.0</v>
      </c>
      <c r="B1336" s="10" t="str">
        <f t="array" ref="B1336">IFERROR(XLOOKUP(A1336,'Asignacion Ene'!A:A,'Asignacion Ene'!C:C))</f>
        <v>MeLi Dedicado Merida</v>
      </c>
      <c r="C1336" s="10" t="str">
        <f t="array" ref="C1336">IFERROR(XLOOKUP(A1336,'Asignacion Ene'!A:A,'Asignacion Ene'!B:B))</f>
        <v>EC-05</v>
      </c>
      <c r="D1336" s="28">
        <v>45671.49891203704</v>
      </c>
      <c r="E1336" s="16" t="s">
        <v>179</v>
      </c>
      <c r="F1336" s="10" t="str">
        <f t="array" ref="F1336">IFERROR(XLOOKUP(E1336,Operadores!A:A,Operadores!B:B))</f>
        <v>GUTIRV</v>
      </c>
      <c r="G1336" s="16" t="s">
        <v>39</v>
      </c>
      <c r="H1336" s="13">
        <v>20.806606</v>
      </c>
      <c r="I1336" s="18">
        <v>250.0</v>
      </c>
      <c r="J1336" s="15">
        <f t="shared" si="5"/>
        <v>5201.6515</v>
      </c>
      <c r="K1336" s="10" t="str">
        <f t="array" ref="K1336">IFERROR(XLOOKUP(G1336,'Tipo de Carga'!A:A,'Tipo de Carga'!B:B))</f>
        <v>Autoabasto</v>
      </c>
      <c r="L1336" s="10">
        <f t="shared" si="2"/>
        <v>3</v>
      </c>
      <c r="M1336" s="10">
        <f t="shared" si="3"/>
        <v>14</v>
      </c>
      <c r="N1336" s="10">
        <f t="shared" si="4"/>
        <v>1</v>
      </c>
      <c r="O1336" s="10" t="str">
        <f t="array" ref="O1336">IFERROR(XLOOKUP(G1336,'Tipo de Carga'!A:A,'Tipo de Carga'!C:C))</f>
        <v>Diesel</v>
      </c>
    </row>
    <row r="1337">
      <c r="A1337" s="16">
        <v>1730.0</v>
      </c>
      <c r="B1337" s="10" t="str">
        <f t="array" ref="B1337">IFERROR(XLOOKUP(A1337,'Asignacion Ene'!A:A,'Asignacion Ene'!C:C))</f>
        <v>Wm Full</v>
      </c>
      <c r="C1337" s="10" t="str">
        <f t="array" ref="C1337">IFERROR(XLOOKUP(A1337,'Asignacion Ene'!A:A,'Asignacion Ene'!B:B))</f>
        <v>EC-08</v>
      </c>
      <c r="D1337" s="28">
        <v>45671.48898148148</v>
      </c>
      <c r="E1337" s="16" t="s">
        <v>219</v>
      </c>
      <c r="F1337" s="10" t="str">
        <f t="array" ref="F1337">IFERROR(XLOOKUP(E1337,Operadores!A:A,Operadores!B:B))</f>
        <v>LOPERI</v>
      </c>
      <c r="G1337" s="16" t="s">
        <v>39</v>
      </c>
      <c r="H1337" s="13">
        <v>20.806606</v>
      </c>
      <c r="I1337" s="18">
        <v>467.0</v>
      </c>
      <c r="J1337" s="15">
        <f t="shared" si="5"/>
        <v>9716.685002</v>
      </c>
      <c r="K1337" s="10" t="str">
        <f t="array" ref="K1337">IFERROR(XLOOKUP(G1337,'Tipo de Carga'!A:A,'Tipo de Carga'!B:B))</f>
        <v>Autoabasto</v>
      </c>
      <c r="L1337" s="10">
        <f t="shared" si="2"/>
        <v>3</v>
      </c>
      <c r="M1337" s="10">
        <f t="shared" si="3"/>
        <v>14</v>
      </c>
      <c r="N1337" s="10">
        <f t="shared" si="4"/>
        <v>1</v>
      </c>
      <c r="O1337" s="10" t="str">
        <f t="array" ref="O1337">IFERROR(XLOOKUP(G1337,'Tipo de Carga'!A:A,'Tipo de Carga'!C:C))</f>
        <v>Diesel</v>
      </c>
    </row>
    <row r="1338">
      <c r="A1338" s="16">
        <v>2001.0</v>
      </c>
      <c r="B1338" s="10" t="str">
        <f t="array" ref="B1338">IFERROR(XLOOKUP(A1338,'Asignacion Ene'!A:A,'Asignacion Ene'!C:C))</f>
        <v>MeLi Dedicado Merida</v>
      </c>
      <c r="C1338" s="10" t="str">
        <f t="array" ref="C1338">IFERROR(XLOOKUP(A1338,'Asignacion Ene'!A:A,'Asignacion Ene'!B:B))</f>
        <v>EC-05</v>
      </c>
      <c r="D1338" s="28">
        <v>45671.48171296297</v>
      </c>
      <c r="E1338" s="16" t="s">
        <v>173</v>
      </c>
      <c r="F1338" s="10" t="str">
        <f t="array" ref="F1338">IFERROR(XLOOKUP(E1338,Operadores!A:A,Operadores!B:B))</f>
        <v>GARJUL</v>
      </c>
      <c r="G1338" s="16" t="s">
        <v>39</v>
      </c>
      <c r="H1338" s="13">
        <v>20.806606</v>
      </c>
      <c r="I1338" s="18">
        <v>377.0</v>
      </c>
      <c r="J1338" s="15">
        <f t="shared" si="5"/>
        <v>7844.090462</v>
      </c>
      <c r="K1338" s="10" t="str">
        <f t="array" ref="K1338">IFERROR(XLOOKUP(G1338,'Tipo de Carga'!A:A,'Tipo de Carga'!B:B))</f>
        <v>Autoabasto</v>
      </c>
      <c r="L1338" s="10">
        <f t="shared" si="2"/>
        <v>3</v>
      </c>
      <c r="M1338" s="10">
        <f t="shared" si="3"/>
        <v>14</v>
      </c>
      <c r="N1338" s="10">
        <f t="shared" si="4"/>
        <v>1</v>
      </c>
      <c r="O1338" s="10" t="str">
        <f t="array" ref="O1338">IFERROR(XLOOKUP(G1338,'Tipo de Carga'!A:A,'Tipo de Carga'!C:C))</f>
        <v>Diesel</v>
      </c>
    </row>
    <row r="1339">
      <c r="A1339" s="16">
        <v>2031.0</v>
      </c>
      <c r="B1339" s="10" t="str">
        <f t="array" ref="B1339">IFERROR(XLOOKUP(A1339,'Asignacion Ene'!A:A,'Asignacion Ene'!C:C))</f>
        <v>MeLi Dedicado Merida</v>
      </c>
      <c r="C1339" s="10" t="str">
        <f t="array" ref="C1339">IFERROR(XLOOKUP(A1339,'Asignacion Ene'!A:A,'Asignacion Ene'!B:B))</f>
        <v>EC-05</v>
      </c>
      <c r="D1339" s="28">
        <v>45671.361134259256</v>
      </c>
      <c r="E1339" s="16" t="s">
        <v>92</v>
      </c>
      <c r="F1339" s="10" t="str">
        <f t="array" ref="F1339">IFERROR(XLOOKUP(E1339,Operadores!A:A,Operadores!B:B))</f>
        <v>SARJO</v>
      </c>
      <c r="G1339" s="16" t="s">
        <v>39</v>
      </c>
      <c r="H1339" s="13">
        <v>20.806606</v>
      </c>
      <c r="I1339" s="18">
        <v>408.0</v>
      </c>
      <c r="J1339" s="15">
        <f t="shared" si="5"/>
        <v>8489.095248</v>
      </c>
      <c r="K1339" s="10" t="str">
        <f t="array" ref="K1339">IFERROR(XLOOKUP(G1339,'Tipo de Carga'!A:A,'Tipo de Carga'!B:B))</f>
        <v>Autoabasto</v>
      </c>
      <c r="L1339" s="10">
        <f t="shared" si="2"/>
        <v>3</v>
      </c>
      <c r="M1339" s="10">
        <f t="shared" si="3"/>
        <v>14</v>
      </c>
      <c r="N1339" s="10">
        <f t="shared" si="4"/>
        <v>1</v>
      </c>
      <c r="O1339" s="10" t="str">
        <f t="array" ref="O1339">IFERROR(XLOOKUP(G1339,'Tipo de Carga'!A:A,'Tipo de Carga'!C:C))</f>
        <v>Diesel</v>
      </c>
    </row>
    <row r="1340">
      <c r="A1340" s="16">
        <v>2028.0</v>
      </c>
      <c r="B1340" s="10" t="str">
        <f t="array" ref="B1340">IFERROR(XLOOKUP(A1340,'Asignacion Ene'!A:A,'Asignacion Ene'!C:C))</f>
        <v>MeLi Dedicado Merida</v>
      </c>
      <c r="C1340" s="10" t="str">
        <f t="array" ref="C1340">IFERROR(XLOOKUP(A1340,'Asignacion Ene'!A:A,'Asignacion Ene'!B:B))</f>
        <v>EC-05</v>
      </c>
      <c r="D1340" s="28">
        <v>45671.31450231482</v>
      </c>
      <c r="E1340" s="16" t="s">
        <v>227</v>
      </c>
      <c r="F1340" s="10" t="str">
        <f t="array" ref="F1340">IFERROR(XLOOKUP(E1340,Operadores!A:A,Operadores!B:B))</f>
        <v>SANEUS</v>
      </c>
      <c r="G1340" s="16" t="s">
        <v>39</v>
      </c>
      <c r="H1340" s="13">
        <v>20.806606</v>
      </c>
      <c r="I1340" s="18">
        <v>245.0</v>
      </c>
      <c r="J1340" s="15">
        <f t="shared" si="5"/>
        <v>5097.61847</v>
      </c>
      <c r="K1340" s="10" t="str">
        <f t="array" ref="K1340">IFERROR(XLOOKUP(G1340,'Tipo de Carga'!A:A,'Tipo de Carga'!B:B))</f>
        <v>Autoabasto</v>
      </c>
      <c r="L1340" s="10">
        <f t="shared" si="2"/>
        <v>3</v>
      </c>
      <c r="M1340" s="10">
        <f t="shared" si="3"/>
        <v>14</v>
      </c>
      <c r="N1340" s="10">
        <f t="shared" si="4"/>
        <v>1</v>
      </c>
      <c r="O1340" s="10" t="str">
        <f t="array" ref="O1340">IFERROR(XLOOKUP(G1340,'Tipo de Carga'!A:A,'Tipo de Carga'!C:C))</f>
        <v>Diesel</v>
      </c>
    </row>
    <row r="1341">
      <c r="A1341" s="16">
        <v>1999.0</v>
      </c>
      <c r="B1341" s="10" t="str">
        <f t="array" ref="B1341">IFERROR(XLOOKUP(A1341,'Asignacion Ene'!A:A,'Asignacion Ene'!C:C))</f>
        <v>MeLi Dedicado Merida</v>
      </c>
      <c r="C1341" s="10" t="str">
        <f t="array" ref="C1341">IFERROR(XLOOKUP(A1341,'Asignacion Ene'!A:A,'Asignacion Ene'!B:B))</f>
        <v>EC-05</v>
      </c>
      <c r="D1341" s="28">
        <v>45671.2133912037</v>
      </c>
      <c r="E1341" s="16" t="s">
        <v>88</v>
      </c>
      <c r="F1341" s="10" t="str">
        <f t="array" ref="F1341">IFERROR(XLOOKUP(E1341,Operadores!A:A,Operadores!B:B))</f>
        <v>CAMJOS</v>
      </c>
      <c r="G1341" s="16" t="s">
        <v>39</v>
      </c>
      <c r="H1341" s="13">
        <v>20.806606</v>
      </c>
      <c r="I1341" s="18">
        <v>219.0</v>
      </c>
      <c r="J1341" s="15">
        <f t="shared" si="5"/>
        <v>4556.646714</v>
      </c>
      <c r="K1341" s="10" t="str">
        <f t="array" ref="K1341">IFERROR(XLOOKUP(G1341,'Tipo de Carga'!A:A,'Tipo de Carga'!B:B))</f>
        <v>Autoabasto</v>
      </c>
      <c r="L1341" s="10">
        <f t="shared" si="2"/>
        <v>3</v>
      </c>
      <c r="M1341" s="10">
        <f t="shared" si="3"/>
        <v>14</v>
      </c>
      <c r="N1341" s="10">
        <f t="shared" si="4"/>
        <v>1</v>
      </c>
      <c r="O1341" s="10" t="str">
        <f t="array" ref="O1341">IFERROR(XLOOKUP(G1341,'Tipo de Carga'!A:A,'Tipo de Carga'!C:C))</f>
        <v>Diesel</v>
      </c>
    </row>
    <row r="1342">
      <c r="A1342" s="16">
        <v>2000.0</v>
      </c>
      <c r="B1342" s="10" t="str">
        <f t="array" ref="B1342">IFERROR(XLOOKUP(A1342,'Asignacion Ene'!A:A,'Asignacion Ene'!C:C))</f>
        <v>MeLi Dedicado Merida</v>
      </c>
      <c r="C1342" s="10" t="str">
        <f t="array" ref="C1342">IFERROR(XLOOKUP(A1342,'Asignacion Ene'!A:A,'Asignacion Ene'!B:B))</f>
        <v>EC-05</v>
      </c>
      <c r="D1342" s="28">
        <v>45671.17461805556</v>
      </c>
      <c r="E1342" s="16" t="s">
        <v>94</v>
      </c>
      <c r="F1342" s="10" t="str">
        <f t="array" ref="F1342">IFERROR(XLOOKUP(E1342,Operadores!A:A,Operadores!B:B))</f>
        <v>RODALE</v>
      </c>
      <c r="G1342" s="16" t="s">
        <v>39</v>
      </c>
      <c r="H1342" s="13">
        <v>20.806606</v>
      </c>
      <c r="I1342" s="18">
        <v>360.0</v>
      </c>
      <c r="J1342" s="15">
        <f t="shared" si="5"/>
        <v>7490.37816</v>
      </c>
      <c r="K1342" s="10" t="str">
        <f t="array" ref="K1342">IFERROR(XLOOKUP(G1342,'Tipo de Carga'!A:A,'Tipo de Carga'!B:B))</f>
        <v>Autoabasto</v>
      </c>
      <c r="L1342" s="10">
        <f t="shared" si="2"/>
        <v>3</v>
      </c>
      <c r="M1342" s="10">
        <f t="shared" si="3"/>
        <v>14</v>
      </c>
      <c r="N1342" s="10">
        <f t="shared" si="4"/>
        <v>1</v>
      </c>
      <c r="O1342" s="10" t="str">
        <f t="array" ref="O1342">IFERROR(XLOOKUP(G1342,'Tipo de Carga'!A:A,'Tipo de Carga'!C:C))</f>
        <v>Diesel</v>
      </c>
    </row>
    <row r="1343">
      <c r="A1343" s="16">
        <v>1790.0</v>
      </c>
      <c r="B1343" s="10" t="str">
        <f t="array" ref="B1343">IFERROR(XLOOKUP(A1343,'Asignacion Ene'!A:A,'Asignacion Ene'!C:C))</f>
        <v>Sayer Sencillo</v>
      </c>
      <c r="C1343" s="10" t="str">
        <f t="array" ref="C1343">IFERROR(XLOOKUP(A1343,'Asignacion Ene'!A:A,'Asignacion Ene'!B:B))</f>
        <v>EC-04</v>
      </c>
      <c r="D1343" s="28">
        <v>45671.14861111111</v>
      </c>
      <c r="E1343" s="19" t="s">
        <v>272</v>
      </c>
      <c r="F1343" s="10" t="str">
        <f t="array" ref="F1343">IFERROR(XLOOKUP(E1343,Operadores!A:A,Operadores!B:B))</f>
        <v>DEJISR</v>
      </c>
      <c r="G1343" s="16" t="s">
        <v>103</v>
      </c>
      <c r="H1343" s="13">
        <v>24.99</v>
      </c>
      <c r="I1343" s="18">
        <v>400.0</v>
      </c>
      <c r="J1343" s="15">
        <f t="shared" si="5"/>
        <v>9996</v>
      </c>
      <c r="K1343" s="10" t="str">
        <f t="array" ref="K1343">IFERROR(XLOOKUP(G1343,'Tipo de Carga'!A:A,'Tipo de Carga'!B:B))</f>
        <v>Ticket</v>
      </c>
      <c r="L1343" s="10">
        <f t="shared" si="2"/>
        <v>3</v>
      </c>
      <c r="M1343" s="10">
        <f t="shared" si="3"/>
        <v>14</v>
      </c>
      <c r="N1343" s="10">
        <f t="shared" si="4"/>
        <v>1</v>
      </c>
      <c r="O1343" s="10" t="str">
        <f t="array" ref="O1343">IFERROR(XLOOKUP(G1343,'Tipo de Carga'!A:A,'Tipo de Carga'!C:C))</f>
        <v>Diesel</v>
      </c>
    </row>
    <row r="1344">
      <c r="A1344" s="16">
        <v>2008.0</v>
      </c>
      <c r="B1344" s="10" t="str">
        <f t="array" ref="B1344">IFERROR(XLOOKUP(A1344,'Asignacion Ene'!A:A,'Asignacion Ene'!C:C))</f>
        <v>MeLi Dedicado Merida</v>
      </c>
      <c r="C1344" s="10" t="str">
        <f t="array" ref="C1344">IFERROR(XLOOKUP(A1344,'Asignacion Ene'!A:A,'Asignacion Ene'!B:B))</f>
        <v>EC-05</v>
      </c>
      <c r="D1344" s="28">
        <v>45671.20972222222</v>
      </c>
      <c r="E1344" s="19" t="s">
        <v>394</v>
      </c>
      <c r="F1344" s="10" t="str">
        <f t="array" ref="F1344">IFERROR(XLOOKUP(E1344,Operadores!A:A,Operadores!B:B))</f>
        <v>CADCAR</v>
      </c>
      <c r="G1344" s="16" t="s">
        <v>103</v>
      </c>
      <c r="H1344" s="13">
        <v>27.8</v>
      </c>
      <c r="I1344" s="18">
        <v>432.0</v>
      </c>
      <c r="J1344" s="15">
        <f t="shared" si="5"/>
        <v>12009.6</v>
      </c>
      <c r="K1344" s="10" t="str">
        <f t="array" ref="K1344">IFERROR(XLOOKUP(G1344,'Tipo de Carga'!A:A,'Tipo de Carga'!B:B))</f>
        <v>Ticket</v>
      </c>
      <c r="L1344" s="10">
        <f t="shared" si="2"/>
        <v>3</v>
      </c>
      <c r="M1344" s="10">
        <f t="shared" si="3"/>
        <v>14</v>
      </c>
      <c r="N1344" s="10">
        <f t="shared" si="4"/>
        <v>1</v>
      </c>
      <c r="O1344" s="10" t="str">
        <f t="array" ref="O1344">IFERROR(XLOOKUP(G1344,'Tipo de Carga'!A:A,'Tipo de Carga'!C:C))</f>
        <v>Diesel</v>
      </c>
    </row>
    <row r="1345">
      <c r="A1345" s="16">
        <v>1806.0</v>
      </c>
      <c r="B1345" s="10" t="str">
        <f t="array" ref="B1345">IFERROR(XLOOKUP(A1345,'Asignacion Ene'!A:A,'Asignacion Ene'!C:C))</f>
        <v>Sayer Full</v>
      </c>
      <c r="C1345" s="10" t="str">
        <f t="array" ref="C1345">IFERROR(XLOOKUP(A1345,'Asignacion Ene'!A:A,'Asignacion Ene'!B:B))</f>
        <v>EC-04</v>
      </c>
      <c r="D1345" s="28">
        <v>45671.44930555556</v>
      </c>
      <c r="E1345" s="19" t="s">
        <v>257</v>
      </c>
      <c r="F1345" s="10" t="str">
        <f t="array" ref="F1345">IFERROR(XLOOKUP(E1345,Operadores!A:A,Operadores!B:B))</f>
        <v>DIAOMA</v>
      </c>
      <c r="G1345" s="16" t="s">
        <v>103</v>
      </c>
      <c r="H1345" s="13">
        <v>25.97</v>
      </c>
      <c r="I1345" s="18">
        <v>116.0</v>
      </c>
      <c r="J1345" s="15">
        <f t="shared" si="5"/>
        <v>3012.52</v>
      </c>
      <c r="K1345" s="10" t="str">
        <f t="array" ref="K1345">IFERROR(XLOOKUP(G1345,'Tipo de Carga'!A:A,'Tipo de Carga'!B:B))</f>
        <v>Ticket</v>
      </c>
      <c r="L1345" s="10">
        <f t="shared" si="2"/>
        <v>3</v>
      </c>
      <c r="M1345" s="10">
        <f t="shared" si="3"/>
        <v>14</v>
      </c>
      <c r="N1345" s="10">
        <f t="shared" si="4"/>
        <v>1</v>
      </c>
      <c r="O1345" s="10" t="str">
        <f t="array" ref="O1345">IFERROR(XLOOKUP(G1345,'Tipo de Carga'!A:A,'Tipo de Carga'!C:C))</f>
        <v>Diesel</v>
      </c>
    </row>
    <row r="1346">
      <c r="A1346" s="16">
        <v>1723.0</v>
      </c>
      <c r="B1346" s="10" t="str">
        <f t="array" ref="B1346">IFERROR(XLOOKUP(A1346,'Asignacion Ene'!A:A,'Asignacion Ene'!C:C))</f>
        <v>Wm Sencillo</v>
      </c>
      <c r="C1346" s="10" t="str">
        <f t="array" ref="C1346">IFERROR(XLOOKUP(A1346,'Asignacion Ene'!A:A,'Asignacion Ene'!B:B))</f>
        <v>EC-08</v>
      </c>
      <c r="D1346" s="28">
        <v>45671.48402777778</v>
      </c>
      <c r="E1346" s="19" t="s">
        <v>395</v>
      </c>
      <c r="F1346" s="10" t="str">
        <f t="array" ref="F1346">IFERROR(XLOOKUP(E1346,Operadores!A:A,Operadores!B:B))</f>
        <v>GAROMA</v>
      </c>
      <c r="G1346" s="16" t="s">
        <v>103</v>
      </c>
      <c r="H1346" s="13">
        <v>26.45</v>
      </c>
      <c r="I1346" s="18">
        <v>183.0</v>
      </c>
      <c r="J1346" s="15">
        <f t="shared" si="5"/>
        <v>4840.35</v>
      </c>
      <c r="K1346" s="10" t="str">
        <f t="array" ref="K1346">IFERROR(XLOOKUP(G1346,'Tipo de Carga'!A:A,'Tipo de Carga'!B:B))</f>
        <v>Ticket</v>
      </c>
      <c r="L1346" s="10">
        <f t="shared" si="2"/>
        <v>3</v>
      </c>
      <c r="M1346" s="10">
        <f t="shared" si="3"/>
        <v>14</v>
      </c>
      <c r="N1346" s="10">
        <f t="shared" si="4"/>
        <v>1</v>
      </c>
      <c r="O1346" s="10" t="str">
        <f t="array" ref="O1346">IFERROR(XLOOKUP(G1346,'Tipo de Carga'!A:A,'Tipo de Carga'!C:C))</f>
        <v>Diesel</v>
      </c>
    </row>
    <row r="1347">
      <c r="A1347" s="16">
        <v>1800.0</v>
      </c>
      <c r="B1347" s="10" t="str">
        <f t="array" ref="B1347">IFERROR(XLOOKUP(A1347,'Asignacion Ene'!A:A,'Asignacion Ene'!C:C))</f>
        <v>Sayer Full</v>
      </c>
      <c r="C1347" s="10" t="str">
        <f t="array" ref="C1347">IFERROR(XLOOKUP(A1347,'Asignacion Ene'!A:A,'Asignacion Ene'!B:B))</f>
        <v>EC-04</v>
      </c>
      <c r="D1347" s="28">
        <v>45671.52013888889</v>
      </c>
      <c r="E1347" s="19" t="s">
        <v>314</v>
      </c>
      <c r="F1347" s="10" t="str">
        <f t="array" ref="F1347">IFERROR(XLOOKUP(E1347,Operadores!A:A,Operadores!B:B))</f>
        <v>PERJU03</v>
      </c>
      <c r="G1347" s="16" t="s">
        <v>103</v>
      </c>
      <c r="H1347" s="13">
        <v>25.51</v>
      </c>
      <c r="I1347" s="18">
        <v>235.0</v>
      </c>
      <c r="J1347" s="15">
        <f t="shared" si="5"/>
        <v>5994.85</v>
      </c>
      <c r="K1347" s="10" t="str">
        <f t="array" ref="K1347">IFERROR(XLOOKUP(G1347,'Tipo de Carga'!A:A,'Tipo de Carga'!B:B))</f>
        <v>Ticket</v>
      </c>
      <c r="L1347" s="10">
        <f t="shared" si="2"/>
        <v>3</v>
      </c>
      <c r="M1347" s="10">
        <f t="shared" si="3"/>
        <v>14</v>
      </c>
      <c r="N1347" s="10">
        <f t="shared" si="4"/>
        <v>1</v>
      </c>
      <c r="O1347" s="10" t="str">
        <f t="array" ref="O1347">IFERROR(XLOOKUP(G1347,'Tipo de Carga'!A:A,'Tipo de Carga'!C:C))</f>
        <v>Diesel</v>
      </c>
    </row>
    <row r="1348">
      <c r="A1348" s="16">
        <v>2006.0</v>
      </c>
      <c r="B1348" s="10" t="str">
        <f t="array" ref="B1348">IFERROR(XLOOKUP(A1348,'Asignacion Ene'!A:A,'Asignacion Ene'!C:C))</f>
        <v>MeLi Dedicado Merida</v>
      </c>
      <c r="C1348" s="10" t="str">
        <f t="array" ref="C1348">IFERROR(XLOOKUP(A1348,'Asignacion Ene'!A:A,'Asignacion Ene'!B:B))</f>
        <v>EC-05</v>
      </c>
      <c r="D1348" s="28">
        <v>45671.52847222222</v>
      </c>
      <c r="E1348" s="19" t="s">
        <v>171</v>
      </c>
      <c r="F1348" s="10" t="str">
        <f t="array" ref="F1348">IFERROR(XLOOKUP(E1348,Operadores!A:A,Operadores!B:B))</f>
        <v>RIVJOS</v>
      </c>
      <c r="G1348" s="16" t="s">
        <v>103</v>
      </c>
      <c r="H1348" s="13">
        <v>26.89</v>
      </c>
      <c r="I1348" s="18">
        <v>483.0</v>
      </c>
      <c r="J1348" s="15">
        <f t="shared" si="5"/>
        <v>12987.87</v>
      </c>
      <c r="K1348" s="10" t="str">
        <f t="array" ref="K1348">IFERROR(XLOOKUP(G1348,'Tipo de Carga'!A:A,'Tipo de Carga'!B:B))</f>
        <v>Ticket</v>
      </c>
      <c r="L1348" s="10">
        <f t="shared" si="2"/>
        <v>3</v>
      </c>
      <c r="M1348" s="10">
        <f t="shared" si="3"/>
        <v>14</v>
      </c>
      <c r="N1348" s="10">
        <f t="shared" si="4"/>
        <v>1</v>
      </c>
      <c r="O1348" s="10" t="str">
        <f t="array" ref="O1348">IFERROR(XLOOKUP(G1348,'Tipo de Carga'!A:A,'Tipo de Carga'!C:C))</f>
        <v>Diesel</v>
      </c>
    </row>
    <row r="1349">
      <c r="A1349" s="16">
        <v>1801.0</v>
      </c>
      <c r="B1349" s="10" t="str">
        <f t="array" ref="B1349">IFERROR(XLOOKUP(A1349,'Asignacion Ene'!A:A,'Asignacion Ene'!C:C))</f>
        <v>Sayer Full</v>
      </c>
      <c r="C1349" s="10" t="str">
        <f t="array" ref="C1349">IFERROR(XLOOKUP(A1349,'Asignacion Ene'!A:A,'Asignacion Ene'!B:B))</f>
        <v>EC-04</v>
      </c>
      <c r="D1349" s="28">
        <v>45671.535416666666</v>
      </c>
      <c r="E1349" s="19" t="s">
        <v>276</v>
      </c>
      <c r="F1349" s="10" t="str">
        <f t="array" ref="F1349">IFERROR(XLOOKUP(E1349,Operadores!A:A,Operadores!B:B))</f>
        <v>DURMA01</v>
      </c>
      <c r="G1349" s="16" t="s">
        <v>103</v>
      </c>
      <c r="H1349" s="13">
        <v>26.99</v>
      </c>
      <c r="I1349" s="18">
        <v>222.0</v>
      </c>
      <c r="J1349" s="15">
        <f t="shared" si="5"/>
        <v>5991.78</v>
      </c>
      <c r="K1349" s="10" t="str">
        <f t="array" ref="K1349">IFERROR(XLOOKUP(G1349,'Tipo de Carga'!A:A,'Tipo de Carga'!B:B))</f>
        <v>Ticket</v>
      </c>
      <c r="L1349" s="10">
        <f t="shared" si="2"/>
        <v>3</v>
      </c>
      <c r="M1349" s="10">
        <f t="shared" si="3"/>
        <v>14</v>
      </c>
      <c r="N1349" s="10">
        <f t="shared" si="4"/>
        <v>1</v>
      </c>
      <c r="O1349" s="10" t="str">
        <f t="array" ref="O1349">IFERROR(XLOOKUP(G1349,'Tipo de Carga'!A:A,'Tipo de Carga'!C:C))</f>
        <v>Diesel</v>
      </c>
    </row>
    <row r="1350">
      <c r="A1350" s="16">
        <v>1738.0</v>
      </c>
      <c r="B1350" s="10" t="str">
        <f t="array" ref="B1350">IFERROR(XLOOKUP(A1350,'Asignacion Ene'!A:A,'Asignacion Ene'!C:C))</f>
        <v>Wm Full</v>
      </c>
      <c r="C1350" s="10" t="str">
        <f t="array" ref="C1350">IFERROR(XLOOKUP(A1350,'Asignacion Ene'!A:A,'Asignacion Ene'!B:B))</f>
        <v>EC-08</v>
      </c>
      <c r="D1350" s="28">
        <v>45671.55694444444</v>
      </c>
      <c r="E1350" s="19" t="s">
        <v>223</v>
      </c>
      <c r="F1350" s="10" t="str">
        <f t="array" ref="F1350">IFERROR(XLOOKUP(E1350,Operadores!A:A,Operadores!B:B))</f>
        <v>PEROMA</v>
      </c>
      <c r="G1350" s="16" t="s">
        <v>103</v>
      </c>
      <c r="H1350" s="13">
        <v>26.89</v>
      </c>
      <c r="I1350" s="18">
        <v>200.0</v>
      </c>
      <c r="J1350" s="15">
        <f t="shared" si="5"/>
        <v>5378</v>
      </c>
      <c r="K1350" s="10" t="str">
        <f t="array" ref="K1350">IFERROR(XLOOKUP(G1350,'Tipo de Carga'!A:A,'Tipo de Carga'!B:B))</f>
        <v>Ticket</v>
      </c>
      <c r="L1350" s="10">
        <f t="shared" si="2"/>
        <v>3</v>
      </c>
      <c r="M1350" s="10">
        <f t="shared" si="3"/>
        <v>14</v>
      </c>
      <c r="N1350" s="10">
        <f t="shared" si="4"/>
        <v>1</v>
      </c>
      <c r="O1350" s="10" t="str">
        <f t="array" ref="O1350">IFERROR(XLOOKUP(G1350,'Tipo de Carga'!A:A,'Tipo de Carga'!C:C))</f>
        <v>Diesel</v>
      </c>
    </row>
    <row r="1351">
      <c r="A1351" s="16">
        <v>1854.0</v>
      </c>
      <c r="B1351" s="10" t="str">
        <f t="array" ref="B1351">IFERROR(XLOOKUP(A1351,'Asignacion Ene'!A:A,'Asignacion Ene'!C:C))</f>
        <v>Hisense</v>
      </c>
      <c r="C1351" s="10" t="str">
        <f t="array" ref="C1351">IFERROR(XLOOKUP(A1351,'Asignacion Ene'!A:A,'Asignacion Ene'!B:B))</f>
        <v>EC-03</v>
      </c>
      <c r="D1351" s="28">
        <v>45671.575</v>
      </c>
      <c r="E1351" s="19" t="s">
        <v>181</v>
      </c>
      <c r="F1351" s="10" t="str">
        <f t="array" ref="F1351">IFERROR(XLOOKUP(E1351,Operadores!A:A,Operadores!B:B))</f>
        <v>CARMAUX</v>
      </c>
      <c r="G1351" s="16" t="s">
        <v>103</v>
      </c>
      <c r="H1351" s="13">
        <v>26.99</v>
      </c>
      <c r="I1351" s="18">
        <v>373.0</v>
      </c>
      <c r="J1351" s="15">
        <f t="shared" si="5"/>
        <v>10067.27</v>
      </c>
      <c r="K1351" s="10" t="str">
        <f t="array" ref="K1351">IFERROR(XLOOKUP(G1351,'Tipo de Carga'!A:A,'Tipo de Carga'!B:B))</f>
        <v>Ticket</v>
      </c>
      <c r="L1351" s="10">
        <f t="shared" si="2"/>
        <v>3</v>
      </c>
      <c r="M1351" s="10">
        <f t="shared" si="3"/>
        <v>14</v>
      </c>
      <c r="N1351" s="10">
        <f t="shared" si="4"/>
        <v>1</v>
      </c>
      <c r="O1351" s="10" t="str">
        <f t="array" ref="O1351">IFERROR(XLOOKUP(G1351,'Tipo de Carga'!A:A,'Tipo de Carga'!C:C))</f>
        <v>Diesel</v>
      </c>
    </row>
    <row r="1352">
      <c r="A1352" s="16">
        <v>1848.0</v>
      </c>
      <c r="B1352" s="10" t="str">
        <f t="array" ref="B1352">IFERROR(XLOOKUP(A1352,'Asignacion Ene'!A:A,'Asignacion Ene'!C:C))</f>
        <v>Sayer Sencillo</v>
      </c>
      <c r="C1352" s="10" t="str">
        <f t="array" ref="C1352">IFERROR(XLOOKUP(A1352,'Asignacion Ene'!A:A,'Asignacion Ene'!B:B))</f>
        <v>EC-04</v>
      </c>
      <c r="D1352" s="28">
        <v>45671.66388888889</v>
      </c>
      <c r="E1352" s="19" t="s">
        <v>316</v>
      </c>
      <c r="F1352" s="10" t="str">
        <f t="array" ref="F1352">IFERROR(XLOOKUP(E1352,Operadores!A:A,Operadores!B:B))</f>
        <v>ROSMA</v>
      </c>
      <c r="G1352" s="16" t="s">
        <v>103</v>
      </c>
      <c r="H1352" s="13">
        <v>26.54</v>
      </c>
      <c r="I1352" s="18">
        <v>377.0</v>
      </c>
      <c r="J1352" s="15">
        <f t="shared" si="5"/>
        <v>10005.58</v>
      </c>
      <c r="K1352" s="10" t="str">
        <f t="array" ref="K1352">IFERROR(XLOOKUP(G1352,'Tipo de Carga'!A:A,'Tipo de Carga'!B:B))</f>
        <v>Ticket</v>
      </c>
      <c r="L1352" s="10">
        <f t="shared" si="2"/>
        <v>3</v>
      </c>
      <c r="M1352" s="10">
        <f t="shared" si="3"/>
        <v>14</v>
      </c>
      <c r="N1352" s="10">
        <f t="shared" si="4"/>
        <v>1</v>
      </c>
      <c r="O1352" s="10" t="str">
        <f t="array" ref="O1352">IFERROR(XLOOKUP(G1352,'Tipo de Carga'!A:A,'Tipo de Carga'!C:C))</f>
        <v>Diesel</v>
      </c>
    </row>
    <row r="1353">
      <c r="A1353" s="16">
        <v>1931.0</v>
      </c>
      <c r="B1353" s="10" t="str">
        <f t="array" ref="B1353">IFERROR(XLOOKUP(A1353,'Asignacion Ene'!A:A,'Asignacion Ene'!C:C))</f>
        <v>Circuitos</v>
      </c>
      <c r="C1353" s="10" t="str">
        <f t="array" ref="C1353">IFERROR(XLOOKUP(A1353,'Asignacion Ene'!A:A,'Asignacion Ene'!B:B))</f>
        <v>EC-03</v>
      </c>
      <c r="D1353" s="28">
        <v>45671.7125</v>
      </c>
      <c r="E1353" s="19" t="s">
        <v>279</v>
      </c>
      <c r="F1353" s="10" t="str">
        <f t="array" ref="F1353">IFERROR(XLOOKUP(E1353,Operadores!A:A,Operadores!B:B))</f>
        <v>ARBJO</v>
      </c>
      <c r="G1353" s="16" t="s">
        <v>103</v>
      </c>
      <c r="H1353" s="13">
        <v>27.8</v>
      </c>
      <c r="I1353" s="18">
        <v>138.0</v>
      </c>
      <c r="J1353" s="15">
        <f t="shared" si="5"/>
        <v>3836.4</v>
      </c>
      <c r="K1353" s="10" t="str">
        <f t="array" ref="K1353">IFERROR(XLOOKUP(G1353,'Tipo de Carga'!A:A,'Tipo de Carga'!B:B))</f>
        <v>Ticket</v>
      </c>
      <c r="L1353" s="10">
        <f t="shared" si="2"/>
        <v>3</v>
      </c>
      <c r="M1353" s="10">
        <f t="shared" si="3"/>
        <v>14</v>
      </c>
      <c r="N1353" s="10">
        <f t="shared" si="4"/>
        <v>1</v>
      </c>
      <c r="O1353" s="10" t="str">
        <f t="array" ref="O1353">IFERROR(XLOOKUP(G1353,'Tipo de Carga'!A:A,'Tipo de Carga'!C:C))</f>
        <v>Diesel</v>
      </c>
    </row>
    <row r="1354">
      <c r="A1354" s="16">
        <v>1939.0</v>
      </c>
      <c r="B1354" s="10" t="str">
        <f t="array" ref="B1354">IFERROR(XLOOKUP(A1354,'Asignacion Ene'!A:A,'Asignacion Ene'!C:C))</f>
        <v>Full Liver</v>
      </c>
      <c r="C1354" s="10" t="str">
        <f t="array" ref="C1354">IFERROR(XLOOKUP(A1354,'Asignacion Ene'!A:A,'Asignacion Ene'!B:B))</f>
        <v>EC-01</v>
      </c>
      <c r="D1354" s="28">
        <v>45671.78125</v>
      </c>
      <c r="E1354" s="19" t="s">
        <v>99</v>
      </c>
      <c r="F1354" s="10" t="str">
        <f t="array" ref="F1354">IFERROR(XLOOKUP(E1354,Operadores!A:A,Operadores!B:B))</f>
        <v>JARDAN</v>
      </c>
      <c r="G1354" s="16" t="s">
        <v>103</v>
      </c>
      <c r="H1354" s="13">
        <v>25.99</v>
      </c>
      <c r="I1354" s="18">
        <v>369.0</v>
      </c>
      <c r="J1354" s="15">
        <f t="shared" si="5"/>
        <v>9590.31</v>
      </c>
      <c r="K1354" s="10" t="str">
        <f t="array" ref="K1354">IFERROR(XLOOKUP(G1354,'Tipo de Carga'!A:A,'Tipo de Carga'!B:B))</f>
        <v>Ticket</v>
      </c>
      <c r="L1354" s="10">
        <f t="shared" si="2"/>
        <v>3</v>
      </c>
      <c r="M1354" s="10">
        <f t="shared" si="3"/>
        <v>14</v>
      </c>
      <c r="N1354" s="10">
        <f t="shared" si="4"/>
        <v>1</v>
      </c>
      <c r="O1354" s="10" t="str">
        <f t="array" ref="O1354">IFERROR(XLOOKUP(G1354,'Tipo de Carga'!A:A,'Tipo de Carga'!C:C))</f>
        <v>Diesel</v>
      </c>
    </row>
    <row r="1355">
      <c r="A1355" s="16">
        <v>1835.0</v>
      </c>
      <c r="B1355" s="10" t="str">
        <f t="array" ref="B1355">IFERROR(XLOOKUP(A1355,'Asignacion Ene'!A:A,'Asignacion Ene'!C:C))</f>
        <v>Sayer Sencillo</v>
      </c>
      <c r="C1355" s="10" t="str">
        <f t="array" ref="C1355">IFERROR(XLOOKUP(A1355,'Asignacion Ene'!A:A,'Asignacion Ene'!B:B))</f>
        <v>EC-04</v>
      </c>
      <c r="D1355" s="28">
        <v>45671.799305555556</v>
      </c>
      <c r="E1355" s="19" t="s">
        <v>357</v>
      </c>
      <c r="F1355" s="10" t="str">
        <f t="array" ref="F1355">IFERROR(XLOOKUP(E1355,Operadores!A:A,Operadores!B:B))</f>
        <v>GARCRU</v>
      </c>
      <c r="G1355" s="16" t="s">
        <v>103</v>
      </c>
      <c r="H1355" s="13">
        <v>27.6</v>
      </c>
      <c r="I1355" s="18">
        <v>96.0</v>
      </c>
      <c r="J1355" s="15">
        <f t="shared" si="5"/>
        <v>2649.6</v>
      </c>
      <c r="K1355" s="10" t="str">
        <f t="array" ref="K1355">IFERROR(XLOOKUP(G1355,'Tipo de Carga'!A:A,'Tipo de Carga'!B:B))</f>
        <v>Ticket</v>
      </c>
      <c r="L1355" s="10">
        <f t="shared" si="2"/>
        <v>3</v>
      </c>
      <c r="M1355" s="10">
        <f t="shared" si="3"/>
        <v>14</v>
      </c>
      <c r="N1355" s="10">
        <f t="shared" si="4"/>
        <v>1</v>
      </c>
      <c r="O1355" s="10" t="str">
        <f t="array" ref="O1355">IFERROR(XLOOKUP(G1355,'Tipo de Carga'!A:A,'Tipo de Carga'!C:C))</f>
        <v>Diesel</v>
      </c>
    </row>
    <row r="1356">
      <c r="A1356" s="16">
        <v>1865.0</v>
      </c>
      <c r="B1356" s="10" t="str">
        <f t="array" ref="B1356">IFERROR(XLOOKUP(A1356,'Asignacion Ene'!A:A,'Asignacion Ene'!C:C))</f>
        <v>Circuitos</v>
      </c>
      <c r="C1356" s="10" t="str">
        <f t="array" ref="C1356">IFERROR(XLOOKUP(A1356,'Asignacion Ene'!A:A,'Asignacion Ene'!B:B))</f>
        <v>EC-03</v>
      </c>
      <c r="D1356" s="28">
        <v>45671.80902777778</v>
      </c>
      <c r="E1356" s="19" t="s">
        <v>131</v>
      </c>
      <c r="F1356" s="10" t="str">
        <f t="array" ref="F1356">IFERROR(XLOOKUP(E1356,Operadores!A:A,Operadores!B:B))</f>
        <v>REYRAU</v>
      </c>
      <c r="G1356" s="16" t="s">
        <v>103</v>
      </c>
      <c r="H1356" s="13">
        <v>26.89</v>
      </c>
      <c r="I1356" s="18">
        <v>149.0</v>
      </c>
      <c r="J1356" s="15">
        <f t="shared" si="5"/>
        <v>4006.61</v>
      </c>
      <c r="K1356" s="10" t="str">
        <f t="array" ref="K1356">IFERROR(XLOOKUP(G1356,'Tipo de Carga'!A:A,'Tipo de Carga'!B:B))</f>
        <v>Ticket</v>
      </c>
      <c r="L1356" s="10">
        <f t="shared" si="2"/>
        <v>3</v>
      </c>
      <c r="M1356" s="10">
        <f t="shared" si="3"/>
        <v>14</v>
      </c>
      <c r="N1356" s="10">
        <f t="shared" si="4"/>
        <v>1</v>
      </c>
      <c r="O1356" s="10" t="str">
        <f t="array" ref="O1356">IFERROR(XLOOKUP(G1356,'Tipo de Carga'!A:A,'Tipo de Carga'!C:C))</f>
        <v>Diesel</v>
      </c>
    </row>
    <row r="1357">
      <c r="A1357" s="16">
        <v>2022.0</v>
      </c>
      <c r="B1357" s="10" t="str">
        <f t="array" ref="B1357">IFERROR(XLOOKUP(A1357,'Asignacion Ene'!A:A,'Asignacion Ene'!C:C))</f>
        <v>MeLi Dedicado TD</v>
      </c>
      <c r="C1357" s="10" t="str">
        <f t="array" ref="C1357">IFERROR(XLOOKUP(A1357,'Asignacion Ene'!A:A,'Asignacion Ene'!B:B))</f>
        <v>EC-05</v>
      </c>
      <c r="D1357" s="28">
        <v>45671.89513888889</v>
      </c>
      <c r="E1357" s="19" t="s">
        <v>396</v>
      </c>
      <c r="F1357" s="10" t="str">
        <f t="array" ref="F1357">IFERROR(XLOOKUP(E1357,Operadores!A:A,Operadores!B:B))</f>
        <v>ESPAL</v>
      </c>
      <c r="G1357" s="16" t="s">
        <v>103</v>
      </c>
      <c r="H1357" s="13">
        <v>26.69</v>
      </c>
      <c r="I1357" s="18">
        <v>450.0</v>
      </c>
      <c r="J1357" s="15">
        <f t="shared" si="5"/>
        <v>12010.5</v>
      </c>
      <c r="K1357" s="10" t="str">
        <f t="array" ref="K1357">IFERROR(XLOOKUP(G1357,'Tipo de Carga'!A:A,'Tipo de Carga'!B:B))</f>
        <v>Ticket</v>
      </c>
      <c r="L1357" s="10">
        <f t="shared" si="2"/>
        <v>3</v>
      </c>
      <c r="M1357" s="10">
        <f t="shared" si="3"/>
        <v>14</v>
      </c>
      <c r="N1357" s="10">
        <f t="shared" si="4"/>
        <v>1</v>
      </c>
      <c r="O1357" s="10" t="str">
        <f t="array" ref="O1357">IFERROR(XLOOKUP(G1357,'Tipo de Carga'!A:A,'Tipo de Carga'!C:C))</f>
        <v>Diesel</v>
      </c>
    </row>
    <row r="1358">
      <c r="A1358" s="16">
        <v>1836.0</v>
      </c>
      <c r="B1358" s="10" t="str">
        <f t="array" ref="B1358">IFERROR(XLOOKUP(A1358,'Asignacion Ene'!A:A,'Asignacion Ene'!C:C))</f>
        <v>Full Liver</v>
      </c>
      <c r="C1358" s="10" t="str">
        <f t="array" ref="C1358">IFERROR(XLOOKUP(A1358,'Asignacion Ene'!A:A,'Asignacion Ene'!B:B))</f>
        <v>EC-01</v>
      </c>
      <c r="D1358" s="28">
        <v>45671.93541666667</v>
      </c>
      <c r="E1358" s="16" t="s">
        <v>311</v>
      </c>
      <c r="F1358" s="10" t="str">
        <f t="array" ref="F1358">IFERROR(XLOOKUP(E1358,Operadores!A:A,Operadores!B:B))</f>
        <v>ESGJOS</v>
      </c>
      <c r="G1358" s="16" t="s">
        <v>103</v>
      </c>
      <c r="H1358" s="13">
        <v>24.99</v>
      </c>
      <c r="I1358" s="18">
        <v>336.0</v>
      </c>
      <c r="J1358" s="15">
        <f t="shared" si="5"/>
        <v>8396.64</v>
      </c>
      <c r="K1358" s="10" t="str">
        <f t="array" ref="K1358">IFERROR(XLOOKUP(G1358,'Tipo de Carga'!A:A,'Tipo de Carga'!B:B))</f>
        <v>Ticket</v>
      </c>
      <c r="L1358" s="10">
        <f t="shared" si="2"/>
        <v>3</v>
      </c>
      <c r="M1358" s="10">
        <f t="shared" si="3"/>
        <v>14</v>
      </c>
      <c r="N1358" s="10">
        <f t="shared" si="4"/>
        <v>1</v>
      </c>
      <c r="O1358" s="10" t="str">
        <f t="array" ref="O1358">IFERROR(XLOOKUP(G1358,'Tipo de Carga'!A:A,'Tipo de Carga'!C:C))</f>
        <v>Diesel</v>
      </c>
    </row>
    <row r="1359">
      <c r="A1359" s="16">
        <v>1741.0</v>
      </c>
      <c r="B1359" s="10" t="str">
        <f t="array" ref="B1359">IFERROR(XLOOKUP(A1359,'Asignacion Ene'!A:A,'Asignacion Ene'!C:C))</f>
        <v>Hisense</v>
      </c>
      <c r="C1359" s="10" t="str">
        <f t="array" ref="C1359">IFERROR(XLOOKUP(A1359,'Asignacion Ene'!A:A,'Asignacion Ene'!B:B))</f>
        <v>EC-03</v>
      </c>
      <c r="D1359" s="28">
        <v>45671.98888888889</v>
      </c>
      <c r="E1359" s="19" t="s">
        <v>117</v>
      </c>
      <c r="F1359" s="10" t="str">
        <f t="array" ref="F1359">IFERROR(XLOOKUP(E1359,Operadores!A:A,Operadores!B:B))</f>
        <v>GALSA</v>
      </c>
      <c r="G1359" s="16" t="s">
        <v>103</v>
      </c>
      <c r="H1359" s="13">
        <v>24.66</v>
      </c>
      <c r="I1359" s="18">
        <v>291.0</v>
      </c>
      <c r="J1359" s="15">
        <f t="shared" si="5"/>
        <v>7176.06</v>
      </c>
      <c r="K1359" s="10" t="str">
        <f t="array" ref="K1359">IFERROR(XLOOKUP(G1359,'Tipo de Carga'!A:A,'Tipo de Carga'!B:B))</f>
        <v>Ticket</v>
      </c>
      <c r="L1359" s="10">
        <f t="shared" si="2"/>
        <v>3</v>
      </c>
      <c r="M1359" s="10">
        <f t="shared" si="3"/>
        <v>14</v>
      </c>
      <c r="N1359" s="10">
        <f t="shared" si="4"/>
        <v>1</v>
      </c>
      <c r="O1359" s="10" t="str">
        <f t="array" ref="O1359">IFERROR(XLOOKUP(G1359,'Tipo de Carga'!A:A,'Tipo de Carga'!C:C))</f>
        <v>Diesel</v>
      </c>
    </row>
    <row r="1360">
      <c r="A1360" s="16">
        <v>1806.0</v>
      </c>
      <c r="B1360" s="10" t="str">
        <f t="array" ref="B1360">IFERROR(XLOOKUP(A1360,'Asignacion Ene'!A:A,'Asignacion Ene'!C:C))</f>
        <v>Sayer Full</v>
      </c>
      <c r="C1360" s="10" t="str">
        <f t="array" ref="C1360">IFERROR(XLOOKUP(A1360,'Asignacion Ene'!A:A,'Asignacion Ene'!B:B))</f>
        <v>EC-04</v>
      </c>
      <c r="D1360" s="28">
        <v>45671.98888888889</v>
      </c>
      <c r="E1360" s="19"/>
      <c r="F1360" s="10"/>
      <c r="G1360" s="16" t="s">
        <v>106</v>
      </c>
      <c r="H1360" s="13">
        <v>21.47</v>
      </c>
      <c r="I1360" s="18">
        <v>778.0</v>
      </c>
      <c r="J1360" s="15">
        <f t="shared" si="5"/>
        <v>16703.66</v>
      </c>
      <c r="K1360" s="10" t="str">
        <f t="array" ref="K1360">IFERROR(XLOOKUP(G1360,'Tipo de Carga'!A:A,'Tipo de Carga'!B:B))</f>
        <v>Nieto</v>
      </c>
      <c r="L1360" s="10">
        <f t="shared" si="2"/>
        <v>3</v>
      </c>
      <c r="M1360" s="10">
        <f t="shared" si="3"/>
        <v>14</v>
      </c>
      <c r="N1360" s="10">
        <f t="shared" si="4"/>
        <v>1</v>
      </c>
      <c r="O1360" s="10" t="str">
        <f t="array" ref="O1360">IFERROR(XLOOKUP(G1360,'Tipo de Carga'!A:A,'Tipo de Carga'!C:C))</f>
        <v>Diesel</v>
      </c>
    </row>
    <row r="1361">
      <c r="A1361" s="16">
        <v>1917.0</v>
      </c>
      <c r="B1361" s="10" t="str">
        <f t="array" ref="B1361">IFERROR(XLOOKUP(A1361,'Asignacion Ene'!A:A,'Asignacion Ene'!C:C))</f>
        <v>MeLi asignado SD</v>
      </c>
      <c r="C1361" s="10" t="str">
        <f t="array" ref="C1361">IFERROR(XLOOKUP(A1361,'Asignacion Ene'!A:A,'Asignacion Ene'!B:B))</f>
        <v>EC-05</v>
      </c>
      <c r="D1361" s="28">
        <v>45671.0</v>
      </c>
      <c r="E1361" s="19" t="s">
        <v>184</v>
      </c>
      <c r="F1361" s="10" t="str">
        <f t="array" ref="F1361">IFERROR(XLOOKUP(E1361,Operadores!A:A,Operadores!B:B))</f>
        <v>ARASAL</v>
      </c>
      <c r="G1361" s="16" t="s">
        <v>185</v>
      </c>
      <c r="H1361" s="13">
        <v>10.25</v>
      </c>
      <c r="I1361" s="18">
        <v>194.81</v>
      </c>
      <c r="J1361" s="15">
        <f t="shared" si="5"/>
        <v>1996.8025</v>
      </c>
      <c r="K1361" s="10" t="str">
        <f t="array" ref="K1361">IFERROR(XLOOKUP(G1361,'Tipo de Carga'!A:A,'Tipo de Carga'!B:B))</f>
        <v>Natgas</v>
      </c>
      <c r="L1361" s="10">
        <f t="shared" si="2"/>
        <v>3</v>
      </c>
      <c r="M1361" s="10">
        <f t="shared" si="3"/>
        <v>14</v>
      </c>
      <c r="N1361" s="10">
        <f t="shared" si="4"/>
        <v>1</v>
      </c>
      <c r="O1361" s="10" t="str">
        <f t="array" ref="O1361">IFERROR(XLOOKUP(G1361,'Tipo de Carga'!A:A,'Tipo de Carga'!C:C))</f>
        <v>GNC</v>
      </c>
    </row>
    <row r="1362">
      <c r="A1362" s="16">
        <v>1923.0</v>
      </c>
      <c r="B1362" s="10" t="str">
        <f t="array" ref="B1362">IFERROR(XLOOKUP(A1362,'Asignacion Ene'!A:A,'Asignacion Ene'!C:C))</f>
        <v>MeLi Ded Puebla</v>
      </c>
      <c r="C1362" s="10" t="str">
        <f t="array" ref="C1362">IFERROR(XLOOKUP(A1362,'Asignacion Ene'!A:A,'Asignacion Ene'!B:B))</f>
        <v>EC-05</v>
      </c>
      <c r="D1362" s="28">
        <v>45670.0</v>
      </c>
      <c r="E1362" s="19" t="s">
        <v>233</v>
      </c>
      <c r="F1362" s="10" t="str">
        <f t="array" ref="F1362">IFERROR(XLOOKUP(E1362,Operadores!A:A,Operadores!B:B))</f>
        <v>REYFER01</v>
      </c>
      <c r="G1362" s="16" t="s">
        <v>111</v>
      </c>
      <c r="H1362" s="13">
        <v>10.65</v>
      </c>
      <c r="I1362" s="18">
        <v>229.0</v>
      </c>
      <c r="J1362" s="15">
        <f t="shared" si="5"/>
        <v>2438.85</v>
      </c>
      <c r="K1362" s="10" t="str">
        <f t="array" ref="K1362">IFERROR(XLOOKUP(G1362,'Tipo de Carga'!A:A,'Tipo de Carga'!B:B))</f>
        <v>COMSUSTENTA</v>
      </c>
      <c r="L1362" s="10">
        <f t="shared" si="2"/>
        <v>3</v>
      </c>
      <c r="M1362" s="10">
        <f t="shared" si="3"/>
        <v>13</v>
      </c>
      <c r="N1362" s="10">
        <f t="shared" si="4"/>
        <v>1</v>
      </c>
      <c r="O1362" s="10" t="str">
        <f t="array" ref="O1362">IFERROR(XLOOKUP(G1362,'Tipo de Carga'!A:A,'Tipo de Carga'!C:C))</f>
        <v>GNC</v>
      </c>
    </row>
    <row r="1363">
      <c r="A1363" s="16">
        <v>1912.0</v>
      </c>
      <c r="B1363" s="10" t="str">
        <f t="array" ref="B1363">IFERROR(XLOOKUP(A1363,'Asignacion Ene'!A:A,'Asignacion Ene'!C:C))</f>
        <v>MeLi asignado SD</v>
      </c>
      <c r="C1363" s="10" t="str">
        <f t="array" ref="C1363">IFERROR(XLOOKUP(A1363,'Asignacion Ene'!A:A,'Asignacion Ene'!B:B))</f>
        <v>EC-05</v>
      </c>
      <c r="D1363" s="28">
        <v>45671.0</v>
      </c>
      <c r="E1363" s="19" t="s">
        <v>231</v>
      </c>
      <c r="F1363" s="10" t="str">
        <f t="array" ref="F1363">IFERROR(XLOOKUP(E1363,Operadores!A:A,Operadores!B:B))</f>
        <v>PARMI</v>
      </c>
      <c r="G1363" s="16" t="s">
        <v>111</v>
      </c>
      <c r="H1363" s="13">
        <v>10.65</v>
      </c>
      <c r="I1363" s="18">
        <v>530.0</v>
      </c>
      <c r="J1363" s="15">
        <f t="shared" si="5"/>
        <v>5644.5</v>
      </c>
      <c r="K1363" s="10" t="str">
        <f t="array" ref="K1363">IFERROR(XLOOKUP(G1363,'Tipo de Carga'!A:A,'Tipo de Carga'!B:B))</f>
        <v>COMSUSTENTA</v>
      </c>
      <c r="L1363" s="10">
        <f t="shared" si="2"/>
        <v>3</v>
      </c>
      <c r="M1363" s="10">
        <f t="shared" si="3"/>
        <v>14</v>
      </c>
      <c r="N1363" s="10">
        <f t="shared" si="4"/>
        <v>1</v>
      </c>
      <c r="O1363" s="10" t="str">
        <f t="array" ref="O1363">IFERROR(XLOOKUP(G1363,'Tipo de Carga'!A:A,'Tipo de Carga'!C:C))</f>
        <v>GNC</v>
      </c>
    </row>
    <row r="1364">
      <c r="A1364" s="16">
        <v>1919.0</v>
      </c>
      <c r="B1364" s="10" t="str">
        <f t="array" ref="B1364">IFERROR(XLOOKUP(A1364,'Asignacion Ene'!A:A,'Asignacion Ene'!C:C))</f>
        <v>MeLi Ded Puebla</v>
      </c>
      <c r="C1364" s="10" t="str">
        <f t="array" ref="C1364">IFERROR(XLOOKUP(A1364,'Asignacion Ene'!A:A,'Asignacion Ene'!B:B))</f>
        <v>EC-05</v>
      </c>
      <c r="D1364" s="28">
        <v>45671.0</v>
      </c>
      <c r="E1364" s="19" t="s">
        <v>322</v>
      </c>
      <c r="F1364" s="10" t="str">
        <f t="array" ref="F1364">IFERROR(XLOOKUP(E1364,Operadores!A:A,Operadores!B:B))</f>
        <v>HERRE</v>
      </c>
      <c r="G1364" s="16" t="s">
        <v>111</v>
      </c>
      <c r="H1364" s="13">
        <v>10.65</v>
      </c>
      <c r="I1364" s="18">
        <v>248.0</v>
      </c>
      <c r="J1364" s="15">
        <f t="shared" si="5"/>
        <v>2641.2</v>
      </c>
      <c r="K1364" s="10" t="str">
        <f t="array" ref="K1364">IFERROR(XLOOKUP(G1364,'Tipo de Carga'!A:A,'Tipo de Carga'!B:B))</f>
        <v>COMSUSTENTA</v>
      </c>
      <c r="L1364" s="10">
        <f t="shared" si="2"/>
        <v>3</v>
      </c>
      <c r="M1364" s="10">
        <f t="shared" si="3"/>
        <v>14</v>
      </c>
      <c r="N1364" s="10">
        <f t="shared" si="4"/>
        <v>1</v>
      </c>
      <c r="O1364" s="10" t="str">
        <f t="array" ref="O1364">IFERROR(XLOOKUP(G1364,'Tipo de Carga'!A:A,'Tipo de Carga'!C:C))</f>
        <v>GNC</v>
      </c>
    </row>
    <row r="1365">
      <c r="A1365" s="16">
        <v>1923.0</v>
      </c>
      <c r="B1365" s="10" t="str">
        <f t="array" ref="B1365">IFERROR(XLOOKUP(A1365,'Asignacion Ene'!A:A,'Asignacion Ene'!C:C))</f>
        <v>MeLi Ded Puebla</v>
      </c>
      <c r="C1365" s="10" t="str">
        <f t="array" ref="C1365">IFERROR(XLOOKUP(A1365,'Asignacion Ene'!A:A,'Asignacion Ene'!B:B))</f>
        <v>EC-05</v>
      </c>
      <c r="D1365" s="28">
        <v>45671.0</v>
      </c>
      <c r="E1365" s="19" t="s">
        <v>233</v>
      </c>
      <c r="F1365" s="10" t="str">
        <f t="array" ref="F1365">IFERROR(XLOOKUP(E1365,Operadores!A:A,Operadores!B:B))</f>
        <v>REYFER01</v>
      </c>
      <c r="G1365" s="16" t="s">
        <v>111</v>
      </c>
      <c r="H1365" s="13">
        <v>10.65</v>
      </c>
      <c r="I1365" s="18">
        <v>83.0</v>
      </c>
      <c r="J1365" s="15">
        <f t="shared" si="5"/>
        <v>883.95</v>
      </c>
      <c r="K1365" s="10" t="str">
        <f t="array" ref="K1365">IFERROR(XLOOKUP(G1365,'Tipo de Carga'!A:A,'Tipo de Carga'!B:B))</f>
        <v>COMSUSTENTA</v>
      </c>
      <c r="L1365" s="10">
        <f t="shared" si="2"/>
        <v>3</v>
      </c>
      <c r="M1365" s="10">
        <f t="shared" si="3"/>
        <v>14</v>
      </c>
      <c r="N1365" s="10">
        <f t="shared" si="4"/>
        <v>1</v>
      </c>
      <c r="O1365" s="10" t="str">
        <f t="array" ref="O1365">IFERROR(XLOOKUP(G1365,'Tipo de Carga'!A:A,'Tipo de Carga'!C:C))</f>
        <v>GNC</v>
      </c>
    </row>
    <row r="1366">
      <c r="A1366" s="16">
        <v>1795.0</v>
      </c>
      <c r="B1366" s="10" t="str">
        <f t="array" ref="B1366">IFERROR(XLOOKUP(A1366,'Asignacion Ene'!A:A,'Asignacion Ene'!C:C))</f>
        <v>Pilgrims Tepo</v>
      </c>
      <c r="C1366" s="10" t="str">
        <f t="array" ref="C1366">IFERROR(XLOOKUP(A1366,'Asignacion Ene'!A:A,'Asignacion Ene'!B:B))</f>
        <v>EC-02</v>
      </c>
      <c r="D1366" s="28">
        <v>45672.98768518519</v>
      </c>
      <c r="E1366" s="19" t="s">
        <v>56</v>
      </c>
      <c r="F1366" s="10" t="str">
        <f t="array" ref="F1366">IFERROR(XLOOKUP(E1366,Operadores!A:A,Operadores!B:B))</f>
        <v>MAREVA</v>
      </c>
      <c r="G1366" s="16" t="s">
        <v>17</v>
      </c>
      <c r="H1366" s="13">
        <v>19.2</v>
      </c>
      <c r="I1366" s="18">
        <v>760.0</v>
      </c>
      <c r="J1366" s="15">
        <f t="shared" si="5"/>
        <v>14592</v>
      </c>
      <c r="K1366" s="10" t="str">
        <f t="array" ref="K1366">IFERROR(XLOOKUP(G1366,'Tipo de Carga'!A:A,'Tipo de Carga'!B:B))</f>
        <v>Autoabasto</v>
      </c>
      <c r="L1366" s="10">
        <f t="shared" si="2"/>
        <v>3</v>
      </c>
      <c r="M1366" s="10">
        <f t="shared" si="3"/>
        <v>15</v>
      </c>
      <c r="N1366" s="10">
        <f t="shared" si="4"/>
        <v>1</v>
      </c>
      <c r="O1366" s="10" t="str">
        <f t="array" ref="O1366">IFERROR(XLOOKUP(G1366,'Tipo de Carga'!A:A,'Tipo de Carga'!C:C))</f>
        <v>Diesel</v>
      </c>
    </row>
    <row r="1367">
      <c r="A1367" s="16">
        <v>1697.0</v>
      </c>
      <c r="B1367" s="10" t="str">
        <f t="array" ref="B1367">IFERROR(XLOOKUP(A1367,'Asignacion Ene'!A:A,'Asignacion Ene'!C:C))</f>
        <v>Pilgrims Tepo</v>
      </c>
      <c r="C1367" s="10" t="str">
        <f t="array" ref="C1367">IFERROR(XLOOKUP(A1367,'Asignacion Ene'!A:A,'Asignacion Ene'!B:B))</f>
        <v>EC-02</v>
      </c>
      <c r="D1367" s="28">
        <v>45672.95875</v>
      </c>
      <c r="E1367" s="19" t="s">
        <v>340</v>
      </c>
      <c r="F1367" s="10" t="str">
        <f t="array" ref="F1367">IFERROR(XLOOKUP(E1367,Operadores!A:A,Operadores!B:B))</f>
        <v>GONENR</v>
      </c>
      <c r="G1367" s="16" t="s">
        <v>17</v>
      </c>
      <c r="H1367" s="13">
        <v>19.2</v>
      </c>
      <c r="I1367" s="18">
        <v>289.0</v>
      </c>
      <c r="J1367" s="15">
        <f t="shared" si="5"/>
        <v>5548.8</v>
      </c>
      <c r="K1367" s="10" t="str">
        <f t="array" ref="K1367">IFERROR(XLOOKUP(G1367,'Tipo de Carga'!A:A,'Tipo de Carga'!B:B))</f>
        <v>Autoabasto</v>
      </c>
      <c r="L1367" s="10">
        <f t="shared" si="2"/>
        <v>3</v>
      </c>
      <c r="M1367" s="10">
        <f t="shared" si="3"/>
        <v>15</v>
      </c>
      <c r="N1367" s="10">
        <f t="shared" si="4"/>
        <v>1</v>
      </c>
      <c r="O1367" s="10" t="str">
        <f t="array" ref="O1367">IFERROR(XLOOKUP(G1367,'Tipo de Carga'!A:A,'Tipo de Carga'!C:C))</f>
        <v>Diesel</v>
      </c>
    </row>
    <row r="1368">
      <c r="A1368" s="16">
        <v>1789.0</v>
      </c>
      <c r="B1368" s="10" t="str">
        <f t="array" ref="B1368">IFERROR(XLOOKUP(A1368,'Asignacion Ene'!A:A,'Asignacion Ene'!C:C))</f>
        <v>Hisense</v>
      </c>
      <c r="C1368" s="10" t="str">
        <f t="array" ref="C1368">IFERROR(XLOOKUP(A1368,'Asignacion Ene'!A:A,'Asignacion Ene'!B:B))</f>
        <v>EC-03</v>
      </c>
      <c r="D1368" s="28">
        <v>45672.955092592594</v>
      </c>
      <c r="E1368" s="19" t="s">
        <v>286</v>
      </c>
      <c r="F1368" s="10" t="str">
        <f t="array" ref="F1368">IFERROR(XLOOKUP(E1368,Operadores!A:A,Operadores!B:B))</f>
        <v>GALANG</v>
      </c>
      <c r="G1368" s="16" t="s">
        <v>17</v>
      </c>
      <c r="H1368" s="13">
        <v>19.2</v>
      </c>
      <c r="I1368" s="18">
        <v>27.0</v>
      </c>
      <c r="J1368" s="15">
        <f t="shared" si="5"/>
        <v>518.4</v>
      </c>
      <c r="K1368" s="10" t="str">
        <f t="array" ref="K1368">IFERROR(XLOOKUP(G1368,'Tipo de Carga'!A:A,'Tipo de Carga'!B:B))</f>
        <v>Autoabasto</v>
      </c>
      <c r="L1368" s="10">
        <f t="shared" si="2"/>
        <v>3</v>
      </c>
      <c r="M1368" s="10">
        <f t="shared" si="3"/>
        <v>15</v>
      </c>
      <c r="N1368" s="10">
        <f t="shared" si="4"/>
        <v>1</v>
      </c>
      <c r="O1368" s="10" t="str">
        <f t="array" ref="O1368">IFERROR(XLOOKUP(G1368,'Tipo de Carga'!A:A,'Tipo de Carga'!C:C))</f>
        <v>Diesel</v>
      </c>
    </row>
    <row r="1369">
      <c r="A1369" s="16">
        <v>1887.0</v>
      </c>
      <c r="B1369" s="10" t="str">
        <f t="array" ref="B1369">IFERROR(XLOOKUP(A1369,'Asignacion Ene'!A:A,'Asignacion Ene'!C:C))</f>
        <v>Circuitos</v>
      </c>
      <c r="C1369" s="10" t="str">
        <f t="array" ref="C1369">IFERROR(XLOOKUP(A1369,'Asignacion Ene'!A:A,'Asignacion Ene'!B:B))</f>
        <v>EC-03</v>
      </c>
      <c r="D1369" s="28">
        <v>45672.94763888889</v>
      </c>
      <c r="E1369" s="19" t="s">
        <v>375</v>
      </c>
      <c r="F1369" s="10" t="str">
        <f t="array" ref="F1369">IFERROR(XLOOKUP(E1369,Operadores!A:A,Operadores!B:B))</f>
        <v>NARCA</v>
      </c>
      <c r="G1369" s="16" t="s">
        <v>17</v>
      </c>
      <c r="H1369" s="13">
        <v>19.2</v>
      </c>
      <c r="I1369" s="18">
        <v>400.0</v>
      </c>
      <c r="J1369" s="15">
        <f t="shared" si="5"/>
        <v>7680</v>
      </c>
      <c r="K1369" s="10" t="str">
        <f t="array" ref="K1369">IFERROR(XLOOKUP(G1369,'Tipo de Carga'!A:A,'Tipo de Carga'!B:B))</f>
        <v>Autoabasto</v>
      </c>
      <c r="L1369" s="10">
        <f t="shared" si="2"/>
        <v>3</v>
      </c>
      <c r="M1369" s="10">
        <f t="shared" si="3"/>
        <v>15</v>
      </c>
      <c r="N1369" s="10">
        <f t="shared" si="4"/>
        <v>1</v>
      </c>
      <c r="O1369" s="10" t="str">
        <f t="array" ref="O1369">IFERROR(XLOOKUP(G1369,'Tipo de Carga'!A:A,'Tipo de Carga'!C:C))</f>
        <v>Diesel</v>
      </c>
    </row>
    <row r="1370">
      <c r="A1370" s="16">
        <v>1906.0</v>
      </c>
      <c r="B1370" s="10" t="str">
        <f t="array" ref="B1370">IFERROR(XLOOKUP(A1370,'Asignacion Ene'!A:A,'Asignacion Ene'!C:C))</f>
        <v>MeLi asignado SD</v>
      </c>
      <c r="C1370" s="10" t="str">
        <f t="array" ref="C1370">IFERROR(XLOOKUP(A1370,'Asignacion Ene'!A:A,'Asignacion Ene'!B:B))</f>
        <v>EC-05</v>
      </c>
      <c r="D1370" s="28">
        <v>45672.9275</v>
      </c>
      <c r="E1370" s="19" t="s">
        <v>134</v>
      </c>
      <c r="F1370" s="10" t="str">
        <f t="array" ref="F1370">IFERROR(XLOOKUP(E1370,Operadores!A:A,Operadores!B:B))</f>
        <v>IBAJOS</v>
      </c>
      <c r="G1370" s="16" t="s">
        <v>17</v>
      </c>
      <c r="H1370" s="13">
        <v>19.2</v>
      </c>
      <c r="I1370" s="18">
        <v>196.0</v>
      </c>
      <c r="J1370" s="15">
        <f t="shared" si="5"/>
        <v>3763.2</v>
      </c>
      <c r="K1370" s="10" t="str">
        <f t="array" ref="K1370">IFERROR(XLOOKUP(G1370,'Tipo de Carga'!A:A,'Tipo de Carga'!B:B))</f>
        <v>Autoabasto</v>
      </c>
      <c r="L1370" s="10">
        <f t="shared" si="2"/>
        <v>3</v>
      </c>
      <c r="M1370" s="10">
        <f t="shared" si="3"/>
        <v>15</v>
      </c>
      <c r="N1370" s="10">
        <f t="shared" si="4"/>
        <v>1</v>
      </c>
      <c r="O1370" s="10" t="str">
        <f t="array" ref="O1370">IFERROR(XLOOKUP(G1370,'Tipo de Carga'!A:A,'Tipo de Carga'!C:C))</f>
        <v>Diesel</v>
      </c>
    </row>
    <row r="1371">
      <c r="A1371" s="16">
        <v>1983.0</v>
      </c>
      <c r="B1371" s="10" t="str">
        <f t="array" ref="B1371">IFERROR(XLOOKUP(A1371,'Asignacion Ene'!A:A,'Asignacion Ene'!C:C))</f>
        <v>MeLi asignado SD</v>
      </c>
      <c r="C1371" s="10" t="str">
        <f t="array" ref="C1371">IFERROR(XLOOKUP(A1371,'Asignacion Ene'!A:A,'Asignacion Ene'!B:B))</f>
        <v>EC-05</v>
      </c>
      <c r="D1371" s="28">
        <v>45672.92358796296</v>
      </c>
      <c r="E1371" s="19" t="s">
        <v>199</v>
      </c>
      <c r="F1371" s="10" t="str">
        <f t="array" ref="F1371">IFERROR(XLOOKUP(E1371,Operadores!A:A,Operadores!B:B))</f>
        <v>SANART</v>
      </c>
      <c r="G1371" s="16" t="s">
        <v>17</v>
      </c>
      <c r="H1371" s="13">
        <v>19.2</v>
      </c>
      <c r="I1371" s="18">
        <v>336.0</v>
      </c>
      <c r="J1371" s="15">
        <f t="shared" si="5"/>
        <v>6451.2</v>
      </c>
      <c r="K1371" s="10" t="str">
        <f t="array" ref="K1371">IFERROR(XLOOKUP(G1371,'Tipo de Carga'!A:A,'Tipo de Carga'!B:B))</f>
        <v>Autoabasto</v>
      </c>
      <c r="L1371" s="10">
        <f t="shared" si="2"/>
        <v>3</v>
      </c>
      <c r="M1371" s="10">
        <f t="shared" si="3"/>
        <v>15</v>
      </c>
      <c r="N1371" s="10">
        <f t="shared" si="4"/>
        <v>1</v>
      </c>
      <c r="O1371" s="10" t="str">
        <f t="array" ref="O1371">IFERROR(XLOOKUP(G1371,'Tipo de Carga'!A:A,'Tipo de Carga'!C:C))</f>
        <v>Diesel</v>
      </c>
    </row>
    <row r="1372">
      <c r="A1372" s="16">
        <v>1951.0</v>
      </c>
      <c r="B1372" s="10" t="str">
        <f t="array" ref="B1372">IFERROR(XLOOKUP(A1372,'Asignacion Ene'!A:A,'Asignacion Ene'!C:C))</f>
        <v>MeLi asignado SD</v>
      </c>
      <c r="C1372" s="10" t="str">
        <f t="array" ref="C1372">IFERROR(XLOOKUP(A1372,'Asignacion Ene'!A:A,'Asignacion Ene'!B:B))</f>
        <v>EC-05</v>
      </c>
      <c r="D1372" s="28">
        <v>45672.91783564815</v>
      </c>
      <c r="E1372" s="16" t="s">
        <v>119</v>
      </c>
      <c r="F1372" s="10" t="str">
        <f t="array" ref="F1372">IFERROR(XLOOKUP(E1372,Operadores!A:A,Operadores!B:B))</f>
        <v>HERJOS08</v>
      </c>
      <c r="G1372" s="16" t="s">
        <v>17</v>
      </c>
      <c r="H1372" s="13">
        <v>19.2</v>
      </c>
      <c r="I1372" s="18">
        <v>330.0</v>
      </c>
      <c r="J1372" s="15">
        <f t="shared" si="5"/>
        <v>6336</v>
      </c>
      <c r="K1372" s="10" t="str">
        <f t="array" ref="K1372">IFERROR(XLOOKUP(G1372,'Tipo de Carga'!A:A,'Tipo de Carga'!B:B))</f>
        <v>Autoabasto</v>
      </c>
      <c r="L1372" s="10">
        <f t="shared" si="2"/>
        <v>3</v>
      </c>
      <c r="M1372" s="10">
        <f t="shared" si="3"/>
        <v>15</v>
      </c>
      <c r="N1372" s="10">
        <f t="shared" si="4"/>
        <v>1</v>
      </c>
      <c r="O1372" s="10" t="str">
        <f t="array" ref="O1372">IFERROR(XLOOKUP(G1372,'Tipo de Carga'!A:A,'Tipo de Carga'!C:C))</f>
        <v>Diesel</v>
      </c>
    </row>
    <row r="1373">
      <c r="A1373" s="16">
        <v>1828.0</v>
      </c>
      <c r="B1373" s="10" t="str">
        <f t="array" ref="B1373">IFERROR(XLOOKUP(A1373,'Asignacion Ene'!A:A,'Asignacion Ene'!C:C))</f>
        <v>Circuitos</v>
      </c>
      <c r="C1373" s="10" t="str">
        <f t="array" ref="C1373">IFERROR(XLOOKUP(A1373,'Asignacion Ene'!A:A,'Asignacion Ene'!B:B))</f>
        <v>EC-03</v>
      </c>
      <c r="D1373" s="28">
        <v>45672.88704861111</v>
      </c>
      <c r="E1373" s="16" t="s">
        <v>25</v>
      </c>
      <c r="F1373" s="10" t="str">
        <f t="array" ref="F1373">IFERROR(XLOOKUP(E1373,Operadores!A:A,Operadores!B:B))</f>
        <v>CRUBE</v>
      </c>
      <c r="G1373" s="16" t="s">
        <v>17</v>
      </c>
      <c r="H1373" s="13">
        <v>19.2</v>
      </c>
      <c r="I1373" s="18">
        <v>690.0</v>
      </c>
      <c r="J1373" s="15">
        <f t="shared" si="5"/>
        <v>13248</v>
      </c>
      <c r="K1373" s="10" t="str">
        <f t="array" ref="K1373">IFERROR(XLOOKUP(G1373,'Tipo de Carga'!A:A,'Tipo de Carga'!B:B))</f>
        <v>Autoabasto</v>
      </c>
      <c r="L1373" s="10">
        <f t="shared" si="2"/>
        <v>3</v>
      </c>
      <c r="M1373" s="10">
        <f t="shared" si="3"/>
        <v>15</v>
      </c>
      <c r="N1373" s="10">
        <f t="shared" si="4"/>
        <v>1</v>
      </c>
      <c r="O1373" s="10" t="str">
        <f t="array" ref="O1373">IFERROR(XLOOKUP(G1373,'Tipo de Carga'!A:A,'Tipo de Carga'!C:C))</f>
        <v>Diesel</v>
      </c>
    </row>
    <row r="1374">
      <c r="A1374" s="16">
        <v>1866.0</v>
      </c>
      <c r="B1374" s="10" t="str">
        <f t="array" ref="B1374">IFERROR(XLOOKUP(A1374,'Asignacion Ene'!A:A,'Asignacion Ene'!C:C))</f>
        <v>Pilgrims Tepo</v>
      </c>
      <c r="C1374" s="10" t="str">
        <f t="array" ref="C1374">IFERROR(XLOOKUP(A1374,'Asignacion Ene'!A:A,'Asignacion Ene'!B:B))</f>
        <v>EC-02</v>
      </c>
      <c r="D1374" s="28">
        <v>45672.870520833334</v>
      </c>
      <c r="E1374" s="16" t="s">
        <v>377</v>
      </c>
      <c r="F1374" s="10" t="str">
        <f t="array" ref="F1374">IFERROR(XLOOKUP(E1374,Operadores!A:A,Operadores!B:B))</f>
        <v>FRAMAU</v>
      </c>
      <c r="G1374" s="16" t="s">
        <v>17</v>
      </c>
      <c r="H1374" s="13">
        <v>19.2</v>
      </c>
      <c r="I1374" s="18">
        <v>110.0</v>
      </c>
      <c r="J1374" s="15">
        <f t="shared" si="5"/>
        <v>2112</v>
      </c>
      <c r="K1374" s="10" t="str">
        <f t="array" ref="K1374">IFERROR(XLOOKUP(G1374,'Tipo de Carga'!A:A,'Tipo de Carga'!B:B))</f>
        <v>Autoabasto</v>
      </c>
      <c r="L1374" s="10">
        <f t="shared" si="2"/>
        <v>3</v>
      </c>
      <c r="M1374" s="10">
        <f t="shared" si="3"/>
        <v>15</v>
      </c>
      <c r="N1374" s="10">
        <f t="shared" si="4"/>
        <v>1</v>
      </c>
      <c r="O1374" s="10" t="str">
        <f t="array" ref="O1374">IFERROR(XLOOKUP(G1374,'Tipo de Carga'!A:A,'Tipo de Carga'!C:C))</f>
        <v>Diesel</v>
      </c>
    </row>
    <row r="1375">
      <c r="A1375" s="16">
        <v>1981.0</v>
      </c>
      <c r="B1375" s="10" t="str">
        <f t="array" ref="B1375">IFERROR(XLOOKUP(A1375,'Asignacion Ene'!A:A,'Asignacion Ene'!C:C))</f>
        <v>MeLi asignado SD</v>
      </c>
      <c r="C1375" s="10" t="str">
        <f t="array" ref="C1375">IFERROR(XLOOKUP(A1375,'Asignacion Ene'!A:A,'Asignacion Ene'!B:B))</f>
        <v>EC-05</v>
      </c>
      <c r="D1375" s="28">
        <v>45672.85407407407</v>
      </c>
      <c r="E1375" s="16" t="s">
        <v>148</v>
      </c>
      <c r="F1375" s="10" t="str">
        <f t="array" ref="F1375">IFERROR(XLOOKUP(E1375,Operadores!A:A,Operadores!B:B))</f>
        <v>GARSIX</v>
      </c>
      <c r="G1375" s="16" t="s">
        <v>17</v>
      </c>
      <c r="H1375" s="13">
        <v>19.2</v>
      </c>
      <c r="I1375" s="18">
        <v>200.0</v>
      </c>
      <c r="J1375" s="15">
        <f t="shared" si="5"/>
        <v>3840</v>
      </c>
      <c r="K1375" s="10" t="str">
        <f t="array" ref="K1375">IFERROR(XLOOKUP(G1375,'Tipo de Carga'!A:A,'Tipo de Carga'!B:B))</f>
        <v>Autoabasto</v>
      </c>
      <c r="L1375" s="10">
        <f t="shared" si="2"/>
        <v>3</v>
      </c>
      <c r="M1375" s="10">
        <f t="shared" si="3"/>
        <v>15</v>
      </c>
      <c r="N1375" s="10">
        <f t="shared" si="4"/>
        <v>1</v>
      </c>
      <c r="O1375" s="10" t="str">
        <f t="array" ref="O1375">IFERROR(XLOOKUP(G1375,'Tipo de Carga'!A:A,'Tipo de Carga'!C:C))</f>
        <v>Diesel</v>
      </c>
    </row>
    <row r="1376">
      <c r="A1376" s="16">
        <v>1901.0</v>
      </c>
      <c r="B1376" s="10" t="str">
        <f t="array" ref="B1376">IFERROR(XLOOKUP(A1376,'Asignacion Ene'!A:A,'Asignacion Ene'!C:C))</f>
        <v>Pipas</v>
      </c>
      <c r="C1376" s="10" t="str">
        <f t="array" ref="C1376">IFERROR(XLOOKUP(A1376,'Asignacion Ene'!A:A,'Asignacion Ene'!B:B))</f>
        <v>EC-02</v>
      </c>
      <c r="D1376" s="28">
        <v>45672.85105324074</v>
      </c>
      <c r="E1376" s="16" t="s">
        <v>343</v>
      </c>
      <c r="F1376" s="10" t="str">
        <f t="array" ref="F1376">IFERROR(XLOOKUP(E1376,Operadores!A:A,Operadores!B:B))</f>
        <v>APODA</v>
      </c>
      <c r="G1376" s="16" t="s">
        <v>17</v>
      </c>
      <c r="H1376" s="13">
        <v>19.2</v>
      </c>
      <c r="I1376" s="18">
        <v>712.0</v>
      </c>
      <c r="J1376" s="15">
        <f t="shared" si="5"/>
        <v>13670.4</v>
      </c>
      <c r="K1376" s="10" t="str">
        <f t="array" ref="K1376">IFERROR(XLOOKUP(G1376,'Tipo de Carga'!A:A,'Tipo de Carga'!B:B))</f>
        <v>Autoabasto</v>
      </c>
      <c r="L1376" s="10">
        <f t="shared" si="2"/>
        <v>3</v>
      </c>
      <c r="M1376" s="10">
        <f t="shared" si="3"/>
        <v>15</v>
      </c>
      <c r="N1376" s="10">
        <f t="shared" si="4"/>
        <v>1</v>
      </c>
      <c r="O1376" s="10" t="str">
        <f t="array" ref="O1376">IFERROR(XLOOKUP(G1376,'Tipo de Carga'!A:A,'Tipo de Carga'!C:C))</f>
        <v>Diesel</v>
      </c>
    </row>
    <row r="1377">
      <c r="A1377" s="16">
        <v>1688.0</v>
      </c>
      <c r="B1377" s="10" t="str">
        <f t="array" ref="B1377">IFERROR(XLOOKUP(A1377,'Asignacion Ene'!A:A,'Asignacion Ene'!C:C))</f>
        <v>Pilgrims Tepo</v>
      </c>
      <c r="C1377" s="10" t="str">
        <f t="array" ref="C1377">IFERROR(XLOOKUP(A1377,'Asignacion Ene'!A:A,'Asignacion Ene'!B:B))</f>
        <v>EC-02</v>
      </c>
      <c r="D1377" s="28">
        <v>45672.837118055555</v>
      </c>
      <c r="E1377" s="16" t="s">
        <v>123</v>
      </c>
      <c r="F1377" s="10" t="str">
        <f t="array" ref="F1377">IFERROR(XLOOKUP(E1377,Operadores!A:A,Operadores!B:B))</f>
        <v>CARJOS02</v>
      </c>
      <c r="G1377" s="16" t="s">
        <v>17</v>
      </c>
      <c r="H1377" s="13">
        <v>19.2</v>
      </c>
      <c r="I1377" s="18">
        <v>244.0</v>
      </c>
      <c r="J1377" s="15">
        <f t="shared" si="5"/>
        <v>4684.8</v>
      </c>
      <c r="K1377" s="10" t="str">
        <f t="array" ref="K1377">IFERROR(XLOOKUP(G1377,'Tipo de Carga'!A:A,'Tipo de Carga'!B:B))</f>
        <v>Autoabasto</v>
      </c>
      <c r="L1377" s="10">
        <f t="shared" si="2"/>
        <v>3</v>
      </c>
      <c r="M1377" s="10">
        <f t="shared" si="3"/>
        <v>15</v>
      </c>
      <c r="N1377" s="10">
        <f t="shared" si="4"/>
        <v>1</v>
      </c>
      <c r="O1377" s="10" t="str">
        <f t="array" ref="O1377">IFERROR(XLOOKUP(G1377,'Tipo de Carga'!A:A,'Tipo de Carga'!C:C))</f>
        <v>Diesel</v>
      </c>
    </row>
    <row r="1378">
      <c r="A1378" s="16">
        <v>1944.0</v>
      </c>
      <c r="B1378" s="10" t="str">
        <f t="array" ref="B1378">IFERROR(XLOOKUP(A1378,'Asignacion Ene'!A:A,'Asignacion Ene'!C:C))</f>
        <v>MeLi asignado SD</v>
      </c>
      <c r="C1378" s="10" t="str">
        <f t="array" ref="C1378">IFERROR(XLOOKUP(A1378,'Asignacion Ene'!A:A,'Asignacion Ene'!B:B))</f>
        <v>EC-05</v>
      </c>
      <c r="D1378" s="28">
        <v>45672.83394675926</v>
      </c>
      <c r="E1378" s="16" t="s">
        <v>138</v>
      </c>
      <c r="F1378" s="10" t="str">
        <f t="array" ref="F1378">IFERROR(XLOOKUP(E1378,Operadores!A:A,Operadores!B:B))</f>
        <v>ORTARM</v>
      </c>
      <c r="G1378" s="16" t="s">
        <v>17</v>
      </c>
      <c r="H1378" s="13">
        <v>19.2</v>
      </c>
      <c r="I1378" s="18">
        <v>376.0</v>
      </c>
      <c r="J1378" s="15">
        <f t="shared" si="5"/>
        <v>7219.2</v>
      </c>
      <c r="K1378" s="10" t="str">
        <f t="array" ref="K1378">IFERROR(XLOOKUP(G1378,'Tipo de Carga'!A:A,'Tipo de Carga'!B:B))</f>
        <v>Autoabasto</v>
      </c>
      <c r="L1378" s="10">
        <f t="shared" si="2"/>
        <v>3</v>
      </c>
      <c r="M1378" s="10">
        <f t="shared" si="3"/>
        <v>15</v>
      </c>
      <c r="N1378" s="10">
        <f t="shared" si="4"/>
        <v>1</v>
      </c>
      <c r="O1378" s="10" t="str">
        <f t="array" ref="O1378">IFERROR(XLOOKUP(G1378,'Tipo de Carga'!A:A,'Tipo de Carga'!C:C))</f>
        <v>Diesel</v>
      </c>
    </row>
    <row r="1379">
      <c r="A1379" s="16">
        <v>1888.0</v>
      </c>
      <c r="B1379" s="10" t="str">
        <f t="array" ref="B1379">IFERROR(XLOOKUP(A1379,'Asignacion Ene'!A:A,'Asignacion Ene'!C:C))</f>
        <v>Circuitos</v>
      </c>
      <c r="C1379" s="10" t="str">
        <f t="array" ref="C1379">IFERROR(XLOOKUP(A1379,'Asignacion Ene'!A:A,'Asignacion Ene'!B:B))</f>
        <v>EC-03</v>
      </c>
      <c r="D1379" s="28">
        <v>45672.82181712963</v>
      </c>
      <c r="E1379" s="16" t="s">
        <v>84</v>
      </c>
      <c r="F1379" s="10" t="str">
        <f t="array" ref="F1379">IFERROR(XLOOKUP(E1379,Operadores!A:A,Operadores!B:B))</f>
        <v>CUAJOR</v>
      </c>
      <c r="G1379" s="16" t="s">
        <v>17</v>
      </c>
      <c r="H1379" s="13">
        <v>19.2</v>
      </c>
      <c r="I1379" s="18">
        <v>321.0</v>
      </c>
      <c r="J1379" s="15">
        <f t="shared" si="5"/>
        <v>6163.2</v>
      </c>
      <c r="K1379" s="10" t="str">
        <f t="array" ref="K1379">IFERROR(XLOOKUP(G1379,'Tipo de Carga'!A:A,'Tipo de Carga'!B:B))</f>
        <v>Autoabasto</v>
      </c>
      <c r="L1379" s="10">
        <f t="shared" si="2"/>
        <v>3</v>
      </c>
      <c r="M1379" s="10">
        <f t="shared" si="3"/>
        <v>15</v>
      </c>
      <c r="N1379" s="10">
        <f t="shared" si="4"/>
        <v>1</v>
      </c>
      <c r="O1379" s="10" t="str">
        <f t="array" ref="O1379">IFERROR(XLOOKUP(G1379,'Tipo de Carga'!A:A,'Tipo de Carga'!C:C))</f>
        <v>Diesel</v>
      </c>
    </row>
    <row r="1380">
      <c r="A1380" s="16">
        <v>1863.0</v>
      </c>
      <c r="B1380" s="10" t="str">
        <f t="array" ref="B1380">IFERROR(XLOOKUP(A1380,'Asignacion Ene'!A:A,'Asignacion Ene'!C:C))</f>
        <v>Pilgrims Tepo</v>
      </c>
      <c r="C1380" s="10" t="str">
        <f t="array" ref="C1380">IFERROR(XLOOKUP(A1380,'Asignacion Ene'!A:A,'Asignacion Ene'!B:B))</f>
        <v>EC-02</v>
      </c>
      <c r="D1380" s="28">
        <v>45672.821377314816</v>
      </c>
      <c r="E1380" s="16" t="s">
        <v>124</v>
      </c>
      <c r="F1380" s="10" t="str">
        <f t="array" ref="F1380">IFERROR(XLOOKUP(E1380,Operadores!A:A,Operadores!B:B))</f>
        <v>MORDAN</v>
      </c>
      <c r="G1380" s="16" t="s">
        <v>17</v>
      </c>
      <c r="H1380" s="13">
        <v>19.2</v>
      </c>
      <c r="I1380" s="18">
        <v>294.0</v>
      </c>
      <c r="J1380" s="15">
        <f t="shared" si="5"/>
        <v>5644.8</v>
      </c>
      <c r="K1380" s="10" t="str">
        <f t="array" ref="K1380">IFERROR(XLOOKUP(G1380,'Tipo de Carga'!A:A,'Tipo de Carga'!B:B))</f>
        <v>Autoabasto</v>
      </c>
      <c r="L1380" s="10">
        <f t="shared" si="2"/>
        <v>3</v>
      </c>
      <c r="M1380" s="10">
        <f t="shared" si="3"/>
        <v>15</v>
      </c>
      <c r="N1380" s="10">
        <f t="shared" si="4"/>
        <v>1</v>
      </c>
      <c r="O1380" s="10" t="str">
        <f t="array" ref="O1380">IFERROR(XLOOKUP(G1380,'Tipo de Carga'!A:A,'Tipo de Carga'!C:C))</f>
        <v>Diesel</v>
      </c>
    </row>
    <row r="1381">
      <c r="A1381" s="16">
        <v>1829.0</v>
      </c>
      <c r="B1381" s="10" t="str">
        <f t="array" ref="B1381">IFERROR(XLOOKUP(A1381,'Asignacion Ene'!A:A,'Asignacion Ene'!C:C))</f>
        <v>Circuitos</v>
      </c>
      <c r="C1381" s="10" t="str">
        <f t="array" ref="C1381">IFERROR(XLOOKUP(A1381,'Asignacion Ene'!A:A,'Asignacion Ene'!B:B))</f>
        <v>EC-03</v>
      </c>
      <c r="D1381" s="28">
        <v>45672.80563657408</v>
      </c>
      <c r="E1381" s="16" t="s">
        <v>152</v>
      </c>
      <c r="F1381" s="10" t="str">
        <f t="array" ref="F1381">IFERROR(XLOOKUP(E1381,Operadores!A:A,Operadores!B:B))</f>
        <v>HERAL04</v>
      </c>
      <c r="G1381" s="16" t="s">
        <v>17</v>
      </c>
      <c r="H1381" s="13">
        <v>19.2</v>
      </c>
      <c r="I1381" s="18">
        <v>205.0</v>
      </c>
      <c r="J1381" s="15">
        <f t="shared" si="5"/>
        <v>3936</v>
      </c>
      <c r="K1381" s="10" t="str">
        <f t="array" ref="K1381">IFERROR(XLOOKUP(G1381,'Tipo de Carga'!A:A,'Tipo de Carga'!B:B))</f>
        <v>Autoabasto</v>
      </c>
      <c r="L1381" s="10">
        <f t="shared" si="2"/>
        <v>3</v>
      </c>
      <c r="M1381" s="10">
        <f t="shared" si="3"/>
        <v>15</v>
      </c>
      <c r="N1381" s="10">
        <f t="shared" si="4"/>
        <v>1</v>
      </c>
      <c r="O1381" s="10" t="str">
        <f t="array" ref="O1381">IFERROR(XLOOKUP(G1381,'Tipo de Carga'!A:A,'Tipo de Carga'!C:C))</f>
        <v>Diesel</v>
      </c>
    </row>
    <row r="1382">
      <c r="A1382" s="16">
        <v>1876.0</v>
      </c>
      <c r="B1382" s="10" t="str">
        <f t="array" ref="B1382">IFERROR(XLOOKUP(A1382,'Asignacion Ene'!A:A,'Asignacion Ene'!C:C))</f>
        <v>Circuitos</v>
      </c>
      <c r="C1382" s="10" t="str">
        <f t="array" ref="C1382">IFERROR(XLOOKUP(A1382,'Asignacion Ene'!A:A,'Asignacion Ene'!B:B))</f>
        <v>EC-03</v>
      </c>
      <c r="D1382" s="28">
        <v>45672.803761574076</v>
      </c>
      <c r="E1382" s="16" t="s">
        <v>202</v>
      </c>
      <c r="F1382" s="10" t="str">
        <f t="array" ref="F1382">IFERROR(XLOOKUP(E1382,Operadores!A:A,Operadores!B:B))</f>
        <v>RUIFR</v>
      </c>
      <c r="G1382" s="16" t="s">
        <v>17</v>
      </c>
      <c r="H1382" s="13">
        <v>19.2</v>
      </c>
      <c r="I1382" s="18">
        <v>320.0</v>
      </c>
      <c r="J1382" s="15">
        <f t="shared" si="5"/>
        <v>6144</v>
      </c>
      <c r="K1382" s="10" t="str">
        <f t="array" ref="K1382">IFERROR(XLOOKUP(G1382,'Tipo de Carga'!A:A,'Tipo de Carga'!B:B))</f>
        <v>Autoabasto</v>
      </c>
      <c r="L1382" s="10">
        <f t="shared" si="2"/>
        <v>3</v>
      </c>
      <c r="M1382" s="10">
        <f t="shared" si="3"/>
        <v>15</v>
      </c>
      <c r="N1382" s="10">
        <f t="shared" si="4"/>
        <v>1</v>
      </c>
      <c r="O1382" s="10" t="str">
        <f t="array" ref="O1382">IFERROR(XLOOKUP(G1382,'Tipo de Carga'!A:A,'Tipo de Carga'!C:C))</f>
        <v>Diesel</v>
      </c>
    </row>
    <row r="1383">
      <c r="A1383" s="16">
        <v>1797.0</v>
      </c>
      <c r="B1383" s="10" t="str">
        <f t="array" ref="B1383">IFERROR(XLOOKUP(A1383,'Asignacion Ene'!A:A,'Asignacion Ene'!C:C))</f>
        <v>Hisense</v>
      </c>
      <c r="C1383" s="10" t="str">
        <f t="array" ref="C1383">IFERROR(XLOOKUP(A1383,'Asignacion Ene'!A:A,'Asignacion Ene'!B:B))</f>
        <v>EC-03</v>
      </c>
      <c r="D1383" s="28">
        <v>45672.79357638889</v>
      </c>
      <c r="E1383" s="16" t="s">
        <v>252</v>
      </c>
      <c r="F1383" s="10" t="str">
        <f t="array" ref="F1383">IFERROR(XLOOKUP(E1383,Operadores!A:A,Operadores!B:B))</f>
        <v>DEJMAR</v>
      </c>
      <c r="G1383" s="16" t="s">
        <v>17</v>
      </c>
      <c r="H1383" s="13">
        <v>19.2</v>
      </c>
      <c r="I1383" s="18">
        <v>678.0</v>
      </c>
      <c r="J1383" s="15">
        <f t="shared" si="5"/>
        <v>13017.6</v>
      </c>
      <c r="K1383" s="10" t="str">
        <f t="array" ref="K1383">IFERROR(XLOOKUP(G1383,'Tipo de Carga'!A:A,'Tipo de Carga'!B:B))</f>
        <v>Autoabasto</v>
      </c>
      <c r="L1383" s="10">
        <f t="shared" si="2"/>
        <v>3</v>
      </c>
      <c r="M1383" s="10">
        <f t="shared" si="3"/>
        <v>15</v>
      </c>
      <c r="N1383" s="10">
        <f t="shared" si="4"/>
        <v>1</v>
      </c>
      <c r="O1383" s="10" t="str">
        <f t="array" ref="O1383">IFERROR(XLOOKUP(G1383,'Tipo de Carga'!A:A,'Tipo de Carga'!C:C))</f>
        <v>Diesel</v>
      </c>
    </row>
    <row r="1384">
      <c r="A1384" s="16">
        <v>1874.0</v>
      </c>
      <c r="B1384" s="10" t="str">
        <f t="array" ref="B1384">IFERROR(XLOOKUP(A1384,'Asignacion Ene'!A:A,'Asignacion Ene'!C:C))</f>
        <v>Circuitos</v>
      </c>
      <c r="C1384" s="10" t="str">
        <f t="array" ref="C1384">IFERROR(XLOOKUP(A1384,'Asignacion Ene'!A:A,'Asignacion Ene'!B:B))</f>
        <v>EC-03</v>
      </c>
      <c r="D1384" s="28">
        <v>45672.792280092595</v>
      </c>
      <c r="E1384" s="16" t="s">
        <v>27</v>
      </c>
      <c r="F1384" s="10" t="str">
        <f t="array" ref="F1384">IFERROR(XLOOKUP(E1384,Operadores!A:A,Operadores!B:B))</f>
        <v>CONMAU</v>
      </c>
      <c r="G1384" s="16" t="s">
        <v>17</v>
      </c>
      <c r="H1384" s="13">
        <v>19.2</v>
      </c>
      <c r="I1384" s="18">
        <v>276.0</v>
      </c>
      <c r="J1384" s="15">
        <f t="shared" si="5"/>
        <v>5299.2</v>
      </c>
      <c r="K1384" s="10" t="str">
        <f t="array" ref="K1384">IFERROR(XLOOKUP(G1384,'Tipo de Carga'!A:A,'Tipo de Carga'!B:B))</f>
        <v>Autoabasto</v>
      </c>
      <c r="L1384" s="10">
        <f t="shared" si="2"/>
        <v>3</v>
      </c>
      <c r="M1384" s="10">
        <f t="shared" si="3"/>
        <v>15</v>
      </c>
      <c r="N1384" s="10">
        <f t="shared" si="4"/>
        <v>1</v>
      </c>
      <c r="O1384" s="10" t="str">
        <f t="array" ref="O1384">IFERROR(XLOOKUP(G1384,'Tipo de Carga'!A:A,'Tipo de Carga'!C:C))</f>
        <v>Diesel</v>
      </c>
    </row>
    <row r="1385">
      <c r="A1385" s="16">
        <v>1949.0</v>
      </c>
      <c r="B1385" s="10" t="str">
        <f t="array" ref="B1385">IFERROR(XLOOKUP(A1385,'Asignacion Ene'!A:A,'Asignacion Ene'!C:C))</f>
        <v>MeLi asignado SD</v>
      </c>
      <c r="C1385" s="10" t="str">
        <f t="array" ref="C1385">IFERROR(XLOOKUP(A1385,'Asignacion Ene'!A:A,'Asignacion Ene'!B:B))</f>
        <v>EC-05</v>
      </c>
      <c r="D1385" s="28">
        <v>45672.779594907406</v>
      </c>
      <c r="E1385" s="16" t="s">
        <v>195</v>
      </c>
      <c r="F1385" s="10" t="str">
        <f t="array" ref="F1385">IFERROR(XLOOKUP(E1385,Operadores!A:A,Operadores!B:B))</f>
        <v>MUÑJU</v>
      </c>
      <c r="G1385" s="16" t="s">
        <v>17</v>
      </c>
      <c r="H1385" s="13">
        <v>19.2</v>
      </c>
      <c r="I1385" s="18">
        <v>365.0</v>
      </c>
      <c r="J1385" s="15">
        <f t="shared" si="5"/>
        <v>7008</v>
      </c>
      <c r="K1385" s="10" t="str">
        <f t="array" ref="K1385">IFERROR(XLOOKUP(G1385,'Tipo de Carga'!A:A,'Tipo de Carga'!B:B))</f>
        <v>Autoabasto</v>
      </c>
      <c r="L1385" s="10">
        <f t="shared" si="2"/>
        <v>3</v>
      </c>
      <c r="M1385" s="10">
        <f t="shared" si="3"/>
        <v>15</v>
      </c>
      <c r="N1385" s="10">
        <f t="shared" si="4"/>
        <v>1</v>
      </c>
      <c r="O1385" s="10" t="str">
        <f t="array" ref="O1385">IFERROR(XLOOKUP(G1385,'Tipo de Carga'!A:A,'Tipo de Carga'!C:C))</f>
        <v>Diesel</v>
      </c>
    </row>
    <row r="1386">
      <c r="A1386" s="16">
        <v>1754.0</v>
      </c>
      <c r="B1386" s="10" t="str">
        <f t="array" ref="B1386">IFERROR(XLOOKUP(A1386,'Asignacion Ene'!A:A,'Asignacion Ene'!C:C))</f>
        <v>Pilgrims Tepo</v>
      </c>
      <c r="C1386" s="10" t="str">
        <f t="array" ref="C1386">IFERROR(XLOOKUP(A1386,'Asignacion Ene'!A:A,'Asignacion Ene'!B:B))</f>
        <v>EC-02</v>
      </c>
      <c r="D1386" s="28">
        <v>45672.77570601852</v>
      </c>
      <c r="E1386" s="16" t="s">
        <v>127</v>
      </c>
      <c r="F1386" s="10" t="str">
        <f t="array" ref="F1386">IFERROR(XLOOKUP(E1386,Operadores!A:A,Operadores!B:B))</f>
        <v>PATRAM</v>
      </c>
      <c r="G1386" s="16" t="s">
        <v>17</v>
      </c>
      <c r="H1386" s="13">
        <v>19.2</v>
      </c>
      <c r="I1386" s="18">
        <v>184.0</v>
      </c>
      <c r="J1386" s="15">
        <f t="shared" si="5"/>
        <v>3532.8</v>
      </c>
      <c r="K1386" s="10" t="str">
        <f t="array" ref="K1386">IFERROR(XLOOKUP(G1386,'Tipo de Carga'!A:A,'Tipo de Carga'!B:B))</f>
        <v>Autoabasto</v>
      </c>
      <c r="L1386" s="10">
        <f t="shared" si="2"/>
        <v>3</v>
      </c>
      <c r="M1386" s="10">
        <f t="shared" si="3"/>
        <v>15</v>
      </c>
      <c r="N1386" s="10">
        <f t="shared" si="4"/>
        <v>1</v>
      </c>
      <c r="O1386" s="10" t="str">
        <f t="array" ref="O1386">IFERROR(XLOOKUP(G1386,'Tipo de Carga'!A:A,'Tipo de Carga'!C:C))</f>
        <v>Diesel</v>
      </c>
    </row>
    <row r="1387">
      <c r="A1387" s="16">
        <v>1774.0</v>
      </c>
      <c r="B1387" s="10" t="str">
        <f t="array" ref="B1387">IFERROR(XLOOKUP(A1387,'Asignacion Ene'!A:A,'Asignacion Ene'!C:C))</f>
        <v>Circuitos</v>
      </c>
      <c r="C1387" s="10" t="str">
        <f t="array" ref="C1387">IFERROR(XLOOKUP(A1387,'Asignacion Ene'!A:A,'Asignacion Ene'!B:B))</f>
        <v>EC-03</v>
      </c>
      <c r="D1387" s="28">
        <v>45672.72152777778</v>
      </c>
      <c r="E1387" s="16" t="s">
        <v>397</v>
      </c>
      <c r="F1387" s="10" t="str">
        <f t="array" ref="F1387">IFERROR(XLOOKUP(E1387,Operadores!A:A,Operadores!B:B))</f>
        <v>CASSA</v>
      </c>
      <c r="G1387" s="16" t="s">
        <v>17</v>
      </c>
      <c r="H1387" s="13">
        <v>19.2</v>
      </c>
      <c r="I1387" s="18">
        <v>56.0</v>
      </c>
      <c r="J1387" s="15">
        <f t="shared" si="5"/>
        <v>1075.2</v>
      </c>
      <c r="K1387" s="10" t="str">
        <f t="array" ref="K1387">IFERROR(XLOOKUP(G1387,'Tipo de Carga'!A:A,'Tipo de Carga'!B:B))</f>
        <v>Autoabasto</v>
      </c>
      <c r="L1387" s="10">
        <f t="shared" si="2"/>
        <v>3</v>
      </c>
      <c r="M1387" s="10">
        <f t="shared" si="3"/>
        <v>15</v>
      </c>
      <c r="N1387" s="10">
        <f t="shared" si="4"/>
        <v>1</v>
      </c>
      <c r="O1387" s="10" t="str">
        <f t="array" ref="O1387">IFERROR(XLOOKUP(G1387,'Tipo de Carga'!A:A,'Tipo de Carga'!C:C))</f>
        <v>Diesel</v>
      </c>
    </row>
    <row r="1388">
      <c r="A1388" s="16">
        <v>1964.0</v>
      </c>
      <c r="B1388" s="10" t="str">
        <f t="array" ref="B1388">IFERROR(XLOOKUP(A1388,'Asignacion Ene'!A:A,'Asignacion Ene'!C:C))</f>
        <v>MeLi asignado SD</v>
      </c>
      <c r="C1388" s="10" t="str">
        <f t="array" ref="C1388">IFERROR(XLOOKUP(A1388,'Asignacion Ene'!A:A,'Asignacion Ene'!B:B))</f>
        <v>EC-05</v>
      </c>
      <c r="D1388" s="28">
        <v>45672.705462962964</v>
      </c>
      <c r="E1388" s="16" t="s">
        <v>174</v>
      </c>
      <c r="F1388" s="10" t="str">
        <f t="array" ref="F1388">IFERROR(XLOOKUP(E1388,Operadores!A:A,Operadores!B:B))</f>
        <v>BENOSC</v>
      </c>
      <c r="G1388" s="16" t="s">
        <v>17</v>
      </c>
      <c r="H1388" s="13">
        <v>19.2</v>
      </c>
      <c r="I1388" s="18">
        <v>346.0</v>
      </c>
      <c r="J1388" s="15">
        <f t="shared" si="5"/>
        <v>6643.2</v>
      </c>
      <c r="K1388" s="10" t="str">
        <f t="array" ref="K1388">IFERROR(XLOOKUP(G1388,'Tipo de Carga'!A:A,'Tipo de Carga'!B:B))</f>
        <v>Autoabasto</v>
      </c>
      <c r="L1388" s="10">
        <f t="shared" si="2"/>
        <v>3</v>
      </c>
      <c r="M1388" s="10">
        <f t="shared" si="3"/>
        <v>15</v>
      </c>
      <c r="N1388" s="10">
        <f t="shared" si="4"/>
        <v>1</v>
      </c>
      <c r="O1388" s="10" t="str">
        <f t="array" ref="O1388">IFERROR(XLOOKUP(G1388,'Tipo de Carga'!A:A,'Tipo de Carga'!C:C))</f>
        <v>Diesel</v>
      </c>
    </row>
    <row r="1389">
      <c r="A1389" s="16">
        <v>2058.0</v>
      </c>
      <c r="B1389" s="10" t="str">
        <f t="array" ref="B1389">IFERROR(XLOOKUP(A1389,'Asignacion Ene'!A:A,'Asignacion Ene'!C:C))</f>
        <v>Peñafiel Tecamac</v>
      </c>
      <c r="C1389" s="10" t="str">
        <f t="array" ref="C1389">IFERROR(XLOOKUP(A1389,'Asignacion Ene'!A:A,'Asignacion Ene'!B:B))</f>
        <v>EC-02</v>
      </c>
      <c r="D1389" s="28">
        <v>45672.703101851854</v>
      </c>
      <c r="E1389" s="16" t="s">
        <v>398</v>
      </c>
      <c r="F1389" s="10" t="str">
        <f t="array" ref="F1389">IFERROR(XLOOKUP(E1389,Operadores!A:A,Operadores!B:B))</f>
        <v>PERJU04</v>
      </c>
      <c r="G1389" s="16" t="s">
        <v>17</v>
      </c>
      <c r="H1389" s="13">
        <v>19.2</v>
      </c>
      <c r="I1389" s="18">
        <v>322.0</v>
      </c>
      <c r="J1389" s="15">
        <f t="shared" si="5"/>
        <v>6182.4</v>
      </c>
      <c r="K1389" s="10" t="str">
        <f t="array" ref="K1389">IFERROR(XLOOKUP(G1389,'Tipo de Carga'!A:A,'Tipo de Carga'!B:B))</f>
        <v>Autoabasto</v>
      </c>
      <c r="L1389" s="10">
        <f t="shared" si="2"/>
        <v>3</v>
      </c>
      <c r="M1389" s="10">
        <f t="shared" si="3"/>
        <v>15</v>
      </c>
      <c r="N1389" s="10">
        <f t="shared" si="4"/>
        <v>1</v>
      </c>
      <c r="O1389" s="10" t="str">
        <f t="array" ref="O1389">IFERROR(XLOOKUP(G1389,'Tipo de Carga'!A:A,'Tipo de Carga'!C:C))</f>
        <v>Diesel</v>
      </c>
    </row>
    <row r="1390">
      <c r="A1390" s="16">
        <v>1689.0</v>
      </c>
      <c r="B1390" s="10" t="str">
        <f t="array" ref="B1390">IFERROR(XLOOKUP(A1390,'Asignacion Ene'!A:A,'Asignacion Ene'!C:C))</f>
        <v>Pilgrims Tepo</v>
      </c>
      <c r="C1390" s="10" t="str">
        <f t="array" ref="C1390">IFERROR(XLOOKUP(A1390,'Asignacion Ene'!A:A,'Asignacion Ene'!B:B))</f>
        <v>EC-02</v>
      </c>
      <c r="D1390" s="28">
        <v>45672.64795138889</v>
      </c>
      <c r="E1390" s="16" t="s">
        <v>128</v>
      </c>
      <c r="F1390" s="10" t="str">
        <f t="array" ref="F1390">IFERROR(XLOOKUP(E1390,Operadores!A:A,Operadores!B:B))</f>
        <v>SANJOR</v>
      </c>
      <c r="G1390" s="16" t="s">
        <v>17</v>
      </c>
      <c r="H1390" s="13">
        <v>19.2</v>
      </c>
      <c r="I1390" s="18">
        <v>254.0</v>
      </c>
      <c r="J1390" s="15">
        <f t="shared" si="5"/>
        <v>4876.8</v>
      </c>
      <c r="K1390" s="10" t="str">
        <f t="array" ref="K1390">IFERROR(XLOOKUP(G1390,'Tipo de Carga'!A:A,'Tipo de Carga'!B:B))</f>
        <v>Autoabasto</v>
      </c>
      <c r="L1390" s="10">
        <f t="shared" si="2"/>
        <v>3</v>
      </c>
      <c r="M1390" s="10">
        <f t="shared" si="3"/>
        <v>15</v>
      </c>
      <c r="N1390" s="10">
        <f t="shared" si="4"/>
        <v>1</v>
      </c>
      <c r="O1390" s="10" t="str">
        <f t="array" ref="O1390">IFERROR(XLOOKUP(G1390,'Tipo de Carga'!A:A,'Tipo de Carga'!C:C))</f>
        <v>Diesel</v>
      </c>
    </row>
    <row r="1391">
      <c r="A1391" s="16">
        <v>1936.0</v>
      </c>
      <c r="B1391" s="10" t="str">
        <f t="array" ref="B1391">IFERROR(XLOOKUP(A1391,'Asignacion Ene'!A:A,'Asignacion Ene'!C:C))</f>
        <v>Circuitos</v>
      </c>
      <c r="C1391" s="10" t="str">
        <f t="array" ref="C1391">IFERROR(XLOOKUP(A1391,'Asignacion Ene'!A:A,'Asignacion Ene'!B:B))</f>
        <v>EC-03</v>
      </c>
      <c r="D1391" s="28">
        <v>45672.64207175926</v>
      </c>
      <c r="E1391" s="16" t="s">
        <v>105</v>
      </c>
      <c r="F1391" s="10" t="str">
        <f t="array" ref="F1391">IFERROR(XLOOKUP(E1391,Operadores!A:A,Operadores!B:B))</f>
        <v>OCAMA</v>
      </c>
      <c r="G1391" s="16" t="s">
        <v>17</v>
      </c>
      <c r="H1391" s="13">
        <v>19.2</v>
      </c>
      <c r="I1391" s="18">
        <v>200.0</v>
      </c>
      <c r="J1391" s="15">
        <f t="shared" si="5"/>
        <v>3840</v>
      </c>
      <c r="K1391" s="10" t="str">
        <f t="array" ref="K1391">IFERROR(XLOOKUP(G1391,'Tipo de Carga'!A:A,'Tipo de Carga'!B:B))</f>
        <v>Autoabasto</v>
      </c>
      <c r="L1391" s="10">
        <f t="shared" si="2"/>
        <v>3</v>
      </c>
      <c r="M1391" s="10">
        <f t="shared" si="3"/>
        <v>15</v>
      </c>
      <c r="N1391" s="10">
        <f t="shared" si="4"/>
        <v>1</v>
      </c>
      <c r="O1391" s="10" t="str">
        <f t="array" ref="O1391">IFERROR(XLOOKUP(G1391,'Tipo de Carga'!A:A,'Tipo de Carga'!C:C))</f>
        <v>Diesel</v>
      </c>
    </row>
    <row r="1392">
      <c r="A1392" s="16">
        <v>1780.0</v>
      </c>
      <c r="B1392" s="10" t="str">
        <f t="array" ref="B1392">IFERROR(XLOOKUP(A1392,'Asignacion Ene'!A:A,'Asignacion Ene'!C:C))</f>
        <v>Pilgrims Tepo</v>
      </c>
      <c r="C1392" s="10" t="str">
        <f t="array" ref="C1392">IFERROR(XLOOKUP(A1392,'Asignacion Ene'!A:A,'Asignacion Ene'!B:B))</f>
        <v>EC-02</v>
      </c>
      <c r="D1392" s="28">
        <v>45672.636296296296</v>
      </c>
      <c r="E1392" s="16" t="s">
        <v>292</v>
      </c>
      <c r="F1392" s="10" t="str">
        <f t="array" ref="F1392">IFERROR(XLOOKUP(E1392,Operadores!A:A,Operadores!B:B))</f>
        <v>JIMJOR</v>
      </c>
      <c r="G1392" s="16" t="s">
        <v>17</v>
      </c>
      <c r="H1392" s="13">
        <v>19.2</v>
      </c>
      <c r="I1392" s="18">
        <v>291.0</v>
      </c>
      <c r="J1392" s="15">
        <f t="shared" si="5"/>
        <v>5587.2</v>
      </c>
      <c r="K1392" s="10" t="str">
        <f t="array" ref="K1392">IFERROR(XLOOKUP(G1392,'Tipo de Carga'!A:A,'Tipo de Carga'!B:B))</f>
        <v>Autoabasto</v>
      </c>
      <c r="L1392" s="10">
        <f t="shared" si="2"/>
        <v>3</v>
      </c>
      <c r="M1392" s="10">
        <f t="shared" si="3"/>
        <v>15</v>
      </c>
      <c r="N1392" s="10">
        <f t="shared" si="4"/>
        <v>1</v>
      </c>
      <c r="O1392" s="10" t="str">
        <f t="array" ref="O1392">IFERROR(XLOOKUP(G1392,'Tipo de Carga'!A:A,'Tipo de Carga'!C:C))</f>
        <v>Diesel</v>
      </c>
    </row>
    <row r="1393">
      <c r="A1393" s="16">
        <v>2023.0</v>
      </c>
      <c r="B1393" s="10" t="str">
        <f t="array" ref="B1393">IFERROR(XLOOKUP(A1393,'Asignacion Ene'!A:A,'Asignacion Ene'!C:C))</f>
        <v>MeLi Asignado TD</v>
      </c>
      <c r="C1393" s="10" t="str">
        <f t="array" ref="C1393">IFERROR(XLOOKUP(A1393,'Asignacion Ene'!A:A,'Asignacion Ene'!B:B))</f>
        <v>EC-05</v>
      </c>
      <c r="D1393" s="28">
        <v>45672.62960648148</v>
      </c>
      <c r="E1393" s="16" t="s">
        <v>126</v>
      </c>
      <c r="F1393" s="10" t="str">
        <f t="array" ref="F1393">IFERROR(XLOOKUP(E1393,Operadores!A:A,Operadores!B:B))</f>
        <v>ESCSAU</v>
      </c>
      <c r="G1393" s="16" t="s">
        <v>17</v>
      </c>
      <c r="H1393" s="13">
        <v>19.2</v>
      </c>
      <c r="I1393" s="18">
        <v>651.0</v>
      </c>
      <c r="J1393" s="15">
        <f t="shared" si="5"/>
        <v>12499.2</v>
      </c>
      <c r="K1393" s="10" t="str">
        <f t="array" ref="K1393">IFERROR(XLOOKUP(G1393,'Tipo de Carga'!A:A,'Tipo de Carga'!B:B))</f>
        <v>Autoabasto</v>
      </c>
      <c r="L1393" s="10">
        <f t="shared" si="2"/>
        <v>3</v>
      </c>
      <c r="M1393" s="10">
        <f t="shared" si="3"/>
        <v>15</v>
      </c>
      <c r="N1393" s="10">
        <f t="shared" si="4"/>
        <v>1</v>
      </c>
      <c r="O1393" s="10" t="str">
        <f t="array" ref="O1393">IFERROR(XLOOKUP(G1393,'Tipo de Carga'!A:A,'Tipo de Carga'!C:C))</f>
        <v>Diesel</v>
      </c>
    </row>
    <row r="1394">
      <c r="A1394" s="16">
        <v>1978.0</v>
      </c>
      <c r="B1394" s="10" t="str">
        <f t="array" ref="B1394">IFERROR(XLOOKUP(A1394,'Asignacion Ene'!A:A,'Asignacion Ene'!C:C))</f>
        <v>MeLi asignado SD</v>
      </c>
      <c r="C1394" s="10" t="str">
        <f t="array" ref="C1394">IFERROR(XLOOKUP(A1394,'Asignacion Ene'!A:A,'Asignacion Ene'!B:B))</f>
        <v>EC-05</v>
      </c>
      <c r="D1394" s="28">
        <v>45672.60967592592</v>
      </c>
      <c r="E1394" s="16" t="s">
        <v>136</v>
      </c>
      <c r="F1394" s="10" t="str">
        <f t="array" ref="F1394">IFERROR(XLOOKUP(E1394,Operadores!A:A,Operadores!B:B))</f>
        <v>MENERNX</v>
      </c>
      <c r="G1394" s="16" t="s">
        <v>17</v>
      </c>
      <c r="H1394" s="13">
        <v>19.2</v>
      </c>
      <c r="I1394" s="18">
        <v>716.0</v>
      </c>
      <c r="J1394" s="15">
        <f t="shared" si="5"/>
        <v>13747.2</v>
      </c>
      <c r="K1394" s="10" t="str">
        <f t="array" ref="K1394">IFERROR(XLOOKUP(G1394,'Tipo de Carga'!A:A,'Tipo de Carga'!B:B))</f>
        <v>Autoabasto</v>
      </c>
      <c r="L1394" s="10">
        <f t="shared" si="2"/>
        <v>3</v>
      </c>
      <c r="M1394" s="10">
        <f t="shared" si="3"/>
        <v>15</v>
      </c>
      <c r="N1394" s="10">
        <f t="shared" si="4"/>
        <v>1</v>
      </c>
      <c r="O1394" s="10" t="str">
        <f t="array" ref="O1394">IFERROR(XLOOKUP(G1394,'Tipo de Carga'!A:A,'Tipo de Carga'!C:C))</f>
        <v>Diesel</v>
      </c>
    </row>
    <row r="1395">
      <c r="A1395" s="16">
        <v>1856.0</v>
      </c>
      <c r="B1395" s="10" t="str">
        <f t="array" ref="B1395">IFERROR(XLOOKUP(A1395,'Asignacion Ene'!A:A,'Asignacion Ene'!C:C))</f>
        <v>Pipas</v>
      </c>
      <c r="C1395" s="10" t="str">
        <f t="array" ref="C1395">IFERROR(XLOOKUP(A1395,'Asignacion Ene'!A:A,'Asignacion Ene'!B:B))</f>
        <v>EC-02</v>
      </c>
      <c r="D1395" s="28">
        <v>45672.6046412037</v>
      </c>
      <c r="E1395" s="16" t="s">
        <v>319</v>
      </c>
      <c r="F1395" s="10" t="str">
        <f t="array" ref="F1395">IFERROR(XLOOKUP(E1395,Operadores!A:A,Operadores!B:B))</f>
        <v>GONAA</v>
      </c>
      <c r="G1395" s="16" t="s">
        <v>17</v>
      </c>
      <c r="H1395" s="13">
        <v>19.2</v>
      </c>
      <c r="I1395" s="18">
        <v>550.0</v>
      </c>
      <c r="J1395" s="15">
        <f t="shared" si="5"/>
        <v>10560</v>
      </c>
      <c r="K1395" s="10" t="str">
        <f t="array" ref="K1395">IFERROR(XLOOKUP(G1395,'Tipo de Carga'!A:A,'Tipo de Carga'!B:B))</f>
        <v>Autoabasto</v>
      </c>
      <c r="L1395" s="10">
        <f t="shared" si="2"/>
        <v>3</v>
      </c>
      <c r="M1395" s="10">
        <f t="shared" si="3"/>
        <v>15</v>
      </c>
      <c r="N1395" s="10">
        <f t="shared" si="4"/>
        <v>1</v>
      </c>
      <c r="O1395" s="10" t="str">
        <f t="array" ref="O1395">IFERROR(XLOOKUP(G1395,'Tipo de Carga'!A:A,'Tipo de Carga'!C:C))</f>
        <v>Diesel</v>
      </c>
    </row>
    <row r="1396">
      <c r="A1396" s="16">
        <v>1931.0</v>
      </c>
      <c r="B1396" s="10" t="str">
        <f t="array" ref="B1396">IFERROR(XLOOKUP(A1396,'Asignacion Ene'!A:A,'Asignacion Ene'!C:C))</f>
        <v>Circuitos</v>
      </c>
      <c r="C1396" s="10" t="str">
        <f t="array" ref="C1396">IFERROR(XLOOKUP(A1396,'Asignacion Ene'!A:A,'Asignacion Ene'!B:B))</f>
        <v>EC-03</v>
      </c>
      <c r="D1396" s="28">
        <v>45672.55966435185</v>
      </c>
      <c r="E1396" s="16" t="s">
        <v>279</v>
      </c>
      <c r="F1396" s="10" t="str">
        <f t="array" ref="F1396">IFERROR(XLOOKUP(E1396,Operadores!A:A,Operadores!B:B))</f>
        <v>ARBJO</v>
      </c>
      <c r="G1396" s="16" t="s">
        <v>17</v>
      </c>
      <c r="H1396" s="13">
        <v>19.2</v>
      </c>
      <c r="I1396" s="18">
        <v>595.0</v>
      </c>
      <c r="J1396" s="15">
        <f t="shared" si="5"/>
        <v>11424</v>
      </c>
      <c r="K1396" s="10" t="str">
        <f t="array" ref="K1396">IFERROR(XLOOKUP(G1396,'Tipo de Carga'!A:A,'Tipo de Carga'!B:B))</f>
        <v>Autoabasto</v>
      </c>
      <c r="L1396" s="10">
        <f t="shared" si="2"/>
        <v>3</v>
      </c>
      <c r="M1396" s="10">
        <f t="shared" si="3"/>
        <v>15</v>
      </c>
      <c r="N1396" s="10">
        <f t="shared" si="4"/>
        <v>1</v>
      </c>
      <c r="O1396" s="10" t="str">
        <f t="array" ref="O1396">IFERROR(XLOOKUP(G1396,'Tipo de Carga'!A:A,'Tipo de Carga'!C:C))</f>
        <v>Diesel</v>
      </c>
    </row>
    <row r="1397">
      <c r="A1397" s="16">
        <v>1809.0</v>
      </c>
      <c r="B1397" s="10" t="str">
        <f t="array" ref="B1397">IFERROR(XLOOKUP(A1397,'Asignacion Ene'!A:A,'Asignacion Ene'!C:C))</f>
        <v>Full Liver</v>
      </c>
      <c r="C1397" s="10" t="str">
        <f t="array" ref="C1397">IFERROR(XLOOKUP(A1397,'Asignacion Ene'!A:A,'Asignacion Ene'!B:B))</f>
        <v>EC-01</v>
      </c>
      <c r="D1397" s="28">
        <v>45672.52478009259</v>
      </c>
      <c r="E1397" s="16" t="s">
        <v>63</v>
      </c>
      <c r="F1397" s="10" t="str">
        <f t="array" ref="F1397">IFERROR(XLOOKUP(E1397,Operadores!A:A,Operadores!B:B))</f>
        <v>MARFRA</v>
      </c>
      <c r="G1397" s="16" t="s">
        <v>17</v>
      </c>
      <c r="H1397" s="13">
        <v>19.2</v>
      </c>
      <c r="I1397" s="18">
        <v>820.0</v>
      </c>
      <c r="J1397" s="15">
        <f t="shared" si="5"/>
        <v>15744</v>
      </c>
      <c r="K1397" s="10" t="str">
        <f t="array" ref="K1397">IFERROR(XLOOKUP(G1397,'Tipo de Carga'!A:A,'Tipo de Carga'!B:B))</f>
        <v>Autoabasto</v>
      </c>
      <c r="L1397" s="10">
        <f t="shared" si="2"/>
        <v>3</v>
      </c>
      <c r="M1397" s="10">
        <f t="shared" si="3"/>
        <v>15</v>
      </c>
      <c r="N1397" s="10">
        <f t="shared" si="4"/>
        <v>1</v>
      </c>
      <c r="O1397" s="10" t="str">
        <f t="array" ref="O1397">IFERROR(XLOOKUP(G1397,'Tipo de Carga'!A:A,'Tipo de Carga'!C:C))</f>
        <v>Diesel</v>
      </c>
    </row>
    <row r="1398">
      <c r="A1398" s="16">
        <v>1767.0</v>
      </c>
      <c r="B1398" s="10" t="str">
        <f t="array" ref="B1398">IFERROR(XLOOKUP(A1398,'Asignacion Ene'!A:A,'Asignacion Ene'!C:C))</f>
        <v>Pilgrims Tepo</v>
      </c>
      <c r="C1398" s="10" t="str">
        <f t="array" ref="C1398">IFERROR(XLOOKUP(A1398,'Asignacion Ene'!A:A,'Asignacion Ene'!B:B))</f>
        <v>EC-02</v>
      </c>
      <c r="D1398" s="28">
        <v>45672.51416666667</v>
      </c>
      <c r="E1398" s="16" t="s">
        <v>129</v>
      </c>
      <c r="F1398" s="10" t="str">
        <f t="array" ref="F1398">IFERROR(XLOOKUP(E1398,Operadores!A:A,Operadores!B:B))</f>
        <v>SANKEV</v>
      </c>
      <c r="G1398" s="16" t="s">
        <v>17</v>
      </c>
      <c r="H1398" s="13">
        <v>19.2</v>
      </c>
      <c r="I1398" s="18">
        <v>232.0</v>
      </c>
      <c r="J1398" s="15">
        <f t="shared" si="5"/>
        <v>4454.4</v>
      </c>
      <c r="K1398" s="10" t="str">
        <f t="array" ref="K1398">IFERROR(XLOOKUP(G1398,'Tipo de Carga'!A:A,'Tipo de Carga'!B:B))</f>
        <v>Autoabasto</v>
      </c>
      <c r="L1398" s="10">
        <f t="shared" si="2"/>
        <v>3</v>
      </c>
      <c r="M1398" s="10">
        <f t="shared" si="3"/>
        <v>15</v>
      </c>
      <c r="N1398" s="10">
        <f t="shared" si="4"/>
        <v>1</v>
      </c>
      <c r="O1398" s="10" t="str">
        <f t="array" ref="O1398">IFERROR(XLOOKUP(G1398,'Tipo de Carga'!A:A,'Tipo de Carga'!C:C))</f>
        <v>Diesel</v>
      </c>
    </row>
    <row r="1399">
      <c r="A1399" s="16">
        <v>1998.0</v>
      </c>
      <c r="B1399" s="10" t="str">
        <f t="array" ref="B1399">IFERROR(XLOOKUP(A1399,'Asignacion Ene'!A:A,'Asignacion Ene'!C:C))</f>
        <v>MeLi Dedicado Merida</v>
      </c>
      <c r="C1399" s="10" t="str">
        <f t="array" ref="C1399">IFERROR(XLOOKUP(A1399,'Asignacion Ene'!A:A,'Asignacion Ene'!B:B))</f>
        <v>EC-05</v>
      </c>
      <c r="D1399" s="28">
        <v>45672.513078703705</v>
      </c>
      <c r="E1399" s="16" t="s">
        <v>40</v>
      </c>
      <c r="F1399" s="10" t="str">
        <f t="array" ref="F1399">IFERROR(XLOOKUP(E1399,Operadores!A:A,Operadores!B:B))</f>
        <v>LUNADO</v>
      </c>
      <c r="G1399" s="16" t="s">
        <v>17</v>
      </c>
      <c r="H1399" s="13">
        <v>19.2</v>
      </c>
      <c r="I1399" s="18">
        <v>293.0</v>
      </c>
      <c r="J1399" s="15">
        <f t="shared" si="5"/>
        <v>5625.6</v>
      </c>
      <c r="K1399" s="10" t="str">
        <f t="array" ref="K1399">IFERROR(XLOOKUP(G1399,'Tipo de Carga'!A:A,'Tipo de Carga'!B:B))</f>
        <v>Autoabasto</v>
      </c>
      <c r="L1399" s="10">
        <f t="shared" si="2"/>
        <v>3</v>
      </c>
      <c r="M1399" s="10">
        <f t="shared" si="3"/>
        <v>15</v>
      </c>
      <c r="N1399" s="10">
        <f t="shared" si="4"/>
        <v>1</v>
      </c>
      <c r="O1399" s="10" t="str">
        <f t="array" ref="O1399">IFERROR(XLOOKUP(G1399,'Tipo de Carga'!A:A,'Tipo de Carga'!C:C))</f>
        <v>Diesel</v>
      </c>
    </row>
    <row r="1400">
      <c r="A1400" s="16">
        <v>2009.0</v>
      </c>
      <c r="B1400" s="10" t="str">
        <f t="array" ref="B1400">IFERROR(XLOOKUP(A1400,'Asignacion Ene'!A:A,'Asignacion Ene'!C:C))</f>
        <v>MeLi Dedicado Merida</v>
      </c>
      <c r="C1400" s="10" t="str">
        <f t="array" ref="C1400">IFERROR(XLOOKUP(A1400,'Asignacion Ene'!A:A,'Asignacion Ene'!B:B))</f>
        <v>EC-05</v>
      </c>
      <c r="D1400" s="28">
        <v>45672.50256944444</v>
      </c>
      <c r="E1400" s="16" t="s">
        <v>166</v>
      </c>
      <c r="F1400" s="10" t="str">
        <f t="array" ref="F1400">IFERROR(XLOOKUP(E1400,Operadores!A:A,Operadores!B:B))</f>
        <v>GONCAR01</v>
      </c>
      <c r="G1400" s="16" t="s">
        <v>17</v>
      </c>
      <c r="H1400" s="13">
        <v>19.2</v>
      </c>
      <c r="I1400" s="18">
        <v>309.0</v>
      </c>
      <c r="J1400" s="15">
        <f t="shared" si="5"/>
        <v>5932.8</v>
      </c>
      <c r="K1400" s="10" t="str">
        <f t="array" ref="K1400">IFERROR(XLOOKUP(G1400,'Tipo de Carga'!A:A,'Tipo de Carga'!B:B))</f>
        <v>Autoabasto</v>
      </c>
      <c r="L1400" s="10">
        <f t="shared" si="2"/>
        <v>3</v>
      </c>
      <c r="M1400" s="10">
        <f t="shared" si="3"/>
        <v>15</v>
      </c>
      <c r="N1400" s="10">
        <f t="shared" si="4"/>
        <v>1</v>
      </c>
      <c r="O1400" s="10" t="str">
        <f t="array" ref="O1400">IFERROR(XLOOKUP(G1400,'Tipo de Carga'!A:A,'Tipo de Carga'!C:C))</f>
        <v>Diesel</v>
      </c>
    </row>
    <row r="1401">
      <c r="A1401" s="16">
        <v>1996.0</v>
      </c>
      <c r="B1401" s="10" t="str">
        <f t="array" ref="B1401">IFERROR(XLOOKUP(A1401,'Asignacion Ene'!A:A,'Asignacion Ene'!C:C))</f>
        <v>MeLi Dedicado Merida</v>
      </c>
      <c r="C1401" s="10" t="str">
        <f t="array" ref="C1401">IFERROR(XLOOKUP(A1401,'Asignacion Ene'!A:A,'Asignacion Ene'!B:B))</f>
        <v>EC-05</v>
      </c>
      <c r="D1401" s="28">
        <v>45672.480150462965</v>
      </c>
      <c r="E1401" s="16" t="s">
        <v>339</v>
      </c>
      <c r="F1401" s="10" t="str">
        <f t="array" ref="F1401">IFERROR(XLOOKUP(E1401,Operadores!A:A,Operadores!B:B))</f>
        <v>AGUARM</v>
      </c>
      <c r="G1401" s="16" t="s">
        <v>17</v>
      </c>
      <c r="H1401" s="13">
        <v>19.2</v>
      </c>
      <c r="I1401" s="18">
        <v>343.0</v>
      </c>
      <c r="J1401" s="15">
        <f t="shared" si="5"/>
        <v>6585.6</v>
      </c>
      <c r="K1401" s="10" t="str">
        <f t="array" ref="K1401">IFERROR(XLOOKUP(G1401,'Tipo de Carga'!A:A,'Tipo de Carga'!B:B))</f>
        <v>Autoabasto</v>
      </c>
      <c r="L1401" s="10">
        <f t="shared" si="2"/>
        <v>3</v>
      </c>
      <c r="M1401" s="10">
        <f t="shared" si="3"/>
        <v>15</v>
      </c>
      <c r="N1401" s="10">
        <f t="shared" si="4"/>
        <v>1</v>
      </c>
      <c r="O1401" s="10" t="str">
        <f t="array" ref="O1401">IFERROR(XLOOKUP(G1401,'Tipo de Carga'!A:A,'Tipo de Carga'!C:C))</f>
        <v>Diesel</v>
      </c>
    </row>
    <row r="1402">
      <c r="A1402" s="16" t="s">
        <v>325</v>
      </c>
      <c r="B1402" s="10" t="str">
        <f t="array" ref="B1402">IFERROR(XLOOKUP(A1402,'Asignacion Ene'!A:A,'Asignacion Ene'!C:C))</f>
        <v/>
      </c>
      <c r="C1402" s="10" t="str">
        <f t="array" ref="C1402">IFERROR(XLOOKUP(A1402,'Asignacion Ene'!A:A,'Asignacion Ene'!B:B))</f>
        <v/>
      </c>
      <c r="D1402" s="28">
        <v>45672.47751157408</v>
      </c>
      <c r="E1402" s="16" t="s">
        <v>32</v>
      </c>
      <c r="F1402" s="10" t="str">
        <f t="array" ref="F1402">IFERROR(XLOOKUP(E1402,Operadores!A:A,Operadores!B:B))</f>
        <v>MTTO</v>
      </c>
      <c r="G1402" s="16" t="s">
        <v>17</v>
      </c>
      <c r="H1402" s="13">
        <v>19.2</v>
      </c>
      <c r="I1402" s="18">
        <v>43.0</v>
      </c>
      <c r="J1402" s="15">
        <f t="shared" si="5"/>
        <v>825.6</v>
      </c>
      <c r="K1402" s="10" t="str">
        <f t="array" ref="K1402">IFERROR(XLOOKUP(G1402,'Tipo de Carga'!A:A,'Tipo de Carga'!B:B))</f>
        <v>Autoabasto</v>
      </c>
      <c r="L1402" s="10">
        <f t="shared" si="2"/>
        <v>3</v>
      </c>
      <c r="M1402" s="10">
        <f t="shared" si="3"/>
        <v>15</v>
      </c>
      <c r="N1402" s="10">
        <f t="shared" si="4"/>
        <v>1</v>
      </c>
      <c r="O1402" s="10" t="str">
        <f t="array" ref="O1402">IFERROR(XLOOKUP(G1402,'Tipo de Carga'!A:A,'Tipo de Carga'!C:C))</f>
        <v>Diesel</v>
      </c>
    </row>
    <row r="1403">
      <c r="A1403" s="16" t="s">
        <v>325</v>
      </c>
      <c r="B1403" s="10" t="str">
        <f t="array" ref="B1403">IFERROR(XLOOKUP(A1403,'Asignacion Ene'!A:A,'Asignacion Ene'!C:C))</f>
        <v/>
      </c>
      <c r="C1403" s="10" t="str">
        <f t="array" ref="C1403">IFERROR(XLOOKUP(A1403,'Asignacion Ene'!A:A,'Asignacion Ene'!B:B))</f>
        <v/>
      </c>
      <c r="D1403" s="28">
        <v>45672.4759837963</v>
      </c>
      <c r="E1403" s="16" t="s">
        <v>32</v>
      </c>
      <c r="F1403" s="10" t="str">
        <f t="array" ref="F1403">IFERROR(XLOOKUP(E1403,Operadores!A:A,Operadores!B:B))</f>
        <v>MTTO</v>
      </c>
      <c r="G1403" s="16" t="s">
        <v>17</v>
      </c>
      <c r="H1403" s="13">
        <v>19.2</v>
      </c>
      <c r="I1403" s="18">
        <v>43.0</v>
      </c>
      <c r="J1403" s="15">
        <f t="shared" si="5"/>
        <v>825.6</v>
      </c>
      <c r="K1403" s="10" t="str">
        <f t="array" ref="K1403">IFERROR(XLOOKUP(G1403,'Tipo de Carga'!A:A,'Tipo de Carga'!B:B))</f>
        <v>Autoabasto</v>
      </c>
      <c r="L1403" s="10">
        <f t="shared" si="2"/>
        <v>3</v>
      </c>
      <c r="M1403" s="10">
        <f t="shared" si="3"/>
        <v>15</v>
      </c>
      <c r="N1403" s="10">
        <f t="shared" si="4"/>
        <v>1</v>
      </c>
      <c r="O1403" s="10" t="str">
        <f t="array" ref="O1403">IFERROR(XLOOKUP(G1403,'Tipo de Carga'!A:A,'Tipo de Carga'!C:C))</f>
        <v>Diesel</v>
      </c>
    </row>
    <row r="1404">
      <c r="A1404" s="16">
        <v>2086.0</v>
      </c>
      <c r="B1404" s="10" t="str">
        <f t="array" ref="B1404">IFERROR(XLOOKUP(A1404,'Asignacion Ene'!A:A,'Asignacion Ene'!C:C))</f>
        <v>MeLi asignado SD</v>
      </c>
      <c r="C1404" s="10" t="str">
        <f t="array" ref="C1404">IFERROR(XLOOKUP(A1404,'Asignacion Ene'!A:A,'Asignacion Ene'!B:B))</f>
        <v>EC-05</v>
      </c>
      <c r="D1404" s="28">
        <v>45672.46917824074</v>
      </c>
      <c r="E1404" s="16" t="s">
        <v>139</v>
      </c>
      <c r="F1404" s="10" t="str">
        <f t="array" ref="F1404">IFERROR(XLOOKUP(E1404,Operadores!A:A,Operadores!B:B))</f>
        <v>SOSERN</v>
      </c>
      <c r="G1404" s="16" t="s">
        <v>17</v>
      </c>
      <c r="H1404" s="13">
        <v>19.2</v>
      </c>
      <c r="I1404" s="18">
        <v>233.0</v>
      </c>
      <c r="J1404" s="15">
        <f t="shared" si="5"/>
        <v>4473.6</v>
      </c>
      <c r="K1404" s="10" t="str">
        <f t="array" ref="K1404">IFERROR(XLOOKUP(G1404,'Tipo de Carga'!A:A,'Tipo de Carga'!B:B))</f>
        <v>Autoabasto</v>
      </c>
      <c r="L1404" s="10">
        <f t="shared" si="2"/>
        <v>3</v>
      </c>
      <c r="M1404" s="10">
        <f t="shared" si="3"/>
        <v>15</v>
      </c>
      <c r="N1404" s="10">
        <f t="shared" si="4"/>
        <v>1</v>
      </c>
      <c r="O1404" s="10" t="str">
        <f t="array" ref="O1404">IFERROR(XLOOKUP(G1404,'Tipo de Carga'!A:A,'Tipo de Carga'!C:C))</f>
        <v>Diesel</v>
      </c>
    </row>
    <row r="1405">
      <c r="A1405" s="16">
        <v>1995.0</v>
      </c>
      <c r="B1405" s="10" t="str">
        <f t="array" ref="B1405">IFERROR(XLOOKUP(A1405,'Asignacion Ene'!A:A,'Asignacion Ene'!C:C))</f>
        <v>MeLi Dedicado Merida</v>
      </c>
      <c r="C1405" s="10" t="str">
        <f t="array" ref="C1405">IFERROR(XLOOKUP(A1405,'Asignacion Ene'!A:A,'Asignacion Ene'!B:B))</f>
        <v>EC-05</v>
      </c>
      <c r="D1405" s="28">
        <v>45672.45774305556</v>
      </c>
      <c r="E1405" s="16" t="s">
        <v>178</v>
      </c>
      <c r="F1405" s="10" t="str">
        <f t="array" ref="F1405">IFERROR(XLOOKUP(E1405,Operadores!A:A,Operadores!B:B))</f>
        <v>ESTAN</v>
      </c>
      <c r="G1405" s="16" t="s">
        <v>17</v>
      </c>
      <c r="H1405" s="13">
        <v>19.2</v>
      </c>
      <c r="I1405" s="18">
        <v>287.0</v>
      </c>
      <c r="J1405" s="15">
        <f t="shared" si="5"/>
        <v>5510.4</v>
      </c>
      <c r="K1405" s="10" t="str">
        <f t="array" ref="K1405">IFERROR(XLOOKUP(G1405,'Tipo de Carga'!A:A,'Tipo de Carga'!B:B))</f>
        <v>Autoabasto</v>
      </c>
      <c r="L1405" s="10">
        <f t="shared" si="2"/>
        <v>3</v>
      </c>
      <c r="M1405" s="10">
        <f t="shared" si="3"/>
        <v>15</v>
      </c>
      <c r="N1405" s="10">
        <f t="shared" si="4"/>
        <v>1</v>
      </c>
      <c r="O1405" s="10" t="str">
        <f t="array" ref="O1405">IFERROR(XLOOKUP(G1405,'Tipo de Carga'!A:A,'Tipo de Carga'!C:C))</f>
        <v>Diesel</v>
      </c>
    </row>
    <row r="1406">
      <c r="A1406" s="16">
        <v>1993.0</v>
      </c>
      <c r="B1406" s="10" t="str">
        <f t="array" ref="B1406">IFERROR(XLOOKUP(A1406,'Asignacion Ene'!A:A,'Asignacion Ene'!C:C))</f>
        <v>MeLi Dedicado TD</v>
      </c>
      <c r="C1406" s="10" t="str">
        <f t="array" ref="C1406">IFERROR(XLOOKUP(A1406,'Asignacion Ene'!A:A,'Asignacion Ene'!B:B))</f>
        <v>EC-05</v>
      </c>
      <c r="D1406" s="28">
        <v>45672.44096064815</v>
      </c>
      <c r="E1406" s="16" t="s">
        <v>374</v>
      </c>
      <c r="F1406" s="10" t="str">
        <f t="array" ref="F1406">IFERROR(XLOOKUP(E1406,Operadores!A:A,Operadores!B:B))</f>
        <v>CELJOS</v>
      </c>
      <c r="G1406" s="16" t="s">
        <v>17</v>
      </c>
      <c r="H1406" s="13">
        <v>19.2</v>
      </c>
      <c r="I1406" s="18">
        <v>545.0</v>
      </c>
      <c r="J1406" s="15">
        <f t="shared" si="5"/>
        <v>10464</v>
      </c>
      <c r="K1406" s="10" t="str">
        <f t="array" ref="K1406">IFERROR(XLOOKUP(G1406,'Tipo de Carga'!A:A,'Tipo de Carga'!B:B))</f>
        <v>Autoabasto</v>
      </c>
      <c r="L1406" s="10">
        <f t="shared" si="2"/>
        <v>3</v>
      </c>
      <c r="M1406" s="10">
        <f t="shared" si="3"/>
        <v>15</v>
      </c>
      <c r="N1406" s="10">
        <f t="shared" si="4"/>
        <v>1</v>
      </c>
      <c r="O1406" s="10" t="str">
        <f t="array" ref="O1406">IFERROR(XLOOKUP(G1406,'Tipo de Carga'!A:A,'Tipo de Carga'!C:C))</f>
        <v>Diesel</v>
      </c>
    </row>
    <row r="1407">
      <c r="A1407" s="16">
        <v>1976.0</v>
      </c>
      <c r="B1407" s="10" t="str">
        <f t="array" ref="B1407">IFERROR(XLOOKUP(A1407,'Asignacion Ene'!A:A,'Asignacion Ene'!C:C))</f>
        <v>MeLi asignado SD</v>
      </c>
      <c r="C1407" s="10" t="str">
        <f t="array" ref="C1407">IFERROR(XLOOKUP(A1407,'Asignacion Ene'!A:A,'Asignacion Ene'!B:B))</f>
        <v>EC-05</v>
      </c>
      <c r="D1407" s="28">
        <v>45672.37206018518</v>
      </c>
      <c r="E1407" s="16" t="s">
        <v>300</v>
      </c>
      <c r="F1407" s="10" t="str">
        <f t="array" ref="F1407">IFERROR(XLOOKUP(E1407,Operadores!A:A,Operadores!B:B))</f>
        <v>BAUGEO</v>
      </c>
      <c r="G1407" s="16" t="s">
        <v>17</v>
      </c>
      <c r="H1407" s="13">
        <v>19.2</v>
      </c>
      <c r="I1407" s="18">
        <v>495.0</v>
      </c>
      <c r="J1407" s="15">
        <f t="shared" si="5"/>
        <v>9504</v>
      </c>
      <c r="K1407" s="10" t="str">
        <f t="array" ref="K1407">IFERROR(XLOOKUP(G1407,'Tipo de Carga'!A:A,'Tipo de Carga'!B:B))</f>
        <v>Autoabasto</v>
      </c>
      <c r="L1407" s="10">
        <f t="shared" si="2"/>
        <v>3</v>
      </c>
      <c r="M1407" s="10">
        <f t="shared" si="3"/>
        <v>15</v>
      </c>
      <c r="N1407" s="10">
        <f t="shared" si="4"/>
        <v>1</v>
      </c>
      <c r="O1407" s="10" t="str">
        <f t="array" ref="O1407">IFERROR(XLOOKUP(G1407,'Tipo de Carga'!A:A,'Tipo de Carga'!C:C))</f>
        <v>Diesel</v>
      </c>
    </row>
    <row r="1408">
      <c r="A1408" s="16">
        <v>1872.0</v>
      </c>
      <c r="B1408" s="10" t="str">
        <f t="array" ref="B1408">IFERROR(XLOOKUP(A1408,'Asignacion Ene'!A:A,'Asignacion Ene'!C:C))</f>
        <v>Circuitos</v>
      </c>
      <c r="C1408" s="10" t="str">
        <f t="array" ref="C1408">IFERROR(XLOOKUP(A1408,'Asignacion Ene'!A:A,'Asignacion Ene'!B:B))</f>
        <v>EC-03</v>
      </c>
      <c r="D1408" s="28">
        <v>45672.36498842593</v>
      </c>
      <c r="E1408" s="16" t="s">
        <v>354</v>
      </c>
      <c r="F1408" s="10" t="str">
        <f t="array" ref="F1408">IFERROR(XLOOKUP(E1408,Operadores!A:A,Operadores!B:B))</f>
        <v>SALMAR01</v>
      </c>
      <c r="G1408" s="16" t="s">
        <v>17</v>
      </c>
      <c r="H1408" s="13">
        <v>19.2</v>
      </c>
      <c r="I1408" s="18">
        <v>277.0</v>
      </c>
      <c r="J1408" s="15">
        <f t="shared" si="5"/>
        <v>5318.4</v>
      </c>
      <c r="K1408" s="10" t="str">
        <f t="array" ref="K1408">IFERROR(XLOOKUP(G1408,'Tipo de Carga'!A:A,'Tipo de Carga'!B:B))</f>
        <v>Autoabasto</v>
      </c>
      <c r="L1408" s="10">
        <f t="shared" si="2"/>
        <v>3</v>
      </c>
      <c r="M1408" s="10">
        <f t="shared" si="3"/>
        <v>15</v>
      </c>
      <c r="N1408" s="10">
        <f t="shared" si="4"/>
        <v>1</v>
      </c>
      <c r="O1408" s="10" t="str">
        <f t="array" ref="O1408">IFERROR(XLOOKUP(G1408,'Tipo de Carga'!A:A,'Tipo de Carga'!C:C))</f>
        <v>Diesel</v>
      </c>
    </row>
    <row r="1409">
      <c r="A1409" s="16">
        <v>1933.0</v>
      </c>
      <c r="B1409" s="10" t="str">
        <f t="array" ref="B1409">IFERROR(XLOOKUP(A1409,'Asignacion Ene'!A:A,'Asignacion Ene'!C:C))</f>
        <v>Circuitos</v>
      </c>
      <c r="C1409" s="10" t="str">
        <f t="array" ref="C1409">IFERROR(XLOOKUP(A1409,'Asignacion Ene'!A:A,'Asignacion Ene'!B:B))</f>
        <v>EC-03</v>
      </c>
      <c r="D1409" s="28">
        <v>45672.341365740744</v>
      </c>
      <c r="E1409" s="16" t="s">
        <v>87</v>
      </c>
      <c r="F1409" s="10" t="str">
        <f t="array" ref="F1409">IFERROR(XLOOKUP(E1409,Operadores!A:A,Operadores!B:B))</f>
        <v>OLIMAR01</v>
      </c>
      <c r="G1409" s="16" t="s">
        <v>17</v>
      </c>
      <c r="H1409" s="13">
        <v>19.2</v>
      </c>
      <c r="I1409" s="18">
        <v>328.0</v>
      </c>
      <c r="J1409" s="15">
        <f t="shared" si="5"/>
        <v>6297.6</v>
      </c>
      <c r="K1409" s="10" t="str">
        <f t="array" ref="K1409">IFERROR(XLOOKUP(G1409,'Tipo de Carga'!A:A,'Tipo de Carga'!B:B))</f>
        <v>Autoabasto</v>
      </c>
      <c r="L1409" s="10">
        <f t="shared" si="2"/>
        <v>3</v>
      </c>
      <c r="M1409" s="10">
        <f t="shared" si="3"/>
        <v>15</v>
      </c>
      <c r="N1409" s="10">
        <f t="shared" si="4"/>
        <v>1</v>
      </c>
      <c r="O1409" s="10" t="str">
        <f t="array" ref="O1409">IFERROR(XLOOKUP(G1409,'Tipo de Carga'!A:A,'Tipo de Carga'!C:C))</f>
        <v>Diesel</v>
      </c>
    </row>
    <row r="1410">
      <c r="A1410" s="16">
        <v>2001.0</v>
      </c>
      <c r="B1410" s="10" t="str">
        <f t="array" ref="B1410">IFERROR(XLOOKUP(A1410,'Asignacion Ene'!A:A,'Asignacion Ene'!C:C))</f>
        <v>MeLi Dedicado Merida</v>
      </c>
      <c r="C1410" s="10" t="str">
        <f t="array" ref="C1410">IFERROR(XLOOKUP(A1410,'Asignacion Ene'!A:A,'Asignacion Ene'!B:B))</f>
        <v>EC-05</v>
      </c>
      <c r="D1410" s="28">
        <v>45672.276875</v>
      </c>
      <c r="E1410" s="16" t="s">
        <v>362</v>
      </c>
      <c r="F1410" s="10" t="str">
        <f t="array" ref="F1410">IFERROR(XLOOKUP(E1410,Operadores!A:A,Operadores!B:B))</f>
        <v>TRESER</v>
      </c>
      <c r="G1410" s="16" t="s">
        <v>17</v>
      </c>
      <c r="H1410" s="13">
        <v>19.2</v>
      </c>
      <c r="I1410" s="18">
        <v>345.0</v>
      </c>
      <c r="J1410" s="15">
        <f t="shared" si="5"/>
        <v>6624</v>
      </c>
      <c r="K1410" s="10" t="str">
        <f t="array" ref="K1410">IFERROR(XLOOKUP(G1410,'Tipo de Carga'!A:A,'Tipo de Carga'!B:B))</f>
        <v>Autoabasto</v>
      </c>
      <c r="L1410" s="10">
        <f t="shared" si="2"/>
        <v>3</v>
      </c>
      <c r="M1410" s="10">
        <f t="shared" si="3"/>
        <v>15</v>
      </c>
      <c r="N1410" s="10">
        <f t="shared" si="4"/>
        <v>1</v>
      </c>
      <c r="O1410" s="10" t="str">
        <f t="array" ref="O1410">IFERROR(XLOOKUP(G1410,'Tipo de Carga'!A:A,'Tipo de Carga'!C:C))</f>
        <v>Diesel</v>
      </c>
    </row>
    <row r="1411">
      <c r="A1411" s="16">
        <v>2037.0</v>
      </c>
      <c r="B1411" s="10" t="str">
        <f t="array" ref="B1411">IFERROR(XLOOKUP(A1411,'Asignacion Ene'!A:A,'Asignacion Ene'!C:C))</f>
        <v>Liverpool Local</v>
      </c>
      <c r="C1411" s="10" t="str">
        <f t="array" ref="C1411">IFERROR(XLOOKUP(A1411,'Asignacion Ene'!A:A,'Asignacion Ene'!B:B))</f>
        <v>EC-01</v>
      </c>
      <c r="D1411" s="28">
        <v>45672.270891203705</v>
      </c>
      <c r="E1411" s="16" t="s">
        <v>146</v>
      </c>
      <c r="F1411" s="10" t="str">
        <f t="array" ref="F1411">IFERROR(XLOOKUP(E1411,Operadores!A:A,Operadores!B:B))</f>
        <v>MIRJON</v>
      </c>
      <c r="G1411" s="16" t="s">
        <v>17</v>
      </c>
      <c r="H1411" s="13">
        <v>19.2</v>
      </c>
      <c r="I1411" s="18">
        <v>296.0</v>
      </c>
      <c r="J1411" s="15">
        <f t="shared" si="5"/>
        <v>5683.2</v>
      </c>
      <c r="K1411" s="10" t="str">
        <f t="array" ref="K1411">IFERROR(XLOOKUP(G1411,'Tipo de Carga'!A:A,'Tipo de Carga'!B:B))</f>
        <v>Autoabasto</v>
      </c>
      <c r="L1411" s="10">
        <f t="shared" si="2"/>
        <v>3</v>
      </c>
      <c r="M1411" s="10">
        <f t="shared" si="3"/>
        <v>15</v>
      </c>
      <c r="N1411" s="10">
        <f t="shared" si="4"/>
        <v>1</v>
      </c>
      <c r="O1411" s="10" t="str">
        <f t="array" ref="O1411">IFERROR(XLOOKUP(G1411,'Tipo de Carga'!A:A,'Tipo de Carga'!C:C))</f>
        <v>Diesel</v>
      </c>
    </row>
    <row r="1412">
      <c r="A1412" s="16">
        <v>2042.0</v>
      </c>
      <c r="B1412" s="10" t="str">
        <f t="array" ref="B1412">IFERROR(XLOOKUP(A1412,'Asignacion Ene'!A:A,'Asignacion Ene'!C:C))</f>
        <v>Liverpool Local</v>
      </c>
      <c r="C1412" s="10" t="str">
        <f t="array" ref="C1412">IFERROR(XLOOKUP(A1412,'Asignacion Ene'!A:A,'Asignacion Ene'!B:B))</f>
        <v>EC-01</v>
      </c>
      <c r="D1412" s="28">
        <v>45672.2640625</v>
      </c>
      <c r="E1412" s="16" t="s">
        <v>308</v>
      </c>
      <c r="F1412" s="10" t="str">
        <f t="array" ref="F1412">IFERROR(XLOOKUP(E1412,Operadores!A:A,Operadores!B:B))</f>
        <v>ESCALA</v>
      </c>
      <c r="G1412" s="16" t="s">
        <v>17</v>
      </c>
      <c r="H1412" s="13">
        <v>19.2</v>
      </c>
      <c r="I1412" s="18">
        <v>301.0</v>
      </c>
      <c r="J1412" s="15">
        <f t="shared" si="5"/>
        <v>5779.2</v>
      </c>
      <c r="K1412" s="10" t="str">
        <f t="array" ref="K1412">IFERROR(XLOOKUP(G1412,'Tipo de Carga'!A:A,'Tipo de Carga'!B:B))</f>
        <v>Autoabasto</v>
      </c>
      <c r="L1412" s="10">
        <f t="shared" si="2"/>
        <v>3</v>
      </c>
      <c r="M1412" s="10">
        <f t="shared" si="3"/>
        <v>15</v>
      </c>
      <c r="N1412" s="10">
        <f t="shared" si="4"/>
        <v>1</v>
      </c>
      <c r="O1412" s="10" t="str">
        <f t="array" ref="O1412">IFERROR(XLOOKUP(G1412,'Tipo de Carga'!A:A,'Tipo de Carga'!C:C))</f>
        <v>Diesel</v>
      </c>
    </row>
    <row r="1413">
      <c r="A1413" s="16">
        <v>1838.0</v>
      </c>
      <c r="B1413" s="10" t="str">
        <f t="array" ref="B1413">IFERROR(XLOOKUP(A1413,'Asignacion Ene'!A:A,'Asignacion Ene'!C:C))</f>
        <v>Liverpool Local</v>
      </c>
      <c r="C1413" s="10" t="str">
        <f t="array" ref="C1413">IFERROR(XLOOKUP(A1413,'Asignacion Ene'!A:A,'Asignacion Ene'!B:B))</f>
        <v>EC-01</v>
      </c>
      <c r="D1413" s="28">
        <v>45672.26207175926</v>
      </c>
      <c r="E1413" s="16" t="s">
        <v>326</v>
      </c>
      <c r="F1413" s="10" t="str">
        <f t="array" ref="F1413">IFERROR(XLOOKUP(E1413,Operadores!A:A,Operadores!B:B))</f>
        <v>CARCRI</v>
      </c>
      <c r="G1413" s="16" t="s">
        <v>17</v>
      </c>
      <c r="H1413" s="13">
        <v>19.2</v>
      </c>
      <c r="I1413" s="18">
        <v>797.0</v>
      </c>
      <c r="J1413" s="15">
        <f t="shared" si="5"/>
        <v>15302.4</v>
      </c>
      <c r="K1413" s="10" t="str">
        <f t="array" ref="K1413">IFERROR(XLOOKUP(G1413,'Tipo de Carga'!A:A,'Tipo de Carga'!B:B))</f>
        <v>Autoabasto</v>
      </c>
      <c r="L1413" s="10">
        <f t="shared" si="2"/>
        <v>3</v>
      </c>
      <c r="M1413" s="10">
        <f t="shared" si="3"/>
        <v>15</v>
      </c>
      <c r="N1413" s="10">
        <f t="shared" si="4"/>
        <v>1</v>
      </c>
      <c r="O1413" s="10" t="str">
        <f t="array" ref="O1413">IFERROR(XLOOKUP(G1413,'Tipo de Carga'!A:A,'Tipo de Carga'!C:C))</f>
        <v>Diesel</v>
      </c>
    </row>
    <row r="1414">
      <c r="A1414" s="16">
        <v>1752.0</v>
      </c>
      <c r="B1414" s="10" t="str">
        <f t="array" ref="B1414">IFERROR(XLOOKUP(A1414,'Asignacion Ene'!A:A,'Asignacion Ene'!C:C))</f>
        <v>Liverpool Local</v>
      </c>
      <c r="C1414" s="10" t="str">
        <f t="array" ref="C1414">IFERROR(XLOOKUP(A1414,'Asignacion Ene'!A:A,'Asignacion Ene'!B:B))</f>
        <v>EC-01</v>
      </c>
      <c r="D1414" s="28">
        <v>45672.25157407407</v>
      </c>
      <c r="E1414" s="16" t="s">
        <v>149</v>
      </c>
      <c r="F1414" s="10" t="str">
        <f t="array" ref="F1414">IFERROR(XLOOKUP(E1414,Operadores!A:A,Operadores!B:B))</f>
        <v>REYGU</v>
      </c>
      <c r="G1414" s="16" t="s">
        <v>17</v>
      </c>
      <c r="H1414" s="13">
        <v>19.2</v>
      </c>
      <c r="I1414" s="18">
        <v>434.0</v>
      </c>
      <c r="J1414" s="15">
        <f t="shared" si="5"/>
        <v>8332.8</v>
      </c>
      <c r="K1414" s="10" t="str">
        <f t="array" ref="K1414">IFERROR(XLOOKUP(G1414,'Tipo de Carga'!A:A,'Tipo de Carga'!B:B))</f>
        <v>Autoabasto</v>
      </c>
      <c r="L1414" s="10">
        <f t="shared" si="2"/>
        <v>3</v>
      </c>
      <c r="M1414" s="10">
        <f t="shared" si="3"/>
        <v>15</v>
      </c>
      <c r="N1414" s="10">
        <f t="shared" si="4"/>
        <v>1</v>
      </c>
      <c r="O1414" s="10" t="str">
        <f t="array" ref="O1414">IFERROR(XLOOKUP(G1414,'Tipo de Carga'!A:A,'Tipo de Carga'!C:C))</f>
        <v>Diesel</v>
      </c>
    </row>
    <row r="1415">
      <c r="A1415" s="16">
        <v>1935.0</v>
      </c>
      <c r="B1415" s="10" t="str">
        <f t="array" ref="B1415">IFERROR(XLOOKUP(A1415,'Asignacion Ene'!A:A,'Asignacion Ene'!C:C))</f>
        <v>Patieros sucursal</v>
      </c>
      <c r="C1415" s="10" t="str">
        <f t="array" ref="C1415">IFERROR(XLOOKUP(A1415,'Asignacion Ene'!A:A,'Asignacion Ene'!B:B))</f>
        <v>EC-03</v>
      </c>
      <c r="D1415" s="28">
        <v>45672.23681712963</v>
      </c>
      <c r="E1415" s="16" t="s">
        <v>130</v>
      </c>
      <c r="F1415" s="10" t="str">
        <f t="array" ref="F1415">IFERROR(XLOOKUP(E1415,Operadores!A:A,Operadores!B:B))</f>
        <v>RODMA</v>
      </c>
      <c r="G1415" s="16" t="s">
        <v>17</v>
      </c>
      <c r="H1415" s="13">
        <v>19.2</v>
      </c>
      <c r="I1415" s="18">
        <v>371.0</v>
      </c>
      <c r="J1415" s="15">
        <f t="shared" si="5"/>
        <v>7123.2</v>
      </c>
      <c r="K1415" s="10" t="str">
        <f t="array" ref="K1415">IFERROR(XLOOKUP(G1415,'Tipo de Carga'!A:A,'Tipo de Carga'!B:B))</f>
        <v>Autoabasto</v>
      </c>
      <c r="L1415" s="10">
        <f t="shared" si="2"/>
        <v>3</v>
      </c>
      <c r="M1415" s="10">
        <f t="shared" si="3"/>
        <v>15</v>
      </c>
      <c r="N1415" s="10">
        <f t="shared" si="4"/>
        <v>1</v>
      </c>
      <c r="O1415" s="10" t="str">
        <f t="array" ref="O1415">IFERROR(XLOOKUP(G1415,'Tipo de Carga'!A:A,'Tipo de Carga'!C:C))</f>
        <v>Diesel</v>
      </c>
    </row>
    <row r="1416">
      <c r="A1416" s="16">
        <v>1958.0</v>
      </c>
      <c r="B1416" s="10" t="str">
        <f t="array" ref="B1416">IFERROR(XLOOKUP(A1416,'Asignacion Ene'!A:A,'Asignacion Ene'!C:C))</f>
        <v>Full Liver</v>
      </c>
      <c r="C1416" s="10" t="str">
        <f t="array" ref="C1416">IFERROR(XLOOKUP(A1416,'Asignacion Ene'!A:A,'Asignacion Ene'!B:B))</f>
        <v>EC-01</v>
      </c>
      <c r="D1416" s="28">
        <v>45672.22677083333</v>
      </c>
      <c r="E1416" s="16" t="s">
        <v>48</v>
      </c>
      <c r="F1416" s="10" t="str">
        <f t="array" ref="F1416">IFERROR(XLOOKUP(E1416,Operadores!A:A,Operadores!B:B))</f>
        <v>MONAL</v>
      </c>
      <c r="G1416" s="16" t="s">
        <v>17</v>
      </c>
      <c r="H1416" s="13">
        <v>19.2</v>
      </c>
      <c r="I1416" s="18">
        <v>750.0</v>
      </c>
      <c r="J1416" s="15">
        <f t="shared" si="5"/>
        <v>14400</v>
      </c>
      <c r="K1416" s="10" t="str">
        <f t="array" ref="K1416">IFERROR(XLOOKUP(G1416,'Tipo de Carga'!A:A,'Tipo de Carga'!B:B))</f>
        <v>Autoabasto</v>
      </c>
      <c r="L1416" s="10">
        <f t="shared" si="2"/>
        <v>3</v>
      </c>
      <c r="M1416" s="10">
        <f t="shared" si="3"/>
        <v>15</v>
      </c>
      <c r="N1416" s="10">
        <f t="shared" si="4"/>
        <v>1</v>
      </c>
      <c r="O1416" s="10" t="str">
        <f t="array" ref="O1416">IFERROR(XLOOKUP(G1416,'Tipo de Carga'!A:A,'Tipo de Carga'!C:C))</f>
        <v>Diesel</v>
      </c>
    </row>
    <row r="1417">
      <c r="A1417" s="16">
        <v>1892.0</v>
      </c>
      <c r="B1417" s="10" t="str">
        <f t="array" ref="B1417">IFERROR(XLOOKUP(A1417,'Asignacion Ene'!A:A,'Asignacion Ene'!C:C))</f>
        <v>Full Liver</v>
      </c>
      <c r="C1417" s="10" t="str">
        <f t="array" ref="C1417">IFERROR(XLOOKUP(A1417,'Asignacion Ene'!A:A,'Asignacion Ene'!B:B))</f>
        <v>EC-01</v>
      </c>
      <c r="D1417" s="28">
        <v>45672.2253125</v>
      </c>
      <c r="E1417" s="16" t="s">
        <v>73</v>
      </c>
      <c r="F1417" s="10" t="str">
        <f t="array" ref="F1417">IFERROR(XLOOKUP(E1417,Operadores!A:A,Operadores!B:B))</f>
        <v>CALVI</v>
      </c>
      <c r="G1417" s="16" t="s">
        <v>17</v>
      </c>
      <c r="H1417" s="13">
        <v>19.2</v>
      </c>
      <c r="I1417" s="18">
        <v>805.0</v>
      </c>
      <c r="J1417" s="15">
        <f t="shared" si="5"/>
        <v>15456</v>
      </c>
      <c r="K1417" s="10" t="str">
        <f t="array" ref="K1417">IFERROR(XLOOKUP(G1417,'Tipo de Carga'!A:A,'Tipo de Carga'!B:B))</f>
        <v>Autoabasto</v>
      </c>
      <c r="L1417" s="10">
        <f t="shared" si="2"/>
        <v>3</v>
      </c>
      <c r="M1417" s="10">
        <f t="shared" si="3"/>
        <v>15</v>
      </c>
      <c r="N1417" s="10">
        <f t="shared" si="4"/>
        <v>1</v>
      </c>
      <c r="O1417" s="10" t="str">
        <f t="array" ref="O1417">IFERROR(XLOOKUP(G1417,'Tipo de Carga'!A:A,'Tipo de Carga'!C:C))</f>
        <v>Diesel</v>
      </c>
    </row>
    <row r="1418">
      <c r="A1418" s="16">
        <v>1735.0</v>
      </c>
      <c r="B1418" s="10" t="str">
        <f t="array" ref="B1418">IFERROR(XLOOKUP(A1418,'Asignacion Ene'!A:A,'Asignacion Ene'!C:C))</f>
        <v>Pilgrims Tepo</v>
      </c>
      <c r="C1418" s="10" t="str">
        <f t="array" ref="C1418">IFERROR(XLOOKUP(A1418,'Asignacion Ene'!A:A,'Asignacion Ene'!B:B))</f>
        <v>EC-02</v>
      </c>
      <c r="D1418" s="28">
        <v>45672.159733796296</v>
      </c>
      <c r="E1418" s="16" t="s">
        <v>267</v>
      </c>
      <c r="F1418" s="10" t="str">
        <f t="array" ref="F1418">IFERROR(XLOOKUP(E1418,Operadores!A:A,Operadores!B:B))</f>
        <v>RAMJOS</v>
      </c>
      <c r="G1418" s="16" t="s">
        <v>17</v>
      </c>
      <c r="H1418" s="13">
        <v>19.2</v>
      </c>
      <c r="I1418" s="18">
        <v>263.0</v>
      </c>
      <c r="J1418" s="15">
        <f t="shared" si="5"/>
        <v>5049.6</v>
      </c>
      <c r="K1418" s="10" t="str">
        <f t="array" ref="K1418">IFERROR(XLOOKUP(G1418,'Tipo de Carga'!A:A,'Tipo de Carga'!B:B))</f>
        <v>Autoabasto</v>
      </c>
      <c r="L1418" s="10">
        <f t="shared" si="2"/>
        <v>3</v>
      </c>
      <c r="M1418" s="10">
        <f t="shared" si="3"/>
        <v>15</v>
      </c>
      <c r="N1418" s="10">
        <f t="shared" si="4"/>
        <v>1</v>
      </c>
      <c r="O1418" s="10" t="str">
        <f t="array" ref="O1418">IFERROR(XLOOKUP(G1418,'Tipo de Carga'!A:A,'Tipo de Carga'!C:C))</f>
        <v>Diesel</v>
      </c>
    </row>
    <row r="1419">
      <c r="A1419" s="16">
        <v>2014.0</v>
      </c>
      <c r="B1419" s="10" t="str">
        <f t="array" ref="B1419">IFERROR(XLOOKUP(A1419,'Asignacion Ene'!A:A,'Asignacion Ene'!C:C))</f>
        <v>MeLi Asignado TD</v>
      </c>
      <c r="C1419" s="10" t="str">
        <f t="array" ref="C1419">IFERROR(XLOOKUP(A1419,'Asignacion Ene'!A:A,'Asignacion Ene'!B:B))</f>
        <v>EC-05</v>
      </c>
      <c r="D1419" s="28">
        <v>45672.12042824074</v>
      </c>
      <c r="E1419" s="16" t="s">
        <v>75</v>
      </c>
      <c r="F1419" s="10" t="str">
        <f t="array" ref="F1419">IFERROR(XLOOKUP(E1419,Operadores!A:A,Operadores!B:B))</f>
        <v>OLVJUA01</v>
      </c>
      <c r="G1419" s="16" t="s">
        <v>17</v>
      </c>
      <c r="H1419" s="13">
        <v>19.2</v>
      </c>
      <c r="I1419" s="18">
        <v>552.0</v>
      </c>
      <c r="J1419" s="15">
        <f t="shared" si="5"/>
        <v>10598.4</v>
      </c>
      <c r="K1419" s="10" t="str">
        <f t="array" ref="K1419">IFERROR(XLOOKUP(G1419,'Tipo de Carga'!A:A,'Tipo de Carga'!B:B))</f>
        <v>Autoabasto</v>
      </c>
      <c r="L1419" s="10">
        <f t="shared" si="2"/>
        <v>3</v>
      </c>
      <c r="M1419" s="10">
        <f t="shared" si="3"/>
        <v>15</v>
      </c>
      <c r="N1419" s="10">
        <f t="shared" si="4"/>
        <v>1</v>
      </c>
      <c r="O1419" s="10" t="str">
        <f t="array" ref="O1419">IFERROR(XLOOKUP(G1419,'Tipo de Carga'!A:A,'Tipo de Carga'!C:C))</f>
        <v>Diesel</v>
      </c>
    </row>
    <row r="1420">
      <c r="A1420" s="16">
        <v>1731.0</v>
      </c>
      <c r="B1420" s="10" t="str">
        <f t="array" ref="B1420">IFERROR(XLOOKUP(A1420,'Asignacion Ene'!A:A,'Asignacion Ene'!C:C))</f>
        <v>Pilgrims Tepo</v>
      </c>
      <c r="C1420" s="10" t="str">
        <f t="array" ref="C1420">IFERROR(XLOOKUP(A1420,'Asignacion Ene'!A:A,'Asignacion Ene'!B:B))</f>
        <v>EC-02</v>
      </c>
      <c r="D1420" s="28">
        <v>45672.088159722225</v>
      </c>
      <c r="E1420" s="16" t="s">
        <v>270</v>
      </c>
      <c r="F1420" s="10" t="str">
        <f t="array" ref="F1420">IFERROR(XLOOKUP(E1420,Operadores!A:A,Operadores!B:B))</f>
        <v>ROSGIL</v>
      </c>
      <c r="G1420" s="16" t="s">
        <v>17</v>
      </c>
      <c r="H1420" s="13">
        <v>19.2</v>
      </c>
      <c r="I1420" s="18">
        <v>261.0</v>
      </c>
      <c r="J1420" s="15">
        <f t="shared" si="5"/>
        <v>5011.2</v>
      </c>
      <c r="K1420" s="10" t="str">
        <f t="array" ref="K1420">IFERROR(XLOOKUP(G1420,'Tipo de Carga'!A:A,'Tipo de Carga'!B:B))</f>
        <v>Autoabasto</v>
      </c>
      <c r="L1420" s="10">
        <f t="shared" si="2"/>
        <v>3</v>
      </c>
      <c r="M1420" s="10">
        <f t="shared" si="3"/>
        <v>15</v>
      </c>
      <c r="N1420" s="10">
        <f t="shared" si="4"/>
        <v>1</v>
      </c>
      <c r="O1420" s="10" t="str">
        <f t="array" ref="O1420">IFERROR(XLOOKUP(G1420,'Tipo de Carga'!A:A,'Tipo de Carga'!C:C))</f>
        <v>Diesel</v>
      </c>
    </row>
    <row r="1421">
      <c r="A1421" s="16">
        <v>2031.0</v>
      </c>
      <c r="B1421" s="10" t="str">
        <f t="array" ref="B1421">IFERROR(XLOOKUP(A1421,'Asignacion Ene'!A:A,'Asignacion Ene'!C:C))</f>
        <v>MeLi Dedicado Merida</v>
      </c>
      <c r="C1421" s="10" t="str">
        <f t="array" ref="C1421">IFERROR(XLOOKUP(A1421,'Asignacion Ene'!A:A,'Asignacion Ene'!B:B))</f>
        <v>EC-05</v>
      </c>
      <c r="D1421" s="28">
        <v>45672.06215277778</v>
      </c>
      <c r="E1421" s="16" t="s">
        <v>92</v>
      </c>
      <c r="F1421" s="10" t="str">
        <f t="array" ref="F1421">IFERROR(XLOOKUP(E1421,Operadores!A:A,Operadores!B:B))</f>
        <v>SARJO</v>
      </c>
      <c r="G1421" s="16" t="s">
        <v>17</v>
      </c>
      <c r="H1421" s="13">
        <v>19.2</v>
      </c>
      <c r="I1421" s="18">
        <v>291.0</v>
      </c>
      <c r="J1421" s="15">
        <f t="shared" si="5"/>
        <v>5587.2</v>
      </c>
      <c r="K1421" s="10" t="str">
        <f t="array" ref="K1421">IFERROR(XLOOKUP(G1421,'Tipo de Carga'!A:A,'Tipo de Carga'!B:B))</f>
        <v>Autoabasto</v>
      </c>
      <c r="L1421" s="10">
        <f t="shared" si="2"/>
        <v>3</v>
      </c>
      <c r="M1421" s="10">
        <f t="shared" si="3"/>
        <v>15</v>
      </c>
      <c r="N1421" s="10">
        <f t="shared" si="4"/>
        <v>1</v>
      </c>
      <c r="O1421" s="10" t="str">
        <f t="array" ref="O1421">IFERROR(XLOOKUP(G1421,'Tipo de Carga'!A:A,'Tipo de Carga'!C:C))</f>
        <v>Diesel</v>
      </c>
    </row>
    <row r="1422">
      <c r="A1422" s="16">
        <v>1937.0</v>
      </c>
      <c r="B1422" s="10" t="str">
        <f t="array" ref="B1422">IFERROR(XLOOKUP(A1422,'Asignacion Ene'!A:A,'Asignacion Ene'!C:C))</f>
        <v>MeLi asignado SD</v>
      </c>
      <c r="C1422" s="10" t="str">
        <f t="array" ref="C1422">IFERROR(XLOOKUP(A1422,'Asignacion Ene'!A:A,'Asignacion Ene'!B:B))</f>
        <v>EC-05</v>
      </c>
      <c r="D1422" s="28">
        <v>45672.006157407406</v>
      </c>
      <c r="E1422" s="16" t="s">
        <v>38</v>
      </c>
      <c r="F1422" s="10" t="str">
        <f t="array" ref="F1422">IFERROR(XLOOKUP(E1422,Operadores!A:A,Operadores!B:B))</f>
        <v>BENMAX</v>
      </c>
      <c r="G1422" s="16" t="s">
        <v>17</v>
      </c>
      <c r="H1422" s="13">
        <v>19.2</v>
      </c>
      <c r="I1422" s="18">
        <v>325.0</v>
      </c>
      <c r="J1422" s="15">
        <f t="shared" si="5"/>
        <v>6240</v>
      </c>
      <c r="K1422" s="10" t="str">
        <f t="array" ref="K1422">IFERROR(XLOOKUP(G1422,'Tipo de Carga'!A:A,'Tipo de Carga'!B:B))</f>
        <v>Autoabasto</v>
      </c>
      <c r="L1422" s="10">
        <f t="shared" si="2"/>
        <v>3</v>
      </c>
      <c r="M1422" s="10">
        <f t="shared" si="3"/>
        <v>15</v>
      </c>
      <c r="N1422" s="10">
        <f t="shared" si="4"/>
        <v>1</v>
      </c>
      <c r="O1422" s="10" t="str">
        <f t="array" ref="O1422">IFERROR(XLOOKUP(G1422,'Tipo de Carga'!A:A,'Tipo de Carga'!C:C))</f>
        <v>Diesel</v>
      </c>
    </row>
    <row r="1423">
      <c r="A1423" s="16">
        <v>1822.0</v>
      </c>
      <c r="B1423" s="10" t="str">
        <f t="array" ref="B1423">IFERROR(XLOOKUP(A1423,'Asignacion Ene'!A:A,'Asignacion Ene'!C:C))</f>
        <v>Sayer Vuelteros</v>
      </c>
      <c r="C1423" s="10" t="str">
        <f t="array" ref="C1423">IFERROR(XLOOKUP(A1423,'Asignacion Ene'!A:A,'Asignacion Ene'!B:B))</f>
        <v>EC-04</v>
      </c>
      <c r="D1423" s="28">
        <v>45672.969930555555</v>
      </c>
      <c r="E1423" s="16" t="s">
        <v>399</v>
      </c>
      <c r="F1423" s="10" t="str">
        <f t="array" ref="F1423">IFERROR(XLOOKUP(E1423,Operadores!A:A,Operadores!B:B))</f>
        <v>OLVJES</v>
      </c>
      <c r="G1423" s="16" t="s">
        <v>77</v>
      </c>
      <c r="H1423" s="13">
        <v>19.38</v>
      </c>
      <c r="I1423" s="18">
        <v>750.0</v>
      </c>
      <c r="J1423" s="15">
        <f t="shared" si="5"/>
        <v>14535</v>
      </c>
      <c r="K1423" s="10" t="str">
        <f t="array" ref="K1423">IFERROR(XLOOKUP(G1423,'Tipo de Carga'!A:A,'Tipo de Carga'!B:B))</f>
        <v>Autoabasto</v>
      </c>
      <c r="L1423" s="10">
        <f t="shared" si="2"/>
        <v>3</v>
      </c>
      <c r="M1423" s="10">
        <f t="shared" si="3"/>
        <v>15</v>
      </c>
      <c r="N1423" s="10">
        <f t="shared" si="4"/>
        <v>1</v>
      </c>
      <c r="O1423" s="10" t="str">
        <f t="array" ref="O1423">IFERROR(XLOOKUP(G1423,'Tipo de Carga'!A:A,'Tipo de Carga'!C:C))</f>
        <v>Diesel</v>
      </c>
    </row>
    <row r="1424">
      <c r="A1424" s="16">
        <v>2012.0</v>
      </c>
      <c r="B1424" s="10" t="str">
        <f t="array" ref="B1424">IFERROR(XLOOKUP(A1424,'Asignacion Ene'!A:A,'Asignacion Ene'!C:C))</f>
        <v>Sayer Sencillo</v>
      </c>
      <c r="C1424" s="10" t="str">
        <f t="array" ref="C1424">IFERROR(XLOOKUP(A1424,'Asignacion Ene'!A:A,'Asignacion Ene'!B:B))</f>
        <v>EC-04</v>
      </c>
      <c r="D1424" s="28">
        <v>45672.94951388889</v>
      </c>
      <c r="E1424" s="16" t="s">
        <v>317</v>
      </c>
      <c r="F1424" s="10" t="str">
        <f t="array" ref="F1424">IFERROR(XLOOKUP(E1424,Operadores!A:A,Operadores!B:B))</f>
        <v>ZUGRO</v>
      </c>
      <c r="G1424" s="16" t="s">
        <v>77</v>
      </c>
      <c r="H1424" s="13">
        <v>19.38</v>
      </c>
      <c r="I1424" s="18">
        <v>710.0</v>
      </c>
      <c r="J1424" s="15">
        <f t="shared" si="5"/>
        <v>13759.8</v>
      </c>
      <c r="K1424" s="10" t="str">
        <f t="array" ref="K1424">IFERROR(XLOOKUP(G1424,'Tipo de Carga'!A:A,'Tipo de Carga'!B:B))</f>
        <v>Autoabasto</v>
      </c>
      <c r="L1424" s="10">
        <f t="shared" si="2"/>
        <v>3</v>
      </c>
      <c r="M1424" s="10">
        <f t="shared" si="3"/>
        <v>15</v>
      </c>
      <c r="N1424" s="10">
        <f t="shared" si="4"/>
        <v>1</v>
      </c>
      <c r="O1424" s="10" t="str">
        <f t="array" ref="O1424">IFERROR(XLOOKUP(G1424,'Tipo de Carga'!A:A,'Tipo de Carga'!C:C))</f>
        <v>Diesel</v>
      </c>
    </row>
    <row r="1425">
      <c r="A1425" s="16">
        <v>1792.0</v>
      </c>
      <c r="B1425" s="10" t="str">
        <f t="array" ref="B1425">IFERROR(XLOOKUP(A1425,'Asignacion Ene'!A:A,'Asignacion Ene'!C:C))</f>
        <v>Available</v>
      </c>
      <c r="C1425" s="10" t="str">
        <f t="array" ref="C1425">IFERROR(XLOOKUP(A1425,'Asignacion Ene'!A:A,'Asignacion Ene'!B:B))</f>
        <v>TTE</v>
      </c>
      <c r="D1425" s="28">
        <v>45672.89188657407</v>
      </c>
      <c r="E1425" s="16" t="s">
        <v>400</v>
      </c>
      <c r="F1425" s="10" t="str">
        <f t="array" ref="F1425">IFERROR(XLOOKUP(E1425,Operadores!A:A,Operadores!B:B))</f>
        <v>MORMA03</v>
      </c>
      <c r="G1425" s="16" t="s">
        <v>77</v>
      </c>
      <c r="H1425" s="13">
        <v>19.38</v>
      </c>
      <c r="I1425" s="18">
        <v>730.0</v>
      </c>
      <c r="J1425" s="15">
        <f t="shared" si="5"/>
        <v>14147.4</v>
      </c>
      <c r="K1425" s="10" t="str">
        <f t="array" ref="K1425">IFERROR(XLOOKUP(G1425,'Tipo de Carga'!A:A,'Tipo de Carga'!B:B))</f>
        <v>Autoabasto</v>
      </c>
      <c r="L1425" s="10">
        <f t="shared" si="2"/>
        <v>3</v>
      </c>
      <c r="M1425" s="10">
        <f t="shared" si="3"/>
        <v>15</v>
      </c>
      <c r="N1425" s="10">
        <f t="shared" si="4"/>
        <v>1</v>
      </c>
      <c r="O1425" s="10" t="str">
        <f t="array" ref="O1425">IFERROR(XLOOKUP(G1425,'Tipo de Carga'!A:A,'Tipo de Carga'!C:C))</f>
        <v>Diesel</v>
      </c>
    </row>
    <row r="1426">
      <c r="A1426" s="16">
        <v>1967.0</v>
      </c>
      <c r="B1426" s="10" t="str">
        <f t="array" ref="B1426">IFERROR(XLOOKUP(A1426,'Asignacion Ene'!A:A,'Asignacion Ene'!C:C))</f>
        <v>Sayer Sencillo</v>
      </c>
      <c r="C1426" s="10" t="str">
        <f t="array" ref="C1426">IFERROR(XLOOKUP(A1426,'Asignacion Ene'!A:A,'Asignacion Ene'!B:B))</f>
        <v>EC-04</v>
      </c>
      <c r="D1426" s="28">
        <v>45672.68138888889</v>
      </c>
      <c r="E1426" s="16" t="s">
        <v>315</v>
      </c>
      <c r="F1426" s="10" t="str">
        <f t="array" ref="F1426">IFERROR(XLOOKUP(E1426,Operadores!A:A,Operadores!B:B))</f>
        <v>BARMIGX</v>
      </c>
      <c r="G1426" s="16" t="s">
        <v>77</v>
      </c>
      <c r="H1426" s="13">
        <v>19.38</v>
      </c>
      <c r="I1426" s="18">
        <v>595.0</v>
      </c>
      <c r="J1426" s="15">
        <f t="shared" si="5"/>
        <v>11531.1</v>
      </c>
      <c r="K1426" s="10" t="str">
        <f t="array" ref="K1426">IFERROR(XLOOKUP(G1426,'Tipo de Carga'!A:A,'Tipo de Carga'!B:B))</f>
        <v>Autoabasto</v>
      </c>
      <c r="L1426" s="10">
        <f t="shared" si="2"/>
        <v>3</v>
      </c>
      <c r="M1426" s="10">
        <f t="shared" si="3"/>
        <v>15</v>
      </c>
      <c r="N1426" s="10">
        <f t="shared" si="4"/>
        <v>1</v>
      </c>
      <c r="O1426" s="10" t="str">
        <f t="array" ref="O1426">IFERROR(XLOOKUP(G1426,'Tipo de Carga'!A:A,'Tipo de Carga'!C:C))</f>
        <v>Diesel</v>
      </c>
    </row>
    <row r="1427">
      <c r="A1427" s="16">
        <v>1835.0</v>
      </c>
      <c r="B1427" s="10" t="str">
        <f t="array" ref="B1427">IFERROR(XLOOKUP(A1427,'Asignacion Ene'!A:A,'Asignacion Ene'!C:C))</f>
        <v>Sayer Sencillo</v>
      </c>
      <c r="C1427" s="10" t="str">
        <f t="array" ref="C1427">IFERROR(XLOOKUP(A1427,'Asignacion Ene'!A:A,'Asignacion Ene'!B:B))</f>
        <v>EC-04</v>
      </c>
      <c r="D1427" s="28">
        <v>45672.59427083333</v>
      </c>
      <c r="E1427" s="16" t="s">
        <v>357</v>
      </c>
      <c r="F1427" s="10" t="str">
        <f t="array" ref="F1427">IFERROR(XLOOKUP(E1427,Operadores!A:A,Operadores!B:B))</f>
        <v>GARCRU</v>
      </c>
      <c r="G1427" s="16" t="s">
        <v>77</v>
      </c>
      <c r="H1427" s="13">
        <v>19.38</v>
      </c>
      <c r="I1427" s="18">
        <v>680.0</v>
      </c>
      <c r="J1427" s="15">
        <f t="shared" si="5"/>
        <v>13178.4</v>
      </c>
      <c r="K1427" s="10" t="str">
        <f t="array" ref="K1427">IFERROR(XLOOKUP(G1427,'Tipo de Carga'!A:A,'Tipo de Carga'!B:B))</f>
        <v>Autoabasto</v>
      </c>
      <c r="L1427" s="10">
        <f t="shared" si="2"/>
        <v>3</v>
      </c>
      <c r="M1427" s="10">
        <f t="shared" si="3"/>
        <v>15</v>
      </c>
      <c r="N1427" s="10">
        <f t="shared" si="4"/>
        <v>1</v>
      </c>
      <c r="O1427" s="10" t="str">
        <f t="array" ref="O1427">IFERROR(XLOOKUP(G1427,'Tipo de Carga'!A:A,'Tipo de Carga'!C:C))</f>
        <v>Diesel</v>
      </c>
    </row>
    <row r="1428">
      <c r="A1428" s="16">
        <v>309.0</v>
      </c>
      <c r="B1428" s="10" t="str">
        <f t="array" ref="B1428">IFERROR(XLOOKUP(A1428,'Asignacion Ene'!A:A,'Asignacion Ene'!C:C))</f>
        <v>Sayer Thorton</v>
      </c>
      <c r="C1428" s="10" t="str">
        <f t="array" ref="C1428">IFERROR(XLOOKUP(A1428,'Asignacion Ene'!A:A,'Asignacion Ene'!B:B))</f>
        <v>EC-04</v>
      </c>
      <c r="D1428" s="28">
        <v>45672.491631944446</v>
      </c>
      <c r="E1428" s="16" t="s">
        <v>154</v>
      </c>
      <c r="F1428" s="10" t="str">
        <f t="array" ref="F1428">IFERROR(XLOOKUP(E1428,Operadores!A:A,Operadores!B:B))</f>
        <v>REVELI</v>
      </c>
      <c r="G1428" s="16" t="s">
        <v>77</v>
      </c>
      <c r="H1428" s="13">
        <v>19.38</v>
      </c>
      <c r="I1428" s="18">
        <v>245.0</v>
      </c>
      <c r="J1428" s="15">
        <f t="shared" si="5"/>
        <v>4748.1</v>
      </c>
      <c r="K1428" s="10" t="str">
        <f t="array" ref="K1428">IFERROR(XLOOKUP(G1428,'Tipo de Carga'!A:A,'Tipo de Carga'!B:B))</f>
        <v>Autoabasto</v>
      </c>
      <c r="L1428" s="10">
        <f t="shared" si="2"/>
        <v>3</v>
      </c>
      <c r="M1428" s="10">
        <f t="shared" si="3"/>
        <v>15</v>
      </c>
      <c r="N1428" s="10">
        <f t="shared" si="4"/>
        <v>1</v>
      </c>
      <c r="O1428" s="10" t="str">
        <f t="array" ref="O1428">IFERROR(XLOOKUP(G1428,'Tipo de Carga'!A:A,'Tipo de Carga'!C:C))</f>
        <v>Diesel</v>
      </c>
    </row>
    <row r="1429">
      <c r="A1429" s="16">
        <v>2068.0</v>
      </c>
      <c r="B1429" s="10" t="str">
        <f t="array" ref="B1429">IFERROR(XLOOKUP(A1429,'Asignacion Ene'!A:A,'Asignacion Ene'!C:C))</f>
        <v>Sayer Pipas</v>
      </c>
      <c r="C1429" s="10" t="str">
        <f t="array" ref="C1429">IFERROR(XLOOKUP(A1429,'Asignacion Ene'!A:A,'Asignacion Ene'!B:B))</f>
        <v>EC-04</v>
      </c>
      <c r="D1429" s="28">
        <v>45672.45659722222</v>
      </c>
      <c r="E1429" s="16" t="s">
        <v>356</v>
      </c>
      <c r="F1429" s="10" t="str">
        <f t="array" ref="F1429">IFERROR(XLOOKUP(E1429,Operadores!A:A,Operadores!B:B))</f>
        <v>LEMMIG</v>
      </c>
      <c r="G1429" s="16" t="s">
        <v>77</v>
      </c>
      <c r="H1429" s="13">
        <v>19.38</v>
      </c>
      <c r="I1429" s="18">
        <v>655.0</v>
      </c>
      <c r="J1429" s="15">
        <f t="shared" si="5"/>
        <v>12693.9</v>
      </c>
      <c r="K1429" s="10" t="str">
        <f t="array" ref="K1429">IFERROR(XLOOKUP(G1429,'Tipo de Carga'!A:A,'Tipo de Carga'!B:B))</f>
        <v>Autoabasto</v>
      </c>
      <c r="L1429" s="10">
        <f t="shared" si="2"/>
        <v>3</v>
      </c>
      <c r="M1429" s="10">
        <f t="shared" si="3"/>
        <v>15</v>
      </c>
      <c r="N1429" s="10">
        <f t="shared" si="4"/>
        <v>1</v>
      </c>
      <c r="O1429" s="10" t="str">
        <f t="array" ref="O1429">IFERROR(XLOOKUP(G1429,'Tipo de Carga'!A:A,'Tipo de Carga'!C:C))</f>
        <v>Diesel</v>
      </c>
    </row>
    <row r="1430">
      <c r="A1430" s="16" t="s">
        <v>332</v>
      </c>
      <c r="B1430" s="10" t="str">
        <f t="array" ref="B1430">IFERROR(XLOOKUP(A1430,'Asignacion Ene'!A:A,'Asignacion Ene'!C:C))</f>
        <v/>
      </c>
      <c r="C1430" s="10" t="str">
        <f t="array" ref="C1430">IFERROR(XLOOKUP(A1430,'Asignacion Ene'!A:A,'Asignacion Ene'!B:B))</f>
        <v/>
      </c>
      <c r="D1430" s="28">
        <v>45672.42855324074</v>
      </c>
      <c r="E1430" s="16" t="s">
        <v>32</v>
      </c>
      <c r="F1430" s="10" t="str">
        <f t="array" ref="F1430">IFERROR(XLOOKUP(E1430,Operadores!A:A,Operadores!B:B))</f>
        <v>MTTO</v>
      </c>
      <c r="G1430" s="16" t="s">
        <v>77</v>
      </c>
      <c r="H1430" s="13">
        <v>19.38</v>
      </c>
      <c r="I1430" s="18">
        <v>150.0</v>
      </c>
      <c r="J1430" s="15">
        <f t="shared" si="5"/>
        <v>2907</v>
      </c>
      <c r="K1430" s="10" t="str">
        <f t="array" ref="K1430">IFERROR(XLOOKUP(G1430,'Tipo de Carga'!A:A,'Tipo de Carga'!B:B))</f>
        <v>Autoabasto</v>
      </c>
      <c r="L1430" s="10">
        <f t="shared" si="2"/>
        <v>3</v>
      </c>
      <c r="M1430" s="10">
        <f t="shared" si="3"/>
        <v>15</v>
      </c>
      <c r="N1430" s="10">
        <f t="shared" si="4"/>
        <v>1</v>
      </c>
      <c r="O1430" s="10" t="str">
        <f t="array" ref="O1430">IFERROR(XLOOKUP(G1430,'Tipo de Carga'!A:A,'Tipo de Carga'!C:C))</f>
        <v>Diesel</v>
      </c>
    </row>
    <row r="1431">
      <c r="A1431" s="16">
        <v>1972.0</v>
      </c>
      <c r="B1431" s="10" t="str">
        <f t="array" ref="B1431">IFERROR(XLOOKUP(A1431,'Asignacion Ene'!A:A,'Asignacion Ene'!C:C))</f>
        <v>Sayer Sencillo</v>
      </c>
      <c r="C1431" s="10" t="str">
        <f t="array" ref="C1431">IFERROR(XLOOKUP(A1431,'Asignacion Ene'!A:A,'Asignacion Ene'!B:B))</f>
        <v>EC-04</v>
      </c>
      <c r="D1431" s="28">
        <v>45672.413449074076</v>
      </c>
      <c r="E1431" s="16" t="s">
        <v>274</v>
      </c>
      <c r="F1431" s="10" t="str">
        <f t="array" ref="F1431">IFERROR(XLOOKUP(E1431,Operadores!A:A,Operadores!B:B))</f>
        <v>ROMJOS</v>
      </c>
      <c r="G1431" s="16" t="s">
        <v>77</v>
      </c>
      <c r="H1431" s="13">
        <v>19.38</v>
      </c>
      <c r="I1431" s="18">
        <v>657.0</v>
      </c>
      <c r="J1431" s="15">
        <f t="shared" si="5"/>
        <v>12732.66</v>
      </c>
      <c r="K1431" s="10" t="str">
        <f t="array" ref="K1431">IFERROR(XLOOKUP(G1431,'Tipo de Carga'!A:A,'Tipo de Carga'!B:B))</f>
        <v>Autoabasto</v>
      </c>
      <c r="L1431" s="10">
        <f t="shared" si="2"/>
        <v>3</v>
      </c>
      <c r="M1431" s="10">
        <f t="shared" si="3"/>
        <v>15</v>
      </c>
      <c r="N1431" s="10">
        <f t="shared" si="4"/>
        <v>1</v>
      </c>
      <c r="O1431" s="10" t="str">
        <f t="array" ref="O1431">IFERROR(XLOOKUP(G1431,'Tipo de Carga'!A:A,'Tipo de Carga'!C:C))</f>
        <v>Diesel</v>
      </c>
    </row>
    <row r="1432">
      <c r="A1432" s="16">
        <v>1789.0</v>
      </c>
      <c r="B1432" s="10" t="str">
        <f t="array" ref="B1432">IFERROR(XLOOKUP(A1432,'Asignacion Ene'!A:A,'Asignacion Ene'!C:C))</f>
        <v>Hisense</v>
      </c>
      <c r="C1432" s="10" t="str">
        <f t="array" ref="C1432">IFERROR(XLOOKUP(A1432,'Asignacion Ene'!A:A,'Asignacion Ene'!B:B))</f>
        <v>EC-03</v>
      </c>
      <c r="D1432" s="28">
        <v>45672.3794212963</v>
      </c>
      <c r="E1432" s="16" t="s">
        <v>286</v>
      </c>
      <c r="F1432" s="10" t="str">
        <f t="array" ref="F1432">IFERROR(XLOOKUP(E1432,Operadores!A:A,Operadores!B:B))</f>
        <v>GALANG</v>
      </c>
      <c r="G1432" s="16" t="s">
        <v>77</v>
      </c>
      <c r="H1432" s="13">
        <v>19.38</v>
      </c>
      <c r="I1432" s="18">
        <v>746.0</v>
      </c>
      <c r="J1432" s="15">
        <f t="shared" si="5"/>
        <v>14457.48</v>
      </c>
      <c r="K1432" s="10" t="str">
        <f t="array" ref="K1432">IFERROR(XLOOKUP(G1432,'Tipo de Carga'!A:A,'Tipo de Carga'!B:B))</f>
        <v>Autoabasto</v>
      </c>
      <c r="L1432" s="10">
        <f t="shared" si="2"/>
        <v>3</v>
      </c>
      <c r="M1432" s="10">
        <f t="shared" si="3"/>
        <v>15</v>
      </c>
      <c r="N1432" s="10">
        <f t="shared" si="4"/>
        <v>1</v>
      </c>
      <c r="O1432" s="10" t="str">
        <f t="array" ref="O1432">IFERROR(XLOOKUP(G1432,'Tipo de Carga'!A:A,'Tipo de Carga'!C:C))</f>
        <v>Diesel</v>
      </c>
    </row>
    <row r="1433">
      <c r="A1433" s="16">
        <v>1908.0</v>
      </c>
      <c r="B1433" s="10" t="str">
        <f t="array" ref="B1433">IFERROR(XLOOKUP(A1433,'Asignacion Ene'!A:A,'Asignacion Ene'!C:C))</f>
        <v>Circuitos</v>
      </c>
      <c r="C1433" s="10" t="str">
        <f t="array" ref="C1433">IFERROR(XLOOKUP(A1433,'Asignacion Ene'!A:A,'Asignacion Ene'!B:B))</f>
        <v>EC-03</v>
      </c>
      <c r="D1433" s="28">
        <v>45672.287766203706</v>
      </c>
      <c r="E1433" s="16" t="s">
        <v>333</v>
      </c>
      <c r="F1433" s="10" t="str">
        <f t="array" ref="F1433">IFERROR(XLOOKUP(E1433,Operadores!A:A,Operadores!B:B))</f>
        <v>GARJOR01</v>
      </c>
      <c r="G1433" s="16" t="s">
        <v>77</v>
      </c>
      <c r="H1433" s="13">
        <v>19.38</v>
      </c>
      <c r="I1433" s="18">
        <v>766.0</v>
      </c>
      <c r="J1433" s="15">
        <f t="shared" si="5"/>
        <v>14845.08</v>
      </c>
      <c r="K1433" s="10" t="str">
        <f t="array" ref="K1433">IFERROR(XLOOKUP(G1433,'Tipo de Carga'!A:A,'Tipo de Carga'!B:B))</f>
        <v>Autoabasto</v>
      </c>
      <c r="L1433" s="10">
        <f t="shared" si="2"/>
        <v>3</v>
      </c>
      <c r="M1433" s="10">
        <f t="shared" si="3"/>
        <v>15</v>
      </c>
      <c r="N1433" s="10">
        <f t="shared" si="4"/>
        <v>1</v>
      </c>
      <c r="O1433" s="10" t="str">
        <f t="array" ref="O1433">IFERROR(XLOOKUP(G1433,'Tipo de Carga'!A:A,'Tipo de Carga'!C:C))</f>
        <v>Diesel</v>
      </c>
    </row>
    <row r="1434">
      <c r="A1434" s="16">
        <v>1975.0</v>
      </c>
      <c r="B1434" s="10" t="str">
        <f t="array" ref="B1434">IFERROR(XLOOKUP(A1434,'Asignacion Ene'!A:A,'Asignacion Ene'!C:C))</f>
        <v>Sayer Sencillo</v>
      </c>
      <c r="C1434" s="10" t="str">
        <f t="array" ref="C1434">IFERROR(XLOOKUP(A1434,'Asignacion Ene'!A:A,'Asignacion Ene'!B:B))</f>
        <v>EC-04</v>
      </c>
      <c r="D1434" s="28">
        <v>45672.05954861111</v>
      </c>
      <c r="E1434" s="16" t="s">
        <v>247</v>
      </c>
      <c r="F1434" s="10" t="str">
        <f t="array" ref="F1434">IFERROR(XLOOKUP(E1434,Operadores!A:A,Operadores!B:B))</f>
        <v>SANMAN</v>
      </c>
      <c r="G1434" s="16" t="s">
        <v>77</v>
      </c>
      <c r="H1434" s="13">
        <v>19.38</v>
      </c>
      <c r="I1434" s="18">
        <v>849.0</v>
      </c>
      <c r="J1434" s="15">
        <f t="shared" si="5"/>
        <v>16453.62</v>
      </c>
      <c r="K1434" s="10" t="str">
        <f t="array" ref="K1434">IFERROR(XLOOKUP(G1434,'Tipo de Carga'!A:A,'Tipo de Carga'!B:B))</f>
        <v>Autoabasto</v>
      </c>
      <c r="L1434" s="10">
        <f t="shared" si="2"/>
        <v>3</v>
      </c>
      <c r="M1434" s="10">
        <f t="shared" si="3"/>
        <v>15</v>
      </c>
      <c r="N1434" s="10">
        <f t="shared" si="4"/>
        <v>1</v>
      </c>
      <c r="O1434" s="10" t="str">
        <f t="array" ref="O1434">IFERROR(XLOOKUP(G1434,'Tipo de Carga'!A:A,'Tipo de Carga'!C:C))</f>
        <v>Diesel</v>
      </c>
    </row>
    <row r="1435">
      <c r="A1435" s="16">
        <v>1968.0</v>
      </c>
      <c r="B1435" s="10" t="str">
        <f t="array" ref="B1435">IFERROR(XLOOKUP(A1435,'Asignacion Ene'!A:A,'Asignacion Ene'!C:C))</f>
        <v>Sayer Sencillo</v>
      </c>
      <c r="C1435" s="10" t="str">
        <f t="array" ref="C1435">IFERROR(XLOOKUP(A1435,'Asignacion Ene'!A:A,'Asignacion Ene'!B:B))</f>
        <v>EC-04</v>
      </c>
      <c r="D1435" s="28">
        <v>45672.05369212963</v>
      </c>
      <c r="E1435" s="16" t="s">
        <v>330</v>
      </c>
      <c r="F1435" s="10" t="str">
        <f t="array" ref="F1435">IFERROR(XLOOKUP(E1435,Operadores!A:A,Operadores!B:B))</f>
        <v>MENIG</v>
      </c>
      <c r="G1435" s="16" t="s">
        <v>77</v>
      </c>
      <c r="H1435" s="13">
        <v>19.38</v>
      </c>
      <c r="I1435" s="18">
        <v>470.0</v>
      </c>
      <c r="J1435" s="15">
        <f t="shared" si="5"/>
        <v>9108.6</v>
      </c>
      <c r="K1435" s="10" t="str">
        <f t="array" ref="K1435">IFERROR(XLOOKUP(G1435,'Tipo de Carga'!A:A,'Tipo de Carga'!B:B))</f>
        <v>Autoabasto</v>
      </c>
      <c r="L1435" s="10">
        <f t="shared" si="2"/>
        <v>3</v>
      </c>
      <c r="M1435" s="10">
        <f t="shared" si="3"/>
        <v>15</v>
      </c>
      <c r="N1435" s="10">
        <f t="shared" si="4"/>
        <v>1</v>
      </c>
      <c r="O1435" s="10" t="str">
        <f t="array" ref="O1435">IFERROR(XLOOKUP(G1435,'Tipo de Carga'!A:A,'Tipo de Carga'!C:C))</f>
        <v>Diesel</v>
      </c>
    </row>
    <row r="1436">
      <c r="A1436" s="16">
        <v>1934.0</v>
      </c>
      <c r="B1436" s="10" t="str">
        <f t="array" ref="B1436">IFERROR(XLOOKUP(A1436,'Asignacion Ene'!A:A,'Asignacion Ene'!C:C))</f>
        <v>Circuitos</v>
      </c>
      <c r="C1436" s="10" t="str">
        <f t="array" ref="C1436">IFERROR(XLOOKUP(A1436,'Asignacion Ene'!A:A,'Asignacion Ene'!B:B))</f>
        <v>EC-03</v>
      </c>
      <c r="D1436" s="28">
        <v>45672.99799768518</v>
      </c>
      <c r="E1436" s="16" t="s">
        <v>298</v>
      </c>
      <c r="F1436" s="10" t="str">
        <f t="array" ref="F1436">IFERROR(XLOOKUP(E1436,Operadores!A:A,Operadores!B:B))</f>
        <v>AVIEN</v>
      </c>
      <c r="G1436" s="16" t="s">
        <v>83</v>
      </c>
      <c r="H1436" s="13">
        <v>19.78936</v>
      </c>
      <c r="I1436" s="18">
        <v>440.0</v>
      </c>
      <c r="J1436" s="15">
        <f t="shared" si="5"/>
        <v>8707.3184</v>
      </c>
      <c r="K1436" s="10" t="str">
        <f t="array" ref="K1436">IFERROR(XLOOKUP(G1436,'Tipo de Carga'!A:A,'Tipo de Carga'!B:B))</f>
        <v>Autoabasto</v>
      </c>
      <c r="L1436" s="10">
        <f t="shared" si="2"/>
        <v>3</v>
      </c>
      <c r="M1436" s="10">
        <f t="shared" si="3"/>
        <v>15</v>
      </c>
      <c r="N1436" s="10">
        <f t="shared" si="4"/>
        <v>1</v>
      </c>
      <c r="O1436" s="10" t="str">
        <f t="array" ref="O1436">IFERROR(XLOOKUP(G1436,'Tipo de Carga'!A:A,'Tipo de Carga'!C:C))</f>
        <v>Diesel</v>
      </c>
    </row>
    <row r="1437">
      <c r="A1437" s="16">
        <v>1765.0</v>
      </c>
      <c r="B1437" s="10" t="str">
        <f t="array" ref="B1437">IFERROR(XLOOKUP(A1437,'Asignacion Ene'!A:A,'Asignacion Ene'!C:C))</f>
        <v>Hisense</v>
      </c>
      <c r="C1437" s="10" t="str">
        <f t="array" ref="C1437">IFERROR(XLOOKUP(A1437,'Asignacion Ene'!A:A,'Asignacion Ene'!B:B))</f>
        <v>EC-03</v>
      </c>
      <c r="D1437" s="28">
        <v>45672.85291666666</v>
      </c>
      <c r="E1437" s="16" t="s">
        <v>114</v>
      </c>
      <c r="F1437" s="10" t="str">
        <f t="array" ref="F1437">IFERROR(XLOOKUP(E1437,Operadores!A:A,Operadores!B:B))</f>
        <v>ACOFED</v>
      </c>
      <c r="G1437" s="16" t="s">
        <v>83</v>
      </c>
      <c r="H1437" s="13">
        <v>19.78936</v>
      </c>
      <c r="I1437" s="18">
        <v>403.0</v>
      </c>
      <c r="J1437" s="15">
        <f t="shared" si="5"/>
        <v>7975.11208</v>
      </c>
      <c r="K1437" s="10" t="str">
        <f t="array" ref="K1437">IFERROR(XLOOKUP(G1437,'Tipo de Carga'!A:A,'Tipo de Carga'!B:B))</f>
        <v>Autoabasto</v>
      </c>
      <c r="L1437" s="10">
        <f t="shared" si="2"/>
        <v>3</v>
      </c>
      <c r="M1437" s="10">
        <f t="shared" si="3"/>
        <v>15</v>
      </c>
      <c r="N1437" s="10">
        <f t="shared" si="4"/>
        <v>1</v>
      </c>
      <c r="O1437" s="10" t="str">
        <f t="array" ref="O1437">IFERROR(XLOOKUP(G1437,'Tipo de Carga'!A:A,'Tipo de Carga'!C:C))</f>
        <v>Diesel</v>
      </c>
    </row>
    <row r="1438">
      <c r="A1438" s="16">
        <v>1796.0</v>
      </c>
      <c r="B1438" s="10" t="str">
        <f t="array" ref="B1438">IFERROR(XLOOKUP(A1438,'Asignacion Ene'!A:A,'Asignacion Ene'!C:C))</f>
        <v>Peñafiel Tlajomulco</v>
      </c>
      <c r="C1438" s="10" t="str">
        <f t="array" ref="C1438">IFERROR(XLOOKUP(A1438,'Asignacion Ene'!A:A,'Asignacion Ene'!B:B))</f>
        <v>EC-06</v>
      </c>
      <c r="D1438" s="28">
        <v>45672.68577546296</v>
      </c>
      <c r="E1438" s="16" t="s">
        <v>157</v>
      </c>
      <c r="F1438" s="10" t="str">
        <f t="array" ref="F1438">IFERROR(XLOOKUP(E1438,Operadores!A:A,Operadores!B:B))</f>
        <v>FLOJOS02</v>
      </c>
      <c r="G1438" s="16" t="s">
        <v>83</v>
      </c>
      <c r="H1438" s="13">
        <v>19.78936</v>
      </c>
      <c r="I1438" s="18">
        <v>295.0</v>
      </c>
      <c r="J1438" s="15">
        <f t="shared" si="5"/>
        <v>5837.8612</v>
      </c>
      <c r="K1438" s="10" t="str">
        <f t="array" ref="K1438">IFERROR(XLOOKUP(G1438,'Tipo de Carga'!A:A,'Tipo de Carga'!B:B))</f>
        <v>Autoabasto</v>
      </c>
      <c r="L1438" s="10">
        <f t="shared" si="2"/>
        <v>3</v>
      </c>
      <c r="M1438" s="10">
        <f t="shared" si="3"/>
        <v>15</v>
      </c>
      <c r="N1438" s="10">
        <f t="shared" si="4"/>
        <v>1</v>
      </c>
      <c r="O1438" s="10" t="str">
        <f t="array" ref="O1438">IFERROR(XLOOKUP(G1438,'Tipo de Carga'!A:A,'Tipo de Carga'!C:C))</f>
        <v>Diesel</v>
      </c>
    </row>
    <row r="1439">
      <c r="A1439" s="16">
        <v>1878.0</v>
      </c>
      <c r="B1439" s="10" t="str">
        <f t="array" ref="B1439">IFERROR(XLOOKUP(A1439,'Asignacion Ene'!A:A,'Asignacion Ene'!C:C))</f>
        <v>Circuitos</v>
      </c>
      <c r="C1439" s="10" t="str">
        <f t="array" ref="C1439">IFERROR(XLOOKUP(A1439,'Asignacion Ene'!A:A,'Asignacion Ene'!B:B))</f>
        <v>EC-03</v>
      </c>
      <c r="D1439" s="28">
        <v>45672.61090277778</v>
      </c>
      <c r="E1439" s="16" t="s">
        <v>217</v>
      </c>
      <c r="F1439" s="10" t="str">
        <f t="array" ref="F1439">IFERROR(XLOOKUP(E1439,Operadores!A:A,Operadores!B:B))</f>
        <v>GOMJOV</v>
      </c>
      <c r="G1439" s="16" t="s">
        <v>83</v>
      </c>
      <c r="H1439" s="13">
        <v>19.78936</v>
      </c>
      <c r="I1439" s="18">
        <v>500.0</v>
      </c>
      <c r="J1439" s="15">
        <f t="shared" si="5"/>
        <v>9894.68</v>
      </c>
      <c r="K1439" s="10" t="str">
        <f t="array" ref="K1439">IFERROR(XLOOKUP(G1439,'Tipo de Carga'!A:A,'Tipo de Carga'!B:B))</f>
        <v>Autoabasto</v>
      </c>
      <c r="L1439" s="10">
        <f t="shared" si="2"/>
        <v>3</v>
      </c>
      <c r="M1439" s="10">
        <f t="shared" si="3"/>
        <v>15</v>
      </c>
      <c r="N1439" s="10">
        <f t="shared" si="4"/>
        <v>1</v>
      </c>
      <c r="O1439" s="10" t="str">
        <f t="array" ref="O1439">IFERROR(XLOOKUP(G1439,'Tipo de Carga'!A:A,'Tipo de Carga'!C:C))</f>
        <v>Diesel</v>
      </c>
    </row>
    <row r="1440">
      <c r="A1440" s="16">
        <v>2057.0</v>
      </c>
      <c r="B1440" s="10" t="str">
        <f t="array" ref="B1440">IFERROR(XLOOKUP(A1440,'Asignacion Ene'!A:A,'Asignacion Ene'!C:C))</f>
        <v>PISA Gdl</v>
      </c>
      <c r="C1440" s="10" t="str">
        <f t="array" ref="C1440">IFERROR(XLOOKUP(A1440,'Asignacion Ene'!A:A,'Asignacion Ene'!B:B))</f>
        <v>EC-06</v>
      </c>
      <c r="D1440" s="28">
        <v>45672.099756944444</v>
      </c>
      <c r="E1440" s="16" t="s">
        <v>381</v>
      </c>
      <c r="F1440" s="10" t="str">
        <f t="array" ref="F1440">IFERROR(XLOOKUP(E1440,Operadores!A:A,Operadores!B:B))</f>
        <v>MORDAV</v>
      </c>
      <c r="G1440" s="16" t="s">
        <v>83</v>
      </c>
      <c r="H1440" s="13">
        <v>19.78936</v>
      </c>
      <c r="I1440" s="18">
        <v>538.0</v>
      </c>
      <c r="J1440" s="15">
        <f t="shared" si="5"/>
        <v>10646.67568</v>
      </c>
      <c r="K1440" s="10" t="str">
        <f t="array" ref="K1440">IFERROR(XLOOKUP(G1440,'Tipo de Carga'!A:A,'Tipo de Carga'!B:B))</f>
        <v>Autoabasto</v>
      </c>
      <c r="L1440" s="10">
        <f t="shared" si="2"/>
        <v>3</v>
      </c>
      <c r="M1440" s="10">
        <f t="shared" si="3"/>
        <v>15</v>
      </c>
      <c r="N1440" s="10">
        <f t="shared" si="4"/>
        <v>1</v>
      </c>
      <c r="O1440" s="10" t="str">
        <f t="array" ref="O1440">IFERROR(XLOOKUP(G1440,'Tipo de Carga'!A:A,'Tipo de Carga'!C:C))</f>
        <v>Diesel</v>
      </c>
    </row>
    <row r="1441">
      <c r="A1441" s="16">
        <v>1936.0</v>
      </c>
      <c r="B1441" s="10" t="str">
        <f t="array" ref="B1441">IFERROR(XLOOKUP(A1441,'Asignacion Ene'!A:A,'Asignacion Ene'!C:C))</f>
        <v>Circuitos</v>
      </c>
      <c r="C1441" s="10" t="str">
        <f t="array" ref="C1441">IFERROR(XLOOKUP(A1441,'Asignacion Ene'!A:A,'Asignacion Ene'!B:B))</f>
        <v>EC-03</v>
      </c>
      <c r="D1441" s="28">
        <v>45672.055925925924</v>
      </c>
      <c r="E1441" s="16" t="s">
        <v>105</v>
      </c>
      <c r="F1441" s="10" t="str">
        <f t="array" ref="F1441">IFERROR(XLOOKUP(E1441,Operadores!A:A,Operadores!B:B))</f>
        <v>OCAMA</v>
      </c>
      <c r="G1441" s="16" t="s">
        <v>83</v>
      </c>
      <c r="H1441" s="13">
        <v>19.78936</v>
      </c>
      <c r="I1441" s="18">
        <v>305.0</v>
      </c>
      <c r="J1441" s="15">
        <f t="shared" si="5"/>
        <v>6035.7548</v>
      </c>
      <c r="K1441" s="10" t="str">
        <f t="array" ref="K1441">IFERROR(XLOOKUP(G1441,'Tipo de Carga'!A:A,'Tipo de Carga'!B:B))</f>
        <v>Autoabasto</v>
      </c>
      <c r="L1441" s="10">
        <f t="shared" si="2"/>
        <v>3</v>
      </c>
      <c r="M1441" s="10">
        <f t="shared" si="3"/>
        <v>15</v>
      </c>
      <c r="N1441" s="10">
        <f t="shared" si="4"/>
        <v>1</v>
      </c>
      <c r="O1441" s="10" t="str">
        <f t="array" ref="O1441">IFERROR(XLOOKUP(G1441,'Tipo de Carga'!A:A,'Tipo de Carga'!C:C))</f>
        <v>Diesel</v>
      </c>
    </row>
    <row r="1442">
      <c r="A1442" s="16">
        <v>1909.0</v>
      </c>
      <c r="B1442" s="10" t="str">
        <f t="array" ref="B1442">IFERROR(XLOOKUP(A1442,'Asignacion Ene'!A:A,'Asignacion Ene'!C:C))</f>
        <v>Circuitos</v>
      </c>
      <c r="C1442" s="10" t="str">
        <f t="array" ref="C1442">IFERROR(XLOOKUP(A1442,'Asignacion Ene'!A:A,'Asignacion Ene'!B:B))</f>
        <v>EC-03</v>
      </c>
      <c r="D1442" s="28">
        <v>45672.95447916666</v>
      </c>
      <c r="E1442" s="16" t="s">
        <v>347</v>
      </c>
      <c r="F1442" s="10" t="str">
        <f t="array" ref="F1442">IFERROR(XLOOKUP(E1442,Operadores!A:A,Operadores!B:B))</f>
        <v>ZUÑDAV</v>
      </c>
      <c r="G1442" s="16" t="s">
        <v>86</v>
      </c>
      <c r="H1442" s="13">
        <v>19.1917</v>
      </c>
      <c r="I1442" s="18">
        <v>761.0</v>
      </c>
      <c r="J1442" s="15">
        <f t="shared" si="5"/>
        <v>14604.8837</v>
      </c>
      <c r="K1442" s="10" t="str">
        <f t="array" ref="K1442">IFERROR(XLOOKUP(G1442,'Tipo de Carga'!A:A,'Tipo de Carga'!B:B))</f>
        <v>Autoabasto</v>
      </c>
      <c r="L1442" s="10">
        <f t="shared" si="2"/>
        <v>3</v>
      </c>
      <c r="M1442" s="10">
        <f t="shared" si="3"/>
        <v>15</v>
      </c>
      <c r="N1442" s="10">
        <f t="shared" si="4"/>
        <v>1</v>
      </c>
      <c r="O1442" s="10" t="str">
        <f t="array" ref="O1442">IFERROR(XLOOKUP(G1442,'Tipo de Carga'!A:A,'Tipo de Carga'!C:C))</f>
        <v>Diesel</v>
      </c>
    </row>
    <row r="1443">
      <c r="A1443" s="16">
        <v>2070.0</v>
      </c>
      <c r="B1443" s="10" t="str">
        <f t="array" ref="B1443">IFERROR(XLOOKUP(A1443,'Asignacion Ene'!A:A,'Asignacion Ene'!C:C))</f>
        <v>PISA Gdl</v>
      </c>
      <c r="C1443" s="10" t="str">
        <f t="array" ref="C1443">IFERROR(XLOOKUP(A1443,'Asignacion Ene'!A:A,'Asignacion Ene'!B:B))</f>
        <v>EC-06</v>
      </c>
      <c r="D1443" s="28">
        <v>45672.95113425926</v>
      </c>
      <c r="E1443" s="16" t="s">
        <v>260</v>
      </c>
      <c r="F1443" s="10" t="str">
        <f t="array" ref="F1443">IFERROR(XLOOKUP(E1443,Operadores!A:A,Operadores!B:B))</f>
        <v>HUELUI</v>
      </c>
      <c r="G1443" s="16" t="s">
        <v>86</v>
      </c>
      <c r="H1443" s="13">
        <v>19.1917</v>
      </c>
      <c r="I1443" s="18">
        <v>571.0</v>
      </c>
      <c r="J1443" s="15">
        <f t="shared" si="5"/>
        <v>10958.4607</v>
      </c>
      <c r="K1443" s="10" t="str">
        <f t="array" ref="K1443">IFERROR(XLOOKUP(G1443,'Tipo de Carga'!A:A,'Tipo de Carga'!B:B))</f>
        <v>Autoabasto</v>
      </c>
      <c r="L1443" s="10">
        <f t="shared" si="2"/>
        <v>3</v>
      </c>
      <c r="M1443" s="10">
        <f t="shared" si="3"/>
        <v>15</v>
      </c>
      <c r="N1443" s="10">
        <f t="shared" si="4"/>
        <v>1</v>
      </c>
      <c r="O1443" s="10" t="str">
        <f t="array" ref="O1443">IFERROR(XLOOKUP(G1443,'Tipo de Carga'!A:A,'Tipo de Carga'!C:C))</f>
        <v>Diesel</v>
      </c>
    </row>
    <row r="1444">
      <c r="A1444" s="16">
        <v>2084.0</v>
      </c>
      <c r="B1444" s="10" t="str">
        <f t="array" ref="B1444">IFERROR(XLOOKUP(A1444,'Asignacion Ene'!A:A,'Asignacion Ene'!C:C))</f>
        <v>PISA Gdl</v>
      </c>
      <c r="C1444" s="10" t="str">
        <f t="array" ref="C1444">IFERROR(XLOOKUP(A1444,'Asignacion Ene'!A:A,'Asignacion Ene'!B:B))</f>
        <v>EC-06</v>
      </c>
      <c r="D1444" s="28">
        <v>45672.9380787037</v>
      </c>
      <c r="E1444" s="16" t="s">
        <v>216</v>
      </c>
      <c r="F1444" s="10" t="str">
        <f t="array" ref="F1444">IFERROR(XLOOKUP(E1444,Operadores!A:A,Operadores!B:B))</f>
        <v>LOPEDU</v>
      </c>
      <c r="G1444" s="16" t="s">
        <v>86</v>
      </c>
      <c r="H1444" s="13">
        <v>19.1917</v>
      </c>
      <c r="I1444" s="18">
        <v>530.0</v>
      </c>
      <c r="J1444" s="15">
        <f t="shared" si="5"/>
        <v>10171.601</v>
      </c>
      <c r="K1444" s="10" t="str">
        <f t="array" ref="K1444">IFERROR(XLOOKUP(G1444,'Tipo de Carga'!A:A,'Tipo de Carga'!B:B))</f>
        <v>Autoabasto</v>
      </c>
      <c r="L1444" s="10">
        <f t="shared" si="2"/>
        <v>3</v>
      </c>
      <c r="M1444" s="10">
        <f t="shared" si="3"/>
        <v>15</v>
      </c>
      <c r="N1444" s="10">
        <f t="shared" si="4"/>
        <v>1</v>
      </c>
      <c r="O1444" s="10" t="str">
        <f t="array" ref="O1444">IFERROR(XLOOKUP(G1444,'Tipo de Carga'!A:A,'Tipo de Carga'!C:C))</f>
        <v>Diesel</v>
      </c>
    </row>
    <row r="1445">
      <c r="A1445" s="16">
        <v>2062.0</v>
      </c>
      <c r="B1445" s="10" t="str">
        <f t="array" ref="B1445">IFERROR(XLOOKUP(A1445,'Asignacion Ene'!A:A,'Asignacion Ene'!C:C))</f>
        <v>PISA Gdl</v>
      </c>
      <c r="C1445" s="10" t="str">
        <f t="array" ref="C1445">IFERROR(XLOOKUP(A1445,'Asignacion Ene'!A:A,'Asignacion Ene'!B:B))</f>
        <v>EC-06</v>
      </c>
      <c r="D1445" s="28">
        <v>45672.897210648145</v>
      </c>
      <c r="E1445" s="16" t="s">
        <v>162</v>
      </c>
      <c r="F1445" s="10" t="str">
        <f t="array" ref="F1445">IFERROR(XLOOKUP(E1445,Operadores!A:A,Operadores!B:B))</f>
        <v>ROSCES</v>
      </c>
      <c r="G1445" s="16" t="s">
        <v>86</v>
      </c>
      <c r="H1445" s="13">
        <v>19.1917</v>
      </c>
      <c r="I1445" s="18">
        <v>417.0</v>
      </c>
      <c r="J1445" s="15">
        <f t="shared" si="5"/>
        <v>8002.9389</v>
      </c>
      <c r="K1445" s="10" t="str">
        <f t="array" ref="K1445">IFERROR(XLOOKUP(G1445,'Tipo de Carga'!A:A,'Tipo de Carga'!B:B))</f>
        <v>Autoabasto</v>
      </c>
      <c r="L1445" s="10">
        <f t="shared" si="2"/>
        <v>3</v>
      </c>
      <c r="M1445" s="10">
        <f t="shared" si="3"/>
        <v>15</v>
      </c>
      <c r="N1445" s="10">
        <f t="shared" si="4"/>
        <v>1</v>
      </c>
      <c r="O1445" s="10" t="str">
        <f t="array" ref="O1445">IFERROR(XLOOKUP(G1445,'Tipo de Carga'!A:A,'Tipo de Carga'!C:C))</f>
        <v>Diesel</v>
      </c>
    </row>
    <row r="1446">
      <c r="A1446" s="16">
        <v>1947.0</v>
      </c>
      <c r="B1446" s="10" t="str">
        <f t="array" ref="B1446">IFERROR(XLOOKUP(A1446,'Asignacion Ene'!A:A,'Asignacion Ene'!C:C))</f>
        <v>Circuitos</v>
      </c>
      <c r="C1446" s="10" t="str">
        <f t="array" ref="C1446">IFERROR(XLOOKUP(A1446,'Asignacion Ene'!A:A,'Asignacion Ene'!B:B))</f>
        <v>EC-03</v>
      </c>
      <c r="D1446" s="28">
        <v>45672.87386574074</v>
      </c>
      <c r="E1446" s="16" t="s">
        <v>41</v>
      </c>
      <c r="F1446" s="10" t="str">
        <f t="array" ref="F1446">IFERROR(XLOOKUP(E1446,Operadores!A:A,Operadores!B:B))</f>
        <v>DAMOS</v>
      </c>
      <c r="G1446" s="16" t="s">
        <v>86</v>
      </c>
      <c r="H1446" s="13">
        <v>19.1917</v>
      </c>
      <c r="I1446" s="18">
        <v>413.0</v>
      </c>
      <c r="J1446" s="15">
        <f t="shared" si="5"/>
        <v>7926.1721</v>
      </c>
      <c r="K1446" s="10" t="str">
        <f t="array" ref="K1446">IFERROR(XLOOKUP(G1446,'Tipo de Carga'!A:A,'Tipo de Carga'!B:B))</f>
        <v>Autoabasto</v>
      </c>
      <c r="L1446" s="10">
        <f t="shared" si="2"/>
        <v>3</v>
      </c>
      <c r="M1446" s="10">
        <f t="shared" si="3"/>
        <v>15</v>
      </c>
      <c r="N1446" s="10">
        <f t="shared" si="4"/>
        <v>1</v>
      </c>
      <c r="O1446" s="10" t="str">
        <f t="array" ref="O1446">IFERROR(XLOOKUP(G1446,'Tipo de Carga'!A:A,'Tipo de Carga'!C:C))</f>
        <v>Diesel</v>
      </c>
    </row>
    <row r="1447">
      <c r="A1447" s="16">
        <v>2060.0</v>
      </c>
      <c r="B1447" s="10" t="str">
        <f t="array" ref="B1447">IFERROR(XLOOKUP(A1447,'Asignacion Ene'!A:A,'Asignacion Ene'!C:C))</f>
        <v>PISA Gdl</v>
      </c>
      <c r="C1447" s="10" t="str">
        <f t="array" ref="C1447">IFERROR(XLOOKUP(A1447,'Asignacion Ene'!A:A,'Asignacion Ene'!B:B))</f>
        <v>EC-06</v>
      </c>
      <c r="D1447" s="28">
        <v>45672.45296296296</v>
      </c>
      <c r="E1447" s="16" t="s">
        <v>16</v>
      </c>
      <c r="F1447" s="10" t="str">
        <f t="array" ref="F1447">IFERROR(XLOOKUP(E1447,Operadores!A:A,Operadores!B:B))</f>
        <v>VALGUS</v>
      </c>
      <c r="G1447" s="16" t="s">
        <v>86</v>
      </c>
      <c r="H1447" s="13">
        <v>19.1917</v>
      </c>
      <c r="I1447" s="18">
        <v>576.0</v>
      </c>
      <c r="J1447" s="15">
        <f t="shared" si="5"/>
        <v>11054.4192</v>
      </c>
      <c r="K1447" s="10" t="str">
        <f t="array" ref="K1447">IFERROR(XLOOKUP(G1447,'Tipo de Carga'!A:A,'Tipo de Carga'!B:B))</f>
        <v>Autoabasto</v>
      </c>
      <c r="L1447" s="10">
        <f t="shared" si="2"/>
        <v>3</v>
      </c>
      <c r="M1447" s="10">
        <f t="shared" si="3"/>
        <v>15</v>
      </c>
      <c r="N1447" s="10">
        <f t="shared" si="4"/>
        <v>1</v>
      </c>
      <c r="O1447" s="10" t="str">
        <f t="array" ref="O1447">IFERROR(XLOOKUP(G1447,'Tipo de Carga'!A:A,'Tipo de Carga'!C:C))</f>
        <v>Diesel</v>
      </c>
    </row>
    <row r="1448">
      <c r="A1448" s="16">
        <v>1745.0</v>
      </c>
      <c r="B1448" s="10" t="str">
        <f t="array" ref="B1448">IFERROR(XLOOKUP(A1448,'Asignacion Ene'!A:A,'Asignacion Ene'!C:C))</f>
        <v>Patieros sucursal</v>
      </c>
      <c r="C1448" s="10" t="str">
        <f t="array" ref="C1448">IFERROR(XLOOKUP(A1448,'Asignacion Ene'!A:A,'Asignacion Ene'!B:B))</f>
        <v>EC-03</v>
      </c>
      <c r="D1448" s="28">
        <v>45672.44689814815</v>
      </c>
      <c r="E1448" s="16" t="s">
        <v>383</v>
      </c>
      <c r="F1448" s="10" t="str">
        <f t="array" ref="F1448">IFERROR(XLOOKUP(E1448,Operadores!A:A,Operadores!B:B))</f>
        <v>CHAAL</v>
      </c>
      <c r="G1448" s="16" t="s">
        <v>86</v>
      </c>
      <c r="H1448" s="13">
        <v>19.1917</v>
      </c>
      <c r="I1448" s="18">
        <v>478.0</v>
      </c>
      <c r="J1448" s="15">
        <f t="shared" si="5"/>
        <v>9173.6326</v>
      </c>
      <c r="K1448" s="10" t="str">
        <f t="array" ref="K1448">IFERROR(XLOOKUP(G1448,'Tipo de Carga'!A:A,'Tipo de Carga'!B:B))</f>
        <v>Autoabasto</v>
      </c>
      <c r="L1448" s="10">
        <f t="shared" si="2"/>
        <v>3</v>
      </c>
      <c r="M1448" s="10">
        <f t="shared" si="3"/>
        <v>15</v>
      </c>
      <c r="N1448" s="10">
        <f t="shared" si="4"/>
        <v>1</v>
      </c>
      <c r="O1448" s="10" t="str">
        <f t="array" ref="O1448">IFERROR(XLOOKUP(G1448,'Tipo de Carga'!A:A,'Tipo de Carga'!C:C))</f>
        <v>Diesel</v>
      </c>
    </row>
    <row r="1449">
      <c r="A1449" s="16">
        <v>1849.0</v>
      </c>
      <c r="B1449" s="10" t="str">
        <f t="array" ref="B1449">IFERROR(XLOOKUP(A1449,'Asignacion Ene'!A:A,'Asignacion Ene'!C:C))</f>
        <v>Circuitos</v>
      </c>
      <c r="C1449" s="10" t="str">
        <f t="array" ref="C1449">IFERROR(XLOOKUP(A1449,'Asignacion Ene'!A:A,'Asignacion Ene'!B:B))</f>
        <v>EC-03</v>
      </c>
      <c r="D1449" s="28">
        <v>45672.34295138889</v>
      </c>
      <c r="E1449" s="16" t="s">
        <v>208</v>
      </c>
      <c r="F1449" s="10" t="str">
        <f t="array" ref="F1449">IFERROR(XLOOKUP(E1449,Operadores!A:A,Operadores!B:B))</f>
        <v>MUÑGER</v>
      </c>
      <c r="G1449" s="16" t="s">
        <v>86</v>
      </c>
      <c r="H1449" s="13">
        <v>19.1917</v>
      </c>
      <c r="I1449" s="18">
        <v>470.0</v>
      </c>
      <c r="J1449" s="15">
        <f t="shared" si="5"/>
        <v>9020.099</v>
      </c>
      <c r="K1449" s="10" t="str">
        <f t="array" ref="K1449">IFERROR(XLOOKUP(G1449,'Tipo de Carga'!A:A,'Tipo de Carga'!B:B))</f>
        <v>Autoabasto</v>
      </c>
      <c r="L1449" s="10">
        <f t="shared" si="2"/>
        <v>3</v>
      </c>
      <c r="M1449" s="10">
        <f t="shared" si="3"/>
        <v>15</v>
      </c>
      <c r="N1449" s="10">
        <f t="shared" si="4"/>
        <v>1</v>
      </c>
      <c r="O1449" s="10" t="str">
        <f t="array" ref="O1449">IFERROR(XLOOKUP(G1449,'Tipo de Carga'!A:A,'Tipo de Carga'!C:C))</f>
        <v>Diesel</v>
      </c>
    </row>
    <row r="1450">
      <c r="A1450" s="16">
        <v>1948.0</v>
      </c>
      <c r="B1450" s="10" t="str">
        <f t="array" ref="B1450">IFERROR(XLOOKUP(A1450,'Asignacion Ene'!A:A,'Asignacion Ene'!C:C))</f>
        <v>Circuitos</v>
      </c>
      <c r="C1450" s="10" t="str">
        <f t="array" ref="C1450">IFERROR(XLOOKUP(A1450,'Asignacion Ene'!A:A,'Asignacion Ene'!B:B))</f>
        <v>EC-03</v>
      </c>
      <c r="D1450" s="28">
        <v>45672.230833333335</v>
      </c>
      <c r="E1450" s="16" t="s">
        <v>81</v>
      </c>
      <c r="F1450" s="10" t="str">
        <f t="array" ref="F1450">IFERROR(XLOOKUP(E1450,Operadores!A:A,Operadores!B:B))</f>
        <v>MOREFR</v>
      </c>
      <c r="G1450" s="16" t="s">
        <v>86</v>
      </c>
      <c r="H1450" s="13">
        <v>19.1917</v>
      </c>
      <c r="I1450" s="18">
        <v>300.0</v>
      </c>
      <c r="J1450" s="15">
        <f t="shared" si="5"/>
        <v>5757.51</v>
      </c>
      <c r="K1450" s="10" t="str">
        <f t="array" ref="K1450">IFERROR(XLOOKUP(G1450,'Tipo de Carga'!A:A,'Tipo de Carga'!B:B))</f>
        <v>Autoabasto</v>
      </c>
      <c r="L1450" s="10">
        <f t="shared" si="2"/>
        <v>3</v>
      </c>
      <c r="M1450" s="10">
        <f t="shared" si="3"/>
        <v>15</v>
      </c>
      <c r="N1450" s="10">
        <f t="shared" si="4"/>
        <v>1</v>
      </c>
      <c r="O1450" s="10" t="str">
        <f t="array" ref="O1450">IFERROR(XLOOKUP(G1450,'Tipo de Carga'!A:A,'Tipo de Carga'!C:C))</f>
        <v>Diesel</v>
      </c>
    </row>
    <row r="1451">
      <c r="A1451" s="16">
        <v>1907.0</v>
      </c>
      <c r="B1451" s="10" t="str">
        <f t="array" ref="B1451">IFERROR(XLOOKUP(A1451,'Asignacion Ene'!A:A,'Asignacion Ene'!C:C))</f>
        <v>Circuitos</v>
      </c>
      <c r="C1451" s="10" t="str">
        <f t="array" ref="C1451">IFERROR(XLOOKUP(A1451,'Asignacion Ene'!A:A,'Asignacion Ene'!B:B))</f>
        <v>EC-03</v>
      </c>
      <c r="D1451" s="28">
        <v>45672.99804398148</v>
      </c>
      <c r="E1451" s="16" t="s">
        <v>287</v>
      </c>
      <c r="F1451" s="10" t="str">
        <f t="array" ref="F1451">IFERROR(XLOOKUP(E1451,Operadores!A:A,Operadores!B:B))</f>
        <v>HUAIS</v>
      </c>
      <c r="G1451" s="16" t="s">
        <v>39</v>
      </c>
      <c r="H1451" s="13">
        <v>20.806606</v>
      </c>
      <c r="I1451" s="18">
        <v>232.0</v>
      </c>
      <c r="J1451" s="15">
        <f t="shared" si="5"/>
        <v>4827.132592</v>
      </c>
      <c r="K1451" s="10" t="str">
        <f t="array" ref="K1451">IFERROR(XLOOKUP(G1451,'Tipo de Carga'!A:A,'Tipo de Carga'!B:B))</f>
        <v>Autoabasto</v>
      </c>
      <c r="L1451" s="10">
        <f t="shared" si="2"/>
        <v>3</v>
      </c>
      <c r="M1451" s="10">
        <f t="shared" si="3"/>
        <v>15</v>
      </c>
      <c r="N1451" s="10">
        <f t="shared" si="4"/>
        <v>1</v>
      </c>
      <c r="O1451" s="10" t="str">
        <f t="array" ref="O1451">IFERROR(XLOOKUP(G1451,'Tipo de Carga'!A:A,'Tipo de Carga'!C:C))</f>
        <v>Diesel</v>
      </c>
    </row>
    <row r="1452">
      <c r="A1452" s="16">
        <v>2005.0</v>
      </c>
      <c r="B1452" s="10" t="str">
        <f t="array" ref="B1452">IFERROR(XLOOKUP(A1452,'Asignacion Ene'!A:A,'Asignacion Ene'!C:C))</f>
        <v>MeLi Dedicado Merida</v>
      </c>
      <c r="C1452" s="10" t="str">
        <f t="array" ref="C1452">IFERROR(XLOOKUP(A1452,'Asignacion Ene'!A:A,'Asignacion Ene'!B:B))</f>
        <v>EC-05</v>
      </c>
      <c r="D1452" s="28">
        <v>45672.98452546296</v>
      </c>
      <c r="E1452" s="16" t="s">
        <v>384</v>
      </c>
      <c r="F1452" s="10" t="str">
        <f t="array" ref="F1452">IFERROR(XLOOKUP(E1452,Operadores!A:A,Operadores!B:B))</f>
        <v>DOMLEO</v>
      </c>
      <c r="G1452" s="16" t="s">
        <v>39</v>
      </c>
      <c r="H1452" s="13">
        <v>20.806606</v>
      </c>
      <c r="I1452" s="18">
        <v>436.0</v>
      </c>
      <c r="J1452" s="15">
        <f t="shared" si="5"/>
        <v>9071.680216</v>
      </c>
      <c r="K1452" s="10" t="str">
        <f t="array" ref="K1452">IFERROR(XLOOKUP(G1452,'Tipo de Carga'!A:A,'Tipo de Carga'!B:B))</f>
        <v>Autoabasto</v>
      </c>
      <c r="L1452" s="10">
        <f t="shared" si="2"/>
        <v>3</v>
      </c>
      <c r="M1452" s="10">
        <f t="shared" si="3"/>
        <v>15</v>
      </c>
      <c r="N1452" s="10">
        <f t="shared" si="4"/>
        <v>1</v>
      </c>
      <c r="O1452" s="10" t="str">
        <f t="array" ref="O1452">IFERROR(XLOOKUP(G1452,'Tipo de Carga'!A:A,'Tipo de Carga'!C:C))</f>
        <v>Diesel</v>
      </c>
    </row>
    <row r="1453">
      <c r="A1453" s="16">
        <v>2028.0</v>
      </c>
      <c r="B1453" s="10" t="str">
        <f t="array" ref="B1453">IFERROR(XLOOKUP(A1453,'Asignacion Ene'!A:A,'Asignacion Ene'!C:C))</f>
        <v>MeLi Dedicado Merida</v>
      </c>
      <c r="C1453" s="10" t="str">
        <f t="array" ref="C1453">IFERROR(XLOOKUP(A1453,'Asignacion Ene'!A:A,'Asignacion Ene'!B:B))</f>
        <v>EC-05</v>
      </c>
      <c r="D1453" s="28">
        <v>45672.947291666664</v>
      </c>
      <c r="E1453" s="16" t="s">
        <v>227</v>
      </c>
      <c r="F1453" s="10" t="str">
        <f t="array" ref="F1453">IFERROR(XLOOKUP(E1453,Operadores!A:A,Operadores!B:B))</f>
        <v>SANEUS</v>
      </c>
      <c r="G1453" s="16" t="s">
        <v>39</v>
      </c>
      <c r="H1453" s="13">
        <v>20.806606</v>
      </c>
      <c r="I1453" s="18">
        <v>462.0</v>
      </c>
      <c r="J1453" s="15">
        <f t="shared" si="5"/>
        <v>9612.651972</v>
      </c>
      <c r="K1453" s="10" t="str">
        <f t="array" ref="K1453">IFERROR(XLOOKUP(G1453,'Tipo de Carga'!A:A,'Tipo de Carga'!B:B))</f>
        <v>Autoabasto</v>
      </c>
      <c r="L1453" s="10">
        <f t="shared" si="2"/>
        <v>3</v>
      </c>
      <c r="M1453" s="10">
        <f t="shared" si="3"/>
        <v>15</v>
      </c>
      <c r="N1453" s="10">
        <f t="shared" si="4"/>
        <v>1</v>
      </c>
      <c r="O1453" s="10" t="str">
        <f t="array" ref="O1453">IFERROR(XLOOKUP(G1453,'Tipo de Carga'!A:A,'Tipo de Carga'!C:C))</f>
        <v>Diesel</v>
      </c>
    </row>
    <row r="1454">
      <c r="A1454" s="16">
        <v>2031.0</v>
      </c>
      <c r="B1454" s="10" t="str">
        <f t="array" ref="B1454">IFERROR(XLOOKUP(A1454,'Asignacion Ene'!A:A,'Asignacion Ene'!C:C))</f>
        <v>MeLi Dedicado Merida</v>
      </c>
      <c r="C1454" s="10" t="str">
        <f t="array" ref="C1454">IFERROR(XLOOKUP(A1454,'Asignacion Ene'!A:A,'Asignacion Ene'!B:B))</f>
        <v>EC-05</v>
      </c>
      <c r="D1454" s="28">
        <v>45672.81209490741</v>
      </c>
      <c r="E1454" s="16" t="s">
        <v>92</v>
      </c>
      <c r="F1454" s="10" t="str">
        <f t="array" ref="F1454">IFERROR(XLOOKUP(E1454,Operadores!A:A,Operadores!B:B))</f>
        <v>SARJO</v>
      </c>
      <c r="G1454" s="16" t="s">
        <v>39</v>
      </c>
      <c r="H1454" s="13">
        <v>20.806606</v>
      </c>
      <c r="I1454" s="18">
        <v>235.0</v>
      </c>
      <c r="J1454" s="15">
        <f t="shared" si="5"/>
        <v>4889.55241</v>
      </c>
      <c r="K1454" s="10" t="str">
        <f t="array" ref="K1454">IFERROR(XLOOKUP(G1454,'Tipo de Carga'!A:A,'Tipo de Carga'!B:B))</f>
        <v>Autoabasto</v>
      </c>
      <c r="L1454" s="10">
        <f t="shared" si="2"/>
        <v>3</v>
      </c>
      <c r="M1454" s="10">
        <f t="shared" si="3"/>
        <v>15</v>
      </c>
      <c r="N1454" s="10">
        <f t="shared" si="4"/>
        <v>1</v>
      </c>
      <c r="O1454" s="10" t="str">
        <f t="array" ref="O1454">IFERROR(XLOOKUP(G1454,'Tipo de Carga'!A:A,'Tipo de Carga'!C:C))</f>
        <v>Diesel</v>
      </c>
    </row>
    <row r="1455">
      <c r="A1455" s="16">
        <v>1728.0</v>
      </c>
      <c r="B1455" s="10" t="str">
        <f t="array" ref="B1455">IFERROR(XLOOKUP(A1455,'Asignacion Ene'!A:A,'Asignacion Ene'!C:C))</f>
        <v>Wm Full</v>
      </c>
      <c r="C1455" s="10" t="str">
        <f t="array" ref="C1455">IFERROR(XLOOKUP(A1455,'Asignacion Ene'!A:A,'Asignacion Ene'!B:B))</f>
        <v>EC-08</v>
      </c>
      <c r="D1455" s="28">
        <v>45672.79263888889</v>
      </c>
      <c r="E1455" s="16" t="s">
        <v>93</v>
      </c>
      <c r="F1455" s="10" t="str">
        <f t="array" ref="F1455">IFERROR(XLOOKUP(E1455,Operadores!A:A,Operadores!B:B))</f>
        <v>MARJO13</v>
      </c>
      <c r="G1455" s="16" t="s">
        <v>39</v>
      </c>
      <c r="H1455" s="13">
        <v>20.806606</v>
      </c>
      <c r="I1455" s="18">
        <v>373.0</v>
      </c>
      <c r="J1455" s="15">
        <f t="shared" si="5"/>
        <v>7760.864038</v>
      </c>
      <c r="K1455" s="10" t="str">
        <f t="array" ref="K1455">IFERROR(XLOOKUP(G1455,'Tipo de Carga'!A:A,'Tipo de Carga'!B:B))</f>
        <v>Autoabasto</v>
      </c>
      <c r="L1455" s="10">
        <f t="shared" si="2"/>
        <v>3</v>
      </c>
      <c r="M1455" s="10">
        <f t="shared" si="3"/>
        <v>15</v>
      </c>
      <c r="N1455" s="10">
        <f t="shared" si="4"/>
        <v>1</v>
      </c>
      <c r="O1455" s="10" t="str">
        <f t="array" ref="O1455">IFERROR(XLOOKUP(G1455,'Tipo de Carga'!A:A,'Tipo de Carga'!C:C))</f>
        <v>Diesel</v>
      </c>
    </row>
    <row r="1456">
      <c r="A1456" s="16">
        <v>2000.0</v>
      </c>
      <c r="B1456" s="10" t="str">
        <f t="array" ref="B1456">IFERROR(XLOOKUP(A1456,'Asignacion Ene'!A:A,'Asignacion Ene'!C:C))</f>
        <v>MeLi Dedicado Merida</v>
      </c>
      <c r="C1456" s="10" t="str">
        <f t="array" ref="C1456">IFERROR(XLOOKUP(A1456,'Asignacion Ene'!A:A,'Asignacion Ene'!B:B))</f>
        <v>EC-05</v>
      </c>
      <c r="D1456" s="28">
        <v>45672.619166666664</v>
      </c>
      <c r="E1456" s="16" t="s">
        <v>94</v>
      </c>
      <c r="F1456" s="10" t="str">
        <f t="array" ref="F1456">IFERROR(XLOOKUP(E1456,Operadores!A:A,Operadores!B:B))</f>
        <v>RODALE</v>
      </c>
      <c r="G1456" s="16" t="s">
        <v>39</v>
      </c>
      <c r="H1456" s="13">
        <v>20.806606</v>
      </c>
      <c r="I1456" s="18">
        <v>500.0</v>
      </c>
      <c r="J1456" s="15">
        <f t="shared" si="5"/>
        <v>10403.303</v>
      </c>
      <c r="K1456" s="10" t="str">
        <f t="array" ref="K1456">IFERROR(XLOOKUP(G1456,'Tipo de Carga'!A:A,'Tipo de Carga'!B:B))</f>
        <v>Autoabasto</v>
      </c>
      <c r="L1456" s="10">
        <f t="shared" si="2"/>
        <v>3</v>
      </c>
      <c r="M1456" s="10">
        <f t="shared" si="3"/>
        <v>15</v>
      </c>
      <c r="N1456" s="10">
        <f t="shared" si="4"/>
        <v>1</v>
      </c>
      <c r="O1456" s="10" t="str">
        <f t="array" ref="O1456">IFERROR(XLOOKUP(G1456,'Tipo de Carga'!A:A,'Tipo de Carga'!C:C))</f>
        <v>Diesel</v>
      </c>
    </row>
    <row r="1457">
      <c r="A1457" s="16">
        <v>1816.0</v>
      </c>
      <c r="B1457" s="10" t="str">
        <f t="array" ref="B1457">IFERROR(XLOOKUP(A1457,'Asignacion Ene'!A:A,'Asignacion Ene'!C:C))</f>
        <v>Wm Full</v>
      </c>
      <c r="C1457" s="10" t="str">
        <f t="array" ref="C1457">IFERROR(XLOOKUP(A1457,'Asignacion Ene'!A:A,'Asignacion Ene'!B:B))</f>
        <v>EC-08</v>
      </c>
      <c r="D1457" s="28">
        <v>45672.61125</v>
      </c>
      <c r="E1457" s="16" t="s">
        <v>169</v>
      </c>
      <c r="F1457" s="10" t="str">
        <f t="array" ref="F1457">IFERROR(XLOOKUP(E1457,Operadores!A:A,Operadores!B:B))</f>
        <v>RODMIG</v>
      </c>
      <c r="G1457" s="16" t="s">
        <v>39</v>
      </c>
      <c r="H1457" s="13">
        <v>20.806606</v>
      </c>
      <c r="I1457" s="18">
        <v>337.0</v>
      </c>
      <c r="J1457" s="15">
        <f t="shared" si="5"/>
        <v>7011.826222</v>
      </c>
      <c r="K1457" s="10" t="str">
        <f t="array" ref="K1457">IFERROR(XLOOKUP(G1457,'Tipo de Carga'!A:A,'Tipo de Carga'!B:B))</f>
        <v>Autoabasto</v>
      </c>
      <c r="L1457" s="10">
        <f t="shared" si="2"/>
        <v>3</v>
      </c>
      <c r="M1457" s="10">
        <f t="shared" si="3"/>
        <v>15</v>
      </c>
      <c r="N1457" s="10">
        <f t="shared" si="4"/>
        <v>1</v>
      </c>
      <c r="O1457" s="10" t="str">
        <f t="array" ref="O1457">IFERROR(XLOOKUP(G1457,'Tipo de Carga'!A:A,'Tipo de Carga'!C:C))</f>
        <v>Diesel</v>
      </c>
    </row>
    <row r="1458">
      <c r="A1458" s="16">
        <v>1894.0</v>
      </c>
      <c r="B1458" s="10" t="str">
        <f t="array" ref="B1458">IFERROR(XLOOKUP(A1458,'Asignacion Ene'!A:A,'Asignacion Ene'!C:C))</f>
        <v>Pipas</v>
      </c>
      <c r="C1458" s="10" t="str">
        <f t="array" ref="C1458">IFERROR(XLOOKUP(A1458,'Asignacion Ene'!A:A,'Asignacion Ene'!B:B))</f>
        <v>EC-02</v>
      </c>
      <c r="D1458" s="28">
        <v>45672.58660879629</v>
      </c>
      <c r="E1458" s="16" t="s">
        <v>320</v>
      </c>
      <c r="F1458" s="10" t="str">
        <f t="array" ref="F1458">IFERROR(XLOOKUP(E1458,Operadores!A:A,Operadores!B:B))</f>
        <v>LOPJU</v>
      </c>
      <c r="G1458" s="16" t="s">
        <v>39</v>
      </c>
      <c r="H1458" s="13">
        <v>20.806606</v>
      </c>
      <c r="I1458" s="18">
        <v>760.0</v>
      </c>
      <c r="J1458" s="15">
        <f t="shared" si="5"/>
        <v>15813.02056</v>
      </c>
      <c r="K1458" s="10" t="str">
        <f t="array" ref="K1458">IFERROR(XLOOKUP(G1458,'Tipo de Carga'!A:A,'Tipo de Carga'!B:B))</f>
        <v>Autoabasto</v>
      </c>
      <c r="L1458" s="10">
        <f t="shared" si="2"/>
        <v>3</v>
      </c>
      <c r="M1458" s="10">
        <f t="shared" si="3"/>
        <v>15</v>
      </c>
      <c r="N1458" s="10">
        <f t="shared" si="4"/>
        <v>1</v>
      </c>
      <c r="O1458" s="10" t="str">
        <f t="array" ref="O1458">IFERROR(XLOOKUP(G1458,'Tipo de Carga'!A:A,'Tipo de Carga'!C:C))</f>
        <v>Diesel</v>
      </c>
    </row>
    <row r="1459">
      <c r="A1459" s="16">
        <v>1715.0</v>
      </c>
      <c r="B1459" s="10" t="str">
        <f t="array" ref="B1459">IFERROR(XLOOKUP(A1459,'Asignacion Ene'!A:A,'Asignacion Ene'!C:C))</f>
        <v>Wm Full</v>
      </c>
      <c r="C1459" s="10" t="str">
        <f t="array" ref="C1459">IFERROR(XLOOKUP(A1459,'Asignacion Ene'!A:A,'Asignacion Ene'!B:B))</f>
        <v>EC-08</v>
      </c>
      <c r="D1459" s="28">
        <v>45672.58489583333</v>
      </c>
      <c r="E1459" s="16" t="s">
        <v>96</v>
      </c>
      <c r="F1459" s="10" t="str">
        <f t="array" ref="F1459">IFERROR(XLOOKUP(E1459,Operadores!A:A,Operadores!B:B))</f>
        <v>LEOJAI</v>
      </c>
      <c r="G1459" s="16" t="s">
        <v>39</v>
      </c>
      <c r="H1459" s="13">
        <v>20.806606</v>
      </c>
      <c r="I1459" s="18">
        <v>390.0</v>
      </c>
      <c r="J1459" s="15">
        <f t="shared" si="5"/>
        <v>8114.57634</v>
      </c>
      <c r="K1459" s="10" t="str">
        <f t="array" ref="K1459">IFERROR(XLOOKUP(G1459,'Tipo de Carga'!A:A,'Tipo de Carga'!B:B))</f>
        <v>Autoabasto</v>
      </c>
      <c r="L1459" s="10">
        <f t="shared" si="2"/>
        <v>3</v>
      </c>
      <c r="M1459" s="10">
        <f t="shared" si="3"/>
        <v>15</v>
      </c>
      <c r="N1459" s="10">
        <f t="shared" si="4"/>
        <v>1</v>
      </c>
      <c r="O1459" s="10" t="str">
        <f t="array" ref="O1459">IFERROR(XLOOKUP(G1459,'Tipo de Carga'!A:A,'Tipo de Carga'!C:C))</f>
        <v>Diesel</v>
      </c>
    </row>
    <row r="1460">
      <c r="A1460" s="16">
        <v>1819.0</v>
      </c>
      <c r="B1460" s="10" t="str">
        <f t="array" ref="B1460">IFERROR(XLOOKUP(A1460,'Asignacion Ene'!A:A,'Asignacion Ene'!C:C))</f>
        <v>Wm Full</v>
      </c>
      <c r="C1460" s="10" t="str">
        <f t="array" ref="C1460">IFERROR(XLOOKUP(A1460,'Asignacion Ene'!A:A,'Asignacion Ene'!B:B))</f>
        <v>EC-08</v>
      </c>
      <c r="D1460" s="28">
        <v>45672.561203703706</v>
      </c>
      <c r="E1460" s="16" t="s">
        <v>221</v>
      </c>
      <c r="F1460" s="10" t="str">
        <f t="array" ref="F1460">IFERROR(XLOOKUP(E1460,Operadores!A:A,Operadores!B:B))</f>
        <v>ALVGAB</v>
      </c>
      <c r="G1460" s="16" t="s">
        <v>39</v>
      </c>
      <c r="H1460" s="13">
        <v>20.806606</v>
      </c>
      <c r="I1460" s="18">
        <v>388.0</v>
      </c>
      <c r="J1460" s="15">
        <f t="shared" si="5"/>
        <v>8072.963128</v>
      </c>
      <c r="K1460" s="10" t="str">
        <f t="array" ref="K1460">IFERROR(XLOOKUP(G1460,'Tipo de Carga'!A:A,'Tipo de Carga'!B:B))</f>
        <v>Autoabasto</v>
      </c>
      <c r="L1460" s="10">
        <f t="shared" si="2"/>
        <v>3</v>
      </c>
      <c r="M1460" s="10">
        <f t="shared" si="3"/>
        <v>15</v>
      </c>
      <c r="N1460" s="10">
        <f t="shared" si="4"/>
        <v>1</v>
      </c>
      <c r="O1460" s="10" t="str">
        <f t="array" ref="O1460">IFERROR(XLOOKUP(G1460,'Tipo de Carga'!A:A,'Tipo de Carga'!C:C))</f>
        <v>Diesel</v>
      </c>
    </row>
    <row r="1461">
      <c r="A1461" s="16">
        <v>1729.0</v>
      </c>
      <c r="B1461" s="10" t="str">
        <f t="array" ref="B1461">IFERROR(XLOOKUP(A1461,'Asignacion Ene'!A:A,'Asignacion Ene'!C:C))</f>
        <v>Wm Full</v>
      </c>
      <c r="C1461" s="10" t="str">
        <f t="array" ref="C1461">IFERROR(XLOOKUP(A1461,'Asignacion Ene'!A:A,'Asignacion Ene'!B:B))</f>
        <v>EC-08</v>
      </c>
      <c r="D1461" s="28">
        <v>45672.551770833335</v>
      </c>
      <c r="E1461" s="16" t="s">
        <v>220</v>
      </c>
      <c r="F1461" s="10" t="str">
        <f t="array" ref="F1461">IFERROR(XLOOKUP(E1461,Operadores!A:A,Operadores!B:B))</f>
        <v>CAMJU01</v>
      </c>
      <c r="G1461" s="16" t="s">
        <v>39</v>
      </c>
      <c r="H1461" s="13">
        <v>20.806606</v>
      </c>
      <c r="I1461" s="18">
        <v>387.0</v>
      </c>
      <c r="J1461" s="15">
        <f t="shared" si="5"/>
        <v>8052.156522</v>
      </c>
      <c r="K1461" s="10" t="str">
        <f t="array" ref="K1461">IFERROR(XLOOKUP(G1461,'Tipo de Carga'!A:A,'Tipo de Carga'!B:B))</f>
        <v>Autoabasto</v>
      </c>
      <c r="L1461" s="10">
        <f t="shared" si="2"/>
        <v>3</v>
      </c>
      <c r="M1461" s="10">
        <f t="shared" si="3"/>
        <v>15</v>
      </c>
      <c r="N1461" s="10">
        <f t="shared" si="4"/>
        <v>1</v>
      </c>
      <c r="O1461" s="10" t="str">
        <f t="array" ref="O1461">IFERROR(XLOOKUP(G1461,'Tipo de Carga'!A:A,'Tipo de Carga'!C:C))</f>
        <v>Diesel</v>
      </c>
    </row>
    <row r="1462">
      <c r="A1462" s="16">
        <v>1705.0</v>
      </c>
      <c r="B1462" s="10" t="str">
        <f t="array" ref="B1462">IFERROR(XLOOKUP(A1462,'Asignacion Ene'!A:A,'Asignacion Ene'!C:C))</f>
        <v>Wm Full</v>
      </c>
      <c r="C1462" s="10" t="str">
        <f t="array" ref="C1462">IFERROR(XLOOKUP(A1462,'Asignacion Ene'!A:A,'Asignacion Ene'!B:B))</f>
        <v>EC-08</v>
      </c>
      <c r="D1462" s="28">
        <v>45672.54709490741</v>
      </c>
      <c r="E1462" s="16" t="s">
        <v>348</v>
      </c>
      <c r="F1462" s="10" t="str">
        <f t="array" ref="F1462">IFERROR(XLOOKUP(E1462,Operadores!A:A,Operadores!B:B))</f>
        <v>PERVIC</v>
      </c>
      <c r="G1462" s="16" t="s">
        <v>39</v>
      </c>
      <c r="H1462" s="13">
        <v>20.806606</v>
      </c>
      <c r="I1462" s="18">
        <v>378.0</v>
      </c>
      <c r="J1462" s="15">
        <f t="shared" si="5"/>
        <v>7864.897068</v>
      </c>
      <c r="K1462" s="10" t="str">
        <f t="array" ref="K1462">IFERROR(XLOOKUP(G1462,'Tipo de Carga'!A:A,'Tipo de Carga'!B:B))</f>
        <v>Autoabasto</v>
      </c>
      <c r="L1462" s="10">
        <f t="shared" si="2"/>
        <v>3</v>
      </c>
      <c r="M1462" s="10">
        <f t="shared" si="3"/>
        <v>15</v>
      </c>
      <c r="N1462" s="10">
        <f t="shared" si="4"/>
        <v>1</v>
      </c>
      <c r="O1462" s="10" t="str">
        <f t="array" ref="O1462">IFERROR(XLOOKUP(G1462,'Tipo de Carga'!A:A,'Tipo de Carga'!C:C))</f>
        <v>Diesel</v>
      </c>
    </row>
    <row r="1463">
      <c r="A1463" s="16">
        <v>1722.0</v>
      </c>
      <c r="B1463" s="10" t="str">
        <f t="array" ref="B1463">IFERROR(XLOOKUP(A1463,'Asignacion Ene'!A:A,'Asignacion Ene'!C:C))</f>
        <v>Wm Full</v>
      </c>
      <c r="C1463" s="10" t="str">
        <f t="array" ref="C1463">IFERROR(XLOOKUP(A1463,'Asignacion Ene'!A:A,'Asignacion Ene'!B:B))</f>
        <v>EC-08</v>
      </c>
      <c r="D1463" s="28">
        <v>45672.52486111111</v>
      </c>
      <c r="E1463" s="16" t="s">
        <v>168</v>
      </c>
      <c r="F1463" s="10" t="str">
        <f t="array" ref="F1463">IFERROR(XLOOKUP(E1463,Operadores!A:A,Operadores!B:B))</f>
        <v>RICFRA</v>
      </c>
      <c r="G1463" s="16" t="s">
        <v>39</v>
      </c>
      <c r="H1463" s="13">
        <v>20.806606</v>
      </c>
      <c r="I1463" s="18">
        <v>446.0</v>
      </c>
      <c r="J1463" s="15">
        <f t="shared" si="5"/>
        <v>9279.746276</v>
      </c>
      <c r="K1463" s="10" t="str">
        <f t="array" ref="K1463">IFERROR(XLOOKUP(G1463,'Tipo de Carga'!A:A,'Tipo de Carga'!B:B))</f>
        <v>Autoabasto</v>
      </c>
      <c r="L1463" s="10">
        <f t="shared" si="2"/>
        <v>3</v>
      </c>
      <c r="M1463" s="10">
        <f t="shared" si="3"/>
        <v>15</v>
      </c>
      <c r="N1463" s="10">
        <f t="shared" si="4"/>
        <v>1</v>
      </c>
      <c r="O1463" s="10" t="str">
        <f t="array" ref="O1463">IFERROR(XLOOKUP(G1463,'Tipo de Carga'!A:A,'Tipo de Carga'!C:C))</f>
        <v>Diesel</v>
      </c>
    </row>
    <row r="1464">
      <c r="A1464" s="16">
        <v>1895.0</v>
      </c>
      <c r="B1464" s="10" t="str">
        <f t="array" ref="B1464">IFERROR(XLOOKUP(A1464,'Asignacion Ene'!A:A,'Asignacion Ene'!C:C))</f>
        <v>Sayer Sencillo</v>
      </c>
      <c r="C1464" s="10" t="str">
        <f t="array" ref="C1464">IFERROR(XLOOKUP(A1464,'Asignacion Ene'!A:A,'Asignacion Ene'!B:B))</f>
        <v>EC-04</v>
      </c>
      <c r="D1464" s="28">
        <v>45672.45501157407</v>
      </c>
      <c r="E1464" s="16" t="s">
        <v>349</v>
      </c>
      <c r="F1464" s="10" t="str">
        <f t="array" ref="F1464">IFERROR(XLOOKUP(E1464,Operadores!A:A,Operadores!B:B))</f>
        <v>FABMA</v>
      </c>
      <c r="G1464" s="16" t="s">
        <v>39</v>
      </c>
      <c r="H1464" s="13">
        <v>20.806606</v>
      </c>
      <c r="I1464" s="18">
        <v>350.0</v>
      </c>
      <c r="J1464" s="15">
        <f t="shared" si="5"/>
        <v>7282.3121</v>
      </c>
      <c r="K1464" s="10" t="str">
        <f t="array" ref="K1464">IFERROR(XLOOKUP(G1464,'Tipo de Carga'!A:A,'Tipo de Carga'!B:B))</f>
        <v>Autoabasto</v>
      </c>
      <c r="L1464" s="10">
        <f t="shared" si="2"/>
        <v>3</v>
      </c>
      <c r="M1464" s="10">
        <f t="shared" si="3"/>
        <v>15</v>
      </c>
      <c r="N1464" s="10">
        <f t="shared" si="4"/>
        <v>1</v>
      </c>
      <c r="O1464" s="10" t="str">
        <f t="array" ref="O1464">IFERROR(XLOOKUP(G1464,'Tipo de Carga'!A:A,'Tipo de Carga'!C:C))</f>
        <v>Diesel</v>
      </c>
    </row>
    <row r="1465">
      <c r="A1465" s="16">
        <v>2021.0</v>
      </c>
      <c r="B1465" s="10" t="str">
        <f t="array" ref="B1465">IFERROR(XLOOKUP(A1465,'Asignacion Ene'!A:A,'Asignacion Ene'!C:C))</f>
        <v>MeLi Dedicado Merida</v>
      </c>
      <c r="C1465" s="10" t="str">
        <f t="array" ref="C1465">IFERROR(XLOOKUP(A1465,'Asignacion Ene'!A:A,'Asignacion Ene'!B:B))</f>
        <v>EC-05</v>
      </c>
      <c r="D1465" s="28">
        <v>45672.43986111111</v>
      </c>
      <c r="E1465" s="16" t="s">
        <v>179</v>
      </c>
      <c r="F1465" s="10" t="str">
        <f t="array" ref="F1465">IFERROR(XLOOKUP(E1465,Operadores!A:A,Operadores!B:B))</f>
        <v>GUTIRV</v>
      </c>
      <c r="G1465" s="16" t="s">
        <v>39</v>
      </c>
      <c r="H1465" s="13">
        <v>20.806606</v>
      </c>
      <c r="I1465" s="18">
        <v>420.0</v>
      </c>
      <c r="J1465" s="15">
        <f t="shared" si="5"/>
        <v>8738.77452</v>
      </c>
      <c r="K1465" s="10" t="str">
        <f t="array" ref="K1465">IFERROR(XLOOKUP(G1465,'Tipo de Carga'!A:A,'Tipo de Carga'!B:B))</f>
        <v>Autoabasto</v>
      </c>
      <c r="L1465" s="10">
        <f t="shared" si="2"/>
        <v>3</v>
      </c>
      <c r="M1465" s="10">
        <f t="shared" si="3"/>
        <v>15</v>
      </c>
      <c r="N1465" s="10">
        <f t="shared" si="4"/>
        <v>1</v>
      </c>
      <c r="O1465" s="10" t="str">
        <f t="array" ref="O1465">IFERROR(XLOOKUP(G1465,'Tipo de Carga'!A:A,'Tipo de Carga'!C:C))</f>
        <v>Diesel</v>
      </c>
    </row>
    <row r="1466">
      <c r="A1466" s="16">
        <v>1826.0</v>
      </c>
      <c r="B1466" s="10" t="str">
        <f t="array" ref="B1466">IFERROR(XLOOKUP(A1466,'Asignacion Ene'!A:A,'Asignacion Ene'!C:C))</f>
        <v>Wm Full</v>
      </c>
      <c r="C1466" s="10" t="str">
        <f t="array" ref="C1466">IFERROR(XLOOKUP(A1466,'Asignacion Ene'!A:A,'Asignacion Ene'!B:B))</f>
        <v>EC-08</v>
      </c>
      <c r="D1466" s="28">
        <v>45672.415289351855</v>
      </c>
      <c r="E1466" s="16" t="s">
        <v>361</v>
      </c>
      <c r="F1466" s="10" t="str">
        <f t="array" ref="F1466">IFERROR(XLOOKUP(E1466,Operadores!A:A,Operadores!B:B))</f>
        <v>MORFRE01</v>
      </c>
      <c r="G1466" s="16" t="s">
        <v>39</v>
      </c>
      <c r="H1466" s="13">
        <v>20.806606</v>
      </c>
      <c r="I1466" s="18">
        <v>364.0</v>
      </c>
      <c r="J1466" s="15">
        <f t="shared" si="5"/>
        <v>7573.604584</v>
      </c>
      <c r="K1466" s="10" t="str">
        <f t="array" ref="K1466">IFERROR(XLOOKUP(G1466,'Tipo de Carga'!A:A,'Tipo de Carga'!B:B))</f>
        <v>Autoabasto</v>
      </c>
      <c r="L1466" s="10">
        <f t="shared" si="2"/>
        <v>3</v>
      </c>
      <c r="M1466" s="10">
        <f t="shared" si="3"/>
        <v>15</v>
      </c>
      <c r="N1466" s="10">
        <f t="shared" si="4"/>
        <v>1</v>
      </c>
      <c r="O1466" s="10" t="str">
        <f t="array" ref="O1466">IFERROR(XLOOKUP(G1466,'Tipo de Carga'!A:A,'Tipo de Carga'!C:C))</f>
        <v>Diesel</v>
      </c>
    </row>
    <row r="1467">
      <c r="A1467" s="16">
        <v>1758.0</v>
      </c>
      <c r="B1467" s="10" t="str">
        <f t="array" ref="B1467">IFERROR(XLOOKUP(A1467,'Asignacion Ene'!A:A,'Asignacion Ene'!C:C))</f>
        <v>Wm Full</v>
      </c>
      <c r="C1467" s="10" t="str">
        <f t="array" ref="C1467">IFERROR(XLOOKUP(A1467,'Asignacion Ene'!A:A,'Asignacion Ene'!B:B))</f>
        <v>EC-08</v>
      </c>
      <c r="D1467" s="28">
        <v>45672.408101851855</v>
      </c>
      <c r="E1467" s="16" t="s">
        <v>259</v>
      </c>
      <c r="F1467" s="10" t="str">
        <f t="array" ref="F1467">IFERROR(XLOOKUP(E1467,Operadores!A:A,Operadores!B:B))</f>
        <v>PINGUA</v>
      </c>
      <c r="G1467" s="16" t="s">
        <v>39</v>
      </c>
      <c r="H1467" s="13">
        <v>20.806606</v>
      </c>
      <c r="I1467" s="18">
        <v>403.0</v>
      </c>
      <c r="J1467" s="15">
        <f t="shared" si="5"/>
        <v>8385.062218</v>
      </c>
      <c r="K1467" s="10" t="str">
        <f t="array" ref="K1467">IFERROR(XLOOKUP(G1467,'Tipo de Carga'!A:A,'Tipo de Carga'!B:B))</f>
        <v>Autoabasto</v>
      </c>
      <c r="L1467" s="10">
        <f t="shared" si="2"/>
        <v>3</v>
      </c>
      <c r="M1467" s="10">
        <f t="shared" si="3"/>
        <v>15</v>
      </c>
      <c r="N1467" s="10">
        <f t="shared" si="4"/>
        <v>1</v>
      </c>
      <c r="O1467" s="10" t="str">
        <f t="array" ref="O1467">IFERROR(XLOOKUP(G1467,'Tipo de Carga'!A:A,'Tipo de Carga'!C:C))</f>
        <v>Diesel</v>
      </c>
    </row>
    <row r="1468">
      <c r="A1468" s="16">
        <v>2002.0</v>
      </c>
      <c r="B1468" s="10" t="str">
        <f t="array" ref="B1468">IFERROR(XLOOKUP(A1468,'Asignacion Ene'!A:A,'Asignacion Ene'!C:C))</f>
        <v>MeLi Dedicado Merida</v>
      </c>
      <c r="C1468" s="10" t="str">
        <f t="array" ref="C1468">IFERROR(XLOOKUP(A1468,'Asignacion Ene'!A:A,'Asignacion Ene'!B:B))</f>
        <v>EC-05</v>
      </c>
      <c r="D1468" s="28">
        <v>45672.33976851852</v>
      </c>
      <c r="E1468" s="16" t="s">
        <v>309</v>
      </c>
      <c r="F1468" s="10" t="str">
        <f t="array" ref="F1468">IFERROR(XLOOKUP(E1468,Operadores!A:A,Operadores!B:B))</f>
        <v>VELALE</v>
      </c>
      <c r="G1468" s="16" t="s">
        <v>39</v>
      </c>
      <c r="H1468" s="13">
        <v>20.806606</v>
      </c>
      <c r="I1468" s="18">
        <v>270.0</v>
      </c>
      <c r="J1468" s="15">
        <f t="shared" si="5"/>
        <v>5617.78362</v>
      </c>
      <c r="K1468" s="10" t="str">
        <f t="array" ref="K1468">IFERROR(XLOOKUP(G1468,'Tipo de Carga'!A:A,'Tipo de Carga'!B:B))</f>
        <v>Autoabasto</v>
      </c>
      <c r="L1468" s="10">
        <f t="shared" si="2"/>
        <v>3</v>
      </c>
      <c r="M1468" s="10">
        <f t="shared" si="3"/>
        <v>15</v>
      </c>
      <c r="N1468" s="10">
        <f t="shared" si="4"/>
        <v>1</v>
      </c>
      <c r="O1468" s="10" t="str">
        <f t="array" ref="O1468">IFERROR(XLOOKUP(G1468,'Tipo de Carga'!A:A,'Tipo de Carga'!C:C))</f>
        <v>Diesel</v>
      </c>
    </row>
    <row r="1469">
      <c r="A1469" s="16">
        <v>1865.0</v>
      </c>
      <c r="B1469" s="10" t="str">
        <f t="array" ref="B1469">IFERROR(XLOOKUP(A1469,'Asignacion Ene'!A:A,'Asignacion Ene'!C:C))</f>
        <v>Circuitos</v>
      </c>
      <c r="C1469" s="10" t="str">
        <f t="array" ref="C1469">IFERROR(XLOOKUP(A1469,'Asignacion Ene'!A:A,'Asignacion Ene'!B:B))</f>
        <v>EC-03</v>
      </c>
      <c r="D1469" s="28">
        <v>45672.322905092595</v>
      </c>
      <c r="E1469" s="16" t="s">
        <v>131</v>
      </c>
      <c r="F1469" s="10" t="str">
        <f t="array" ref="F1469">IFERROR(XLOOKUP(E1469,Operadores!A:A,Operadores!B:B))</f>
        <v>REYRAU</v>
      </c>
      <c r="G1469" s="16" t="s">
        <v>39</v>
      </c>
      <c r="H1469" s="13">
        <v>20.806606</v>
      </c>
      <c r="I1469" s="18">
        <v>736.0</v>
      </c>
      <c r="J1469" s="15">
        <f t="shared" si="5"/>
        <v>15313.66202</v>
      </c>
      <c r="K1469" s="10" t="str">
        <f t="array" ref="K1469">IFERROR(XLOOKUP(G1469,'Tipo de Carga'!A:A,'Tipo de Carga'!B:B))</f>
        <v>Autoabasto</v>
      </c>
      <c r="L1469" s="10">
        <f t="shared" si="2"/>
        <v>3</v>
      </c>
      <c r="M1469" s="10">
        <f t="shared" si="3"/>
        <v>15</v>
      </c>
      <c r="N1469" s="10">
        <f t="shared" si="4"/>
        <v>1</v>
      </c>
      <c r="O1469" s="10" t="str">
        <f t="array" ref="O1469">IFERROR(XLOOKUP(G1469,'Tipo de Carga'!A:A,'Tipo de Carga'!C:C))</f>
        <v>Diesel</v>
      </c>
    </row>
    <row r="1470">
      <c r="A1470" s="16">
        <v>2006.0</v>
      </c>
      <c r="B1470" s="10" t="str">
        <f t="array" ref="B1470">IFERROR(XLOOKUP(A1470,'Asignacion Ene'!A:A,'Asignacion Ene'!C:C))</f>
        <v>MeLi Dedicado Merida</v>
      </c>
      <c r="C1470" s="10" t="str">
        <f t="array" ref="C1470">IFERROR(XLOOKUP(A1470,'Asignacion Ene'!A:A,'Asignacion Ene'!B:B))</f>
        <v>EC-05</v>
      </c>
      <c r="D1470" s="28">
        <v>45672.305347222224</v>
      </c>
      <c r="E1470" s="16" t="s">
        <v>226</v>
      </c>
      <c r="F1470" s="10" t="str">
        <f t="array" ref="F1470">IFERROR(XLOOKUP(E1470,Operadores!A:A,Operadores!B:B))</f>
        <v>BERJES</v>
      </c>
      <c r="G1470" s="16" t="s">
        <v>39</v>
      </c>
      <c r="H1470" s="13">
        <v>20.806606</v>
      </c>
      <c r="I1470" s="18">
        <v>240.0</v>
      </c>
      <c r="J1470" s="15">
        <f t="shared" si="5"/>
        <v>4993.58544</v>
      </c>
      <c r="K1470" s="10" t="str">
        <f t="array" ref="K1470">IFERROR(XLOOKUP(G1470,'Tipo de Carga'!A:A,'Tipo de Carga'!B:B))</f>
        <v>Autoabasto</v>
      </c>
      <c r="L1470" s="10">
        <f t="shared" si="2"/>
        <v>3</v>
      </c>
      <c r="M1470" s="10">
        <f t="shared" si="3"/>
        <v>15</v>
      </c>
      <c r="N1470" s="10">
        <f t="shared" si="4"/>
        <v>1</v>
      </c>
      <c r="O1470" s="10" t="str">
        <f t="array" ref="O1470">IFERROR(XLOOKUP(G1470,'Tipo de Carga'!A:A,'Tipo de Carga'!C:C))</f>
        <v>Diesel</v>
      </c>
    </row>
    <row r="1471">
      <c r="A1471" s="16">
        <v>1899.0</v>
      </c>
      <c r="B1471" s="10" t="str">
        <f t="array" ref="B1471">IFERROR(XLOOKUP(A1471,'Asignacion Ene'!A:A,'Asignacion Ene'!C:C))</f>
        <v>Full Liver</v>
      </c>
      <c r="C1471" s="10" t="str">
        <f t="array" ref="C1471">IFERROR(XLOOKUP(A1471,'Asignacion Ene'!A:A,'Asignacion Ene'!B:B))</f>
        <v>EC-01</v>
      </c>
      <c r="D1471" s="28">
        <v>45672.295115740744</v>
      </c>
      <c r="E1471" s="16" t="s">
        <v>324</v>
      </c>
      <c r="F1471" s="10" t="str">
        <f t="array" ref="F1471">IFERROR(XLOOKUP(E1471,Operadores!A:A,Operadores!B:B))</f>
        <v>VEROD</v>
      </c>
      <c r="G1471" s="16" t="s">
        <v>39</v>
      </c>
      <c r="H1471" s="13">
        <v>20.806606</v>
      </c>
      <c r="I1471" s="18">
        <v>720.0</v>
      </c>
      <c r="J1471" s="15">
        <f t="shared" si="5"/>
        <v>14980.75632</v>
      </c>
      <c r="K1471" s="10" t="str">
        <f t="array" ref="K1471">IFERROR(XLOOKUP(G1471,'Tipo de Carga'!A:A,'Tipo de Carga'!B:B))</f>
        <v>Autoabasto</v>
      </c>
      <c r="L1471" s="10">
        <f t="shared" si="2"/>
        <v>3</v>
      </c>
      <c r="M1471" s="10">
        <f t="shared" si="3"/>
        <v>15</v>
      </c>
      <c r="N1471" s="10">
        <f t="shared" si="4"/>
        <v>1</v>
      </c>
      <c r="O1471" s="10" t="str">
        <f t="array" ref="O1471">IFERROR(XLOOKUP(G1471,'Tipo de Carga'!A:A,'Tipo de Carga'!C:C))</f>
        <v>Diesel</v>
      </c>
    </row>
    <row r="1472">
      <c r="A1472" s="16">
        <v>2020.0</v>
      </c>
      <c r="B1472" s="10" t="str">
        <f t="array" ref="B1472">IFERROR(XLOOKUP(A1472,'Asignacion Ene'!A:A,'Asignacion Ene'!C:C))</f>
        <v>MeLi Dedicado Merida</v>
      </c>
      <c r="C1472" s="10" t="str">
        <f t="array" ref="C1472">IFERROR(XLOOKUP(A1472,'Asignacion Ene'!A:A,'Asignacion Ene'!B:B))</f>
        <v>EC-05</v>
      </c>
      <c r="D1472" s="28">
        <v>45672.278969907406</v>
      </c>
      <c r="E1472" s="16" t="s">
        <v>283</v>
      </c>
      <c r="F1472" s="10" t="str">
        <f t="array" ref="F1472">IFERROR(XLOOKUP(E1472,Operadores!A:A,Operadores!B:B))</f>
        <v>MUÑOSC</v>
      </c>
      <c r="G1472" s="16" t="s">
        <v>39</v>
      </c>
      <c r="H1472" s="13">
        <v>20.806606</v>
      </c>
      <c r="I1472" s="18">
        <v>465.0</v>
      </c>
      <c r="J1472" s="15">
        <f t="shared" si="5"/>
        <v>9675.07179</v>
      </c>
      <c r="K1472" s="10" t="str">
        <f t="array" ref="K1472">IFERROR(XLOOKUP(G1472,'Tipo de Carga'!A:A,'Tipo de Carga'!B:B))</f>
        <v>Autoabasto</v>
      </c>
      <c r="L1472" s="10">
        <f t="shared" si="2"/>
        <v>3</v>
      </c>
      <c r="M1472" s="10">
        <f t="shared" si="3"/>
        <v>15</v>
      </c>
      <c r="N1472" s="10">
        <f t="shared" si="4"/>
        <v>1</v>
      </c>
      <c r="O1472" s="10" t="str">
        <f t="array" ref="O1472">IFERROR(XLOOKUP(G1472,'Tipo de Carga'!A:A,'Tipo de Carga'!C:C))</f>
        <v>Diesel</v>
      </c>
    </row>
    <row r="1473">
      <c r="A1473" s="16">
        <v>1997.0</v>
      </c>
      <c r="B1473" s="10" t="str">
        <f t="array" ref="B1473">IFERROR(XLOOKUP(A1473,'Asignacion Ene'!A:A,'Asignacion Ene'!C:C))</f>
        <v>MeLi Dedicado Merida</v>
      </c>
      <c r="C1473" s="10" t="str">
        <f t="array" ref="C1473">IFERROR(XLOOKUP(A1473,'Asignacion Ene'!A:A,'Asignacion Ene'!B:B))</f>
        <v>EC-05</v>
      </c>
      <c r="D1473" s="28">
        <v>45672.193090277775</v>
      </c>
      <c r="E1473" s="16" t="s">
        <v>170</v>
      </c>
      <c r="F1473" s="10" t="str">
        <f t="array" ref="F1473">IFERROR(XLOOKUP(E1473,Operadores!A:A,Operadores!B:B))</f>
        <v>MARLEO</v>
      </c>
      <c r="G1473" s="16" t="s">
        <v>39</v>
      </c>
      <c r="H1473" s="13">
        <v>20.806606</v>
      </c>
      <c r="I1473" s="18">
        <v>460.0</v>
      </c>
      <c r="J1473" s="15">
        <f t="shared" si="5"/>
        <v>9571.03876</v>
      </c>
      <c r="K1473" s="10" t="str">
        <f t="array" ref="K1473">IFERROR(XLOOKUP(G1473,'Tipo de Carga'!A:A,'Tipo de Carga'!B:B))</f>
        <v>Autoabasto</v>
      </c>
      <c r="L1473" s="10">
        <f t="shared" si="2"/>
        <v>3</v>
      </c>
      <c r="M1473" s="10">
        <f t="shared" si="3"/>
        <v>15</v>
      </c>
      <c r="N1473" s="10">
        <f t="shared" si="4"/>
        <v>1</v>
      </c>
      <c r="O1473" s="10" t="str">
        <f t="array" ref="O1473">IFERROR(XLOOKUP(G1473,'Tipo de Carga'!A:A,'Tipo de Carga'!C:C))</f>
        <v>Diesel</v>
      </c>
    </row>
    <row r="1474">
      <c r="A1474" s="16">
        <v>1801.0</v>
      </c>
      <c r="B1474" s="10" t="str">
        <f t="array" ref="B1474">IFERROR(XLOOKUP(A1474,'Asignacion Ene'!A:A,'Asignacion Ene'!C:C))</f>
        <v>Sayer Full</v>
      </c>
      <c r="C1474" s="10" t="str">
        <f t="array" ref="C1474">IFERROR(XLOOKUP(A1474,'Asignacion Ene'!A:A,'Asignacion Ene'!B:B))</f>
        <v>EC-04</v>
      </c>
      <c r="D1474" s="28">
        <v>45672.14412037037</v>
      </c>
      <c r="E1474" s="16" t="s">
        <v>276</v>
      </c>
      <c r="F1474" s="10" t="str">
        <f t="array" ref="F1474">IFERROR(XLOOKUP(E1474,Operadores!A:A,Operadores!B:B))</f>
        <v>DURMA01</v>
      </c>
      <c r="G1474" s="16" t="s">
        <v>39</v>
      </c>
      <c r="H1474" s="13">
        <v>20.806606</v>
      </c>
      <c r="I1474" s="18">
        <v>605.0</v>
      </c>
      <c r="J1474" s="15">
        <f t="shared" si="5"/>
        <v>12587.99663</v>
      </c>
      <c r="K1474" s="10" t="str">
        <f t="array" ref="K1474">IFERROR(XLOOKUP(G1474,'Tipo de Carga'!A:A,'Tipo de Carga'!B:B))</f>
        <v>Autoabasto</v>
      </c>
      <c r="L1474" s="10">
        <f t="shared" si="2"/>
        <v>3</v>
      </c>
      <c r="M1474" s="10">
        <f t="shared" si="3"/>
        <v>15</v>
      </c>
      <c r="N1474" s="10">
        <f t="shared" si="4"/>
        <v>1</v>
      </c>
      <c r="O1474" s="10" t="str">
        <f t="array" ref="O1474">IFERROR(XLOOKUP(G1474,'Tipo de Carga'!A:A,'Tipo de Carga'!C:C))</f>
        <v>Diesel</v>
      </c>
    </row>
    <row r="1475">
      <c r="A1475" s="16">
        <v>1991.0</v>
      </c>
      <c r="B1475" s="10" t="str">
        <f t="array" ref="B1475">IFERROR(XLOOKUP(A1475,'Asignacion Ene'!A:A,'Asignacion Ene'!C:C))</f>
        <v>MeLi Dedicado Merida</v>
      </c>
      <c r="C1475" s="10" t="str">
        <f t="array" ref="C1475">IFERROR(XLOOKUP(A1475,'Asignacion Ene'!A:A,'Asignacion Ene'!B:B))</f>
        <v>EC-05</v>
      </c>
      <c r="D1475" s="28">
        <v>45672.08914351852</v>
      </c>
      <c r="E1475" s="16" t="s">
        <v>165</v>
      </c>
      <c r="F1475" s="10" t="str">
        <f t="array" ref="F1475">IFERROR(XLOOKUP(E1475,Operadores!A:A,Operadores!B:B))</f>
        <v>RUEREN</v>
      </c>
      <c r="G1475" s="16" t="s">
        <v>39</v>
      </c>
      <c r="H1475" s="13">
        <v>20.806606</v>
      </c>
      <c r="I1475" s="18">
        <v>246.0</v>
      </c>
      <c r="J1475" s="15">
        <f t="shared" si="5"/>
        <v>5118.425076</v>
      </c>
      <c r="K1475" s="10" t="str">
        <f t="array" ref="K1475">IFERROR(XLOOKUP(G1475,'Tipo de Carga'!A:A,'Tipo de Carga'!B:B))</f>
        <v>Autoabasto</v>
      </c>
      <c r="L1475" s="10">
        <f t="shared" si="2"/>
        <v>3</v>
      </c>
      <c r="M1475" s="10">
        <f t="shared" si="3"/>
        <v>15</v>
      </c>
      <c r="N1475" s="10">
        <f t="shared" si="4"/>
        <v>1</v>
      </c>
      <c r="O1475" s="10" t="str">
        <f t="array" ref="O1475">IFERROR(XLOOKUP(G1475,'Tipo de Carga'!A:A,'Tipo de Carga'!C:C))</f>
        <v>Diesel</v>
      </c>
    </row>
    <row r="1476">
      <c r="A1476" s="16">
        <v>1799.0</v>
      </c>
      <c r="B1476" s="10" t="str">
        <f t="array" ref="B1476">IFERROR(XLOOKUP(A1476,'Asignacion Ene'!A:A,'Asignacion Ene'!C:C))</f>
        <v>Sayer Full</v>
      </c>
      <c r="C1476" s="10" t="str">
        <f t="array" ref="C1476">IFERROR(XLOOKUP(A1476,'Asignacion Ene'!A:A,'Asignacion Ene'!B:B))</f>
        <v>EC-04</v>
      </c>
      <c r="D1476" s="28">
        <v>45672.48472222222</v>
      </c>
      <c r="E1476" s="19" t="s">
        <v>209</v>
      </c>
      <c r="F1476" s="10" t="str">
        <f t="array" ref="F1476">IFERROR(XLOOKUP(E1476,Operadores!A:A,Operadores!B:B))</f>
        <v>FERFRA</v>
      </c>
      <c r="G1476" s="16" t="s">
        <v>103</v>
      </c>
      <c r="H1476" s="13">
        <v>26.54</v>
      </c>
      <c r="I1476" s="18">
        <v>735.0</v>
      </c>
      <c r="J1476" s="15">
        <f t="shared" si="5"/>
        <v>19506.9</v>
      </c>
      <c r="K1476" s="10" t="str">
        <f t="array" ref="K1476">IFERROR(XLOOKUP(G1476,'Tipo de Carga'!A:A,'Tipo de Carga'!B:B))</f>
        <v>Ticket</v>
      </c>
      <c r="L1476" s="10">
        <f t="shared" si="2"/>
        <v>3</v>
      </c>
      <c r="M1476" s="10">
        <f t="shared" si="3"/>
        <v>15</v>
      </c>
      <c r="N1476" s="10">
        <f t="shared" si="4"/>
        <v>1</v>
      </c>
      <c r="O1476" s="10" t="str">
        <f t="array" ref="O1476">IFERROR(XLOOKUP(G1476,'Tipo de Carga'!A:A,'Tipo de Carga'!C:C))</f>
        <v>Diesel</v>
      </c>
    </row>
    <row r="1477">
      <c r="A1477" s="16">
        <v>308.0</v>
      </c>
      <c r="B1477" s="10" t="str">
        <f t="array" ref="B1477">IFERROR(XLOOKUP(A1477,'Asignacion Ene'!A:A,'Asignacion Ene'!C:C))</f>
        <v>Sayer Thorton</v>
      </c>
      <c r="C1477" s="10" t="str">
        <f t="array" ref="C1477">IFERROR(XLOOKUP(A1477,'Asignacion Ene'!A:A,'Asignacion Ene'!B:B))</f>
        <v>EC-04</v>
      </c>
      <c r="D1477" s="28">
        <v>45672.52777777778</v>
      </c>
      <c r="E1477" s="19" t="s">
        <v>76</v>
      </c>
      <c r="F1477" s="10" t="str">
        <f t="array" ref="F1477">IFERROR(XLOOKUP(E1477,Operadores!A:A,Operadores!B:B))</f>
        <v>FLOTIT</v>
      </c>
      <c r="G1477" s="16" t="s">
        <v>103</v>
      </c>
      <c r="H1477" s="13">
        <v>26.99</v>
      </c>
      <c r="I1477" s="18">
        <v>133.0</v>
      </c>
      <c r="J1477" s="15">
        <f t="shared" si="5"/>
        <v>3589.67</v>
      </c>
      <c r="K1477" s="10" t="str">
        <f t="array" ref="K1477">IFERROR(XLOOKUP(G1477,'Tipo de Carga'!A:A,'Tipo de Carga'!B:B))</f>
        <v>Ticket</v>
      </c>
      <c r="L1477" s="10">
        <f t="shared" si="2"/>
        <v>3</v>
      </c>
      <c r="M1477" s="10">
        <f t="shared" si="3"/>
        <v>15</v>
      </c>
      <c r="N1477" s="10">
        <f t="shared" si="4"/>
        <v>1</v>
      </c>
      <c r="O1477" s="10" t="str">
        <f t="array" ref="O1477">IFERROR(XLOOKUP(G1477,'Tipo de Carga'!A:A,'Tipo de Carga'!C:C))</f>
        <v>Diesel</v>
      </c>
    </row>
    <row r="1478">
      <c r="A1478" s="16">
        <v>1739.0</v>
      </c>
      <c r="B1478" s="10" t="str">
        <f t="array" ref="B1478">IFERROR(XLOOKUP(A1478,'Asignacion Ene'!A:A,'Asignacion Ene'!C:C))</f>
        <v>Wm Sencillo</v>
      </c>
      <c r="C1478" s="10" t="str">
        <f t="array" ref="C1478">IFERROR(XLOOKUP(A1478,'Asignacion Ene'!A:A,'Asignacion Ene'!B:B))</f>
        <v>EC-08</v>
      </c>
      <c r="D1478" s="28">
        <v>45672.57083333333</v>
      </c>
      <c r="E1478" s="19" t="s">
        <v>401</v>
      </c>
      <c r="F1478" s="10" t="str">
        <f t="array" ref="F1478">IFERROR(XLOOKUP(E1478,Operadores!A:A,Operadores!B:B))</f>
        <v>LOPJUA</v>
      </c>
      <c r="G1478" s="16" t="s">
        <v>103</v>
      </c>
      <c r="H1478" s="13">
        <v>26.45</v>
      </c>
      <c r="I1478" s="18">
        <v>461.0</v>
      </c>
      <c r="J1478" s="15">
        <f t="shared" si="5"/>
        <v>12193.45</v>
      </c>
      <c r="K1478" s="10" t="str">
        <f t="array" ref="K1478">IFERROR(XLOOKUP(G1478,'Tipo de Carga'!A:A,'Tipo de Carga'!B:B))</f>
        <v>Ticket</v>
      </c>
      <c r="L1478" s="10">
        <f t="shared" si="2"/>
        <v>3</v>
      </c>
      <c r="M1478" s="10">
        <f t="shared" si="3"/>
        <v>15</v>
      </c>
      <c r="N1478" s="10">
        <f t="shared" si="4"/>
        <v>1</v>
      </c>
      <c r="O1478" s="10" t="str">
        <f t="array" ref="O1478">IFERROR(XLOOKUP(G1478,'Tipo de Carga'!A:A,'Tipo de Carga'!C:C))</f>
        <v>Diesel</v>
      </c>
    </row>
    <row r="1479">
      <c r="A1479" s="16">
        <v>1765.0</v>
      </c>
      <c r="B1479" s="10" t="str">
        <f t="array" ref="B1479">IFERROR(XLOOKUP(A1479,'Asignacion Ene'!A:A,'Asignacion Ene'!C:C))</f>
        <v>Hisense</v>
      </c>
      <c r="C1479" s="10" t="str">
        <f t="array" ref="C1479">IFERROR(XLOOKUP(A1479,'Asignacion Ene'!A:A,'Asignacion Ene'!B:B))</f>
        <v>EC-03</v>
      </c>
      <c r="D1479" s="28">
        <v>45672.58194444444</v>
      </c>
      <c r="E1479" s="19" t="s">
        <v>114</v>
      </c>
      <c r="F1479" s="10" t="str">
        <f t="array" ref="F1479">IFERROR(XLOOKUP(E1479,Operadores!A:A,Operadores!B:B))</f>
        <v>ACOFED</v>
      </c>
      <c r="G1479" s="16" t="s">
        <v>103</v>
      </c>
      <c r="H1479" s="13">
        <v>26.99</v>
      </c>
      <c r="I1479" s="18">
        <v>185.0</v>
      </c>
      <c r="J1479" s="15">
        <f t="shared" si="5"/>
        <v>4993.15</v>
      </c>
      <c r="K1479" s="10" t="str">
        <f t="array" ref="K1479">IFERROR(XLOOKUP(G1479,'Tipo de Carga'!A:A,'Tipo de Carga'!B:B))</f>
        <v>Ticket</v>
      </c>
      <c r="L1479" s="10">
        <f t="shared" si="2"/>
        <v>3</v>
      </c>
      <c r="M1479" s="10">
        <f t="shared" si="3"/>
        <v>15</v>
      </c>
      <c r="N1479" s="10">
        <f t="shared" si="4"/>
        <v>1</v>
      </c>
      <c r="O1479" s="10" t="str">
        <f t="array" ref="O1479">IFERROR(XLOOKUP(G1479,'Tipo de Carga'!A:A,'Tipo de Carga'!C:C))</f>
        <v>Diesel</v>
      </c>
    </row>
    <row r="1480">
      <c r="A1480" s="16">
        <v>1938.0</v>
      </c>
      <c r="B1480" s="10" t="str">
        <f t="array" ref="B1480">IFERROR(XLOOKUP(A1480,'Asignacion Ene'!A:A,'Asignacion Ene'!C:C))</f>
        <v>Sayer Sencillo</v>
      </c>
      <c r="C1480" s="10" t="str">
        <f t="array" ref="C1480">IFERROR(XLOOKUP(A1480,'Asignacion Ene'!A:A,'Asignacion Ene'!B:B))</f>
        <v>EC-04</v>
      </c>
      <c r="D1480" s="28">
        <v>45672.68472222222</v>
      </c>
      <c r="E1480" s="19" t="s">
        <v>256</v>
      </c>
      <c r="F1480" s="10" t="str">
        <f t="array" ref="F1480">IFERROR(XLOOKUP(E1480,Operadores!A:A,Operadores!B:B))</f>
        <v>SOSCA01</v>
      </c>
      <c r="G1480" s="16" t="s">
        <v>103</v>
      </c>
      <c r="H1480" s="13">
        <v>27.8</v>
      </c>
      <c r="I1480" s="18">
        <v>431.0</v>
      </c>
      <c r="J1480" s="15">
        <f t="shared" si="5"/>
        <v>11981.8</v>
      </c>
      <c r="K1480" s="10" t="str">
        <f t="array" ref="K1480">IFERROR(XLOOKUP(G1480,'Tipo de Carga'!A:A,'Tipo de Carga'!B:B))</f>
        <v>Ticket</v>
      </c>
      <c r="L1480" s="10">
        <f t="shared" si="2"/>
        <v>3</v>
      </c>
      <c r="M1480" s="10">
        <f t="shared" si="3"/>
        <v>15</v>
      </c>
      <c r="N1480" s="10">
        <f t="shared" si="4"/>
        <v>1</v>
      </c>
      <c r="O1480" s="10" t="str">
        <f t="array" ref="O1480">IFERROR(XLOOKUP(G1480,'Tipo de Carga'!A:A,'Tipo de Carga'!C:C))</f>
        <v>Diesel</v>
      </c>
    </row>
    <row r="1481">
      <c r="A1481" s="16">
        <v>1853.0</v>
      </c>
      <c r="B1481" s="10" t="str">
        <f t="array" ref="B1481">IFERROR(XLOOKUP(A1481,'Asignacion Ene'!A:A,'Asignacion Ene'!C:C))</f>
        <v>Sayer Sencillo</v>
      </c>
      <c r="C1481" s="10" t="str">
        <f t="array" ref="C1481">IFERROR(XLOOKUP(A1481,'Asignacion Ene'!A:A,'Asignacion Ene'!B:B))</f>
        <v>EC-04</v>
      </c>
      <c r="D1481" s="28">
        <v>45672.80694444444</v>
      </c>
      <c r="E1481" s="19" t="s">
        <v>249</v>
      </c>
      <c r="F1481" s="10" t="str">
        <f t="array" ref="F1481">IFERROR(XLOOKUP(E1481,Operadores!A:A,Operadores!B:B))</f>
        <v>VARRUB</v>
      </c>
      <c r="G1481" s="16" t="s">
        <v>103</v>
      </c>
      <c r="H1481" s="13">
        <v>26.29</v>
      </c>
      <c r="I1481" s="18">
        <v>456.0</v>
      </c>
      <c r="J1481" s="15">
        <f t="shared" si="5"/>
        <v>11988.24</v>
      </c>
      <c r="K1481" s="10" t="str">
        <f t="array" ref="K1481">IFERROR(XLOOKUP(G1481,'Tipo de Carga'!A:A,'Tipo de Carga'!B:B))</f>
        <v>Ticket</v>
      </c>
      <c r="L1481" s="10">
        <f t="shared" si="2"/>
        <v>3</v>
      </c>
      <c r="M1481" s="10">
        <f t="shared" si="3"/>
        <v>15</v>
      </c>
      <c r="N1481" s="10">
        <f t="shared" si="4"/>
        <v>1</v>
      </c>
      <c r="O1481" s="10" t="str">
        <f t="array" ref="O1481">IFERROR(XLOOKUP(G1481,'Tipo de Carga'!A:A,'Tipo de Carga'!C:C))</f>
        <v>Diesel</v>
      </c>
    </row>
    <row r="1482">
      <c r="A1482" s="16">
        <v>1800.0</v>
      </c>
      <c r="B1482" s="10" t="str">
        <f t="array" ref="B1482">IFERROR(XLOOKUP(A1482,'Asignacion Ene'!A:A,'Asignacion Ene'!C:C))</f>
        <v>Sayer Full</v>
      </c>
      <c r="C1482" s="10" t="str">
        <f t="array" ref="C1482">IFERROR(XLOOKUP(A1482,'Asignacion Ene'!A:A,'Asignacion Ene'!B:B))</f>
        <v>EC-04</v>
      </c>
      <c r="D1482" s="28">
        <v>45672.9875</v>
      </c>
      <c r="E1482" s="19" t="s">
        <v>314</v>
      </c>
      <c r="F1482" s="10" t="str">
        <f t="array" ref="F1482">IFERROR(XLOOKUP(E1482,Operadores!A:A,Operadores!B:B))</f>
        <v>PERJU03</v>
      </c>
      <c r="G1482" s="16" t="s">
        <v>103</v>
      </c>
      <c r="H1482" s="13">
        <v>25.96</v>
      </c>
      <c r="I1482" s="18">
        <v>650.0</v>
      </c>
      <c r="J1482" s="15">
        <f t="shared" si="5"/>
        <v>16874</v>
      </c>
      <c r="K1482" s="10" t="str">
        <f t="array" ref="K1482">IFERROR(XLOOKUP(G1482,'Tipo de Carga'!A:A,'Tipo de Carga'!B:B))</f>
        <v>Ticket</v>
      </c>
      <c r="L1482" s="10">
        <f t="shared" si="2"/>
        <v>3</v>
      </c>
      <c r="M1482" s="10">
        <f t="shared" si="3"/>
        <v>15</v>
      </c>
      <c r="N1482" s="10">
        <f t="shared" si="4"/>
        <v>1</v>
      </c>
      <c r="O1482" s="10" t="str">
        <f t="array" ref="O1482">IFERROR(XLOOKUP(G1482,'Tipo de Carga'!A:A,'Tipo de Carga'!C:C))</f>
        <v>Diesel</v>
      </c>
    </row>
    <row r="1483">
      <c r="A1483" s="16">
        <v>1917.0</v>
      </c>
      <c r="B1483" s="10" t="str">
        <f t="array" ref="B1483">IFERROR(XLOOKUP(A1483,'Asignacion Ene'!A:A,'Asignacion Ene'!C:C))</f>
        <v>MeLi asignado SD</v>
      </c>
      <c r="C1483" s="10" t="str">
        <f t="array" ref="C1483">IFERROR(XLOOKUP(A1483,'Asignacion Ene'!A:A,'Asignacion Ene'!B:B))</f>
        <v>EC-05</v>
      </c>
      <c r="D1483" s="28">
        <v>45672.0</v>
      </c>
      <c r="E1483" s="19" t="s">
        <v>184</v>
      </c>
      <c r="F1483" s="10" t="str">
        <f t="array" ref="F1483">IFERROR(XLOOKUP(E1483,Operadores!A:A,Operadores!B:B))</f>
        <v>ARASAL</v>
      </c>
      <c r="G1483" s="16" t="s">
        <v>185</v>
      </c>
      <c r="H1483" s="13">
        <v>10.25</v>
      </c>
      <c r="I1483" s="18">
        <v>197.66</v>
      </c>
      <c r="J1483" s="15">
        <f t="shared" si="5"/>
        <v>2026.015</v>
      </c>
      <c r="K1483" s="10" t="str">
        <f t="array" ref="K1483">IFERROR(XLOOKUP(G1483,'Tipo de Carga'!A:A,'Tipo de Carga'!B:B))</f>
        <v>Natgas</v>
      </c>
      <c r="L1483" s="10">
        <f t="shared" si="2"/>
        <v>3</v>
      </c>
      <c r="M1483" s="10">
        <f t="shared" si="3"/>
        <v>15</v>
      </c>
      <c r="N1483" s="10">
        <f t="shared" si="4"/>
        <v>1</v>
      </c>
      <c r="O1483" s="10" t="str">
        <f t="array" ref="O1483">IFERROR(XLOOKUP(G1483,'Tipo de Carga'!A:A,'Tipo de Carga'!C:C))</f>
        <v>GNC</v>
      </c>
    </row>
    <row r="1484">
      <c r="A1484" s="16">
        <v>1919.0</v>
      </c>
      <c r="B1484" s="10" t="str">
        <f t="array" ref="B1484">IFERROR(XLOOKUP(A1484,'Asignacion Ene'!A:A,'Asignacion Ene'!C:C))</f>
        <v>MeLi Ded Puebla</v>
      </c>
      <c r="C1484" s="10" t="str">
        <f t="array" ref="C1484">IFERROR(XLOOKUP(A1484,'Asignacion Ene'!A:A,'Asignacion Ene'!B:B))</f>
        <v>EC-05</v>
      </c>
      <c r="D1484" s="28">
        <v>45672.0</v>
      </c>
      <c r="E1484" s="19" t="s">
        <v>322</v>
      </c>
      <c r="F1484" s="10" t="str">
        <f t="array" ref="F1484">IFERROR(XLOOKUP(E1484,Operadores!A:A,Operadores!B:B))</f>
        <v>HERRE</v>
      </c>
      <c r="G1484" s="16" t="s">
        <v>111</v>
      </c>
      <c r="H1484" s="13">
        <v>10.65</v>
      </c>
      <c r="I1484" s="18">
        <v>223.0</v>
      </c>
      <c r="J1484" s="15">
        <f t="shared" si="5"/>
        <v>2374.95</v>
      </c>
      <c r="K1484" s="10" t="str">
        <f t="array" ref="K1484">IFERROR(XLOOKUP(G1484,'Tipo de Carga'!A:A,'Tipo de Carga'!B:B))</f>
        <v>COMSUSTENTA</v>
      </c>
      <c r="L1484" s="10">
        <f t="shared" si="2"/>
        <v>3</v>
      </c>
      <c r="M1484" s="10">
        <f t="shared" si="3"/>
        <v>15</v>
      </c>
      <c r="N1484" s="10">
        <f t="shared" si="4"/>
        <v>1</v>
      </c>
      <c r="O1484" s="10" t="str">
        <f t="array" ref="O1484">IFERROR(XLOOKUP(G1484,'Tipo de Carga'!A:A,'Tipo de Carga'!C:C))</f>
        <v>GNC</v>
      </c>
    </row>
    <row r="1485">
      <c r="A1485" s="16">
        <v>1923.0</v>
      </c>
      <c r="B1485" s="10" t="str">
        <f t="array" ref="B1485">IFERROR(XLOOKUP(A1485,'Asignacion Ene'!A:A,'Asignacion Ene'!C:C))</f>
        <v>MeLi Ded Puebla</v>
      </c>
      <c r="C1485" s="10" t="str">
        <f t="array" ref="C1485">IFERROR(XLOOKUP(A1485,'Asignacion Ene'!A:A,'Asignacion Ene'!B:B))</f>
        <v>EC-05</v>
      </c>
      <c r="D1485" s="28">
        <v>45672.0</v>
      </c>
      <c r="E1485" s="19" t="s">
        <v>233</v>
      </c>
      <c r="F1485" s="10" t="str">
        <f t="array" ref="F1485">IFERROR(XLOOKUP(E1485,Operadores!A:A,Operadores!B:B))</f>
        <v>REYFER01</v>
      </c>
      <c r="G1485" s="16" t="s">
        <v>111</v>
      </c>
      <c r="H1485" s="13">
        <v>10.65</v>
      </c>
      <c r="I1485" s="18">
        <v>204.0</v>
      </c>
      <c r="J1485" s="15">
        <f t="shared" si="5"/>
        <v>2172.6</v>
      </c>
      <c r="K1485" s="10" t="str">
        <f t="array" ref="K1485">IFERROR(XLOOKUP(G1485,'Tipo de Carga'!A:A,'Tipo de Carga'!B:B))</f>
        <v>COMSUSTENTA</v>
      </c>
      <c r="L1485" s="10">
        <f t="shared" si="2"/>
        <v>3</v>
      </c>
      <c r="M1485" s="10">
        <f t="shared" si="3"/>
        <v>15</v>
      </c>
      <c r="N1485" s="10">
        <f t="shared" si="4"/>
        <v>1</v>
      </c>
      <c r="O1485" s="10" t="str">
        <f t="array" ref="O1485">IFERROR(XLOOKUP(G1485,'Tipo de Carga'!A:A,'Tipo de Carga'!C:C))</f>
        <v>GNC</v>
      </c>
    </row>
    <row r="1486">
      <c r="A1486" s="16">
        <v>1912.0</v>
      </c>
      <c r="B1486" s="10" t="str">
        <f t="array" ref="B1486">IFERROR(XLOOKUP(A1486,'Asignacion Ene'!A:A,'Asignacion Ene'!C:C))</f>
        <v>MeLi asignado SD</v>
      </c>
      <c r="C1486" s="10" t="str">
        <f t="array" ref="C1486">IFERROR(XLOOKUP(A1486,'Asignacion Ene'!A:A,'Asignacion Ene'!B:B))</f>
        <v>EC-05</v>
      </c>
      <c r="D1486" s="28">
        <v>45672.0</v>
      </c>
      <c r="E1486" s="19"/>
      <c r="F1486" s="10"/>
      <c r="G1486" s="16" t="s">
        <v>111</v>
      </c>
      <c r="H1486" s="13">
        <v>10.65</v>
      </c>
      <c r="I1486" s="18">
        <v>231.0</v>
      </c>
      <c r="J1486" s="15">
        <f t="shared" si="5"/>
        <v>2460.15</v>
      </c>
      <c r="K1486" s="10" t="str">
        <f t="array" ref="K1486">IFERROR(XLOOKUP(G1486,'Tipo de Carga'!A:A,'Tipo de Carga'!B:B))</f>
        <v>COMSUSTENTA</v>
      </c>
      <c r="L1486" s="10">
        <f t="shared" si="2"/>
        <v>3</v>
      </c>
      <c r="M1486" s="10">
        <f t="shared" si="3"/>
        <v>15</v>
      </c>
      <c r="N1486" s="10">
        <f t="shared" si="4"/>
        <v>1</v>
      </c>
      <c r="O1486" s="10" t="str">
        <f t="array" ref="O1486">IFERROR(XLOOKUP(G1486,'Tipo de Carga'!A:A,'Tipo de Carga'!C:C))</f>
        <v>GNC</v>
      </c>
    </row>
    <row r="1487">
      <c r="A1487" s="16">
        <v>1920.0</v>
      </c>
      <c r="B1487" s="10" t="str">
        <f t="array" ref="B1487">IFERROR(XLOOKUP(A1487,'Asignacion Ene'!A:A,'Asignacion Ene'!C:C))</f>
        <v>MeLi asignado SD</v>
      </c>
      <c r="C1487" s="10" t="str">
        <f t="array" ref="C1487">IFERROR(XLOOKUP(A1487,'Asignacion Ene'!A:A,'Asignacion Ene'!B:B))</f>
        <v>EC-05</v>
      </c>
      <c r="D1487" s="28">
        <v>45672.0</v>
      </c>
      <c r="E1487" s="19"/>
      <c r="F1487" s="10"/>
      <c r="G1487" s="16" t="s">
        <v>111</v>
      </c>
      <c r="H1487" s="13">
        <v>10.65</v>
      </c>
      <c r="I1487" s="18">
        <v>306.0</v>
      </c>
      <c r="J1487" s="15">
        <f t="shared" si="5"/>
        <v>3258.9</v>
      </c>
      <c r="K1487" s="10" t="str">
        <f t="array" ref="K1487">IFERROR(XLOOKUP(G1487,'Tipo de Carga'!A:A,'Tipo de Carga'!B:B))</f>
        <v>COMSUSTENTA</v>
      </c>
      <c r="L1487" s="10">
        <f t="shared" si="2"/>
        <v>3</v>
      </c>
      <c r="M1487" s="10">
        <f t="shared" si="3"/>
        <v>15</v>
      </c>
      <c r="N1487" s="10">
        <f t="shared" si="4"/>
        <v>1</v>
      </c>
      <c r="O1487" s="10" t="str">
        <f t="array" ref="O1487">IFERROR(XLOOKUP(G1487,'Tipo de Carga'!A:A,'Tipo de Carga'!C:C))</f>
        <v>GNC</v>
      </c>
    </row>
    <row r="1488">
      <c r="A1488" s="16">
        <v>1757.0</v>
      </c>
      <c r="B1488" s="10" t="str">
        <f t="array" ref="B1488">IFERROR(XLOOKUP(A1488,'Asignacion Ene'!A:A,'Asignacion Ene'!C:C))</f>
        <v>Pilgrims Tepo</v>
      </c>
      <c r="C1488" s="10" t="str">
        <f t="array" ref="C1488">IFERROR(XLOOKUP(A1488,'Asignacion Ene'!A:A,'Asignacion Ene'!B:B))</f>
        <v>EC-02</v>
      </c>
      <c r="D1488" s="17" t="s">
        <v>402</v>
      </c>
      <c r="E1488" s="16" t="s">
        <v>267</v>
      </c>
      <c r="F1488" s="10" t="str">
        <f t="array" ref="F1488">IFERROR(XLOOKUP(E1488,Operadores!A:A,Operadores!B:B))</f>
        <v>RAMJOS</v>
      </c>
      <c r="G1488" s="16" t="s">
        <v>17</v>
      </c>
      <c r="H1488" s="13">
        <v>19.2</v>
      </c>
      <c r="I1488" s="18">
        <v>150.01</v>
      </c>
      <c r="J1488" s="15">
        <f t="shared" si="5"/>
        <v>2880.192</v>
      </c>
      <c r="K1488" s="10" t="str">
        <f t="array" ref="K1488">IFERROR(XLOOKUP(G1488,'Tipo de Carga'!A:A,'Tipo de Carga'!B:B))</f>
        <v>Autoabasto</v>
      </c>
      <c r="L1488" s="10">
        <f t="shared" si="2"/>
        <v>3</v>
      </c>
      <c r="M1488" s="10">
        <f t="shared" si="3"/>
        <v>16</v>
      </c>
      <c r="N1488" s="10">
        <f t="shared" si="4"/>
        <v>1</v>
      </c>
      <c r="O1488" s="10" t="str">
        <f t="array" ref="O1488">IFERROR(XLOOKUP(G1488,'Tipo de Carga'!A:A,'Tipo de Carga'!C:C))</f>
        <v>Diesel</v>
      </c>
    </row>
    <row r="1489">
      <c r="A1489" s="16">
        <v>1889.0</v>
      </c>
      <c r="B1489" s="10" t="str">
        <f t="array" ref="B1489">IFERROR(XLOOKUP(A1489,'Asignacion Ene'!A:A,'Asignacion Ene'!C:C))</f>
        <v>MeLi asignado SD</v>
      </c>
      <c r="C1489" s="10" t="str">
        <f t="array" ref="C1489">IFERROR(XLOOKUP(A1489,'Asignacion Ene'!A:A,'Asignacion Ene'!B:B))</f>
        <v>EC-05</v>
      </c>
      <c r="D1489" s="17" t="s">
        <v>402</v>
      </c>
      <c r="E1489" s="16" t="s">
        <v>147</v>
      </c>
      <c r="F1489" s="10" t="str">
        <f t="array" ref="F1489">IFERROR(XLOOKUP(E1489,Operadores!A:A,Operadores!B:B))</f>
        <v>MARANG</v>
      </c>
      <c r="G1489" s="16" t="s">
        <v>17</v>
      </c>
      <c r="H1489" s="13">
        <v>19.2</v>
      </c>
      <c r="I1489" s="18">
        <v>425.23</v>
      </c>
      <c r="J1489" s="15">
        <f t="shared" si="5"/>
        <v>8164.416</v>
      </c>
      <c r="K1489" s="10" t="str">
        <f t="array" ref="K1489">IFERROR(XLOOKUP(G1489,'Tipo de Carga'!A:A,'Tipo de Carga'!B:B))</f>
        <v>Autoabasto</v>
      </c>
      <c r="L1489" s="10">
        <f t="shared" si="2"/>
        <v>3</v>
      </c>
      <c r="M1489" s="10">
        <f t="shared" si="3"/>
        <v>16</v>
      </c>
      <c r="N1489" s="10">
        <f t="shared" si="4"/>
        <v>1</v>
      </c>
      <c r="O1489" s="10" t="str">
        <f t="array" ref="O1489">IFERROR(XLOOKUP(G1489,'Tipo de Carga'!A:A,'Tipo de Carga'!C:C))</f>
        <v>Diesel</v>
      </c>
    </row>
    <row r="1490">
      <c r="A1490" s="16">
        <v>1896.0</v>
      </c>
      <c r="B1490" s="10" t="str">
        <f t="array" ref="B1490">IFERROR(XLOOKUP(A1490,'Asignacion Ene'!A:A,'Asignacion Ene'!C:C))</f>
        <v>Hisense</v>
      </c>
      <c r="C1490" s="10" t="str">
        <f t="array" ref="C1490">IFERROR(XLOOKUP(A1490,'Asignacion Ene'!A:A,'Asignacion Ene'!B:B))</f>
        <v>EC-03</v>
      </c>
      <c r="D1490" s="17" t="s">
        <v>402</v>
      </c>
      <c r="E1490" s="16" t="s">
        <v>255</v>
      </c>
      <c r="F1490" s="10" t="str">
        <f t="array" ref="F1490">IFERROR(XLOOKUP(E1490,Operadores!A:A,Operadores!B:B))</f>
        <v>BALEDU</v>
      </c>
      <c r="G1490" s="16" t="s">
        <v>17</v>
      </c>
      <c r="H1490" s="13">
        <v>19.2</v>
      </c>
      <c r="I1490" s="18">
        <v>838.42</v>
      </c>
      <c r="J1490" s="15">
        <f t="shared" si="5"/>
        <v>16097.664</v>
      </c>
      <c r="K1490" s="10" t="str">
        <f t="array" ref="K1490">IFERROR(XLOOKUP(G1490,'Tipo de Carga'!A:A,'Tipo de Carga'!B:B))</f>
        <v>Autoabasto</v>
      </c>
      <c r="L1490" s="10">
        <f t="shared" si="2"/>
        <v>3</v>
      </c>
      <c r="M1490" s="10">
        <f t="shared" si="3"/>
        <v>16</v>
      </c>
      <c r="N1490" s="10">
        <f t="shared" si="4"/>
        <v>1</v>
      </c>
      <c r="O1490" s="10" t="str">
        <f t="array" ref="O1490">IFERROR(XLOOKUP(G1490,'Tipo de Carga'!A:A,'Tipo de Carga'!C:C))</f>
        <v>Diesel</v>
      </c>
    </row>
    <row r="1491">
      <c r="A1491" s="16">
        <v>1944.0</v>
      </c>
      <c r="B1491" s="10" t="str">
        <f t="array" ref="B1491">IFERROR(XLOOKUP(A1491,'Asignacion Ene'!A:A,'Asignacion Ene'!C:C))</f>
        <v>MeLi asignado SD</v>
      </c>
      <c r="C1491" s="10" t="str">
        <f t="array" ref="C1491">IFERROR(XLOOKUP(A1491,'Asignacion Ene'!A:A,'Asignacion Ene'!B:B))</f>
        <v>EC-05</v>
      </c>
      <c r="D1491" s="17" t="s">
        <v>402</v>
      </c>
      <c r="E1491" s="16" t="s">
        <v>138</v>
      </c>
      <c r="F1491" s="10" t="str">
        <f t="array" ref="F1491">IFERROR(XLOOKUP(E1491,Operadores!A:A,Operadores!B:B))</f>
        <v>ORTARM</v>
      </c>
      <c r="G1491" s="16" t="s">
        <v>17</v>
      </c>
      <c r="H1491" s="13">
        <v>19.2</v>
      </c>
      <c r="I1491" s="18">
        <v>366.17</v>
      </c>
      <c r="J1491" s="15">
        <f t="shared" si="5"/>
        <v>7030.464</v>
      </c>
      <c r="K1491" s="10" t="str">
        <f t="array" ref="K1491">IFERROR(XLOOKUP(G1491,'Tipo de Carga'!A:A,'Tipo de Carga'!B:B))</f>
        <v>Autoabasto</v>
      </c>
      <c r="L1491" s="10">
        <f t="shared" si="2"/>
        <v>3</v>
      </c>
      <c r="M1491" s="10">
        <f t="shared" si="3"/>
        <v>16</v>
      </c>
      <c r="N1491" s="10">
        <f t="shared" si="4"/>
        <v>1</v>
      </c>
      <c r="O1491" s="10" t="str">
        <f t="array" ref="O1491">IFERROR(XLOOKUP(G1491,'Tipo de Carga'!A:A,'Tipo de Carga'!C:C))</f>
        <v>Diesel</v>
      </c>
    </row>
    <row r="1492">
      <c r="A1492" s="16">
        <v>1887.0</v>
      </c>
      <c r="B1492" s="10" t="str">
        <f t="array" ref="B1492">IFERROR(XLOOKUP(A1492,'Asignacion Ene'!A:A,'Asignacion Ene'!C:C))</f>
        <v>Circuitos</v>
      </c>
      <c r="C1492" s="10" t="str">
        <f t="array" ref="C1492">IFERROR(XLOOKUP(A1492,'Asignacion Ene'!A:A,'Asignacion Ene'!B:B))</f>
        <v>EC-03</v>
      </c>
      <c r="D1492" s="17" t="s">
        <v>402</v>
      </c>
      <c r="E1492" s="16" t="s">
        <v>375</v>
      </c>
      <c r="F1492" s="10" t="str">
        <f t="array" ref="F1492">IFERROR(XLOOKUP(E1492,Operadores!A:A,Operadores!B:B))</f>
        <v>NARCA</v>
      </c>
      <c r="G1492" s="16" t="s">
        <v>17</v>
      </c>
      <c r="H1492" s="13">
        <v>19.2</v>
      </c>
      <c r="I1492" s="18">
        <v>501.68</v>
      </c>
      <c r="J1492" s="15">
        <f t="shared" si="5"/>
        <v>9632.256</v>
      </c>
      <c r="K1492" s="10" t="str">
        <f t="array" ref="K1492">IFERROR(XLOOKUP(G1492,'Tipo de Carga'!A:A,'Tipo de Carga'!B:B))</f>
        <v>Autoabasto</v>
      </c>
      <c r="L1492" s="10">
        <f t="shared" si="2"/>
        <v>3</v>
      </c>
      <c r="M1492" s="10">
        <f t="shared" si="3"/>
        <v>16</v>
      </c>
      <c r="N1492" s="10">
        <f t="shared" si="4"/>
        <v>1</v>
      </c>
      <c r="O1492" s="10" t="str">
        <f t="array" ref="O1492">IFERROR(XLOOKUP(G1492,'Tipo de Carga'!A:A,'Tipo de Carga'!C:C))</f>
        <v>Diesel</v>
      </c>
    </row>
    <row r="1493">
      <c r="A1493" s="16">
        <v>1780.0</v>
      </c>
      <c r="B1493" s="10" t="str">
        <f t="array" ref="B1493">IFERROR(XLOOKUP(A1493,'Asignacion Ene'!A:A,'Asignacion Ene'!C:C))</f>
        <v>Pilgrims Tepo</v>
      </c>
      <c r="C1493" s="10" t="str">
        <f t="array" ref="C1493">IFERROR(XLOOKUP(A1493,'Asignacion Ene'!A:A,'Asignacion Ene'!B:B))</f>
        <v>EC-02</v>
      </c>
      <c r="D1493" s="17" t="s">
        <v>402</v>
      </c>
      <c r="E1493" s="16" t="s">
        <v>196</v>
      </c>
      <c r="F1493" s="10" t="str">
        <f t="array" ref="F1493">IFERROR(XLOOKUP(E1493,Operadores!A:A,Operadores!B:B))</f>
        <v>CHAJUA01</v>
      </c>
      <c r="G1493" s="16" t="s">
        <v>17</v>
      </c>
      <c r="H1493" s="13">
        <v>19.2</v>
      </c>
      <c r="I1493" s="18">
        <v>125.3</v>
      </c>
      <c r="J1493" s="15">
        <f t="shared" si="5"/>
        <v>2405.76</v>
      </c>
      <c r="K1493" s="10" t="str">
        <f t="array" ref="K1493">IFERROR(XLOOKUP(G1493,'Tipo de Carga'!A:A,'Tipo de Carga'!B:B))</f>
        <v>Autoabasto</v>
      </c>
      <c r="L1493" s="10">
        <f t="shared" si="2"/>
        <v>3</v>
      </c>
      <c r="M1493" s="10">
        <f t="shared" si="3"/>
        <v>16</v>
      </c>
      <c r="N1493" s="10">
        <f t="shared" si="4"/>
        <v>1</v>
      </c>
      <c r="O1493" s="10" t="str">
        <f t="array" ref="O1493">IFERROR(XLOOKUP(G1493,'Tipo de Carga'!A:A,'Tipo de Carga'!C:C))</f>
        <v>Diesel</v>
      </c>
    </row>
    <row r="1494">
      <c r="A1494" s="16">
        <v>2005.0</v>
      </c>
      <c r="B1494" s="10" t="str">
        <f t="array" ref="B1494">IFERROR(XLOOKUP(A1494,'Asignacion Ene'!A:A,'Asignacion Ene'!C:C))</f>
        <v>MeLi Dedicado Merida</v>
      </c>
      <c r="C1494" s="10" t="str">
        <f t="array" ref="C1494">IFERROR(XLOOKUP(A1494,'Asignacion Ene'!A:A,'Asignacion Ene'!B:B))</f>
        <v>EC-05</v>
      </c>
      <c r="D1494" s="17" t="s">
        <v>402</v>
      </c>
      <c r="E1494" s="16" t="s">
        <v>384</v>
      </c>
      <c r="F1494" s="10" t="str">
        <f t="array" ref="F1494">IFERROR(XLOOKUP(E1494,Operadores!A:A,Operadores!B:B))</f>
        <v>DOMLEO</v>
      </c>
      <c r="G1494" s="16" t="s">
        <v>17</v>
      </c>
      <c r="H1494" s="13">
        <v>19.2</v>
      </c>
      <c r="I1494" s="18">
        <v>289.95</v>
      </c>
      <c r="J1494" s="15">
        <f t="shared" si="5"/>
        <v>5567.04</v>
      </c>
      <c r="K1494" s="10" t="str">
        <f t="array" ref="K1494">IFERROR(XLOOKUP(G1494,'Tipo de Carga'!A:A,'Tipo de Carga'!B:B))</f>
        <v>Autoabasto</v>
      </c>
      <c r="L1494" s="10">
        <f t="shared" si="2"/>
        <v>3</v>
      </c>
      <c r="M1494" s="10">
        <f t="shared" si="3"/>
        <v>16</v>
      </c>
      <c r="N1494" s="10">
        <f t="shared" si="4"/>
        <v>1</v>
      </c>
      <c r="O1494" s="10" t="str">
        <f t="array" ref="O1494">IFERROR(XLOOKUP(G1494,'Tipo de Carga'!A:A,'Tipo de Carga'!C:C))</f>
        <v>Diesel</v>
      </c>
    </row>
    <row r="1495">
      <c r="A1495" s="16">
        <v>1839.0</v>
      </c>
      <c r="B1495" s="10" t="str">
        <f t="array" ref="B1495">IFERROR(XLOOKUP(A1495,'Asignacion Ene'!A:A,'Asignacion Ene'!C:C))</f>
        <v>Liverpool Local</v>
      </c>
      <c r="C1495" s="10" t="str">
        <f t="array" ref="C1495">IFERROR(XLOOKUP(A1495,'Asignacion Ene'!A:A,'Asignacion Ene'!B:B))</f>
        <v>EC-01</v>
      </c>
      <c r="D1495" s="17" t="s">
        <v>402</v>
      </c>
      <c r="E1495" s="16" t="s">
        <v>271</v>
      </c>
      <c r="F1495" s="10" t="str">
        <f t="array" ref="F1495">IFERROR(XLOOKUP(E1495,Operadores!A:A,Operadores!B:B))</f>
        <v>QUIALA</v>
      </c>
      <c r="G1495" s="16" t="s">
        <v>17</v>
      </c>
      <c r="H1495" s="13">
        <v>19.2</v>
      </c>
      <c r="I1495" s="18">
        <v>905.31</v>
      </c>
      <c r="J1495" s="15">
        <f t="shared" si="5"/>
        <v>17381.952</v>
      </c>
      <c r="K1495" s="10" t="str">
        <f t="array" ref="K1495">IFERROR(XLOOKUP(G1495,'Tipo de Carga'!A:A,'Tipo de Carga'!B:B))</f>
        <v>Autoabasto</v>
      </c>
      <c r="L1495" s="10">
        <f t="shared" si="2"/>
        <v>3</v>
      </c>
      <c r="M1495" s="10">
        <f t="shared" si="3"/>
        <v>16</v>
      </c>
      <c r="N1495" s="10">
        <f t="shared" si="4"/>
        <v>1</v>
      </c>
      <c r="O1495" s="10" t="str">
        <f t="array" ref="O1495">IFERROR(XLOOKUP(G1495,'Tipo de Carga'!A:A,'Tipo de Carga'!C:C))</f>
        <v>Diesel</v>
      </c>
    </row>
    <row r="1496">
      <c r="A1496" s="16">
        <v>1960.0</v>
      </c>
      <c r="B1496" s="10" t="str">
        <f t="array" ref="B1496">IFERROR(XLOOKUP(A1496,'Asignacion Ene'!A:A,'Asignacion Ene'!C:C))</f>
        <v>MeLi asignado SD</v>
      </c>
      <c r="C1496" s="10" t="str">
        <f t="array" ref="C1496">IFERROR(XLOOKUP(A1496,'Asignacion Ene'!A:A,'Asignacion Ene'!B:B))</f>
        <v>EC-05</v>
      </c>
      <c r="D1496" s="17" t="s">
        <v>402</v>
      </c>
      <c r="E1496" s="16" t="s">
        <v>236</v>
      </c>
      <c r="F1496" s="10" t="str">
        <f t="array" ref="F1496">IFERROR(XLOOKUP(E1496,Operadores!A:A,Operadores!B:B))</f>
        <v>MARJUA02</v>
      </c>
      <c r="G1496" s="16" t="s">
        <v>17</v>
      </c>
      <c r="H1496" s="13">
        <v>19.2</v>
      </c>
      <c r="I1496" s="18">
        <v>323.0</v>
      </c>
      <c r="J1496" s="15">
        <f t="shared" si="5"/>
        <v>6201.6</v>
      </c>
      <c r="K1496" s="10" t="str">
        <f t="array" ref="K1496">IFERROR(XLOOKUP(G1496,'Tipo de Carga'!A:A,'Tipo de Carga'!B:B))</f>
        <v>Autoabasto</v>
      </c>
      <c r="L1496" s="10">
        <f t="shared" si="2"/>
        <v>3</v>
      </c>
      <c r="M1496" s="10">
        <f t="shared" si="3"/>
        <v>16</v>
      </c>
      <c r="N1496" s="10">
        <f t="shared" si="4"/>
        <v>1</v>
      </c>
      <c r="O1496" s="10" t="str">
        <f t="array" ref="O1496">IFERROR(XLOOKUP(G1496,'Tipo de Carga'!A:A,'Tipo de Carga'!C:C))</f>
        <v>Diesel</v>
      </c>
    </row>
    <row r="1497">
      <c r="A1497" s="16">
        <v>1900.0</v>
      </c>
      <c r="B1497" s="10" t="str">
        <f t="array" ref="B1497">IFERROR(XLOOKUP(A1497,'Asignacion Ene'!A:A,'Asignacion Ene'!C:C))</f>
        <v>Full Liver</v>
      </c>
      <c r="C1497" s="10" t="str">
        <f t="array" ref="C1497">IFERROR(XLOOKUP(A1497,'Asignacion Ene'!A:A,'Asignacion Ene'!B:B))</f>
        <v>EC-01</v>
      </c>
      <c r="D1497" s="17" t="s">
        <v>402</v>
      </c>
      <c r="E1497" s="16" t="s">
        <v>305</v>
      </c>
      <c r="F1497" s="10" t="str">
        <f t="array" ref="F1497">IFERROR(XLOOKUP(E1497,Operadores!A:A,Operadores!B:B))</f>
        <v>LEMANT</v>
      </c>
      <c r="G1497" s="16" t="s">
        <v>17</v>
      </c>
      <c r="H1497" s="13">
        <v>19.2</v>
      </c>
      <c r="I1497" s="18">
        <v>723.93</v>
      </c>
      <c r="J1497" s="15">
        <f t="shared" si="5"/>
        <v>13899.456</v>
      </c>
      <c r="K1497" s="10" t="str">
        <f t="array" ref="K1497">IFERROR(XLOOKUP(G1497,'Tipo de Carga'!A:A,'Tipo de Carga'!B:B))</f>
        <v>Autoabasto</v>
      </c>
      <c r="L1497" s="10">
        <f t="shared" si="2"/>
        <v>3</v>
      </c>
      <c r="M1497" s="10">
        <f t="shared" si="3"/>
        <v>16</v>
      </c>
      <c r="N1497" s="10">
        <f t="shared" si="4"/>
        <v>1</v>
      </c>
      <c r="O1497" s="10" t="str">
        <f t="array" ref="O1497">IFERROR(XLOOKUP(G1497,'Tipo de Carga'!A:A,'Tipo de Carga'!C:C))</f>
        <v>Diesel</v>
      </c>
    </row>
    <row r="1498">
      <c r="A1498" s="16">
        <v>2024.0</v>
      </c>
      <c r="B1498" s="10" t="str">
        <f t="array" ref="B1498">IFERROR(XLOOKUP(A1498,'Asignacion Ene'!A:A,'Asignacion Ene'!C:C))</f>
        <v>MeLi Dedicado Merida</v>
      </c>
      <c r="C1498" s="10" t="str">
        <f t="array" ref="C1498">IFERROR(XLOOKUP(A1498,'Asignacion Ene'!A:A,'Asignacion Ene'!B:B))</f>
        <v>EC-05</v>
      </c>
      <c r="D1498" s="17" t="s">
        <v>402</v>
      </c>
      <c r="E1498" s="16" t="s">
        <v>113</v>
      </c>
      <c r="F1498" s="10" t="str">
        <f t="array" ref="F1498">IFERROR(XLOOKUP(E1498,Operadores!A:A,Operadores!B:B))</f>
        <v>DELJOS01</v>
      </c>
      <c r="G1498" s="16" t="s">
        <v>17</v>
      </c>
      <c r="H1498" s="13">
        <v>19.2</v>
      </c>
      <c r="I1498" s="18">
        <v>96.87</v>
      </c>
      <c r="J1498" s="15">
        <f t="shared" si="5"/>
        <v>1859.904</v>
      </c>
      <c r="K1498" s="10" t="str">
        <f t="array" ref="K1498">IFERROR(XLOOKUP(G1498,'Tipo de Carga'!A:A,'Tipo de Carga'!B:B))</f>
        <v>Autoabasto</v>
      </c>
      <c r="L1498" s="10">
        <f t="shared" si="2"/>
        <v>3</v>
      </c>
      <c r="M1498" s="10">
        <f t="shared" si="3"/>
        <v>16</v>
      </c>
      <c r="N1498" s="10">
        <f t="shared" si="4"/>
        <v>1</v>
      </c>
      <c r="O1498" s="10" t="str">
        <f t="array" ref="O1498">IFERROR(XLOOKUP(G1498,'Tipo de Carga'!A:A,'Tipo de Carga'!C:C))</f>
        <v>Diesel</v>
      </c>
    </row>
    <row r="1499">
      <c r="A1499" s="16">
        <v>2003.0</v>
      </c>
      <c r="B1499" s="10" t="str">
        <f t="array" ref="B1499">IFERROR(XLOOKUP(A1499,'Asignacion Ene'!A:A,'Asignacion Ene'!C:C))</f>
        <v>MeLi Dedicado TD</v>
      </c>
      <c r="C1499" s="10" t="str">
        <f t="array" ref="C1499">IFERROR(XLOOKUP(A1499,'Asignacion Ene'!A:A,'Asignacion Ene'!B:B))</f>
        <v>EC-05</v>
      </c>
      <c r="D1499" s="17" t="s">
        <v>402</v>
      </c>
      <c r="E1499" s="16" t="s">
        <v>230</v>
      </c>
      <c r="F1499" s="10" t="str">
        <f t="array" ref="F1499">IFERROR(XLOOKUP(E1499,Operadores!A:A,Operadores!B:B))</f>
        <v>VARJUAX</v>
      </c>
      <c r="G1499" s="16" t="s">
        <v>17</v>
      </c>
      <c r="H1499" s="13">
        <v>19.2</v>
      </c>
      <c r="I1499" s="18">
        <v>109.68</v>
      </c>
      <c r="J1499" s="15">
        <f t="shared" si="5"/>
        <v>2105.856</v>
      </c>
      <c r="K1499" s="10" t="str">
        <f t="array" ref="K1499">IFERROR(XLOOKUP(G1499,'Tipo de Carga'!A:A,'Tipo de Carga'!B:B))</f>
        <v>Autoabasto</v>
      </c>
      <c r="L1499" s="10">
        <f t="shared" si="2"/>
        <v>3</v>
      </c>
      <c r="M1499" s="10">
        <f t="shared" si="3"/>
        <v>16</v>
      </c>
      <c r="N1499" s="10">
        <f t="shared" si="4"/>
        <v>1</v>
      </c>
      <c r="O1499" s="10" t="str">
        <f t="array" ref="O1499">IFERROR(XLOOKUP(G1499,'Tipo de Carga'!A:A,'Tipo de Carga'!C:C))</f>
        <v>Diesel</v>
      </c>
    </row>
    <row r="1500">
      <c r="A1500" s="16">
        <v>1985.0</v>
      </c>
      <c r="B1500" s="10" t="str">
        <f t="array" ref="B1500">IFERROR(XLOOKUP(A1500,'Asignacion Ene'!A:A,'Asignacion Ene'!C:C))</f>
        <v>MeLi Dedicado TD</v>
      </c>
      <c r="C1500" s="10" t="str">
        <f t="array" ref="C1500">IFERROR(XLOOKUP(A1500,'Asignacion Ene'!A:A,'Asignacion Ene'!B:B))</f>
        <v>EC-05</v>
      </c>
      <c r="D1500" s="17" t="s">
        <v>402</v>
      </c>
      <c r="E1500" s="16" t="s">
        <v>189</v>
      </c>
      <c r="F1500" s="10" t="str">
        <f t="array" ref="F1500">IFERROR(XLOOKUP(E1500,Operadores!A:A,Operadores!B:B))</f>
        <v>MENMI</v>
      </c>
      <c r="G1500" s="16" t="s">
        <v>17</v>
      </c>
      <c r="H1500" s="13">
        <v>19.2</v>
      </c>
      <c r="I1500" s="18">
        <v>647.29</v>
      </c>
      <c r="J1500" s="15">
        <f t="shared" si="5"/>
        <v>12427.968</v>
      </c>
      <c r="K1500" s="10" t="str">
        <f t="array" ref="K1500">IFERROR(XLOOKUP(G1500,'Tipo de Carga'!A:A,'Tipo de Carga'!B:B))</f>
        <v>Autoabasto</v>
      </c>
      <c r="L1500" s="10">
        <f t="shared" si="2"/>
        <v>3</v>
      </c>
      <c r="M1500" s="10">
        <f t="shared" si="3"/>
        <v>16</v>
      </c>
      <c r="N1500" s="10">
        <f t="shared" si="4"/>
        <v>1</v>
      </c>
      <c r="O1500" s="10" t="str">
        <f t="array" ref="O1500">IFERROR(XLOOKUP(G1500,'Tipo de Carga'!A:A,'Tipo de Carga'!C:C))</f>
        <v>Diesel</v>
      </c>
    </row>
    <row r="1501">
      <c r="A1501" s="16">
        <v>1767.0</v>
      </c>
      <c r="B1501" s="10" t="str">
        <f t="array" ref="B1501">IFERROR(XLOOKUP(A1501,'Asignacion Ene'!A:A,'Asignacion Ene'!C:C))</f>
        <v>Pilgrims Tepo</v>
      </c>
      <c r="C1501" s="10" t="str">
        <f t="array" ref="C1501">IFERROR(XLOOKUP(A1501,'Asignacion Ene'!A:A,'Asignacion Ene'!B:B))</f>
        <v>EC-02</v>
      </c>
      <c r="D1501" s="17" t="s">
        <v>402</v>
      </c>
      <c r="E1501" s="16" t="s">
        <v>340</v>
      </c>
      <c r="F1501" s="10" t="str">
        <f t="array" ref="F1501">IFERROR(XLOOKUP(E1501,Operadores!A:A,Operadores!B:B))</f>
        <v>GONENR</v>
      </c>
      <c r="G1501" s="16" t="s">
        <v>17</v>
      </c>
      <c r="H1501" s="13">
        <v>19.2</v>
      </c>
      <c r="I1501" s="18">
        <v>43.79</v>
      </c>
      <c r="J1501" s="15">
        <f t="shared" si="5"/>
        <v>840.768</v>
      </c>
      <c r="K1501" s="10" t="str">
        <f t="array" ref="K1501">IFERROR(XLOOKUP(G1501,'Tipo de Carga'!A:A,'Tipo de Carga'!B:B))</f>
        <v>Autoabasto</v>
      </c>
      <c r="L1501" s="10">
        <f t="shared" si="2"/>
        <v>3</v>
      </c>
      <c r="M1501" s="10">
        <f t="shared" si="3"/>
        <v>16</v>
      </c>
      <c r="N1501" s="10">
        <f t="shared" si="4"/>
        <v>1</v>
      </c>
      <c r="O1501" s="10" t="str">
        <f t="array" ref="O1501">IFERROR(XLOOKUP(G1501,'Tipo de Carga'!A:A,'Tipo de Carga'!C:C))</f>
        <v>Diesel</v>
      </c>
    </row>
    <row r="1502">
      <c r="A1502" s="16">
        <v>1704.0</v>
      </c>
      <c r="B1502" s="10" t="str">
        <f t="array" ref="B1502">IFERROR(XLOOKUP(A1502,'Asignacion Ene'!A:A,'Asignacion Ene'!C:C))</f>
        <v>Pilgrims Tepo</v>
      </c>
      <c r="C1502" s="10" t="str">
        <f t="array" ref="C1502">IFERROR(XLOOKUP(A1502,'Asignacion Ene'!A:A,'Asignacion Ene'!B:B))</f>
        <v>EC-02</v>
      </c>
      <c r="D1502" s="17" t="s">
        <v>402</v>
      </c>
      <c r="E1502" s="16" t="s">
        <v>312</v>
      </c>
      <c r="F1502" s="10" t="str">
        <f t="array" ref="F1502">IFERROR(XLOOKUP(E1502,Operadores!A:A,Operadores!B:B))</f>
        <v>RENOSC</v>
      </c>
      <c r="G1502" s="16" t="s">
        <v>17</v>
      </c>
      <c r="H1502" s="13">
        <v>19.2</v>
      </c>
      <c r="I1502" s="18">
        <v>365.43</v>
      </c>
      <c r="J1502" s="15">
        <f t="shared" si="5"/>
        <v>7016.256</v>
      </c>
      <c r="K1502" s="10" t="str">
        <f t="array" ref="K1502">IFERROR(XLOOKUP(G1502,'Tipo de Carga'!A:A,'Tipo de Carga'!B:B))</f>
        <v>Autoabasto</v>
      </c>
      <c r="L1502" s="10">
        <f t="shared" si="2"/>
        <v>3</v>
      </c>
      <c r="M1502" s="10">
        <f t="shared" si="3"/>
        <v>16</v>
      </c>
      <c r="N1502" s="10">
        <f t="shared" si="4"/>
        <v>1</v>
      </c>
      <c r="O1502" s="10" t="str">
        <f t="array" ref="O1502">IFERROR(XLOOKUP(G1502,'Tipo de Carga'!A:A,'Tipo de Carga'!C:C))</f>
        <v>Diesel</v>
      </c>
    </row>
    <row r="1503">
      <c r="A1503" s="16">
        <v>1872.0</v>
      </c>
      <c r="B1503" s="10" t="str">
        <f t="array" ref="B1503">IFERROR(XLOOKUP(A1503,'Asignacion Ene'!A:A,'Asignacion Ene'!C:C))</f>
        <v>Circuitos</v>
      </c>
      <c r="C1503" s="10" t="str">
        <f t="array" ref="C1503">IFERROR(XLOOKUP(A1503,'Asignacion Ene'!A:A,'Asignacion Ene'!B:B))</f>
        <v>EC-03</v>
      </c>
      <c r="D1503" s="17" t="s">
        <v>402</v>
      </c>
      <c r="E1503" s="16" t="s">
        <v>354</v>
      </c>
      <c r="F1503" s="10" t="str">
        <f t="array" ref="F1503">IFERROR(XLOOKUP(E1503,Operadores!A:A,Operadores!B:B))</f>
        <v>SALMAR01</v>
      </c>
      <c r="G1503" s="16" t="s">
        <v>17</v>
      </c>
      <c r="H1503" s="13">
        <v>19.2</v>
      </c>
      <c r="I1503" s="18">
        <v>74.85</v>
      </c>
      <c r="J1503" s="15">
        <f t="shared" si="5"/>
        <v>1437.12</v>
      </c>
      <c r="K1503" s="10" t="str">
        <f t="array" ref="K1503">IFERROR(XLOOKUP(G1503,'Tipo de Carga'!A:A,'Tipo de Carga'!B:B))</f>
        <v>Autoabasto</v>
      </c>
      <c r="L1503" s="10">
        <f t="shared" si="2"/>
        <v>3</v>
      </c>
      <c r="M1503" s="10">
        <f t="shared" si="3"/>
        <v>16</v>
      </c>
      <c r="N1503" s="10">
        <f t="shared" si="4"/>
        <v>1</v>
      </c>
      <c r="O1503" s="10" t="str">
        <f t="array" ref="O1503">IFERROR(XLOOKUP(G1503,'Tipo de Carga'!A:A,'Tipo de Carga'!C:C))</f>
        <v>Diesel</v>
      </c>
    </row>
    <row r="1504">
      <c r="A1504" s="16">
        <v>1735.0</v>
      </c>
      <c r="B1504" s="10" t="str">
        <f t="array" ref="B1504">IFERROR(XLOOKUP(A1504,'Asignacion Ene'!A:A,'Asignacion Ene'!C:C))</f>
        <v>Pilgrims Tepo</v>
      </c>
      <c r="C1504" s="10" t="str">
        <f t="array" ref="C1504">IFERROR(XLOOKUP(A1504,'Asignacion Ene'!A:A,'Asignacion Ene'!B:B))</f>
        <v>EC-02</v>
      </c>
      <c r="D1504" s="17" t="s">
        <v>402</v>
      </c>
      <c r="E1504" s="16" t="s">
        <v>193</v>
      </c>
      <c r="F1504" s="10" t="str">
        <f t="array" ref="F1504">IFERROR(XLOOKUP(E1504,Operadores!A:A,Operadores!B:B))</f>
        <v>MARMIG</v>
      </c>
      <c r="G1504" s="16" t="s">
        <v>17</v>
      </c>
      <c r="H1504" s="13">
        <v>19.2</v>
      </c>
      <c r="I1504" s="18">
        <v>132.02</v>
      </c>
      <c r="J1504" s="15">
        <f t="shared" si="5"/>
        <v>2534.784</v>
      </c>
      <c r="K1504" s="10" t="str">
        <f t="array" ref="K1504">IFERROR(XLOOKUP(G1504,'Tipo de Carga'!A:A,'Tipo de Carga'!B:B))</f>
        <v>Autoabasto</v>
      </c>
      <c r="L1504" s="10">
        <f t="shared" si="2"/>
        <v>3</v>
      </c>
      <c r="M1504" s="10">
        <f t="shared" si="3"/>
        <v>16</v>
      </c>
      <c r="N1504" s="10">
        <f t="shared" si="4"/>
        <v>1</v>
      </c>
      <c r="O1504" s="10" t="str">
        <f t="array" ref="O1504">IFERROR(XLOOKUP(G1504,'Tipo de Carga'!A:A,'Tipo de Carga'!C:C))</f>
        <v>Diesel</v>
      </c>
    </row>
    <row r="1505">
      <c r="A1505" s="16">
        <v>2018.0</v>
      </c>
      <c r="B1505" s="10" t="str">
        <f t="array" ref="B1505">IFERROR(XLOOKUP(A1505,'Asignacion Ene'!A:A,'Asignacion Ene'!C:C))</f>
        <v>MeLi Asignado TD</v>
      </c>
      <c r="C1505" s="10" t="str">
        <f t="array" ref="C1505">IFERROR(XLOOKUP(A1505,'Asignacion Ene'!A:A,'Asignacion Ene'!B:B))</f>
        <v>EC-05</v>
      </c>
      <c r="D1505" s="17" t="s">
        <v>402</v>
      </c>
      <c r="E1505" s="16" t="s">
        <v>53</v>
      </c>
      <c r="F1505" s="10" t="str">
        <f t="array" ref="F1505">IFERROR(XLOOKUP(E1505,Operadores!A:A,Operadores!B:B))</f>
        <v>CHAJUA</v>
      </c>
      <c r="G1505" s="16" t="s">
        <v>17</v>
      </c>
      <c r="H1505" s="13">
        <v>19.2</v>
      </c>
      <c r="I1505" s="18">
        <v>271.58</v>
      </c>
      <c r="J1505" s="15">
        <f t="shared" si="5"/>
        <v>5214.336</v>
      </c>
      <c r="K1505" s="10" t="str">
        <f t="array" ref="K1505">IFERROR(XLOOKUP(G1505,'Tipo de Carga'!A:A,'Tipo de Carga'!B:B))</f>
        <v>Autoabasto</v>
      </c>
      <c r="L1505" s="10">
        <f t="shared" si="2"/>
        <v>3</v>
      </c>
      <c r="M1505" s="10">
        <f t="shared" si="3"/>
        <v>16</v>
      </c>
      <c r="N1505" s="10">
        <f t="shared" si="4"/>
        <v>1</v>
      </c>
      <c r="O1505" s="10" t="str">
        <f t="array" ref="O1505">IFERROR(XLOOKUP(G1505,'Tipo de Carga'!A:A,'Tipo de Carga'!C:C))</f>
        <v>Diesel</v>
      </c>
    </row>
    <row r="1506">
      <c r="A1506" s="16">
        <v>1866.0</v>
      </c>
      <c r="B1506" s="10" t="str">
        <f t="array" ref="B1506">IFERROR(XLOOKUP(A1506,'Asignacion Ene'!A:A,'Asignacion Ene'!C:C))</f>
        <v>Pilgrims Tepo</v>
      </c>
      <c r="C1506" s="10" t="str">
        <f t="array" ref="C1506">IFERROR(XLOOKUP(A1506,'Asignacion Ene'!A:A,'Asignacion Ene'!B:B))</f>
        <v>EC-02</v>
      </c>
      <c r="D1506" s="17" t="s">
        <v>402</v>
      </c>
      <c r="E1506" s="16" t="s">
        <v>377</v>
      </c>
      <c r="F1506" s="10" t="str">
        <f t="array" ref="F1506">IFERROR(XLOOKUP(E1506,Operadores!A:A,Operadores!B:B))</f>
        <v>FRAMAU</v>
      </c>
      <c r="G1506" s="16" t="s">
        <v>17</v>
      </c>
      <c r="H1506" s="13">
        <v>19.2</v>
      </c>
      <c r="I1506" s="18">
        <v>60.29</v>
      </c>
      <c r="J1506" s="15">
        <f t="shared" si="5"/>
        <v>1157.568</v>
      </c>
      <c r="K1506" s="10" t="str">
        <f t="array" ref="K1506">IFERROR(XLOOKUP(G1506,'Tipo de Carga'!A:A,'Tipo de Carga'!B:B))</f>
        <v>Autoabasto</v>
      </c>
      <c r="L1506" s="10">
        <f t="shared" si="2"/>
        <v>3</v>
      </c>
      <c r="M1506" s="10">
        <f t="shared" si="3"/>
        <v>16</v>
      </c>
      <c r="N1506" s="10">
        <f t="shared" si="4"/>
        <v>1</v>
      </c>
      <c r="O1506" s="10" t="str">
        <f t="array" ref="O1506">IFERROR(XLOOKUP(G1506,'Tipo de Carga'!A:A,'Tipo de Carga'!C:C))</f>
        <v>Diesel</v>
      </c>
    </row>
    <row r="1507">
      <c r="A1507" s="16">
        <v>1965.0</v>
      </c>
      <c r="B1507" s="10" t="str">
        <f t="array" ref="B1507">IFERROR(XLOOKUP(A1507,'Asignacion Ene'!A:A,'Asignacion Ene'!C:C))</f>
        <v>Circuitos</v>
      </c>
      <c r="C1507" s="10" t="str">
        <f t="array" ref="C1507">IFERROR(XLOOKUP(A1507,'Asignacion Ene'!A:A,'Asignacion Ene'!B:B))</f>
        <v>EC-03</v>
      </c>
      <c r="D1507" s="17" t="s">
        <v>402</v>
      </c>
      <c r="E1507" s="16" t="s">
        <v>161</v>
      </c>
      <c r="F1507" s="10" t="str">
        <f t="array" ref="F1507">IFERROR(XLOOKUP(E1507,Operadores!A:A,Operadores!B:B))</f>
        <v>BREISR</v>
      </c>
      <c r="G1507" s="16" t="s">
        <v>17</v>
      </c>
      <c r="H1507" s="13">
        <v>19.2</v>
      </c>
      <c r="I1507" s="18">
        <v>594.83</v>
      </c>
      <c r="J1507" s="15">
        <f t="shared" si="5"/>
        <v>11420.736</v>
      </c>
      <c r="K1507" s="10" t="str">
        <f t="array" ref="K1507">IFERROR(XLOOKUP(G1507,'Tipo de Carga'!A:A,'Tipo de Carga'!B:B))</f>
        <v>Autoabasto</v>
      </c>
      <c r="L1507" s="10">
        <f t="shared" si="2"/>
        <v>3</v>
      </c>
      <c r="M1507" s="10">
        <f t="shared" si="3"/>
        <v>16</v>
      </c>
      <c r="N1507" s="10">
        <f t="shared" si="4"/>
        <v>1</v>
      </c>
      <c r="O1507" s="10" t="str">
        <f t="array" ref="O1507">IFERROR(XLOOKUP(G1507,'Tipo de Carga'!A:A,'Tipo de Carga'!C:C))</f>
        <v>Diesel</v>
      </c>
    </row>
    <row r="1508">
      <c r="A1508" s="16">
        <v>1750.0</v>
      </c>
      <c r="B1508" s="10" t="str">
        <f t="array" ref="B1508">IFERROR(XLOOKUP(A1508,'Asignacion Ene'!A:A,'Asignacion Ene'!C:C))</f>
        <v>Patieros sucursal</v>
      </c>
      <c r="C1508" s="10" t="str">
        <f t="array" ref="C1508">IFERROR(XLOOKUP(A1508,'Asignacion Ene'!A:A,'Asignacion Ene'!B:B))</f>
        <v>EC-03</v>
      </c>
      <c r="D1508" s="17" t="s">
        <v>402</v>
      </c>
      <c r="E1508" s="16" t="s">
        <v>122</v>
      </c>
      <c r="F1508" s="10" t="str">
        <f t="array" ref="F1508">IFERROR(XLOOKUP(E1508,Operadores!A:A,Operadores!B:B))</f>
        <v>SANCAR01</v>
      </c>
      <c r="G1508" s="16" t="s">
        <v>17</v>
      </c>
      <c r="H1508" s="13">
        <v>19.2</v>
      </c>
      <c r="I1508" s="18">
        <v>52.99</v>
      </c>
      <c r="J1508" s="15">
        <f t="shared" si="5"/>
        <v>1017.408</v>
      </c>
      <c r="K1508" s="10" t="str">
        <f t="array" ref="K1508">IFERROR(XLOOKUP(G1508,'Tipo de Carga'!A:A,'Tipo de Carga'!B:B))</f>
        <v>Autoabasto</v>
      </c>
      <c r="L1508" s="10">
        <f t="shared" si="2"/>
        <v>3</v>
      </c>
      <c r="M1508" s="10">
        <f t="shared" si="3"/>
        <v>16</v>
      </c>
      <c r="N1508" s="10">
        <f t="shared" si="4"/>
        <v>1</v>
      </c>
      <c r="O1508" s="10" t="str">
        <f t="array" ref="O1508">IFERROR(XLOOKUP(G1508,'Tipo de Carga'!A:A,'Tipo de Carga'!C:C))</f>
        <v>Diesel</v>
      </c>
    </row>
    <row r="1509">
      <c r="A1509" s="16">
        <v>1741.0</v>
      </c>
      <c r="B1509" s="10" t="str">
        <f t="array" ref="B1509">IFERROR(XLOOKUP(A1509,'Asignacion Ene'!A:A,'Asignacion Ene'!C:C))</f>
        <v>Hisense</v>
      </c>
      <c r="C1509" s="10" t="str">
        <f t="array" ref="C1509">IFERROR(XLOOKUP(A1509,'Asignacion Ene'!A:A,'Asignacion Ene'!B:B))</f>
        <v>EC-03</v>
      </c>
      <c r="D1509" s="17" t="s">
        <v>402</v>
      </c>
      <c r="E1509" s="16" t="s">
        <v>117</v>
      </c>
      <c r="F1509" s="10" t="str">
        <f t="array" ref="F1509">IFERROR(XLOOKUP(E1509,Operadores!A:A,Operadores!B:B))</f>
        <v>GALSA</v>
      </c>
      <c r="G1509" s="16" t="s">
        <v>17</v>
      </c>
      <c r="H1509" s="13">
        <v>19.2</v>
      </c>
      <c r="I1509" s="18">
        <v>381.01</v>
      </c>
      <c r="J1509" s="15">
        <f t="shared" si="5"/>
        <v>7315.392</v>
      </c>
      <c r="K1509" s="10" t="str">
        <f t="array" ref="K1509">IFERROR(XLOOKUP(G1509,'Tipo de Carga'!A:A,'Tipo de Carga'!B:B))</f>
        <v>Autoabasto</v>
      </c>
      <c r="L1509" s="10">
        <f t="shared" si="2"/>
        <v>3</v>
      </c>
      <c r="M1509" s="10">
        <f t="shared" si="3"/>
        <v>16</v>
      </c>
      <c r="N1509" s="10">
        <f t="shared" si="4"/>
        <v>1</v>
      </c>
      <c r="O1509" s="10" t="str">
        <f t="array" ref="O1509">IFERROR(XLOOKUP(G1509,'Tipo de Carga'!A:A,'Tipo de Carga'!C:C))</f>
        <v>Diesel</v>
      </c>
    </row>
    <row r="1510">
      <c r="A1510" s="16">
        <v>2016.0</v>
      </c>
      <c r="B1510" s="10" t="str">
        <f t="array" ref="B1510">IFERROR(XLOOKUP(A1510,'Asignacion Ene'!A:A,'Asignacion Ene'!C:C))</f>
        <v>MeLi Asignado TD</v>
      </c>
      <c r="C1510" s="10" t="str">
        <f t="array" ref="C1510">IFERROR(XLOOKUP(A1510,'Asignacion Ene'!A:A,'Asignacion Ene'!B:B))</f>
        <v>EC-05</v>
      </c>
      <c r="D1510" s="17" t="s">
        <v>402</v>
      </c>
      <c r="E1510" s="16" t="s">
        <v>194</v>
      </c>
      <c r="F1510" s="10" t="str">
        <f t="array" ref="F1510">IFERROR(XLOOKUP(E1510,Operadores!A:A,Operadores!B:B))</f>
        <v>ASTLUI</v>
      </c>
      <c r="G1510" s="16" t="s">
        <v>17</v>
      </c>
      <c r="H1510" s="13">
        <v>19.2</v>
      </c>
      <c r="I1510" s="18">
        <v>610.6</v>
      </c>
      <c r="J1510" s="15">
        <f t="shared" si="5"/>
        <v>11723.52</v>
      </c>
      <c r="K1510" s="10" t="str">
        <f t="array" ref="K1510">IFERROR(XLOOKUP(G1510,'Tipo de Carga'!A:A,'Tipo de Carga'!B:B))</f>
        <v>Autoabasto</v>
      </c>
      <c r="L1510" s="10">
        <f t="shared" si="2"/>
        <v>3</v>
      </c>
      <c r="M1510" s="10">
        <f t="shared" si="3"/>
        <v>16</v>
      </c>
      <c r="N1510" s="10">
        <f t="shared" si="4"/>
        <v>1</v>
      </c>
      <c r="O1510" s="10" t="str">
        <f t="array" ref="O1510">IFERROR(XLOOKUP(G1510,'Tipo de Carga'!A:A,'Tipo de Carga'!C:C))</f>
        <v>Diesel</v>
      </c>
    </row>
    <row r="1511">
      <c r="A1511" s="16">
        <v>1731.0</v>
      </c>
      <c r="B1511" s="10" t="str">
        <f t="array" ref="B1511">IFERROR(XLOOKUP(A1511,'Asignacion Ene'!A:A,'Asignacion Ene'!C:C))</f>
        <v>Pilgrims Tepo</v>
      </c>
      <c r="C1511" s="10" t="str">
        <f t="array" ref="C1511">IFERROR(XLOOKUP(A1511,'Asignacion Ene'!A:A,'Asignacion Ene'!B:B))</f>
        <v>EC-02</v>
      </c>
      <c r="D1511" s="17" t="s">
        <v>402</v>
      </c>
      <c r="E1511" s="16" t="s">
        <v>153</v>
      </c>
      <c r="F1511" s="10" t="str">
        <f t="array" ref="F1511">IFERROR(XLOOKUP(E1511,Operadores!A:A,Operadores!B:B))</f>
        <v>RAMHEC</v>
      </c>
      <c r="G1511" s="16" t="s">
        <v>17</v>
      </c>
      <c r="H1511" s="13">
        <v>19.2</v>
      </c>
      <c r="I1511" s="18">
        <v>132.62</v>
      </c>
      <c r="J1511" s="15">
        <f t="shared" si="5"/>
        <v>2546.304</v>
      </c>
      <c r="K1511" s="10" t="str">
        <f t="array" ref="K1511">IFERROR(XLOOKUP(G1511,'Tipo de Carga'!A:A,'Tipo de Carga'!B:B))</f>
        <v>Autoabasto</v>
      </c>
      <c r="L1511" s="10">
        <f t="shared" si="2"/>
        <v>3</v>
      </c>
      <c r="M1511" s="10">
        <f t="shared" si="3"/>
        <v>16</v>
      </c>
      <c r="N1511" s="10">
        <f t="shared" si="4"/>
        <v>1</v>
      </c>
      <c r="O1511" s="10" t="str">
        <f t="array" ref="O1511">IFERROR(XLOOKUP(G1511,'Tipo de Carga'!A:A,'Tipo de Carga'!C:C))</f>
        <v>Diesel</v>
      </c>
    </row>
    <row r="1512">
      <c r="A1512" s="16">
        <v>1990.0</v>
      </c>
      <c r="B1512" s="10" t="str">
        <f t="array" ref="B1512">IFERROR(XLOOKUP(A1512,'Asignacion Ene'!A:A,'Asignacion Ene'!C:C))</f>
        <v>MeLi asignado SD</v>
      </c>
      <c r="C1512" s="10" t="str">
        <f t="array" ref="C1512">IFERROR(XLOOKUP(A1512,'Asignacion Ene'!A:A,'Asignacion Ene'!B:B))</f>
        <v>EC-05</v>
      </c>
      <c r="D1512" s="17" t="s">
        <v>402</v>
      </c>
      <c r="E1512" s="16" t="s">
        <v>191</v>
      </c>
      <c r="F1512" s="10" t="str">
        <f t="array" ref="F1512">IFERROR(XLOOKUP(E1512,Operadores!A:A,Operadores!B:B))</f>
        <v>MENCAX</v>
      </c>
      <c r="G1512" s="16" t="s">
        <v>17</v>
      </c>
      <c r="H1512" s="13">
        <v>19.2</v>
      </c>
      <c r="I1512" s="18">
        <v>453.75</v>
      </c>
      <c r="J1512" s="15">
        <f t="shared" si="5"/>
        <v>8712</v>
      </c>
      <c r="K1512" s="10" t="str">
        <f t="array" ref="K1512">IFERROR(XLOOKUP(G1512,'Tipo de Carga'!A:A,'Tipo de Carga'!B:B))</f>
        <v>Autoabasto</v>
      </c>
      <c r="L1512" s="10">
        <f t="shared" si="2"/>
        <v>3</v>
      </c>
      <c r="M1512" s="10">
        <f t="shared" si="3"/>
        <v>16</v>
      </c>
      <c r="N1512" s="10">
        <f t="shared" si="4"/>
        <v>1</v>
      </c>
      <c r="O1512" s="10" t="str">
        <f t="array" ref="O1512">IFERROR(XLOOKUP(G1512,'Tipo de Carga'!A:A,'Tipo de Carga'!C:C))</f>
        <v>Diesel</v>
      </c>
    </row>
    <row r="1513">
      <c r="A1513" s="16">
        <v>1831.0</v>
      </c>
      <c r="B1513" s="10" t="str">
        <f t="array" ref="B1513">IFERROR(XLOOKUP(A1513,'Asignacion Ene'!A:A,'Asignacion Ene'!C:C))</f>
        <v>Full Liver</v>
      </c>
      <c r="C1513" s="10" t="str">
        <f t="array" ref="C1513">IFERROR(XLOOKUP(A1513,'Asignacion Ene'!A:A,'Asignacion Ene'!B:B))</f>
        <v>EC-01</v>
      </c>
      <c r="D1513" s="17" t="s">
        <v>402</v>
      </c>
      <c r="E1513" s="16" t="s">
        <v>68</v>
      </c>
      <c r="F1513" s="10" t="str">
        <f t="array" ref="F1513">IFERROR(XLOOKUP(E1513,Operadores!A:A,Operadores!B:B))</f>
        <v>MONJU</v>
      </c>
      <c r="G1513" s="16" t="s">
        <v>17</v>
      </c>
      <c r="H1513" s="13">
        <v>19.2</v>
      </c>
      <c r="I1513" s="18">
        <v>615.45</v>
      </c>
      <c r="J1513" s="15">
        <f t="shared" si="5"/>
        <v>11816.64</v>
      </c>
      <c r="K1513" s="10" t="str">
        <f t="array" ref="K1513">IFERROR(XLOOKUP(G1513,'Tipo de Carga'!A:A,'Tipo de Carga'!B:B))</f>
        <v>Autoabasto</v>
      </c>
      <c r="L1513" s="10">
        <f t="shared" si="2"/>
        <v>3</v>
      </c>
      <c r="M1513" s="10">
        <f t="shared" si="3"/>
        <v>16</v>
      </c>
      <c r="N1513" s="10">
        <f t="shared" si="4"/>
        <v>1</v>
      </c>
      <c r="O1513" s="10" t="str">
        <f t="array" ref="O1513">IFERROR(XLOOKUP(G1513,'Tipo de Carga'!A:A,'Tipo de Carga'!C:C))</f>
        <v>Diesel</v>
      </c>
    </row>
    <row r="1514">
      <c r="A1514" s="16">
        <v>1748.0</v>
      </c>
      <c r="B1514" s="10" t="str">
        <f t="array" ref="B1514">IFERROR(XLOOKUP(A1514,'Asignacion Ene'!A:A,'Asignacion Ene'!C:C))</f>
        <v>Liverpool Local</v>
      </c>
      <c r="C1514" s="10" t="str">
        <f t="array" ref="C1514">IFERROR(XLOOKUP(A1514,'Asignacion Ene'!A:A,'Asignacion Ene'!B:B))</f>
        <v>EC-01</v>
      </c>
      <c r="D1514" s="17" t="s">
        <v>402</v>
      </c>
      <c r="E1514" s="16" t="s">
        <v>304</v>
      </c>
      <c r="F1514" s="10" t="str">
        <f t="array" ref="F1514">IFERROR(XLOOKUP(E1514,Operadores!A:A,Operadores!B:B))</f>
        <v>SANJUL</v>
      </c>
      <c r="G1514" s="16" t="s">
        <v>17</v>
      </c>
      <c r="H1514" s="13">
        <v>19.2</v>
      </c>
      <c r="I1514" s="18">
        <v>398.26</v>
      </c>
      <c r="J1514" s="15">
        <f t="shared" si="5"/>
        <v>7646.592</v>
      </c>
      <c r="K1514" s="10" t="str">
        <f t="array" ref="K1514">IFERROR(XLOOKUP(G1514,'Tipo de Carga'!A:A,'Tipo de Carga'!B:B))</f>
        <v>Autoabasto</v>
      </c>
      <c r="L1514" s="10">
        <f t="shared" si="2"/>
        <v>3</v>
      </c>
      <c r="M1514" s="10">
        <f t="shared" si="3"/>
        <v>16</v>
      </c>
      <c r="N1514" s="10">
        <f t="shared" si="4"/>
        <v>1</v>
      </c>
      <c r="O1514" s="10" t="str">
        <f t="array" ref="O1514">IFERROR(XLOOKUP(G1514,'Tipo de Carga'!A:A,'Tipo de Carga'!C:C))</f>
        <v>Diesel</v>
      </c>
    </row>
    <row r="1515">
      <c r="A1515" s="16">
        <v>1836.0</v>
      </c>
      <c r="B1515" s="10" t="str">
        <f t="array" ref="B1515">IFERROR(XLOOKUP(A1515,'Asignacion Ene'!A:A,'Asignacion Ene'!C:C))</f>
        <v>Full Liver</v>
      </c>
      <c r="C1515" s="10" t="str">
        <f t="array" ref="C1515">IFERROR(XLOOKUP(A1515,'Asignacion Ene'!A:A,'Asignacion Ene'!B:B))</f>
        <v>EC-01</v>
      </c>
      <c r="D1515" s="17" t="s">
        <v>402</v>
      </c>
      <c r="E1515" s="16" t="s">
        <v>311</v>
      </c>
      <c r="F1515" s="10" t="str">
        <f t="array" ref="F1515">IFERROR(XLOOKUP(E1515,Operadores!A:A,Operadores!B:B))</f>
        <v>ESGJOS</v>
      </c>
      <c r="G1515" s="16" t="s">
        <v>17</v>
      </c>
      <c r="H1515" s="13">
        <v>19.2</v>
      </c>
      <c r="I1515" s="18">
        <v>905.07</v>
      </c>
      <c r="J1515" s="15">
        <f t="shared" si="5"/>
        <v>17377.344</v>
      </c>
      <c r="K1515" s="10" t="str">
        <f t="array" ref="K1515">IFERROR(XLOOKUP(G1515,'Tipo de Carga'!A:A,'Tipo de Carga'!B:B))</f>
        <v>Autoabasto</v>
      </c>
      <c r="L1515" s="10">
        <f t="shared" si="2"/>
        <v>3</v>
      </c>
      <c r="M1515" s="10">
        <f t="shared" si="3"/>
        <v>16</v>
      </c>
      <c r="N1515" s="10">
        <f t="shared" si="4"/>
        <v>1</v>
      </c>
      <c r="O1515" s="10" t="str">
        <f t="array" ref="O1515">IFERROR(XLOOKUP(G1515,'Tipo de Carga'!A:A,'Tipo de Carga'!C:C))</f>
        <v>Diesel</v>
      </c>
    </row>
    <row r="1516">
      <c r="A1516" s="16">
        <v>1894.0</v>
      </c>
      <c r="B1516" s="10" t="str">
        <f t="array" ref="B1516">IFERROR(XLOOKUP(A1516,'Asignacion Ene'!A:A,'Asignacion Ene'!C:C))</f>
        <v>Pipas</v>
      </c>
      <c r="C1516" s="10" t="str">
        <f t="array" ref="C1516">IFERROR(XLOOKUP(A1516,'Asignacion Ene'!A:A,'Asignacion Ene'!B:B))</f>
        <v>EC-02</v>
      </c>
      <c r="D1516" s="17" t="s">
        <v>402</v>
      </c>
      <c r="E1516" s="16" t="s">
        <v>320</v>
      </c>
      <c r="F1516" s="10" t="str">
        <f t="array" ref="F1516">IFERROR(XLOOKUP(E1516,Operadores!A:A,Operadores!B:B))</f>
        <v>LOPJU</v>
      </c>
      <c r="G1516" s="16" t="s">
        <v>17</v>
      </c>
      <c r="H1516" s="13">
        <v>19.2</v>
      </c>
      <c r="I1516" s="18">
        <v>333.12</v>
      </c>
      <c r="J1516" s="15">
        <f t="shared" si="5"/>
        <v>6395.904</v>
      </c>
      <c r="K1516" s="10" t="str">
        <f t="array" ref="K1516">IFERROR(XLOOKUP(G1516,'Tipo de Carga'!A:A,'Tipo de Carga'!B:B))</f>
        <v>Autoabasto</v>
      </c>
      <c r="L1516" s="10">
        <f t="shared" si="2"/>
        <v>3</v>
      </c>
      <c r="M1516" s="10">
        <f t="shared" si="3"/>
        <v>16</v>
      </c>
      <c r="N1516" s="10">
        <f t="shared" si="4"/>
        <v>1</v>
      </c>
      <c r="O1516" s="10" t="str">
        <f t="array" ref="O1516">IFERROR(XLOOKUP(G1516,'Tipo de Carga'!A:A,'Tipo de Carga'!C:C))</f>
        <v>Diesel</v>
      </c>
    </row>
    <row r="1517">
      <c r="A1517" s="16">
        <v>1953.0</v>
      </c>
      <c r="B1517" s="10" t="str">
        <f t="array" ref="B1517">IFERROR(XLOOKUP(A1517,'Asignacion Ene'!A:A,'Asignacion Ene'!C:C))</f>
        <v>MeLi asignado SD</v>
      </c>
      <c r="C1517" s="10" t="str">
        <f t="array" ref="C1517">IFERROR(XLOOKUP(A1517,'Asignacion Ene'!A:A,'Asignacion Ene'!B:B))</f>
        <v>EC-05</v>
      </c>
      <c r="D1517" s="17" t="s">
        <v>402</v>
      </c>
      <c r="E1517" s="16" t="s">
        <v>269</v>
      </c>
      <c r="F1517" s="10" t="str">
        <f t="array" ref="F1517">IFERROR(XLOOKUP(E1517,Operadores!A:A,Operadores!B:B))</f>
        <v>REDJUL</v>
      </c>
      <c r="G1517" s="16" t="s">
        <v>17</v>
      </c>
      <c r="H1517" s="13">
        <v>19.2</v>
      </c>
      <c r="I1517" s="18">
        <v>545.49</v>
      </c>
      <c r="J1517" s="15">
        <f t="shared" si="5"/>
        <v>10473.408</v>
      </c>
      <c r="K1517" s="10" t="str">
        <f t="array" ref="K1517">IFERROR(XLOOKUP(G1517,'Tipo de Carga'!A:A,'Tipo de Carga'!B:B))</f>
        <v>Autoabasto</v>
      </c>
      <c r="L1517" s="10">
        <f t="shared" si="2"/>
        <v>3</v>
      </c>
      <c r="M1517" s="10">
        <f t="shared" si="3"/>
        <v>16</v>
      </c>
      <c r="N1517" s="10">
        <f t="shared" si="4"/>
        <v>1</v>
      </c>
      <c r="O1517" s="10" t="str">
        <f t="array" ref="O1517">IFERROR(XLOOKUP(G1517,'Tipo de Carga'!A:A,'Tipo de Carga'!C:C))</f>
        <v>Diesel</v>
      </c>
    </row>
    <row r="1518">
      <c r="A1518" s="16" t="s">
        <v>325</v>
      </c>
      <c r="B1518" s="10" t="str">
        <f t="array" ref="B1518">IFERROR(XLOOKUP(A1518,'Asignacion Ene'!A:A,'Asignacion Ene'!C:C))</f>
        <v/>
      </c>
      <c r="C1518" s="10" t="str">
        <f t="array" ref="C1518">IFERROR(XLOOKUP(A1518,'Asignacion Ene'!A:A,'Asignacion Ene'!B:B))</f>
        <v/>
      </c>
      <c r="D1518" s="17" t="s">
        <v>402</v>
      </c>
      <c r="E1518" s="16" t="s">
        <v>32</v>
      </c>
      <c r="F1518" s="10" t="str">
        <f t="array" ref="F1518">IFERROR(XLOOKUP(E1518,Operadores!A:A,Operadores!B:B))</f>
        <v>MTTO</v>
      </c>
      <c r="G1518" s="16" t="s">
        <v>17</v>
      </c>
      <c r="H1518" s="13">
        <v>19.2</v>
      </c>
      <c r="I1518" s="18">
        <v>36.07</v>
      </c>
      <c r="J1518" s="15">
        <f t="shared" si="5"/>
        <v>692.544</v>
      </c>
      <c r="K1518" s="10" t="str">
        <f t="array" ref="K1518">IFERROR(XLOOKUP(G1518,'Tipo de Carga'!A:A,'Tipo de Carga'!B:B))</f>
        <v>Autoabasto</v>
      </c>
      <c r="L1518" s="10">
        <f t="shared" si="2"/>
        <v>3</v>
      </c>
      <c r="M1518" s="10">
        <f t="shared" si="3"/>
        <v>16</v>
      </c>
      <c r="N1518" s="10">
        <f t="shared" si="4"/>
        <v>1</v>
      </c>
      <c r="O1518" s="10" t="str">
        <f t="array" ref="O1518">IFERROR(XLOOKUP(G1518,'Tipo de Carga'!A:A,'Tipo de Carga'!C:C))</f>
        <v>Diesel</v>
      </c>
    </row>
    <row r="1519">
      <c r="A1519" s="16" t="s">
        <v>325</v>
      </c>
      <c r="B1519" s="10" t="str">
        <f t="array" ref="B1519">IFERROR(XLOOKUP(A1519,'Asignacion Ene'!A:A,'Asignacion Ene'!C:C))</f>
        <v/>
      </c>
      <c r="C1519" s="10" t="str">
        <f t="array" ref="C1519">IFERROR(XLOOKUP(A1519,'Asignacion Ene'!A:A,'Asignacion Ene'!B:B))</f>
        <v/>
      </c>
      <c r="D1519" s="17" t="s">
        <v>402</v>
      </c>
      <c r="E1519" s="16" t="s">
        <v>32</v>
      </c>
      <c r="F1519" s="10" t="str">
        <f t="array" ref="F1519">IFERROR(XLOOKUP(E1519,Operadores!A:A,Operadores!B:B))</f>
        <v>MTTO</v>
      </c>
      <c r="G1519" s="16" t="s">
        <v>17</v>
      </c>
      <c r="H1519" s="13">
        <v>19.2</v>
      </c>
      <c r="I1519" s="18">
        <v>42.34</v>
      </c>
      <c r="J1519" s="15">
        <f t="shared" si="5"/>
        <v>812.928</v>
      </c>
      <c r="K1519" s="10" t="str">
        <f t="array" ref="K1519">IFERROR(XLOOKUP(G1519,'Tipo de Carga'!A:A,'Tipo de Carga'!B:B))</f>
        <v>Autoabasto</v>
      </c>
      <c r="L1519" s="10">
        <f t="shared" si="2"/>
        <v>3</v>
      </c>
      <c r="M1519" s="10">
        <f t="shared" si="3"/>
        <v>16</v>
      </c>
      <c r="N1519" s="10">
        <f t="shared" si="4"/>
        <v>1</v>
      </c>
      <c r="O1519" s="10" t="str">
        <f t="array" ref="O1519">IFERROR(XLOOKUP(G1519,'Tipo de Carga'!A:A,'Tipo de Carga'!C:C))</f>
        <v>Diesel</v>
      </c>
    </row>
    <row r="1520">
      <c r="A1520" s="16">
        <v>1899.0</v>
      </c>
      <c r="B1520" s="10" t="str">
        <f t="array" ref="B1520">IFERROR(XLOOKUP(A1520,'Asignacion Ene'!A:A,'Asignacion Ene'!C:C))</f>
        <v>Full Liver</v>
      </c>
      <c r="C1520" s="10" t="str">
        <f t="array" ref="C1520">IFERROR(XLOOKUP(A1520,'Asignacion Ene'!A:A,'Asignacion Ene'!B:B))</f>
        <v>EC-01</v>
      </c>
      <c r="D1520" s="17" t="s">
        <v>402</v>
      </c>
      <c r="E1520" s="16" t="s">
        <v>324</v>
      </c>
      <c r="F1520" s="10" t="str">
        <f t="array" ref="F1520">IFERROR(XLOOKUP(E1520,Operadores!A:A,Operadores!B:B))</f>
        <v>VEROD</v>
      </c>
      <c r="G1520" s="16" t="s">
        <v>17</v>
      </c>
      <c r="H1520" s="13">
        <v>19.2</v>
      </c>
      <c r="I1520" s="18">
        <v>352.98</v>
      </c>
      <c r="J1520" s="15">
        <f t="shared" si="5"/>
        <v>6777.216</v>
      </c>
      <c r="K1520" s="10" t="str">
        <f t="array" ref="K1520">IFERROR(XLOOKUP(G1520,'Tipo de Carga'!A:A,'Tipo de Carga'!B:B))</f>
        <v>Autoabasto</v>
      </c>
      <c r="L1520" s="10">
        <f t="shared" si="2"/>
        <v>3</v>
      </c>
      <c r="M1520" s="10">
        <f t="shared" si="3"/>
        <v>16</v>
      </c>
      <c r="N1520" s="10">
        <f t="shared" si="4"/>
        <v>1</v>
      </c>
      <c r="O1520" s="10" t="str">
        <f t="array" ref="O1520">IFERROR(XLOOKUP(G1520,'Tipo de Carga'!A:A,'Tipo de Carga'!C:C))</f>
        <v>Diesel</v>
      </c>
    </row>
    <row r="1521">
      <c r="A1521" s="16">
        <v>1689.0</v>
      </c>
      <c r="B1521" s="10" t="str">
        <f t="array" ref="B1521">IFERROR(XLOOKUP(A1521,'Asignacion Ene'!A:A,'Asignacion Ene'!C:C))</f>
        <v>Pilgrims Tepo</v>
      </c>
      <c r="C1521" s="10" t="str">
        <f t="array" ref="C1521">IFERROR(XLOOKUP(A1521,'Asignacion Ene'!A:A,'Asignacion Ene'!B:B))</f>
        <v>EC-02</v>
      </c>
      <c r="D1521" s="17" t="s">
        <v>402</v>
      </c>
      <c r="E1521" s="16" t="s">
        <v>128</v>
      </c>
      <c r="F1521" s="10" t="str">
        <f t="array" ref="F1521">IFERROR(XLOOKUP(E1521,Operadores!A:A,Operadores!B:B))</f>
        <v>SANJOR</v>
      </c>
      <c r="G1521" s="16" t="s">
        <v>17</v>
      </c>
      <c r="H1521" s="13">
        <v>19.2</v>
      </c>
      <c r="I1521" s="18">
        <v>119.49</v>
      </c>
      <c r="J1521" s="15">
        <f t="shared" si="5"/>
        <v>2294.208</v>
      </c>
      <c r="K1521" s="10" t="str">
        <f t="array" ref="K1521">IFERROR(XLOOKUP(G1521,'Tipo de Carga'!A:A,'Tipo de Carga'!B:B))</f>
        <v>Autoabasto</v>
      </c>
      <c r="L1521" s="10">
        <f t="shared" si="2"/>
        <v>3</v>
      </c>
      <c r="M1521" s="10">
        <f t="shared" si="3"/>
        <v>16</v>
      </c>
      <c r="N1521" s="10">
        <f t="shared" si="4"/>
        <v>1</v>
      </c>
      <c r="O1521" s="10" t="str">
        <f t="array" ref="O1521">IFERROR(XLOOKUP(G1521,'Tipo de Carga'!A:A,'Tipo de Carga'!C:C))</f>
        <v>Diesel</v>
      </c>
    </row>
    <row r="1522">
      <c r="A1522" s="16">
        <v>1788.0</v>
      </c>
      <c r="B1522" s="10" t="str">
        <f t="array" ref="B1522">IFERROR(XLOOKUP(A1522,'Asignacion Ene'!A:A,'Asignacion Ene'!C:C))</f>
        <v>Liverpool Local</v>
      </c>
      <c r="C1522" s="10" t="str">
        <f t="array" ref="C1522">IFERROR(XLOOKUP(A1522,'Asignacion Ene'!A:A,'Asignacion Ene'!B:B))</f>
        <v>EC-01</v>
      </c>
      <c r="D1522" s="17" t="s">
        <v>402</v>
      </c>
      <c r="E1522" s="16" t="s">
        <v>313</v>
      </c>
      <c r="F1522" s="10" t="str">
        <f t="array" ref="F1522">IFERROR(XLOOKUP(E1522,Operadores!A:A,Operadores!B:B))</f>
        <v>CABJUA</v>
      </c>
      <c r="G1522" s="16" t="s">
        <v>17</v>
      </c>
      <c r="H1522" s="13">
        <v>19.2</v>
      </c>
      <c r="I1522" s="18">
        <v>610.7</v>
      </c>
      <c r="J1522" s="15">
        <f t="shared" si="5"/>
        <v>11725.44</v>
      </c>
      <c r="K1522" s="10" t="str">
        <f t="array" ref="K1522">IFERROR(XLOOKUP(G1522,'Tipo de Carga'!A:A,'Tipo de Carga'!B:B))</f>
        <v>Autoabasto</v>
      </c>
      <c r="L1522" s="10">
        <f t="shared" si="2"/>
        <v>3</v>
      </c>
      <c r="M1522" s="10">
        <f t="shared" si="3"/>
        <v>16</v>
      </c>
      <c r="N1522" s="10">
        <f t="shared" si="4"/>
        <v>1</v>
      </c>
      <c r="O1522" s="10" t="str">
        <f t="array" ref="O1522">IFERROR(XLOOKUP(G1522,'Tipo de Carga'!A:A,'Tipo de Carga'!C:C))</f>
        <v>Diesel</v>
      </c>
    </row>
    <row r="1523">
      <c r="A1523" s="16">
        <v>2087.0</v>
      </c>
      <c r="B1523" s="10" t="str">
        <f t="array" ref="B1523">IFERROR(XLOOKUP(A1523,'Asignacion Ene'!A:A,'Asignacion Ene'!C:C))</f>
        <v>MeLi asignado SD</v>
      </c>
      <c r="C1523" s="10" t="str">
        <f t="array" ref="C1523">IFERROR(XLOOKUP(A1523,'Asignacion Ene'!A:A,'Asignacion Ene'!B:B))</f>
        <v>EC-05</v>
      </c>
      <c r="D1523" s="17" t="s">
        <v>402</v>
      </c>
      <c r="E1523" s="16" t="s">
        <v>234</v>
      </c>
      <c r="F1523" s="10" t="str">
        <f t="array" ref="F1523">IFERROR(XLOOKUP(E1523,Operadores!A:A,Operadores!B:B))</f>
        <v>BARPED</v>
      </c>
      <c r="G1523" s="16" t="s">
        <v>17</v>
      </c>
      <c r="H1523" s="13">
        <v>19.2</v>
      </c>
      <c r="I1523" s="18">
        <v>343.24</v>
      </c>
      <c r="J1523" s="15">
        <f t="shared" si="5"/>
        <v>6590.208</v>
      </c>
      <c r="K1523" s="10" t="str">
        <f t="array" ref="K1523">IFERROR(XLOOKUP(G1523,'Tipo de Carga'!A:A,'Tipo de Carga'!B:B))</f>
        <v>Autoabasto</v>
      </c>
      <c r="L1523" s="10">
        <f t="shared" si="2"/>
        <v>3</v>
      </c>
      <c r="M1523" s="10">
        <f t="shared" si="3"/>
        <v>16</v>
      </c>
      <c r="N1523" s="10">
        <f t="shared" si="4"/>
        <v>1</v>
      </c>
      <c r="O1523" s="10" t="str">
        <f t="array" ref="O1523">IFERROR(XLOOKUP(G1523,'Tipo de Carga'!A:A,'Tipo de Carga'!C:C))</f>
        <v>Diesel</v>
      </c>
    </row>
    <row r="1524">
      <c r="A1524" s="16">
        <v>2011.0</v>
      </c>
      <c r="B1524" s="10" t="str">
        <f t="array" ref="B1524">IFERROR(XLOOKUP(A1524,'Asignacion Ene'!A:A,'Asignacion Ene'!C:C))</f>
        <v>MeLi Dedicado TD</v>
      </c>
      <c r="C1524" s="10" t="str">
        <f t="array" ref="C1524">IFERROR(XLOOKUP(A1524,'Asignacion Ene'!A:A,'Asignacion Ene'!B:B))</f>
        <v>EC-05</v>
      </c>
      <c r="D1524" s="17" t="s">
        <v>402</v>
      </c>
      <c r="E1524" s="16" t="s">
        <v>30</v>
      </c>
      <c r="F1524" s="10" t="str">
        <f t="array" ref="F1524">IFERROR(XLOOKUP(E1524,Operadores!A:A,Operadores!B:B))</f>
        <v>GUEGAB</v>
      </c>
      <c r="G1524" s="16" t="s">
        <v>17</v>
      </c>
      <c r="H1524" s="13">
        <v>19.2</v>
      </c>
      <c r="I1524" s="18">
        <v>554.09</v>
      </c>
      <c r="J1524" s="15">
        <f t="shared" si="5"/>
        <v>10638.528</v>
      </c>
      <c r="K1524" s="10" t="str">
        <f t="array" ref="K1524">IFERROR(XLOOKUP(G1524,'Tipo de Carga'!A:A,'Tipo de Carga'!B:B))</f>
        <v>Autoabasto</v>
      </c>
      <c r="L1524" s="10">
        <f t="shared" si="2"/>
        <v>3</v>
      </c>
      <c r="M1524" s="10">
        <f t="shared" si="3"/>
        <v>16</v>
      </c>
      <c r="N1524" s="10">
        <f t="shared" si="4"/>
        <v>1</v>
      </c>
      <c r="O1524" s="10" t="str">
        <f t="array" ref="O1524">IFERROR(XLOOKUP(G1524,'Tipo de Carga'!A:A,'Tipo de Carga'!C:C))</f>
        <v>Diesel</v>
      </c>
    </row>
    <row r="1525">
      <c r="A1525" s="16">
        <v>1821.0</v>
      </c>
      <c r="B1525" s="10" t="str">
        <f t="array" ref="B1525">IFERROR(XLOOKUP(A1525,'Asignacion Ene'!A:A,'Asignacion Ene'!C:C))</f>
        <v>Circuitos</v>
      </c>
      <c r="C1525" s="10" t="str">
        <f t="array" ref="C1525">IFERROR(XLOOKUP(A1525,'Asignacion Ene'!A:A,'Asignacion Ene'!B:B))</f>
        <v>EC-03</v>
      </c>
      <c r="D1525" s="17" t="s">
        <v>402</v>
      </c>
      <c r="E1525" s="16" t="s">
        <v>20</v>
      </c>
      <c r="F1525" s="10" t="str">
        <f t="array" ref="F1525">IFERROR(XLOOKUP(E1525,Operadores!A:A,Operadores!B:B))</f>
        <v>BAULUI</v>
      </c>
      <c r="G1525" s="16" t="s">
        <v>17</v>
      </c>
      <c r="H1525" s="13">
        <v>19.2</v>
      </c>
      <c r="I1525" s="18">
        <v>630.51</v>
      </c>
      <c r="J1525" s="15">
        <f t="shared" si="5"/>
        <v>12105.792</v>
      </c>
      <c r="K1525" s="10" t="str">
        <f t="array" ref="K1525">IFERROR(XLOOKUP(G1525,'Tipo de Carga'!A:A,'Tipo de Carga'!B:B))</f>
        <v>Autoabasto</v>
      </c>
      <c r="L1525" s="10">
        <f t="shared" si="2"/>
        <v>3</v>
      </c>
      <c r="M1525" s="10">
        <f t="shared" si="3"/>
        <v>16</v>
      </c>
      <c r="N1525" s="10">
        <f t="shared" si="4"/>
        <v>1</v>
      </c>
      <c r="O1525" s="10" t="str">
        <f t="array" ref="O1525">IFERROR(XLOOKUP(G1525,'Tipo de Carga'!A:A,'Tipo de Carga'!C:C))</f>
        <v>Diesel</v>
      </c>
    </row>
    <row r="1526">
      <c r="A1526" s="16">
        <v>1733.0</v>
      </c>
      <c r="B1526" s="10" t="str">
        <f t="array" ref="B1526">IFERROR(XLOOKUP(A1526,'Asignacion Ene'!A:A,'Asignacion Ene'!C:C))</f>
        <v>Liverpool Local</v>
      </c>
      <c r="C1526" s="10" t="str">
        <f t="array" ref="C1526">IFERROR(XLOOKUP(A1526,'Asignacion Ene'!A:A,'Asignacion Ene'!B:B))</f>
        <v>EC-01</v>
      </c>
      <c r="D1526" s="17" t="s">
        <v>402</v>
      </c>
      <c r="E1526" s="16" t="s">
        <v>164</v>
      </c>
      <c r="F1526" s="10" t="str">
        <f t="array" ref="F1526">IFERROR(XLOOKUP(E1526,Operadores!A:A,Operadores!B:B))</f>
        <v>ORNSER</v>
      </c>
      <c r="G1526" s="16" t="s">
        <v>17</v>
      </c>
      <c r="H1526" s="13">
        <v>19.2</v>
      </c>
      <c r="I1526" s="18">
        <v>406.66</v>
      </c>
      <c r="J1526" s="15">
        <f t="shared" si="5"/>
        <v>7807.872</v>
      </c>
      <c r="K1526" s="10" t="str">
        <f t="array" ref="K1526">IFERROR(XLOOKUP(G1526,'Tipo de Carga'!A:A,'Tipo de Carga'!B:B))</f>
        <v>Autoabasto</v>
      </c>
      <c r="L1526" s="10">
        <f t="shared" si="2"/>
        <v>3</v>
      </c>
      <c r="M1526" s="10">
        <f t="shared" si="3"/>
        <v>16</v>
      </c>
      <c r="N1526" s="10">
        <f t="shared" si="4"/>
        <v>1</v>
      </c>
      <c r="O1526" s="10" t="str">
        <f t="array" ref="O1526">IFERROR(XLOOKUP(G1526,'Tipo de Carga'!A:A,'Tipo de Carga'!C:C))</f>
        <v>Diesel</v>
      </c>
    </row>
    <row r="1527">
      <c r="A1527" s="16">
        <v>2021.0</v>
      </c>
      <c r="B1527" s="10" t="str">
        <f t="array" ref="B1527">IFERROR(XLOOKUP(A1527,'Asignacion Ene'!A:A,'Asignacion Ene'!C:C))</f>
        <v>MeLi Dedicado Merida</v>
      </c>
      <c r="C1527" s="10" t="str">
        <f t="array" ref="C1527">IFERROR(XLOOKUP(A1527,'Asignacion Ene'!A:A,'Asignacion Ene'!B:B))</f>
        <v>EC-05</v>
      </c>
      <c r="D1527" s="17" t="s">
        <v>402</v>
      </c>
      <c r="E1527" s="16" t="s">
        <v>403</v>
      </c>
      <c r="F1527" s="10" t="str">
        <f t="array" ref="F1527">IFERROR(XLOOKUP(E1527,Operadores!A:A,Operadores!B:B))</f>
        <v>ORTVIC</v>
      </c>
      <c r="G1527" s="16" t="s">
        <v>17</v>
      </c>
      <c r="H1527" s="13">
        <v>19.2</v>
      </c>
      <c r="I1527" s="18">
        <v>300.04</v>
      </c>
      <c r="J1527" s="15">
        <f t="shared" si="5"/>
        <v>5760.768</v>
      </c>
      <c r="K1527" s="10" t="str">
        <f t="array" ref="K1527">IFERROR(XLOOKUP(G1527,'Tipo de Carga'!A:A,'Tipo de Carga'!B:B))</f>
        <v>Autoabasto</v>
      </c>
      <c r="L1527" s="10">
        <f t="shared" si="2"/>
        <v>3</v>
      </c>
      <c r="M1527" s="10">
        <f t="shared" si="3"/>
        <v>16</v>
      </c>
      <c r="N1527" s="10">
        <f t="shared" si="4"/>
        <v>1</v>
      </c>
      <c r="O1527" s="10" t="str">
        <f t="array" ref="O1527">IFERROR(XLOOKUP(G1527,'Tipo de Carga'!A:A,'Tipo de Carga'!C:C))</f>
        <v>Diesel</v>
      </c>
    </row>
    <row r="1528">
      <c r="A1528" s="16">
        <v>1945.0</v>
      </c>
      <c r="B1528" s="10" t="str">
        <f t="array" ref="B1528">IFERROR(XLOOKUP(A1528,'Asignacion Ene'!A:A,'Asignacion Ene'!C:C))</f>
        <v>MeLi asignado SD</v>
      </c>
      <c r="C1528" s="10" t="str">
        <f t="array" ref="C1528">IFERROR(XLOOKUP(A1528,'Asignacion Ene'!A:A,'Asignacion Ene'!B:B))</f>
        <v>EC-05</v>
      </c>
      <c r="D1528" s="17" t="s">
        <v>402</v>
      </c>
      <c r="E1528" s="16" t="s">
        <v>404</v>
      </c>
      <c r="F1528" s="10" t="str">
        <f t="array" ref="F1528">IFERROR(XLOOKUP(E1528,Operadores!A:A,Operadores!B:B))</f>
        <v>HURJOS</v>
      </c>
      <c r="G1528" s="16" t="s">
        <v>17</v>
      </c>
      <c r="H1528" s="13">
        <v>19.2</v>
      </c>
      <c r="I1528" s="18">
        <v>387.66</v>
      </c>
      <c r="J1528" s="15">
        <f t="shared" si="5"/>
        <v>7443.072</v>
      </c>
      <c r="K1528" s="10" t="str">
        <f t="array" ref="K1528">IFERROR(XLOOKUP(G1528,'Tipo de Carga'!A:A,'Tipo de Carga'!B:B))</f>
        <v>Autoabasto</v>
      </c>
      <c r="L1528" s="10">
        <f t="shared" si="2"/>
        <v>3</v>
      </c>
      <c r="M1528" s="10">
        <f t="shared" si="3"/>
        <v>16</v>
      </c>
      <c r="N1528" s="10">
        <f t="shared" si="4"/>
        <v>1</v>
      </c>
      <c r="O1528" s="10" t="str">
        <f t="array" ref="O1528">IFERROR(XLOOKUP(G1528,'Tipo de Carga'!A:A,'Tipo de Carga'!C:C))</f>
        <v>Diesel</v>
      </c>
    </row>
    <row r="1529">
      <c r="A1529" s="16">
        <v>1865.0</v>
      </c>
      <c r="B1529" s="10" t="str">
        <f t="array" ref="B1529">IFERROR(XLOOKUP(A1529,'Asignacion Ene'!A:A,'Asignacion Ene'!C:C))</f>
        <v>Circuitos</v>
      </c>
      <c r="C1529" s="10" t="str">
        <f t="array" ref="C1529">IFERROR(XLOOKUP(A1529,'Asignacion Ene'!A:A,'Asignacion Ene'!B:B))</f>
        <v>EC-03</v>
      </c>
      <c r="D1529" s="17" t="s">
        <v>402</v>
      </c>
      <c r="E1529" s="16" t="s">
        <v>131</v>
      </c>
      <c r="F1529" s="10" t="str">
        <f t="array" ref="F1529">IFERROR(XLOOKUP(E1529,Operadores!A:A,Operadores!B:B))</f>
        <v>REYRAU</v>
      </c>
      <c r="G1529" s="16" t="s">
        <v>17</v>
      </c>
      <c r="H1529" s="13">
        <v>19.2</v>
      </c>
      <c r="I1529" s="18">
        <v>360.34</v>
      </c>
      <c r="J1529" s="15">
        <f t="shared" si="5"/>
        <v>6918.528</v>
      </c>
      <c r="K1529" s="10" t="str">
        <f t="array" ref="K1529">IFERROR(XLOOKUP(G1529,'Tipo de Carga'!A:A,'Tipo de Carga'!B:B))</f>
        <v>Autoabasto</v>
      </c>
      <c r="L1529" s="10">
        <f t="shared" si="2"/>
        <v>3</v>
      </c>
      <c r="M1529" s="10">
        <f t="shared" si="3"/>
        <v>16</v>
      </c>
      <c r="N1529" s="10">
        <f t="shared" si="4"/>
        <v>1</v>
      </c>
      <c r="O1529" s="10" t="str">
        <f t="array" ref="O1529">IFERROR(XLOOKUP(G1529,'Tipo de Carga'!A:A,'Tipo de Carga'!C:C))</f>
        <v>Diesel</v>
      </c>
    </row>
    <row r="1530">
      <c r="A1530" s="16">
        <v>2006.0</v>
      </c>
      <c r="B1530" s="10" t="str">
        <f t="array" ref="B1530">IFERROR(XLOOKUP(A1530,'Asignacion Ene'!A:A,'Asignacion Ene'!C:C))</f>
        <v>MeLi Dedicado Merida</v>
      </c>
      <c r="C1530" s="10" t="str">
        <f t="array" ref="C1530">IFERROR(XLOOKUP(A1530,'Asignacion Ene'!A:A,'Asignacion Ene'!B:B))</f>
        <v>EC-05</v>
      </c>
      <c r="D1530" s="17" t="s">
        <v>402</v>
      </c>
      <c r="E1530" s="16" t="s">
        <v>171</v>
      </c>
      <c r="F1530" s="10" t="str">
        <f t="array" ref="F1530">IFERROR(XLOOKUP(E1530,Operadores!A:A,Operadores!B:B))</f>
        <v>RIVJOS</v>
      </c>
      <c r="G1530" s="16" t="s">
        <v>17</v>
      </c>
      <c r="H1530" s="13">
        <v>19.2</v>
      </c>
      <c r="I1530" s="18">
        <v>296.04</v>
      </c>
      <c r="J1530" s="15">
        <f t="shared" si="5"/>
        <v>5683.968</v>
      </c>
      <c r="K1530" s="10" t="str">
        <f t="array" ref="K1530">IFERROR(XLOOKUP(G1530,'Tipo de Carga'!A:A,'Tipo de Carga'!B:B))</f>
        <v>Autoabasto</v>
      </c>
      <c r="L1530" s="10">
        <f t="shared" si="2"/>
        <v>3</v>
      </c>
      <c r="M1530" s="10">
        <f t="shared" si="3"/>
        <v>16</v>
      </c>
      <c r="N1530" s="10">
        <f t="shared" si="4"/>
        <v>1</v>
      </c>
      <c r="O1530" s="10" t="str">
        <f t="array" ref="O1530">IFERROR(XLOOKUP(G1530,'Tipo de Carga'!A:A,'Tipo de Carga'!C:C))</f>
        <v>Diesel</v>
      </c>
    </row>
    <row r="1531">
      <c r="A1531" s="16">
        <v>1950.0</v>
      </c>
      <c r="B1531" s="10" t="str">
        <f t="array" ref="B1531">IFERROR(XLOOKUP(A1531,'Asignacion Ene'!A:A,'Asignacion Ene'!C:C))</f>
        <v>MeLi asignado SD</v>
      </c>
      <c r="C1531" s="10" t="str">
        <f t="array" ref="C1531">IFERROR(XLOOKUP(A1531,'Asignacion Ene'!A:A,'Asignacion Ene'!B:B))</f>
        <v>EC-05</v>
      </c>
      <c r="D1531" s="17" t="s">
        <v>402</v>
      </c>
      <c r="E1531" s="16" t="s">
        <v>180</v>
      </c>
      <c r="F1531" s="10" t="str">
        <f t="array" ref="F1531">IFERROR(XLOOKUP(E1531,Operadores!A:A,Operadores!B:B))</f>
        <v>MAROSC</v>
      </c>
      <c r="G1531" s="16" t="s">
        <v>17</v>
      </c>
      <c r="H1531" s="13">
        <v>19.2</v>
      </c>
      <c r="I1531" s="18">
        <v>365.1</v>
      </c>
      <c r="J1531" s="15">
        <f t="shared" si="5"/>
        <v>7009.92</v>
      </c>
      <c r="K1531" s="10" t="str">
        <f t="array" ref="K1531">IFERROR(XLOOKUP(G1531,'Tipo de Carga'!A:A,'Tipo de Carga'!B:B))</f>
        <v>Autoabasto</v>
      </c>
      <c r="L1531" s="10">
        <f t="shared" si="2"/>
        <v>3</v>
      </c>
      <c r="M1531" s="10">
        <f t="shared" si="3"/>
        <v>16</v>
      </c>
      <c r="N1531" s="10">
        <f t="shared" si="4"/>
        <v>1</v>
      </c>
      <c r="O1531" s="10" t="str">
        <f t="array" ref="O1531">IFERROR(XLOOKUP(G1531,'Tipo de Carga'!A:A,'Tipo de Carga'!C:C))</f>
        <v>Diesel</v>
      </c>
    </row>
    <row r="1532">
      <c r="A1532" s="16">
        <v>1884.0</v>
      </c>
      <c r="B1532" s="10" t="str">
        <f t="array" ref="B1532">IFERROR(XLOOKUP(A1532,'Asignacion Ene'!A:A,'Asignacion Ene'!C:C))</f>
        <v>Liverpool Local</v>
      </c>
      <c r="C1532" s="10" t="str">
        <f t="array" ref="C1532">IFERROR(XLOOKUP(A1532,'Asignacion Ene'!A:A,'Asignacion Ene'!B:B))</f>
        <v>EC-01</v>
      </c>
      <c r="D1532" s="17" t="s">
        <v>402</v>
      </c>
      <c r="E1532" s="16" t="s">
        <v>72</v>
      </c>
      <c r="F1532" s="10" t="str">
        <f t="array" ref="F1532">IFERROR(XLOOKUP(E1532,Operadores!A:A,Operadores!B:B))</f>
        <v>LOPJAV</v>
      </c>
      <c r="G1532" s="16" t="s">
        <v>17</v>
      </c>
      <c r="H1532" s="13">
        <v>19.2</v>
      </c>
      <c r="I1532" s="18">
        <v>385.37</v>
      </c>
      <c r="J1532" s="15">
        <f t="shared" si="5"/>
        <v>7399.104</v>
      </c>
      <c r="K1532" s="10" t="str">
        <f t="array" ref="K1532">IFERROR(XLOOKUP(G1532,'Tipo de Carga'!A:A,'Tipo de Carga'!B:B))</f>
        <v>Autoabasto</v>
      </c>
      <c r="L1532" s="10">
        <f t="shared" si="2"/>
        <v>3</v>
      </c>
      <c r="M1532" s="10">
        <f t="shared" si="3"/>
        <v>16</v>
      </c>
      <c r="N1532" s="10">
        <f t="shared" si="4"/>
        <v>1</v>
      </c>
      <c r="O1532" s="10" t="str">
        <f t="array" ref="O1532">IFERROR(XLOOKUP(G1532,'Tipo de Carga'!A:A,'Tipo de Carga'!C:C))</f>
        <v>Diesel</v>
      </c>
    </row>
    <row r="1533">
      <c r="A1533" s="16">
        <v>1881.0</v>
      </c>
      <c r="B1533" s="10" t="str">
        <f t="array" ref="B1533">IFERROR(XLOOKUP(A1533,'Asignacion Ene'!A:A,'Asignacion Ene'!C:C))</f>
        <v>Circuitos</v>
      </c>
      <c r="C1533" s="10" t="str">
        <f t="array" ref="C1533">IFERROR(XLOOKUP(A1533,'Asignacion Ene'!A:A,'Asignacion Ene'!B:B))</f>
        <v>EC-03</v>
      </c>
      <c r="D1533" s="17" t="s">
        <v>402</v>
      </c>
      <c r="E1533" s="16" t="s">
        <v>156</v>
      </c>
      <c r="F1533" s="10" t="str">
        <f t="array" ref="F1533">IFERROR(XLOOKUP(E1533,Operadores!A:A,Operadores!B:B))</f>
        <v>CERJER</v>
      </c>
      <c r="G1533" s="16" t="s">
        <v>17</v>
      </c>
      <c r="H1533" s="13">
        <v>19.2</v>
      </c>
      <c r="I1533" s="18">
        <v>655.0</v>
      </c>
      <c r="J1533" s="15">
        <f t="shared" si="5"/>
        <v>12576</v>
      </c>
      <c r="K1533" s="10" t="str">
        <f t="array" ref="K1533">IFERROR(XLOOKUP(G1533,'Tipo de Carga'!A:A,'Tipo de Carga'!B:B))</f>
        <v>Autoabasto</v>
      </c>
      <c r="L1533" s="10">
        <f t="shared" si="2"/>
        <v>3</v>
      </c>
      <c r="M1533" s="10">
        <f t="shared" si="3"/>
        <v>16</v>
      </c>
      <c r="N1533" s="10">
        <f t="shared" si="4"/>
        <v>1</v>
      </c>
      <c r="O1533" s="10" t="str">
        <f t="array" ref="O1533">IFERROR(XLOOKUP(G1533,'Tipo de Carga'!A:A,'Tipo de Carga'!C:C))</f>
        <v>Diesel</v>
      </c>
    </row>
    <row r="1534">
      <c r="A1534" s="16">
        <v>2022.0</v>
      </c>
      <c r="B1534" s="10" t="str">
        <f t="array" ref="B1534">IFERROR(XLOOKUP(A1534,'Asignacion Ene'!A:A,'Asignacion Ene'!C:C))</f>
        <v>MeLi Dedicado TD</v>
      </c>
      <c r="C1534" s="10" t="str">
        <f t="array" ref="C1534">IFERROR(XLOOKUP(A1534,'Asignacion Ene'!A:A,'Asignacion Ene'!B:B))</f>
        <v>EC-05</v>
      </c>
      <c r="D1534" s="17" t="s">
        <v>402</v>
      </c>
      <c r="E1534" s="16" t="s">
        <v>183</v>
      </c>
      <c r="F1534" s="10" t="str">
        <f t="array" ref="F1534">IFERROR(XLOOKUP(E1534,Operadores!A:A,Operadores!B:B))</f>
        <v>DELBL</v>
      </c>
      <c r="G1534" s="16" t="s">
        <v>17</v>
      </c>
      <c r="H1534" s="13">
        <v>19.2</v>
      </c>
      <c r="I1534" s="18">
        <v>500.99</v>
      </c>
      <c r="J1534" s="15">
        <f t="shared" si="5"/>
        <v>9619.008</v>
      </c>
      <c r="K1534" s="10" t="str">
        <f t="array" ref="K1534">IFERROR(XLOOKUP(G1534,'Tipo de Carga'!A:A,'Tipo de Carga'!B:B))</f>
        <v>Autoabasto</v>
      </c>
      <c r="L1534" s="10">
        <f t="shared" si="2"/>
        <v>3</v>
      </c>
      <c r="M1534" s="10">
        <f t="shared" si="3"/>
        <v>16</v>
      </c>
      <c r="N1534" s="10">
        <f t="shared" si="4"/>
        <v>1</v>
      </c>
      <c r="O1534" s="10" t="str">
        <f t="array" ref="O1534">IFERROR(XLOOKUP(G1534,'Tipo de Carga'!A:A,'Tipo de Carga'!C:C))</f>
        <v>Diesel</v>
      </c>
    </row>
    <row r="1535">
      <c r="A1535" s="16">
        <v>1799.0</v>
      </c>
      <c r="B1535" s="10" t="str">
        <f t="array" ref="B1535">IFERROR(XLOOKUP(A1535,'Asignacion Ene'!A:A,'Asignacion Ene'!C:C))</f>
        <v>Sayer Full</v>
      </c>
      <c r="C1535" s="10" t="str">
        <f t="array" ref="C1535">IFERROR(XLOOKUP(A1535,'Asignacion Ene'!A:A,'Asignacion Ene'!B:B))</f>
        <v>EC-04</v>
      </c>
      <c r="D1535" s="17" t="s">
        <v>402</v>
      </c>
      <c r="E1535" s="16" t="s">
        <v>209</v>
      </c>
      <c r="F1535" s="10" t="str">
        <f t="array" ref="F1535">IFERROR(XLOOKUP(E1535,Operadores!A:A,Operadores!B:B))</f>
        <v>FERFRA</v>
      </c>
      <c r="G1535" s="16" t="s">
        <v>77</v>
      </c>
      <c r="H1535" s="13">
        <v>19.38</v>
      </c>
      <c r="I1535" s="18">
        <v>760.0</v>
      </c>
      <c r="J1535" s="15">
        <f t="shared" si="5"/>
        <v>14728.8</v>
      </c>
      <c r="K1535" s="10" t="str">
        <f t="array" ref="K1535">IFERROR(XLOOKUP(G1535,'Tipo de Carga'!A:A,'Tipo de Carga'!B:B))</f>
        <v>Autoabasto</v>
      </c>
      <c r="L1535" s="10">
        <f t="shared" si="2"/>
        <v>3</v>
      </c>
      <c r="M1535" s="10">
        <f t="shared" si="3"/>
        <v>16</v>
      </c>
      <c r="N1535" s="10">
        <f t="shared" si="4"/>
        <v>1</v>
      </c>
      <c r="O1535" s="10" t="str">
        <f t="array" ref="O1535">IFERROR(XLOOKUP(G1535,'Tipo de Carga'!A:A,'Tipo de Carga'!C:C))</f>
        <v>Diesel</v>
      </c>
    </row>
    <row r="1536">
      <c r="A1536" s="16">
        <v>1971.0</v>
      </c>
      <c r="B1536" s="10" t="str">
        <f t="array" ref="B1536">IFERROR(XLOOKUP(A1536,'Asignacion Ene'!A:A,'Asignacion Ene'!C:C))</f>
        <v>Sayer Sencillo</v>
      </c>
      <c r="C1536" s="10" t="str">
        <f t="array" ref="C1536">IFERROR(XLOOKUP(A1536,'Asignacion Ene'!A:A,'Asignacion Ene'!B:B))</f>
        <v>EC-04</v>
      </c>
      <c r="D1536" s="17" t="s">
        <v>402</v>
      </c>
      <c r="E1536" s="16" t="s">
        <v>79</v>
      </c>
      <c r="F1536" s="10" t="str">
        <f t="array" ref="F1536">IFERROR(XLOOKUP(E1536,Operadores!A:A,Operadores!B:B))</f>
        <v>OLVOSX</v>
      </c>
      <c r="G1536" s="16" t="s">
        <v>77</v>
      </c>
      <c r="H1536" s="13">
        <v>19.38</v>
      </c>
      <c r="I1536" s="18">
        <v>480.04</v>
      </c>
      <c r="J1536" s="15">
        <f t="shared" si="5"/>
        <v>9303.1752</v>
      </c>
      <c r="K1536" s="10" t="str">
        <f t="array" ref="K1536">IFERROR(XLOOKUP(G1536,'Tipo de Carga'!A:A,'Tipo de Carga'!B:B))</f>
        <v>Autoabasto</v>
      </c>
      <c r="L1536" s="10">
        <f t="shared" si="2"/>
        <v>3</v>
      </c>
      <c r="M1536" s="10">
        <f t="shared" si="3"/>
        <v>16</v>
      </c>
      <c r="N1536" s="10">
        <f t="shared" si="4"/>
        <v>1</v>
      </c>
      <c r="O1536" s="10" t="str">
        <f t="array" ref="O1536">IFERROR(XLOOKUP(G1536,'Tipo de Carga'!A:A,'Tipo de Carga'!C:C))</f>
        <v>Diesel</v>
      </c>
    </row>
    <row r="1537">
      <c r="A1537" s="16">
        <v>1891.0</v>
      </c>
      <c r="B1537" s="10" t="str">
        <f t="array" ref="B1537">IFERROR(XLOOKUP(A1537,'Asignacion Ene'!A:A,'Asignacion Ene'!C:C))</f>
        <v>Circuitos</v>
      </c>
      <c r="C1537" s="10" t="str">
        <f t="array" ref="C1537">IFERROR(XLOOKUP(A1537,'Asignacion Ene'!A:A,'Asignacion Ene'!B:B))</f>
        <v>EC-03</v>
      </c>
      <c r="D1537" s="17" t="s">
        <v>402</v>
      </c>
      <c r="E1537" s="16" t="s">
        <v>355</v>
      </c>
      <c r="F1537" s="10" t="str">
        <f t="array" ref="F1537">IFERROR(XLOOKUP(E1537,Operadores!A:A,Operadores!B:B))</f>
        <v>GONJOS03</v>
      </c>
      <c r="G1537" s="16" t="s">
        <v>77</v>
      </c>
      <c r="H1537" s="13">
        <v>19.38</v>
      </c>
      <c r="I1537" s="18">
        <v>80.01</v>
      </c>
      <c r="J1537" s="15">
        <f t="shared" si="5"/>
        <v>1550.5938</v>
      </c>
      <c r="K1537" s="10" t="str">
        <f t="array" ref="K1537">IFERROR(XLOOKUP(G1537,'Tipo de Carga'!A:A,'Tipo de Carga'!B:B))</f>
        <v>Autoabasto</v>
      </c>
      <c r="L1537" s="10">
        <f t="shared" si="2"/>
        <v>3</v>
      </c>
      <c r="M1537" s="10">
        <f t="shared" si="3"/>
        <v>16</v>
      </c>
      <c r="N1537" s="10">
        <f t="shared" si="4"/>
        <v>1</v>
      </c>
      <c r="O1537" s="10" t="str">
        <f t="array" ref="O1537">IFERROR(XLOOKUP(G1537,'Tipo de Carga'!A:A,'Tipo de Carga'!C:C))</f>
        <v>Diesel</v>
      </c>
    </row>
    <row r="1538">
      <c r="A1538" s="16">
        <v>1895.0</v>
      </c>
      <c r="B1538" s="10" t="str">
        <f t="array" ref="B1538">IFERROR(XLOOKUP(A1538,'Asignacion Ene'!A:A,'Asignacion Ene'!C:C))</f>
        <v>Sayer Sencillo</v>
      </c>
      <c r="C1538" s="10" t="str">
        <f t="array" ref="C1538">IFERROR(XLOOKUP(A1538,'Asignacion Ene'!A:A,'Asignacion Ene'!B:B))</f>
        <v>EC-04</v>
      </c>
      <c r="D1538" s="17" t="s">
        <v>402</v>
      </c>
      <c r="E1538" s="16" t="s">
        <v>349</v>
      </c>
      <c r="F1538" s="10" t="str">
        <f t="array" ref="F1538">IFERROR(XLOOKUP(E1538,Operadores!A:A,Operadores!B:B))</f>
        <v>FABMA</v>
      </c>
      <c r="G1538" s="16" t="s">
        <v>77</v>
      </c>
      <c r="H1538" s="13">
        <v>19.38</v>
      </c>
      <c r="I1538" s="18">
        <v>420.13</v>
      </c>
      <c r="J1538" s="15">
        <f t="shared" si="5"/>
        <v>8142.1194</v>
      </c>
      <c r="K1538" s="10" t="str">
        <f t="array" ref="K1538">IFERROR(XLOOKUP(G1538,'Tipo de Carga'!A:A,'Tipo de Carga'!B:B))</f>
        <v>Autoabasto</v>
      </c>
      <c r="L1538" s="10">
        <f t="shared" si="2"/>
        <v>3</v>
      </c>
      <c r="M1538" s="10">
        <f t="shared" si="3"/>
        <v>16</v>
      </c>
      <c r="N1538" s="10">
        <f t="shared" si="4"/>
        <v>1</v>
      </c>
      <c r="O1538" s="10" t="str">
        <f t="array" ref="O1538">IFERROR(XLOOKUP(G1538,'Tipo de Carga'!A:A,'Tipo de Carga'!C:C))</f>
        <v>Diesel</v>
      </c>
    </row>
    <row r="1539">
      <c r="A1539" s="16">
        <v>1786.0</v>
      </c>
      <c r="B1539" s="10" t="str">
        <f t="array" ref="B1539">IFERROR(XLOOKUP(A1539,'Asignacion Ene'!A:A,'Asignacion Ene'!C:C))</f>
        <v>Sayer Sencillo</v>
      </c>
      <c r="C1539" s="10" t="str">
        <f t="array" ref="C1539">IFERROR(XLOOKUP(A1539,'Asignacion Ene'!A:A,'Asignacion Ene'!B:B))</f>
        <v>EC-04</v>
      </c>
      <c r="D1539" s="17" t="s">
        <v>402</v>
      </c>
      <c r="E1539" s="16" t="s">
        <v>334</v>
      </c>
      <c r="F1539" s="10" t="str">
        <f t="array" ref="F1539">IFERROR(XLOOKUP(E1539,Operadores!A:A,Operadores!B:B))</f>
        <v>GARISM</v>
      </c>
      <c r="G1539" s="16" t="s">
        <v>77</v>
      </c>
      <c r="H1539" s="13">
        <v>19.38</v>
      </c>
      <c r="I1539" s="18">
        <v>497.04</v>
      </c>
      <c r="J1539" s="15">
        <f t="shared" si="5"/>
        <v>9632.6352</v>
      </c>
      <c r="K1539" s="10" t="str">
        <f t="array" ref="K1539">IFERROR(XLOOKUP(G1539,'Tipo de Carga'!A:A,'Tipo de Carga'!B:B))</f>
        <v>Autoabasto</v>
      </c>
      <c r="L1539" s="10">
        <f t="shared" si="2"/>
        <v>3</v>
      </c>
      <c r="M1539" s="10">
        <f t="shared" si="3"/>
        <v>16</v>
      </c>
      <c r="N1539" s="10">
        <f t="shared" si="4"/>
        <v>1</v>
      </c>
      <c r="O1539" s="10" t="str">
        <f t="array" ref="O1539">IFERROR(XLOOKUP(G1539,'Tipo de Carga'!A:A,'Tipo de Carga'!C:C))</f>
        <v>Diesel</v>
      </c>
    </row>
    <row r="1540">
      <c r="A1540" s="16">
        <v>1938.0</v>
      </c>
      <c r="B1540" s="10" t="str">
        <f t="array" ref="B1540">IFERROR(XLOOKUP(A1540,'Asignacion Ene'!A:A,'Asignacion Ene'!C:C))</f>
        <v>Sayer Sencillo</v>
      </c>
      <c r="C1540" s="10" t="str">
        <f t="array" ref="C1540">IFERROR(XLOOKUP(A1540,'Asignacion Ene'!A:A,'Asignacion Ene'!B:B))</f>
        <v>EC-04</v>
      </c>
      <c r="D1540" s="17" t="s">
        <v>402</v>
      </c>
      <c r="E1540" s="16" t="s">
        <v>256</v>
      </c>
      <c r="F1540" s="10" t="str">
        <f t="array" ref="F1540">IFERROR(XLOOKUP(E1540,Operadores!A:A,Operadores!B:B))</f>
        <v>SOSCA01</v>
      </c>
      <c r="G1540" s="16" t="s">
        <v>77</v>
      </c>
      <c r="H1540" s="13">
        <v>19.38</v>
      </c>
      <c r="I1540" s="18">
        <v>330.03</v>
      </c>
      <c r="J1540" s="15">
        <f t="shared" si="5"/>
        <v>6395.9814</v>
      </c>
      <c r="K1540" s="10" t="str">
        <f t="array" ref="K1540">IFERROR(XLOOKUP(G1540,'Tipo de Carga'!A:A,'Tipo de Carga'!B:B))</f>
        <v>Autoabasto</v>
      </c>
      <c r="L1540" s="10">
        <f t="shared" si="2"/>
        <v>3</v>
      </c>
      <c r="M1540" s="10">
        <f t="shared" si="3"/>
        <v>16</v>
      </c>
      <c r="N1540" s="10">
        <f t="shared" si="4"/>
        <v>1</v>
      </c>
      <c r="O1540" s="10" t="str">
        <f t="array" ref="O1540">IFERROR(XLOOKUP(G1540,'Tipo de Carga'!A:A,'Tipo de Carga'!C:C))</f>
        <v>Diesel</v>
      </c>
    </row>
    <row r="1541">
      <c r="A1541" s="16" t="s">
        <v>332</v>
      </c>
      <c r="B1541" s="10" t="str">
        <f t="array" ref="B1541">IFERROR(XLOOKUP(A1541,'Asignacion Ene'!A:A,'Asignacion Ene'!C:C))</f>
        <v/>
      </c>
      <c r="C1541" s="10" t="str">
        <f t="array" ref="C1541">IFERROR(XLOOKUP(A1541,'Asignacion Ene'!A:A,'Asignacion Ene'!B:B))</f>
        <v/>
      </c>
      <c r="D1541" s="17" t="s">
        <v>402</v>
      </c>
      <c r="E1541" s="16" t="s">
        <v>32</v>
      </c>
      <c r="F1541" s="10" t="str">
        <f t="array" ref="F1541">IFERROR(XLOOKUP(E1541,Operadores!A:A,Operadores!B:B))</f>
        <v>MTTO</v>
      </c>
      <c r="G1541" s="16" t="s">
        <v>77</v>
      </c>
      <c r="H1541" s="13">
        <v>19.38</v>
      </c>
      <c r="I1541" s="18">
        <v>100.48</v>
      </c>
      <c r="J1541" s="15">
        <f t="shared" si="5"/>
        <v>1947.3024</v>
      </c>
      <c r="K1541" s="10" t="str">
        <f t="array" ref="K1541">IFERROR(XLOOKUP(G1541,'Tipo de Carga'!A:A,'Tipo de Carga'!B:B))</f>
        <v>Autoabasto</v>
      </c>
      <c r="L1541" s="10">
        <f t="shared" si="2"/>
        <v>3</v>
      </c>
      <c r="M1541" s="10">
        <f t="shared" si="3"/>
        <v>16</v>
      </c>
      <c r="N1541" s="10">
        <f t="shared" si="4"/>
        <v>1</v>
      </c>
      <c r="O1541" s="10" t="str">
        <f t="array" ref="O1541">IFERROR(XLOOKUP(G1541,'Tipo de Carga'!A:A,'Tipo de Carga'!C:C))</f>
        <v>Diesel</v>
      </c>
    </row>
    <row r="1542">
      <c r="A1542" s="16">
        <v>1779.0</v>
      </c>
      <c r="B1542" s="10" t="str">
        <f t="array" ref="B1542">IFERROR(XLOOKUP(A1542,'Asignacion Ene'!A:A,'Asignacion Ene'!C:C))</f>
        <v>Available</v>
      </c>
      <c r="C1542" s="10" t="str">
        <f t="array" ref="C1542">IFERROR(XLOOKUP(A1542,'Asignacion Ene'!A:A,'Asignacion Ene'!B:B))</f>
        <v>TTE</v>
      </c>
      <c r="D1542" s="17" t="s">
        <v>402</v>
      </c>
      <c r="E1542" s="16" t="s">
        <v>275</v>
      </c>
      <c r="F1542" s="10" t="str">
        <f t="array" ref="F1542">IFERROR(XLOOKUP(E1542,Operadores!A:A,Operadores!B:B))</f>
        <v>DIABER</v>
      </c>
      <c r="G1542" s="16" t="s">
        <v>77</v>
      </c>
      <c r="H1542" s="13">
        <v>19.38</v>
      </c>
      <c r="I1542" s="18">
        <v>451.25</v>
      </c>
      <c r="J1542" s="15">
        <f t="shared" si="5"/>
        <v>8745.225</v>
      </c>
      <c r="K1542" s="10" t="str">
        <f t="array" ref="K1542">IFERROR(XLOOKUP(G1542,'Tipo de Carga'!A:A,'Tipo de Carga'!B:B))</f>
        <v>Autoabasto</v>
      </c>
      <c r="L1542" s="10">
        <f t="shared" si="2"/>
        <v>3</v>
      </c>
      <c r="M1542" s="10">
        <f t="shared" si="3"/>
        <v>16</v>
      </c>
      <c r="N1542" s="10">
        <f t="shared" si="4"/>
        <v>1</v>
      </c>
      <c r="O1542" s="10" t="str">
        <f t="array" ref="O1542">IFERROR(XLOOKUP(G1542,'Tipo de Carga'!A:A,'Tipo de Carga'!C:C))</f>
        <v>Diesel</v>
      </c>
    </row>
    <row r="1543">
      <c r="A1543" s="16">
        <v>1848.0</v>
      </c>
      <c r="B1543" s="10" t="str">
        <f t="array" ref="B1543">IFERROR(XLOOKUP(A1543,'Asignacion Ene'!A:A,'Asignacion Ene'!C:C))</f>
        <v>Sayer Sencillo</v>
      </c>
      <c r="C1543" s="10" t="str">
        <f t="array" ref="C1543">IFERROR(XLOOKUP(A1543,'Asignacion Ene'!A:A,'Asignacion Ene'!B:B))</f>
        <v>EC-04</v>
      </c>
      <c r="D1543" s="17" t="s">
        <v>402</v>
      </c>
      <c r="E1543" s="16" t="s">
        <v>316</v>
      </c>
      <c r="F1543" s="10" t="str">
        <f t="array" ref="F1543">IFERROR(XLOOKUP(E1543,Operadores!A:A,Operadores!B:B))</f>
        <v>ROSMA</v>
      </c>
      <c r="G1543" s="16" t="s">
        <v>77</v>
      </c>
      <c r="H1543" s="13">
        <v>19.38</v>
      </c>
      <c r="I1543" s="18">
        <v>730.04</v>
      </c>
      <c r="J1543" s="15">
        <f t="shared" si="5"/>
        <v>14148.1752</v>
      </c>
      <c r="K1543" s="10" t="str">
        <f t="array" ref="K1543">IFERROR(XLOOKUP(G1543,'Tipo de Carga'!A:A,'Tipo de Carga'!B:B))</f>
        <v>Autoabasto</v>
      </c>
      <c r="L1543" s="10">
        <f t="shared" si="2"/>
        <v>3</v>
      </c>
      <c r="M1543" s="10">
        <f t="shared" si="3"/>
        <v>16</v>
      </c>
      <c r="N1543" s="10">
        <f t="shared" si="4"/>
        <v>1</v>
      </c>
      <c r="O1543" s="10" t="str">
        <f t="array" ref="O1543">IFERROR(XLOOKUP(G1543,'Tipo de Carga'!A:A,'Tipo de Carga'!C:C))</f>
        <v>Diesel</v>
      </c>
    </row>
    <row r="1544">
      <c r="A1544" s="16">
        <v>1969.0</v>
      </c>
      <c r="B1544" s="10" t="str">
        <f t="array" ref="B1544">IFERROR(XLOOKUP(A1544,'Asignacion Ene'!A:A,'Asignacion Ene'!C:C))</f>
        <v>Sayer Vuelteros</v>
      </c>
      <c r="C1544" s="10" t="str">
        <f t="array" ref="C1544">IFERROR(XLOOKUP(A1544,'Asignacion Ene'!A:A,'Asignacion Ene'!B:B))</f>
        <v>EC-04</v>
      </c>
      <c r="D1544" s="17" t="s">
        <v>402</v>
      </c>
      <c r="E1544" s="16" t="s">
        <v>80</v>
      </c>
      <c r="F1544" s="10" t="str">
        <f t="array" ref="F1544">IFERROR(XLOOKUP(E1544,Operadores!A:A,Operadores!B:B))</f>
        <v>FIGMAR</v>
      </c>
      <c r="G1544" s="16" t="s">
        <v>77</v>
      </c>
      <c r="H1544" s="13">
        <v>19.38</v>
      </c>
      <c r="I1544" s="18">
        <v>789.38</v>
      </c>
      <c r="J1544" s="15">
        <f t="shared" si="5"/>
        <v>15298.1844</v>
      </c>
      <c r="K1544" s="10" t="str">
        <f t="array" ref="K1544">IFERROR(XLOOKUP(G1544,'Tipo de Carga'!A:A,'Tipo de Carga'!B:B))</f>
        <v>Autoabasto</v>
      </c>
      <c r="L1544" s="10">
        <f t="shared" si="2"/>
        <v>3</v>
      </c>
      <c r="M1544" s="10">
        <f t="shared" si="3"/>
        <v>16</v>
      </c>
      <c r="N1544" s="10">
        <f t="shared" si="4"/>
        <v>1</v>
      </c>
      <c r="O1544" s="10" t="str">
        <f t="array" ref="O1544">IFERROR(XLOOKUP(G1544,'Tipo de Carga'!A:A,'Tipo de Carga'!C:C))</f>
        <v>Diesel</v>
      </c>
    </row>
    <row r="1545">
      <c r="A1545" s="16">
        <v>1890.0</v>
      </c>
      <c r="B1545" s="10" t="str">
        <f t="array" ref="B1545">IFERROR(XLOOKUP(A1545,'Asignacion Ene'!A:A,'Asignacion Ene'!C:C))</f>
        <v>Available</v>
      </c>
      <c r="C1545" s="10" t="str">
        <f t="array" ref="C1545">IFERROR(XLOOKUP(A1545,'Asignacion Ene'!A:A,'Asignacion Ene'!B:B))</f>
        <v>TTE</v>
      </c>
      <c r="D1545" s="17" t="s">
        <v>402</v>
      </c>
      <c r="E1545" s="16" t="s">
        <v>405</v>
      </c>
      <c r="F1545" s="10" t="str">
        <f t="array" ref="F1545">IFERROR(XLOOKUP(E1545,Operadores!A:A,Operadores!B:B))</f>
        <v>OSOCA01</v>
      </c>
      <c r="G1545" s="16" t="s">
        <v>77</v>
      </c>
      <c r="H1545" s="13">
        <v>19.38</v>
      </c>
      <c r="I1545" s="18">
        <v>645.04</v>
      </c>
      <c r="J1545" s="15">
        <f t="shared" si="5"/>
        <v>12500.8752</v>
      </c>
      <c r="K1545" s="10" t="str">
        <f t="array" ref="K1545">IFERROR(XLOOKUP(G1545,'Tipo de Carga'!A:A,'Tipo de Carga'!B:B))</f>
        <v>Autoabasto</v>
      </c>
      <c r="L1545" s="10">
        <f t="shared" si="2"/>
        <v>3</v>
      </c>
      <c r="M1545" s="10">
        <f t="shared" si="3"/>
        <v>16</v>
      </c>
      <c r="N1545" s="10">
        <f t="shared" si="4"/>
        <v>1</v>
      </c>
      <c r="O1545" s="10" t="str">
        <f t="array" ref="O1545">IFERROR(XLOOKUP(G1545,'Tipo de Carga'!A:A,'Tipo de Carga'!C:C))</f>
        <v>Diesel</v>
      </c>
    </row>
    <row r="1546">
      <c r="A1546" s="16">
        <v>308.0</v>
      </c>
      <c r="B1546" s="10" t="str">
        <f t="array" ref="B1546">IFERROR(XLOOKUP(A1546,'Asignacion Ene'!A:A,'Asignacion Ene'!C:C))</f>
        <v>Sayer Thorton</v>
      </c>
      <c r="C1546" s="10" t="str">
        <f t="array" ref="C1546">IFERROR(XLOOKUP(A1546,'Asignacion Ene'!A:A,'Asignacion Ene'!B:B))</f>
        <v>EC-04</v>
      </c>
      <c r="D1546" s="17" t="s">
        <v>402</v>
      </c>
      <c r="E1546" s="16" t="s">
        <v>76</v>
      </c>
      <c r="F1546" s="10" t="str">
        <f t="array" ref="F1546">IFERROR(XLOOKUP(E1546,Operadores!A:A,Operadores!B:B))</f>
        <v>FLOTIT</v>
      </c>
      <c r="G1546" s="16" t="s">
        <v>77</v>
      </c>
      <c r="H1546" s="13">
        <v>19.38</v>
      </c>
      <c r="I1546" s="18">
        <v>237.53</v>
      </c>
      <c r="J1546" s="15">
        <f t="shared" si="5"/>
        <v>4603.3314</v>
      </c>
      <c r="K1546" s="10" t="str">
        <f t="array" ref="K1546">IFERROR(XLOOKUP(G1546,'Tipo de Carga'!A:A,'Tipo de Carga'!B:B))</f>
        <v>Autoabasto</v>
      </c>
      <c r="L1546" s="10">
        <f t="shared" si="2"/>
        <v>3</v>
      </c>
      <c r="M1546" s="10">
        <f t="shared" si="3"/>
        <v>16</v>
      </c>
      <c r="N1546" s="10">
        <f t="shared" si="4"/>
        <v>1</v>
      </c>
      <c r="O1546" s="10" t="str">
        <f t="array" ref="O1546">IFERROR(XLOOKUP(G1546,'Tipo de Carga'!A:A,'Tipo de Carga'!C:C))</f>
        <v>Diesel</v>
      </c>
    </row>
    <row r="1547">
      <c r="A1547" s="16">
        <v>1903.0</v>
      </c>
      <c r="B1547" s="10" t="str">
        <f t="array" ref="B1547">IFERROR(XLOOKUP(A1547,'Asignacion Ene'!A:A,'Asignacion Ene'!C:C))</f>
        <v>Sayer Vuelteros</v>
      </c>
      <c r="C1547" s="10" t="str">
        <f t="array" ref="C1547">IFERROR(XLOOKUP(A1547,'Asignacion Ene'!A:A,'Asignacion Ene'!B:B))</f>
        <v>EC-04</v>
      </c>
      <c r="D1547" s="17" t="s">
        <v>402</v>
      </c>
      <c r="E1547" s="16" t="s">
        <v>273</v>
      </c>
      <c r="F1547" s="10" t="str">
        <f t="array" ref="F1547">IFERROR(XLOOKUP(E1547,Operadores!A:A,Operadores!B:B))</f>
        <v>HEREM</v>
      </c>
      <c r="G1547" s="16" t="s">
        <v>77</v>
      </c>
      <c r="H1547" s="13">
        <v>19.38</v>
      </c>
      <c r="I1547" s="18">
        <v>845.04</v>
      </c>
      <c r="J1547" s="15">
        <f t="shared" si="5"/>
        <v>16376.8752</v>
      </c>
      <c r="K1547" s="10" t="str">
        <f t="array" ref="K1547">IFERROR(XLOOKUP(G1547,'Tipo de Carga'!A:A,'Tipo de Carga'!B:B))</f>
        <v>Autoabasto</v>
      </c>
      <c r="L1547" s="10">
        <f t="shared" si="2"/>
        <v>3</v>
      </c>
      <c r="M1547" s="10">
        <f t="shared" si="3"/>
        <v>16</v>
      </c>
      <c r="N1547" s="10">
        <f t="shared" si="4"/>
        <v>1</v>
      </c>
      <c r="O1547" s="10" t="str">
        <f t="array" ref="O1547">IFERROR(XLOOKUP(G1547,'Tipo de Carga'!A:A,'Tipo de Carga'!C:C))</f>
        <v>Diesel</v>
      </c>
    </row>
    <row r="1548">
      <c r="A1548" s="16">
        <v>1970.0</v>
      </c>
      <c r="B1548" s="10" t="str">
        <f t="array" ref="B1548">IFERROR(XLOOKUP(A1548,'Asignacion Ene'!A:A,'Asignacion Ene'!C:C))</f>
        <v>Sayer Vuelteros</v>
      </c>
      <c r="C1548" s="10" t="str">
        <f t="array" ref="C1548">IFERROR(XLOOKUP(A1548,'Asignacion Ene'!A:A,'Asignacion Ene'!B:B))</f>
        <v>EC-04</v>
      </c>
      <c r="D1548" s="17" t="s">
        <v>402</v>
      </c>
      <c r="E1548" s="16" t="s">
        <v>155</v>
      </c>
      <c r="F1548" s="10" t="str">
        <f t="array" ref="F1548">IFERROR(XLOOKUP(E1548,Operadores!A:A,Operadores!B:B))</f>
        <v>HERLEX</v>
      </c>
      <c r="G1548" s="16" t="s">
        <v>77</v>
      </c>
      <c r="H1548" s="13">
        <v>19.38</v>
      </c>
      <c r="I1548" s="18">
        <v>760.19</v>
      </c>
      <c r="J1548" s="15">
        <f t="shared" si="5"/>
        <v>14732.4822</v>
      </c>
      <c r="K1548" s="10" t="str">
        <f t="array" ref="K1548">IFERROR(XLOOKUP(G1548,'Tipo de Carga'!A:A,'Tipo de Carga'!B:B))</f>
        <v>Autoabasto</v>
      </c>
      <c r="L1548" s="10">
        <f t="shared" si="2"/>
        <v>3</v>
      </c>
      <c r="M1548" s="10">
        <f t="shared" si="3"/>
        <v>16</v>
      </c>
      <c r="N1548" s="10">
        <f t="shared" si="4"/>
        <v>1</v>
      </c>
      <c r="O1548" s="10" t="str">
        <f t="array" ref="O1548">IFERROR(XLOOKUP(G1548,'Tipo de Carga'!A:A,'Tipo de Carga'!C:C))</f>
        <v>Diesel</v>
      </c>
    </row>
    <row r="1549">
      <c r="A1549" s="16">
        <v>1806.0</v>
      </c>
      <c r="B1549" s="10" t="str">
        <f t="array" ref="B1549">IFERROR(XLOOKUP(A1549,'Asignacion Ene'!A:A,'Asignacion Ene'!C:C))</f>
        <v>Sayer Full</v>
      </c>
      <c r="C1549" s="10" t="str">
        <f t="array" ref="C1549">IFERROR(XLOOKUP(A1549,'Asignacion Ene'!A:A,'Asignacion Ene'!B:B))</f>
        <v>EC-04</v>
      </c>
      <c r="D1549" s="17" t="s">
        <v>402</v>
      </c>
      <c r="E1549" s="16" t="s">
        <v>257</v>
      </c>
      <c r="F1549" s="10" t="str">
        <f t="array" ref="F1549">IFERROR(XLOOKUP(E1549,Operadores!A:A,Operadores!B:B))</f>
        <v>DIAOMA</v>
      </c>
      <c r="G1549" s="16" t="s">
        <v>77</v>
      </c>
      <c r="H1549" s="13">
        <v>19.38</v>
      </c>
      <c r="I1549" s="18">
        <v>613.9</v>
      </c>
      <c r="J1549" s="15">
        <f t="shared" si="5"/>
        <v>11897.382</v>
      </c>
      <c r="K1549" s="10" t="str">
        <f t="array" ref="K1549">IFERROR(XLOOKUP(G1549,'Tipo de Carga'!A:A,'Tipo de Carga'!B:B))</f>
        <v>Autoabasto</v>
      </c>
      <c r="L1549" s="10">
        <f t="shared" si="2"/>
        <v>3</v>
      </c>
      <c r="M1549" s="10">
        <f t="shared" si="3"/>
        <v>16</v>
      </c>
      <c r="N1549" s="10">
        <f t="shared" si="4"/>
        <v>1</v>
      </c>
      <c r="O1549" s="10" t="str">
        <f t="array" ref="O1549">IFERROR(XLOOKUP(G1549,'Tipo de Carga'!A:A,'Tipo de Carga'!C:C))</f>
        <v>Diesel</v>
      </c>
    </row>
    <row r="1550">
      <c r="A1550" s="16">
        <v>2062.0</v>
      </c>
      <c r="B1550" s="10" t="str">
        <f t="array" ref="B1550">IFERROR(XLOOKUP(A1550,'Asignacion Ene'!A:A,'Asignacion Ene'!C:C))</f>
        <v>PISA Gdl</v>
      </c>
      <c r="C1550" s="10" t="str">
        <f t="array" ref="C1550">IFERROR(XLOOKUP(A1550,'Asignacion Ene'!A:A,'Asignacion Ene'!B:B))</f>
        <v>EC-06</v>
      </c>
      <c r="D1550" s="17" t="s">
        <v>402</v>
      </c>
      <c r="E1550" s="16" t="s">
        <v>162</v>
      </c>
      <c r="F1550" s="10" t="str">
        <f t="array" ref="F1550">IFERROR(XLOOKUP(E1550,Operadores!A:A,Operadores!B:B))</f>
        <v>ROSCES</v>
      </c>
      <c r="G1550" s="16" t="s">
        <v>83</v>
      </c>
      <c r="H1550" s="13">
        <v>19.78936</v>
      </c>
      <c r="I1550" s="18">
        <v>374.49</v>
      </c>
      <c r="J1550" s="15">
        <f t="shared" si="5"/>
        <v>7410.917426</v>
      </c>
      <c r="K1550" s="10" t="str">
        <f t="array" ref="K1550">IFERROR(XLOOKUP(G1550,'Tipo de Carga'!A:A,'Tipo de Carga'!B:B))</f>
        <v>Autoabasto</v>
      </c>
      <c r="L1550" s="10">
        <f t="shared" si="2"/>
        <v>3</v>
      </c>
      <c r="M1550" s="10">
        <f t="shared" si="3"/>
        <v>16</v>
      </c>
      <c r="N1550" s="10">
        <f t="shared" si="4"/>
        <v>1</v>
      </c>
      <c r="O1550" s="10" t="str">
        <f t="array" ref="O1550">IFERROR(XLOOKUP(G1550,'Tipo de Carga'!A:A,'Tipo de Carga'!C:C))</f>
        <v>Diesel</v>
      </c>
    </row>
    <row r="1551">
      <c r="A1551" s="16">
        <v>2084.0</v>
      </c>
      <c r="B1551" s="10" t="str">
        <f t="array" ref="B1551">IFERROR(XLOOKUP(A1551,'Asignacion Ene'!A:A,'Asignacion Ene'!C:C))</f>
        <v>PISA Gdl</v>
      </c>
      <c r="C1551" s="10" t="str">
        <f t="array" ref="C1551">IFERROR(XLOOKUP(A1551,'Asignacion Ene'!A:A,'Asignacion Ene'!B:B))</f>
        <v>EC-06</v>
      </c>
      <c r="D1551" s="17" t="s">
        <v>402</v>
      </c>
      <c r="E1551" s="16" t="s">
        <v>216</v>
      </c>
      <c r="F1551" s="10" t="str">
        <f t="array" ref="F1551">IFERROR(XLOOKUP(E1551,Operadores!A:A,Operadores!B:B))</f>
        <v>LOPEDU</v>
      </c>
      <c r="G1551" s="16" t="s">
        <v>83</v>
      </c>
      <c r="H1551" s="13">
        <v>19.78936</v>
      </c>
      <c r="I1551" s="18">
        <v>350.22</v>
      </c>
      <c r="J1551" s="15">
        <f t="shared" si="5"/>
        <v>6930.629659</v>
      </c>
      <c r="K1551" s="10" t="str">
        <f t="array" ref="K1551">IFERROR(XLOOKUP(G1551,'Tipo de Carga'!A:A,'Tipo de Carga'!B:B))</f>
        <v>Autoabasto</v>
      </c>
      <c r="L1551" s="10">
        <f t="shared" si="2"/>
        <v>3</v>
      </c>
      <c r="M1551" s="10">
        <f t="shared" si="3"/>
        <v>16</v>
      </c>
      <c r="N1551" s="10">
        <f t="shared" si="4"/>
        <v>1</v>
      </c>
      <c r="O1551" s="10" t="str">
        <f t="array" ref="O1551">IFERROR(XLOOKUP(G1551,'Tipo de Carga'!A:A,'Tipo de Carga'!C:C))</f>
        <v>Diesel</v>
      </c>
    </row>
    <row r="1552">
      <c r="A1552" s="16">
        <v>2070.0</v>
      </c>
      <c r="B1552" s="10" t="str">
        <f t="array" ref="B1552">IFERROR(XLOOKUP(A1552,'Asignacion Ene'!A:A,'Asignacion Ene'!C:C))</f>
        <v>PISA Gdl</v>
      </c>
      <c r="C1552" s="10" t="str">
        <f t="array" ref="C1552">IFERROR(XLOOKUP(A1552,'Asignacion Ene'!A:A,'Asignacion Ene'!B:B))</f>
        <v>EC-06</v>
      </c>
      <c r="D1552" s="17" t="s">
        <v>402</v>
      </c>
      <c r="E1552" s="16" t="s">
        <v>260</v>
      </c>
      <c r="F1552" s="10" t="str">
        <f t="array" ref="F1552">IFERROR(XLOOKUP(E1552,Operadores!A:A,Operadores!B:B))</f>
        <v>HUELUI</v>
      </c>
      <c r="G1552" s="16" t="s">
        <v>83</v>
      </c>
      <c r="H1552" s="13">
        <v>19.78936</v>
      </c>
      <c r="I1552" s="18">
        <v>337.96</v>
      </c>
      <c r="J1552" s="15">
        <f t="shared" si="5"/>
        <v>6688.012106</v>
      </c>
      <c r="K1552" s="10" t="str">
        <f t="array" ref="K1552">IFERROR(XLOOKUP(G1552,'Tipo de Carga'!A:A,'Tipo de Carga'!B:B))</f>
        <v>Autoabasto</v>
      </c>
      <c r="L1552" s="10">
        <f t="shared" si="2"/>
        <v>3</v>
      </c>
      <c r="M1552" s="10">
        <f t="shared" si="3"/>
        <v>16</v>
      </c>
      <c r="N1552" s="10">
        <f t="shared" si="4"/>
        <v>1</v>
      </c>
      <c r="O1552" s="10" t="str">
        <f t="array" ref="O1552">IFERROR(XLOOKUP(G1552,'Tipo de Carga'!A:A,'Tipo de Carga'!C:C))</f>
        <v>Diesel</v>
      </c>
    </row>
    <row r="1553">
      <c r="A1553" s="16">
        <v>1931.0</v>
      </c>
      <c r="B1553" s="10" t="str">
        <f t="array" ref="B1553">IFERROR(XLOOKUP(A1553,'Asignacion Ene'!A:A,'Asignacion Ene'!C:C))</f>
        <v>Circuitos</v>
      </c>
      <c r="C1553" s="10" t="str">
        <f t="array" ref="C1553">IFERROR(XLOOKUP(A1553,'Asignacion Ene'!A:A,'Asignacion Ene'!B:B))</f>
        <v>EC-03</v>
      </c>
      <c r="D1553" s="17" t="s">
        <v>402</v>
      </c>
      <c r="E1553" s="16" t="s">
        <v>279</v>
      </c>
      <c r="F1553" s="10" t="str">
        <f t="array" ref="F1553">IFERROR(XLOOKUP(E1553,Operadores!A:A,Operadores!B:B))</f>
        <v>ARBJO</v>
      </c>
      <c r="G1553" s="16" t="s">
        <v>83</v>
      </c>
      <c r="H1553" s="13">
        <v>19.78936</v>
      </c>
      <c r="I1553" s="18">
        <v>304.0</v>
      </c>
      <c r="J1553" s="15">
        <f t="shared" si="5"/>
        <v>6015.96544</v>
      </c>
      <c r="K1553" s="10" t="str">
        <f t="array" ref="K1553">IFERROR(XLOOKUP(G1553,'Tipo de Carga'!A:A,'Tipo de Carga'!B:B))</f>
        <v>Autoabasto</v>
      </c>
      <c r="L1553" s="10">
        <f t="shared" si="2"/>
        <v>3</v>
      </c>
      <c r="M1553" s="10">
        <f t="shared" si="3"/>
        <v>16</v>
      </c>
      <c r="N1553" s="10">
        <f t="shared" si="4"/>
        <v>1</v>
      </c>
      <c r="O1553" s="10" t="str">
        <f t="array" ref="O1553">IFERROR(XLOOKUP(G1553,'Tipo de Carga'!A:A,'Tipo de Carga'!C:C))</f>
        <v>Diesel</v>
      </c>
    </row>
    <row r="1554">
      <c r="A1554" s="16">
        <v>1936.0</v>
      </c>
      <c r="B1554" s="10" t="str">
        <f t="array" ref="B1554">IFERROR(XLOOKUP(A1554,'Asignacion Ene'!A:A,'Asignacion Ene'!C:C))</f>
        <v>Circuitos</v>
      </c>
      <c r="C1554" s="10" t="str">
        <f t="array" ref="C1554">IFERROR(XLOOKUP(A1554,'Asignacion Ene'!A:A,'Asignacion Ene'!B:B))</f>
        <v>EC-03</v>
      </c>
      <c r="D1554" s="17" t="s">
        <v>402</v>
      </c>
      <c r="E1554" s="16" t="s">
        <v>105</v>
      </c>
      <c r="F1554" s="10" t="str">
        <f t="array" ref="F1554">IFERROR(XLOOKUP(E1554,Operadores!A:A,Operadores!B:B))</f>
        <v>OCAMA</v>
      </c>
      <c r="G1554" s="16" t="s">
        <v>83</v>
      </c>
      <c r="H1554" s="13">
        <v>19.78936</v>
      </c>
      <c r="I1554" s="18">
        <v>271.03</v>
      </c>
      <c r="J1554" s="15">
        <f t="shared" si="5"/>
        <v>5363.510241</v>
      </c>
      <c r="K1554" s="10" t="str">
        <f t="array" ref="K1554">IFERROR(XLOOKUP(G1554,'Tipo de Carga'!A:A,'Tipo de Carga'!B:B))</f>
        <v>Autoabasto</v>
      </c>
      <c r="L1554" s="10">
        <f t="shared" si="2"/>
        <v>3</v>
      </c>
      <c r="M1554" s="10">
        <f t="shared" si="3"/>
        <v>16</v>
      </c>
      <c r="N1554" s="10">
        <f t="shared" si="4"/>
        <v>1</v>
      </c>
      <c r="O1554" s="10" t="str">
        <f t="array" ref="O1554">IFERROR(XLOOKUP(G1554,'Tipo de Carga'!A:A,'Tipo de Carga'!C:C))</f>
        <v>Diesel</v>
      </c>
    </row>
    <row r="1555">
      <c r="A1555" s="16">
        <v>1932.0</v>
      </c>
      <c r="B1555" s="10" t="str">
        <f t="array" ref="B1555">IFERROR(XLOOKUP(A1555,'Asignacion Ene'!A:A,'Asignacion Ene'!C:C))</f>
        <v>Circuitos</v>
      </c>
      <c r="C1555" s="10" t="str">
        <f t="array" ref="C1555">IFERROR(XLOOKUP(A1555,'Asignacion Ene'!A:A,'Asignacion Ene'!B:B))</f>
        <v>EC-03</v>
      </c>
      <c r="D1555" s="17" t="s">
        <v>402</v>
      </c>
      <c r="E1555" s="16" t="s">
        <v>151</v>
      </c>
      <c r="F1555" s="10" t="str">
        <f t="array" ref="F1555">IFERROR(XLOOKUP(E1555,Operadores!A:A,Operadores!B:B))</f>
        <v>FERRI</v>
      </c>
      <c r="G1555" s="16" t="s">
        <v>83</v>
      </c>
      <c r="H1555" s="13">
        <v>19.78936</v>
      </c>
      <c r="I1555" s="18">
        <v>453.21</v>
      </c>
      <c r="J1555" s="15">
        <f t="shared" si="5"/>
        <v>8968.735846</v>
      </c>
      <c r="K1555" s="10" t="str">
        <f t="array" ref="K1555">IFERROR(XLOOKUP(G1555,'Tipo de Carga'!A:A,'Tipo de Carga'!B:B))</f>
        <v>Autoabasto</v>
      </c>
      <c r="L1555" s="10">
        <f t="shared" si="2"/>
        <v>3</v>
      </c>
      <c r="M1555" s="10">
        <f t="shared" si="3"/>
        <v>16</v>
      </c>
      <c r="N1555" s="10">
        <f t="shared" si="4"/>
        <v>1</v>
      </c>
      <c r="O1555" s="10" t="str">
        <f t="array" ref="O1555">IFERROR(XLOOKUP(G1555,'Tipo de Carga'!A:A,'Tipo de Carga'!C:C))</f>
        <v>Diesel</v>
      </c>
    </row>
    <row r="1556">
      <c r="A1556" s="16">
        <v>2060.0</v>
      </c>
      <c r="B1556" s="10" t="str">
        <f t="array" ref="B1556">IFERROR(XLOOKUP(A1556,'Asignacion Ene'!A:A,'Asignacion Ene'!C:C))</f>
        <v>PISA Gdl</v>
      </c>
      <c r="C1556" s="10" t="str">
        <f t="array" ref="C1556">IFERROR(XLOOKUP(A1556,'Asignacion Ene'!A:A,'Asignacion Ene'!B:B))</f>
        <v>EC-06</v>
      </c>
      <c r="D1556" s="17" t="s">
        <v>402</v>
      </c>
      <c r="E1556" s="16" t="s">
        <v>16</v>
      </c>
      <c r="F1556" s="10" t="str">
        <f t="array" ref="F1556">IFERROR(XLOOKUP(E1556,Operadores!A:A,Operadores!B:B))</f>
        <v>VALGUS</v>
      </c>
      <c r="G1556" s="16" t="s">
        <v>83</v>
      </c>
      <c r="H1556" s="13">
        <v>19.78936</v>
      </c>
      <c r="I1556" s="18">
        <v>345.22</v>
      </c>
      <c r="J1556" s="15">
        <f t="shared" si="5"/>
        <v>6831.682859</v>
      </c>
      <c r="K1556" s="10" t="str">
        <f t="array" ref="K1556">IFERROR(XLOOKUP(G1556,'Tipo de Carga'!A:A,'Tipo de Carga'!B:B))</f>
        <v>Autoabasto</v>
      </c>
      <c r="L1556" s="10">
        <f t="shared" si="2"/>
        <v>3</v>
      </c>
      <c r="M1556" s="10">
        <f t="shared" si="3"/>
        <v>16</v>
      </c>
      <c r="N1556" s="10">
        <f t="shared" si="4"/>
        <v>1</v>
      </c>
      <c r="O1556" s="10" t="str">
        <f t="array" ref="O1556">IFERROR(XLOOKUP(G1556,'Tipo de Carga'!A:A,'Tipo de Carga'!C:C))</f>
        <v>Diesel</v>
      </c>
    </row>
    <row r="1557">
      <c r="A1557" s="16">
        <v>2056.0</v>
      </c>
      <c r="B1557" s="10" t="str">
        <f t="array" ref="B1557">IFERROR(XLOOKUP(A1557,'Asignacion Ene'!A:A,'Asignacion Ene'!C:C))</f>
        <v>PISA Gdl</v>
      </c>
      <c r="C1557" s="10" t="str">
        <f t="array" ref="C1557">IFERROR(XLOOKUP(A1557,'Asignacion Ene'!A:A,'Asignacion Ene'!B:B))</f>
        <v>EC-06</v>
      </c>
      <c r="D1557" s="17" t="s">
        <v>402</v>
      </c>
      <c r="E1557" s="16" t="s">
        <v>336</v>
      </c>
      <c r="F1557" s="10" t="str">
        <f t="array" ref="F1557">IFERROR(XLOOKUP(E1557,Operadores!A:A,Operadores!B:B))</f>
        <v>AQUISA</v>
      </c>
      <c r="G1557" s="16" t="s">
        <v>83</v>
      </c>
      <c r="H1557" s="13">
        <v>19.78936</v>
      </c>
      <c r="I1557" s="18">
        <v>480.71</v>
      </c>
      <c r="J1557" s="15">
        <f t="shared" si="5"/>
        <v>9512.943246</v>
      </c>
      <c r="K1557" s="10" t="str">
        <f t="array" ref="K1557">IFERROR(XLOOKUP(G1557,'Tipo de Carga'!A:A,'Tipo de Carga'!B:B))</f>
        <v>Autoabasto</v>
      </c>
      <c r="L1557" s="10">
        <f t="shared" si="2"/>
        <v>3</v>
      </c>
      <c r="M1557" s="10">
        <f t="shared" si="3"/>
        <v>16</v>
      </c>
      <c r="N1557" s="10">
        <f t="shared" si="4"/>
        <v>1</v>
      </c>
      <c r="O1557" s="10" t="str">
        <f t="array" ref="O1557">IFERROR(XLOOKUP(G1557,'Tipo de Carga'!A:A,'Tipo de Carga'!C:C))</f>
        <v>Diesel</v>
      </c>
    </row>
    <row r="1558">
      <c r="A1558" s="16">
        <v>2077.0</v>
      </c>
      <c r="B1558" s="10" t="str">
        <f t="array" ref="B1558">IFERROR(XLOOKUP(A1558,'Asignacion Ene'!A:A,'Asignacion Ene'!C:C))</f>
        <v>PISA Gdl</v>
      </c>
      <c r="C1558" s="10" t="str">
        <f t="array" ref="C1558">IFERROR(XLOOKUP(A1558,'Asignacion Ene'!A:A,'Asignacion Ene'!B:B))</f>
        <v>EC-06</v>
      </c>
      <c r="D1558" s="17" t="s">
        <v>402</v>
      </c>
      <c r="E1558" s="16" t="s">
        <v>158</v>
      </c>
      <c r="F1558" s="10" t="str">
        <f t="array" ref="F1558">IFERROR(XLOOKUP(E1558,Operadores!A:A,Operadores!B:B))</f>
        <v>SANVIC01</v>
      </c>
      <c r="G1558" s="16" t="s">
        <v>83</v>
      </c>
      <c r="H1558" s="13">
        <v>19.78936</v>
      </c>
      <c r="I1558" s="18">
        <v>124.02</v>
      </c>
      <c r="J1558" s="15">
        <f t="shared" si="5"/>
        <v>2454.276427</v>
      </c>
      <c r="K1558" s="10" t="str">
        <f t="array" ref="K1558">IFERROR(XLOOKUP(G1558,'Tipo de Carga'!A:A,'Tipo de Carga'!B:B))</f>
        <v>Autoabasto</v>
      </c>
      <c r="L1558" s="10">
        <f t="shared" si="2"/>
        <v>3</v>
      </c>
      <c r="M1558" s="10">
        <f t="shared" si="3"/>
        <v>16</v>
      </c>
      <c r="N1558" s="10">
        <f t="shared" si="4"/>
        <v>1</v>
      </c>
      <c r="O1558" s="10" t="str">
        <f t="array" ref="O1558">IFERROR(XLOOKUP(G1558,'Tipo de Carga'!A:A,'Tipo de Carga'!C:C))</f>
        <v>Diesel</v>
      </c>
    </row>
    <row r="1559">
      <c r="A1559" s="16">
        <v>2038.0</v>
      </c>
      <c r="B1559" s="10" t="str">
        <f t="array" ref="B1559">IFERROR(XLOOKUP(A1559,'Asignacion Ene'!A:A,'Asignacion Ene'!C:C))</f>
        <v>PISA Gdl</v>
      </c>
      <c r="C1559" s="10" t="str">
        <f t="array" ref="C1559">IFERROR(XLOOKUP(A1559,'Asignacion Ene'!A:A,'Asignacion Ene'!B:B))</f>
        <v>EC-06</v>
      </c>
      <c r="D1559" s="17" t="s">
        <v>402</v>
      </c>
      <c r="E1559" s="16" t="s">
        <v>360</v>
      </c>
      <c r="F1559" s="10" t="str">
        <f t="array" ref="F1559">IFERROR(XLOOKUP(E1559,Operadores!A:A,Operadores!B:B))</f>
        <v>PERRIC</v>
      </c>
      <c r="G1559" s="16" t="s">
        <v>83</v>
      </c>
      <c r="H1559" s="13">
        <v>19.78936</v>
      </c>
      <c r="I1559" s="18">
        <v>634.31</v>
      </c>
      <c r="J1559" s="15">
        <f t="shared" si="5"/>
        <v>12552.58894</v>
      </c>
      <c r="K1559" s="10" t="str">
        <f t="array" ref="K1559">IFERROR(XLOOKUP(G1559,'Tipo de Carga'!A:A,'Tipo de Carga'!B:B))</f>
        <v>Autoabasto</v>
      </c>
      <c r="L1559" s="10">
        <f t="shared" si="2"/>
        <v>3</v>
      </c>
      <c r="M1559" s="10">
        <f t="shared" si="3"/>
        <v>16</v>
      </c>
      <c r="N1559" s="10">
        <f t="shared" si="4"/>
        <v>1</v>
      </c>
      <c r="O1559" s="10" t="str">
        <f t="array" ref="O1559">IFERROR(XLOOKUP(G1559,'Tipo de Carga'!A:A,'Tipo de Carga'!C:C))</f>
        <v>Diesel</v>
      </c>
    </row>
    <row r="1560">
      <c r="A1560" s="16">
        <v>2065.0</v>
      </c>
      <c r="B1560" s="10" t="str">
        <f t="array" ref="B1560">IFERROR(XLOOKUP(A1560,'Asignacion Ene'!A:A,'Asignacion Ene'!C:C))</f>
        <v>PISA Gdl</v>
      </c>
      <c r="C1560" s="10" t="str">
        <f t="array" ref="C1560">IFERROR(XLOOKUP(A1560,'Asignacion Ene'!A:A,'Asignacion Ene'!B:B))</f>
        <v>EC-06</v>
      </c>
      <c r="D1560" s="17" t="s">
        <v>402</v>
      </c>
      <c r="E1560" s="16" t="s">
        <v>214</v>
      </c>
      <c r="F1560" s="10" t="str">
        <f t="array" ref="F1560">IFERROR(XLOOKUP(E1560,Operadores!A:A,Operadores!B:B))</f>
        <v>GOMIZT</v>
      </c>
      <c r="G1560" s="16" t="s">
        <v>83</v>
      </c>
      <c r="H1560" s="13">
        <v>19.78936</v>
      </c>
      <c r="I1560" s="18">
        <v>370.09</v>
      </c>
      <c r="J1560" s="15">
        <f t="shared" si="5"/>
        <v>7323.844242</v>
      </c>
      <c r="K1560" s="10" t="str">
        <f t="array" ref="K1560">IFERROR(XLOOKUP(G1560,'Tipo de Carga'!A:A,'Tipo de Carga'!B:B))</f>
        <v>Autoabasto</v>
      </c>
      <c r="L1560" s="10">
        <f t="shared" si="2"/>
        <v>3</v>
      </c>
      <c r="M1560" s="10">
        <f t="shared" si="3"/>
        <v>16</v>
      </c>
      <c r="N1560" s="10">
        <f t="shared" si="4"/>
        <v>1</v>
      </c>
      <c r="O1560" s="10" t="str">
        <f t="array" ref="O1560">IFERROR(XLOOKUP(G1560,'Tipo de Carga'!A:A,'Tipo de Carga'!C:C))</f>
        <v>Diesel</v>
      </c>
    </row>
    <row r="1561">
      <c r="A1561" s="16">
        <v>1825.0</v>
      </c>
      <c r="B1561" s="10" t="str">
        <f t="array" ref="B1561">IFERROR(XLOOKUP(A1561,'Asignacion Ene'!A:A,'Asignacion Ene'!C:C))</f>
        <v>Circuitos</v>
      </c>
      <c r="C1561" s="10" t="str">
        <f t="array" ref="C1561">IFERROR(XLOOKUP(A1561,'Asignacion Ene'!A:A,'Asignacion Ene'!B:B))</f>
        <v>EC-03</v>
      </c>
      <c r="D1561" s="17" t="s">
        <v>402</v>
      </c>
      <c r="E1561" s="16" t="s">
        <v>406</v>
      </c>
      <c r="F1561" s="10" t="str">
        <f t="array" ref="F1561">IFERROR(XLOOKUP(E1561,Operadores!A:A,Operadores!B:B))</f>
        <v>ESPIS</v>
      </c>
      <c r="G1561" s="16" t="s">
        <v>83</v>
      </c>
      <c r="H1561" s="13">
        <v>19.78936</v>
      </c>
      <c r="I1561" s="18">
        <v>370.03</v>
      </c>
      <c r="J1561" s="15">
        <f t="shared" si="5"/>
        <v>7322.656881</v>
      </c>
      <c r="K1561" s="10" t="str">
        <f t="array" ref="K1561">IFERROR(XLOOKUP(G1561,'Tipo de Carga'!A:A,'Tipo de Carga'!B:B))</f>
        <v>Autoabasto</v>
      </c>
      <c r="L1561" s="10">
        <f t="shared" si="2"/>
        <v>3</v>
      </c>
      <c r="M1561" s="10">
        <f t="shared" si="3"/>
        <v>16</v>
      </c>
      <c r="N1561" s="10">
        <f t="shared" si="4"/>
        <v>1</v>
      </c>
      <c r="O1561" s="10" t="str">
        <f t="array" ref="O1561">IFERROR(XLOOKUP(G1561,'Tipo de Carga'!A:A,'Tipo de Carga'!C:C))</f>
        <v>Diesel</v>
      </c>
    </row>
    <row r="1562">
      <c r="A1562" s="16">
        <v>1829.0</v>
      </c>
      <c r="B1562" s="10" t="str">
        <f t="array" ref="B1562">IFERROR(XLOOKUP(A1562,'Asignacion Ene'!A:A,'Asignacion Ene'!C:C))</f>
        <v>Circuitos</v>
      </c>
      <c r="C1562" s="10" t="str">
        <f t="array" ref="C1562">IFERROR(XLOOKUP(A1562,'Asignacion Ene'!A:A,'Asignacion Ene'!B:B))</f>
        <v>EC-03</v>
      </c>
      <c r="D1562" s="17" t="s">
        <v>402</v>
      </c>
      <c r="E1562" s="16" t="s">
        <v>152</v>
      </c>
      <c r="F1562" s="10" t="str">
        <f t="array" ref="F1562">IFERROR(XLOOKUP(E1562,Operadores!A:A,Operadores!B:B))</f>
        <v>HERAL04</v>
      </c>
      <c r="G1562" s="16" t="s">
        <v>83</v>
      </c>
      <c r="H1562" s="13">
        <v>19.78936</v>
      </c>
      <c r="I1562" s="18">
        <v>310.04</v>
      </c>
      <c r="J1562" s="15">
        <f t="shared" si="5"/>
        <v>6135.493174</v>
      </c>
      <c r="K1562" s="10" t="str">
        <f t="array" ref="K1562">IFERROR(XLOOKUP(G1562,'Tipo de Carga'!A:A,'Tipo de Carga'!B:B))</f>
        <v>Autoabasto</v>
      </c>
      <c r="L1562" s="10">
        <f t="shared" si="2"/>
        <v>3</v>
      </c>
      <c r="M1562" s="10">
        <f t="shared" si="3"/>
        <v>16</v>
      </c>
      <c r="N1562" s="10">
        <f t="shared" si="4"/>
        <v>1</v>
      </c>
      <c r="O1562" s="10" t="str">
        <f t="array" ref="O1562">IFERROR(XLOOKUP(G1562,'Tipo de Carga'!A:A,'Tipo de Carga'!C:C))</f>
        <v>Diesel</v>
      </c>
    </row>
    <row r="1563">
      <c r="A1563" s="16">
        <v>1847.0</v>
      </c>
      <c r="B1563" s="10" t="str">
        <f t="array" ref="B1563">IFERROR(XLOOKUP(A1563,'Asignacion Ene'!A:A,'Asignacion Ene'!C:C))</f>
        <v>Circuitos</v>
      </c>
      <c r="C1563" s="10" t="str">
        <f t="array" ref="C1563">IFERROR(XLOOKUP(A1563,'Asignacion Ene'!A:A,'Asignacion Ene'!B:B))</f>
        <v>EC-03</v>
      </c>
      <c r="D1563" s="17" t="s">
        <v>402</v>
      </c>
      <c r="E1563" s="16" t="s">
        <v>299</v>
      </c>
      <c r="F1563" s="10" t="str">
        <f t="array" ref="F1563">IFERROR(XLOOKUP(E1563,Operadores!A:A,Operadores!B:B))</f>
        <v>HERJO17X</v>
      </c>
      <c r="G1563" s="16" t="s">
        <v>83</v>
      </c>
      <c r="H1563" s="13">
        <v>19.78936</v>
      </c>
      <c r="I1563" s="18">
        <v>540.02</v>
      </c>
      <c r="J1563" s="15">
        <f t="shared" si="5"/>
        <v>10686.65019</v>
      </c>
      <c r="K1563" s="10" t="str">
        <f t="array" ref="K1563">IFERROR(XLOOKUP(G1563,'Tipo de Carga'!A:A,'Tipo de Carga'!B:B))</f>
        <v>Autoabasto</v>
      </c>
      <c r="L1563" s="10">
        <f t="shared" si="2"/>
        <v>3</v>
      </c>
      <c r="M1563" s="10">
        <f t="shared" si="3"/>
        <v>16</v>
      </c>
      <c r="N1563" s="10">
        <f t="shared" si="4"/>
        <v>1</v>
      </c>
      <c r="O1563" s="10" t="str">
        <f t="array" ref="O1563">IFERROR(XLOOKUP(G1563,'Tipo de Carga'!A:A,'Tipo de Carga'!C:C))</f>
        <v>Diesel</v>
      </c>
    </row>
    <row r="1564">
      <c r="A1564" s="16">
        <v>2061.0</v>
      </c>
      <c r="B1564" s="10" t="str">
        <f t="array" ref="B1564">IFERROR(XLOOKUP(A1564,'Asignacion Ene'!A:A,'Asignacion Ene'!C:C))</f>
        <v>PISA Gdl</v>
      </c>
      <c r="C1564" s="10" t="str">
        <f t="array" ref="C1564">IFERROR(XLOOKUP(A1564,'Asignacion Ene'!A:A,'Asignacion Ene'!B:B))</f>
        <v>EC-06</v>
      </c>
      <c r="D1564" s="17" t="s">
        <v>402</v>
      </c>
      <c r="E1564" s="16" t="s">
        <v>215</v>
      </c>
      <c r="F1564" s="10" t="str">
        <f t="array" ref="F1564">IFERROR(XLOOKUP(E1564,Operadores!A:A,Operadores!B:B))</f>
        <v>RESEDU</v>
      </c>
      <c r="G1564" s="16" t="s">
        <v>83</v>
      </c>
      <c r="H1564" s="13">
        <v>19.78936</v>
      </c>
      <c r="I1564" s="18">
        <v>624.03</v>
      </c>
      <c r="J1564" s="15">
        <f t="shared" si="5"/>
        <v>12349.15432</v>
      </c>
      <c r="K1564" s="10" t="str">
        <f t="array" ref="K1564">IFERROR(XLOOKUP(G1564,'Tipo de Carga'!A:A,'Tipo de Carga'!B:B))</f>
        <v>Autoabasto</v>
      </c>
      <c r="L1564" s="10">
        <f t="shared" si="2"/>
        <v>3</v>
      </c>
      <c r="M1564" s="10">
        <f t="shared" si="3"/>
        <v>16</v>
      </c>
      <c r="N1564" s="10">
        <f t="shared" si="4"/>
        <v>1</v>
      </c>
      <c r="O1564" s="10" t="str">
        <f t="array" ref="O1564">IFERROR(XLOOKUP(G1564,'Tipo de Carga'!A:A,'Tipo de Carga'!C:C))</f>
        <v>Diesel</v>
      </c>
    </row>
    <row r="1565">
      <c r="A1565" s="16">
        <v>1784.0</v>
      </c>
      <c r="B1565" s="10" t="str">
        <f t="array" ref="B1565">IFERROR(XLOOKUP(A1565,'Asignacion Ene'!A:A,'Asignacion Ene'!C:C))</f>
        <v>Available</v>
      </c>
      <c r="C1565" s="10" t="str">
        <f t="array" ref="C1565">IFERROR(XLOOKUP(A1565,'Asignacion Ene'!A:A,'Asignacion Ene'!B:B))</f>
        <v>TTE</v>
      </c>
      <c r="D1565" s="17" t="s">
        <v>402</v>
      </c>
      <c r="E1565" s="16" t="s">
        <v>277</v>
      </c>
      <c r="F1565" s="10" t="str">
        <f t="array" ref="F1565">IFERROR(XLOOKUP(E1565,Operadores!A:A,Operadores!B:B))</f>
        <v>PERJAV</v>
      </c>
      <c r="G1565" s="16" t="s">
        <v>86</v>
      </c>
      <c r="H1565" s="13">
        <v>19.1917</v>
      </c>
      <c r="I1565" s="18">
        <v>387.95</v>
      </c>
      <c r="J1565" s="15">
        <f t="shared" si="5"/>
        <v>7445.420015</v>
      </c>
      <c r="K1565" s="10" t="str">
        <f t="array" ref="K1565">IFERROR(XLOOKUP(G1565,'Tipo de Carga'!A:A,'Tipo de Carga'!B:B))</f>
        <v>Autoabasto</v>
      </c>
      <c r="L1565" s="10">
        <f t="shared" si="2"/>
        <v>3</v>
      </c>
      <c r="M1565" s="10">
        <f t="shared" si="3"/>
        <v>16</v>
      </c>
      <c r="N1565" s="10">
        <f t="shared" si="4"/>
        <v>1</v>
      </c>
      <c r="O1565" s="10" t="str">
        <f t="array" ref="O1565">IFERROR(XLOOKUP(G1565,'Tipo de Carga'!A:A,'Tipo de Carga'!C:C))</f>
        <v>Diesel</v>
      </c>
    </row>
    <row r="1566">
      <c r="A1566" s="16">
        <v>1933.0</v>
      </c>
      <c r="B1566" s="10" t="str">
        <f t="array" ref="B1566">IFERROR(XLOOKUP(A1566,'Asignacion Ene'!A:A,'Asignacion Ene'!C:C))</f>
        <v>Circuitos</v>
      </c>
      <c r="C1566" s="10" t="str">
        <f t="array" ref="C1566">IFERROR(XLOOKUP(A1566,'Asignacion Ene'!A:A,'Asignacion Ene'!B:B))</f>
        <v>EC-03</v>
      </c>
      <c r="D1566" s="17" t="s">
        <v>402</v>
      </c>
      <c r="E1566" s="16" t="s">
        <v>87</v>
      </c>
      <c r="F1566" s="10" t="str">
        <f t="array" ref="F1566">IFERROR(XLOOKUP(E1566,Operadores!A:A,Operadores!B:B))</f>
        <v>OLIMAR01</v>
      </c>
      <c r="G1566" s="16" t="s">
        <v>86</v>
      </c>
      <c r="H1566" s="13">
        <v>19.1917</v>
      </c>
      <c r="I1566" s="18">
        <v>276.02</v>
      </c>
      <c r="J1566" s="15">
        <f t="shared" si="5"/>
        <v>5297.293034</v>
      </c>
      <c r="K1566" s="10" t="str">
        <f t="array" ref="K1566">IFERROR(XLOOKUP(G1566,'Tipo de Carga'!A:A,'Tipo de Carga'!B:B))</f>
        <v>Autoabasto</v>
      </c>
      <c r="L1566" s="10">
        <f t="shared" si="2"/>
        <v>3</v>
      </c>
      <c r="M1566" s="10">
        <f t="shared" si="3"/>
        <v>16</v>
      </c>
      <c r="N1566" s="10">
        <f t="shared" si="4"/>
        <v>1</v>
      </c>
      <c r="O1566" s="10" t="str">
        <f t="array" ref="O1566">IFERROR(XLOOKUP(G1566,'Tipo de Carga'!A:A,'Tipo de Carga'!C:C))</f>
        <v>Diesel</v>
      </c>
    </row>
    <row r="1567">
      <c r="A1567" s="16">
        <v>1875.0</v>
      </c>
      <c r="B1567" s="10" t="str">
        <f t="array" ref="B1567">IFERROR(XLOOKUP(A1567,'Asignacion Ene'!A:A,'Asignacion Ene'!C:C))</f>
        <v>Circuitos</v>
      </c>
      <c r="C1567" s="10" t="str">
        <f t="array" ref="C1567">IFERROR(XLOOKUP(A1567,'Asignacion Ene'!A:A,'Asignacion Ene'!B:B))</f>
        <v>EC-03</v>
      </c>
      <c r="D1567" s="17" t="s">
        <v>402</v>
      </c>
      <c r="E1567" s="16" t="s">
        <v>47</v>
      </c>
      <c r="F1567" s="10" t="str">
        <f t="array" ref="F1567">IFERROR(XLOOKUP(E1567,Operadores!A:A,Operadores!B:B))</f>
        <v>CARJOR</v>
      </c>
      <c r="G1567" s="16" t="s">
        <v>86</v>
      </c>
      <c r="H1567" s="13">
        <v>19.1917</v>
      </c>
      <c r="I1567" s="18">
        <v>367.65</v>
      </c>
      <c r="J1567" s="15">
        <f t="shared" si="5"/>
        <v>7055.828505</v>
      </c>
      <c r="K1567" s="10" t="str">
        <f t="array" ref="K1567">IFERROR(XLOOKUP(G1567,'Tipo de Carga'!A:A,'Tipo de Carga'!B:B))</f>
        <v>Autoabasto</v>
      </c>
      <c r="L1567" s="10">
        <f t="shared" si="2"/>
        <v>3</v>
      </c>
      <c r="M1567" s="10">
        <f t="shared" si="3"/>
        <v>16</v>
      </c>
      <c r="N1567" s="10">
        <f t="shared" si="4"/>
        <v>1</v>
      </c>
      <c r="O1567" s="10" t="str">
        <f t="array" ref="O1567">IFERROR(XLOOKUP(G1567,'Tipo de Carga'!A:A,'Tipo de Carga'!C:C))</f>
        <v>Diesel</v>
      </c>
    </row>
    <row r="1568">
      <c r="A1568" s="16">
        <v>1870.0</v>
      </c>
      <c r="B1568" s="10" t="str">
        <f t="array" ref="B1568">IFERROR(XLOOKUP(A1568,'Asignacion Ene'!A:A,'Asignacion Ene'!C:C))</f>
        <v>Circuitos</v>
      </c>
      <c r="C1568" s="10" t="str">
        <f t="array" ref="C1568">IFERROR(XLOOKUP(A1568,'Asignacion Ene'!A:A,'Asignacion Ene'!B:B))</f>
        <v>EC-03</v>
      </c>
      <c r="D1568" s="17" t="s">
        <v>402</v>
      </c>
      <c r="E1568" s="16" t="s">
        <v>18</v>
      </c>
      <c r="F1568" s="10" t="str">
        <f t="array" ref="F1568">IFERROR(XLOOKUP(E1568,Operadores!A:A,Operadores!B:B))</f>
        <v>RIOFE</v>
      </c>
      <c r="G1568" s="16" t="s">
        <v>86</v>
      </c>
      <c r="H1568" s="13">
        <v>19.1917</v>
      </c>
      <c r="I1568" s="18">
        <v>810.0</v>
      </c>
      <c r="J1568" s="15">
        <f t="shared" si="5"/>
        <v>15545.277</v>
      </c>
      <c r="K1568" s="10" t="str">
        <f t="array" ref="K1568">IFERROR(XLOOKUP(G1568,'Tipo de Carga'!A:A,'Tipo de Carga'!B:B))</f>
        <v>Autoabasto</v>
      </c>
      <c r="L1568" s="10">
        <f t="shared" si="2"/>
        <v>3</v>
      </c>
      <c r="M1568" s="10">
        <f t="shared" si="3"/>
        <v>16</v>
      </c>
      <c r="N1568" s="10">
        <f t="shared" si="4"/>
        <v>1</v>
      </c>
      <c r="O1568" s="10" t="str">
        <f t="array" ref="O1568">IFERROR(XLOOKUP(G1568,'Tipo de Carga'!A:A,'Tipo de Carga'!C:C))</f>
        <v>Diesel</v>
      </c>
    </row>
    <row r="1569">
      <c r="A1569" s="16">
        <v>1871.0</v>
      </c>
      <c r="B1569" s="10" t="str">
        <f t="array" ref="B1569">IFERROR(XLOOKUP(A1569,'Asignacion Ene'!A:A,'Asignacion Ene'!C:C))</f>
        <v>Circuitos</v>
      </c>
      <c r="C1569" s="10" t="str">
        <f t="array" ref="C1569">IFERROR(XLOOKUP(A1569,'Asignacion Ene'!A:A,'Asignacion Ene'!B:B))</f>
        <v>EC-03</v>
      </c>
      <c r="D1569" s="17" t="s">
        <v>402</v>
      </c>
      <c r="E1569" s="16" t="s">
        <v>82</v>
      </c>
      <c r="F1569" s="10" t="str">
        <f t="array" ref="F1569">IFERROR(XLOOKUP(E1569,Operadores!A:A,Operadores!B:B))</f>
        <v>LOPREN</v>
      </c>
      <c r="G1569" s="16" t="s">
        <v>86</v>
      </c>
      <c r="H1569" s="13">
        <v>19.1917</v>
      </c>
      <c r="I1569" s="18">
        <v>400.82</v>
      </c>
      <c r="J1569" s="15">
        <f t="shared" si="5"/>
        <v>7692.417194</v>
      </c>
      <c r="K1569" s="10" t="str">
        <f t="array" ref="K1569">IFERROR(XLOOKUP(G1569,'Tipo de Carga'!A:A,'Tipo de Carga'!B:B))</f>
        <v>Autoabasto</v>
      </c>
      <c r="L1569" s="10">
        <f t="shared" si="2"/>
        <v>3</v>
      </c>
      <c r="M1569" s="10">
        <f t="shared" si="3"/>
        <v>16</v>
      </c>
      <c r="N1569" s="10">
        <f t="shared" si="4"/>
        <v>1</v>
      </c>
      <c r="O1569" s="10" t="str">
        <f t="array" ref="O1569">IFERROR(XLOOKUP(G1569,'Tipo de Carga'!A:A,'Tipo de Carga'!C:C))</f>
        <v>Diesel</v>
      </c>
    </row>
    <row r="1570">
      <c r="A1570" s="16">
        <v>1979.0</v>
      </c>
      <c r="B1570" s="10" t="str">
        <f t="array" ref="B1570">IFERROR(XLOOKUP(A1570,'Asignacion Ene'!A:A,'Asignacion Ene'!C:C))</f>
        <v>MeLi asignado SD</v>
      </c>
      <c r="C1570" s="10" t="str">
        <f t="array" ref="C1570">IFERROR(XLOOKUP(A1570,'Asignacion Ene'!A:A,'Asignacion Ene'!B:B))</f>
        <v>EC-05</v>
      </c>
      <c r="D1570" s="17" t="s">
        <v>402</v>
      </c>
      <c r="E1570" s="16" t="s">
        <v>253</v>
      </c>
      <c r="F1570" s="10" t="str">
        <f t="array" ref="F1570">IFERROR(XLOOKUP(E1570,Operadores!A:A,Operadores!B:B))</f>
        <v>GALODI</v>
      </c>
      <c r="G1570" s="16" t="s">
        <v>33</v>
      </c>
      <c r="H1570" s="13">
        <v>19.16584</v>
      </c>
      <c r="I1570" s="18">
        <v>578.01</v>
      </c>
      <c r="J1570" s="15">
        <f t="shared" si="5"/>
        <v>11078.04718</v>
      </c>
      <c r="K1570" s="10" t="str">
        <f t="array" ref="K1570">IFERROR(XLOOKUP(G1570,'Tipo de Carga'!A:A,'Tipo de Carga'!B:B))</f>
        <v>Autoabasto</v>
      </c>
      <c r="L1570" s="10">
        <f t="shared" si="2"/>
        <v>3</v>
      </c>
      <c r="M1570" s="10">
        <f t="shared" si="3"/>
        <v>16</v>
      </c>
      <c r="N1570" s="10">
        <f t="shared" si="4"/>
        <v>1</v>
      </c>
      <c r="O1570" s="10" t="str">
        <f t="array" ref="O1570">IFERROR(XLOOKUP(G1570,'Tipo de Carga'!A:A,'Tipo de Carga'!C:C))</f>
        <v>Diesel</v>
      </c>
    </row>
    <row r="1571">
      <c r="A1571" s="16">
        <v>1935.0</v>
      </c>
      <c r="B1571" s="10" t="str">
        <f t="array" ref="B1571">IFERROR(XLOOKUP(A1571,'Asignacion Ene'!A:A,'Asignacion Ene'!C:C))</f>
        <v>Patieros sucursal</v>
      </c>
      <c r="C1571" s="10" t="str">
        <f t="array" ref="C1571">IFERROR(XLOOKUP(A1571,'Asignacion Ene'!A:A,'Asignacion Ene'!B:B))</f>
        <v>EC-03</v>
      </c>
      <c r="D1571" s="17" t="s">
        <v>402</v>
      </c>
      <c r="E1571" s="16" t="s">
        <v>130</v>
      </c>
      <c r="F1571" s="10" t="str">
        <f t="array" ref="F1571">IFERROR(XLOOKUP(E1571,Operadores!A:A,Operadores!B:B))</f>
        <v>RODMA</v>
      </c>
      <c r="G1571" s="16" t="s">
        <v>33</v>
      </c>
      <c r="H1571" s="13">
        <v>19.16584</v>
      </c>
      <c r="I1571" s="18">
        <v>339.94</v>
      </c>
      <c r="J1571" s="15">
        <f t="shared" si="5"/>
        <v>6515.23565</v>
      </c>
      <c r="K1571" s="10" t="str">
        <f t="array" ref="K1571">IFERROR(XLOOKUP(G1571,'Tipo de Carga'!A:A,'Tipo de Carga'!B:B))</f>
        <v>Autoabasto</v>
      </c>
      <c r="L1571" s="10">
        <f t="shared" si="2"/>
        <v>3</v>
      </c>
      <c r="M1571" s="10">
        <f t="shared" si="3"/>
        <v>16</v>
      </c>
      <c r="N1571" s="10">
        <f t="shared" si="4"/>
        <v>1</v>
      </c>
      <c r="O1571" s="10" t="str">
        <f t="array" ref="O1571">IFERROR(XLOOKUP(G1571,'Tipo de Carga'!A:A,'Tipo de Carga'!C:C))</f>
        <v>Diesel</v>
      </c>
    </row>
    <row r="1572">
      <c r="A1572" s="16">
        <v>1765.0</v>
      </c>
      <c r="B1572" s="10" t="str">
        <f t="array" ref="B1572">IFERROR(XLOOKUP(A1572,'Asignacion Ene'!A:A,'Asignacion Ene'!C:C))</f>
        <v>Hisense</v>
      </c>
      <c r="C1572" s="10" t="str">
        <f t="array" ref="C1572">IFERROR(XLOOKUP(A1572,'Asignacion Ene'!A:A,'Asignacion Ene'!B:B))</f>
        <v>EC-03</v>
      </c>
      <c r="D1572" s="17" t="s">
        <v>402</v>
      </c>
      <c r="E1572" s="16" t="s">
        <v>114</v>
      </c>
      <c r="F1572" s="10" t="str">
        <f t="array" ref="F1572">IFERROR(XLOOKUP(E1572,Operadores!A:A,Operadores!B:B))</f>
        <v>ACOFED</v>
      </c>
      <c r="G1572" s="16" t="s">
        <v>33</v>
      </c>
      <c r="H1572" s="13">
        <v>19.16584</v>
      </c>
      <c r="I1572" s="18">
        <v>266.89</v>
      </c>
      <c r="J1572" s="15">
        <f t="shared" si="5"/>
        <v>5115.171038</v>
      </c>
      <c r="K1572" s="10" t="str">
        <f t="array" ref="K1572">IFERROR(XLOOKUP(G1572,'Tipo de Carga'!A:A,'Tipo de Carga'!B:B))</f>
        <v>Autoabasto</v>
      </c>
      <c r="L1572" s="10">
        <f t="shared" si="2"/>
        <v>3</v>
      </c>
      <c r="M1572" s="10">
        <f t="shared" si="3"/>
        <v>16</v>
      </c>
      <c r="N1572" s="10">
        <f t="shared" si="4"/>
        <v>1</v>
      </c>
      <c r="O1572" s="10" t="str">
        <f t="array" ref="O1572">IFERROR(XLOOKUP(G1572,'Tipo de Carga'!A:A,'Tipo de Carga'!C:C))</f>
        <v>Diesel</v>
      </c>
    </row>
    <row r="1573">
      <c r="A1573" s="16"/>
      <c r="B1573" s="10" t="str">
        <f t="array" ref="B1573">IFERROR(XLOOKUP(A1573,'Asignacion Ene'!A:A,'Asignacion Ene'!C:C))</f>
        <v/>
      </c>
      <c r="C1573" s="10" t="str">
        <f t="array" ref="C1573">IFERROR(XLOOKUP(A1573,'Asignacion Ene'!A:A,'Asignacion Ene'!B:B))</f>
        <v/>
      </c>
      <c r="D1573" s="17" t="s">
        <v>402</v>
      </c>
      <c r="E1573" s="16"/>
      <c r="F1573" s="10" t="str">
        <f t="array" ref="F1573">IFERROR(XLOOKUP(E1573,Operadores!A:A,Operadores!B:B))</f>
        <v/>
      </c>
      <c r="G1573" s="16" t="s">
        <v>33</v>
      </c>
      <c r="H1573" s="13">
        <v>19.16584</v>
      </c>
      <c r="I1573" s="18">
        <v>0.51</v>
      </c>
      <c r="J1573" s="15">
        <f t="shared" si="5"/>
        <v>9.7745784</v>
      </c>
      <c r="K1573" s="10" t="str">
        <f t="array" ref="K1573">IFERROR(XLOOKUP(G1573,'Tipo de Carga'!A:A,'Tipo de Carga'!B:B))</f>
        <v>Autoabasto</v>
      </c>
      <c r="L1573" s="10">
        <f t="shared" si="2"/>
        <v>3</v>
      </c>
      <c r="M1573" s="10">
        <f t="shared" si="3"/>
        <v>16</v>
      </c>
      <c r="N1573" s="10">
        <f t="shared" si="4"/>
        <v>1</v>
      </c>
      <c r="O1573" s="10" t="str">
        <f t="array" ref="O1573">IFERROR(XLOOKUP(G1573,'Tipo de Carga'!A:A,'Tipo de Carga'!C:C))</f>
        <v>Diesel</v>
      </c>
    </row>
    <row r="1574">
      <c r="A1574" s="16">
        <v>1762.0</v>
      </c>
      <c r="B1574" s="10" t="str">
        <f t="array" ref="B1574">IFERROR(XLOOKUP(A1574,'Asignacion Ene'!A:A,'Asignacion Ene'!C:C))</f>
        <v>Hisense</v>
      </c>
      <c r="C1574" s="10" t="str">
        <f t="array" ref="C1574">IFERROR(XLOOKUP(A1574,'Asignacion Ene'!A:A,'Asignacion Ene'!B:B))</f>
        <v>EC-03</v>
      </c>
      <c r="D1574" s="17" t="s">
        <v>402</v>
      </c>
      <c r="E1574" s="16" t="s">
        <v>188</v>
      </c>
      <c r="F1574" s="10" t="str">
        <f t="array" ref="F1574">IFERROR(XLOOKUP(E1574,Operadores!A:A,Operadores!B:B))</f>
        <v>LOPMA03</v>
      </c>
      <c r="G1574" s="16" t="s">
        <v>33</v>
      </c>
      <c r="H1574" s="13">
        <v>19.16584</v>
      </c>
      <c r="I1574" s="18">
        <v>440.02</v>
      </c>
      <c r="J1574" s="15">
        <f t="shared" si="5"/>
        <v>8433.352917</v>
      </c>
      <c r="K1574" s="10" t="str">
        <f t="array" ref="K1574">IFERROR(XLOOKUP(G1574,'Tipo de Carga'!A:A,'Tipo de Carga'!B:B))</f>
        <v>Autoabasto</v>
      </c>
      <c r="L1574" s="10">
        <f t="shared" si="2"/>
        <v>3</v>
      </c>
      <c r="M1574" s="10">
        <f t="shared" si="3"/>
        <v>16</v>
      </c>
      <c r="N1574" s="10">
        <f t="shared" si="4"/>
        <v>1</v>
      </c>
      <c r="O1574" s="10" t="str">
        <f t="array" ref="O1574">IFERROR(XLOOKUP(G1574,'Tipo de Carga'!A:A,'Tipo de Carga'!C:C))</f>
        <v>Diesel</v>
      </c>
    </row>
    <row r="1575">
      <c r="A1575" s="16">
        <v>2020.0</v>
      </c>
      <c r="B1575" s="10" t="str">
        <f t="array" ref="B1575">IFERROR(XLOOKUP(A1575,'Asignacion Ene'!A:A,'Asignacion Ene'!C:C))</f>
        <v>MeLi Dedicado Merida</v>
      </c>
      <c r="C1575" s="10" t="str">
        <f t="array" ref="C1575">IFERROR(XLOOKUP(A1575,'Asignacion Ene'!A:A,'Asignacion Ene'!B:B))</f>
        <v>EC-05</v>
      </c>
      <c r="D1575" s="17" t="s">
        <v>402</v>
      </c>
      <c r="E1575" s="16" t="s">
        <v>283</v>
      </c>
      <c r="F1575" s="10" t="str">
        <f t="array" ref="F1575">IFERROR(XLOOKUP(E1575,Operadores!A:A,Operadores!B:B))</f>
        <v>MUÑOSC</v>
      </c>
      <c r="G1575" s="16" t="s">
        <v>33</v>
      </c>
      <c r="H1575" s="13">
        <v>19.16584</v>
      </c>
      <c r="I1575" s="18">
        <v>310.01</v>
      </c>
      <c r="J1575" s="15">
        <f t="shared" si="5"/>
        <v>5941.602058</v>
      </c>
      <c r="K1575" s="10" t="str">
        <f t="array" ref="K1575">IFERROR(XLOOKUP(G1575,'Tipo de Carga'!A:A,'Tipo de Carga'!B:B))</f>
        <v>Autoabasto</v>
      </c>
      <c r="L1575" s="10">
        <f t="shared" si="2"/>
        <v>3</v>
      </c>
      <c r="M1575" s="10">
        <f t="shared" si="3"/>
        <v>16</v>
      </c>
      <c r="N1575" s="10">
        <f t="shared" si="4"/>
        <v>1</v>
      </c>
      <c r="O1575" s="10" t="str">
        <f t="array" ref="O1575">IFERROR(XLOOKUP(G1575,'Tipo de Carga'!A:A,'Tipo de Carga'!C:C))</f>
        <v>Diesel</v>
      </c>
    </row>
    <row r="1576">
      <c r="A1576" s="16" t="s">
        <v>31</v>
      </c>
      <c r="B1576" s="10" t="str">
        <f t="array" ref="B1576">IFERROR(XLOOKUP(A1576,'Asignacion Ene'!A:A,'Asignacion Ene'!C:C))</f>
        <v/>
      </c>
      <c r="C1576" s="10" t="str">
        <f t="array" ref="C1576">IFERROR(XLOOKUP(A1576,'Asignacion Ene'!A:A,'Asignacion Ene'!B:B))</f>
        <v/>
      </c>
      <c r="D1576" s="17" t="s">
        <v>402</v>
      </c>
      <c r="E1576" s="16" t="s">
        <v>32</v>
      </c>
      <c r="F1576" s="10" t="str">
        <f t="array" ref="F1576">IFERROR(XLOOKUP(E1576,Operadores!A:A,Operadores!B:B))</f>
        <v>MTTO</v>
      </c>
      <c r="G1576" s="16" t="s">
        <v>33</v>
      </c>
      <c r="H1576" s="13">
        <v>19.16584</v>
      </c>
      <c r="I1576" s="18">
        <v>89.9</v>
      </c>
      <c r="J1576" s="15">
        <f t="shared" si="5"/>
        <v>1723.009016</v>
      </c>
      <c r="K1576" s="10" t="str">
        <f t="array" ref="K1576">IFERROR(XLOOKUP(G1576,'Tipo de Carga'!A:A,'Tipo de Carga'!B:B))</f>
        <v>Autoabasto</v>
      </c>
      <c r="L1576" s="10">
        <f t="shared" si="2"/>
        <v>3</v>
      </c>
      <c r="M1576" s="10">
        <f t="shared" si="3"/>
        <v>16</v>
      </c>
      <c r="N1576" s="10">
        <f t="shared" si="4"/>
        <v>1</v>
      </c>
      <c r="O1576" s="10" t="str">
        <f t="array" ref="O1576">IFERROR(XLOOKUP(G1576,'Tipo de Carga'!A:A,'Tipo de Carga'!C:C))</f>
        <v>Diesel</v>
      </c>
    </row>
    <row r="1577">
      <c r="A1577" s="16" t="s">
        <v>31</v>
      </c>
      <c r="B1577" s="10" t="str">
        <f t="array" ref="B1577">IFERROR(XLOOKUP(A1577,'Asignacion Ene'!A:A,'Asignacion Ene'!C:C))</f>
        <v/>
      </c>
      <c r="C1577" s="10" t="str">
        <f t="array" ref="C1577">IFERROR(XLOOKUP(A1577,'Asignacion Ene'!A:A,'Asignacion Ene'!B:B))</f>
        <v/>
      </c>
      <c r="D1577" s="17" t="s">
        <v>402</v>
      </c>
      <c r="E1577" s="16" t="s">
        <v>32</v>
      </c>
      <c r="F1577" s="10" t="str">
        <f t="array" ref="F1577">IFERROR(XLOOKUP(E1577,Operadores!A:A,Operadores!B:B))</f>
        <v>MTTO</v>
      </c>
      <c r="G1577" s="16" t="s">
        <v>33</v>
      </c>
      <c r="H1577" s="13">
        <v>19.16584</v>
      </c>
      <c r="I1577" s="18">
        <v>110.1</v>
      </c>
      <c r="J1577" s="15">
        <f t="shared" si="5"/>
        <v>2110.158984</v>
      </c>
      <c r="K1577" s="10" t="str">
        <f t="array" ref="K1577">IFERROR(XLOOKUP(G1577,'Tipo de Carga'!A:A,'Tipo de Carga'!B:B))</f>
        <v>Autoabasto</v>
      </c>
      <c r="L1577" s="10">
        <f t="shared" si="2"/>
        <v>3</v>
      </c>
      <c r="M1577" s="10">
        <f t="shared" si="3"/>
        <v>16</v>
      </c>
      <c r="N1577" s="10">
        <f t="shared" si="4"/>
        <v>1</v>
      </c>
      <c r="O1577" s="10" t="str">
        <f t="array" ref="O1577">IFERROR(XLOOKUP(G1577,'Tipo de Carga'!A:A,'Tipo de Carga'!C:C))</f>
        <v>Diesel</v>
      </c>
    </row>
    <row r="1578">
      <c r="A1578" s="16">
        <v>1818.0</v>
      </c>
      <c r="B1578" s="10" t="str">
        <f t="array" ref="B1578">IFERROR(XLOOKUP(A1578,'Asignacion Ene'!A:A,'Asignacion Ene'!C:C))</f>
        <v>Wm Full</v>
      </c>
      <c r="C1578" s="10" t="str">
        <f t="array" ref="C1578">IFERROR(XLOOKUP(A1578,'Asignacion Ene'!A:A,'Asignacion Ene'!B:B))</f>
        <v>EC-08</v>
      </c>
      <c r="D1578" s="17" t="s">
        <v>402</v>
      </c>
      <c r="E1578" s="16" t="s">
        <v>176</v>
      </c>
      <c r="F1578" s="10" t="str">
        <f t="array" ref="F1578">IFERROR(XLOOKUP(E1578,Operadores!A:A,Operadores!B:B))</f>
        <v>HEROCT</v>
      </c>
      <c r="G1578" s="16" t="s">
        <v>39</v>
      </c>
      <c r="H1578" s="13">
        <v>20.806606</v>
      </c>
      <c r="I1578" s="18">
        <v>387.1</v>
      </c>
      <c r="J1578" s="15">
        <f t="shared" si="5"/>
        <v>8054.237183</v>
      </c>
      <c r="K1578" s="10" t="str">
        <f t="array" ref="K1578">IFERROR(XLOOKUP(G1578,'Tipo de Carga'!A:A,'Tipo de Carga'!B:B))</f>
        <v>Autoabasto</v>
      </c>
      <c r="L1578" s="10">
        <f t="shared" si="2"/>
        <v>3</v>
      </c>
      <c r="M1578" s="10">
        <f t="shared" si="3"/>
        <v>16</v>
      </c>
      <c r="N1578" s="10">
        <f t="shared" si="4"/>
        <v>1</v>
      </c>
      <c r="O1578" s="10" t="str">
        <f t="array" ref="O1578">IFERROR(XLOOKUP(G1578,'Tipo de Carga'!A:A,'Tipo de Carga'!C:C))</f>
        <v>Diesel</v>
      </c>
    </row>
    <row r="1579">
      <c r="A1579" s="16">
        <v>1991.0</v>
      </c>
      <c r="B1579" s="10" t="str">
        <f t="array" ref="B1579">IFERROR(XLOOKUP(A1579,'Asignacion Ene'!A:A,'Asignacion Ene'!C:C))</f>
        <v>MeLi Dedicado Merida</v>
      </c>
      <c r="C1579" s="10" t="str">
        <f t="array" ref="C1579">IFERROR(XLOOKUP(A1579,'Asignacion Ene'!A:A,'Asignacion Ene'!B:B))</f>
        <v>EC-05</v>
      </c>
      <c r="D1579" s="17" t="s">
        <v>402</v>
      </c>
      <c r="E1579" s="16" t="s">
        <v>165</v>
      </c>
      <c r="F1579" s="10" t="str">
        <f t="array" ref="F1579">IFERROR(XLOOKUP(E1579,Operadores!A:A,Operadores!B:B))</f>
        <v>RUEREN</v>
      </c>
      <c r="G1579" s="16" t="s">
        <v>39</v>
      </c>
      <c r="H1579" s="13">
        <v>20.806606</v>
      </c>
      <c r="I1579" s="18">
        <v>472.44</v>
      </c>
      <c r="J1579" s="15">
        <f t="shared" si="5"/>
        <v>9829.872939</v>
      </c>
      <c r="K1579" s="10" t="str">
        <f t="array" ref="K1579">IFERROR(XLOOKUP(G1579,'Tipo de Carga'!A:A,'Tipo de Carga'!B:B))</f>
        <v>Autoabasto</v>
      </c>
      <c r="L1579" s="10">
        <f t="shared" si="2"/>
        <v>3</v>
      </c>
      <c r="M1579" s="10">
        <f t="shared" si="3"/>
        <v>16</v>
      </c>
      <c r="N1579" s="10">
        <f t="shared" si="4"/>
        <v>1</v>
      </c>
      <c r="O1579" s="10" t="str">
        <f t="array" ref="O1579">IFERROR(XLOOKUP(G1579,'Tipo de Carga'!A:A,'Tipo de Carga'!C:C))</f>
        <v>Diesel</v>
      </c>
    </row>
    <row r="1580">
      <c r="A1580" s="16">
        <v>2026.0</v>
      </c>
      <c r="B1580" s="10" t="str">
        <f t="array" ref="B1580">IFERROR(XLOOKUP(A1580,'Asignacion Ene'!A:A,'Asignacion Ene'!C:C))</f>
        <v>MeLi Dedicado Merida</v>
      </c>
      <c r="C1580" s="10" t="str">
        <f t="array" ref="C1580">IFERROR(XLOOKUP(A1580,'Asignacion Ene'!A:A,'Asignacion Ene'!B:B))</f>
        <v>EC-05</v>
      </c>
      <c r="D1580" s="17" t="s">
        <v>402</v>
      </c>
      <c r="E1580" s="16" t="s">
        <v>224</v>
      </c>
      <c r="F1580" s="10" t="str">
        <f t="array" ref="F1580">IFERROR(XLOOKUP(E1580,Operadores!A:A,Operadores!B:B))</f>
        <v>CRUTOM</v>
      </c>
      <c r="G1580" s="16" t="s">
        <v>39</v>
      </c>
      <c r="H1580" s="13">
        <v>20.806606</v>
      </c>
      <c r="I1580" s="18">
        <v>390.01</v>
      </c>
      <c r="J1580" s="15">
        <f t="shared" si="5"/>
        <v>8114.784406</v>
      </c>
      <c r="K1580" s="10" t="str">
        <f t="array" ref="K1580">IFERROR(XLOOKUP(G1580,'Tipo de Carga'!A:A,'Tipo de Carga'!B:B))</f>
        <v>Autoabasto</v>
      </c>
      <c r="L1580" s="10">
        <f t="shared" si="2"/>
        <v>3</v>
      </c>
      <c r="M1580" s="10">
        <f t="shared" si="3"/>
        <v>16</v>
      </c>
      <c r="N1580" s="10">
        <f t="shared" si="4"/>
        <v>1</v>
      </c>
      <c r="O1580" s="10" t="str">
        <f t="array" ref="O1580">IFERROR(XLOOKUP(G1580,'Tipo de Carga'!A:A,'Tipo de Carga'!C:C))</f>
        <v>Diesel</v>
      </c>
    </row>
    <row r="1581">
      <c r="A1581" s="16">
        <v>1999.0</v>
      </c>
      <c r="B1581" s="10" t="str">
        <f t="array" ref="B1581">IFERROR(XLOOKUP(A1581,'Asignacion Ene'!A:A,'Asignacion Ene'!C:C))</f>
        <v>MeLi Dedicado Merida</v>
      </c>
      <c r="C1581" s="10" t="str">
        <f t="array" ref="C1581">IFERROR(XLOOKUP(A1581,'Asignacion Ene'!A:A,'Asignacion Ene'!B:B))</f>
        <v>EC-05</v>
      </c>
      <c r="D1581" s="17" t="s">
        <v>402</v>
      </c>
      <c r="E1581" s="16" t="s">
        <v>88</v>
      </c>
      <c r="F1581" s="10" t="str">
        <f t="array" ref="F1581">IFERROR(XLOOKUP(E1581,Operadores!A:A,Operadores!B:B))</f>
        <v>CAMJOS</v>
      </c>
      <c r="G1581" s="16" t="s">
        <v>39</v>
      </c>
      <c r="H1581" s="13">
        <v>20.806606</v>
      </c>
      <c r="I1581" s="18">
        <v>484.03</v>
      </c>
      <c r="J1581" s="15">
        <f t="shared" si="5"/>
        <v>10071.0215</v>
      </c>
      <c r="K1581" s="10" t="str">
        <f t="array" ref="K1581">IFERROR(XLOOKUP(G1581,'Tipo de Carga'!A:A,'Tipo de Carga'!B:B))</f>
        <v>Autoabasto</v>
      </c>
      <c r="L1581" s="10">
        <f t="shared" si="2"/>
        <v>3</v>
      </c>
      <c r="M1581" s="10">
        <f t="shared" si="3"/>
        <v>16</v>
      </c>
      <c r="N1581" s="10">
        <f t="shared" si="4"/>
        <v>1</v>
      </c>
      <c r="O1581" s="10" t="str">
        <f t="array" ref="O1581">IFERROR(XLOOKUP(G1581,'Tipo de Carga'!A:A,'Tipo de Carga'!C:C))</f>
        <v>Diesel</v>
      </c>
    </row>
    <row r="1582">
      <c r="A1582" s="16">
        <v>1798.0</v>
      </c>
      <c r="B1582" s="10" t="str">
        <f t="array" ref="B1582">IFERROR(XLOOKUP(A1582,'Asignacion Ene'!A:A,'Asignacion Ene'!C:C))</f>
        <v>Wm Full</v>
      </c>
      <c r="C1582" s="10" t="str">
        <f t="array" ref="C1582">IFERROR(XLOOKUP(A1582,'Asignacion Ene'!A:A,'Asignacion Ene'!B:B))</f>
        <v>EC-08</v>
      </c>
      <c r="D1582" s="17" t="s">
        <v>402</v>
      </c>
      <c r="E1582" s="16" t="s">
        <v>177</v>
      </c>
      <c r="F1582" s="10" t="str">
        <f t="array" ref="F1582">IFERROR(XLOOKUP(E1582,Operadores!A:A,Operadores!B:B))</f>
        <v>MARWAL</v>
      </c>
      <c r="G1582" s="16" t="s">
        <v>39</v>
      </c>
      <c r="H1582" s="13">
        <v>20.806606</v>
      </c>
      <c r="I1582" s="18">
        <v>387.2</v>
      </c>
      <c r="J1582" s="15">
        <f t="shared" si="5"/>
        <v>8056.317843</v>
      </c>
      <c r="K1582" s="10" t="str">
        <f t="array" ref="K1582">IFERROR(XLOOKUP(G1582,'Tipo de Carga'!A:A,'Tipo de Carga'!B:B))</f>
        <v>Autoabasto</v>
      </c>
      <c r="L1582" s="10">
        <f t="shared" si="2"/>
        <v>3</v>
      </c>
      <c r="M1582" s="10">
        <f t="shared" si="3"/>
        <v>16</v>
      </c>
      <c r="N1582" s="10">
        <f t="shared" si="4"/>
        <v>1</v>
      </c>
      <c r="O1582" s="10" t="str">
        <f t="array" ref="O1582">IFERROR(XLOOKUP(G1582,'Tipo de Carga'!A:A,'Tipo de Carga'!C:C))</f>
        <v>Diesel</v>
      </c>
    </row>
    <row r="1583">
      <c r="A1583" s="16">
        <v>1964.0</v>
      </c>
      <c r="B1583" s="10" t="str">
        <f t="array" ref="B1583">IFERROR(XLOOKUP(A1583,'Asignacion Ene'!A:A,'Asignacion Ene'!C:C))</f>
        <v>MeLi asignado SD</v>
      </c>
      <c r="C1583" s="10" t="str">
        <f t="array" ref="C1583">IFERROR(XLOOKUP(A1583,'Asignacion Ene'!A:A,'Asignacion Ene'!B:B))</f>
        <v>EC-05</v>
      </c>
      <c r="D1583" s="17" t="s">
        <v>402</v>
      </c>
      <c r="E1583" s="16" t="s">
        <v>174</v>
      </c>
      <c r="F1583" s="10" t="str">
        <f t="array" ref="F1583">IFERROR(XLOOKUP(E1583,Operadores!A:A,Operadores!B:B))</f>
        <v>BENOSC</v>
      </c>
      <c r="G1583" s="16" t="s">
        <v>39</v>
      </c>
      <c r="H1583" s="13">
        <v>20.806606</v>
      </c>
      <c r="I1583" s="18">
        <v>278.83</v>
      </c>
      <c r="J1583" s="15">
        <f t="shared" si="5"/>
        <v>5801.505951</v>
      </c>
      <c r="K1583" s="10" t="str">
        <f t="array" ref="K1583">IFERROR(XLOOKUP(G1583,'Tipo de Carga'!A:A,'Tipo de Carga'!B:B))</f>
        <v>Autoabasto</v>
      </c>
      <c r="L1583" s="10">
        <f t="shared" si="2"/>
        <v>3</v>
      </c>
      <c r="M1583" s="10">
        <f t="shared" si="3"/>
        <v>16</v>
      </c>
      <c r="N1583" s="10">
        <f t="shared" si="4"/>
        <v>1</v>
      </c>
      <c r="O1583" s="10" t="str">
        <f t="array" ref="O1583">IFERROR(XLOOKUP(G1583,'Tipo de Carga'!A:A,'Tipo de Carga'!C:C))</f>
        <v>Diesel</v>
      </c>
    </row>
    <row r="1584">
      <c r="A1584" s="16">
        <v>2013.0</v>
      </c>
      <c r="B1584" s="10" t="str">
        <f t="array" ref="B1584">IFERROR(XLOOKUP(A1584,'Asignacion Ene'!A:A,'Asignacion Ene'!C:C))</f>
        <v>MeLi Dedicado Merida</v>
      </c>
      <c r="C1584" s="10" t="str">
        <f t="array" ref="C1584">IFERROR(XLOOKUP(A1584,'Asignacion Ene'!A:A,'Asignacion Ene'!B:B))</f>
        <v>EC-05</v>
      </c>
      <c r="D1584" s="17" t="s">
        <v>402</v>
      </c>
      <c r="E1584" s="16" t="s">
        <v>35</v>
      </c>
      <c r="F1584" s="10" t="str">
        <f t="array" ref="F1584">IFERROR(XLOOKUP(E1584,Operadores!A:A,Operadores!B:B))</f>
        <v>MONENR</v>
      </c>
      <c r="G1584" s="16" t="s">
        <v>39</v>
      </c>
      <c r="H1584" s="13">
        <v>20.806606</v>
      </c>
      <c r="I1584" s="18">
        <v>503.29</v>
      </c>
      <c r="J1584" s="15">
        <f t="shared" si="5"/>
        <v>10471.75673</v>
      </c>
      <c r="K1584" s="10" t="str">
        <f t="array" ref="K1584">IFERROR(XLOOKUP(G1584,'Tipo de Carga'!A:A,'Tipo de Carga'!B:B))</f>
        <v>Autoabasto</v>
      </c>
      <c r="L1584" s="10">
        <f t="shared" si="2"/>
        <v>3</v>
      </c>
      <c r="M1584" s="10">
        <f t="shared" si="3"/>
        <v>16</v>
      </c>
      <c r="N1584" s="10">
        <f t="shared" si="4"/>
        <v>1</v>
      </c>
      <c r="O1584" s="10" t="str">
        <f t="array" ref="O1584">IFERROR(XLOOKUP(G1584,'Tipo de Carga'!A:A,'Tipo de Carga'!C:C))</f>
        <v>Diesel</v>
      </c>
    </row>
    <row r="1585">
      <c r="A1585" s="16">
        <v>1997.0</v>
      </c>
      <c r="B1585" s="10" t="str">
        <f t="array" ref="B1585">IFERROR(XLOOKUP(A1585,'Asignacion Ene'!A:A,'Asignacion Ene'!C:C))</f>
        <v>MeLi Dedicado Merida</v>
      </c>
      <c r="C1585" s="10" t="str">
        <f t="array" ref="C1585">IFERROR(XLOOKUP(A1585,'Asignacion Ene'!A:A,'Asignacion Ene'!B:B))</f>
        <v>EC-05</v>
      </c>
      <c r="D1585" s="17" t="s">
        <v>402</v>
      </c>
      <c r="E1585" s="16" t="s">
        <v>282</v>
      </c>
      <c r="F1585" s="10" t="str">
        <f t="array" ref="F1585">IFERROR(XLOOKUP(E1585,Operadores!A:A,Operadores!B:B))</f>
        <v>HERVIC02</v>
      </c>
      <c r="G1585" s="16" t="s">
        <v>39</v>
      </c>
      <c r="H1585" s="13">
        <v>20.806606</v>
      </c>
      <c r="I1585" s="18">
        <v>560.04</v>
      </c>
      <c r="J1585" s="15">
        <f t="shared" si="5"/>
        <v>11652.53162</v>
      </c>
      <c r="K1585" s="10" t="str">
        <f t="array" ref="K1585">IFERROR(XLOOKUP(G1585,'Tipo de Carga'!A:A,'Tipo de Carga'!B:B))</f>
        <v>Autoabasto</v>
      </c>
      <c r="L1585" s="10">
        <f t="shared" si="2"/>
        <v>3</v>
      </c>
      <c r="M1585" s="10">
        <f t="shared" si="3"/>
        <v>16</v>
      </c>
      <c r="N1585" s="10">
        <f t="shared" si="4"/>
        <v>1</v>
      </c>
      <c r="O1585" s="10" t="str">
        <f t="array" ref="O1585">IFERROR(XLOOKUP(G1585,'Tipo de Carga'!A:A,'Tipo de Carga'!C:C))</f>
        <v>Diesel</v>
      </c>
    </row>
    <row r="1586">
      <c r="A1586" s="16">
        <v>2029.0</v>
      </c>
      <c r="B1586" s="10" t="str">
        <f t="array" ref="B1586">IFERROR(XLOOKUP(A1586,'Asignacion Ene'!A:A,'Asignacion Ene'!C:C))</f>
        <v>MeLi Dedicado Merida</v>
      </c>
      <c r="C1586" s="10" t="str">
        <f t="array" ref="C1586">IFERROR(XLOOKUP(A1586,'Asignacion Ene'!A:A,'Asignacion Ene'!B:B))</f>
        <v>EC-05</v>
      </c>
      <c r="D1586" s="17" t="s">
        <v>402</v>
      </c>
      <c r="E1586" s="16" t="s">
        <v>225</v>
      </c>
      <c r="F1586" s="10" t="str">
        <f t="array" ref="F1586">IFERROR(XLOOKUP(E1586,Operadores!A:A,Operadores!B:B))</f>
        <v>ACOHER</v>
      </c>
      <c r="G1586" s="16" t="s">
        <v>39</v>
      </c>
      <c r="H1586" s="13">
        <v>20.806606</v>
      </c>
      <c r="I1586" s="18">
        <v>220.0</v>
      </c>
      <c r="J1586" s="15">
        <f t="shared" si="5"/>
        <v>4577.45332</v>
      </c>
      <c r="K1586" s="10" t="str">
        <f t="array" ref="K1586">IFERROR(XLOOKUP(G1586,'Tipo de Carga'!A:A,'Tipo de Carga'!B:B))</f>
        <v>Autoabasto</v>
      </c>
      <c r="L1586" s="10">
        <f t="shared" si="2"/>
        <v>3</v>
      </c>
      <c r="M1586" s="10">
        <f t="shared" si="3"/>
        <v>16</v>
      </c>
      <c r="N1586" s="10">
        <f t="shared" si="4"/>
        <v>1</v>
      </c>
      <c r="O1586" s="10" t="str">
        <f t="array" ref="O1586">IFERROR(XLOOKUP(G1586,'Tipo de Carga'!A:A,'Tipo de Carga'!C:C))</f>
        <v>Diesel</v>
      </c>
    </row>
    <row r="1587">
      <c r="A1587" s="16">
        <v>2000.0</v>
      </c>
      <c r="B1587" s="10" t="str">
        <f t="array" ref="B1587">IFERROR(XLOOKUP(A1587,'Asignacion Ene'!A:A,'Asignacion Ene'!C:C))</f>
        <v>MeLi Dedicado Merida</v>
      </c>
      <c r="C1587" s="10" t="str">
        <f t="array" ref="C1587">IFERROR(XLOOKUP(A1587,'Asignacion Ene'!A:A,'Asignacion Ene'!B:B))</f>
        <v>EC-05</v>
      </c>
      <c r="D1587" s="17" t="s">
        <v>402</v>
      </c>
      <c r="E1587" s="16" t="s">
        <v>407</v>
      </c>
      <c r="F1587" s="10" t="str">
        <f t="array" ref="F1587">IFERROR(XLOOKUP(E1587,Operadores!A:A,Operadores!B:B))</f>
        <v>CERDAV</v>
      </c>
      <c r="G1587" s="16" t="s">
        <v>39</v>
      </c>
      <c r="H1587" s="13">
        <v>20.806606</v>
      </c>
      <c r="I1587" s="18">
        <v>380.0</v>
      </c>
      <c r="J1587" s="15">
        <f t="shared" si="5"/>
        <v>7906.51028</v>
      </c>
      <c r="K1587" s="10" t="str">
        <f t="array" ref="K1587">IFERROR(XLOOKUP(G1587,'Tipo de Carga'!A:A,'Tipo de Carga'!B:B))</f>
        <v>Autoabasto</v>
      </c>
      <c r="L1587" s="10">
        <f t="shared" si="2"/>
        <v>3</v>
      </c>
      <c r="M1587" s="10">
        <f t="shared" si="3"/>
        <v>16</v>
      </c>
      <c r="N1587" s="10">
        <f t="shared" si="4"/>
        <v>1</v>
      </c>
      <c r="O1587" s="10" t="str">
        <f t="array" ref="O1587">IFERROR(XLOOKUP(G1587,'Tipo de Carga'!A:A,'Tipo de Carga'!C:C))</f>
        <v>Diesel</v>
      </c>
    </row>
    <row r="1588">
      <c r="A1588" s="16">
        <v>1721.0</v>
      </c>
      <c r="B1588" s="10" t="str">
        <f t="array" ref="B1588">IFERROR(XLOOKUP(A1588,'Asignacion Ene'!A:A,'Asignacion Ene'!C:C))</f>
        <v>Wm Full</v>
      </c>
      <c r="C1588" s="10" t="str">
        <f t="array" ref="C1588">IFERROR(XLOOKUP(A1588,'Asignacion Ene'!A:A,'Asignacion Ene'!B:B))</f>
        <v>EC-08</v>
      </c>
      <c r="D1588" s="17" t="s">
        <v>402</v>
      </c>
      <c r="E1588" s="16" t="s">
        <v>371</v>
      </c>
      <c r="F1588" s="10" t="str">
        <f t="array" ref="F1588">IFERROR(XLOOKUP(E1588,Operadores!A:A,Operadores!B:B))</f>
        <v>MAYSA</v>
      </c>
      <c r="G1588" s="16" t="s">
        <v>39</v>
      </c>
      <c r="H1588" s="13">
        <v>20.806606</v>
      </c>
      <c r="I1588" s="18">
        <v>402.05</v>
      </c>
      <c r="J1588" s="15">
        <f t="shared" si="5"/>
        <v>8365.295942</v>
      </c>
      <c r="K1588" s="10" t="str">
        <f t="array" ref="K1588">IFERROR(XLOOKUP(G1588,'Tipo de Carga'!A:A,'Tipo de Carga'!B:B))</f>
        <v>Autoabasto</v>
      </c>
      <c r="L1588" s="10">
        <f t="shared" si="2"/>
        <v>3</v>
      </c>
      <c r="M1588" s="10">
        <f t="shared" si="3"/>
        <v>16</v>
      </c>
      <c r="N1588" s="10">
        <f t="shared" si="4"/>
        <v>1</v>
      </c>
      <c r="O1588" s="10" t="str">
        <f t="array" ref="O1588">IFERROR(XLOOKUP(G1588,'Tipo de Carga'!A:A,'Tipo de Carga'!C:C))</f>
        <v>Diesel</v>
      </c>
    </row>
    <row r="1589">
      <c r="A1589" s="16">
        <v>1738.0</v>
      </c>
      <c r="B1589" s="10" t="str">
        <f t="array" ref="B1589">IFERROR(XLOOKUP(A1589,'Asignacion Ene'!A:A,'Asignacion Ene'!C:C))</f>
        <v>Wm Full</v>
      </c>
      <c r="C1589" s="10" t="str">
        <f t="array" ref="C1589">IFERROR(XLOOKUP(A1589,'Asignacion Ene'!A:A,'Asignacion Ene'!B:B))</f>
        <v>EC-08</v>
      </c>
      <c r="D1589" s="17" t="s">
        <v>402</v>
      </c>
      <c r="E1589" s="16" t="s">
        <v>223</v>
      </c>
      <c r="F1589" s="10" t="str">
        <f t="array" ref="F1589">IFERROR(XLOOKUP(E1589,Operadores!A:A,Operadores!B:B))</f>
        <v>PEROMA</v>
      </c>
      <c r="G1589" s="16" t="s">
        <v>39</v>
      </c>
      <c r="H1589" s="13">
        <v>20.806606</v>
      </c>
      <c r="I1589" s="18">
        <v>383.83</v>
      </c>
      <c r="J1589" s="15">
        <f t="shared" si="5"/>
        <v>7986.199581</v>
      </c>
      <c r="K1589" s="10" t="str">
        <f t="array" ref="K1589">IFERROR(XLOOKUP(G1589,'Tipo de Carga'!A:A,'Tipo de Carga'!B:B))</f>
        <v>Autoabasto</v>
      </c>
      <c r="L1589" s="10">
        <f t="shared" si="2"/>
        <v>3</v>
      </c>
      <c r="M1589" s="10">
        <f t="shared" si="3"/>
        <v>16</v>
      </c>
      <c r="N1589" s="10">
        <f t="shared" si="4"/>
        <v>1</v>
      </c>
      <c r="O1589" s="10" t="str">
        <f t="array" ref="O1589">IFERROR(XLOOKUP(G1589,'Tipo de Carga'!A:A,'Tipo de Carga'!C:C))</f>
        <v>Diesel</v>
      </c>
    </row>
    <row r="1590">
      <c r="A1590" s="16">
        <v>1813.0</v>
      </c>
      <c r="B1590" s="10" t="str">
        <f t="array" ref="B1590">IFERROR(XLOOKUP(A1590,'Asignacion Ene'!A:A,'Asignacion Ene'!C:C))</f>
        <v>Wm Full</v>
      </c>
      <c r="C1590" s="10" t="str">
        <f t="array" ref="C1590">IFERROR(XLOOKUP(A1590,'Asignacion Ene'!A:A,'Asignacion Ene'!B:B))</f>
        <v>EC-08</v>
      </c>
      <c r="D1590" s="17" t="s">
        <v>402</v>
      </c>
      <c r="E1590" s="16" t="s">
        <v>172</v>
      </c>
      <c r="F1590" s="10" t="str">
        <f t="array" ref="F1590">IFERROR(XLOOKUP(E1590,Operadores!A:A,Operadores!B:B))</f>
        <v>VILJE</v>
      </c>
      <c r="G1590" s="16" t="s">
        <v>39</v>
      </c>
      <c r="H1590" s="13">
        <v>20.806606</v>
      </c>
      <c r="I1590" s="18">
        <v>20.59</v>
      </c>
      <c r="J1590" s="15">
        <f t="shared" si="5"/>
        <v>428.4080175</v>
      </c>
      <c r="K1590" s="10" t="str">
        <f t="array" ref="K1590">IFERROR(XLOOKUP(G1590,'Tipo de Carga'!A:A,'Tipo de Carga'!B:B))</f>
        <v>Autoabasto</v>
      </c>
      <c r="L1590" s="10">
        <f t="shared" si="2"/>
        <v>3</v>
      </c>
      <c r="M1590" s="10">
        <f t="shared" si="3"/>
        <v>16</v>
      </c>
      <c r="N1590" s="10">
        <f t="shared" si="4"/>
        <v>1</v>
      </c>
      <c r="O1590" s="10" t="str">
        <f t="array" ref="O1590">IFERROR(XLOOKUP(G1590,'Tipo de Carga'!A:A,'Tipo de Carga'!C:C))</f>
        <v>Diesel</v>
      </c>
    </row>
    <row r="1591">
      <c r="A1591" s="16">
        <v>2018.0</v>
      </c>
      <c r="B1591" s="10" t="str">
        <f t="array" ref="B1591">IFERROR(XLOOKUP(A1591,'Asignacion Ene'!A:A,'Asignacion Ene'!C:C))</f>
        <v>MeLi Asignado TD</v>
      </c>
      <c r="C1591" s="10" t="str">
        <f t="array" ref="C1591">IFERROR(XLOOKUP(A1591,'Asignacion Ene'!A:A,'Asignacion Ene'!B:B))</f>
        <v>EC-05</v>
      </c>
      <c r="D1591" s="17" t="s">
        <v>402</v>
      </c>
      <c r="E1591" s="16" t="s">
        <v>205</v>
      </c>
      <c r="F1591" s="10" t="str">
        <f t="array" ref="F1591">IFERROR(XLOOKUP(E1591,Operadores!A:A,Operadores!B:B))</f>
        <v>MACFRA</v>
      </c>
      <c r="G1591" s="16" t="s">
        <v>39</v>
      </c>
      <c r="H1591" s="13">
        <v>20.806606</v>
      </c>
      <c r="I1591" s="18">
        <v>391.59</v>
      </c>
      <c r="J1591" s="15">
        <f t="shared" si="5"/>
        <v>8147.658844</v>
      </c>
      <c r="K1591" s="10" t="str">
        <f t="array" ref="K1591">IFERROR(XLOOKUP(G1591,'Tipo de Carga'!A:A,'Tipo de Carga'!B:B))</f>
        <v>Autoabasto</v>
      </c>
      <c r="L1591" s="10">
        <f t="shared" si="2"/>
        <v>3</v>
      </c>
      <c r="M1591" s="10">
        <f t="shared" si="3"/>
        <v>16</v>
      </c>
      <c r="N1591" s="10">
        <f t="shared" si="4"/>
        <v>1</v>
      </c>
      <c r="O1591" s="10" t="str">
        <f t="array" ref="O1591">IFERROR(XLOOKUP(G1591,'Tipo de Carga'!A:A,'Tipo de Carga'!C:C))</f>
        <v>Diesel</v>
      </c>
    </row>
    <row r="1592">
      <c r="A1592" s="16">
        <v>1768.0</v>
      </c>
      <c r="B1592" s="10" t="str">
        <f t="array" ref="B1592">IFERROR(XLOOKUP(A1592,'Asignacion Ene'!A:A,'Asignacion Ene'!C:C))</f>
        <v>Pipas</v>
      </c>
      <c r="C1592" s="10" t="str">
        <f t="array" ref="C1592">IFERROR(XLOOKUP(A1592,'Asignacion Ene'!A:A,'Asignacion Ene'!B:B))</f>
        <v>EC-02</v>
      </c>
      <c r="D1592" s="17" t="s">
        <v>402</v>
      </c>
      <c r="E1592" s="16" t="s">
        <v>376</v>
      </c>
      <c r="F1592" s="10" t="str">
        <f t="array" ref="F1592">IFERROR(XLOOKUP(E1592,Operadores!A:A,Operadores!B:B))</f>
        <v>ROMJUA</v>
      </c>
      <c r="G1592" s="16" t="s">
        <v>103</v>
      </c>
      <c r="H1592" s="13">
        <v>26.3</v>
      </c>
      <c r="I1592" s="18">
        <v>456.27</v>
      </c>
      <c r="J1592" s="15">
        <f t="shared" si="5"/>
        <v>11999.901</v>
      </c>
      <c r="K1592" s="10" t="str">
        <f t="array" ref="K1592">IFERROR(XLOOKUP(G1592,'Tipo de Carga'!A:A,'Tipo de Carga'!B:B))</f>
        <v>Ticket</v>
      </c>
      <c r="L1592" s="10">
        <f t="shared" si="2"/>
        <v>3</v>
      </c>
      <c r="M1592" s="10">
        <f t="shared" si="3"/>
        <v>16</v>
      </c>
      <c r="N1592" s="10">
        <f t="shared" si="4"/>
        <v>1</v>
      </c>
      <c r="O1592" s="10" t="str">
        <f t="array" ref="O1592">IFERROR(XLOOKUP(G1592,'Tipo de Carga'!A:A,'Tipo de Carga'!C:C))</f>
        <v>Diesel</v>
      </c>
    </row>
    <row r="1593">
      <c r="A1593" s="16">
        <v>1738.0</v>
      </c>
      <c r="B1593" s="10" t="str">
        <f t="array" ref="B1593">IFERROR(XLOOKUP(A1593,'Asignacion Ene'!A:A,'Asignacion Ene'!C:C))</f>
        <v>Wm Full</v>
      </c>
      <c r="C1593" s="10" t="str">
        <f t="array" ref="C1593">IFERROR(XLOOKUP(A1593,'Asignacion Ene'!A:A,'Asignacion Ene'!B:B))</f>
        <v>EC-08</v>
      </c>
      <c r="D1593" s="17" t="s">
        <v>402</v>
      </c>
      <c r="E1593" s="16" t="s">
        <v>223</v>
      </c>
      <c r="F1593" s="10" t="str">
        <f t="array" ref="F1593">IFERROR(XLOOKUP(E1593,Operadores!A:A,Operadores!B:B))</f>
        <v>PEROMA</v>
      </c>
      <c r="G1593" s="16" t="s">
        <v>103</v>
      </c>
      <c r="H1593" s="13">
        <v>26.99</v>
      </c>
      <c r="I1593" s="18">
        <v>200.0</v>
      </c>
      <c r="J1593" s="15">
        <f t="shared" si="5"/>
        <v>5398</v>
      </c>
      <c r="K1593" s="10" t="str">
        <f t="array" ref="K1593">IFERROR(XLOOKUP(G1593,'Tipo de Carga'!A:A,'Tipo de Carga'!B:B))</f>
        <v>Ticket</v>
      </c>
      <c r="L1593" s="10">
        <f t="shared" si="2"/>
        <v>3</v>
      </c>
      <c r="M1593" s="10">
        <f t="shared" si="3"/>
        <v>16</v>
      </c>
      <c r="N1593" s="10">
        <f t="shared" si="4"/>
        <v>1</v>
      </c>
      <c r="O1593" s="10" t="str">
        <f t="array" ref="O1593">IFERROR(XLOOKUP(G1593,'Tipo de Carga'!A:A,'Tipo de Carga'!C:C))</f>
        <v>Diesel</v>
      </c>
    </row>
    <row r="1594">
      <c r="A1594" s="16">
        <v>2030.0</v>
      </c>
      <c r="B1594" s="10" t="str">
        <f t="array" ref="B1594">IFERROR(XLOOKUP(A1594,'Asignacion Ene'!A:A,'Asignacion Ene'!C:C))</f>
        <v>MeLi Dedicado TD</v>
      </c>
      <c r="C1594" s="10" t="str">
        <f t="array" ref="C1594">IFERROR(XLOOKUP(A1594,'Asignacion Ene'!A:A,'Asignacion Ene'!B:B))</f>
        <v>EC-05</v>
      </c>
      <c r="D1594" s="17" t="s">
        <v>402</v>
      </c>
      <c r="E1594" s="16" t="s">
        <v>337</v>
      </c>
      <c r="F1594" s="10" t="str">
        <f t="array" ref="F1594">IFERROR(XLOOKUP(E1594,Operadores!A:A,Operadores!B:B))</f>
        <v>MENBER</v>
      </c>
      <c r="G1594" s="16" t="s">
        <v>103</v>
      </c>
      <c r="H1594" s="13">
        <v>26.89</v>
      </c>
      <c r="I1594" s="18">
        <v>446.26</v>
      </c>
      <c r="J1594" s="15">
        <f t="shared" si="5"/>
        <v>11999.9314</v>
      </c>
      <c r="K1594" s="10" t="str">
        <f t="array" ref="K1594">IFERROR(XLOOKUP(G1594,'Tipo de Carga'!A:A,'Tipo de Carga'!B:B))</f>
        <v>Ticket</v>
      </c>
      <c r="L1594" s="10">
        <f t="shared" si="2"/>
        <v>3</v>
      </c>
      <c r="M1594" s="10">
        <f t="shared" si="3"/>
        <v>16</v>
      </c>
      <c r="N1594" s="10">
        <f t="shared" si="4"/>
        <v>1</v>
      </c>
      <c r="O1594" s="10" t="str">
        <f t="array" ref="O1594">IFERROR(XLOOKUP(G1594,'Tipo de Carga'!A:A,'Tipo de Carga'!C:C))</f>
        <v>Diesel</v>
      </c>
    </row>
    <row r="1595">
      <c r="A1595" s="16">
        <v>1939.0</v>
      </c>
      <c r="B1595" s="10" t="str">
        <f t="array" ref="B1595">IFERROR(XLOOKUP(A1595,'Asignacion Ene'!A:A,'Asignacion Ene'!C:C))</f>
        <v>Full Liver</v>
      </c>
      <c r="C1595" s="10" t="str">
        <f t="array" ref="C1595">IFERROR(XLOOKUP(A1595,'Asignacion Ene'!A:A,'Asignacion Ene'!B:B))</f>
        <v>EC-01</v>
      </c>
      <c r="D1595" s="17" t="s">
        <v>402</v>
      </c>
      <c r="E1595" s="19" t="s">
        <v>99</v>
      </c>
      <c r="F1595" s="10" t="str">
        <f t="array" ref="F1595">IFERROR(XLOOKUP(E1595,Operadores!A:A,Operadores!B:B))</f>
        <v>JARDAN</v>
      </c>
      <c r="G1595" s="16" t="s">
        <v>103</v>
      </c>
      <c r="H1595" s="13">
        <v>25.59</v>
      </c>
      <c r="I1595" s="18">
        <v>203.2</v>
      </c>
      <c r="J1595" s="15">
        <f t="shared" si="5"/>
        <v>5199.888</v>
      </c>
      <c r="K1595" s="10" t="str">
        <f t="array" ref="K1595">IFERROR(XLOOKUP(G1595,'Tipo de Carga'!A:A,'Tipo de Carga'!B:B))</f>
        <v>Ticket</v>
      </c>
      <c r="L1595" s="10">
        <f t="shared" si="2"/>
        <v>3</v>
      </c>
      <c r="M1595" s="10">
        <f t="shared" si="3"/>
        <v>16</v>
      </c>
      <c r="N1595" s="10">
        <f t="shared" si="4"/>
        <v>1</v>
      </c>
      <c r="O1595" s="10" t="str">
        <f t="array" ref="O1595">IFERROR(XLOOKUP(G1595,'Tipo de Carga'!A:A,'Tipo de Carga'!C:C))</f>
        <v>Diesel</v>
      </c>
    </row>
    <row r="1596">
      <c r="A1596" s="16">
        <v>1895.0</v>
      </c>
      <c r="B1596" s="10" t="str">
        <f t="array" ref="B1596">IFERROR(XLOOKUP(A1596,'Asignacion Ene'!A:A,'Asignacion Ene'!C:C))</f>
        <v>Sayer Sencillo</v>
      </c>
      <c r="C1596" s="10" t="str">
        <f t="array" ref="C1596">IFERROR(XLOOKUP(A1596,'Asignacion Ene'!A:A,'Asignacion Ene'!B:B))</f>
        <v>EC-04</v>
      </c>
      <c r="D1596" s="17" t="s">
        <v>402</v>
      </c>
      <c r="E1596" s="16" t="s">
        <v>349</v>
      </c>
      <c r="F1596" s="10" t="str">
        <f t="array" ref="F1596">IFERROR(XLOOKUP(E1596,Operadores!A:A,Operadores!B:B))</f>
        <v>FABMA</v>
      </c>
      <c r="G1596" s="16" t="s">
        <v>103</v>
      </c>
      <c r="H1596" s="13">
        <v>26.15</v>
      </c>
      <c r="I1596" s="18">
        <v>382.4</v>
      </c>
      <c r="J1596" s="15">
        <f t="shared" si="5"/>
        <v>9999.76</v>
      </c>
      <c r="K1596" s="10" t="str">
        <f t="array" ref="K1596">IFERROR(XLOOKUP(G1596,'Tipo de Carga'!A:A,'Tipo de Carga'!B:B))</f>
        <v>Ticket</v>
      </c>
      <c r="L1596" s="10">
        <f t="shared" si="2"/>
        <v>3</v>
      </c>
      <c r="M1596" s="10">
        <f t="shared" si="3"/>
        <v>16</v>
      </c>
      <c r="N1596" s="10">
        <f t="shared" si="4"/>
        <v>1</v>
      </c>
      <c r="O1596" s="10" t="str">
        <f t="array" ref="O1596">IFERROR(XLOOKUP(G1596,'Tipo de Carga'!A:A,'Tipo de Carga'!C:C))</f>
        <v>Diesel</v>
      </c>
    </row>
    <row r="1597">
      <c r="A1597" s="16">
        <v>1971.0</v>
      </c>
      <c r="B1597" s="10" t="str">
        <f t="array" ref="B1597">IFERROR(XLOOKUP(A1597,'Asignacion Ene'!A:A,'Asignacion Ene'!C:C))</f>
        <v>Sayer Sencillo</v>
      </c>
      <c r="C1597" s="10" t="str">
        <f t="array" ref="C1597">IFERROR(XLOOKUP(A1597,'Asignacion Ene'!A:A,'Asignacion Ene'!B:B))</f>
        <v>EC-04</v>
      </c>
      <c r="D1597" s="17" t="s">
        <v>402</v>
      </c>
      <c r="E1597" s="16" t="s">
        <v>79</v>
      </c>
      <c r="F1597" s="10" t="str">
        <f t="array" ref="F1597">IFERROR(XLOOKUP(E1597,Operadores!A:A,Operadores!B:B))</f>
        <v>OLVOSX</v>
      </c>
      <c r="G1597" s="16" t="s">
        <v>103</v>
      </c>
      <c r="H1597" s="13">
        <v>26.88</v>
      </c>
      <c r="I1597" s="18">
        <v>401.78</v>
      </c>
      <c r="J1597" s="15">
        <f t="shared" si="5"/>
        <v>10799.8464</v>
      </c>
      <c r="K1597" s="10" t="str">
        <f t="array" ref="K1597">IFERROR(XLOOKUP(G1597,'Tipo de Carga'!A:A,'Tipo de Carga'!B:B))</f>
        <v>Ticket</v>
      </c>
      <c r="L1597" s="10">
        <f t="shared" si="2"/>
        <v>3</v>
      </c>
      <c r="M1597" s="10">
        <f t="shared" si="3"/>
        <v>16</v>
      </c>
      <c r="N1597" s="10">
        <f t="shared" si="4"/>
        <v>1</v>
      </c>
      <c r="O1597" s="10" t="str">
        <f t="array" ref="O1597">IFERROR(XLOOKUP(G1597,'Tipo de Carga'!A:A,'Tipo de Carga'!C:C))</f>
        <v>Diesel</v>
      </c>
    </row>
    <row r="1598">
      <c r="A1598" s="16" t="s">
        <v>228</v>
      </c>
      <c r="B1598" s="10" t="str">
        <f t="array" ref="B1598">IFERROR(XLOOKUP(A1598,'Asignacion Ene'!A:A,'Asignacion Ene'!C:C))</f>
        <v>Sayer Patios y T.</v>
      </c>
      <c r="C1598" s="10" t="str">
        <f t="array" ref="C1598">IFERROR(XLOOKUP(A1598,'Asignacion Ene'!A:A,'Asignacion Ene'!B:B))</f>
        <v>EC-04</v>
      </c>
      <c r="D1598" s="17" t="s">
        <v>402</v>
      </c>
      <c r="E1598" s="19" t="s">
        <v>229</v>
      </c>
      <c r="F1598" s="10" t="str">
        <f t="array" ref="F1598">IFERROR(XLOOKUP(E1598,Operadores!A:A,Operadores!B:B))</f>
        <v>TAMDAV</v>
      </c>
      <c r="G1598" s="16" t="s">
        <v>103</v>
      </c>
      <c r="H1598" s="13">
        <v>25.79</v>
      </c>
      <c r="I1598" s="18">
        <v>297.07</v>
      </c>
      <c r="J1598" s="15">
        <f t="shared" si="5"/>
        <v>7661.4353</v>
      </c>
      <c r="K1598" s="10" t="str">
        <f t="array" ref="K1598">IFERROR(XLOOKUP(G1598,'Tipo de Carga'!A:A,'Tipo de Carga'!B:B))</f>
        <v>Ticket</v>
      </c>
      <c r="L1598" s="10">
        <f t="shared" si="2"/>
        <v>3</v>
      </c>
      <c r="M1598" s="10">
        <f t="shared" si="3"/>
        <v>16</v>
      </c>
      <c r="N1598" s="10">
        <f t="shared" si="4"/>
        <v>1</v>
      </c>
      <c r="O1598" s="10" t="str">
        <f t="array" ref="O1598">IFERROR(XLOOKUP(G1598,'Tipo de Carga'!A:A,'Tipo de Carga'!C:C))</f>
        <v>Diesel</v>
      </c>
    </row>
    <row r="1599">
      <c r="A1599" s="16">
        <v>1972.0</v>
      </c>
      <c r="B1599" s="10" t="str">
        <f t="array" ref="B1599">IFERROR(XLOOKUP(A1599,'Asignacion Ene'!A:A,'Asignacion Ene'!C:C))</f>
        <v>Sayer Sencillo</v>
      </c>
      <c r="C1599" s="10" t="str">
        <f t="array" ref="C1599">IFERROR(XLOOKUP(A1599,'Asignacion Ene'!A:A,'Asignacion Ene'!B:B))</f>
        <v>EC-04</v>
      </c>
      <c r="D1599" s="17" t="s">
        <v>402</v>
      </c>
      <c r="E1599" s="16" t="s">
        <v>274</v>
      </c>
      <c r="F1599" s="10" t="str">
        <f t="array" ref="F1599">IFERROR(XLOOKUP(E1599,Operadores!A:A,Operadores!B:B))</f>
        <v>ROMJOS</v>
      </c>
      <c r="G1599" s="16" t="s">
        <v>103</v>
      </c>
      <c r="H1599" s="13">
        <v>25.29</v>
      </c>
      <c r="I1599" s="18">
        <v>197.7</v>
      </c>
      <c r="J1599" s="15">
        <f t="shared" si="5"/>
        <v>4999.833</v>
      </c>
      <c r="K1599" s="10" t="str">
        <f t="array" ref="K1599">IFERROR(XLOOKUP(G1599,'Tipo de Carga'!A:A,'Tipo de Carga'!B:B))</f>
        <v>Ticket</v>
      </c>
      <c r="L1599" s="10">
        <f t="shared" si="2"/>
        <v>3</v>
      </c>
      <c r="M1599" s="10">
        <f t="shared" si="3"/>
        <v>16</v>
      </c>
      <c r="N1599" s="10">
        <f t="shared" si="4"/>
        <v>1</v>
      </c>
      <c r="O1599" s="10" t="str">
        <f t="array" ref="O1599">IFERROR(XLOOKUP(G1599,'Tipo de Carga'!A:A,'Tipo de Carga'!C:C))</f>
        <v>Diesel</v>
      </c>
    </row>
    <row r="1600">
      <c r="A1600" s="16">
        <v>1967.0</v>
      </c>
      <c r="B1600" s="10" t="str">
        <f t="array" ref="B1600">IFERROR(XLOOKUP(A1600,'Asignacion Ene'!A:A,'Asignacion Ene'!C:C))</f>
        <v>Sayer Sencillo</v>
      </c>
      <c r="C1600" s="10" t="str">
        <f t="array" ref="C1600">IFERROR(XLOOKUP(A1600,'Asignacion Ene'!A:A,'Asignacion Ene'!B:B))</f>
        <v>EC-04</v>
      </c>
      <c r="D1600" s="17" t="s">
        <v>402</v>
      </c>
      <c r="E1600" s="16" t="s">
        <v>315</v>
      </c>
      <c r="F1600" s="10" t="str">
        <f t="array" ref="F1600">IFERROR(XLOOKUP(E1600,Operadores!A:A,Operadores!B:B))</f>
        <v>BARMIGX</v>
      </c>
      <c r="G1600" s="16" t="s">
        <v>103</v>
      </c>
      <c r="H1600" s="13">
        <v>25.29</v>
      </c>
      <c r="I1600" s="18">
        <v>134.44</v>
      </c>
      <c r="J1600" s="15">
        <f t="shared" si="5"/>
        <v>3399.9876</v>
      </c>
      <c r="K1600" s="10" t="str">
        <f t="array" ref="K1600">IFERROR(XLOOKUP(G1600,'Tipo de Carga'!A:A,'Tipo de Carga'!B:B))</f>
        <v>Ticket</v>
      </c>
      <c r="L1600" s="10">
        <f t="shared" si="2"/>
        <v>3</v>
      </c>
      <c r="M1600" s="10">
        <f t="shared" si="3"/>
        <v>16</v>
      </c>
      <c r="N1600" s="10">
        <f t="shared" si="4"/>
        <v>1</v>
      </c>
      <c r="O1600" s="10" t="str">
        <f t="array" ref="O1600">IFERROR(XLOOKUP(G1600,'Tipo de Carga'!A:A,'Tipo de Carga'!C:C))</f>
        <v>Diesel</v>
      </c>
    </row>
    <row r="1601">
      <c r="A1601" s="16">
        <v>1939.0</v>
      </c>
      <c r="B1601" s="10" t="str">
        <f t="array" ref="B1601">IFERROR(XLOOKUP(A1601,'Asignacion Ene'!A:A,'Asignacion Ene'!C:C))</f>
        <v>Full Liver</v>
      </c>
      <c r="C1601" s="10" t="str">
        <f t="array" ref="C1601">IFERROR(XLOOKUP(A1601,'Asignacion Ene'!A:A,'Asignacion Ene'!B:B))</f>
        <v>EC-01</v>
      </c>
      <c r="D1601" s="17" t="s">
        <v>402</v>
      </c>
      <c r="E1601" s="19" t="s">
        <v>99</v>
      </c>
      <c r="F1601" s="10" t="str">
        <f t="array" ref="F1601">IFERROR(XLOOKUP(E1601,Operadores!A:A,Operadores!B:B))</f>
        <v>JARDAN</v>
      </c>
      <c r="G1601" s="16" t="s">
        <v>103</v>
      </c>
      <c r="H1601" s="13">
        <v>26.34</v>
      </c>
      <c r="I1601" s="18">
        <v>364.46</v>
      </c>
      <c r="J1601" s="15">
        <f t="shared" si="5"/>
        <v>9599.8764</v>
      </c>
      <c r="K1601" s="10" t="str">
        <f t="array" ref="K1601">IFERROR(XLOOKUP(G1601,'Tipo de Carga'!A:A,'Tipo de Carga'!B:B))</f>
        <v>Ticket</v>
      </c>
      <c r="L1601" s="10">
        <f t="shared" si="2"/>
        <v>3</v>
      </c>
      <c r="M1601" s="10">
        <f t="shared" si="3"/>
        <v>16</v>
      </c>
      <c r="N1601" s="10">
        <f t="shared" si="4"/>
        <v>1</v>
      </c>
      <c r="O1601" s="10" t="str">
        <f t="array" ref="O1601">IFERROR(XLOOKUP(G1601,'Tipo de Carga'!A:A,'Tipo de Carga'!C:C))</f>
        <v>Diesel</v>
      </c>
    </row>
    <row r="1602">
      <c r="A1602" s="16">
        <v>1992.0</v>
      </c>
      <c r="B1602" s="10" t="str">
        <f t="array" ref="B1602">IFERROR(XLOOKUP(A1602,'Asignacion Ene'!A:A,'Asignacion Ene'!C:C))</f>
        <v>MeLi Dedicado TD</v>
      </c>
      <c r="C1602" s="10" t="str">
        <f t="array" ref="C1602">IFERROR(XLOOKUP(A1602,'Asignacion Ene'!A:A,'Asignacion Ene'!B:B))</f>
        <v>EC-05</v>
      </c>
      <c r="D1602" s="17" t="s">
        <v>402</v>
      </c>
      <c r="E1602" s="19" t="s">
        <v>189</v>
      </c>
      <c r="F1602" s="10" t="str">
        <f t="array" ref="F1602">IFERROR(XLOOKUP(E1602,Operadores!A:A,Operadores!B:B))</f>
        <v>MENMI</v>
      </c>
      <c r="G1602" s="16" t="s">
        <v>103</v>
      </c>
      <c r="H1602" s="13">
        <v>26.89</v>
      </c>
      <c r="I1602" s="18">
        <v>446.26</v>
      </c>
      <c r="J1602" s="15">
        <f t="shared" si="5"/>
        <v>11999.9314</v>
      </c>
      <c r="K1602" s="10" t="str">
        <f t="array" ref="K1602">IFERROR(XLOOKUP(G1602,'Tipo de Carga'!A:A,'Tipo de Carga'!B:B))</f>
        <v>Ticket</v>
      </c>
      <c r="L1602" s="10">
        <f t="shared" si="2"/>
        <v>3</v>
      </c>
      <c r="M1602" s="10">
        <f t="shared" si="3"/>
        <v>16</v>
      </c>
      <c r="N1602" s="10">
        <f t="shared" si="4"/>
        <v>1</v>
      </c>
      <c r="O1602" s="10" t="str">
        <f t="array" ref="O1602">IFERROR(XLOOKUP(G1602,'Tipo de Carga'!A:A,'Tipo de Carga'!C:C))</f>
        <v>Diesel</v>
      </c>
    </row>
    <row r="1603">
      <c r="A1603" s="16">
        <v>1858.0</v>
      </c>
      <c r="B1603" s="10" t="str">
        <f t="array" ref="B1603">IFERROR(XLOOKUP(A1603,'Asignacion Ene'!A:A,'Asignacion Ene'!C:C))</f>
        <v>Hisense</v>
      </c>
      <c r="C1603" s="10" t="str">
        <f t="array" ref="C1603">IFERROR(XLOOKUP(A1603,'Asignacion Ene'!A:A,'Asignacion Ene'!B:B))</f>
        <v>EC-03</v>
      </c>
      <c r="D1603" s="17" t="s">
        <v>402</v>
      </c>
      <c r="E1603" s="16" t="s">
        <v>78</v>
      </c>
      <c r="F1603" s="10" t="str">
        <f t="array" ref="F1603">IFERROR(XLOOKUP(E1603,Operadores!A:A,Operadores!B:B))</f>
        <v>IBAANY</v>
      </c>
      <c r="G1603" s="16" t="s">
        <v>103</v>
      </c>
      <c r="H1603" s="13">
        <v>26.19</v>
      </c>
      <c r="I1603" s="18">
        <v>366.55</v>
      </c>
      <c r="J1603" s="15">
        <f t="shared" si="5"/>
        <v>9599.9445</v>
      </c>
      <c r="K1603" s="10" t="str">
        <f t="array" ref="K1603">IFERROR(XLOOKUP(G1603,'Tipo de Carga'!A:A,'Tipo de Carga'!B:B))</f>
        <v>Ticket</v>
      </c>
      <c r="L1603" s="10">
        <f t="shared" si="2"/>
        <v>3</v>
      </c>
      <c r="M1603" s="10">
        <f t="shared" si="3"/>
        <v>16</v>
      </c>
      <c r="N1603" s="10">
        <f t="shared" si="4"/>
        <v>1</v>
      </c>
      <c r="O1603" s="10" t="str">
        <f t="array" ref="O1603">IFERROR(XLOOKUP(G1603,'Tipo de Carga'!A:A,'Tipo de Carga'!C:C))</f>
        <v>Diesel</v>
      </c>
    </row>
    <row r="1604">
      <c r="A1604" s="16">
        <v>1761.0</v>
      </c>
      <c r="B1604" s="10" t="str">
        <f t="array" ref="B1604">IFERROR(XLOOKUP(A1604,'Asignacion Ene'!A:A,'Asignacion Ene'!C:C))</f>
        <v>Wm Full</v>
      </c>
      <c r="C1604" s="10" t="str">
        <f t="array" ref="C1604">IFERROR(XLOOKUP(A1604,'Asignacion Ene'!A:A,'Asignacion Ene'!B:B))</f>
        <v>EC-08</v>
      </c>
      <c r="D1604" s="17" t="s">
        <v>402</v>
      </c>
      <c r="E1604" s="16" t="s">
        <v>102</v>
      </c>
      <c r="F1604" s="10" t="str">
        <f t="array" ref="F1604">IFERROR(XLOOKUP(E1604,Operadores!A:A,Operadores!B:B))</f>
        <v>RAMBAR</v>
      </c>
      <c r="G1604" s="16" t="s">
        <v>103</v>
      </c>
      <c r="H1604" s="13">
        <v>25.59</v>
      </c>
      <c r="I1604" s="18">
        <v>468.93</v>
      </c>
      <c r="J1604" s="15">
        <f t="shared" si="5"/>
        <v>11999.9187</v>
      </c>
      <c r="K1604" s="10" t="str">
        <f t="array" ref="K1604">IFERROR(XLOOKUP(G1604,'Tipo de Carga'!A:A,'Tipo de Carga'!B:B))</f>
        <v>Ticket</v>
      </c>
      <c r="L1604" s="10">
        <f t="shared" si="2"/>
        <v>3</v>
      </c>
      <c r="M1604" s="10">
        <f t="shared" si="3"/>
        <v>16</v>
      </c>
      <c r="N1604" s="10">
        <f t="shared" si="4"/>
        <v>1</v>
      </c>
      <c r="O1604" s="10" t="str">
        <f t="array" ref="O1604">IFERROR(XLOOKUP(G1604,'Tipo de Carga'!A:A,'Tipo de Carga'!C:C))</f>
        <v>Diesel</v>
      </c>
    </row>
    <row r="1605">
      <c r="A1605" s="16">
        <v>1921.0</v>
      </c>
      <c r="B1605" s="10" t="str">
        <f t="array" ref="B1605">IFERROR(XLOOKUP(A1605,'Asignacion Ene'!A:A,'Asignacion Ene'!C:C))</f>
        <v>Circuitos</v>
      </c>
      <c r="C1605" s="10" t="str">
        <f t="array" ref="C1605">IFERROR(XLOOKUP(A1605,'Asignacion Ene'!A:A,'Asignacion Ene'!B:B))</f>
        <v>EC-03</v>
      </c>
      <c r="D1605" s="17" t="s">
        <v>402</v>
      </c>
      <c r="E1605" s="19" t="s">
        <v>107</v>
      </c>
      <c r="F1605" s="10" t="str">
        <f t="array" ref="F1605">IFERROR(XLOOKUP(E1605,Operadores!A:A,Operadores!B:B))</f>
        <v>MIREDM</v>
      </c>
      <c r="G1605" s="16" t="s">
        <v>108</v>
      </c>
      <c r="H1605" s="13">
        <v>10.25</v>
      </c>
      <c r="I1605" s="18">
        <v>265.74</v>
      </c>
      <c r="J1605" s="15">
        <f t="shared" si="5"/>
        <v>2723.835</v>
      </c>
      <c r="K1605" s="10" t="str">
        <f t="array" ref="K1605">IFERROR(XLOOKUP(G1605,'Tipo de Carga'!A:A,'Tipo de Carga'!B:B))</f>
        <v>Natgas</v>
      </c>
      <c r="L1605" s="10">
        <f t="shared" si="2"/>
        <v>3</v>
      </c>
      <c r="M1605" s="10">
        <f t="shared" si="3"/>
        <v>16</v>
      </c>
      <c r="N1605" s="10">
        <f t="shared" si="4"/>
        <v>1</v>
      </c>
      <c r="O1605" s="10" t="str">
        <f t="array" ref="O1605">IFERROR(XLOOKUP(G1605,'Tipo de Carga'!A:A,'Tipo de Carga'!C:C))</f>
        <v>GNC</v>
      </c>
    </row>
    <row r="1606">
      <c r="A1606" s="16">
        <v>1921.0</v>
      </c>
      <c r="B1606" s="10" t="str">
        <f t="array" ref="B1606">IFERROR(XLOOKUP(A1606,'Asignacion Ene'!A:A,'Asignacion Ene'!C:C))</f>
        <v>Circuitos</v>
      </c>
      <c r="C1606" s="10" t="str">
        <f t="array" ref="C1606">IFERROR(XLOOKUP(A1606,'Asignacion Ene'!A:A,'Asignacion Ene'!B:B))</f>
        <v>EC-03</v>
      </c>
      <c r="D1606" s="17" t="s">
        <v>402</v>
      </c>
      <c r="E1606" s="19" t="s">
        <v>107</v>
      </c>
      <c r="F1606" s="10" t="str">
        <f t="array" ref="F1606">IFERROR(XLOOKUP(E1606,Operadores!A:A,Operadores!B:B))</f>
        <v>MIREDM</v>
      </c>
      <c r="G1606" s="16" t="s">
        <v>109</v>
      </c>
      <c r="H1606" s="13">
        <v>10.25</v>
      </c>
      <c r="I1606" s="18">
        <v>256.34</v>
      </c>
      <c r="J1606" s="15">
        <f t="shared" si="5"/>
        <v>2627.485</v>
      </c>
      <c r="K1606" s="10" t="str">
        <f t="array" ref="K1606">IFERROR(XLOOKUP(G1606,'Tipo de Carga'!A:A,'Tipo de Carga'!B:B))</f>
        <v>Natgas</v>
      </c>
      <c r="L1606" s="10">
        <f t="shared" si="2"/>
        <v>3</v>
      </c>
      <c r="M1606" s="10">
        <f t="shared" si="3"/>
        <v>16</v>
      </c>
      <c r="N1606" s="10">
        <f t="shared" si="4"/>
        <v>1</v>
      </c>
      <c r="O1606" s="10" t="str">
        <f t="array" ref="O1606">IFERROR(XLOOKUP(G1606,'Tipo de Carga'!A:A,'Tipo de Carga'!C:C))</f>
        <v>GNC</v>
      </c>
    </row>
    <row r="1607">
      <c r="A1607" s="16">
        <v>1917.0</v>
      </c>
      <c r="B1607" s="10" t="str">
        <f t="array" ref="B1607">IFERROR(XLOOKUP(A1607,'Asignacion Ene'!A:A,'Asignacion Ene'!C:C))</f>
        <v>MeLi asignado SD</v>
      </c>
      <c r="C1607" s="10" t="str">
        <f t="array" ref="C1607">IFERROR(XLOOKUP(A1607,'Asignacion Ene'!A:A,'Asignacion Ene'!B:B))</f>
        <v>EC-05</v>
      </c>
      <c r="D1607" s="17" t="s">
        <v>402</v>
      </c>
      <c r="E1607" s="19" t="s">
        <v>184</v>
      </c>
      <c r="F1607" s="10" t="str">
        <f t="array" ref="F1607">IFERROR(XLOOKUP(E1607,Operadores!A:A,Operadores!B:B))</f>
        <v>ARASAL</v>
      </c>
      <c r="G1607" s="16" t="s">
        <v>185</v>
      </c>
      <c r="H1607" s="13">
        <v>10.25</v>
      </c>
      <c r="I1607" s="18">
        <v>190.82</v>
      </c>
      <c r="J1607" s="15">
        <f t="shared" si="5"/>
        <v>1955.905</v>
      </c>
      <c r="K1607" s="10" t="str">
        <f t="array" ref="K1607">IFERROR(XLOOKUP(G1607,'Tipo de Carga'!A:A,'Tipo de Carga'!B:B))</f>
        <v>Natgas</v>
      </c>
      <c r="L1607" s="10">
        <f t="shared" si="2"/>
        <v>3</v>
      </c>
      <c r="M1607" s="10">
        <f t="shared" si="3"/>
        <v>16</v>
      </c>
      <c r="N1607" s="10">
        <f t="shared" si="4"/>
        <v>1</v>
      </c>
      <c r="O1607" s="10" t="str">
        <f t="array" ref="O1607">IFERROR(XLOOKUP(G1607,'Tipo de Carga'!A:A,'Tipo de Carga'!C:C))</f>
        <v>GNC</v>
      </c>
    </row>
    <row r="1608">
      <c r="A1608" s="16">
        <v>1768.0</v>
      </c>
      <c r="B1608" s="10" t="str">
        <f t="array" ref="B1608">IFERROR(XLOOKUP(A1608,'Asignacion Ene'!A:A,'Asignacion Ene'!C:C))</f>
        <v>Pipas</v>
      </c>
      <c r="C1608" s="10" t="str">
        <f t="array" ref="C1608">IFERROR(XLOOKUP(A1608,'Asignacion Ene'!A:A,'Asignacion Ene'!B:B))</f>
        <v>EC-02</v>
      </c>
      <c r="D1608" s="17" t="s">
        <v>402</v>
      </c>
      <c r="E1608" s="16"/>
      <c r="F1608" s="10"/>
      <c r="G1608" s="16" t="s">
        <v>106</v>
      </c>
      <c r="H1608" s="13">
        <v>21.487641</v>
      </c>
      <c r="I1608" s="18">
        <v>336.0</v>
      </c>
      <c r="J1608" s="15">
        <f t="shared" si="5"/>
        <v>7219.847376</v>
      </c>
      <c r="K1608" s="10" t="str">
        <f t="array" ref="K1608">IFERROR(XLOOKUP(G1608,'Tipo de Carga'!A:A,'Tipo de Carga'!B:B))</f>
        <v>Nieto</v>
      </c>
      <c r="L1608" s="10">
        <f t="shared" si="2"/>
        <v>3</v>
      </c>
      <c r="M1608" s="10">
        <f t="shared" si="3"/>
        <v>16</v>
      </c>
      <c r="N1608" s="10">
        <f t="shared" si="4"/>
        <v>1</v>
      </c>
      <c r="O1608" s="10" t="str">
        <f t="array" ref="O1608">IFERROR(XLOOKUP(G1608,'Tipo de Carga'!A:A,'Tipo de Carga'!C:C))</f>
        <v>Diesel</v>
      </c>
    </row>
    <row r="1609">
      <c r="A1609" s="16">
        <v>1972.0</v>
      </c>
      <c r="B1609" s="10" t="str">
        <f t="array" ref="B1609">IFERROR(XLOOKUP(A1609,'Asignacion Ene'!A:A,'Asignacion Ene'!C:C))</f>
        <v>Sayer Sencillo</v>
      </c>
      <c r="C1609" s="10" t="str">
        <f t="array" ref="C1609">IFERROR(XLOOKUP(A1609,'Asignacion Ene'!A:A,'Asignacion Ene'!B:B))</f>
        <v>EC-04</v>
      </c>
      <c r="D1609" s="28">
        <v>45674.9465625</v>
      </c>
      <c r="E1609" s="16"/>
      <c r="F1609" s="10"/>
      <c r="G1609" s="16" t="s">
        <v>106</v>
      </c>
      <c r="H1609" s="13">
        <v>21.470214</v>
      </c>
      <c r="I1609" s="18">
        <v>680.0</v>
      </c>
      <c r="J1609" s="15">
        <f t="shared" si="5"/>
        <v>14599.74552</v>
      </c>
      <c r="K1609" s="10" t="str">
        <f t="array" ref="K1609">IFERROR(XLOOKUP(G1609,'Tipo de Carga'!A:A,'Tipo de Carga'!B:B))</f>
        <v>Nieto</v>
      </c>
      <c r="L1609" s="10">
        <f t="shared" si="2"/>
        <v>3</v>
      </c>
      <c r="M1609" s="10">
        <f t="shared" si="3"/>
        <v>17</v>
      </c>
      <c r="N1609" s="10">
        <f t="shared" si="4"/>
        <v>1</v>
      </c>
      <c r="O1609" s="10" t="str">
        <f t="array" ref="O1609">IFERROR(XLOOKUP(G1609,'Tipo de Carga'!A:A,'Tipo de Carga'!C:C))</f>
        <v>Diesel</v>
      </c>
    </row>
    <row r="1610">
      <c r="A1610" s="16">
        <v>1961.0</v>
      </c>
      <c r="B1610" s="10" t="str">
        <f t="array" ref="B1610">IFERROR(XLOOKUP(A1610,'Asignacion Ene'!A:A,'Asignacion Ene'!C:C))</f>
        <v>MeLi asignado SD</v>
      </c>
      <c r="C1610" s="10" t="str">
        <f t="array" ref="C1610">IFERROR(XLOOKUP(A1610,'Asignacion Ene'!A:A,'Asignacion Ene'!B:B))</f>
        <v>EC-05</v>
      </c>
      <c r="D1610" s="28">
        <v>45674.9465625</v>
      </c>
      <c r="E1610" s="16" t="s">
        <v>387</v>
      </c>
      <c r="F1610" s="10" t="str">
        <f t="array" ref="F1610">IFERROR(XLOOKUP(E1610,Operadores!A:A,Operadores!B:B))</f>
        <v>HERJOS07</v>
      </c>
      <c r="G1610" s="16" t="s">
        <v>17</v>
      </c>
      <c r="H1610" s="13">
        <v>19.2</v>
      </c>
      <c r="I1610" s="18">
        <v>384.59</v>
      </c>
      <c r="J1610" s="15">
        <f t="shared" si="5"/>
        <v>7384.128</v>
      </c>
      <c r="K1610" s="10" t="str">
        <f t="array" ref="K1610">IFERROR(XLOOKUP(G1610,'Tipo de Carga'!A:A,'Tipo de Carga'!B:B))</f>
        <v>Autoabasto</v>
      </c>
      <c r="L1610" s="10">
        <f t="shared" si="2"/>
        <v>3</v>
      </c>
      <c r="M1610" s="10">
        <f t="shared" si="3"/>
        <v>17</v>
      </c>
      <c r="N1610" s="10">
        <f t="shared" si="4"/>
        <v>1</v>
      </c>
      <c r="O1610" s="10" t="str">
        <f t="array" ref="O1610">IFERROR(XLOOKUP(G1610,'Tipo de Carga'!A:A,'Tipo de Carga'!C:C))</f>
        <v>Diesel</v>
      </c>
    </row>
    <row r="1611">
      <c r="A1611" s="16">
        <v>1934.0</v>
      </c>
      <c r="B1611" s="10" t="str">
        <f t="array" ref="B1611">IFERROR(XLOOKUP(A1611,'Asignacion Ene'!A:A,'Asignacion Ene'!C:C))</f>
        <v>Circuitos</v>
      </c>
      <c r="C1611" s="10" t="str">
        <f t="array" ref="C1611">IFERROR(XLOOKUP(A1611,'Asignacion Ene'!A:A,'Asignacion Ene'!B:B))</f>
        <v>EC-03</v>
      </c>
      <c r="D1611" s="28">
        <v>45674.886770833335</v>
      </c>
      <c r="E1611" s="16" t="s">
        <v>298</v>
      </c>
      <c r="F1611" s="10" t="str">
        <f t="array" ref="F1611">IFERROR(XLOOKUP(E1611,Operadores!A:A,Operadores!B:B))</f>
        <v>AVIEN</v>
      </c>
      <c r="G1611" s="16" t="s">
        <v>17</v>
      </c>
      <c r="H1611" s="13">
        <v>19.2</v>
      </c>
      <c r="I1611" s="18">
        <v>298.27</v>
      </c>
      <c r="J1611" s="15">
        <f t="shared" si="5"/>
        <v>5726.784</v>
      </c>
      <c r="K1611" s="10" t="str">
        <f t="array" ref="K1611">IFERROR(XLOOKUP(G1611,'Tipo de Carga'!A:A,'Tipo de Carga'!B:B))</f>
        <v>Autoabasto</v>
      </c>
      <c r="L1611" s="10">
        <f t="shared" si="2"/>
        <v>3</v>
      </c>
      <c r="M1611" s="10">
        <f t="shared" si="3"/>
        <v>17</v>
      </c>
      <c r="N1611" s="10">
        <f t="shared" si="4"/>
        <v>1</v>
      </c>
      <c r="O1611" s="10" t="str">
        <f t="array" ref="O1611">IFERROR(XLOOKUP(G1611,'Tipo de Carga'!A:A,'Tipo de Carga'!C:C))</f>
        <v>Diesel</v>
      </c>
    </row>
    <row r="1612">
      <c r="A1612" s="16">
        <v>1754.0</v>
      </c>
      <c r="B1612" s="10" t="str">
        <f t="array" ref="B1612">IFERROR(XLOOKUP(A1612,'Asignacion Ene'!A:A,'Asignacion Ene'!C:C))</f>
        <v>Pilgrims Tepo</v>
      </c>
      <c r="C1612" s="10" t="str">
        <f t="array" ref="C1612">IFERROR(XLOOKUP(A1612,'Asignacion Ene'!A:A,'Asignacion Ene'!B:B))</f>
        <v>EC-02</v>
      </c>
      <c r="D1612" s="28">
        <v>45674.84706018519</v>
      </c>
      <c r="E1612" s="16" t="s">
        <v>122</v>
      </c>
      <c r="F1612" s="10" t="str">
        <f t="array" ref="F1612">IFERROR(XLOOKUP(E1612,Operadores!A:A,Operadores!B:B))</f>
        <v>SANCAR01</v>
      </c>
      <c r="G1612" s="16" t="s">
        <v>17</v>
      </c>
      <c r="H1612" s="13">
        <v>19.2</v>
      </c>
      <c r="I1612" s="18">
        <v>208.8</v>
      </c>
      <c r="J1612" s="15">
        <f t="shared" si="5"/>
        <v>4008.96</v>
      </c>
      <c r="K1612" s="10" t="str">
        <f t="array" ref="K1612">IFERROR(XLOOKUP(G1612,'Tipo de Carga'!A:A,'Tipo de Carga'!B:B))</f>
        <v>Autoabasto</v>
      </c>
      <c r="L1612" s="10">
        <f t="shared" si="2"/>
        <v>3</v>
      </c>
      <c r="M1612" s="10">
        <f t="shared" si="3"/>
        <v>17</v>
      </c>
      <c r="N1612" s="10">
        <f t="shared" si="4"/>
        <v>1</v>
      </c>
      <c r="O1612" s="10" t="str">
        <f t="array" ref="O1612">IFERROR(XLOOKUP(G1612,'Tipo de Carga'!A:A,'Tipo de Carga'!C:C))</f>
        <v>Diesel</v>
      </c>
    </row>
    <row r="1613">
      <c r="A1613" s="16">
        <v>1990.0</v>
      </c>
      <c r="B1613" s="10" t="str">
        <f t="array" ref="B1613">IFERROR(XLOOKUP(A1613,'Asignacion Ene'!A:A,'Asignacion Ene'!C:C))</f>
        <v>MeLi asignado SD</v>
      </c>
      <c r="C1613" s="10" t="str">
        <f t="array" ref="C1613">IFERROR(XLOOKUP(A1613,'Asignacion Ene'!A:A,'Asignacion Ene'!B:B))</f>
        <v>EC-05</v>
      </c>
      <c r="D1613" s="28">
        <v>45674.846342592595</v>
      </c>
      <c r="E1613" s="16" t="s">
        <v>191</v>
      </c>
      <c r="F1613" s="10" t="str">
        <f t="array" ref="F1613">IFERROR(XLOOKUP(E1613,Operadores!A:A,Operadores!B:B))</f>
        <v>MENCAX</v>
      </c>
      <c r="G1613" s="16" t="s">
        <v>17</v>
      </c>
      <c r="H1613" s="13">
        <v>19.2</v>
      </c>
      <c r="I1613" s="18">
        <v>231.11</v>
      </c>
      <c r="J1613" s="15">
        <f t="shared" si="5"/>
        <v>4437.312</v>
      </c>
      <c r="K1613" s="10" t="str">
        <f t="array" ref="K1613">IFERROR(XLOOKUP(G1613,'Tipo de Carga'!A:A,'Tipo de Carga'!B:B))</f>
        <v>Autoabasto</v>
      </c>
      <c r="L1613" s="10">
        <f t="shared" si="2"/>
        <v>3</v>
      </c>
      <c r="M1613" s="10">
        <f t="shared" si="3"/>
        <v>17</v>
      </c>
      <c r="N1613" s="10">
        <f t="shared" si="4"/>
        <v>1</v>
      </c>
      <c r="O1613" s="10" t="str">
        <f t="array" ref="O1613">IFERROR(XLOOKUP(G1613,'Tipo de Carga'!A:A,'Tipo de Carga'!C:C))</f>
        <v>Diesel</v>
      </c>
    </row>
    <row r="1614">
      <c r="A1614" s="16">
        <v>1985.0</v>
      </c>
      <c r="B1614" s="10" t="str">
        <f t="array" ref="B1614">IFERROR(XLOOKUP(A1614,'Asignacion Ene'!A:A,'Asignacion Ene'!C:C))</f>
        <v>MeLi Dedicado TD</v>
      </c>
      <c r="C1614" s="10" t="str">
        <f t="array" ref="C1614">IFERROR(XLOOKUP(A1614,'Asignacion Ene'!A:A,'Asignacion Ene'!B:B))</f>
        <v>EC-05</v>
      </c>
      <c r="D1614" s="28">
        <v>45674.81894675926</v>
      </c>
      <c r="E1614" s="16" t="s">
        <v>266</v>
      </c>
      <c r="F1614" s="10" t="str">
        <f t="array" ref="F1614">IFERROR(XLOOKUP(E1614,Operadores!A:A,Operadores!B:B))</f>
        <v>TORAN</v>
      </c>
      <c r="G1614" s="16" t="s">
        <v>17</v>
      </c>
      <c r="H1614" s="13">
        <v>19.2</v>
      </c>
      <c r="I1614" s="18">
        <v>328.87</v>
      </c>
      <c r="J1614" s="15">
        <f t="shared" si="5"/>
        <v>6314.304</v>
      </c>
      <c r="K1614" s="10" t="str">
        <f t="array" ref="K1614">IFERROR(XLOOKUP(G1614,'Tipo de Carga'!A:A,'Tipo de Carga'!B:B))</f>
        <v>Autoabasto</v>
      </c>
      <c r="L1614" s="10">
        <f t="shared" si="2"/>
        <v>3</v>
      </c>
      <c r="M1614" s="10">
        <f t="shared" si="3"/>
        <v>17</v>
      </c>
      <c r="N1614" s="10">
        <f t="shared" si="4"/>
        <v>1</v>
      </c>
      <c r="O1614" s="10" t="str">
        <f t="array" ref="O1614">IFERROR(XLOOKUP(G1614,'Tipo de Carga'!A:A,'Tipo de Carga'!C:C))</f>
        <v>Diesel</v>
      </c>
    </row>
    <row r="1615">
      <c r="A1615" s="16">
        <v>2092.0</v>
      </c>
      <c r="B1615" s="10" t="str">
        <f t="array" ref="B1615">IFERROR(XLOOKUP(A1615,'Asignacion Ene'!A:A,'Asignacion Ene'!C:C))</f>
        <v>Circuitos</v>
      </c>
      <c r="C1615" s="10" t="str">
        <f t="array" ref="C1615">IFERROR(XLOOKUP(A1615,'Asignacion Ene'!A:A,'Asignacion Ene'!B:B))</f>
        <v>EC-03</v>
      </c>
      <c r="D1615" s="28">
        <v>45674.809537037036</v>
      </c>
      <c r="E1615" s="16" t="s">
        <v>70</v>
      </c>
      <c r="F1615" s="10" t="str">
        <f t="array" ref="F1615">IFERROR(XLOOKUP(E1615,Operadores!A:A,Operadores!B:B))</f>
        <v>CALJOR01</v>
      </c>
      <c r="G1615" s="16" t="s">
        <v>17</v>
      </c>
      <c r="H1615" s="13">
        <v>19.2</v>
      </c>
      <c r="I1615" s="18">
        <v>263.01</v>
      </c>
      <c r="J1615" s="15">
        <f t="shared" si="5"/>
        <v>5049.792</v>
      </c>
      <c r="K1615" s="10" t="str">
        <f t="array" ref="K1615">IFERROR(XLOOKUP(G1615,'Tipo de Carga'!A:A,'Tipo de Carga'!B:B))</f>
        <v>Autoabasto</v>
      </c>
      <c r="L1615" s="10">
        <f t="shared" si="2"/>
        <v>3</v>
      </c>
      <c r="M1615" s="10">
        <f t="shared" si="3"/>
        <v>17</v>
      </c>
      <c r="N1615" s="10">
        <f t="shared" si="4"/>
        <v>1</v>
      </c>
      <c r="O1615" s="10" t="str">
        <f t="array" ref="O1615">IFERROR(XLOOKUP(G1615,'Tipo de Carga'!A:A,'Tipo de Carga'!C:C))</f>
        <v>Diesel</v>
      </c>
    </row>
    <row r="1616">
      <c r="A1616" s="16">
        <v>1767.0</v>
      </c>
      <c r="B1616" s="10" t="str">
        <f t="array" ref="B1616">IFERROR(XLOOKUP(A1616,'Asignacion Ene'!A:A,'Asignacion Ene'!C:C))</f>
        <v>Pilgrims Tepo</v>
      </c>
      <c r="C1616" s="10" t="str">
        <f t="array" ref="C1616">IFERROR(XLOOKUP(A1616,'Asignacion Ene'!A:A,'Asignacion Ene'!B:B))</f>
        <v>EC-02</v>
      </c>
      <c r="D1616" s="28">
        <v>45674.75013888889</v>
      </c>
      <c r="E1616" s="16" t="s">
        <v>50</v>
      </c>
      <c r="F1616" s="10" t="str">
        <f t="array" ref="F1616">IFERROR(XLOOKUP(E1616,Operadores!A:A,Operadores!B:B))</f>
        <v>SANJUA07</v>
      </c>
      <c r="G1616" s="16" t="s">
        <v>17</v>
      </c>
      <c r="H1616" s="13">
        <v>19.2</v>
      </c>
      <c r="I1616" s="18">
        <v>89.46</v>
      </c>
      <c r="J1616" s="15">
        <f t="shared" si="5"/>
        <v>1717.632</v>
      </c>
      <c r="K1616" s="10" t="str">
        <f t="array" ref="K1616">IFERROR(XLOOKUP(G1616,'Tipo de Carga'!A:A,'Tipo de Carga'!B:B))</f>
        <v>Autoabasto</v>
      </c>
      <c r="L1616" s="10">
        <f t="shared" si="2"/>
        <v>3</v>
      </c>
      <c r="M1616" s="10">
        <f t="shared" si="3"/>
        <v>17</v>
      </c>
      <c r="N1616" s="10">
        <f t="shared" si="4"/>
        <v>1</v>
      </c>
      <c r="O1616" s="10" t="str">
        <f t="array" ref="O1616">IFERROR(XLOOKUP(G1616,'Tipo de Carga'!A:A,'Tipo de Carga'!C:C))</f>
        <v>Diesel</v>
      </c>
    </row>
    <row r="1617">
      <c r="A1617" s="16">
        <v>1752.0</v>
      </c>
      <c r="B1617" s="10" t="str">
        <f t="array" ref="B1617">IFERROR(XLOOKUP(A1617,'Asignacion Ene'!A:A,'Asignacion Ene'!C:C))</f>
        <v>Liverpool Local</v>
      </c>
      <c r="C1617" s="10" t="str">
        <f t="array" ref="C1617">IFERROR(XLOOKUP(A1617,'Asignacion Ene'!A:A,'Asignacion Ene'!B:B))</f>
        <v>EC-01</v>
      </c>
      <c r="D1617" s="28">
        <v>45674.747094907405</v>
      </c>
      <c r="E1617" s="16" t="s">
        <v>238</v>
      </c>
      <c r="F1617" s="10" t="str">
        <f t="array" ref="F1617">IFERROR(XLOOKUP(E1617,Operadores!A:A,Operadores!B:B))</f>
        <v>ROBJUA01</v>
      </c>
      <c r="G1617" s="16" t="s">
        <v>17</v>
      </c>
      <c r="H1617" s="13">
        <v>19.2</v>
      </c>
      <c r="I1617" s="18">
        <v>374.46</v>
      </c>
      <c r="J1617" s="15">
        <f t="shared" si="5"/>
        <v>7189.632</v>
      </c>
      <c r="K1617" s="10" t="str">
        <f t="array" ref="K1617">IFERROR(XLOOKUP(G1617,'Tipo de Carga'!A:A,'Tipo de Carga'!B:B))</f>
        <v>Autoabasto</v>
      </c>
      <c r="L1617" s="10">
        <f t="shared" si="2"/>
        <v>3</v>
      </c>
      <c r="M1617" s="10">
        <f t="shared" si="3"/>
        <v>17</v>
      </c>
      <c r="N1617" s="10">
        <f t="shared" si="4"/>
        <v>1</v>
      </c>
      <c r="O1617" s="10" t="str">
        <f t="array" ref="O1617">IFERROR(XLOOKUP(G1617,'Tipo de Carga'!A:A,'Tipo de Carga'!C:C))</f>
        <v>Diesel</v>
      </c>
    </row>
    <row r="1618">
      <c r="A1618" s="16">
        <v>2002.0</v>
      </c>
      <c r="B1618" s="10" t="str">
        <f t="array" ref="B1618">IFERROR(XLOOKUP(A1618,'Asignacion Ene'!A:A,'Asignacion Ene'!C:C))</f>
        <v>MeLi Dedicado Merida</v>
      </c>
      <c r="C1618" s="10" t="str">
        <f t="array" ref="C1618">IFERROR(XLOOKUP(A1618,'Asignacion Ene'!A:A,'Asignacion Ene'!B:B))</f>
        <v>EC-05</v>
      </c>
      <c r="D1618" s="28">
        <v>45674.7346875</v>
      </c>
      <c r="E1618" s="16" t="s">
        <v>309</v>
      </c>
      <c r="F1618" s="10" t="str">
        <f t="array" ref="F1618">IFERROR(XLOOKUP(E1618,Operadores!A:A,Operadores!B:B))</f>
        <v>VELALE</v>
      </c>
      <c r="G1618" s="16" t="s">
        <v>17</v>
      </c>
      <c r="H1618" s="13">
        <v>19.2</v>
      </c>
      <c r="I1618" s="18">
        <v>305.04</v>
      </c>
      <c r="J1618" s="15">
        <f t="shared" si="5"/>
        <v>5856.768</v>
      </c>
      <c r="K1618" s="10" t="str">
        <f t="array" ref="K1618">IFERROR(XLOOKUP(G1618,'Tipo de Carga'!A:A,'Tipo de Carga'!B:B))</f>
        <v>Autoabasto</v>
      </c>
      <c r="L1618" s="10">
        <f t="shared" si="2"/>
        <v>3</v>
      </c>
      <c r="M1618" s="10">
        <f t="shared" si="3"/>
        <v>17</v>
      </c>
      <c r="N1618" s="10">
        <f t="shared" si="4"/>
        <v>1</v>
      </c>
      <c r="O1618" s="10" t="str">
        <f t="array" ref="O1618">IFERROR(XLOOKUP(G1618,'Tipo de Carga'!A:A,'Tipo de Carga'!C:C))</f>
        <v>Diesel</v>
      </c>
    </row>
    <row r="1619">
      <c r="A1619" s="16">
        <v>1863.0</v>
      </c>
      <c r="B1619" s="10" t="str">
        <f t="array" ref="B1619">IFERROR(XLOOKUP(A1619,'Asignacion Ene'!A:A,'Asignacion Ene'!C:C))</f>
        <v>Pilgrims Tepo</v>
      </c>
      <c r="C1619" s="10" t="str">
        <f t="array" ref="C1619">IFERROR(XLOOKUP(A1619,'Asignacion Ene'!A:A,'Asignacion Ene'!B:B))</f>
        <v>EC-02</v>
      </c>
      <c r="D1619" s="28">
        <v>45674.732256944444</v>
      </c>
      <c r="E1619" s="16" t="s">
        <v>237</v>
      </c>
      <c r="F1619" s="10" t="str">
        <f t="array" ref="F1619">IFERROR(XLOOKUP(E1619,Operadores!A:A,Operadores!B:B))</f>
        <v>SANJES01</v>
      </c>
      <c r="G1619" s="16" t="s">
        <v>17</v>
      </c>
      <c r="H1619" s="13">
        <v>19.2</v>
      </c>
      <c r="I1619" s="18">
        <v>249.65</v>
      </c>
      <c r="J1619" s="15">
        <f t="shared" si="5"/>
        <v>4793.28</v>
      </c>
      <c r="K1619" s="10" t="str">
        <f t="array" ref="K1619">IFERROR(XLOOKUP(G1619,'Tipo de Carga'!A:A,'Tipo de Carga'!B:B))</f>
        <v>Autoabasto</v>
      </c>
      <c r="L1619" s="10">
        <f t="shared" si="2"/>
        <v>3</v>
      </c>
      <c r="M1619" s="10">
        <f t="shared" si="3"/>
        <v>17</v>
      </c>
      <c r="N1619" s="10">
        <f t="shared" si="4"/>
        <v>1</v>
      </c>
      <c r="O1619" s="10" t="str">
        <f t="array" ref="O1619">IFERROR(XLOOKUP(G1619,'Tipo de Carga'!A:A,'Tipo de Carga'!C:C))</f>
        <v>Diesel</v>
      </c>
    </row>
    <row r="1620">
      <c r="A1620" s="16">
        <v>1697.0</v>
      </c>
      <c r="B1620" s="10" t="str">
        <f t="array" ref="B1620">IFERROR(XLOOKUP(A1620,'Asignacion Ene'!A:A,'Asignacion Ene'!C:C))</f>
        <v>Pilgrims Tepo</v>
      </c>
      <c r="C1620" s="10" t="str">
        <f t="array" ref="C1620">IFERROR(XLOOKUP(A1620,'Asignacion Ene'!A:A,'Asignacion Ene'!B:B))</f>
        <v>EC-02</v>
      </c>
      <c r="D1620" s="28">
        <v>45674.71895833333</v>
      </c>
      <c r="E1620" s="16" t="s">
        <v>55</v>
      </c>
      <c r="F1620" s="10" t="str">
        <f t="array" ref="F1620">IFERROR(XLOOKUP(E1620,Operadores!A:A,Operadores!B:B))</f>
        <v>DELJOS</v>
      </c>
      <c r="G1620" s="16" t="s">
        <v>17</v>
      </c>
      <c r="H1620" s="13">
        <v>19.2</v>
      </c>
      <c r="I1620" s="18">
        <v>208.14</v>
      </c>
      <c r="J1620" s="15">
        <f t="shared" si="5"/>
        <v>3996.288</v>
      </c>
      <c r="K1620" s="10" t="str">
        <f t="array" ref="K1620">IFERROR(XLOOKUP(G1620,'Tipo de Carga'!A:A,'Tipo de Carga'!B:B))</f>
        <v>Autoabasto</v>
      </c>
      <c r="L1620" s="10">
        <f t="shared" si="2"/>
        <v>3</v>
      </c>
      <c r="M1620" s="10">
        <f t="shared" si="3"/>
        <v>17</v>
      </c>
      <c r="N1620" s="10">
        <f t="shared" si="4"/>
        <v>1</v>
      </c>
      <c r="O1620" s="10" t="str">
        <f t="array" ref="O1620">IFERROR(XLOOKUP(G1620,'Tipo de Carga'!A:A,'Tipo de Carga'!C:C))</f>
        <v>Diesel</v>
      </c>
    </row>
    <row r="1621">
      <c r="A1621" s="16">
        <v>1689.0</v>
      </c>
      <c r="B1621" s="10" t="str">
        <f t="array" ref="B1621">IFERROR(XLOOKUP(A1621,'Asignacion Ene'!A:A,'Asignacion Ene'!C:C))</f>
        <v>Pilgrims Tepo</v>
      </c>
      <c r="C1621" s="10" t="str">
        <f t="array" ref="C1621">IFERROR(XLOOKUP(A1621,'Asignacion Ene'!A:A,'Asignacion Ene'!B:B))</f>
        <v>EC-02</v>
      </c>
      <c r="D1621" s="28">
        <v>45674.680613425924</v>
      </c>
      <c r="E1621" s="16" t="s">
        <v>24</v>
      </c>
      <c r="F1621" s="10" t="str">
        <f t="array" ref="F1621">IFERROR(XLOOKUP(E1621,Operadores!A:A,Operadores!B:B))</f>
        <v>OROEDU</v>
      </c>
      <c r="G1621" s="16" t="s">
        <v>17</v>
      </c>
      <c r="H1621" s="13">
        <v>19.2</v>
      </c>
      <c r="I1621" s="18">
        <v>81.65</v>
      </c>
      <c r="J1621" s="15">
        <f t="shared" si="5"/>
        <v>1567.68</v>
      </c>
      <c r="K1621" s="10" t="str">
        <f t="array" ref="K1621">IFERROR(XLOOKUP(G1621,'Tipo de Carga'!A:A,'Tipo de Carga'!B:B))</f>
        <v>Autoabasto</v>
      </c>
      <c r="L1621" s="10">
        <f t="shared" si="2"/>
        <v>3</v>
      </c>
      <c r="M1621" s="10">
        <f t="shared" si="3"/>
        <v>17</v>
      </c>
      <c r="N1621" s="10">
        <f t="shared" si="4"/>
        <v>1</v>
      </c>
      <c r="O1621" s="10" t="str">
        <f t="array" ref="O1621">IFERROR(XLOOKUP(G1621,'Tipo de Carga'!A:A,'Tipo de Carga'!C:C))</f>
        <v>Diesel</v>
      </c>
    </row>
    <row r="1622">
      <c r="A1622" s="16">
        <v>1980.0</v>
      </c>
      <c r="B1622" s="10" t="str">
        <f t="array" ref="B1622">IFERROR(XLOOKUP(A1622,'Asignacion Ene'!A:A,'Asignacion Ene'!C:C))</f>
        <v>MeLi asignado SD</v>
      </c>
      <c r="C1622" s="10" t="str">
        <f t="array" ref="C1622">IFERROR(XLOOKUP(A1622,'Asignacion Ene'!A:A,'Asignacion Ene'!B:B))</f>
        <v>EC-05</v>
      </c>
      <c r="D1622" s="28">
        <v>45674.65770833333</v>
      </c>
      <c r="E1622" s="16" t="s">
        <v>74</v>
      </c>
      <c r="F1622" s="10" t="str">
        <f t="array" ref="F1622">IFERROR(XLOOKUP(E1622,Operadores!A:A,Operadores!B:B))</f>
        <v>AGUMIG</v>
      </c>
      <c r="G1622" s="16" t="s">
        <v>17</v>
      </c>
      <c r="H1622" s="13">
        <v>19.2</v>
      </c>
      <c r="I1622" s="18">
        <v>345.95</v>
      </c>
      <c r="J1622" s="15">
        <f t="shared" si="5"/>
        <v>6642.24</v>
      </c>
      <c r="K1622" s="10" t="str">
        <f t="array" ref="K1622">IFERROR(XLOOKUP(G1622,'Tipo de Carga'!A:A,'Tipo de Carga'!B:B))</f>
        <v>Autoabasto</v>
      </c>
      <c r="L1622" s="10">
        <f t="shared" si="2"/>
        <v>3</v>
      </c>
      <c r="M1622" s="10">
        <f t="shared" si="3"/>
        <v>17</v>
      </c>
      <c r="N1622" s="10">
        <f t="shared" si="4"/>
        <v>1</v>
      </c>
      <c r="O1622" s="10" t="str">
        <f t="array" ref="O1622">IFERROR(XLOOKUP(G1622,'Tipo de Carga'!A:A,'Tipo de Carga'!C:C))</f>
        <v>Diesel</v>
      </c>
    </row>
    <row r="1623">
      <c r="A1623" s="16">
        <v>1996.0</v>
      </c>
      <c r="B1623" s="10" t="str">
        <f t="array" ref="B1623">IFERROR(XLOOKUP(A1623,'Asignacion Ene'!A:A,'Asignacion Ene'!C:C))</f>
        <v>MeLi Dedicado Merida</v>
      </c>
      <c r="C1623" s="10" t="str">
        <f t="array" ref="C1623">IFERROR(XLOOKUP(A1623,'Asignacion Ene'!A:A,'Asignacion Ene'!B:B))</f>
        <v>EC-05</v>
      </c>
      <c r="D1623" s="28">
        <v>45674.640648148146</v>
      </c>
      <c r="E1623" s="16" t="s">
        <v>339</v>
      </c>
      <c r="F1623" s="10" t="str">
        <f t="array" ref="F1623">IFERROR(XLOOKUP(E1623,Operadores!A:A,Operadores!B:B))</f>
        <v>AGUARM</v>
      </c>
      <c r="G1623" s="16" t="s">
        <v>17</v>
      </c>
      <c r="H1623" s="13">
        <v>19.2</v>
      </c>
      <c r="I1623" s="18">
        <v>292.15</v>
      </c>
      <c r="J1623" s="15">
        <f t="shared" si="5"/>
        <v>5609.28</v>
      </c>
      <c r="K1623" s="10" t="str">
        <f t="array" ref="K1623">IFERROR(XLOOKUP(G1623,'Tipo de Carga'!A:A,'Tipo de Carga'!B:B))</f>
        <v>Autoabasto</v>
      </c>
      <c r="L1623" s="10">
        <f t="shared" si="2"/>
        <v>3</v>
      </c>
      <c r="M1623" s="10">
        <f t="shared" si="3"/>
        <v>17</v>
      </c>
      <c r="N1623" s="10">
        <f t="shared" si="4"/>
        <v>1</v>
      </c>
      <c r="O1623" s="10" t="str">
        <f t="array" ref="O1623">IFERROR(XLOOKUP(G1623,'Tipo de Carga'!A:A,'Tipo de Carga'!C:C))</f>
        <v>Diesel</v>
      </c>
    </row>
    <row r="1624">
      <c r="A1624" s="16">
        <v>2086.0</v>
      </c>
      <c r="B1624" s="10" t="str">
        <f t="array" ref="B1624">IFERROR(XLOOKUP(A1624,'Asignacion Ene'!A:A,'Asignacion Ene'!C:C))</f>
        <v>MeLi asignado SD</v>
      </c>
      <c r="C1624" s="10" t="str">
        <f t="array" ref="C1624">IFERROR(XLOOKUP(A1624,'Asignacion Ene'!A:A,'Asignacion Ene'!B:B))</f>
        <v>EC-05</v>
      </c>
      <c r="D1624" s="28">
        <v>45674.63537037037</v>
      </c>
      <c r="E1624" s="16" t="s">
        <v>139</v>
      </c>
      <c r="F1624" s="10" t="str">
        <f t="array" ref="F1624">IFERROR(XLOOKUP(E1624,Operadores!A:A,Operadores!B:B))</f>
        <v>SOSERN</v>
      </c>
      <c r="G1624" s="16" t="s">
        <v>17</v>
      </c>
      <c r="H1624" s="13">
        <v>19.2</v>
      </c>
      <c r="I1624" s="18">
        <v>250.01</v>
      </c>
      <c r="J1624" s="15">
        <f t="shared" si="5"/>
        <v>4800.192</v>
      </c>
      <c r="K1624" s="10" t="str">
        <f t="array" ref="K1624">IFERROR(XLOOKUP(G1624,'Tipo de Carga'!A:A,'Tipo de Carga'!B:B))</f>
        <v>Autoabasto</v>
      </c>
      <c r="L1624" s="10">
        <f t="shared" si="2"/>
        <v>3</v>
      </c>
      <c r="M1624" s="10">
        <f t="shared" si="3"/>
        <v>17</v>
      </c>
      <c r="N1624" s="10">
        <f t="shared" si="4"/>
        <v>1</v>
      </c>
      <c r="O1624" s="10" t="str">
        <f t="array" ref="O1624">IFERROR(XLOOKUP(G1624,'Tipo de Carga'!A:A,'Tipo de Carga'!C:C))</f>
        <v>Diesel</v>
      </c>
    </row>
    <row r="1625">
      <c r="A1625" s="16" t="s">
        <v>325</v>
      </c>
      <c r="B1625" s="10" t="str">
        <f t="array" ref="B1625">IFERROR(XLOOKUP(A1625,'Asignacion Ene'!A:A,'Asignacion Ene'!C:C))</f>
        <v/>
      </c>
      <c r="C1625" s="10" t="str">
        <f t="array" ref="C1625">IFERROR(XLOOKUP(A1625,'Asignacion Ene'!A:A,'Asignacion Ene'!B:B))</f>
        <v/>
      </c>
      <c r="D1625" s="28">
        <v>45674.61928240741</v>
      </c>
      <c r="E1625" s="16" t="s">
        <v>32</v>
      </c>
      <c r="F1625" s="10" t="str">
        <f t="array" ref="F1625">IFERROR(XLOOKUP(E1625,Operadores!A:A,Operadores!B:B))</f>
        <v>MTTO</v>
      </c>
      <c r="G1625" s="16" t="s">
        <v>17</v>
      </c>
      <c r="H1625" s="13">
        <v>19.2</v>
      </c>
      <c r="I1625" s="18">
        <v>20.02</v>
      </c>
      <c r="J1625" s="15">
        <f t="shared" si="5"/>
        <v>384.384</v>
      </c>
      <c r="K1625" s="10" t="str">
        <f t="array" ref="K1625">IFERROR(XLOOKUP(G1625,'Tipo de Carga'!A:A,'Tipo de Carga'!B:B))</f>
        <v>Autoabasto</v>
      </c>
      <c r="L1625" s="10">
        <f t="shared" si="2"/>
        <v>3</v>
      </c>
      <c r="M1625" s="10">
        <f t="shared" si="3"/>
        <v>17</v>
      </c>
      <c r="N1625" s="10">
        <f t="shared" si="4"/>
        <v>1</v>
      </c>
      <c r="O1625" s="10" t="str">
        <f t="array" ref="O1625">IFERROR(XLOOKUP(G1625,'Tipo de Carga'!A:A,'Tipo de Carga'!C:C))</f>
        <v>Diesel</v>
      </c>
    </row>
    <row r="1626">
      <c r="A1626" s="16">
        <v>1906.0</v>
      </c>
      <c r="B1626" s="10" t="str">
        <f t="array" ref="B1626">IFERROR(XLOOKUP(A1626,'Asignacion Ene'!A:A,'Asignacion Ene'!C:C))</f>
        <v>MeLi asignado SD</v>
      </c>
      <c r="C1626" s="10" t="str">
        <f t="array" ref="C1626">IFERROR(XLOOKUP(A1626,'Asignacion Ene'!A:A,'Asignacion Ene'!B:B))</f>
        <v>EC-05</v>
      </c>
      <c r="D1626" s="28">
        <v>45674.61094907407</v>
      </c>
      <c r="E1626" s="16" t="s">
        <v>134</v>
      </c>
      <c r="F1626" s="10" t="str">
        <f t="array" ref="F1626">IFERROR(XLOOKUP(E1626,Operadores!A:A,Operadores!B:B))</f>
        <v>IBAJOS</v>
      </c>
      <c r="G1626" s="16" t="s">
        <v>17</v>
      </c>
      <c r="H1626" s="13">
        <v>19.2</v>
      </c>
      <c r="I1626" s="18">
        <v>387.16</v>
      </c>
      <c r="J1626" s="15">
        <f t="shared" si="5"/>
        <v>7433.472</v>
      </c>
      <c r="K1626" s="10" t="str">
        <f t="array" ref="K1626">IFERROR(XLOOKUP(G1626,'Tipo de Carga'!A:A,'Tipo de Carga'!B:B))</f>
        <v>Autoabasto</v>
      </c>
      <c r="L1626" s="10">
        <f t="shared" si="2"/>
        <v>3</v>
      </c>
      <c r="M1626" s="10">
        <f t="shared" si="3"/>
        <v>17</v>
      </c>
      <c r="N1626" s="10">
        <f t="shared" si="4"/>
        <v>1</v>
      </c>
      <c r="O1626" s="10" t="str">
        <f t="array" ref="O1626">IFERROR(XLOOKUP(G1626,'Tipo de Carga'!A:A,'Tipo de Carga'!C:C))</f>
        <v>Diesel</v>
      </c>
    </row>
    <row r="1627">
      <c r="A1627" s="16">
        <v>1956.0</v>
      </c>
      <c r="B1627" s="10" t="str">
        <f t="array" ref="B1627">IFERROR(XLOOKUP(A1627,'Asignacion Ene'!A:A,'Asignacion Ene'!C:C))</f>
        <v>MeLi asignado SD</v>
      </c>
      <c r="C1627" s="10" t="str">
        <f t="array" ref="C1627">IFERROR(XLOOKUP(A1627,'Asignacion Ene'!A:A,'Asignacion Ene'!B:B))</f>
        <v>EC-05</v>
      </c>
      <c r="D1627" s="28">
        <v>45674.57931712963</v>
      </c>
      <c r="E1627" s="16" t="s">
        <v>61</v>
      </c>
      <c r="F1627" s="10" t="str">
        <f t="array" ref="F1627">IFERROR(XLOOKUP(E1627,Operadores!A:A,Operadores!B:B))</f>
        <v>MUÑCEC</v>
      </c>
      <c r="G1627" s="16" t="s">
        <v>17</v>
      </c>
      <c r="H1627" s="13">
        <v>19.2</v>
      </c>
      <c r="I1627" s="18">
        <v>750.12</v>
      </c>
      <c r="J1627" s="15">
        <f t="shared" si="5"/>
        <v>14402.304</v>
      </c>
      <c r="K1627" s="10" t="str">
        <f t="array" ref="K1627">IFERROR(XLOOKUP(G1627,'Tipo de Carga'!A:A,'Tipo de Carga'!B:B))</f>
        <v>Autoabasto</v>
      </c>
      <c r="L1627" s="10">
        <f t="shared" si="2"/>
        <v>3</v>
      </c>
      <c r="M1627" s="10">
        <f t="shared" si="3"/>
        <v>17</v>
      </c>
      <c r="N1627" s="10">
        <f t="shared" si="4"/>
        <v>1</v>
      </c>
      <c r="O1627" s="10" t="str">
        <f t="array" ref="O1627">IFERROR(XLOOKUP(G1627,'Tipo de Carga'!A:A,'Tipo de Carga'!C:C))</f>
        <v>Diesel</v>
      </c>
    </row>
    <row r="1628">
      <c r="A1628" s="16">
        <v>1849.0</v>
      </c>
      <c r="B1628" s="10" t="str">
        <f t="array" ref="B1628">IFERROR(XLOOKUP(A1628,'Asignacion Ene'!A:A,'Asignacion Ene'!C:C))</f>
        <v>Circuitos</v>
      </c>
      <c r="C1628" s="10" t="str">
        <f t="array" ref="C1628">IFERROR(XLOOKUP(A1628,'Asignacion Ene'!A:A,'Asignacion Ene'!B:B))</f>
        <v>EC-03</v>
      </c>
      <c r="D1628" s="28">
        <v>45674.56512731482</v>
      </c>
      <c r="E1628" s="16" t="s">
        <v>208</v>
      </c>
      <c r="F1628" s="10" t="str">
        <f t="array" ref="F1628">IFERROR(XLOOKUP(E1628,Operadores!A:A,Operadores!B:B))</f>
        <v>MUÑGER</v>
      </c>
      <c r="G1628" s="16" t="s">
        <v>17</v>
      </c>
      <c r="H1628" s="13">
        <v>19.2</v>
      </c>
      <c r="I1628" s="18">
        <v>520.06</v>
      </c>
      <c r="J1628" s="15">
        <f t="shared" si="5"/>
        <v>9985.152</v>
      </c>
      <c r="K1628" s="10" t="str">
        <f t="array" ref="K1628">IFERROR(XLOOKUP(G1628,'Tipo de Carga'!A:A,'Tipo de Carga'!B:B))</f>
        <v>Autoabasto</v>
      </c>
      <c r="L1628" s="10">
        <f t="shared" si="2"/>
        <v>3</v>
      </c>
      <c r="M1628" s="10">
        <f t="shared" si="3"/>
        <v>17</v>
      </c>
      <c r="N1628" s="10">
        <f t="shared" si="4"/>
        <v>1</v>
      </c>
      <c r="O1628" s="10" t="str">
        <f t="array" ref="O1628">IFERROR(XLOOKUP(G1628,'Tipo de Carga'!A:A,'Tipo de Carga'!C:C))</f>
        <v>Diesel</v>
      </c>
    </row>
    <row r="1629">
      <c r="A1629" s="16">
        <v>1982.0</v>
      </c>
      <c r="B1629" s="10" t="str">
        <f t="array" ref="B1629">IFERROR(XLOOKUP(A1629,'Asignacion Ene'!A:A,'Asignacion Ene'!C:C))</f>
        <v>MeLi asignado SD</v>
      </c>
      <c r="C1629" s="10" t="str">
        <f t="array" ref="C1629">IFERROR(XLOOKUP(A1629,'Asignacion Ene'!A:A,'Asignacion Ene'!B:B))</f>
        <v>EC-05</v>
      </c>
      <c r="D1629" s="28">
        <v>45674.548310185186</v>
      </c>
      <c r="E1629" s="16" t="s">
        <v>74</v>
      </c>
      <c r="F1629" s="10" t="str">
        <f t="array" ref="F1629">IFERROR(XLOOKUP(E1629,Operadores!A:A,Operadores!B:B))</f>
        <v>AGUMIG</v>
      </c>
      <c r="G1629" s="16" t="s">
        <v>17</v>
      </c>
      <c r="H1629" s="13">
        <v>19.2</v>
      </c>
      <c r="I1629" s="18">
        <v>709.71</v>
      </c>
      <c r="J1629" s="15">
        <f t="shared" si="5"/>
        <v>13626.432</v>
      </c>
      <c r="K1629" s="10" t="str">
        <f t="array" ref="K1629">IFERROR(XLOOKUP(G1629,'Tipo de Carga'!A:A,'Tipo de Carga'!B:B))</f>
        <v>Autoabasto</v>
      </c>
      <c r="L1629" s="10">
        <f t="shared" si="2"/>
        <v>3</v>
      </c>
      <c r="M1629" s="10">
        <f t="shared" si="3"/>
        <v>17</v>
      </c>
      <c r="N1629" s="10">
        <f t="shared" si="4"/>
        <v>1</v>
      </c>
      <c r="O1629" s="10" t="str">
        <f t="array" ref="O1629">IFERROR(XLOOKUP(G1629,'Tipo de Carga'!A:A,'Tipo de Carga'!C:C))</f>
        <v>Diesel</v>
      </c>
    </row>
    <row r="1630">
      <c r="A1630" s="16">
        <v>1904.0</v>
      </c>
      <c r="B1630" s="10" t="str">
        <f t="array" ref="B1630">IFERROR(XLOOKUP(A1630,'Asignacion Ene'!A:A,'Asignacion Ene'!C:C))</f>
        <v>MeLi asignado SD</v>
      </c>
      <c r="C1630" s="10" t="str">
        <f t="array" ref="C1630">IFERROR(XLOOKUP(A1630,'Asignacion Ene'!A:A,'Asignacion Ene'!B:B))</f>
        <v>EC-05</v>
      </c>
      <c r="D1630" s="28">
        <v>45674.54628472222</v>
      </c>
      <c r="E1630" s="16" t="s">
        <v>192</v>
      </c>
      <c r="F1630" s="10" t="str">
        <f t="array" ref="F1630">IFERROR(XLOOKUP(E1630,Operadores!A:A,Operadores!B:B))</f>
        <v>MARARM</v>
      </c>
      <c r="G1630" s="16" t="s">
        <v>17</v>
      </c>
      <c r="H1630" s="13">
        <v>19.2</v>
      </c>
      <c r="I1630" s="18">
        <v>330.0</v>
      </c>
      <c r="J1630" s="15">
        <f t="shared" si="5"/>
        <v>6336</v>
      </c>
      <c r="K1630" s="10" t="str">
        <f t="array" ref="K1630">IFERROR(XLOOKUP(G1630,'Tipo de Carga'!A:A,'Tipo de Carga'!B:B))</f>
        <v>Autoabasto</v>
      </c>
      <c r="L1630" s="10">
        <f t="shared" si="2"/>
        <v>3</v>
      </c>
      <c r="M1630" s="10">
        <f t="shared" si="3"/>
        <v>17</v>
      </c>
      <c r="N1630" s="10">
        <f t="shared" si="4"/>
        <v>1</v>
      </c>
      <c r="O1630" s="10" t="str">
        <f t="array" ref="O1630">IFERROR(XLOOKUP(G1630,'Tipo de Carga'!A:A,'Tipo de Carga'!C:C))</f>
        <v>Diesel</v>
      </c>
    </row>
    <row r="1631">
      <c r="A1631" s="16">
        <v>1777.0</v>
      </c>
      <c r="B1631" s="10" t="str">
        <f t="array" ref="B1631">IFERROR(XLOOKUP(A1631,'Asignacion Ene'!A:A,'Asignacion Ene'!C:C))</f>
        <v>Liverpool Local</v>
      </c>
      <c r="C1631" s="10" t="str">
        <f t="array" ref="C1631">IFERROR(XLOOKUP(A1631,'Asignacion Ene'!A:A,'Asignacion Ene'!B:B))</f>
        <v>EC-01</v>
      </c>
      <c r="D1631" s="28">
        <v>45674.53319444445</v>
      </c>
      <c r="E1631" s="16" t="s">
        <v>145</v>
      </c>
      <c r="F1631" s="10" t="str">
        <f t="array" ref="F1631">IFERROR(XLOOKUP(E1631,Operadores!A:A,Operadores!B:B))</f>
        <v>OVAQUI</v>
      </c>
      <c r="G1631" s="16" t="s">
        <v>17</v>
      </c>
      <c r="H1631" s="13">
        <v>19.2</v>
      </c>
      <c r="I1631" s="18">
        <v>815.06</v>
      </c>
      <c r="J1631" s="15">
        <f t="shared" si="5"/>
        <v>15649.152</v>
      </c>
      <c r="K1631" s="10" t="str">
        <f t="array" ref="K1631">IFERROR(XLOOKUP(G1631,'Tipo de Carga'!A:A,'Tipo de Carga'!B:B))</f>
        <v>Autoabasto</v>
      </c>
      <c r="L1631" s="10">
        <f t="shared" si="2"/>
        <v>3</v>
      </c>
      <c r="M1631" s="10">
        <f t="shared" si="3"/>
        <v>17</v>
      </c>
      <c r="N1631" s="10">
        <f t="shared" si="4"/>
        <v>1</v>
      </c>
      <c r="O1631" s="10" t="str">
        <f t="array" ref="O1631">IFERROR(XLOOKUP(G1631,'Tipo de Carga'!A:A,'Tipo de Carga'!C:C))</f>
        <v>Diesel</v>
      </c>
    </row>
    <row r="1632">
      <c r="A1632" s="16">
        <v>2013.0</v>
      </c>
      <c r="B1632" s="10" t="str">
        <f t="array" ref="B1632">IFERROR(XLOOKUP(A1632,'Asignacion Ene'!A:A,'Asignacion Ene'!C:C))</f>
        <v>MeLi Dedicado Merida</v>
      </c>
      <c r="C1632" s="10" t="str">
        <f t="array" ref="C1632">IFERROR(XLOOKUP(A1632,'Asignacion Ene'!A:A,'Asignacion Ene'!B:B))</f>
        <v>EC-05</v>
      </c>
      <c r="D1632" s="28">
        <v>45674.4921875</v>
      </c>
      <c r="E1632" s="16" t="s">
        <v>35</v>
      </c>
      <c r="F1632" s="10" t="str">
        <f t="array" ref="F1632">IFERROR(XLOOKUP(E1632,Operadores!A:A,Operadores!B:B))</f>
        <v>MONENR</v>
      </c>
      <c r="G1632" s="16" t="s">
        <v>17</v>
      </c>
      <c r="H1632" s="13">
        <v>19.2</v>
      </c>
      <c r="I1632" s="18">
        <v>318.19</v>
      </c>
      <c r="J1632" s="15">
        <f t="shared" si="5"/>
        <v>6109.248</v>
      </c>
      <c r="K1632" s="10" t="str">
        <f t="array" ref="K1632">IFERROR(XLOOKUP(G1632,'Tipo de Carga'!A:A,'Tipo de Carga'!B:B))</f>
        <v>Autoabasto</v>
      </c>
      <c r="L1632" s="10">
        <f t="shared" si="2"/>
        <v>3</v>
      </c>
      <c r="M1632" s="10">
        <f t="shared" si="3"/>
        <v>17</v>
      </c>
      <c r="N1632" s="10">
        <f t="shared" si="4"/>
        <v>1</v>
      </c>
      <c r="O1632" s="10" t="str">
        <f t="array" ref="O1632">IFERROR(XLOOKUP(G1632,'Tipo de Carga'!A:A,'Tipo de Carga'!C:C))</f>
        <v>Diesel</v>
      </c>
    </row>
    <row r="1633">
      <c r="A1633" s="16">
        <v>1946.0</v>
      </c>
      <c r="B1633" s="10" t="str">
        <f t="array" ref="B1633">IFERROR(XLOOKUP(A1633,'Asignacion Ene'!A:A,'Asignacion Ene'!C:C))</f>
        <v>MeLi asignado SD</v>
      </c>
      <c r="C1633" s="10" t="str">
        <f t="array" ref="C1633">IFERROR(XLOOKUP(A1633,'Asignacion Ene'!A:A,'Asignacion Ene'!B:B))</f>
        <v>EC-05</v>
      </c>
      <c r="D1633" s="28">
        <v>45674.48303240741</v>
      </c>
      <c r="E1633" s="16" t="s">
        <v>142</v>
      </c>
      <c r="F1633" s="10" t="str">
        <f t="array" ref="F1633">IFERROR(XLOOKUP(E1633,Operadores!A:A,Operadores!B:B))</f>
        <v>GARLUI</v>
      </c>
      <c r="G1633" s="16" t="s">
        <v>17</v>
      </c>
      <c r="H1633" s="13">
        <v>19.2</v>
      </c>
      <c r="I1633" s="18">
        <v>312.11</v>
      </c>
      <c r="J1633" s="15">
        <f t="shared" si="5"/>
        <v>5992.512</v>
      </c>
      <c r="K1633" s="10" t="str">
        <f t="array" ref="K1633">IFERROR(XLOOKUP(G1633,'Tipo de Carga'!A:A,'Tipo de Carga'!B:B))</f>
        <v>Autoabasto</v>
      </c>
      <c r="L1633" s="10">
        <f t="shared" si="2"/>
        <v>3</v>
      </c>
      <c r="M1633" s="10">
        <f t="shared" si="3"/>
        <v>17</v>
      </c>
      <c r="N1633" s="10">
        <f t="shared" si="4"/>
        <v>1</v>
      </c>
      <c r="O1633" s="10" t="str">
        <f t="array" ref="O1633">IFERROR(XLOOKUP(G1633,'Tipo de Carga'!A:A,'Tipo de Carga'!C:C))</f>
        <v>Diesel</v>
      </c>
    </row>
    <row r="1634">
      <c r="A1634" s="16">
        <v>1999.0</v>
      </c>
      <c r="B1634" s="10" t="str">
        <f t="array" ref="B1634">IFERROR(XLOOKUP(A1634,'Asignacion Ene'!A:A,'Asignacion Ene'!C:C))</f>
        <v>MeLi Dedicado Merida</v>
      </c>
      <c r="C1634" s="10" t="str">
        <f t="array" ref="C1634">IFERROR(XLOOKUP(A1634,'Asignacion Ene'!A:A,'Asignacion Ene'!B:B))</f>
        <v>EC-05</v>
      </c>
      <c r="D1634" s="28">
        <v>45674.46753472222</v>
      </c>
      <c r="E1634" s="16" t="s">
        <v>88</v>
      </c>
      <c r="F1634" s="10" t="str">
        <f t="array" ref="F1634">IFERROR(XLOOKUP(E1634,Operadores!A:A,Operadores!B:B))</f>
        <v>CAMJOS</v>
      </c>
      <c r="G1634" s="16" t="s">
        <v>17</v>
      </c>
      <c r="H1634" s="13">
        <v>19.2</v>
      </c>
      <c r="I1634" s="18">
        <v>350.01</v>
      </c>
      <c r="J1634" s="15">
        <f t="shared" si="5"/>
        <v>6720.192</v>
      </c>
      <c r="K1634" s="10" t="str">
        <f t="array" ref="K1634">IFERROR(XLOOKUP(G1634,'Tipo de Carga'!A:A,'Tipo de Carga'!B:B))</f>
        <v>Autoabasto</v>
      </c>
      <c r="L1634" s="10">
        <f t="shared" si="2"/>
        <v>3</v>
      </c>
      <c r="M1634" s="10">
        <f t="shared" si="3"/>
        <v>17</v>
      </c>
      <c r="N1634" s="10">
        <f t="shared" si="4"/>
        <v>1</v>
      </c>
      <c r="O1634" s="10" t="str">
        <f t="array" ref="O1634">IFERROR(XLOOKUP(G1634,'Tipo de Carga'!A:A,'Tipo de Carga'!C:C))</f>
        <v>Diesel</v>
      </c>
    </row>
    <row r="1635">
      <c r="A1635" s="16">
        <v>2023.0</v>
      </c>
      <c r="B1635" s="10" t="str">
        <f t="array" ref="B1635">IFERROR(XLOOKUP(A1635,'Asignacion Ene'!A:A,'Asignacion Ene'!C:C))</f>
        <v>MeLi Asignado TD</v>
      </c>
      <c r="C1635" s="10" t="str">
        <f t="array" ref="C1635">IFERROR(XLOOKUP(A1635,'Asignacion Ene'!A:A,'Asignacion Ene'!B:B))</f>
        <v>EC-05</v>
      </c>
      <c r="D1635" s="28">
        <v>45674.459074074075</v>
      </c>
      <c r="E1635" s="16" t="s">
        <v>126</v>
      </c>
      <c r="F1635" s="10" t="str">
        <f t="array" ref="F1635">IFERROR(XLOOKUP(E1635,Operadores!A:A,Operadores!B:B))</f>
        <v>ESCSAU</v>
      </c>
      <c r="G1635" s="16" t="s">
        <v>17</v>
      </c>
      <c r="H1635" s="13">
        <v>19.2</v>
      </c>
      <c r="I1635" s="18">
        <v>524.86</v>
      </c>
      <c r="J1635" s="15">
        <f t="shared" si="5"/>
        <v>10077.312</v>
      </c>
      <c r="K1635" s="10" t="str">
        <f t="array" ref="K1635">IFERROR(XLOOKUP(G1635,'Tipo de Carga'!A:A,'Tipo de Carga'!B:B))</f>
        <v>Autoabasto</v>
      </c>
      <c r="L1635" s="10">
        <f t="shared" si="2"/>
        <v>3</v>
      </c>
      <c r="M1635" s="10">
        <f t="shared" si="3"/>
        <v>17</v>
      </c>
      <c r="N1635" s="10">
        <f t="shared" si="4"/>
        <v>1</v>
      </c>
      <c r="O1635" s="10" t="str">
        <f t="array" ref="O1635">IFERROR(XLOOKUP(G1635,'Tipo de Carga'!A:A,'Tipo de Carga'!C:C))</f>
        <v>Diesel</v>
      </c>
    </row>
    <row r="1636">
      <c r="A1636" s="16">
        <v>1812.0</v>
      </c>
      <c r="B1636" s="10" t="str">
        <f t="array" ref="B1636">IFERROR(XLOOKUP(A1636,'Asignacion Ene'!A:A,'Asignacion Ene'!C:C))</f>
        <v>Patieros sucursal</v>
      </c>
      <c r="C1636" s="10" t="str">
        <f t="array" ref="C1636">IFERROR(XLOOKUP(A1636,'Asignacion Ene'!A:A,'Asignacion Ene'!B:B))</f>
        <v>EC-03</v>
      </c>
      <c r="D1636" s="28">
        <v>45674.39324074074</v>
      </c>
      <c r="E1636" s="16" t="s">
        <v>201</v>
      </c>
      <c r="F1636" s="10" t="str">
        <f t="array" ref="F1636">IFERROR(XLOOKUP(E1636,Operadores!A:A,Operadores!B:B))</f>
        <v>REYVI01</v>
      </c>
      <c r="G1636" s="16" t="s">
        <v>17</v>
      </c>
      <c r="H1636" s="13">
        <v>19.2</v>
      </c>
      <c r="I1636" s="18">
        <v>572.75</v>
      </c>
      <c r="J1636" s="15">
        <f t="shared" si="5"/>
        <v>10996.8</v>
      </c>
      <c r="K1636" s="10" t="str">
        <f t="array" ref="K1636">IFERROR(XLOOKUP(G1636,'Tipo de Carga'!A:A,'Tipo de Carga'!B:B))</f>
        <v>Autoabasto</v>
      </c>
      <c r="L1636" s="10">
        <f t="shared" si="2"/>
        <v>3</v>
      </c>
      <c r="M1636" s="10">
        <f t="shared" si="3"/>
        <v>17</v>
      </c>
      <c r="N1636" s="10">
        <f t="shared" si="4"/>
        <v>1</v>
      </c>
      <c r="O1636" s="10" t="str">
        <f t="array" ref="O1636">IFERROR(XLOOKUP(G1636,'Tipo de Carga'!A:A,'Tipo de Carga'!C:C))</f>
        <v>Diesel</v>
      </c>
    </row>
    <row r="1637">
      <c r="A1637" s="16">
        <v>2014.0</v>
      </c>
      <c r="B1637" s="10" t="str">
        <f t="array" ref="B1637">IFERROR(XLOOKUP(A1637,'Asignacion Ene'!A:A,'Asignacion Ene'!C:C))</f>
        <v>MeLi Asignado TD</v>
      </c>
      <c r="C1637" s="10" t="str">
        <f t="array" ref="C1637">IFERROR(XLOOKUP(A1637,'Asignacion Ene'!A:A,'Asignacion Ene'!B:B))</f>
        <v>EC-05</v>
      </c>
      <c r="D1637" s="28">
        <v>45674.383622685185</v>
      </c>
      <c r="E1637" s="16" t="s">
        <v>75</v>
      </c>
      <c r="F1637" s="10" t="str">
        <f t="array" ref="F1637">IFERROR(XLOOKUP(E1637,Operadores!A:A,Operadores!B:B))</f>
        <v>OLVJUA01</v>
      </c>
      <c r="G1637" s="16" t="s">
        <v>17</v>
      </c>
      <c r="H1637" s="13">
        <v>19.2</v>
      </c>
      <c r="I1637" s="18">
        <v>599.39</v>
      </c>
      <c r="J1637" s="15">
        <f t="shared" si="5"/>
        <v>11508.288</v>
      </c>
      <c r="K1637" s="10" t="str">
        <f t="array" ref="K1637">IFERROR(XLOOKUP(G1637,'Tipo de Carga'!A:A,'Tipo de Carga'!B:B))</f>
        <v>Autoabasto</v>
      </c>
      <c r="L1637" s="10">
        <f t="shared" si="2"/>
        <v>3</v>
      </c>
      <c r="M1637" s="10">
        <f t="shared" si="3"/>
        <v>17</v>
      </c>
      <c r="N1637" s="10">
        <f t="shared" si="4"/>
        <v>1</v>
      </c>
      <c r="O1637" s="10" t="str">
        <f t="array" ref="O1637">IFERROR(XLOOKUP(G1637,'Tipo de Carga'!A:A,'Tipo de Carga'!C:C))</f>
        <v>Diesel</v>
      </c>
    </row>
    <row r="1638">
      <c r="A1638" s="16">
        <v>2026.0</v>
      </c>
      <c r="B1638" s="10" t="str">
        <f t="array" ref="B1638">IFERROR(XLOOKUP(A1638,'Asignacion Ene'!A:A,'Asignacion Ene'!C:C))</f>
        <v>MeLi Dedicado Merida</v>
      </c>
      <c r="C1638" s="10" t="str">
        <f t="array" ref="C1638">IFERROR(XLOOKUP(A1638,'Asignacion Ene'!A:A,'Asignacion Ene'!B:B))</f>
        <v>EC-05</v>
      </c>
      <c r="D1638" s="28">
        <v>45674.38284722222</v>
      </c>
      <c r="E1638" s="16" t="s">
        <v>224</v>
      </c>
      <c r="F1638" s="10" t="str">
        <f t="array" ref="F1638">IFERROR(XLOOKUP(E1638,Operadores!A:A,Operadores!B:B))</f>
        <v>CRUTOM</v>
      </c>
      <c r="G1638" s="16" t="s">
        <v>17</v>
      </c>
      <c r="H1638" s="13">
        <v>19.2</v>
      </c>
      <c r="I1638" s="18">
        <v>291.44</v>
      </c>
      <c r="J1638" s="15">
        <f t="shared" si="5"/>
        <v>5595.648</v>
      </c>
      <c r="K1638" s="10" t="str">
        <f t="array" ref="K1638">IFERROR(XLOOKUP(G1638,'Tipo de Carga'!A:A,'Tipo de Carga'!B:B))</f>
        <v>Autoabasto</v>
      </c>
      <c r="L1638" s="10">
        <f t="shared" si="2"/>
        <v>3</v>
      </c>
      <c r="M1638" s="10">
        <f t="shared" si="3"/>
        <v>17</v>
      </c>
      <c r="N1638" s="10">
        <f t="shared" si="4"/>
        <v>1</v>
      </c>
      <c r="O1638" s="10" t="str">
        <f t="array" ref="O1638">IFERROR(XLOOKUP(G1638,'Tipo de Carga'!A:A,'Tipo de Carga'!C:C))</f>
        <v>Diesel</v>
      </c>
    </row>
    <row r="1639">
      <c r="A1639" s="16">
        <v>1991.0</v>
      </c>
      <c r="B1639" s="10" t="str">
        <f t="array" ref="B1639">IFERROR(XLOOKUP(A1639,'Asignacion Ene'!A:A,'Asignacion Ene'!C:C))</f>
        <v>MeLi Dedicado Merida</v>
      </c>
      <c r="C1639" s="10" t="str">
        <f t="array" ref="C1639">IFERROR(XLOOKUP(A1639,'Asignacion Ene'!A:A,'Asignacion Ene'!B:B))</f>
        <v>EC-05</v>
      </c>
      <c r="D1639" s="28">
        <v>45674.35736111111</v>
      </c>
      <c r="E1639" s="16" t="s">
        <v>165</v>
      </c>
      <c r="F1639" s="10" t="str">
        <f t="array" ref="F1639">IFERROR(XLOOKUP(E1639,Operadores!A:A,Operadores!B:B))</f>
        <v>RUEREN</v>
      </c>
      <c r="G1639" s="16" t="s">
        <v>17</v>
      </c>
      <c r="H1639" s="13">
        <v>19.2</v>
      </c>
      <c r="I1639" s="18">
        <v>346.45</v>
      </c>
      <c r="J1639" s="15">
        <f t="shared" si="5"/>
        <v>6651.84</v>
      </c>
      <c r="K1639" s="10" t="str">
        <f t="array" ref="K1639">IFERROR(XLOOKUP(G1639,'Tipo de Carga'!A:A,'Tipo de Carga'!B:B))</f>
        <v>Autoabasto</v>
      </c>
      <c r="L1639" s="10">
        <f t="shared" si="2"/>
        <v>3</v>
      </c>
      <c r="M1639" s="10">
        <f t="shared" si="3"/>
        <v>17</v>
      </c>
      <c r="N1639" s="10">
        <f t="shared" si="4"/>
        <v>1</v>
      </c>
      <c r="O1639" s="10" t="str">
        <f t="array" ref="O1639">IFERROR(XLOOKUP(G1639,'Tipo de Carga'!A:A,'Tipo de Carga'!C:C))</f>
        <v>Diesel</v>
      </c>
    </row>
    <row r="1640">
      <c r="A1640" s="16">
        <v>1993.0</v>
      </c>
      <c r="B1640" s="10" t="str">
        <f t="array" ref="B1640">IFERROR(XLOOKUP(A1640,'Asignacion Ene'!A:A,'Asignacion Ene'!C:C))</f>
        <v>MeLi Dedicado TD</v>
      </c>
      <c r="C1640" s="10" t="str">
        <f t="array" ref="C1640">IFERROR(XLOOKUP(A1640,'Asignacion Ene'!A:A,'Asignacion Ene'!B:B))</f>
        <v>EC-05</v>
      </c>
      <c r="D1640" s="28">
        <v>45674.32659722222</v>
      </c>
      <c r="E1640" s="16" t="s">
        <v>243</v>
      </c>
      <c r="F1640" s="10" t="str">
        <f t="array" ref="F1640">IFERROR(XLOOKUP(E1640,Operadores!A:A,Operadores!B:B))</f>
        <v>ZAMROB</v>
      </c>
      <c r="G1640" s="16" t="s">
        <v>17</v>
      </c>
      <c r="H1640" s="13">
        <v>19.2</v>
      </c>
      <c r="I1640" s="18">
        <v>492.99</v>
      </c>
      <c r="J1640" s="15">
        <f t="shared" si="5"/>
        <v>9465.408</v>
      </c>
      <c r="K1640" s="10" t="str">
        <f t="array" ref="K1640">IFERROR(XLOOKUP(G1640,'Tipo de Carga'!A:A,'Tipo de Carga'!B:B))</f>
        <v>Autoabasto</v>
      </c>
      <c r="L1640" s="10">
        <f t="shared" si="2"/>
        <v>3</v>
      </c>
      <c r="M1640" s="10">
        <f t="shared" si="3"/>
        <v>17</v>
      </c>
      <c r="N1640" s="10">
        <f t="shared" si="4"/>
        <v>1</v>
      </c>
      <c r="O1640" s="10" t="str">
        <f t="array" ref="O1640">IFERROR(XLOOKUP(G1640,'Tipo de Carga'!A:A,'Tipo de Carga'!C:C))</f>
        <v>Diesel</v>
      </c>
    </row>
    <row r="1641">
      <c r="A1641" s="16">
        <v>2035.0</v>
      </c>
      <c r="B1641" s="10" t="str">
        <f t="array" ref="B1641">IFERROR(XLOOKUP(A1641,'Asignacion Ene'!A:A,'Asignacion Ene'!C:C))</f>
        <v>Liverpool Local</v>
      </c>
      <c r="C1641" s="10" t="str">
        <f t="array" ref="C1641">IFERROR(XLOOKUP(A1641,'Asignacion Ene'!A:A,'Asignacion Ene'!B:B))</f>
        <v>EC-01</v>
      </c>
      <c r="D1641" s="28">
        <v>45674.32400462963</v>
      </c>
      <c r="E1641" s="16" t="s">
        <v>141</v>
      </c>
      <c r="F1641" s="10" t="str">
        <f t="array" ref="F1641">IFERROR(XLOOKUP(E1641,Operadores!A:A,Operadores!B:B))</f>
        <v>VELJOR</v>
      </c>
      <c r="G1641" s="16" t="s">
        <v>17</v>
      </c>
      <c r="H1641" s="13">
        <v>19.2</v>
      </c>
      <c r="I1641" s="18">
        <v>463.4</v>
      </c>
      <c r="J1641" s="15">
        <f t="shared" si="5"/>
        <v>8897.28</v>
      </c>
      <c r="K1641" s="10" t="str">
        <f t="array" ref="K1641">IFERROR(XLOOKUP(G1641,'Tipo de Carga'!A:A,'Tipo de Carga'!B:B))</f>
        <v>Autoabasto</v>
      </c>
      <c r="L1641" s="10">
        <f t="shared" si="2"/>
        <v>3</v>
      </c>
      <c r="M1641" s="10">
        <f t="shared" si="3"/>
        <v>17</v>
      </c>
      <c r="N1641" s="10">
        <f t="shared" si="4"/>
        <v>1</v>
      </c>
      <c r="O1641" s="10" t="str">
        <f t="array" ref="O1641">IFERROR(XLOOKUP(G1641,'Tipo de Carga'!A:A,'Tipo de Carga'!C:C))</f>
        <v>Diesel</v>
      </c>
    </row>
    <row r="1642">
      <c r="A1642" s="16" t="s">
        <v>408</v>
      </c>
      <c r="B1642" s="10" t="str">
        <f t="array" ref="B1642">IFERROR(XLOOKUP(A1642,'Asignacion Ene'!A:A,'Asignacion Ene'!C:C))</f>
        <v>Sayer Patios y T.</v>
      </c>
      <c r="C1642" s="10" t="str">
        <f t="array" ref="C1642">IFERROR(XLOOKUP(A1642,'Asignacion Ene'!A:A,'Asignacion Ene'!B:B))</f>
        <v>EC-04</v>
      </c>
      <c r="D1642" s="28">
        <v>45674.31438657407</v>
      </c>
      <c r="E1642" s="16" t="s">
        <v>409</v>
      </c>
      <c r="F1642" s="10" t="str">
        <f t="array" ref="F1642">IFERROR(XLOOKUP(E1642,Operadores!A:A,Operadores!B:B))</f>
        <v>MILJO</v>
      </c>
      <c r="G1642" s="16" t="s">
        <v>17</v>
      </c>
      <c r="H1642" s="13">
        <v>19.2</v>
      </c>
      <c r="I1642" s="18">
        <v>375.26</v>
      </c>
      <c r="J1642" s="15">
        <f t="shared" si="5"/>
        <v>7204.992</v>
      </c>
      <c r="K1642" s="10" t="str">
        <f t="array" ref="K1642">IFERROR(XLOOKUP(G1642,'Tipo de Carga'!A:A,'Tipo de Carga'!B:B))</f>
        <v>Autoabasto</v>
      </c>
      <c r="L1642" s="10">
        <f t="shared" si="2"/>
        <v>3</v>
      </c>
      <c r="M1642" s="10">
        <f t="shared" si="3"/>
        <v>17</v>
      </c>
      <c r="N1642" s="10">
        <f t="shared" si="4"/>
        <v>1</v>
      </c>
      <c r="O1642" s="10" t="str">
        <f t="array" ref="O1642">IFERROR(XLOOKUP(G1642,'Tipo de Carga'!A:A,'Tipo de Carga'!C:C))</f>
        <v>Diesel</v>
      </c>
    </row>
    <row r="1643">
      <c r="A1643" s="16">
        <v>1823.0</v>
      </c>
      <c r="B1643" s="10" t="str">
        <f t="array" ref="B1643">IFERROR(XLOOKUP(A1643,'Asignacion Ene'!A:A,'Asignacion Ene'!C:C))</f>
        <v>Liverpool Local</v>
      </c>
      <c r="C1643" s="10" t="str">
        <f t="array" ref="C1643">IFERROR(XLOOKUP(A1643,'Asignacion Ene'!A:A,'Asignacion Ene'!B:B))</f>
        <v>EC-01</v>
      </c>
      <c r="D1643" s="28">
        <v>45674.30627314815</v>
      </c>
      <c r="E1643" s="16" t="s">
        <v>307</v>
      </c>
      <c r="F1643" s="10" t="str">
        <f t="array" ref="F1643">IFERROR(XLOOKUP(E1643,Operadores!A:A,Operadores!B:B))</f>
        <v>SANLUI01</v>
      </c>
      <c r="G1643" s="16" t="s">
        <v>17</v>
      </c>
      <c r="H1643" s="13">
        <v>19.2</v>
      </c>
      <c r="I1643" s="18">
        <v>672.44</v>
      </c>
      <c r="J1643" s="15">
        <f t="shared" si="5"/>
        <v>12910.848</v>
      </c>
      <c r="K1643" s="10" t="str">
        <f t="array" ref="K1643">IFERROR(XLOOKUP(G1643,'Tipo de Carga'!A:A,'Tipo de Carga'!B:B))</f>
        <v>Autoabasto</v>
      </c>
      <c r="L1643" s="10">
        <f t="shared" si="2"/>
        <v>3</v>
      </c>
      <c r="M1643" s="10">
        <f t="shared" si="3"/>
        <v>17</v>
      </c>
      <c r="N1643" s="10">
        <f t="shared" si="4"/>
        <v>1</v>
      </c>
      <c r="O1643" s="10" t="str">
        <f t="array" ref="O1643">IFERROR(XLOOKUP(G1643,'Tipo de Carga'!A:A,'Tipo de Carga'!C:C))</f>
        <v>Diesel</v>
      </c>
    </row>
    <row r="1644">
      <c r="A1644" s="16">
        <v>1833.0</v>
      </c>
      <c r="B1644" s="10" t="str">
        <f t="array" ref="B1644">IFERROR(XLOOKUP(A1644,'Asignacion Ene'!A:A,'Asignacion Ene'!C:C))</f>
        <v>Liverpool Local</v>
      </c>
      <c r="C1644" s="10" t="str">
        <f t="array" ref="C1644">IFERROR(XLOOKUP(A1644,'Asignacion Ene'!A:A,'Asignacion Ene'!B:B))</f>
        <v>EC-01</v>
      </c>
      <c r="D1644" s="28">
        <v>45674.278912037036</v>
      </c>
      <c r="E1644" s="16" t="s">
        <v>143</v>
      </c>
      <c r="F1644" s="10" t="str">
        <f t="array" ref="F1644">IFERROR(XLOOKUP(E1644,Operadores!A:A,Operadores!B:B))</f>
        <v>SANROD</v>
      </c>
      <c r="G1644" s="16" t="s">
        <v>17</v>
      </c>
      <c r="H1644" s="13">
        <v>19.2</v>
      </c>
      <c r="I1644" s="18">
        <v>347.74</v>
      </c>
      <c r="J1644" s="15">
        <f t="shared" si="5"/>
        <v>6676.608</v>
      </c>
      <c r="K1644" s="10" t="str">
        <f t="array" ref="K1644">IFERROR(XLOOKUP(G1644,'Tipo de Carga'!A:A,'Tipo de Carga'!B:B))</f>
        <v>Autoabasto</v>
      </c>
      <c r="L1644" s="10">
        <f t="shared" si="2"/>
        <v>3</v>
      </c>
      <c r="M1644" s="10">
        <f t="shared" si="3"/>
        <v>17</v>
      </c>
      <c r="N1644" s="10">
        <f t="shared" si="4"/>
        <v>1</v>
      </c>
      <c r="O1644" s="10" t="str">
        <f t="array" ref="O1644">IFERROR(XLOOKUP(G1644,'Tipo de Carga'!A:A,'Tipo de Carga'!C:C))</f>
        <v>Diesel</v>
      </c>
    </row>
    <row r="1645">
      <c r="A1645" s="16">
        <v>1957.0</v>
      </c>
      <c r="B1645" s="10" t="str">
        <f t="array" ref="B1645">IFERROR(XLOOKUP(A1645,'Asignacion Ene'!A:A,'Asignacion Ene'!C:C))</f>
        <v>MeLi asignado SD</v>
      </c>
      <c r="C1645" s="10" t="str">
        <f t="array" ref="C1645">IFERROR(XLOOKUP(A1645,'Asignacion Ene'!A:A,'Asignacion Ene'!B:B))</f>
        <v>EC-05</v>
      </c>
      <c r="D1645" s="28">
        <v>45674.260717592595</v>
      </c>
      <c r="E1645" s="16" t="s">
        <v>90</v>
      </c>
      <c r="F1645" s="10" t="str">
        <f t="array" ref="F1645">IFERROR(XLOOKUP(E1645,Operadores!A:A,Operadores!B:B))</f>
        <v>HERFRA</v>
      </c>
      <c r="G1645" s="16" t="s">
        <v>17</v>
      </c>
      <c r="H1645" s="13">
        <v>19.2</v>
      </c>
      <c r="I1645" s="18">
        <v>598.92</v>
      </c>
      <c r="J1645" s="15">
        <f t="shared" si="5"/>
        <v>11499.264</v>
      </c>
      <c r="K1645" s="10" t="str">
        <f t="array" ref="K1645">IFERROR(XLOOKUP(G1645,'Tipo de Carga'!A:A,'Tipo de Carga'!B:B))</f>
        <v>Autoabasto</v>
      </c>
      <c r="L1645" s="10">
        <f t="shared" si="2"/>
        <v>3</v>
      </c>
      <c r="M1645" s="10">
        <f t="shared" si="3"/>
        <v>17</v>
      </c>
      <c r="N1645" s="10">
        <f t="shared" si="4"/>
        <v>1</v>
      </c>
      <c r="O1645" s="10" t="str">
        <f t="array" ref="O1645">IFERROR(XLOOKUP(G1645,'Tipo de Carga'!A:A,'Tipo de Carga'!C:C))</f>
        <v>Diesel</v>
      </c>
    </row>
    <row r="1646">
      <c r="A1646" s="16">
        <v>2000.0</v>
      </c>
      <c r="B1646" s="10" t="str">
        <f t="array" ref="B1646">IFERROR(XLOOKUP(A1646,'Asignacion Ene'!A:A,'Asignacion Ene'!C:C))</f>
        <v>MeLi Dedicado Merida</v>
      </c>
      <c r="C1646" s="10" t="str">
        <f t="array" ref="C1646">IFERROR(XLOOKUP(A1646,'Asignacion Ene'!A:A,'Asignacion Ene'!B:B))</f>
        <v>EC-05</v>
      </c>
      <c r="D1646" s="28">
        <v>45674.240648148145</v>
      </c>
      <c r="E1646" s="16" t="s">
        <v>94</v>
      </c>
      <c r="F1646" s="10" t="str">
        <f t="array" ref="F1646">IFERROR(XLOOKUP(E1646,Operadores!A:A,Operadores!B:B))</f>
        <v>RODALE</v>
      </c>
      <c r="G1646" s="16" t="s">
        <v>17</v>
      </c>
      <c r="H1646" s="13">
        <v>19.2</v>
      </c>
      <c r="I1646" s="18">
        <v>285.02</v>
      </c>
      <c r="J1646" s="15">
        <f t="shared" si="5"/>
        <v>5472.384</v>
      </c>
      <c r="K1646" s="10" t="str">
        <f t="array" ref="K1646">IFERROR(XLOOKUP(G1646,'Tipo de Carga'!A:A,'Tipo de Carga'!B:B))</f>
        <v>Autoabasto</v>
      </c>
      <c r="L1646" s="10">
        <f t="shared" si="2"/>
        <v>3</v>
      </c>
      <c r="M1646" s="10">
        <f t="shared" si="3"/>
        <v>17</v>
      </c>
      <c r="N1646" s="10">
        <f t="shared" si="4"/>
        <v>1</v>
      </c>
      <c r="O1646" s="10" t="str">
        <f t="array" ref="O1646">IFERROR(XLOOKUP(G1646,'Tipo de Carga'!A:A,'Tipo de Carga'!C:C))</f>
        <v>Diesel</v>
      </c>
    </row>
    <row r="1647">
      <c r="A1647" s="16">
        <v>1974.0</v>
      </c>
      <c r="B1647" s="10" t="str">
        <f t="array" ref="B1647">IFERROR(XLOOKUP(A1647,'Asignacion Ene'!A:A,'Asignacion Ene'!C:C))</f>
        <v>MeLi asignado SD</v>
      </c>
      <c r="C1647" s="10" t="str">
        <f t="array" ref="C1647">IFERROR(XLOOKUP(A1647,'Asignacion Ene'!A:A,'Asignacion Ene'!B:B))</f>
        <v>EC-05</v>
      </c>
      <c r="D1647" s="28">
        <v>45674.19689814815</v>
      </c>
      <c r="E1647" s="16" t="s">
        <v>187</v>
      </c>
      <c r="F1647" s="10" t="str">
        <f t="array" ref="F1647">IFERROR(XLOOKUP(E1647,Operadores!A:A,Operadores!B:B))</f>
        <v>OLIGER</v>
      </c>
      <c r="G1647" s="16" t="s">
        <v>17</v>
      </c>
      <c r="H1647" s="13">
        <v>19.2</v>
      </c>
      <c r="I1647" s="18">
        <v>489.12</v>
      </c>
      <c r="J1647" s="15">
        <f t="shared" si="5"/>
        <v>9391.104</v>
      </c>
      <c r="K1647" s="10" t="str">
        <f t="array" ref="K1647">IFERROR(XLOOKUP(G1647,'Tipo de Carga'!A:A,'Tipo de Carga'!B:B))</f>
        <v>Autoabasto</v>
      </c>
      <c r="L1647" s="10">
        <f t="shared" si="2"/>
        <v>3</v>
      </c>
      <c r="M1647" s="10">
        <f t="shared" si="3"/>
        <v>17</v>
      </c>
      <c r="N1647" s="10">
        <f t="shared" si="4"/>
        <v>1</v>
      </c>
      <c r="O1647" s="10" t="str">
        <f t="array" ref="O1647">IFERROR(XLOOKUP(G1647,'Tipo de Carga'!A:A,'Tipo de Carga'!C:C))</f>
        <v>Diesel</v>
      </c>
    </row>
    <row r="1648">
      <c r="A1648" s="16">
        <v>1897.0</v>
      </c>
      <c r="B1648" s="10" t="str">
        <f t="array" ref="B1648">IFERROR(XLOOKUP(A1648,'Asignacion Ene'!A:A,'Asignacion Ene'!C:C))</f>
        <v>Full Liver</v>
      </c>
      <c r="C1648" s="10" t="str">
        <f t="array" ref="C1648">IFERROR(XLOOKUP(A1648,'Asignacion Ene'!A:A,'Asignacion Ene'!B:B))</f>
        <v>EC-01</v>
      </c>
      <c r="D1648" s="28">
        <v>45674.099583333336</v>
      </c>
      <c r="E1648" s="16" t="s">
        <v>21</v>
      </c>
      <c r="F1648" s="10" t="str">
        <f t="array" ref="F1648">IFERROR(XLOOKUP(E1648,Operadores!A:A,Operadores!B:B))</f>
        <v>RODAR</v>
      </c>
      <c r="G1648" s="16" t="s">
        <v>17</v>
      </c>
      <c r="H1648" s="13">
        <v>19.2</v>
      </c>
      <c r="I1648" s="18">
        <v>796.06</v>
      </c>
      <c r="J1648" s="15">
        <f t="shared" si="5"/>
        <v>15284.352</v>
      </c>
      <c r="K1648" s="10" t="str">
        <f t="array" ref="K1648">IFERROR(XLOOKUP(G1648,'Tipo de Carga'!A:A,'Tipo de Carga'!B:B))</f>
        <v>Autoabasto</v>
      </c>
      <c r="L1648" s="10">
        <f t="shared" si="2"/>
        <v>3</v>
      </c>
      <c r="M1648" s="10">
        <f t="shared" si="3"/>
        <v>17</v>
      </c>
      <c r="N1648" s="10">
        <f t="shared" si="4"/>
        <v>1</v>
      </c>
      <c r="O1648" s="10" t="str">
        <f t="array" ref="O1648">IFERROR(XLOOKUP(G1648,'Tipo de Carga'!A:A,'Tipo de Carga'!C:C))</f>
        <v>Diesel</v>
      </c>
    </row>
    <row r="1649">
      <c r="A1649" s="16">
        <v>2030.0</v>
      </c>
      <c r="B1649" s="10" t="str">
        <f t="array" ref="B1649">IFERROR(XLOOKUP(A1649,'Asignacion Ene'!A:A,'Asignacion Ene'!C:C))</f>
        <v>MeLi Dedicado TD</v>
      </c>
      <c r="C1649" s="10" t="str">
        <f t="array" ref="C1649">IFERROR(XLOOKUP(A1649,'Asignacion Ene'!A:A,'Asignacion Ene'!B:B))</f>
        <v>EC-05</v>
      </c>
      <c r="D1649" s="28">
        <v>45674.06005787037</v>
      </c>
      <c r="E1649" s="16" t="s">
        <v>337</v>
      </c>
      <c r="F1649" s="10" t="str">
        <f t="array" ref="F1649">IFERROR(XLOOKUP(E1649,Operadores!A:A,Operadores!B:B))</f>
        <v>MENBER</v>
      </c>
      <c r="G1649" s="16" t="s">
        <v>17</v>
      </c>
      <c r="H1649" s="13">
        <v>19.2</v>
      </c>
      <c r="I1649" s="18">
        <v>511.47</v>
      </c>
      <c r="J1649" s="15">
        <f t="shared" si="5"/>
        <v>9820.224</v>
      </c>
      <c r="K1649" s="10" t="str">
        <f t="array" ref="K1649">IFERROR(XLOOKUP(G1649,'Tipo de Carga'!A:A,'Tipo de Carga'!B:B))</f>
        <v>Autoabasto</v>
      </c>
      <c r="L1649" s="10">
        <f t="shared" si="2"/>
        <v>3</v>
      </c>
      <c r="M1649" s="10">
        <f t="shared" si="3"/>
        <v>17</v>
      </c>
      <c r="N1649" s="10">
        <f t="shared" si="4"/>
        <v>1</v>
      </c>
      <c r="O1649" s="10" t="str">
        <f t="array" ref="O1649">IFERROR(XLOOKUP(G1649,'Tipo de Carga'!A:A,'Tipo de Carga'!C:C))</f>
        <v>Diesel</v>
      </c>
    </row>
    <row r="1650">
      <c r="A1650" s="16">
        <v>1937.0</v>
      </c>
      <c r="B1650" s="10" t="str">
        <f t="array" ref="B1650">IFERROR(XLOOKUP(A1650,'Asignacion Ene'!A:A,'Asignacion Ene'!C:C))</f>
        <v>MeLi asignado SD</v>
      </c>
      <c r="C1650" s="10" t="str">
        <f t="array" ref="C1650">IFERROR(XLOOKUP(A1650,'Asignacion Ene'!A:A,'Asignacion Ene'!B:B))</f>
        <v>EC-05</v>
      </c>
      <c r="D1650" s="28">
        <v>45674.03605324074</v>
      </c>
      <c r="E1650" s="16" t="s">
        <v>38</v>
      </c>
      <c r="F1650" s="10" t="str">
        <f t="array" ref="F1650">IFERROR(XLOOKUP(E1650,Operadores!A:A,Operadores!B:B))</f>
        <v>BENMAX</v>
      </c>
      <c r="G1650" s="16" t="s">
        <v>17</v>
      </c>
      <c r="H1650" s="13">
        <v>19.2</v>
      </c>
      <c r="I1650" s="18">
        <v>336.26</v>
      </c>
      <c r="J1650" s="15">
        <f t="shared" si="5"/>
        <v>6456.192</v>
      </c>
      <c r="K1650" s="10" t="str">
        <f t="array" ref="K1650">IFERROR(XLOOKUP(G1650,'Tipo de Carga'!A:A,'Tipo de Carga'!B:B))</f>
        <v>Autoabasto</v>
      </c>
      <c r="L1650" s="10">
        <f t="shared" si="2"/>
        <v>3</v>
      </c>
      <c r="M1650" s="10">
        <f t="shared" si="3"/>
        <v>17</v>
      </c>
      <c r="N1650" s="10">
        <f t="shared" si="4"/>
        <v>1</v>
      </c>
      <c r="O1650" s="10" t="str">
        <f t="array" ref="O1650">IFERROR(XLOOKUP(G1650,'Tipo de Carga'!A:A,'Tipo de Carga'!C:C))</f>
        <v>Diesel</v>
      </c>
    </row>
    <row r="1651">
      <c r="A1651" s="16">
        <v>1898.0</v>
      </c>
      <c r="B1651" s="10" t="str">
        <f t="array" ref="B1651">IFERROR(XLOOKUP(A1651,'Asignacion Ene'!A:A,'Asignacion Ene'!C:C))</f>
        <v>Full Liver</v>
      </c>
      <c r="C1651" s="10" t="str">
        <f t="array" ref="C1651">IFERROR(XLOOKUP(A1651,'Asignacion Ene'!A:A,'Asignacion Ene'!B:B))</f>
        <v>EC-01</v>
      </c>
      <c r="D1651" s="28">
        <v>45674.011087962965</v>
      </c>
      <c r="E1651" s="16" t="s">
        <v>182</v>
      </c>
      <c r="F1651" s="10" t="str">
        <f t="array" ref="F1651">IFERROR(XLOOKUP(E1651,Operadores!A:A,Operadores!B:B))</f>
        <v>CASMA</v>
      </c>
      <c r="G1651" s="16" t="s">
        <v>17</v>
      </c>
      <c r="H1651" s="13">
        <v>19.2</v>
      </c>
      <c r="I1651" s="18">
        <v>870.54</v>
      </c>
      <c r="J1651" s="15">
        <f t="shared" si="5"/>
        <v>16714.368</v>
      </c>
      <c r="K1651" s="10" t="str">
        <f t="array" ref="K1651">IFERROR(XLOOKUP(G1651,'Tipo de Carga'!A:A,'Tipo de Carga'!B:B))</f>
        <v>Autoabasto</v>
      </c>
      <c r="L1651" s="10">
        <f t="shared" si="2"/>
        <v>3</v>
      </c>
      <c r="M1651" s="10">
        <f t="shared" si="3"/>
        <v>17</v>
      </c>
      <c r="N1651" s="10">
        <f t="shared" si="4"/>
        <v>1</v>
      </c>
      <c r="O1651" s="10" t="str">
        <f t="array" ref="O1651">IFERROR(XLOOKUP(G1651,'Tipo de Carga'!A:A,'Tipo de Carga'!C:C))</f>
        <v>Diesel</v>
      </c>
    </row>
    <row r="1652">
      <c r="A1652" s="16">
        <v>1862.0</v>
      </c>
      <c r="B1652" s="10" t="str">
        <f t="array" ref="B1652">IFERROR(XLOOKUP(A1652,'Asignacion Ene'!A:A,'Asignacion Ene'!C:C))</f>
        <v>Circuitos</v>
      </c>
      <c r="C1652" s="10" t="str">
        <f t="array" ref="C1652">IFERROR(XLOOKUP(A1652,'Asignacion Ene'!A:A,'Asignacion Ene'!B:B))</f>
        <v>EC-03</v>
      </c>
      <c r="D1652" s="28">
        <v>45674.92858796296</v>
      </c>
      <c r="E1652" s="16" t="s">
        <v>359</v>
      </c>
      <c r="F1652" s="10" t="str">
        <f t="array" ref="F1652">IFERROR(XLOOKUP(E1652,Operadores!A:A,Operadores!B:B))</f>
        <v>PERRI</v>
      </c>
      <c r="G1652" s="16" t="s">
        <v>77</v>
      </c>
      <c r="H1652" s="13">
        <v>19.38</v>
      </c>
      <c r="I1652" s="18">
        <v>854.17</v>
      </c>
      <c r="J1652" s="15">
        <f t="shared" si="5"/>
        <v>16553.8146</v>
      </c>
      <c r="K1652" s="10" t="str">
        <f t="array" ref="K1652">IFERROR(XLOOKUP(G1652,'Tipo de Carga'!A:A,'Tipo de Carga'!B:B))</f>
        <v>Autoabasto</v>
      </c>
      <c r="L1652" s="10">
        <f t="shared" si="2"/>
        <v>3</v>
      </c>
      <c r="M1652" s="10">
        <f t="shared" si="3"/>
        <v>17</v>
      </c>
      <c r="N1652" s="10">
        <f t="shared" si="4"/>
        <v>1</v>
      </c>
      <c r="O1652" s="10" t="str">
        <f t="array" ref="O1652">IFERROR(XLOOKUP(G1652,'Tipo de Carga'!A:A,'Tipo de Carga'!C:C))</f>
        <v>Diesel</v>
      </c>
    </row>
    <row r="1653">
      <c r="A1653" s="16">
        <v>309.0</v>
      </c>
      <c r="B1653" s="10" t="str">
        <f t="array" ref="B1653">IFERROR(XLOOKUP(A1653,'Asignacion Ene'!A:A,'Asignacion Ene'!C:C))</f>
        <v>Sayer Thorton</v>
      </c>
      <c r="C1653" s="10" t="str">
        <f t="array" ref="C1653">IFERROR(XLOOKUP(A1653,'Asignacion Ene'!A:A,'Asignacion Ene'!B:B))</f>
        <v>EC-04</v>
      </c>
      <c r="D1653" s="28">
        <v>45674.83568287037</v>
      </c>
      <c r="E1653" s="16" t="s">
        <v>154</v>
      </c>
      <c r="F1653" s="10" t="str">
        <f t="array" ref="F1653">IFERROR(XLOOKUP(E1653,Operadores!A:A,Operadores!B:B))</f>
        <v>REVELI</v>
      </c>
      <c r="G1653" s="16" t="s">
        <v>77</v>
      </c>
      <c r="H1653" s="13">
        <v>19.38</v>
      </c>
      <c r="I1653" s="18">
        <v>342.0</v>
      </c>
      <c r="J1653" s="15">
        <f t="shared" si="5"/>
        <v>6627.96</v>
      </c>
      <c r="K1653" s="10" t="str">
        <f t="array" ref="K1653">IFERROR(XLOOKUP(G1653,'Tipo de Carga'!A:A,'Tipo de Carga'!B:B))</f>
        <v>Autoabasto</v>
      </c>
      <c r="L1653" s="10">
        <f t="shared" si="2"/>
        <v>3</v>
      </c>
      <c r="M1653" s="10">
        <f t="shared" si="3"/>
        <v>17</v>
      </c>
      <c r="N1653" s="10">
        <f t="shared" si="4"/>
        <v>1</v>
      </c>
      <c r="O1653" s="10" t="str">
        <f t="array" ref="O1653">IFERROR(XLOOKUP(G1653,'Tipo de Carga'!A:A,'Tipo de Carga'!C:C))</f>
        <v>Diesel</v>
      </c>
    </row>
    <row r="1654">
      <c r="A1654" s="16">
        <v>1871.0</v>
      </c>
      <c r="B1654" s="10" t="str">
        <f t="array" ref="B1654">IFERROR(XLOOKUP(A1654,'Asignacion Ene'!A:A,'Asignacion Ene'!C:C))</f>
        <v>Circuitos</v>
      </c>
      <c r="C1654" s="10" t="str">
        <f t="array" ref="C1654">IFERROR(XLOOKUP(A1654,'Asignacion Ene'!A:A,'Asignacion Ene'!B:B))</f>
        <v>EC-03</v>
      </c>
      <c r="D1654" s="28">
        <v>45674.82409722222</v>
      </c>
      <c r="E1654" s="16" t="s">
        <v>82</v>
      </c>
      <c r="F1654" s="10" t="str">
        <f t="array" ref="F1654">IFERROR(XLOOKUP(E1654,Operadores!A:A,Operadores!B:B))</f>
        <v>LOPREN</v>
      </c>
      <c r="G1654" s="16" t="s">
        <v>77</v>
      </c>
      <c r="H1654" s="13">
        <v>19.38</v>
      </c>
      <c r="I1654" s="18">
        <v>358.47</v>
      </c>
      <c r="J1654" s="15">
        <f t="shared" si="5"/>
        <v>6947.1486</v>
      </c>
      <c r="K1654" s="10" t="str">
        <f t="array" ref="K1654">IFERROR(XLOOKUP(G1654,'Tipo de Carga'!A:A,'Tipo de Carga'!B:B))</f>
        <v>Autoabasto</v>
      </c>
      <c r="L1654" s="10">
        <f t="shared" si="2"/>
        <v>3</v>
      </c>
      <c r="M1654" s="10">
        <f t="shared" si="3"/>
        <v>17</v>
      </c>
      <c r="N1654" s="10">
        <f t="shared" si="4"/>
        <v>1</v>
      </c>
      <c r="O1654" s="10" t="str">
        <f t="array" ref="O1654">IFERROR(XLOOKUP(G1654,'Tipo de Carga'!A:A,'Tipo de Carga'!C:C))</f>
        <v>Diesel</v>
      </c>
    </row>
    <row r="1655">
      <c r="A1655" s="16">
        <v>1971.0</v>
      </c>
      <c r="B1655" s="10" t="str">
        <f t="array" ref="B1655">IFERROR(XLOOKUP(A1655,'Asignacion Ene'!A:A,'Asignacion Ene'!C:C))</f>
        <v>Sayer Sencillo</v>
      </c>
      <c r="C1655" s="10" t="str">
        <f t="array" ref="C1655">IFERROR(XLOOKUP(A1655,'Asignacion Ene'!A:A,'Asignacion Ene'!B:B))</f>
        <v>EC-04</v>
      </c>
      <c r="D1655" s="28">
        <v>45674.81092592593</v>
      </c>
      <c r="E1655" s="16" t="s">
        <v>79</v>
      </c>
      <c r="F1655" s="10" t="str">
        <f t="array" ref="F1655">IFERROR(XLOOKUP(E1655,Operadores!A:A,Operadores!B:B))</f>
        <v>OLVOSX</v>
      </c>
      <c r="G1655" s="16" t="s">
        <v>77</v>
      </c>
      <c r="H1655" s="13">
        <v>19.38</v>
      </c>
      <c r="I1655" s="18">
        <v>410.45</v>
      </c>
      <c r="J1655" s="15">
        <f t="shared" si="5"/>
        <v>7954.521</v>
      </c>
      <c r="K1655" s="10" t="str">
        <f t="array" ref="K1655">IFERROR(XLOOKUP(G1655,'Tipo de Carga'!A:A,'Tipo de Carga'!B:B))</f>
        <v>Autoabasto</v>
      </c>
      <c r="L1655" s="10">
        <f t="shared" si="2"/>
        <v>3</v>
      </c>
      <c r="M1655" s="10">
        <f t="shared" si="3"/>
        <v>17</v>
      </c>
      <c r="N1655" s="10">
        <f t="shared" si="4"/>
        <v>1</v>
      </c>
      <c r="O1655" s="10" t="str">
        <f t="array" ref="O1655">IFERROR(XLOOKUP(G1655,'Tipo de Carga'!A:A,'Tipo de Carga'!C:C))</f>
        <v>Diesel</v>
      </c>
    </row>
    <row r="1656">
      <c r="A1656" s="16">
        <v>1947.0</v>
      </c>
      <c r="B1656" s="10" t="str">
        <f t="array" ref="B1656">IFERROR(XLOOKUP(A1656,'Asignacion Ene'!A:A,'Asignacion Ene'!C:C))</f>
        <v>Circuitos</v>
      </c>
      <c r="C1656" s="10" t="str">
        <f t="array" ref="C1656">IFERROR(XLOOKUP(A1656,'Asignacion Ene'!A:A,'Asignacion Ene'!B:B))</f>
        <v>EC-03</v>
      </c>
      <c r="D1656" s="28">
        <v>45674.73090277778</v>
      </c>
      <c r="E1656" s="16" t="s">
        <v>41</v>
      </c>
      <c r="F1656" s="10" t="str">
        <f t="array" ref="F1656">IFERROR(XLOOKUP(E1656,Operadores!A:A,Operadores!B:B))</f>
        <v>DAMOS</v>
      </c>
      <c r="G1656" s="16" t="s">
        <v>77</v>
      </c>
      <c r="H1656" s="13">
        <v>19.38</v>
      </c>
      <c r="I1656" s="18">
        <v>327.0</v>
      </c>
      <c r="J1656" s="15">
        <f t="shared" si="5"/>
        <v>6337.26</v>
      </c>
      <c r="K1656" s="10" t="str">
        <f t="array" ref="K1656">IFERROR(XLOOKUP(G1656,'Tipo de Carga'!A:A,'Tipo de Carga'!B:B))</f>
        <v>Autoabasto</v>
      </c>
      <c r="L1656" s="10">
        <f t="shared" si="2"/>
        <v>3</v>
      </c>
      <c r="M1656" s="10">
        <f t="shared" si="3"/>
        <v>17</v>
      </c>
      <c r="N1656" s="10">
        <f t="shared" si="4"/>
        <v>1</v>
      </c>
      <c r="O1656" s="10" t="str">
        <f t="array" ref="O1656">IFERROR(XLOOKUP(G1656,'Tipo de Carga'!A:A,'Tipo de Carga'!C:C))</f>
        <v>Diesel</v>
      </c>
    </row>
    <row r="1657">
      <c r="A1657" s="16">
        <v>1975.0</v>
      </c>
      <c r="B1657" s="10" t="str">
        <f t="array" ref="B1657">IFERROR(XLOOKUP(A1657,'Asignacion Ene'!A:A,'Asignacion Ene'!C:C))</f>
        <v>Sayer Sencillo</v>
      </c>
      <c r="C1657" s="10" t="str">
        <f t="array" ref="C1657">IFERROR(XLOOKUP(A1657,'Asignacion Ene'!A:A,'Asignacion Ene'!B:B))</f>
        <v>EC-04</v>
      </c>
      <c r="D1657" s="28">
        <v>45674.58777777778</v>
      </c>
      <c r="E1657" s="16" t="s">
        <v>247</v>
      </c>
      <c r="F1657" s="10" t="str">
        <f t="array" ref="F1657">IFERROR(XLOOKUP(E1657,Operadores!A:A,Operadores!B:B))</f>
        <v>SANMAN</v>
      </c>
      <c r="G1657" s="16" t="s">
        <v>77</v>
      </c>
      <c r="H1657" s="13">
        <v>19.38</v>
      </c>
      <c r="I1657" s="18">
        <v>918.85</v>
      </c>
      <c r="J1657" s="15">
        <f t="shared" si="5"/>
        <v>17807.313</v>
      </c>
      <c r="K1657" s="10" t="str">
        <f t="array" ref="K1657">IFERROR(XLOOKUP(G1657,'Tipo de Carga'!A:A,'Tipo de Carga'!B:B))</f>
        <v>Autoabasto</v>
      </c>
      <c r="L1657" s="10">
        <f t="shared" si="2"/>
        <v>3</v>
      </c>
      <c r="M1657" s="10">
        <f t="shared" si="3"/>
        <v>17</v>
      </c>
      <c r="N1657" s="10">
        <f t="shared" si="4"/>
        <v>1</v>
      </c>
      <c r="O1657" s="10" t="str">
        <f t="array" ref="O1657">IFERROR(XLOOKUP(G1657,'Tipo de Carga'!A:A,'Tipo de Carga'!C:C))</f>
        <v>Diesel</v>
      </c>
    </row>
    <row r="1658">
      <c r="A1658" s="16">
        <v>1785.0</v>
      </c>
      <c r="B1658" s="10" t="str">
        <f t="array" ref="B1658">IFERROR(XLOOKUP(A1658,'Asignacion Ene'!A:A,'Asignacion Ene'!C:C))</f>
        <v>Patieros sucursal</v>
      </c>
      <c r="C1658" s="10" t="str">
        <f t="array" ref="C1658">IFERROR(XLOOKUP(A1658,'Asignacion Ene'!A:A,'Asignacion Ene'!B:B))</f>
        <v>EC-03</v>
      </c>
      <c r="D1658" s="28">
        <v>45674.481782407405</v>
      </c>
      <c r="E1658" s="16" t="s">
        <v>159</v>
      </c>
      <c r="F1658" s="10" t="str">
        <f t="array" ref="F1658">IFERROR(XLOOKUP(E1658,Operadores!A:A,Operadores!B:B))</f>
        <v>HERJU01</v>
      </c>
      <c r="G1658" s="16" t="s">
        <v>77</v>
      </c>
      <c r="H1658" s="13">
        <v>19.38</v>
      </c>
      <c r="I1658" s="18">
        <v>775.0</v>
      </c>
      <c r="J1658" s="15">
        <f t="shared" si="5"/>
        <v>15019.5</v>
      </c>
      <c r="K1658" s="10" t="str">
        <f t="array" ref="K1658">IFERROR(XLOOKUP(G1658,'Tipo de Carga'!A:A,'Tipo de Carga'!B:B))</f>
        <v>Autoabasto</v>
      </c>
      <c r="L1658" s="10">
        <f t="shared" si="2"/>
        <v>3</v>
      </c>
      <c r="M1658" s="10">
        <f t="shared" si="3"/>
        <v>17</v>
      </c>
      <c r="N1658" s="10">
        <f t="shared" si="4"/>
        <v>1</v>
      </c>
      <c r="O1658" s="10" t="str">
        <f t="array" ref="O1658">IFERROR(XLOOKUP(G1658,'Tipo de Carga'!A:A,'Tipo de Carga'!C:C))</f>
        <v>Diesel</v>
      </c>
    </row>
    <row r="1659">
      <c r="A1659" s="16">
        <v>1858.0</v>
      </c>
      <c r="B1659" s="10" t="str">
        <f t="array" ref="B1659">IFERROR(XLOOKUP(A1659,'Asignacion Ene'!A:A,'Asignacion Ene'!C:C))</f>
        <v>Hisense</v>
      </c>
      <c r="C1659" s="10" t="str">
        <f t="array" ref="C1659">IFERROR(XLOOKUP(A1659,'Asignacion Ene'!A:A,'Asignacion Ene'!B:B))</f>
        <v>EC-03</v>
      </c>
      <c r="D1659" s="28">
        <v>45674.42046296296</v>
      </c>
      <c r="E1659" s="16" t="s">
        <v>78</v>
      </c>
      <c r="F1659" s="10" t="str">
        <f t="array" ref="F1659">IFERROR(XLOOKUP(E1659,Operadores!A:A,Operadores!B:B))</f>
        <v>IBAANY</v>
      </c>
      <c r="G1659" s="16" t="s">
        <v>77</v>
      </c>
      <c r="H1659" s="13">
        <v>19.38</v>
      </c>
      <c r="I1659" s="18">
        <v>443.93</v>
      </c>
      <c r="J1659" s="15">
        <f t="shared" si="5"/>
        <v>8603.3634</v>
      </c>
      <c r="K1659" s="10" t="str">
        <f t="array" ref="K1659">IFERROR(XLOOKUP(G1659,'Tipo de Carga'!A:A,'Tipo de Carga'!B:B))</f>
        <v>Autoabasto</v>
      </c>
      <c r="L1659" s="10">
        <f t="shared" si="2"/>
        <v>3</v>
      </c>
      <c r="M1659" s="10">
        <f t="shared" si="3"/>
        <v>17</v>
      </c>
      <c r="N1659" s="10">
        <f t="shared" si="4"/>
        <v>1</v>
      </c>
      <c r="O1659" s="10" t="str">
        <f t="array" ref="O1659">IFERROR(XLOOKUP(G1659,'Tipo de Carga'!A:A,'Tipo de Carga'!C:C))</f>
        <v>Diesel</v>
      </c>
    </row>
    <row r="1660">
      <c r="A1660" s="16">
        <v>1948.0</v>
      </c>
      <c r="B1660" s="10" t="str">
        <f t="array" ref="B1660">IFERROR(XLOOKUP(A1660,'Asignacion Ene'!A:A,'Asignacion Ene'!C:C))</f>
        <v>Circuitos</v>
      </c>
      <c r="C1660" s="10" t="str">
        <f t="array" ref="C1660">IFERROR(XLOOKUP(A1660,'Asignacion Ene'!A:A,'Asignacion Ene'!B:B))</f>
        <v>EC-03</v>
      </c>
      <c r="D1660" s="28">
        <v>45674.32923611111</v>
      </c>
      <c r="E1660" s="16" t="s">
        <v>81</v>
      </c>
      <c r="F1660" s="10" t="str">
        <f t="array" ref="F1660">IFERROR(XLOOKUP(E1660,Operadores!A:A,Operadores!B:B))</f>
        <v>MOREFR</v>
      </c>
      <c r="G1660" s="16" t="s">
        <v>77</v>
      </c>
      <c r="H1660" s="13">
        <v>19.38</v>
      </c>
      <c r="I1660" s="18">
        <v>428.32</v>
      </c>
      <c r="J1660" s="15">
        <f t="shared" si="5"/>
        <v>8300.8416</v>
      </c>
      <c r="K1660" s="10" t="str">
        <f t="array" ref="K1660">IFERROR(XLOOKUP(G1660,'Tipo de Carga'!A:A,'Tipo de Carga'!B:B))</f>
        <v>Autoabasto</v>
      </c>
      <c r="L1660" s="10">
        <f t="shared" si="2"/>
        <v>3</v>
      </c>
      <c r="M1660" s="10">
        <f t="shared" si="3"/>
        <v>17</v>
      </c>
      <c r="N1660" s="10">
        <f t="shared" si="4"/>
        <v>1</v>
      </c>
      <c r="O1660" s="10" t="str">
        <f t="array" ref="O1660">IFERROR(XLOOKUP(G1660,'Tipo de Carga'!A:A,'Tipo de Carga'!C:C))</f>
        <v>Diesel</v>
      </c>
    </row>
    <row r="1661">
      <c r="A1661" s="16">
        <v>1968.0</v>
      </c>
      <c r="B1661" s="10" t="str">
        <f t="array" ref="B1661">IFERROR(XLOOKUP(A1661,'Asignacion Ene'!A:A,'Asignacion Ene'!C:C))</f>
        <v>Sayer Sencillo</v>
      </c>
      <c r="C1661" s="10" t="str">
        <f t="array" ref="C1661">IFERROR(XLOOKUP(A1661,'Asignacion Ene'!A:A,'Asignacion Ene'!B:B))</f>
        <v>EC-04</v>
      </c>
      <c r="D1661" s="28">
        <v>45674.3112962963</v>
      </c>
      <c r="E1661" s="16" t="s">
        <v>330</v>
      </c>
      <c r="F1661" s="10" t="str">
        <f t="array" ref="F1661">IFERROR(XLOOKUP(E1661,Operadores!A:A,Operadores!B:B))</f>
        <v>MENIG</v>
      </c>
      <c r="G1661" s="16" t="s">
        <v>77</v>
      </c>
      <c r="H1661" s="13">
        <v>19.38</v>
      </c>
      <c r="I1661" s="18">
        <v>760.02</v>
      </c>
      <c r="J1661" s="15">
        <f t="shared" si="5"/>
        <v>14729.1876</v>
      </c>
      <c r="K1661" s="10" t="str">
        <f t="array" ref="K1661">IFERROR(XLOOKUP(G1661,'Tipo de Carga'!A:A,'Tipo de Carga'!B:B))</f>
        <v>Autoabasto</v>
      </c>
      <c r="L1661" s="10">
        <f t="shared" si="2"/>
        <v>3</v>
      </c>
      <c r="M1661" s="10">
        <f t="shared" si="3"/>
        <v>17</v>
      </c>
      <c r="N1661" s="10">
        <f t="shared" si="4"/>
        <v>1</v>
      </c>
      <c r="O1661" s="10" t="str">
        <f t="array" ref="O1661">IFERROR(XLOOKUP(G1661,'Tipo de Carga'!A:A,'Tipo de Carga'!C:C))</f>
        <v>Diesel</v>
      </c>
    </row>
    <row r="1662">
      <c r="A1662" s="16">
        <v>1801.0</v>
      </c>
      <c r="B1662" s="10" t="str">
        <f t="array" ref="B1662">IFERROR(XLOOKUP(A1662,'Asignacion Ene'!A:A,'Asignacion Ene'!C:C))</f>
        <v>Sayer Full</v>
      </c>
      <c r="C1662" s="10" t="str">
        <f t="array" ref="C1662">IFERROR(XLOOKUP(A1662,'Asignacion Ene'!A:A,'Asignacion Ene'!B:B))</f>
        <v>EC-04</v>
      </c>
      <c r="D1662" s="28">
        <v>45674.2678125</v>
      </c>
      <c r="E1662" s="16" t="s">
        <v>276</v>
      </c>
      <c r="F1662" s="10" t="str">
        <f t="array" ref="F1662">IFERROR(XLOOKUP(E1662,Operadores!A:A,Operadores!B:B))</f>
        <v>DURMA01</v>
      </c>
      <c r="G1662" s="16" t="s">
        <v>77</v>
      </c>
      <c r="H1662" s="13">
        <v>19.38</v>
      </c>
      <c r="I1662" s="18">
        <v>535.25</v>
      </c>
      <c r="J1662" s="15">
        <f t="shared" si="5"/>
        <v>10373.145</v>
      </c>
      <c r="K1662" s="10" t="str">
        <f t="array" ref="K1662">IFERROR(XLOOKUP(G1662,'Tipo de Carga'!A:A,'Tipo de Carga'!B:B))</f>
        <v>Autoabasto</v>
      </c>
      <c r="L1662" s="10">
        <f t="shared" si="2"/>
        <v>3</v>
      </c>
      <c r="M1662" s="10">
        <f t="shared" si="3"/>
        <v>17</v>
      </c>
      <c r="N1662" s="10">
        <f t="shared" si="4"/>
        <v>1</v>
      </c>
      <c r="O1662" s="10" t="str">
        <f t="array" ref="O1662">IFERROR(XLOOKUP(G1662,'Tipo de Carga'!A:A,'Tipo de Carga'!C:C))</f>
        <v>Diesel</v>
      </c>
    </row>
    <row r="1663">
      <c r="A1663" s="16">
        <v>1903.0</v>
      </c>
      <c r="B1663" s="10" t="str">
        <f t="array" ref="B1663">IFERROR(XLOOKUP(A1663,'Asignacion Ene'!A:A,'Asignacion Ene'!C:C))</f>
        <v>Sayer Vuelteros</v>
      </c>
      <c r="C1663" s="10" t="str">
        <f t="array" ref="C1663">IFERROR(XLOOKUP(A1663,'Asignacion Ene'!A:A,'Asignacion Ene'!B:B))</f>
        <v>EC-04</v>
      </c>
      <c r="D1663" s="28">
        <v>45674.06899305555</v>
      </c>
      <c r="E1663" s="16" t="s">
        <v>273</v>
      </c>
      <c r="F1663" s="10" t="str">
        <f t="array" ref="F1663">IFERROR(XLOOKUP(E1663,Operadores!A:A,Operadores!B:B))</f>
        <v>HEREM</v>
      </c>
      <c r="G1663" s="16" t="s">
        <v>77</v>
      </c>
      <c r="H1663" s="13">
        <v>19.38</v>
      </c>
      <c r="I1663" s="18">
        <v>385.02</v>
      </c>
      <c r="J1663" s="15">
        <f t="shared" si="5"/>
        <v>7461.6876</v>
      </c>
      <c r="K1663" s="10" t="str">
        <f t="array" ref="K1663">IFERROR(XLOOKUP(G1663,'Tipo de Carga'!A:A,'Tipo de Carga'!B:B))</f>
        <v>Autoabasto</v>
      </c>
      <c r="L1663" s="10">
        <f t="shared" si="2"/>
        <v>3</v>
      </c>
      <c r="M1663" s="10">
        <f t="shared" si="3"/>
        <v>17</v>
      </c>
      <c r="N1663" s="10">
        <f t="shared" si="4"/>
        <v>1</v>
      </c>
      <c r="O1663" s="10" t="str">
        <f t="array" ref="O1663">IFERROR(XLOOKUP(G1663,'Tipo de Carga'!A:A,'Tipo de Carga'!C:C))</f>
        <v>Diesel</v>
      </c>
    </row>
    <row r="1664">
      <c r="A1664" s="16">
        <v>1935.0</v>
      </c>
      <c r="B1664" s="10" t="str">
        <f t="array" ref="B1664">IFERROR(XLOOKUP(A1664,'Asignacion Ene'!A:A,'Asignacion Ene'!C:C))</f>
        <v>Patieros sucursal</v>
      </c>
      <c r="C1664" s="10" t="str">
        <f t="array" ref="C1664">IFERROR(XLOOKUP(A1664,'Asignacion Ene'!A:A,'Asignacion Ene'!B:B))</f>
        <v>EC-03</v>
      </c>
      <c r="D1664" s="28">
        <v>45674.97825231482</v>
      </c>
      <c r="E1664" s="16" t="s">
        <v>130</v>
      </c>
      <c r="F1664" s="10" t="str">
        <f t="array" ref="F1664">IFERROR(XLOOKUP(E1664,Operadores!A:A,Operadores!B:B))</f>
        <v>RODMA</v>
      </c>
      <c r="G1664" s="16" t="s">
        <v>83</v>
      </c>
      <c r="H1664" s="13">
        <v>19.78936</v>
      </c>
      <c r="I1664" s="18">
        <v>530.93</v>
      </c>
      <c r="J1664" s="15">
        <f t="shared" si="5"/>
        <v>10506.7649</v>
      </c>
      <c r="K1664" s="10" t="str">
        <f t="array" ref="K1664">IFERROR(XLOOKUP(G1664,'Tipo de Carga'!A:A,'Tipo de Carga'!B:B))</f>
        <v>Autoabasto</v>
      </c>
      <c r="L1664" s="10">
        <f t="shared" si="2"/>
        <v>3</v>
      </c>
      <c r="M1664" s="10">
        <f t="shared" si="3"/>
        <v>17</v>
      </c>
      <c r="N1664" s="10">
        <f t="shared" si="4"/>
        <v>1</v>
      </c>
      <c r="O1664" s="10" t="str">
        <f t="array" ref="O1664">IFERROR(XLOOKUP(G1664,'Tipo de Carga'!A:A,'Tipo de Carga'!C:C))</f>
        <v>Diesel</v>
      </c>
    </row>
    <row r="1665">
      <c r="A1665" s="16">
        <v>1796.0</v>
      </c>
      <c r="B1665" s="10" t="str">
        <f t="array" ref="B1665">IFERROR(XLOOKUP(A1665,'Asignacion Ene'!A:A,'Asignacion Ene'!C:C))</f>
        <v>Peñafiel Tlajomulco</v>
      </c>
      <c r="C1665" s="10" t="str">
        <f t="array" ref="C1665">IFERROR(XLOOKUP(A1665,'Asignacion Ene'!A:A,'Asignacion Ene'!B:B))</f>
        <v>EC-06</v>
      </c>
      <c r="D1665" s="28">
        <v>45674.65332175926</v>
      </c>
      <c r="E1665" s="16" t="s">
        <v>157</v>
      </c>
      <c r="F1665" s="10" t="str">
        <f t="array" ref="F1665">IFERROR(XLOOKUP(E1665,Operadores!A:A,Operadores!B:B))</f>
        <v>FLOJOS02</v>
      </c>
      <c r="G1665" s="16" t="s">
        <v>83</v>
      </c>
      <c r="H1665" s="13">
        <v>19.78936</v>
      </c>
      <c r="I1665" s="18">
        <v>492.04</v>
      </c>
      <c r="J1665" s="15">
        <f t="shared" si="5"/>
        <v>9737.156694</v>
      </c>
      <c r="K1665" s="10" t="str">
        <f t="array" ref="K1665">IFERROR(XLOOKUP(G1665,'Tipo de Carga'!A:A,'Tipo de Carga'!B:B))</f>
        <v>Autoabasto</v>
      </c>
      <c r="L1665" s="10">
        <f t="shared" si="2"/>
        <v>3</v>
      </c>
      <c r="M1665" s="10">
        <f t="shared" si="3"/>
        <v>17</v>
      </c>
      <c r="N1665" s="10">
        <f t="shared" si="4"/>
        <v>1</v>
      </c>
      <c r="O1665" s="10" t="str">
        <f t="array" ref="O1665">IFERROR(XLOOKUP(G1665,'Tipo de Carga'!A:A,'Tipo de Carga'!C:C))</f>
        <v>Diesel</v>
      </c>
    </row>
    <row r="1666">
      <c r="A1666" s="16">
        <v>1829.0</v>
      </c>
      <c r="B1666" s="10" t="str">
        <f t="array" ref="B1666">IFERROR(XLOOKUP(A1666,'Asignacion Ene'!A:A,'Asignacion Ene'!C:C))</f>
        <v>Circuitos</v>
      </c>
      <c r="C1666" s="10" t="str">
        <f t="array" ref="C1666">IFERROR(XLOOKUP(A1666,'Asignacion Ene'!A:A,'Asignacion Ene'!B:B))</f>
        <v>EC-03</v>
      </c>
      <c r="D1666" s="28">
        <v>45674.49480324074</v>
      </c>
      <c r="E1666" s="16" t="s">
        <v>152</v>
      </c>
      <c r="F1666" s="10" t="str">
        <f t="array" ref="F1666">IFERROR(XLOOKUP(E1666,Operadores!A:A,Operadores!B:B))</f>
        <v>HERAL04</v>
      </c>
      <c r="G1666" s="16" t="s">
        <v>83</v>
      </c>
      <c r="H1666" s="13">
        <v>19.78936</v>
      </c>
      <c r="I1666" s="18">
        <v>292.64</v>
      </c>
      <c r="J1666" s="15">
        <f t="shared" si="5"/>
        <v>5791.15831</v>
      </c>
      <c r="K1666" s="10" t="str">
        <f t="array" ref="K1666">IFERROR(XLOOKUP(G1666,'Tipo de Carga'!A:A,'Tipo de Carga'!B:B))</f>
        <v>Autoabasto</v>
      </c>
      <c r="L1666" s="10">
        <f t="shared" si="2"/>
        <v>3</v>
      </c>
      <c r="M1666" s="10">
        <f t="shared" si="3"/>
        <v>17</v>
      </c>
      <c r="N1666" s="10">
        <f t="shared" si="4"/>
        <v>1</v>
      </c>
      <c r="O1666" s="10" t="str">
        <f t="array" ref="O1666">IFERROR(XLOOKUP(G1666,'Tipo de Carga'!A:A,'Tipo de Carga'!C:C))</f>
        <v>Diesel</v>
      </c>
    </row>
    <row r="1667">
      <c r="A1667" s="16">
        <v>2063.0</v>
      </c>
      <c r="B1667" s="10" t="str">
        <f t="array" ref="B1667">IFERROR(XLOOKUP(A1667,'Asignacion Ene'!A:A,'Asignacion Ene'!C:C))</f>
        <v>PISA Gdl</v>
      </c>
      <c r="C1667" s="10" t="str">
        <f t="array" ref="C1667">IFERROR(XLOOKUP(A1667,'Asignacion Ene'!A:A,'Asignacion Ene'!B:B))</f>
        <v>EC-06</v>
      </c>
      <c r="D1667" s="28">
        <v>45674.410092592596</v>
      </c>
      <c r="E1667" s="16" t="s">
        <v>163</v>
      </c>
      <c r="F1667" s="10" t="str">
        <f t="array" ref="F1667">IFERROR(XLOOKUP(E1667,Operadores!A:A,Operadores!B:B))</f>
        <v>GOMLUI02</v>
      </c>
      <c r="G1667" s="16" t="s">
        <v>83</v>
      </c>
      <c r="H1667" s="13">
        <v>19.78936</v>
      </c>
      <c r="I1667" s="18">
        <v>675.03</v>
      </c>
      <c r="J1667" s="15">
        <f t="shared" si="5"/>
        <v>13358.41168</v>
      </c>
      <c r="K1667" s="10" t="str">
        <f t="array" ref="K1667">IFERROR(XLOOKUP(G1667,'Tipo de Carga'!A:A,'Tipo de Carga'!B:B))</f>
        <v>Autoabasto</v>
      </c>
      <c r="L1667" s="10">
        <f t="shared" si="2"/>
        <v>3</v>
      </c>
      <c r="M1667" s="10">
        <f t="shared" si="3"/>
        <v>17</v>
      </c>
      <c r="N1667" s="10">
        <f t="shared" si="4"/>
        <v>1</v>
      </c>
      <c r="O1667" s="10" t="str">
        <f t="array" ref="O1667">IFERROR(XLOOKUP(G1667,'Tipo de Carga'!A:A,'Tipo de Carga'!C:C))</f>
        <v>Diesel</v>
      </c>
    </row>
    <row r="1668">
      <c r="A1668" s="16">
        <v>1877.0</v>
      </c>
      <c r="B1668" s="10" t="str">
        <f t="array" ref="B1668">IFERROR(XLOOKUP(A1668,'Asignacion Ene'!A:A,'Asignacion Ene'!C:C))</f>
        <v>Circuitos</v>
      </c>
      <c r="C1668" s="10" t="str">
        <f t="array" ref="C1668">IFERROR(XLOOKUP(A1668,'Asignacion Ene'!A:A,'Asignacion Ene'!B:B))</f>
        <v>EC-03</v>
      </c>
      <c r="D1668" s="28">
        <v>45674.36225694444</v>
      </c>
      <c r="E1668" s="16" t="s">
        <v>211</v>
      </c>
      <c r="F1668" s="10" t="str">
        <f t="array" ref="F1668">IFERROR(XLOOKUP(E1668,Operadores!A:A,Operadores!B:B))</f>
        <v>GRERI</v>
      </c>
      <c r="G1668" s="16" t="s">
        <v>83</v>
      </c>
      <c r="H1668" s="13">
        <v>19.78936</v>
      </c>
      <c r="I1668" s="18">
        <v>429.54</v>
      </c>
      <c r="J1668" s="15">
        <f t="shared" si="5"/>
        <v>8500.321694</v>
      </c>
      <c r="K1668" s="10" t="str">
        <f t="array" ref="K1668">IFERROR(XLOOKUP(G1668,'Tipo de Carga'!A:A,'Tipo de Carga'!B:B))</f>
        <v>Autoabasto</v>
      </c>
      <c r="L1668" s="10">
        <f t="shared" si="2"/>
        <v>3</v>
      </c>
      <c r="M1668" s="10">
        <f t="shared" si="3"/>
        <v>17</v>
      </c>
      <c r="N1668" s="10">
        <f t="shared" si="4"/>
        <v>1</v>
      </c>
      <c r="O1668" s="10" t="str">
        <f t="array" ref="O1668">IFERROR(XLOOKUP(G1668,'Tipo de Carga'!A:A,'Tipo de Carga'!C:C))</f>
        <v>Diesel</v>
      </c>
    </row>
    <row r="1669">
      <c r="A1669" s="16">
        <v>1943.0</v>
      </c>
      <c r="B1669" s="10" t="str">
        <f t="array" ref="B1669">IFERROR(XLOOKUP(A1669,'Asignacion Ene'!A:A,'Asignacion Ene'!C:C))</f>
        <v>Circuitos</v>
      </c>
      <c r="C1669" s="10" t="str">
        <f t="array" ref="C1669">IFERROR(XLOOKUP(A1669,'Asignacion Ene'!A:A,'Asignacion Ene'!B:B))</f>
        <v>EC-03</v>
      </c>
      <c r="D1669" s="28">
        <v>45674.21971064815</v>
      </c>
      <c r="E1669" s="16" t="s">
        <v>318</v>
      </c>
      <c r="F1669" s="10" t="str">
        <f t="array" ref="F1669">IFERROR(XLOOKUP(E1669,Operadores!A:A,Operadores!B:B))</f>
        <v>RODRAU01</v>
      </c>
      <c r="G1669" s="16" t="s">
        <v>83</v>
      </c>
      <c r="H1669" s="13">
        <v>19.78936</v>
      </c>
      <c r="I1669" s="18">
        <v>540.39</v>
      </c>
      <c r="J1669" s="15">
        <f t="shared" si="5"/>
        <v>10693.97225</v>
      </c>
      <c r="K1669" s="10" t="str">
        <f t="array" ref="K1669">IFERROR(XLOOKUP(G1669,'Tipo de Carga'!A:A,'Tipo de Carga'!B:B))</f>
        <v>Autoabasto</v>
      </c>
      <c r="L1669" s="10">
        <f t="shared" si="2"/>
        <v>3</v>
      </c>
      <c r="M1669" s="10">
        <f t="shared" si="3"/>
        <v>17</v>
      </c>
      <c r="N1669" s="10">
        <f t="shared" si="4"/>
        <v>1</v>
      </c>
      <c r="O1669" s="10" t="str">
        <f t="array" ref="O1669">IFERROR(XLOOKUP(G1669,'Tipo de Carga'!A:A,'Tipo de Carga'!C:C))</f>
        <v>Diesel</v>
      </c>
    </row>
    <row r="1670">
      <c r="A1670" s="16">
        <v>1955.0</v>
      </c>
      <c r="B1670" s="10" t="str">
        <f t="array" ref="B1670">IFERROR(XLOOKUP(A1670,'Asignacion Ene'!A:A,'Asignacion Ene'!C:C))</f>
        <v>Circuitos</v>
      </c>
      <c r="C1670" s="10" t="str">
        <f t="array" ref="C1670">IFERROR(XLOOKUP(A1670,'Asignacion Ene'!A:A,'Asignacion Ene'!B:B))</f>
        <v>EC-03</v>
      </c>
      <c r="D1670" s="28">
        <v>45674.04153935185</v>
      </c>
      <c r="E1670" s="16" t="s">
        <v>329</v>
      </c>
      <c r="F1670" s="10" t="str">
        <f t="array" ref="F1670">IFERROR(XLOOKUP(E1670,Operadores!A:A,Operadores!B:B))</f>
        <v>MOZPEDX</v>
      </c>
      <c r="G1670" s="16" t="s">
        <v>83</v>
      </c>
      <c r="H1670" s="13">
        <v>19.78936</v>
      </c>
      <c r="I1670" s="18">
        <v>630.06</v>
      </c>
      <c r="J1670" s="15">
        <f t="shared" si="5"/>
        <v>12468.48416</v>
      </c>
      <c r="K1670" s="10" t="str">
        <f t="array" ref="K1670">IFERROR(XLOOKUP(G1670,'Tipo de Carga'!A:A,'Tipo de Carga'!B:B))</f>
        <v>Autoabasto</v>
      </c>
      <c r="L1670" s="10">
        <f t="shared" si="2"/>
        <v>3</v>
      </c>
      <c r="M1670" s="10">
        <f t="shared" si="3"/>
        <v>17</v>
      </c>
      <c r="N1670" s="10">
        <f t="shared" si="4"/>
        <v>1</v>
      </c>
      <c r="O1670" s="10" t="str">
        <f t="array" ref="O1670">IFERROR(XLOOKUP(G1670,'Tipo de Carga'!A:A,'Tipo de Carga'!C:C))</f>
        <v>Diesel</v>
      </c>
    </row>
    <row r="1671">
      <c r="A1671" s="16">
        <v>1764.0</v>
      </c>
      <c r="B1671" s="10" t="str">
        <f t="array" ref="B1671">IFERROR(XLOOKUP(A1671,'Asignacion Ene'!A:A,'Asignacion Ene'!C:C))</f>
        <v>Polaris</v>
      </c>
      <c r="C1671" s="10" t="str">
        <f t="array" ref="C1671">IFERROR(XLOOKUP(A1671,'Asignacion Ene'!A:A,'Asignacion Ene'!B:B))</f>
        <v>EC-07</v>
      </c>
      <c r="D1671" s="28">
        <v>45674.74333333333</v>
      </c>
      <c r="E1671" s="16" t="s">
        <v>382</v>
      </c>
      <c r="F1671" s="10" t="str">
        <f t="array" ref="F1671">IFERROR(XLOOKUP(E1671,Operadores!A:A,Operadores!B:B))</f>
        <v>ZAVJOS01X</v>
      </c>
      <c r="G1671" s="16" t="s">
        <v>86</v>
      </c>
      <c r="H1671" s="13">
        <v>19.1917</v>
      </c>
      <c r="I1671" s="18">
        <v>243.55</v>
      </c>
      <c r="J1671" s="15">
        <f t="shared" si="5"/>
        <v>4674.138535</v>
      </c>
      <c r="K1671" s="10" t="str">
        <f t="array" ref="K1671">IFERROR(XLOOKUP(G1671,'Tipo de Carga'!A:A,'Tipo de Carga'!B:B))</f>
        <v>Autoabasto</v>
      </c>
      <c r="L1671" s="10">
        <f t="shared" si="2"/>
        <v>3</v>
      </c>
      <c r="M1671" s="10">
        <f t="shared" si="3"/>
        <v>17</v>
      </c>
      <c r="N1671" s="10">
        <f t="shared" si="4"/>
        <v>1</v>
      </c>
      <c r="O1671" s="10" t="str">
        <f t="array" ref="O1671">IFERROR(XLOOKUP(G1671,'Tipo de Carga'!A:A,'Tipo de Carga'!C:C))</f>
        <v>Diesel</v>
      </c>
    </row>
    <row r="1672">
      <c r="A1672" s="16">
        <v>1881.0</v>
      </c>
      <c r="B1672" s="10" t="str">
        <f t="array" ref="B1672">IFERROR(XLOOKUP(A1672,'Asignacion Ene'!A:A,'Asignacion Ene'!C:C))</f>
        <v>Circuitos</v>
      </c>
      <c r="C1672" s="10" t="str">
        <f t="array" ref="C1672">IFERROR(XLOOKUP(A1672,'Asignacion Ene'!A:A,'Asignacion Ene'!B:B))</f>
        <v>EC-03</v>
      </c>
      <c r="D1672" s="28">
        <v>45674.73302083334</v>
      </c>
      <c r="E1672" s="16" t="s">
        <v>156</v>
      </c>
      <c r="F1672" s="10" t="str">
        <f t="array" ref="F1672">IFERROR(XLOOKUP(E1672,Operadores!A:A,Operadores!B:B))</f>
        <v>CERJER</v>
      </c>
      <c r="G1672" s="16" t="s">
        <v>86</v>
      </c>
      <c r="H1672" s="13">
        <v>19.1917</v>
      </c>
      <c r="I1672" s="18">
        <v>407.68</v>
      </c>
      <c r="J1672" s="15">
        <f t="shared" si="5"/>
        <v>7824.072256</v>
      </c>
      <c r="K1672" s="10" t="str">
        <f t="array" ref="K1672">IFERROR(XLOOKUP(G1672,'Tipo de Carga'!A:A,'Tipo de Carga'!B:B))</f>
        <v>Autoabasto</v>
      </c>
      <c r="L1672" s="10">
        <f t="shared" si="2"/>
        <v>3</v>
      </c>
      <c r="M1672" s="10">
        <f t="shared" si="3"/>
        <v>17</v>
      </c>
      <c r="N1672" s="10">
        <f t="shared" si="4"/>
        <v>1</v>
      </c>
      <c r="O1672" s="10" t="str">
        <f t="array" ref="O1672">IFERROR(XLOOKUP(G1672,'Tipo de Carga'!A:A,'Tipo de Carga'!C:C))</f>
        <v>Diesel</v>
      </c>
    </row>
    <row r="1673">
      <c r="A1673" s="16">
        <v>1810.0</v>
      </c>
      <c r="B1673" s="10" t="str">
        <f t="array" ref="B1673">IFERROR(XLOOKUP(A1673,'Asignacion Ene'!A:A,'Asignacion Ene'!C:C))</f>
        <v>Circuitos</v>
      </c>
      <c r="C1673" s="10" t="str">
        <f t="array" ref="C1673">IFERROR(XLOOKUP(A1673,'Asignacion Ene'!A:A,'Asignacion Ene'!B:B))</f>
        <v>EC-03</v>
      </c>
      <c r="D1673" s="28">
        <v>45674.450150462966</v>
      </c>
      <c r="E1673" s="16" t="s">
        <v>277</v>
      </c>
      <c r="F1673" s="10" t="str">
        <f t="array" ref="F1673">IFERROR(XLOOKUP(E1673,Operadores!A:A,Operadores!B:B))</f>
        <v>PERJAV</v>
      </c>
      <c r="G1673" s="16" t="s">
        <v>86</v>
      </c>
      <c r="H1673" s="13">
        <v>19.1917</v>
      </c>
      <c r="I1673" s="18">
        <v>55.52</v>
      </c>
      <c r="J1673" s="15">
        <f t="shared" si="5"/>
        <v>1065.523184</v>
      </c>
      <c r="K1673" s="10" t="str">
        <f t="array" ref="K1673">IFERROR(XLOOKUP(G1673,'Tipo de Carga'!A:A,'Tipo de Carga'!B:B))</f>
        <v>Autoabasto</v>
      </c>
      <c r="L1673" s="10">
        <f t="shared" si="2"/>
        <v>3</v>
      </c>
      <c r="M1673" s="10">
        <f t="shared" si="3"/>
        <v>17</v>
      </c>
      <c r="N1673" s="10">
        <f t="shared" si="4"/>
        <v>1</v>
      </c>
      <c r="O1673" s="10" t="str">
        <f t="array" ref="O1673">IFERROR(XLOOKUP(G1673,'Tipo de Carga'!A:A,'Tipo de Carga'!C:C))</f>
        <v>Diesel</v>
      </c>
    </row>
    <row r="1674">
      <c r="A1674" s="16">
        <v>1942.0</v>
      </c>
      <c r="B1674" s="10" t="str">
        <f t="array" ref="B1674">IFERROR(XLOOKUP(A1674,'Asignacion Ene'!A:A,'Asignacion Ene'!C:C))</f>
        <v>MeLi asignado SD</v>
      </c>
      <c r="C1674" s="10" t="str">
        <f t="array" ref="C1674">IFERROR(XLOOKUP(A1674,'Asignacion Ene'!A:A,'Asignacion Ene'!B:B))</f>
        <v>EC-05</v>
      </c>
      <c r="D1674" s="28">
        <v>45674.37048611111</v>
      </c>
      <c r="E1674" s="16" t="s">
        <v>64</v>
      </c>
      <c r="F1674" s="10" t="str">
        <f t="array" ref="F1674">IFERROR(XLOOKUP(E1674,Operadores!A:A,Operadores!B:B))</f>
        <v>GARJUA04</v>
      </c>
      <c r="G1674" s="16" t="s">
        <v>86</v>
      </c>
      <c r="H1674" s="13">
        <v>19.1917</v>
      </c>
      <c r="I1674" s="18">
        <v>495.07</v>
      </c>
      <c r="J1674" s="15">
        <f t="shared" si="5"/>
        <v>9501.234919</v>
      </c>
      <c r="K1674" s="10" t="str">
        <f t="array" ref="K1674">IFERROR(XLOOKUP(G1674,'Tipo de Carga'!A:A,'Tipo de Carga'!B:B))</f>
        <v>Autoabasto</v>
      </c>
      <c r="L1674" s="10">
        <f t="shared" si="2"/>
        <v>3</v>
      </c>
      <c r="M1674" s="10">
        <f t="shared" si="3"/>
        <v>17</v>
      </c>
      <c r="N1674" s="10">
        <f t="shared" si="4"/>
        <v>1</v>
      </c>
      <c r="O1674" s="10" t="str">
        <f t="array" ref="O1674">IFERROR(XLOOKUP(G1674,'Tipo de Carga'!A:A,'Tipo de Carga'!C:C))</f>
        <v>Diesel</v>
      </c>
    </row>
    <row r="1675">
      <c r="A1675" s="16">
        <v>1797.0</v>
      </c>
      <c r="B1675" s="10" t="str">
        <f t="array" ref="B1675">IFERROR(XLOOKUP(A1675,'Asignacion Ene'!A:A,'Asignacion Ene'!C:C))</f>
        <v>Hisense</v>
      </c>
      <c r="C1675" s="10" t="str">
        <f t="array" ref="C1675">IFERROR(XLOOKUP(A1675,'Asignacion Ene'!A:A,'Asignacion Ene'!B:B))</f>
        <v>EC-03</v>
      </c>
      <c r="D1675" s="28">
        <v>45674.920335648145</v>
      </c>
      <c r="E1675" s="16" t="s">
        <v>252</v>
      </c>
      <c r="F1675" s="10" t="str">
        <f t="array" ref="F1675">IFERROR(XLOOKUP(E1675,Operadores!A:A,Operadores!B:B))</f>
        <v>DEJMAR</v>
      </c>
      <c r="G1675" s="16" t="s">
        <v>33</v>
      </c>
      <c r="H1675" s="13">
        <v>19.16584</v>
      </c>
      <c r="I1675" s="18">
        <v>322.22</v>
      </c>
      <c r="J1675" s="15">
        <f t="shared" si="5"/>
        <v>6175.616965</v>
      </c>
      <c r="K1675" s="10" t="str">
        <f t="array" ref="K1675">IFERROR(XLOOKUP(G1675,'Tipo de Carga'!A:A,'Tipo de Carga'!B:B))</f>
        <v>Autoabasto</v>
      </c>
      <c r="L1675" s="10">
        <f t="shared" si="2"/>
        <v>3</v>
      </c>
      <c r="M1675" s="10">
        <f t="shared" si="3"/>
        <v>17</v>
      </c>
      <c r="N1675" s="10">
        <f t="shared" si="4"/>
        <v>1</v>
      </c>
      <c r="O1675" s="10" t="str">
        <f t="array" ref="O1675">IFERROR(XLOOKUP(G1675,'Tipo de Carga'!A:A,'Tipo de Carga'!C:C))</f>
        <v>Diesel</v>
      </c>
    </row>
    <row r="1676">
      <c r="A1676" s="16">
        <v>1824.0</v>
      </c>
      <c r="B1676" s="10" t="str">
        <f t="array" ref="B1676">IFERROR(XLOOKUP(A1676,'Asignacion Ene'!A:A,'Asignacion Ene'!C:C))</f>
        <v>Wm Full</v>
      </c>
      <c r="C1676" s="10" t="str">
        <f t="array" ref="C1676">IFERROR(XLOOKUP(A1676,'Asignacion Ene'!A:A,'Asignacion Ene'!B:B))</f>
        <v>EC-08</v>
      </c>
      <c r="D1676" s="28">
        <v>45674.84511574074</v>
      </c>
      <c r="E1676" s="16" t="s">
        <v>285</v>
      </c>
      <c r="F1676" s="10" t="str">
        <f t="array" ref="F1676">IFERROR(XLOOKUP(E1676,Operadores!A:A,Operadores!B:B))</f>
        <v>MENJUA01</v>
      </c>
      <c r="G1676" s="16" t="s">
        <v>39</v>
      </c>
      <c r="H1676" s="13">
        <v>20.806606</v>
      </c>
      <c r="I1676" s="18">
        <v>406.03</v>
      </c>
      <c r="J1676" s="15">
        <f t="shared" si="5"/>
        <v>8448.106234</v>
      </c>
      <c r="K1676" s="10" t="str">
        <f t="array" ref="K1676">IFERROR(XLOOKUP(G1676,'Tipo de Carga'!A:A,'Tipo de Carga'!B:B))</f>
        <v>Autoabasto</v>
      </c>
      <c r="L1676" s="10">
        <f t="shared" si="2"/>
        <v>3</v>
      </c>
      <c r="M1676" s="10">
        <f t="shared" si="3"/>
        <v>17</v>
      </c>
      <c r="N1676" s="10">
        <f t="shared" si="4"/>
        <v>1</v>
      </c>
      <c r="O1676" s="10" t="str">
        <f t="array" ref="O1676">IFERROR(XLOOKUP(G1676,'Tipo de Carga'!A:A,'Tipo de Carga'!C:C))</f>
        <v>Diesel</v>
      </c>
    </row>
    <row r="1677">
      <c r="A1677" s="16">
        <v>1758.0</v>
      </c>
      <c r="B1677" s="10" t="str">
        <f t="array" ref="B1677">IFERROR(XLOOKUP(A1677,'Asignacion Ene'!A:A,'Asignacion Ene'!C:C))</f>
        <v>Wm Full</v>
      </c>
      <c r="C1677" s="10" t="str">
        <f t="array" ref="C1677">IFERROR(XLOOKUP(A1677,'Asignacion Ene'!A:A,'Asignacion Ene'!B:B))</f>
        <v>EC-08</v>
      </c>
      <c r="D1677" s="28">
        <v>45674.74408564815</v>
      </c>
      <c r="E1677" s="16" t="s">
        <v>259</v>
      </c>
      <c r="F1677" s="10" t="str">
        <f t="array" ref="F1677">IFERROR(XLOOKUP(E1677,Operadores!A:A,Operadores!B:B))</f>
        <v>PINGUA</v>
      </c>
      <c r="G1677" s="16" t="s">
        <v>39</v>
      </c>
      <c r="H1677" s="13">
        <v>20.806606</v>
      </c>
      <c r="I1677" s="18">
        <v>388.05</v>
      </c>
      <c r="J1677" s="15">
        <f t="shared" si="5"/>
        <v>8074.003458</v>
      </c>
      <c r="K1677" s="10" t="str">
        <f t="array" ref="K1677">IFERROR(XLOOKUP(G1677,'Tipo de Carga'!A:A,'Tipo de Carga'!B:B))</f>
        <v>Autoabasto</v>
      </c>
      <c r="L1677" s="10">
        <f t="shared" si="2"/>
        <v>3</v>
      </c>
      <c r="M1677" s="10">
        <f t="shared" si="3"/>
        <v>17</v>
      </c>
      <c r="N1677" s="10">
        <f t="shared" si="4"/>
        <v>1</v>
      </c>
      <c r="O1677" s="10" t="str">
        <f t="array" ref="O1677">IFERROR(XLOOKUP(G1677,'Tipo de Carga'!A:A,'Tipo de Carga'!C:C))</f>
        <v>Diesel</v>
      </c>
    </row>
    <row r="1678">
      <c r="A1678" s="16">
        <v>2010.0</v>
      </c>
      <c r="B1678" s="10" t="str">
        <f t="array" ref="B1678">IFERROR(XLOOKUP(A1678,'Asignacion Ene'!A:A,'Asignacion Ene'!C:C))</f>
        <v>MeLi asignado SD</v>
      </c>
      <c r="C1678" s="10" t="str">
        <f t="array" ref="C1678">IFERROR(XLOOKUP(A1678,'Asignacion Ene'!A:A,'Asignacion Ene'!B:B))</f>
        <v>EC-05</v>
      </c>
      <c r="D1678" s="28">
        <v>45674.743622685186</v>
      </c>
      <c r="E1678" s="16" t="s">
        <v>175</v>
      </c>
      <c r="F1678" s="10" t="str">
        <f t="array" ref="F1678">IFERROR(XLOOKUP(E1678,Operadores!A:A,Operadores!B:B))</f>
        <v>CHAJE</v>
      </c>
      <c r="G1678" s="16" t="s">
        <v>39</v>
      </c>
      <c r="H1678" s="13">
        <v>20.806606</v>
      </c>
      <c r="I1678" s="18">
        <v>250.11</v>
      </c>
      <c r="J1678" s="15">
        <f t="shared" si="5"/>
        <v>5203.940227</v>
      </c>
      <c r="K1678" s="10" t="str">
        <f t="array" ref="K1678">IFERROR(XLOOKUP(G1678,'Tipo de Carga'!A:A,'Tipo de Carga'!B:B))</f>
        <v>Autoabasto</v>
      </c>
      <c r="L1678" s="10">
        <f t="shared" si="2"/>
        <v>3</v>
      </c>
      <c r="M1678" s="10">
        <f t="shared" si="3"/>
        <v>17</v>
      </c>
      <c r="N1678" s="10">
        <f t="shared" si="4"/>
        <v>1</v>
      </c>
      <c r="O1678" s="10" t="str">
        <f t="array" ref="O1678">IFERROR(XLOOKUP(G1678,'Tipo de Carga'!A:A,'Tipo de Carga'!C:C))</f>
        <v>Diesel</v>
      </c>
    </row>
    <row r="1679">
      <c r="A1679" s="16">
        <v>1729.0</v>
      </c>
      <c r="B1679" s="10" t="str">
        <f t="array" ref="B1679">IFERROR(XLOOKUP(A1679,'Asignacion Ene'!A:A,'Asignacion Ene'!C:C))</f>
        <v>Wm Full</v>
      </c>
      <c r="C1679" s="10" t="str">
        <f t="array" ref="C1679">IFERROR(XLOOKUP(A1679,'Asignacion Ene'!A:A,'Asignacion Ene'!B:B))</f>
        <v>EC-08</v>
      </c>
      <c r="D1679" s="28">
        <v>45674.737650462965</v>
      </c>
      <c r="E1679" s="16" t="s">
        <v>220</v>
      </c>
      <c r="F1679" s="10" t="str">
        <f t="array" ref="F1679">IFERROR(XLOOKUP(E1679,Operadores!A:A,Operadores!B:B))</f>
        <v>CAMJU01</v>
      </c>
      <c r="G1679" s="16" t="s">
        <v>39</v>
      </c>
      <c r="H1679" s="13">
        <v>20.806606</v>
      </c>
      <c r="I1679" s="18">
        <v>440.13</v>
      </c>
      <c r="J1679" s="15">
        <f t="shared" si="5"/>
        <v>9157.611499</v>
      </c>
      <c r="K1679" s="10" t="str">
        <f t="array" ref="K1679">IFERROR(XLOOKUP(G1679,'Tipo de Carga'!A:A,'Tipo de Carga'!B:B))</f>
        <v>Autoabasto</v>
      </c>
      <c r="L1679" s="10">
        <f t="shared" si="2"/>
        <v>3</v>
      </c>
      <c r="M1679" s="10">
        <f t="shared" si="3"/>
        <v>17</v>
      </c>
      <c r="N1679" s="10">
        <f t="shared" si="4"/>
        <v>1</v>
      </c>
      <c r="O1679" s="10" t="str">
        <f t="array" ref="O1679">IFERROR(XLOOKUP(G1679,'Tipo de Carga'!A:A,'Tipo de Carga'!C:C))</f>
        <v>Diesel</v>
      </c>
    </row>
    <row r="1680">
      <c r="A1680" s="16">
        <v>1705.0</v>
      </c>
      <c r="B1680" s="10" t="str">
        <f t="array" ref="B1680">IFERROR(XLOOKUP(A1680,'Asignacion Ene'!A:A,'Asignacion Ene'!C:C))</f>
        <v>Wm Full</v>
      </c>
      <c r="C1680" s="10" t="str">
        <f t="array" ref="C1680">IFERROR(XLOOKUP(A1680,'Asignacion Ene'!A:A,'Asignacion Ene'!B:B))</f>
        <v>EC-08</v>
      </c>
      <c r="D1680" s="28">
        <v>45674.72975694444</v>
      </c>
      <c r="E1680" s="16" t="s">
        <v>348</v>
      </c>
      <c r="F1680" s="10" t="str">
        <f t="array" ref="F1680">IFERROR(XLOOKUP(E1680,Operadores!A:A,Operadores!B:B))</f>
        <v>PERVIC</v>
      </c>
      <c r="G1680" s="16" t="s">
        <v>39</v>
      </c>
      <c r="H1680" s="13">
        <v>20.806606</v>
      </c>
      <c r="I1680" s="18">
        <v>414.05</v>
      </c>
      <c r="J1680" s="15">
        <f t="shared" si="5"/>
        <v>8614.975214</v>
      </c>
      <c r="K1680" s="10" t="str">
        <f t="array" ref="K1680">IFERROR(XLOOKUP(G1680,'Tipo de Carga'!A:A,'Tipo de Carga'!B:B))</f>
        <v>Autoabasto</v>
      </c>
      <c r="L1680" s="10">
        <f t="shared" si="2"/>
        <v>3</v>
      </c>
      <c r="M1680" s="10">
        <f t="shared" si="3"/>
        <v>17</v>
      </c>
      <c r="N1680" s="10">
        <f t="shared" si="4"/>
        <v>1</v>
      </c>
      <c r="O1680" s="10" t="str">
        <f t="array" ref="O1680">IFERROR(XLOOKUP(G1680,'Tipo de Carga'!A:A,'Tipo de Carga'!C:C))</f>
        <v>Diesel</v>
      </c>
    </row>
    <row r="1681">
      <c r="A1681" s="16">
        <v>2006.0</v>
      </c>
      <c r="B1681" s="10" t="str">
        <f t="array" ref="B1681">IFERROR(XLOOKUP(A1681,'Asignacion Ene'!A:A,'Asignacion Ene'!C:C))</f>
        <v>MeLi Dedicado Merida</v>
      </c>
      <c r="C1681" s="10" t="str">
        <f t="array" ref="C1681">IFERROR(XLOOKUP(A1681,'Asignacion Ene'!A:A,'Asignacion Ene'!B:B))</f>
        <v>EC-05</v>
      </c>
      <c r="D1681" s="28">
        <v>45674.72017361111</v>
      </c>
      <c r="E1681" s="16" t="s">
        <v>226</v>
      </c>
      <c r="F1681" s="10" t="str">
        <f t="array" ref="F1681">IFERROR(XLOOKUP(E1681,Operadores!A:A,Operadores!B:B))</f>
        <v>BERJES</v>
      </c>
      <c r="G1681" s="16" t="s">
        <v>39</v>
      </c>
      <c r="H1681" s="13">
        <v>20.806606</v>
      </c>
      <c r="I1681" s="18">
        <v>257.0</v>
      </c>
      <c r="J1681" s="15">
        <f t="shared" si="5"/>
        <v>5347.297742</v>
      </c>
      <c r="K1681" s="10" t="str">
        <f t="array" ref="K1681">IFERROR(XLOOKUP(G1681,'Tipo de Carga'!A:A,'Tipo de Carga'!B:B))</f>
        <v>Autoabasto</v>
      </c>
      <c r="L1681" s="10">
        <f t="shared" si="2"/>
        <v>3</v>
      </c>
      <c r="M1681" s="10">
        <f t="shared" si="3"/>
        <v>17</v>
      </c>
      <c r="N1681" s="10">
        <f t="shared" si="4"/>
        <v>1</v>
      </c>
      <c r="O1681" s="10" t="str">
        <f t="array" ref="O1681">IFERROR(XLOOKUP(G1681,'Tipo de Carga'!A:A,'Tipo de Carga'!C:C))</f>
        <v>Diesel</v>
      </c>
    </row>
    <row r="1682">
      <c r="A1682" s="16">
        <v>2017.0</v>
      </c>
      <c r="B1682" s="10" t="str">
        <f t="array" ref="B1682">IFERROR(XLOOKUP(A1682,'Asignacion Ene'!A:A,'Asignacion Ene'!C:C))</f>
        <v>MeLi Dedicado TD</v>
      </c>
      <c r="C1682" s="10" t="str">
        <f t="array" ref="C1682">IFERROR(XLOOKUP(A1682,'Asignacion Ene'!A:A,'Asignacion Ene'!B:B))</f>
        <v>EC-05</v>
      </c>
      <c r="D1682" s="28">
        <v>45674.59862268518</v>
      </c>
      <c r="E1682" s="16" t="s">
        <v>40</v>
      </c>
      <c r="F1682" s="10" t="str">
        <f t="array" ref="F1682">IFERROR(XLOOKUP(E1682,Operadores!A:A,Operadores!B:B))</f>
        <v>LUNADO</v>
      </c>
      <c r="G1682" s="16" t="s">
        <v>39</v>
      </c>
      <c r="H1682" s="13">
        <v>20.806606</v>
      </c>
      <c r="I1682" s="18">
        <v>282.89</v>
      </c>
      <c r="J1682" s="15">
        <f t="shared" si="5"/>
        <v>5885.980771</v>
      </c>
      <c r="K1682" s="10" t="str">
        <f t="array" ref="K1682">IFERROR(XLOOKUP(G1682,'Tipo de Carga'!A:A,'Tipo de Carga'!B:B))</f>
        <v>Autoabasto</v>
      </c>
      <c r="L1682" s="10">
        <f t="shared" si="2"/>
        <v>3</v>
      </c>
      <c r="M1682" s="10">
        <f t="shared" si="3"/>
        <v>17</v>
      </c>
      <c r="N1682" s="10">
        <f t="shared" si="4"/>
        <v>1</v>
      </c>
      <c r="O1682" s="10" t="str">
        <f t="array" ref="O1682">IFERROR(XLOOKUP(G1682,'Tipo de Carga'!A:A,'Tipo de Carga'!C:C))</f>
        <v>Diesel</v>
      </c>
    </row>
    <row r="1683">
      <c r="A1683" s="16">
        <v>1997.0</v>
      </c>
      <c r="B1683" s="10" t="str">
        <f t="array" ref="B1683">IFERROR(XLOOKUP(A1683,'Asignacion Ene'!A:A,'Asignacion Ene'!C:C))</f>
        <v>MeLi Dedicado Merida</v>
      </c>
      <c r="C1683" s="10" t="str">
        <f t="array" ref="C1683">IFERROR(XLOOKUP(A1683,'Asignacion Ene'!A:A,'Asignacion Ene'!B:B))</f>
        <v>EC-05</v>
      </c>
      <c r="D1683" s="28">
        <v>45674.55703703704</v>
      </c>
      <c r="E1683" s="16" t="s">
        <v>282</v>
      </c>
      <c r="F1683" s="10" t="str">
        <f t="array" ref="F1683">IFERROR(XLOOKUP(E1683,Operadores!A:A,Operadores!B:B))</f>
        <v>HERVIC02</v>
      </c>
      <c r="G1683" s="16" t="s">
        <v>39</v>
      </c>
      <c r="H1683" s="13">
        <v>20.806606</v>
      </c>
      <c r="I1683" s="18">
        <v>437.03</v>
      </c>
      <c r="J1683" s="15">
        <f t="shared" si="5"/>
        <v>9093.11102</v>
      </c>
      <c r="K1683" s="10" t="str">
        <f t="array" ref="K1683">IFERROR(XLOOKUP(G1683,'Tipo de Carga'!A:A,'Tipo de Carga'!B:B))</f>
        <v>Autoabasto</v>
      </c>
      <c r="L1683" s="10">
        <f t="shared" si="2"/>
        <v>3</v>
      </c>
      <c r="M1683" s="10">
        <f t="shared" si="3"/>
        <v>17</v>
      </c>
      <c r="N1683" s="10">
        <f t="shared" si="4"/>
        <v>1</v>
      </c>
      <c r="O1683" s="10" t="str">
        <f t="array" ref="O1683">IFERROR(XLOOKUP(G1683,'Tipo de Carga'!A:A,'Tipo de Carga'!C:C))</f>
        <v>Diesel</v>
      </c>
    </row>
    <row r="1684">
      <c r="A1684" s="16">
        <v>1701.0</v>
      </c>
      <c r="B1684" s="10" t="str">
        <f t="array" ref="B1684">IFERROR(XLOOKUP(A1684,'Asignacion Ene'!A:A,'Asignacion Ene'!C:C))</f>
        <v>Wm Full</v>
      </c>
      <c r="C1684" s="10" t="str">
        <f t="array" ref="C1684">IFERROR(XLOOKUP(A1684,'Asignacion Ene'!A:A,'Asignacion Ene'!B:B))</f>
        <v>EC-08</v>
      </c>
      <c r="D1684" s="28">
        <v>45674.43487268518</v>
      </c>
      <c r="E1684" s="16" t="s">
        <v>262</v>
      </c>
      <c r="F1684" s="10" t="str">
        <f t="array" ref="F1684">IFERROR(XLOOKUP(E1684,Operadores!A:A,Operadores!B:B))</f>
        <v>HERMOI</v>
      </c>
      <c r="G1684" s="16" t="s">
        <v>39</v>
      </c>
      <c r="H1684" s="13">
        <v>20.806606</v>
      </c>
      <c r="I1684" s="18">
        <v>470.08</v>
      </c>
      <c r="J1684" s="15">
        <f t="shared" si="5"/>
        <v>9780.769348</v>
      </c>
      <c r="K1684" s="10" t="str">
        <f t="array" ref="K1684">IFERROR(XLOOKUP(G1684,'Tipo de Carga'!A:A,'Tipo de Carga'!B:B))</f>
        <v>Autoabasto</v>
      </c>
      <c r="L1684" s="10">
        <f t="shared" si="2"/>
        <v>3</v>
      </c>
      <c r="M1684" s="10">
        <f t="shared" si="3"/>
        <v>17</v>
      </c>
      <c r="N1684" s="10">
        <f t="shared" si="4"/>
        <v>1</v>
      </c>
      <c r="O1684" s="10" t="str">
        <f t="array" ref="O1684">IFERROR(XLOOKUP(G1684,'Tipo de Carga'!A:A,'Tipo de Carga'!C:C))</f>
        <v>Diesel</v>
      </c>
    </row>
    <row r="1685">
      <c r="A1685" s="16">
        <v>2018.0</v>
      </c>
      <c r="B1685" s="10" t="str">
        <f t="array" ref="B1685">IFERROR(XLOOKUP(A1685,'Asignacion Ene'!A:A,'Asignacion Ene'!C:C))</f>
        <v>MeLi Asignado TD</v>
      </c>
      <c r="C1685" s="10" t="str">
        <f t="array" ref="C1685">IFERROR(XLOOKUP(A1685,'Asignacion Ene'!A:A,'Asignacion Ene'!B:B))</f>
        <v>EC-05</v>
      </c>
      <c r="D1685" s="28">
        <v>45674.42496527778</v>
      </c>
      <c r="E1685" s="16" t="s">
        <v>53</v>
      </c>
      <c r="F1685" s="10" t="str">
        <f t="array" ref="F1685">IFERROR(XLOOKUP(E1685,Operadores!A:A,Operadores!B:B))</f>
        <v>CHAJUA</v>
      </c>
      <c r="G1685" s="16" t="s">
        <v>39</v>
      </c>
      <c r="H1685" s="13">
        <v>20.806606</v>
      </c>
      <c r="I1685" s="18">
        <v>234.95</v>
      </c>
      <c r="J1685" s="15">
        <f t="shared" si="5"/>
        <v>4888.51208</v>
      </c>
      <c r="K1685" s="10" t="str">
        <f t="array" ref="K1685">IFERROR(XLOOKUP(G1685,'Tipo de Carga'!A:A,'Tipo de Carga'!B:B))</f>
        <v>Autoabasto</v>
      </c>
      <c r="L1685" s="10">
        <f t="shared" si="2"/>
        <v>3</v>
      </c>
      <c r="M1685" s="10">
        <f t="shared" si="3"/>
        <v>17</v>
      </c>
      <c r="N1685" s="10">
        <f t="shared" si="4"/>
        <v>1</v>
      </c>
      <c r="O1685" s="10" t="str">
        <f t="array" ref="O1685">IFERROR(XLOOKUP(G1685,'Tipo de Carga'!A:A,'Tipo de Carga'!C:C))</f>
        <v>Diesel</v>
      </c>
    </row>
    <row r="1686">
      <c r="A1686" s="16">
        <v>1826.0</v>
      </c>
      <c r="B1686" s="10" t="str">
        <f t="array" ref="B1686">IFERROR(XLOOKUP(A1686,'Asignacion Ene'!A:A,'Asignacion Ene'!C:C))</f>
        <v>Wm Full</v>
      </c>
      <c r="C1686" s="10" t="str">
        <f t="array" ref="C1686">IFERROR(XLOOKUP(A1686,'Asignacion Ene'!A:A,'Asignacion Ene'!B:B))</f>
        <v>EC-08</v>
      </c>
      <c r="D1686" s="28">
        <v>45674.37521990741</v>
      </c>
      <c r="E1686" s="16" t="s">
        <v>361</v>
      </c>
      <c r="F1686" s="10" t="str">
        <f t="array" ref="F1686">IFERROR(XLOOKUP(E1686,Operadores!A:A,Operadores!B:B))</f>
        <v>MORFRE01</v>
      </c>
      <c r="G1686" s="16" t="s">
        <v>39</v>
      </c>
      <c r="H1686" s="13">
        <v>20.806606</v>
      </c>
      <c r="I1686" s="18">
        <v>370.3</v>
      </c>
      <c r="J1686" s="15">
        <f t="shared" si="5"/>
        <v>7704.686202</v>
      </c>
      <c r="K1686" s="10" t="str">
        <f t="array" ref="K1686">IFERROR(XLOOKUP(G1686,'Tipo de Carga'!A:A,'Tipo de Carga'!B:B))</f>
        <v>Autoabasto</v>
      </c>
      <c r="L1686" s="10">
        <f t="shared" si="2"/>
        <v>3</v>
      </c>
      <c r="M1686" s="10">
        <f t="shared" si="3"/>
        <v>17</v>
      </c>
      <c r="N1686" s="10">
        <f t="shared" si="4"/>
        <v>1</v>
      </c>
      <c r="O1686" s="10" t="str">
        <f t="array" ref="O1686">IFERROR(XLOOKUP(G1686,'Tipo de Carga'!A:A,'Tipo de Carga'!C:C))</f>
        <v>Diesel</v>
      </c>
    </row>
    <row r="1687">
      <c r="A1687" s="16">
        <v>2009.0</v>
      </c>
      <c r="B1687" s="10" t="str">
        <f t="array" ref="B1687">IFERROR(XLOOKUP(A1687,'Asignacion Ene'!A:A,'Asignacion Ene'!C:C))</f>
        <v>MeLi Dedicado Merida</v>
      </c>
      <c r="C1687" s="10" t="str">
        <f t="array" ref="C1687">IFERROR(XLOOKUP(A1687,'Asignacion Ene'!A:A,'Asignacion Ene'!B:B))</f>
        <v>EC-05</v>
      </c>
      <c r="D1687" s="28">
        <v>45674.354537037034</v>
      </c>
      <c r="E1687" s="16" t="s">
        <v>166</v>
      </c>
      <c r="F1687" s="10" t="str">
        <f t="array" ref="F1687">IFERROR(XLOOKUP(E1687,Operadores!A:A,Operadores!B:B))</f>
        <v>GONCAR01</v>
      </c>
      <c r="G1687" s="16" t="s">
        <v>39</v>
      </c>
      <c r="H1687" s="13">
        <v>20.806606</v>
      </c>
      <c r="I1687" s="18">
        <v>215.14</v>
      </c>
      <c r="J1687" s="15">
        <f t="shared" si="5"/>
        <v>4476.333215</v>
      </c>
      <c r="K1687" s="10" t="str">
        <f t="array" ref="K1687">IFERROR(XLOOKUP(G1687,'Tipo de Carga'!A:A,'Tipo de Carga'!B:B))</f>
        <v>Autoabasto</v>
      </c>
      <c r="L1687" s="10">
        <f t="shared" si="2"/>
        <v>3</v>
      </c>
      <c r="M1687" s="10">
        <f t="shared" si="3"/>
        <v>17</v>
      </c>
      <c r="N1687" s="10">
        <f t="shared" si="4"/>
        <v>1</v>
      </c>
      <c r="O1687" s="10" t="str">
        <f t="array" ref="O1687">IFERROR(XLOOKUP(G1687,'Tipo de Carga'!A:A,'Tipo de Carga'!C:C))</f>
        <v>Diesel</v>
      </c>
    </row>
    <row r="1688">
      <c r="A1688" s="16">
        <v>1817.0</v>
      </c>
      <c r="B1688" s="10" t="str">
        <f t="array" ref="B1688">IFERROR(XLOOKUP(A1688,'Asignacion Ene'!A:A,'Asignacion Ene'!C:C))</f>
        <v>Wm Full</v>
      </c>
      <c r="C1688" s="10" t="str">
        <f t="array" ref="C1688">IFERROR(XLOOKUP(A1688,'Asignacion Ene'!A:A,'Asignacion Ene'!B:B))</f>
        <v>EC-08</v>
      </c>
      <c r="D1688" s="28">
        <v>45674.34307870371</v>
      </c>
      <c r="E1688" s="16" t="s">
        <v>101</v>
      </c>
      <c r="F1688" s="10" t="str">
        <f t="array" ref="F1688">IFERROR(XLOOKUP(E1688,Operadores!A:A,Operadores!B:B))</f>
        <v>RUIROBX</v>
      </c>
      <c r="G1688" s="16" t="s">
        <v>39</v>
      </c>
      <c r="H1688" s="13">
        <v>20.806606</v>
      </c>
      <c r="I1688" s="18">
        <v>402.07</v>
      </c>
      <c r="J1688" s="15">
        <f t="shared" si="5"/>
        <v>8365.712074</v>
      </c>
      <c r="K1688" s="10" t="str">
        <f t="array" ref="K1688">IFERROR(XLOOKUP(G1688,'Tipo de Carga'!A:A,'Tipo de Carga'!B:B))</f>
        <v>Autoabasto</v>
      </c>
      <c r="L1688" s="10">
        <f t="shared" si="2"/>
        <v>3</v>
      </c>
      <c r="M1688" s="10">
        <f t="shared" si="3"/>
        <v>17</v>
      </c>
      <c r="N1688" s="10">
        <f t="shared" si="4"/>
        <v>1</v>
      </c>
      <c r="O1688" s="10" t="str">
        <f t="array" ref="O1688">IFERROR(XLOOKUP(G1688,'Tipo de Carga'!A:A,'Tipo de Carga'!C:C))</f>
        <v>Diesel</v>
      </c>
    </row>
    <row r="1689">
      <c r="A1689" s="16">
        <v>1730.0</v>
      </c>
      <c r="B1689" s="10" t="str">
        <f t="array" ref="B1689">IFERROR(XLOOKUP(A1689,'Asignacion Ene'!A:A,'Asignacion Ene'!C:C))</f>
        <v>Wm Full</v>
      </c>
      <c r="C1689" s="10" t="str">
        <f t="array" ref="C1689">IFERROR(XLOOKUP(A1689,'Asignacion Ene'!A:A,'Asignacion Ene'!B:B))</f>
        <v>EC-08</v>
      </c>
      <c r="D1689" s="28">
        <v>45674.34190972222</v>
      </c>
      <c r="E1689" s="16" t="s">
        <v>219</v>
      </c>
      <c r="F1689" s="10" t="str">
        <f t="array" ref="F1689">IFERROR(XLOOKUP(E1689,Operadores!A:A,Operadores!B:B))</f>
        <v>LOPERI</v>
      </c>
      <c r="G1689" s="16" t="s">
        <v>39</v>
      </c>
      <c r="H1689" s="13">
        <v>20.806606</v>
      </c>
      <c r="I1689" s="18">
        <v>441.35</v>
      </c>
      <c r="J1689" s="15">
        <f t="shared" si="5"/>
        <v>9182.995558</v>
      </c>
      <c r="K1689" s="10" t="str">
        <f t="array" ref="K1689">IFERROR(XLOOKUP(G1689,'Tipo de Carga'!A:A,'Tipo de Carga'!B:B))</f>
        <v>Autoabasto</v>
      </c>
      <c r="L1689" s="10">
        <f t="shared" si="2"/>
        <v>3</v>
      </c>
      <c r="M1689" s="10">
        <f t="shared" si="3"/>
        <v>17</v>
      </c>
      <c r="N1689" s="10">
        <f t="shared" si="4"/>
        <v>1</v>
      </c>
      <c r="O1689" s="10" t="str">
        <f t="array" ref="O1689">IFERROR(XLOOKUP(G1689,'Tipo de Carga'!A:A,'Tipo de Carga'!C:C))</f>
        <v>Diesel</v>
      </c>
    </row>
    <row r="1690">
      <c r="A1690" s="16">
        <v>1746.0</v>
      </c>
      <c r="B1690" s="10" t="str">
        <f t="array" ref="B1690">IFERROR(XLOOKUP(A1690,'Asignacion Ene'!A:A,'Asignacion Ene'!C:C))</f>
        <v>Wm Full</v>
      </c>
      <c r="C1690" s="10" t="str">
        <f t="array" ref="C1690">IFERROR(XLOOKUP(A1690,'Asignacion Ene'!A:A,'Asignacion Ene'!B:B))</f>
        <v>EC-08</v>
      </c>
      <c r="D1690" s="28">
        <v>45674.329409722224</v>
      </c>
      <c r="E1690" s="16" t="s">
        <v>258</v>
      </c>
      <c r="F1690" s="10" t="str">
        <f t="array" ref="F1690">IFERROR(XLOOKUP(E1690,Operadores!A:A,Operadores!B:B))</f>
        <v>LOPFER</v>
      </c>
      <c r="G1690" s="16" t="s">
        <v>39</v>
      </c>
      <c r="H1690" s="13">
        <v>20.806606</v>
      </c>
      <c r="I1690" s="18">
        <v>383.07</v>
      </c>
      <c r="J1690" s="15">
        <f t="shared" si="5"/>
        <v>7970.38656</v>
      </c>
      <c r="K1690" s="10" t="str">
        <f t="array" ref="K1690">IFERROR(XLOOKUP(G1690,'Tipo de Carga'!A:A,'Tipo de Carga'!B:B))</f>
        <v>Autoabasto</v>
      </c>
      <c r="L1690" s="10">
        <f t="shared" si="2"/>
        <v>3</v>
      </c>
      <c r="M1690" s="10">
        <f t="shared" si="3"/>
        <v>17</v>
      </c>
      <c r="N1690" s="10">
        <f t="shared" si="4"/>
        <v>1</v>
      </c>
      <c r="O1690" s="10" t="str">
        <f t="array" ref="O1690">IFERROR(XLOOKUP(G1690,'Tipo de Carga'!A:A,'Tipo de Carga'!C:C))</f>
        <v>Diesel</v>
      </c>
    </row>
    <row r="1691">
      <c r="A1691" s="16">
        <v>1820.0</v>
      </c>
      <c r="B1691" s="10" t="str">
        <f t="array" ref="B1691">IFERROR(XLOOKUP(A1691,'Asignacion Ene'!A:A,'Asignacion Ene'!C:C))</f>
        <v>Wm Full</v>
      </c>
      <c r="C1691" s="10" t="str">
        <f t="array" ref="C1691">IFERROR(XLOOKUP(A1691,'Asignacion Ene'!A:A,'Asignacion Ene'!B:B))</f>
        <v>EC-08</v>
      </c>
      <c r="D1691" s="28">
        <v>45674.325740740744</v>
      </c>
      <c r="E1691" s="16" t="s">
        <v>167</v>
      </c>
      <c r="F1691" s="10" t="str">
        <f t="array" ref="F1691">IFERROR(XLOOKUP(E1691,Operadores!A:A,Operadores!B:B))</f>
        <v>CAMVI01</v>
      </c>
      <c r="G1691" s="16" t="s">
        <v>39</v>
      </c>
      <c r="H1691" s="13">
        <v>20.806606</v>
      </c>
      <c r="I1691" s="18">
        <v>395.42</v>
      </c>
      <c r="J1691" s="15">
        <f t="shared" si="5"/>
        <v>8227.348145</v>
      </c>
      <c r="K1691" s="10" t="str">
        <f t="array" ref="K1691">IFERROR(XLOOKUP(G1691,'Tipo de Carga'!A:A,'Tipo de Carga'!B:B))</f>
        <v>Autoabasto</v>
      </c>
      <c r="L1691" s="10">
        <f t="shared" si="2"/>
        <v>3</v>
      </c>
      <c r="M1691" s="10">
        <f t="shared" si="3"/>
        <v>17</v>
      </c>
      <c r="N1691" s="10">
        <f t="shared" si="4"/>
        <v>1</v>
      </c>
      <c r="O1691" s="10" t="str">
        <f t="array" ref="O1691">IFERROR(XLOOKUP(G1691,'Tipo de Carga'!A:A,'Tipo de Carga'!C:C))</f>
        <v>Diesel</v>
      </c>
    </row>
    <row r="1692">
      <c r="A1692" s="16">
        <v>2031.0</v>
      </c>
      <c r="B1692" s="10" t="str">
        <f t="array" ref="B1692">IFERROR(XLOOKUP(A1692,'Asignacion Ene'!A:A,'Asignacion Ene'!C:C))</f>
        <v>MeLi Dedicado Merida</v>
      </c>
      <c r="C1692" s="10" t="str">
        <f t="array" ref="C1692">IFERROR(XLOOKUP(A1692,'Asignacion Ene'!A:A,'Asignacion Ene'!B:B))</f>
        <v>EC-05</v>
      </c>
      <c r="D1692" s="28">
        <v>45674.30457175926</v>
      </c>
      <c r="E1692" s="16" t="s">
        <v>239</v>
      </c>
      <c r="F1692" s="10" t="str">
        <f t="array" ref="F1692">IFERROR(XLOOKUP(E1692,Operadores!A:A,Operadores!B:B))</f>
        <v>LEOJUA</v>
      </c>
      <c r="G1692" s="16" t="s">
        <v>39</v>
      </c>
      <c r="H1692" s="13">
        <v>20.806606</v>
      </c>
      <c r="I1692" s="18">
        <v>400.01</v>
      </c>
      <c r="J1692" s="15">
        <f t="shared" si="5"/>
        <v>8322.850466</v>
      </c>
      <c r="K1692" s="10" t="str">
        <f t="array" ref="K1692">IFERROR(XLOOKUP(G1692,'Tipo de Carga'!A:A,'Tipo de Carga'!B:B))</f>
        <v>Autoabasto</v>
      </c>
      <c r="L1692" s="10">
        <f t="shared" si="2"/>
        <v>3</v>
      </c>
      <c r="M1692" s="10">
        <f t="shared" si="3"/>
        <v>17</v>
      </c>
      <c r="N1692" s="10">
        <f t="shared" si="4"/>
        <v>1</v>
      </c>
      <c r="O1692" s="10" t="str">
        <f t="array" ref="O1692">IFERROR(XLOOKUP(G1692,'Tipo de Carga'!A:A,'Tipo de Carga'!C:C))</f>
        <v>Diesel</v>
      </c>
    </row>
    <row r="1693">
      <c r="A1693" s="16">
        <v>2001.0</v>
      </c>
      <c r="B1693" s="10" t="str">
        <f t="array" ref="B1693">IFERROR(XLOOKUP(A1693,'Asignacion Ene'!A:A,'Asignacion Ene'!C:C))</f>
        <v>MeLi Dedicado Merida</v>
      </c>
      <c r="C1693" s="10" t="str">
        <f t="array" ref="C1693">IFERROR(XLOOKUP(A1693,'Asignacion Ene'!A:A,'Asignacion Ene'!B:B))</f>
        <v>EC-05</v>
      </c>
      <c r="D1693" s="28">
        <v>45674.20396990741</v>
      </c>
      <c r="E1693" s="16" t="s">
        <v>173</v>
      </c>
      <c r="F1693" s="10" t="str">
        <f t="array" ref="F1693">IFERROR(XLOOKUP(E1693,Operadores!A:A,Operadores!B:B))</f>
        <v>GARJUL</v>
      </c>
      <c r="G1693" s="16" t="s">
        <v>39</v>
      </c>
      <c r="H1693" s="13">
        <v>20.806606</v>
      </c>
      <c r="I1693" s="18">
        <v>235.16</v>
      </c>
      <c r="J1693" s="15">
        <f t="shared" si="5"/>
        <v>4892.881467</v>
      </c>
      <c r="K1693" s="10" t="str">
        <f t="array" ref="K1693">IFERROR(XLOOKUP(G1693,'Tipo de Carga'!A:A,'Tipo de Carga'!B:B))</f>
        <v>Autoabasto</v>
      </c>
      <c r="L1693" s="10">
        <f t="shared" si="2"/>
        <v>3</v>
      </c>
      <c r="M1693" s="10">
        <f t="shared" si="3"/>
        <v>17</v>
      </c>
      <c r="N1693" s="10">
        <f t="shared" si="4"/>
        <v>1</v>
      </c>
      <c r="O1693" s="10" t="str">
        <f t="array" ref="O1693">IFERROR(XLOOKUP(G1693,'Tipo de Carga'!A:A,'Tipo de Carga'!C:C))</f>
        <v>Diesel</v>
      </c>
    </row>
    <row r="1694">
      <c r="A1694" s="16">
        <v>2008.0</v>
      </c>
      <c r="B1694" s="10" t="str">
        <f t="array" ref="B1694">IFERROR(XLOOKUP(A1694,'Asignacion Ene'!A:A,'Asignacion Ene'!C:C))</f>
        <v>MeLi Dedicado Merida</v>
      </c>
      <c r="C1694" s="10" t="str">
        <f t="array" ref="C1694">IFERROR(XLOOKUP(A1694,'Asignacion Ene'!A:A,'Asignacion Ene'!B:B))</f>
        <v>EC-05</v>
      </c>
      <c r="D1694" s="28">
        <v>45674.141689814816</v>
      </c>
      <c r="E1694" s="16" t="s">
        <v>28</v>
      </c>
      <c r="F1694" s="10" t="str">
        <f t="array" ref="F1694">IFERROR(XLOOKUP(E1694,Operadores!A:A,Operadores!B:B))</f>
        <v>CADEMM</v>
      </c>
      <c r="G1694" s="16" t="s">
        <v>39</v>
      </c>
      <c r="H1694" s="13">
        <v>20.806606</v>
      </c>
      <c r="I1694" s="18">
        <v>239.05</v>
      </c>
      <c r="J1694" s="15">
        <f t="shared" si="5"/>
        <v>4973.819164</v>
      </c>
      <c r="K1694" s="10" t="str">
        <f t="array" ref="K1694">IFERROR(XLOOKUP(G1694,'Tipo de Carga'!A:A,'Tipo de Carga'!B:B))</f>
        <v>Autoabasto</v>
      </c>
      <c r="L1694" s="10">
        <f t="shared" si="2"/>
        <v>3</v>
      </c>
      <c r="M1694" s="10">
        <f t="shared" si="3"/>
        <v>17</v>
      </c>
      <c r="N1694" s="10">
        <f t="shared" si="4"/>
        <v>1</v>
      </c>
      <c r="O1694" s="10" t="str">
        <f t="array" ref="O1694">IFERROR(XLOOKUP(G1694,'Tipo de Carga'!A:A,'Tipo de Carga'!C:C))</f>
        <v>Diesel</v>
      </c>
    </row>
    <row r="1695">
      <c r="A1695" s="16">
        <v>2020.0</v>
      </c>
      <c r="B1695" s="10" t="str">
        <f t="array" ref="B1695">IFERROR(XLOOKUP(A1695,'Asignacion Ene'!A:A,'Asignacion Ene'!C:C))</f>
        <v>MeLi Dedicado Merida</v>
      </c>
      <c r="C1695" s="10" t="str">
        <f t="array" ref="C1695">IFERROR(XLOOKUP(A1695,'Asignacion Ene'!A:A,'Asignacion Ene'!B:B))</f>
        <v>EC-05</v>
      </c>
      <c r="D1695" s="28">
        <v>45674.13471064815</v>
      </c>
      <c r="E1695" s="16" t="s">
        <v>283</v>
      </c>
      <c r="F1695" s="10" t="str">
        <f t="array" ref="F1695">IFERROR(XLOOKUP(E1695,Operadores!A:A,Operadores!B:B))</f>
        <v>MUÑOSC</v>
      </c>
      <c r="G1695" s="16" t="s">
        <v>39</v>
      </c>
      <c r="H1695" s="13">
        <v>20.806606</v>
      </c>
      <c r="I1695" s="18">
        <v>230.05</v>
      </c>
      <c r="J1695" s="15">
        <f t="shared" si="5"/>
        <v>4786.55971</v>
      </c>
      <c r="K1695" s="10" t="str">
        <f t="array" ref="K1695">IFERROR(XLOOKUP(G1695,'Tipo de Carga'!A:A,'Tipo de Carga'!B:B))</f>
        <v>Autoabasto</v>
      </c>
      <c r="L1695" s="10">
        <f t="shared" si="2"/>
        <v>3</v>
      </c>
      <c r="M1695" s="10">
        <f t="shared" si="3"/>
        <v>17</v>
      </c>
      <c r="N1695" s="10">
        <f t="shared" si="4"/>
        <v>1</v>
      </c>
      <c r="O1695" s="10" t="str">
        <f t="array" ref="O1695">IFERROR(XLOOKUP(G1695,'Tipo de Carga'!A:A,'Tipo de Carga'!C:C))</f>
        <v>Diesel</v>
      </c>
    </row>
    <row r="1696">
      <c r="A1696" s="16">
        <v>2002.0</v>
      </c>
      <c r="B1696" s="10" t="str">
        <f t="array" ref="B1696">IFERROR(XLOOKUP(A1696,'Asignacion Ene'!A:A,'Asignacion Ene'!C:C))</f>
        <v>MeLi Dedicado Merida</v>
      </c>
      <c r="C1696" s="10" t="str">
        <f t="array" ref="C1696">IFERROR(XLOOKUP(A1696,'Asignacion Ene'!A:A,'Asignacion Ene'!B:B))</f>
        <v>EC-05</v>
      </c>
      <c r="D1696" s="28">
        <v>45674.079930555556</v>
      </c>
      <c r="E1696" s="16" t="s">
        <v>309</v>
      </c>
      <c r="F1696" s="10" t="str">
        <f t="array" ref="F1696">IFERROR(XLOOKUP(E1696,Operadores!A:A,Operadores!B:B))</f>
        <v>VELALE</v>
      </c>
      <c r="G1696" s="16" t="s">
        <v>39</v>
      </c>
      <c r="H1696" s="13">
        <v>20.806606</v>
      </c>
      <c r="I1696" s="18">
        <v>400.01</v>
      </c>
      <c r="J1696" s="15">
        <f t="shared" si="5"/>
        <v>8322.850466</v>
      </c>
      <c r="K1696" s="10" t="str">
        <f t="array" ref="K1696">IFERROR(XLOOKUP(G1696,'Tipo de Carga'!A:A,'Tipo de Carga'!B:B))</f>
        <v>Autoabasto</v>
      </c>
      <c r="L1696" s="10">
        <f t="shared" si="2"/>
        <v>3</v>
      </c>
      <c r="M1696" s="10">
        <f t="shared" si="3"/>
        <v>17</v>
      </c>
      <c r="N1696" s="10">
        <f t="shared" si="4"/>
        <v>1</v>
      </c>
      <c r="O1696" s="10" t="str">
        <f t="array" ref="O1696">IFERROR(XLOOKUP(G1696,'Tipo de Carga'!A:A,'Tipo de Carga'!C:C))</f>
        <v>Diesel</v>
      </c>
    </row>
    <row r="1697">
      <c r="A1697" s="16">
        <v>1719.0</v>
      </c>
      <c r="B1697" s="10" t="str">
        <f t="array" ref="B1697">IFERROR(XLOOKUP(A1697,'Asignacion Ene'!A:A,'Asignacion Ene'!C:C))</f>
        <v>Wm Sencillo</v>
      </c>
      <c r="C1697" s="10" t="str">
        <f t="array" ref="C1697">IFERROR(XLOOKUP(A1697,'Asignacion Ene'!A:A,'Asignacion Ene'!B:B))</f>
        <v>EC-08</v>
      </c>
      <c r="D1697" s="28">
        <v>45674.0</v>
      </c>
      <c r="E1697" s="19" t="s">
        <v>410</v>
      </c>
      <c r="F1697" s="10" t="str">
        <f t="array" ref="F1697">IFERROR(XLOOKUP(E1697,Operadores!A:A,Operadores!B:B))</f>
        <v>GONWEI</v>
      </c>
      <c r="G1697" s="16" t="s">
        <v>103</v>
      </c>
      <c r="H1697" s="13">
        <v>26.45</v>
      </c>
      <c r="I1697" s="18">
        <v>476.73</v>
      </c>
      <c r="J1697" s="15">
        <f t="shared" si="5"/>
        <v>12609.5085</v>
      </c>
      <c r="K1697" s="10" t="str">
        <f t="array" ref="K1697">IFERROR(XLOOKUP(G1697,'Tipo de Carga'!A:A,'Tipo de Carga'!B:B))</f>
        <v>Ticket</v>
      </c>
      <c r="L1697" s="10">
        <f t="shared" si="2"/>
        <v>3</v>
      </c>
      <c r="M1697" s="10">
        <f t="shared" si="3"/>
        <v>17</v>
      </c>
      <c r="N1697" s="10">
        <f t="shared" si="4"/>
        <v>1</v>
      </c>
      <c r="O1697" s="10" t="str">
        <f t="array" ref="O1697">IFERROR(XLOOKUP(G1697,'Tipo de Carga'!A:A,'Tipo de Carga'!C:C))</f>
        <v>Diesel</v>
      </c>
    </row>
    <row r="1698">
      <c r="A1698" s="16">
        <v>2023.0</v>
      </c>
      <c r="B1698" s="10" t="str">
        <f t="array" ref="B1698">IFERROR(XLOOKUP(A1698,'Asignacion Ene'!A:A,'Asignacion Ene'!C:C))</f>
        <v>MeLi Asignado TD</v>
      </c>
      <c r="C1698" s="10" t="str">
        <f t="array" ref="C1698">IFERROR(XLOOKUP(A1698,'Asignacion Ene'!A:A,'Asignacion Ene'!B:B))</f>
        <v>EC-05</v>
      </c>
      <c r="D1698" s="28">
        <v>45674.0</v>
      </c>
      <c r="E1698" s="19" t="s">
        <v>411</v>
      </c>
      <c r="F1698" s="10" t="str">
        <f t="array" ref="F1698">IFERROR(XLOOKUP(E1698,Operadores!A:A,Operadores!B:B))</f>
        <v>ESCLUI</v>
      </c>
      <c r="G1698" s="16" t="s">
        <v>103</v>
      </c>
      <c r="H1698" s="13">
        <v>26.79</v>
      </c>
      <c r="I1698" s="18">
        <v>111.98</v>
      </c>
      <c r="J1698" s="15">
        <f t="shared" si="5"/>
        <v>2999.9442</v>
      </c>
      <c r="K1698" s="10" t="str">
        <f t="array" ref="K1698">IFERROR(XLOOKUP(G1698,'Tipo de Carga'!A:A,'Tipo de Carga'!B:B))</f>
        <v>Ticket</v>
      </c>
      <c r="L1698" s="10">
        <f t="shared" si="2"/>
        <v>3</v>
      </c>
      <c r="M1698" s="10">
        <f t="shared" si="3"/>
        <v>17</v>
      </c>
      <c r="N1698" s="10">
        <f t="shared" si="4"/>
        <v>1</v>
      </c>
      <c r="O1698" s="10" t="str">
        <f t="array" ref="O1698">IFERROR(XLOOKUP(G1698,'Tipo de Carga'!A:A,'Tipo de Carga'!C:C))</f>
        <v>Diesel</v>
      </c>
    </row>
    <row r="1699">
      <c r="A1699" s="16">
        <v>1695.0</v>
      </c>
      <c r="B1699" s="10" t="str">
        <f t="array" ref="B1699">IFERROR(XLOOKUP(A1699,'Asignacion Ene'!A:A,'Asignacion Ene'!C:C))</f>
        <v>Out</v>
      </c>
      <c r="C1699" s="10" t="str">
        <f t="array" ref="C1699">IFERROR(XLOOKUP(A1699,'Asignacion Ene'!A:A,'Asignacion Ene'!B:B))</f>
        <v>TTE</v>
      </c>
      <c r="D1699" s="28">
        <v>45674.0</v>
      </c>
      <c r="E1699" s="19" t="s">
        <v>292</v>
      </c>
      <c r="F1699" s="10" t="str">
        <f t="array" ref="F1699">IFERROR(XLOOKUP(E1699,Operadores!A:A,Operadores!B:B))</f>
        <v>JIMJOR</v>
      </c>
      <c r="G1699" s="16" t="s">
        <v>103</v>
      </c>
      <c r="H1699" s="13">
        <v>25.59</v>
      </c>
      <c r="I1699" s="18">
        <v>187.57</v>
      </c>
      <c r="J1699" s="15">
        <f t="shared" si="5"/>
        <v>4799.9163</v>
      </c>
      <c r="K1699" s="10" t="str">
        <f t="array" ref="K1699">IFERROR(XLOOKUP(G1699,'Tipo de Carga'!A:A,'Tipo de Carga'!B:B))</f>
        <v>Ticket</v>
      </c>
      <c r="L1699" s="10">
        <f t="shared" si="2"/>
        <v>3</v>
      </c>
      <c r="M1699" s="10">
        <f t="shared" si="3"/>
        <v>17</v>
      </c>
      <c r="N1699" s="10">
        <f t="shared" si="4"/>
        <v>1</v>
      </c>
      <c r="O1699" s="10" t="str">
        <f t="array" ref="O1699">IFERROR(XLOOKUP(G1699,'Tipo de Carga'!A:A,'Tipo de Carga'!C:C))</f>
        <v>Diesel</v>
      </c>
    </row>
    <row r="1700">
      <c r="A1700" s="16">
        <v>1800.0</v>
      </c>
      <c r="B1700" s="10" t="str">
        <f t="array" ref="B1700">IFERROR(XLOOKUP(A1700,'Asignacion Ene'!A:A,'Asignacion Ene'!C:C))</f>
        <v>Sayer Full</v>
      </c>
      <c r="C1700" s="10" t="str">
        <f t="array" ref="C1700">IFERROR(XLOOKUP(A1700,'Asignacion Ene'!A:A,'Asignacion Ene'!B:B))</f>
        <v>EC-04</v>
      </c>
      <c r="D1700" s="28">
        <v>45674.0</v>
      </c>
      <c r="E1700" s="19" t="s">
        <v>314</v>
      </c>
      <c r="F1700" s="10" t="str">
        <f t="array" ref="F1700">IFERROR(XLOOKUP(E1700,Operadores!A:A,Operadores!B:B))</f>
        <v>PERJU03</v>
      </c>
      <c r="G1700" s="16" t="s">
        <v>103</v>
      </c>
      <c r="H1700" s="13">
        <v>25.96</v>
      </c>
      <c r="I1700" s="18">
        <v>120.41</v>
      </c>
      <c r="J1700" s="15">
        <f t="shared" si="5"/>
        <v>3125.8436</v>
      </c>
      <c r="K1700" s="10" t="str">
        <f t="array" ref="K1700">IFERROR(XLOOKUP(G1700,'Tipo de Carga'!A:A,'Tipo de Carga'!B:B))</f>
        <v>Ticket</v>
      </c>
      <c r="L1700" s="10">
        <f t="shared" si="2"/>
        <v>3</v>
      </c>
      <c r="M1700" s="10">
        <f t="shared" si="3"/>
        <v>17</v>
      </c>
      <c r="N1700" s="10">
        <f t="shared" si="4"/>
        <v>1</v>
      </c>
      <c r="O1700" s="10" t="str">
        <f t="array" ref="O1700">IFERROR(XLOOKUP(G1700,'Tipo de Carga'!A:A,'Tipo de Carga'!C:C))</f>
        <v>Diesel</v>
      </c>
    </row>
    <row r="1701">
      <c r="A1701" s="16">
        <v>1988.0</v>
      </c>
      <c r="B1701" s="10" t="str">
        <f t="array" ref="B1701">IFERROR(XLOOKUP(A1701,'Asignacion Ene'!A:A,'Asignacion Ene'!C:C))</f>
        <v>MeLi asignado SD</v>
      </c>
      <c r="C1701" s="10" t="str">
        <f t="array" ref="C1701">IFERROR(XLOOKUP(A1701,'Asignacion Ene'!A:A,'Asignacion Ene'!B:B))</f>
        <v>EC-05</v>
      </c>
      <c r="D1701" s="28">
        <v>45674.0</v>
      </c>
      <c r="E1701" s="19" t="s">
        <v>71</v>
      </c>
      <c r="F1701" s="10" t="str">
        <f t="array" ref="F1701">IFERROR(XLOOKUP(E1701,Operadores!A:A,Operadores!B:B))</f>
        <v>CHAJOE</v>
      </c>
      <c r="G1701" s="16" t="s">
        <v>103</v>
      </c>
      <c r="H1701" s="13">
        <v>25.79</v>
      </c>
      <c r="I1701" s="18">
        <v>372.23</v>
      </c>
      <c r="J1701" s="15">
        <f t="shared" si="5"/>
        <v>9599.8117</v>
      </c>
      <c r="K1701" s="10" t="str">
        <f t="array" ref="K1701">IFERROR(XLOOKUP(G1701,'Tipo de Carga'!A:A,'Tipo de Carga'!B:B))</f>
        <v>Ticket</v>
      </c>
      <c r="L1701" s="10">
        <f t="shared" si="2"/>
        <v>3</v>
      </c>
      <c r="M1701" s="10">
        <f t="shared" si="3"/>
        <v>17</v>
      </c>
      <c r="N1701" s="10">
        <f t="shared" si="4"/>
        <v>1</v>
      </c>
      <c r="O1701" s="10" t="str">
        <f t="array" ref="O1701">IFERROR(XLOOKUP(G1701,'Tipo de Carga'!A:A,'Tipo de Carga'!C:C))</f>
        <v>Diesel</v>
      </c>
    </row>
    <row r="1702">
      <c r="A1702" s="16">
        <v>1939.0</v>
      </c>
      <c r="B1702" s="10" t="str">
        <f t="array" ref="B1702">IFERROR(XLOOKUP(A1702,'Asignacion Ene'!A:A,'Asignacion Ene'!C:C))</f>
        <v>Full Liver</v>
      </c>
      <c r="C1702" s="10" t="str">
        <f t="array" ref="C1702">IFERROR(XLOOKUP(A1702,'Asignacion Ene'!A:A,'Asignacion Ene'!B:B))</f>
        <v>EC-01</v>
      </c>
      <c r="D1702" s="28">
        <v>45674.0</v>
      </c>
      <c r="E1702" s="19" t="s">
        <v>116</v>
      </c>
      <c r="F1702" s="10" t="str">
        <f t="array" ref="F1702">IFERROR(XLOOKUP(E1702,Operadores!A:A,Operadores!B:B))</f>
        <v>TORBR01</v>
      </c>
      <c r="G1702" s="16" t="s">
        <v>103</v>
      </c>
      <c r="H1702" s="13">
        <v>26.84</v>
      </c>
      <c r="I1702" s="18">
        <v>402.37</v>
      </c>
      <c r="J1702" s="15">
        <f t="shared" si="5"/>
        <v>10799.6108</v>
      </c>
      <c r="K1702" s="10" t="str">
        <f t="array" ref="K1702">IFERROR(XLOOKUP(G1702,'Tipo de Carga'!A:A,'Tipo de Carga'!B:B))</f>
        <v>Ticket</v>
      </c>
      <c r="L1702" s="10">
        <f t="shared" si="2"/>
        <v>3</v>
      </c>
      <c r="M1702" s="10">
        <f t="shared" si="3"/>
        <v>17</v>
      </c>
      <c r="N1702" s="10">
        <f t="shared" si="4"/>
        <v>1</v>
      </c>
      <c r="O1702" s="10" t="str">
        <f t="array" ref="O1702">IFERROR(XLOOKUP(G1702,'Tipo de Carga'!A:A,'Tipo de Carga'!C:C))</f>
        <v>Diesel</v>
      </c>
    </row>
    <row r="1703">
      <c r="A1703" s="16">
        <v>1786.0</v>
      </c>
      <c r="B1703" s="10" t="str">
        <f t="array" ref="B1703">IFERROR(XLOOKUP(A1703,'Asignacion Ene'!A:A,'Asignacion Ene'!C:C))</f>
        <v>Sayer Sencillo</v>
      </c>
      <c r="C1703" s="10" t="str">
        <f t="array" ref="C1703">IFERROR(XLOOKUP(A1703,'Asignacion Ene'!A:A,'Asignacion Ene'!B:B))</f>
        <v>EC-04</v>
      </c>
      <c r="D1703" s="28">
        <v>45674.0</v>
      </c>
      <c r="E1703" s="19" t="s">
        <v>334</v>
      </c>
      <c r="F1703" s="10" t="str">
        <f t="array" ref="F1703">IFERROR(XLOOKUP(E1703,Operadores!A:A,Operadores!B:B))</f>
        <v>GARISM</v>
      </c>
      <c r="G1703" s="16" t="s">
        <v>103</v>
      </c>
      <c r="H1703" s="13">
        <v>25.29</v>
      </c>
      <c r="I1703" s="18">
        <v>197.7</v>
      </c>
      <c r="J1703" s="15">
        <f t="shared" si="5"/>
        <v>4999.833</v>
      </c>
      <c r="K1703" s="10" t="str">
        <f t="array" ref="K1703">IFERROR(XLOOKUP(G1703,'Tipo de Carga'!A:A,'Tipo de Carga'!B:B))</f>
        <v>Ticket</v>
      </c>
      <c r="L1703" s="10">
        <f t="shared" si="2"/>
        <v>3</v>
      </c>
      <c r="M1703" s="10">
        <f t="shared" si="3"/>
        <v>17</v>
      </c>
      <c r="N1703" s="10">
        <f t="shared" si="4"/>
        <v>1</v>
      </c>
      <c r="O1703" s="10" t="str">
        <f t="array" ref="O1703">IFERROR(XLOOKUP(G1703,'Tipo de Carga'!A:A,'Tipo de Carga'!C:C))</f>
        <v>Diesel</v>
      </c>
    </row>
    <row r="1704">
      <c r="A1704" s="16">
        <v>1895.0</v>
      </c>
      <c r="B1704" s="10" t="str">
        <f t="array" ref="B1704">IFERROR(XLOOKUP(A1704,'Asignacion Ene'!A:A,'Asignacion Ene'!C:C))</f>
        <v>Sayer Sencillo</v>
      </c>
      <c r="C1704" s="10" t="str">
        <f t="array" ref="C1704">IFERROR(XLOOKUP(A1704,'Asignacion Ene'!A:A,'Asignacion Ene'!B:B))</f>
        <v>EC-04</v>
      </c>
      <c r="D1704" s="28">
        <v>45674.0</v>
      </c>
      <c r="E1704" s="19" t="s">
        <v>349</v>
      </c>
      <c r="F1704" s="10" t="str">
        <f t="array" ref="F1704">IFERROR(XLOOKUP(E1704,Operadores!A:A,Operadores!B:B))</f>
        <v>FABMA</v>
      </c>
      <c r="G1704" s="16" t="s">
        <v>103</v>
      </c>
      <c r="H1704" s="13">
        <v>25.29</v>
      </c>
      <c r="I1704" s="18">
        <v>118.62</v>
      </c>
      <c r="J1704" s="15">
        <f t="shared" si="5"/>
        <v>2999.8998</v>
      </c>
      <c r="K1704" s="10" t="str">
        <f t="array" ref="K1704">IFERROR(XLOOKUP(G1704,'Tipo de Carga'!A:A,'Tipo de Carga'!B:B))</f>
        <v>Ticket</v>
      </c>
      <c r="L1704" s="10">
        <f t="shared" si="2"/>
        <v>3</v>
      </c>
      <c r="M1704" s="10">
        <f t="shared" si="3"/>
        <v>17</v>
      </c>
      <c r="N1704" s="10">
        <f t="shared" si="4"/>
        <v>1</v>
      </c>
      <c r="O1704" s="10" t="str">
        <f t="array" ref="O1704">IFERROR(XLOOKUP(G1704,'Tipo de Carga'!A:A,'Tipo de Carga'!C:C))</f>
        <v>Diesel</v>
      </c>
    </row>
    <row r="1705">
      <c r="A1705" s="16">
        <v>1853.0</v>
      </c>
      <c r="B1705" s="10" t="str">
        <f t="array" ref="B1705">IFERROR(XLOOKUP(A1705,'Asignacion Ene'!A:A,'Asignacion Ene'!C:C))</f>
        <v>Sayer Sencillo</v>
      </c>
      <c r="C1705" s="10" t="str">
        <f t="array" ref="C1705">IFERROR(XLOOKUP(A1705,'Asignacion Ene'!A:A,'Asignacion Ene'!B:B))</f>
        <v>EC-04</v>
      </c>
      <c r="D1705" s="28">
        <v>45674.0</v>
      </c>
      <c r="E1705" s="19" t="s">
        <v>249</v>
      </c>
      <c r="F1705" s="10" t="str">
        <f t="array" ref="F1705">IFERROR(XLOOKUP(E1705,Operadores!A:A,Operadores!B:B))</f>
        <v>VARRUB</v>
      </c>
      <c r="G1705" s="16" t="s">
        <v>103</v>
      </c>
      <c r="H1705" s="13">
        <v>26.19</v>
      </c>
      <c r="I1705" s="18">
        <v>274.0</v>
      </c>
      <c r="J1705" s="15">
        <f t="shared" si="5"/>
        <v>7176.06</v>
      </c>
      <c r="K1705" s="10" t="str">
        <f t="array" ref="K1705">IFERROR(XLOOKUP(G1705,'Tipo de Carga'!A:A,'Tipo de Carga'!B:B))</f>
        <v>Ticket</v>
      </c>
      <c r="L1705" s="10">
        <f t="shared" si="2"/>
        <v>3</v>
      </c>
      <c r="M1705" s="10">
        <f t="shared" si="3"/>
        <v>17</v>
      </c>
      <c r="N1705" s="10">
        <f t="shared" si="4"/>
        <v>1</v>
      </c>
      <c r="O1705" s="10" t="str">
        <f t="array" ref="O1705">IFERROR(XLOOKUP(G1705,'Tipo de Carga'!A:A,'Tipo de Carga'!C:C))</f>
        <v>Diesel</v>
      </c>
    </row>
    <row r="1706">
      <c r="A1706" s="16">
        <v>1762.0</v>
      </c>
      <c r="B1706" s="10" t="str">
        <f t="array" ref="B1706">IFERROR(XLOOKUP(A1706,'Asignacion Ene'!A:A,'Asignacion Ene'!C:C))</f>
        <v>Hisense</v>
      </c>
      <c r="C1706" s="10" t="str">
        <f t="array" ref="C1706">IFERROR(XLOOKUP(A1706,'Asignacion Ene'!A:A,'Asignacion Ene'!B:B))</f>
        <v>EC-03</v>
      </c>
      <c r="D1706" s="28">
        <v>45674.0</v>
      </c>
      <c r="E1706" s="19" t="s">
        <v>412</v>
      </c>
      <c r="F1706" s="10" t="str">
        <f t="array" ref="F1706">IFERROR(XLOOKUP(E1706,Operadores!A:A,Operadores!B:B))</f>
        <v>LOPMA03</v>
      </c>
      <c r="G1706" s="16" t="s">
        <v>103</v>
      </c>
      <c r="H1706" s="13">
        <v>25.95</v>
      </c>
      <c r="I1706" s="18">
        <v>300.0</v>
      </c>
      <c r="J1706" s="15">
        <f t="shared" si="5"/>
        <v>7785</v>
      </c>
      <c r="K1706" s="10" t="str">
        <f t="array" ref="K1706">IFERROR(XLOOKUP(G1706,'Tipo de Carga'!A:A,'Tipo de Carga'!B:B))</f>
        <v>Ticket</v>
      </c>
      <c r="L1706" s="10">
        <f t="shared" si="2"/>
        <v>3</v>
      </c>
      <c r="M1706" s="10">
        <f t="shared" si="3"/>
        <v>17</v>
      </c>
      <c r="N1706" s="10">
        <f t="shared" si="4"/>
        <v>1</v>
      </c>
      <c r="O1706" s="10" t="str">
        <f t="array" ref="O1706">IFERROR(XLOOKUP(G1706,'Tipo de Carga'!A:A,'Tipo de Carga'!C:C))</f>
        <v>Diesel</v>
      </c>
    </row>
    <row r="1707">
      <c r="A1707" s="16">
        <v>1967.0</v>
      </c>
      <c r="B1707" s="10" t="str">
        <f t="array" ref="B1707">IFERROR(XLOOKUP(A1707,'Asignacion Ene'!A:A,'Asignacion Ene'!C:C))</f>
        <v>Sayer Sencillo</v>
      </c>
      <c r="C1707" s="10" t="str">
        <f t="array" ref="C1707">IFERROR(XLOOKUP(A1707,'Asignacion Ene'!A:A,'Asignacion Ene'!B:B))</f>
        <v>EC-04</v>
      </c>
      <c r="D1707" s="28">
        <v>45674.0</v>
      </c>
      <c r="E1707" s="19" t="s">
        <v>315</v>
      </c>
      <c r="F1707" s="10" t="str">
        <f t="array" ref="F1707">IFERROR(XLOOKUP(E1707,Operadores!A:A,Operadores!B:B))</f>
        <v>BARMIGX</v>
      </c>
      <c r="G1707" s="16" t="s">
        <v>103</v>
      </c>
      <c r="H1707" s="13">
        <v>25.99</v>
      </c>
      <c r="I1707" s="18">
        <v>230.85</v>
      </c>
      <c r="J1707" s="15">
        <f t="shared" si="5"/>
        <v>5999.7915</v>
      </c>
      <c r="K1707" s="10" t="str">
        <f t="array" ref="K1707">IFERROR(XLOOKUP(G1707,'Tipo de Carga'!A:A,'Tipo de Carga'!B:B))</f>
        <v>Ticket</v>
      </c>
      <c r="L1707" s="10">
        <f t="shared" si="2"/>
        <v>3</v>
      </c>
      <c r="M1707" s="10">
        <f t="shared" si="3"/>
        <v>17</v>
      </c>
      <c r="N1707" s="10">
        <f t="shared" si="4"/>
        <v>1</v>
      </c>
      <c r="O1707" s="10" t="str">
        <f t="array" ref="O1707">IFERROR(XLOOKUP(G1707,'Tipo de Carga'!A:A,'Tipo de Carga'!C:C))</f>
        <v>Diesel</v>
      </c>
    </row>
    <row r="1708">
      <c r="A1708" s="16">
        <v>1725.0</v>
      </c>
      <c r="B1708" s="10" t="str">
        <f t="array" ref="B1708">IFERROR(XLOOKUP(A1708,'Asignacion Ene'!A:A,'Asignacion Ene'!C:C))</f>
        <v>Wm Sencillo</v>
      </c>
      <c r="C1708" s="10" t="str">
        <f t="array" ref="C1708">IFERROR(XLOOKUP(A1708,'Asignacion Ene'!A:A,'Asignacion Ene'!B:B))</f>
        <v>EC-08</v>
      </c>
      <c r="D1708" s="28">
        <v>45674.0</v>
      </c>
      <c r="E1708" s="19" t="s">
        <v>413</v>
      </c>
      <c r="F1708" s="10" t="str">
        <f t="array" ref="F1708">IFERROR(XLOOKUP(E1708,Operadores!A:A,Operadores!B:B))</f>
        <v>SOTLAZ</v>
      </c>
      <c r="G1708" s="16" t="s">
        <v>103</v>
      </c>
      <c r="H1708" s="13">
        <v>26.45</v>
      </c>
      <c r="I1708" s="18">
        <v>604.69</v>
      </c>
      <c r="J1708" s="15">
        <f t="shared" si="5"/>
        <v>15994.0505</v>
      </c>
      <c r="K1708" s="10" t="str">
        <f t="array" ref="K1708">IFERROR(XLOOKUP(G1708,'Tipo de Carga'!A:A,'Tipo de Carga'!B:B))</f>
        <v>Ticket</v>
      </c>
      <c r="L1708" s="10">
        <f t="shared" si="2"/>
        <v>3</v>
      </c>
      <c r="M1708" s="10">
        <f t="shared" si="3"/>
        <v>17</v>
      </c>
      <c r="N1708" s="10">
        <f t="shared" si="4"/>
        <v>1</v>
      </c>
      <c r="O1708" s="10" t="str">
        <f t="array" ref="O1708">IFERROR(XLOOKUP(G1708,'Tipo de Carga'!A:A,'Tipo de Carga'!C:C))</f>
        <v>Diesel</v>
      </c>
    </row>
    <row r="1709">
      <c r="A1709" s="16">
        <v>1938.0</v>
      </c>
      <c r="B1709" s="10" t="str">
        <f t="array" ref="B1709">IFERROR(XLOOKUP(A1709,'Asignacion Ene'!A:A,'Asignacion Ene'!C:C))</f>
        <v>Sayer Sencillo</v>
      </c>
      <c r="C1709" s="10" t="str">
        <f t="array" ref="C1709">IFERROR(XLOOKUP(A1709,'Asignacion Ene'!A:A,'Asignacion Ene'!B:B))</f>
        <v>EC-04</v>
      </c>
      <c r="D1709" s="28">
        <v>45674.0</v>
      </c>
      <c r="E1709" s="19" t="s">
        <v>256</v>
      </c>
      <c r="F1709" s="10" t="str">
        <f t="array" ref="F1709">IFERROR(XLOOKUP(E1709,Operadores!A:A,Operadores!B:B))</f>
        <v>SOSCA01</v>
      </c>
      <c r="G1709" s="16" t="s">
        <v>103</v>
      </c>
      <c r="H1709" s="13">
        <v>24.99</v>
      </c>
      <c r="I1709" s="18">
        <v>201.68</v>
      </c>
      <c r="J1709" s="15">
        <f t="shared" si="5"/>
        <v>5039.9832</v>
      </c>
      <c r="K1709" s="10" t="str">
        <f t="array" ref="K1709">IFERROR(XLOOKUP(G1709,'Tipo de Carga'!A:A,'Tipo de Carga'!B:B))</f>
        <v>Ticket</v>
      </c>
      <c r="L1709" s="10">
        <f t="shared" si="2"/>
        <v>3</v>
      </c>
      <c r="M1709" s="10">
        <f t="shared" si="3"/>
        <v>17</v>
      </c>
      <c r="N1709" s="10">
        <f t="shared" si="4"/>
        <v>1</v>
      </c>
      <c r="O1709" s="10" t="str">
        <f t="array" ref="O1709">IFERROR(XLOOKUP(G1709,'Tipo de Carga'!A:A,'Tipo de Carga'!C:C))</f>
        <v>Diesel</v>
      </c>
    </row>
    <row r="1710">
      <c r="A1710" s="16">
        <v>1738.0</v>
      </c>
      <c r="B1710" s="10" t="str">
        <f t="array" ref="B1710">IFERROR(XLOOKUP(A1710,'Asignacion Ene'!A:A,'Asignacion Ene'!C:C))</f>
        <v>Wm Full</v>
      </c>
      <c r="C1710" s="10" t="str">
        <f t="array" ref="C1710">IFERROR(XLOOKUP(A1710,'Asignacion Ene'!A:A,'Asignacion Ene'!B:B))</f>
        <v>EC-08</v>
      </c>
      <c r="D1710" s="28">
        <v>45674.0</v>
      </c>
      <c r="E1710" s="19" t="s">
        <v>223</v>
      </c>
      <c r="F1710" s="10" t="str">
        <f t="array" ref="F1710">IFERROR(XLOOKUP(E1710,Operadores!A:A,Operadores!B:B))</f>
        <v>PEROMA</v>
      </c>
      <c r="G1710" s="16" t="s">
        <v>103</v>
      </c>
      <c r="H1710" s="13">
        <v>26.79</v>
      </c>
      <c r="I1710" s="18">
        <v>500.0</v>
      </c>
      <c r="J1710" s="15">
        <f t="shared" si="5"/>
        <v>13395</v>
      </c>
      <c r="K1710" s="10" t="str">
        <f t="array" ref="K1710">IFERROR(XLOOKUP(G1710,'Tipo de Carga'!A:A,'Tipo de Carga'!B:B))</f>
        <v>Ticket</v>
      </c>
      <c r="L1710" s="10">
        <f t="shared" si="2"/>
        <v>3</v>
      </c>
      <c r="M1710" s="10">
        <f t="shared" si="3"/>
        <v>17</v>
      </c>
      <c r="N1710" s="10">
        <f t="shared" si="4"/>
        <v>1</v>
      </c>
      <c r="O1710" s="10" t="str">
        <f t="array" ref="O1710">IFERROR(XLOOKUP(G1710,'Tipo de Carga'!A:A,'Tipo de Carga'!C:C))</f>
        <v>Diesel</v>
      </c>
    </row>
    <row r="1711">
      <c r="A1711" s="16">
        <v>1742.0</v>
      </c>
      <c r="B1711" s="10" t="str">
        <f t="array" ref="B1711">IFERROR(XLOOKUP(A1711,'Asignacion Ene'!A:A,'Asignacion Ene'!C:C))</f>
        <v>Wm Sencillo</v>
      </c>
      <c r="C1711" s="10" t="str">
        <f t="array" ref="C1711">IFERROR(XLOOKUP(A1711,'Asignacion Ene'!A:A,'Asignacion Ene'!B:B))</f>
        <v>EC-08</v>
      </c>
      <c r="D1711" s="28">
        <v>45674.0</v>
      </c>
      <c r="E1711" s="19" t="s">
        <v>414</v>
      </c>
      <c r="F1711" s="10" t="str">
        <f t="array" ref="F1711">IFERROR(XLOOKUP(E1711,Operadores!A:A,Operadores!B:B))</f>
        <v>PENJUA</v>
      </c>
      <c r="G1711" s="16" t="s">
        <v>103</v>
      </c>
      <c r="H1711" s="13">
        <v>26.45</v>
      </c>
      <c r="I1711" s="18">
        <v>605.76</v>
      </c>
      <c r="J1711" s="15">
        <f t="shared" si="5"/>
        <v>16022.352</v>
      </c>
      <c r="K1711" s="10" t="str">
        <f t="array" ref="K1711">IFERROR(XLOOKUP(G1711,'Tipo de Carga'!A:A,'Tipo de Carga'!B:B))</f>
        <v>Ticket</v>
      </c>
      <c r="L1711" s="10">
        <f t="shared" si="2"/>
        <v>3</v>
      </c>
      <c r="M1711" s="10">
        <f t="shared" si="3"/>
        <v>17</v>
      </c>
      <c r="N1711" s="10">
        <f t="shared" si="4"/>
        <v>1</v>
      </c>
      <c r="O1711" s="10" t="str">
        <f t="array" ref="O1711">IFERROR(XLOOKUP(G1711,'Tipo de Carga'!A:A,'Tipo de Carga'!C:C))</f>
        <v>Diesel</v>
      </c>
    </row>
    <row r="1712">
      <c r="A1712" s="16">
        <v>2022.0</v>
      </c>
      <c r="B1712" s="10" t="str">
        <f t="array" ref="B1712">IFERROR(XLOOKUP(A1712,'Asignacion Ene'!A:A,'Asignacion Ene'!C:C))</f>
        <v>MeLi Dedicado TD</v>
      </c>
      <c r="C1712" s="10" t="str">
        <f t="array" ref="C1712">IFERROR(XLOOKUP(A1712,'Asignacion Ene'!A:A,'Asignacion Ene'!B:B))</f>
        <v>EC-05</v>
      </c>
      <c r="D1712" s="28">
        <v>45674.0</v>
      </c>
      <c r="E1712" s="19" t="s">
        <v>183</v>
      </c>
      <c r="F1712" s="10" t="str">
        <f t="array" ref="F1712">IFERROR(XLOOKUP(E1712,Operadores!A:A,Operadores!B:B))</f>
        <v>DELBL</v>
      </c>
      <c r="G1712" s="16" t="s">
        <v>103</v>
      </c>
      <c r="H1712" s="13">
        <v>26.69</v>
      </c>
      <c r="I1712" s="18">
        <v>449.6</v>
      </c>
      <c r="J1712" s="15">
        <f t="shared" si="5"/>
        <v>11999.824</v>
      </c>
      <c r="K1712" s="10" t="str">
        <f t="array" ref="K1712">IFERROR(XLOOKUP(G1712,'Tipo de Carga'!A:A,'Tipo de Carga'!B:B))</f>
        <v>Ticket</v>
      </c>
      <c r="L1712" s="10">
        <f t="shared" si="2"/>
        <v>3</v>
      </c>
      <c r="M1712" s="10">
        <f t="shared" si="3"/>
        <v>17</v>
      </c>
      <c r="N1712" s="10">
        <f t="shared" si="4"/>
        <v>1</v>
      </c>
      <c r="O1712" s="10" t="str">
        <f t="array" ref="O1712">IFERROR(XLOOKUP(G1712,'Tipo de Carga'!A:A,'Tipo de Carga'!C:C))</f>
        <v>Diesel</v>
      </c>
    </row>
    <row r="1713">
      <c r="A1713" s="16">
        <v>1921.0</v>
      </c>
      <c r="B1713" s="10" t="str">
        <f t="array" ref="B1713">IFERROR(XLOOKUP(A1713,'Asignacion Ene'!A:A,'Asignacion Ene'!C:C))</f>
        <v>Circuitos</v>
      </c>
      <c r="C1713" s="10" t="str">
        <f t="array" ref="C1713">IFERROR(XLOOKUP(A1713,'Asignacion Ene'!A:A,'Asignacion Ene'!B:B))</f>
        <v>EC-03</v>
      </c>
      <c r="D1713" s="28">
        <v>45674.0</v>
      </c>
      <c r="E1713" s="19" t="s">
        <v>107</v>
      </c>
      <c r="F1713" s="10" t="str">
        <f t="array" ref="F1713">IFERROR(XLOOKUP(E1713,Operadores!A:A,Operadores!B:B))</f>
        <v>MIREDM</v>
      </c>
      <c r="G1713" s="16" t="s">
        <v>109</v>
      </c>
      <c r="H1713" s="13">
        <v>10.25</v>
      </c>
      <c r="I1713" s="18">
        <v>240.54</v>
      </c>
      <c r="J1713" s="15">
        <f t="shared" si="5"/>
        <v>2465.535</v>
      </c>
      <c r="K1713" s="10" t="str">
        <f t="array" ref="K1713">IFERROR(XLOOKUP(G1713,'Tipo de Carga'!A:A,'Tipo de Carga'!B:B))</f>
        <v>Natgas</v>
      </c>
      <c r="L1713" s="10">
        <f t="shared" si="2"/>
        <v>3</v>
      </c>
      <c r="M1713" s="10">
        <f t="shared" si="3"/>
        <v>17</v>
      </c>
      <c r="N1713" s="10">
        <f t="shared" si="4"/>
        <v>1</v>
      </c>
      <c r="O1713" s="10" t="str">
        <f t="array" ref="O1713">IFERROR(XLOOKUP(G1713,'Tipo de Carga'!A:A,'Tipo de Carga'!C:C))</f>
        <v>GNC</v>
      </c>
    </row>
    <row r="1714">
      <c r="A1714" s="16">
        <v>1917.0</v>
      </c>
      <c r="B1714" s="10" t="str">
        <f t="array" ref="B1714">IFERROR(XLOOKUP(A1714,'Asignacion Ene'!A:A,'Asignacion Ene'!C:C))</f>
        <v>MeLi asignado SD</v>
      </c>
      <c r="C1714" s="10" t="str">
        <f t="array" ref="C1714">IFERROR(XLOOKUP(A1714,'Asignacion Ene'!A:A,'Asignacion Ene'!B:B))</f>
        <v>EC-05</v>
      </c>
      <c r="D1714" s="28">
        <v>45674.0</v>
      </c>
      <c r="E1714" s="19" t="s">
        <v>184</v>
      </c>
      <c r="F1714" s="10" t="str">
        <f t="array" ref="F1714">IFERROR(XLOOKUP(E1714,Operadores!A:A,Operadores!B:B))</f>
        <v>ARASAL</v>
      </c>
      <c r="G1714" s="16" t="s">
        <v>185</v>
      </c>
      <c r="H1714" s="13">
        <v>10.25</v>
      </c>
      <c r="I1714" s="18">
        <v>198.57</v>
      </c>
      <c r="J1714" s="15">
        <f t="shared" si="5"/>
        <v>2035.3425</v>
      </c>
      <c r="K1714" s="10" t="str">
        <f t="array" ref="K1714">IFERROR(XLOOKUP(G1714,'Tipo de Carga'!A:A,'Tipo de Carga'!B:B))</f>
        <v>Natgas</v>
      </c>
      <c r="L1714" s="10">
        <f t="shared" si="2"/>
        <v>3</v>
      </c>
      <c r="M1714" s="10">
        <f t="shared" si="3"/>
        <v>17</v>
      </c>
      <c r="N1714" s="10">
        <f t="shared" si="4"/>
        <v>1</v>
      </c>
      <c r="O1714" s="10" t="str">
        <f t="array" ref="O1714">IFERROR(XLOOKUP(G1714,'Tipo de Carga'!A:A,'Tipo de Carga'!C:C))</f>
        <v>GNC</v>
      </c>
    </row>
    <row r="1715">
      <c r="A1715" s="16">
        <v>1827.0</v>
      </c>
      <c r="B1715" s="10" t="str">
        <f t="array" ref="B1715">IFERROR(XLOOKUP(A1715,'Asignacion Ene'!A:A,'Asignacion Ene'!C:C))</f>
        <v>Full Liver</v>
      </c>
      <c r="C1715" s="10" t="str">
        <f t="array" ref="C1715">IFERROR(XLOOKUP(A1715,'Asignacion Ene'!A:A,'Asignacion Ene'!B:B))</f>
        <v>EC-01</v>
      </c>
      <c r="D1715" s="28">
        <v>45675.0</v>
      </c>
      <c r="E1715" s="16" t="s">
        <v>29</v>
      </c>
      <c r="F1715" s="10" t="str">
        <f t="array" ref="F1715">IFERROR(XLOOKUP(E1715,Operadores!A:A,Operadores!B:B))</f>
        <v>ANGMA</v>
      </c>
      <c r="G1715" s="16" t="s">
        <v>17</v>
      </c>
      <c r="H1715" s="13">
        <v>19.2</v>
      </c>
      <c r="I1715" s="18">
        <v>823.0</v>
      </c>
      <c r="J1715" s="15">
        <f t="shared" si="5"/>
        <v>15801.6</v>
      </c>
      <c r="K1715" s="10" t="str">
        <f t="array" ref="K1715">IFERROR(XLOOKUP(G1715,'Tipo de Carga'!A:A,'Tipo de Carga'!B:B))</f>
        <v>Autoabasto</v>
      </c>
      <c r="L1715" s="10">
        <f t="shared" si="2"/>
        <v>3</v>
      </c>
      <c r="M1715" s="10">
        <f t="shared" si="3"/>
        <v>18</v>
      </c>
      <c r="N1715" s="10">
        <f t="shared" si="4"/>
        <v>1</v>
      </c>
      <c r="O1715" s="10" t="str">
        <f t="array" ref="O1715">IFERROR(XLOOKUP(G1715,'Tipo de Carga'!A:A,'Tipo de Carga'!C:C))</f>
        <v>Diesel</v>
      </c>
    </row>
    <row r="1716">
      <c r="A1716" s="16">
        <v>2028.0</v>
      </c>
      <c r="B1716" s="10" t="str">
        <f t="array" ref="B1716">IFERROR(XLOOKUP(A1716,'Asignacion Ene'!A:A,'Asignacion Ene'!C:C))</f>
        <v>MeLi Dedicado Merida</v>
      </c>
      <c r="C1716" s="10" t="str">
        <f t="array" ref="C1716">IFERROR(XLOOKUP(A1716,'Asignacion Ene'!A:A,'Asignacion Ene'!B:B))</f>
        <v>EC-05</v>
      </c>
      <c r="D1716" s="28">
        <v>45675.0</v>
      </c>
      <c r="E1716" s="16" t="s">
        <v>227</v>
      </c>
      <c r="F1716" s="10" t="str">
        <f t="array" ref="F1716">IFERROR(XLOOKUP(E1716,Operadores!A:A,Operadores!B:B))</f>
        <v>SANEUS</v>
      </c>
      <c r="G1716" s="16" t="s">
        <v>17</v>
      </c>
      <c r="H1716" s="13">
        <v>19.2</v>
      </c>
      <c r="I1716" s="18">
        <v>313.0</v>
      </c>
      <c r="J1716" s="15">
        <f t="shared" si="5"/>
        <v>6009.6</v>
      </c>
      <c r="K1716" s="10" t="str">
        <f t="array" ref="K1716">IFERROR(XLOOKUP(G1716,'Tipo de Carga'!A:A,'Tipo de Carga'!B:B))</f>
        <v>Autoabasto</v>
      </c>
      <c r="L1716" s="10">
        <f t="shared" si="2"/>
        <v>3</v>
      </c>
      <c r="M1716" s="10">
        <f t="shared" si="3"/>
        <v>18</v>
      </c>
      <c r="N1716" s="10">
        <f t="shared" si="4"/>
        <v>1</v>
      </c>
      <c r="O1716" s="10" t="str">
        <f t="array" ref="O1716">IFERROR(XLOOKUP(G1716,'Tipo de Carga'!A:A,'Tipo de Carga'!C:C))</f>
        <v>Diesel</v>
      </c>
    </row>
    <row r="1717">
      <c r="A1717" s="16">
        <v>1948.0</v>
      </c>
      <c r="B1717" s="10" t="str">
        <f t="array" ref="B1717">IFERROR(XLOOKUP(A1717,'Asignacion Ene'!A:A,'Asignacion Ene'!C:C))</f>
        <v>Circuitos</v>
      </c>
      <c r="C1717" s="10" t="str">
        <f t="array" ref="C1717">IFERROR(XLOOKUP(A1717,'Asignacion Ene'!A:A,'Asignacion Ene'!B:B))</f>
        <v>EC-03</v>
      </c>
      <c r="D1717" s="28">
        <v>45675.0</v>
      </c>
      <c r="E1717" s="16" t="s">
        <v>81</v>
      </c>
      <c r="F1717" s="10" t="str">
        <f t="array" ref="F1717">IFERROR(XLOOKUP(E1717,Operadores!A:A,Operadores!B:B))</f>
        <v>MOREFR</v>
      </c>
      <c r="G1717" s="16" t="s">
        <v>17</v>
      </c>
      <c r="H1717" s="13">
        <v>19.2</v>
      </c>
      <c r="I1717" s="18">
        <v>263.0</v>
      </c>
      <c r="J1717" s="15">
        <f t="shared" si="5"/>
        <v>5049.6</v>
      </c>
      <c r="K1717" s="10" t="str">
        <f t="array" ref="K1717">IFERROR(XLOOKUP(G1717,'Tipo de Carga'!A:A,'Tipo de Carga'!B:B))</f>
        <v>Autoabasto</v>
      </c>
      <c r="L1717" s="10">
        <f t="shared" si="2"/>
        <v>3</v>
      </c>
      <c r="M1717" s="10">
        <f t="shared" si="3"/>
        <v>18</v>
      </c>
      <c r="N1717" s="10">
        <f t="shared" si="4"/>
        <v>1</v>
      </c>
      <c r="O1717" s="10" t="str">
        <f t="array" ref="O1717">IFERROR(XLOOKUP(G1717,'Tipo de Carga'!A:A,'Tipo de Carga'!C:C))</f>
        <v>Diesel</v>
      </c>
    </row>
    <row r="1718">
      <c r="A1718" s="16">
        <v>1783.0</v>
      </c>
      <c r="B1718" s="10" t="str">
        <f t="array" ref="B1718">IFERROR(XLOOKUP(A1718,'Asignacion Ene'!A:A,'Asignacion Ene'!C:C))</f>
        <v>Liverpool Local</v>
      </c>
      <c r="C1718" s="10" t="str">
        <f t="array" ref="C1718">IFERROR(XLOOKUP(A1718,'Asignacion Ene'!A:A,'Asignacion Ene'!B:B))</f>
        <v>EC-01</v>
      </c>
      <c r="D1718" s="28">
        <v>45675.0</v>
      </c>
      <c r="E1718" s="16" t="s">
        <v>346</v>
      </c>
      <c r="F1718" s="10" t="str">
        <f t="array" ref="F1718">IFERROR(XLOOKUP(E1718,Operadores!A:A,Operadores!B:B))</f>
        <v>RIORO</v>
      </c>
      <c r="G1718" s="16" t="s">
        <v>17</v>
      </c>
      <c r="H1718" s="13">
        <v>19.2</v>
      </c>
      <c r="I1718" s="18">
        <v>865.0</v>
      </c>
      <c r="J1718" s="15">
        <f t="shared" si="5"/>
        <v>16608</v>
      </c>
      <c r="K1718" s="10" t="str">
        <f t="array" ref="K1718">IFERROR(XLOOKUP(G1718,'Tipo de Carga'!A:A,'Tipo de Carga'!B:B))</f>
        <v>Autoabasto</v>
      </c>
      <c r="L1718" s="10">
        <f t="shared" si="2"/>
        <v>3</v>
      </c>
      <c r="M1718" s="10">
        <f t="shared" si="3"/>
        <v>18</v>
      </c>
      <c r="N1718" s="10">
        <f t="shared" si="4"/>
        <v>1</v>
      </c>
      <c r="O1718" s="10" t="str">
        <f t="array" ref="O1718">IFERROR(XLOOKUP(G1718,'Tipo de Carga'!A:A,'Tipo de Carga'!C:C))</f>
        <v>Diesel</v>
      </c>
    </row>
    <row r="1719">
      <c r="A1719" s="16">
        <v>1774.0</v>
      </c>
      <c r="B1719" s="10" t="str">
        <f t="array" ref="B1719">IFERROR(XLOOKUP(A1719,'Asignacion Ene'!A:A,'Asignacion Ene'!C:C))</f>
        <v>Circuitos</v>
      </c>
      <c r="C1719" s="10" t="str">
        <f t="array" ref="C1719">IFERROR(XLOOKUP(A1719,'Asignacion Ene'!A:A,'Asignacion Ene'!B:B))</f>
        <v>EC-03</v>
      </c>
      <c r="D1719" s="28">
        <v>45675.0</v>
      </c>
      <c r="E1719" s="16" t="s">
        <v>397</v>
      </c>
      <c r="F1719" s="10" t="str">
        <f t="array" ref="F1719">IFERROR(XLOOKUP(E1719,Operadores!A:A,Operadores!B:B))</f>
        <v>CASSA</v>
      </c>
      <c r="G1719" s="16" t="s">
        <v>17</v>
      </c>
      <c r="H1719" s="13">
        <v>19.2</v>
      </c>
      <c r="I1719" s="18">
        <v>857.0</v>
      </c>
      <c r="J1719" s="15">
        <f t="shared" si="5"/>
        <v>16454.4</v>
      </c>
      <c r="K1719" s="10" t="str">
        <f t="array" ref="K1719">IFERROR(XLOOKUP(G1719,'Tipo de Carga'!A:A,'Tipo de Carga'!B:B))</f>
        <v>Autoabasto</v>
      </c>
      <c r="L1719" s="10">
        <f t="shared" si="2"/>
        <v>3</v>
      </c>
      <c r="M1719" s="10">
        <f t="shared" si="3"/>
        <v>18</v>
      </c>
      <c r="N1719" s="10">
        <f t="shared" si="4"/>
        <v>1</v>
      </c>
      <c r="O1719" s="10" t="str">
        <f t="array" ref="O1719">IFERROR(XLOOKUP(G1719,'Tipo de Carga'!A:A,'Tipo de Carga'!C:C))</f>
        <v>Diesel</v>
      </c>
    </row>
    <row r="1720">
      <c r="A1720" s="16">
        <v>1878.0</v>
      </c>
      <c r="B1720" s="10" t="str">
        <f t="array" ref="B1720">IFERROR(XLOOKUP(A1720,'Asignacion Ene'!A:A,'Asignacion Ene'!C:C))</f>
        <v>Circuitos</v>
      </c>
      <c r="C1720" s="10" t="str">
        <f t="array" ref="C1720">IFERROR(XLOOKUP(A1720,'Asignacion Ene'!A:A,'Asignacion Ene'!B:B))</f>
        <v>EC-03</v>
      </c>
      <c r="D1720" s="28">
        <v>45675.0</v>
      </c>
      <c r="E1720" s="16" t="s">
        <v>217</v>
      </c>
      <c r="F1720" s="10" t="str">
        <f t="array" ref="F1720">IFERROR(XLOOKUP(E1720,Operadores!A:A,Operadores!B:B))</f>
        <v>GOMJOV</v>
      </c>
      <c r="G1720" s="16" t="s">
        <v>17</v>
      </c>
      <c r="H1720" s="13">
        <v>19.2</v>
      </c>
      <c r="I1720" s="18">
        <v>125.0</v>
      </c>
      <c r="J1720" s="15">
        <f t="shared" si="5"/>
        <v>2400</v>
      </c>
      <c r="K1720" s="10" t="str">
        <f t="array" ref="K1720">IFERROR(XLOOKUP(G1720,'Tipo de Carga'!A:A,'Tipo de Carga'!B:B))</f>
        <v>Autoabasto</v>
      </c>
      <c r="L1720" s="10">
        <f t="shared" si="2"/>
        <v>3</v>
      </c>
      <c r="M1720" s="10">
        <f t="shared" si="3"/>
        <v>18</v>
      </c>
      <c r="N1720" s="10">
        <f t="shared" si="4"/>
        <v>1</v>
      </c>
      <c r="O1720" s="10" t="str">
        <f t="array" ref="O1720">IFERROR(XLOOKUP(G1720,'Tipo de Carga'!A:A,'Tipo de Carga'!C:C))</f>
        <v>Diesel</v>
      </c>
    </row>
    <row r="1721">
      <c r="A1721" s="16">
        <v>1759.0</v>
      </c>
      <c r="B1721" s="10" t="str">
        <f t="array" ref="B1721">IFERROR(XLOOKUP(A1721,'Asignacion Ene'!A:A,'Asignacion Ene'!C:C))</f>
        <v>Liverpool Local</v>
      </c>
      <c r="C1721" s="10" t="str">
        <f t="array" ref="C1721">IFERROR(XLOOKUP(A1721,'Asignacion Ene'!A:A,'Asignacion Ene'!B:B))</f>
        <v>EC-01</v>
      </c>
      <c r="D1721" s="28">
        <v>45675.0</v>
      </c>
      <c r="E1721" s="16" t="s">
        <v>350</v>
      </c>
      <c r="F1721" s="10" t="str">
        <f t="array" ref="F1721">IFERROR(XLOOKUP(E1721,Operadores!A:A,Operadores!B:B))</f>
        <v>RIVCAR</v>
      </c>
      <c r="G1721" s="16" t="s">
        <v>17</v>
      </c>
      <c r="H1721" s="13">
        <v>19.2</v>
      </c>
      <c r="I1721" s="18">
        <v>516.0</v>
      </c>
      <c r="J1721" s="15">
        <f t="shared" si="5"/>
        <v>9907.2</v>
      </c>
      <c r="K1721" s="10" t="str">
        <f t="array" ref="K1721">IFERROR(XLOOKUP(G1721,'Tipo de Carga'!A:A,'Tipo de Carga'!B:B))</f>
        <v>Autoabasto</v>
      </c>
      <c r="L1721" s="10">
        <f t="shared" si="2"/>
        <v>3</v>
      </c>
      <c r="M1721" s="10">
        <f t="shared" si="3"/>
        <v>18</v>
      </c>
      <c r="N1721" s="10">
        <f t="shared" si="4"/>
        <v>1</v>
      </c>
      <c r="O1721" s="10" t="str">
        <f t="array" ref="O1721">IFERROR(XLOOKUP(G1721,'Tipo de Carga'!A:A,'Tipo de Carga'!C:C))</f>
        <v>Diesel</v>
      </c>
    </row>
    <row r="1722">
      <c r="A1722" s="16">
        <v>1876.0</v>
      </c>
      <c r="B1722" s="10" t="str">
        <f t="array" ref="B1722">IFERROR(XLOOKUP(A1722,'Asignacion Ene'!A:A,'Asignacion Ene'!C:C))</f>
        <v>Circuitos</v>
      </c>
      <c r="C1722" s="10" t="str">
        <f t="array" ref="C1722">IFERROR(XLOOKUP(A1722,'Asignacion Ene'!A:A,'Asignacion Ene'!B:B))</f>
        <v>EC-03</v>
      </c>
      <c r="D1722" s="28">
        <v>45675.0</v>
      </c>
      <c r="E1722" s="16" t="s">
        <v>202</v>
      </c>
      <c r="F1722" s="10" t="str">
        <f t="array" ref="F1722">IFERROR(XLOOKUP(E1722,Operadores!A:A,Operadores!B:B))</f>
        <v>RUIFR</v>
      </c>
      <c r="G1722" s="16" t="s">
        <v>17</v>
      </c>
      <c r="H1722" s="13">
        <v>19.2</v>
      </c>
      <c r="I1722" s="18">
        <v>500.0</v>
      </c>
      <c r="J1722" s="15">
        <f t="shared" si="5"/>
        <v>9600</v>
      </c>
      <c r="K1722" s="10" t="str">
        <f t="array" ref="K1722">IFERROR(XLOOKUP(G1722,'Tipo de Carga'!A:A,'Tipo de Carga'!B:B))</f>
        <v>Autoabasto</v>
      </c>
      <c r="L1722" s="10">
        <f t="shared" si="2"/>
        <v>3</v>
      </c>
      <c r="M1722" s="10">
        <f t="shared" si="3"/>
        <v>18</v>
      </c>
      <c r="N1722" s="10">
        <f t="shared" si="4"/>
        <v>1</v>
      </c>
      <c r="O1722" s="10" t="str">
        <f t="array" ref="O1722">IFERROR(XLOOKUP(G1722,'Tipo de Carga'!A:A,'Tipo de Carga'!C:C))</f>
        <v>Diesel</v>
      </c>
    </row>
    <row r="1723">
      <c r="A1723" s="16">
        <v>1946.0</v>
      </c>
      <c r="B1723" s="10" t="str">
        <f t="array" ref="B1723">IFERROR(XLOOKUP(A1723,'Asignacion Ene'!A:A,'Asignacion Ene'!C:C))</f>
        <v>MeLi asignado SD</v>
      </c>
      <c r="C1723" s="10" t="str">
        <f t="array" ref="C1723">IFERROR(XLOOKUP(A1723,'Asignacion Ene'!A:A,'Asignacion Ene'!B:B))</f>
        <v>EC-05</v>
      </c>
      <c r="D1723" s="28">
        <v>45675.0</v>
      </c>
      <c r="E1723" s="16" t="s">
        <v>142</v>
      </c>
      <c r="F1723" s="10" t="str">
        <f t="array" ref="F1723">IFERROR(XLOOKUP(E1723,Operadores!A:A,Operadores!B:B))</f>
        <v>GARLUI</v>
      </c>
      <c r="G1723" s="16" t="s">
        <v>17</v>
      </c>
      <c r="H1723" s="13">
        <v>19.2</v>
      </c>
      <c r="I1723" s="18">
        <v>265.0</v>
      </c>
      <c r="J1723" s="15">
        <f t="shared" si="5"/>
        <v>5088</v>
      </c>
      <c r="K1723" s="10" t="str">
        <f t="array" ref="K1723">IFERROR(XLOOKUP(G1723,'Tipo de Carga'!A:A,'Tipo de Carga'!B:B))</f>
        <v>Autoabasto</v>
      </c>
      <c r="L1723" s="10">
        <f t="shared" si="2"/>
        <v>3</v>
      </c>
      <c r="M1723" s="10">
        <f t="shared" si="3"/>
        <v>18</v>
      </c>
      <c r="N1723" s="10">
        <f t="shared" si="4"/>
        <v>1</v>
      </c>
      <c r="O1723" s="10" t="str">
        <f t="array" ref="O1723">IFERROR(XLOOKUP(G1723,'Tipo de Carga'!A:A,'Tipo de Carga'!C:C))</f>
        <v>Diesel</v>
      </c>
    </row>
    <row r="1724">
      <c r="A1724" s="16">
        <v>2069.0</v>
      </c>
      <c r="B1724" s="10" t="str">
        <f t="array" ref="B1724">IFERROR(XLOOKUP(A1724,'Asignacion Ene'!A:A,'Asignacion Ene'!C:C))</f>
        <v>Peñafiel Tecamac</v>
      </c>
      <c r="C1724" s="10" t="str">
        <f t="array" ref="C1724">IFERROR(XLOOKUP(A1724,'Asignacion Ene'!A:A,'Asignacion Ene'!B:B))</f>
        <v>EC-02</v>
      </c>
      <c r="D1724" s="28">
        <v>45675.0</v>
      </c>
      <c r="E1724" s="16" t="s">
        <v>120</v>
      </c>
      <c r="F1724" s="10" t="str">
        <f t="array" ref="F1724">IFERROR(XLOOKUP(E1724,Operadores!A:A,Operadores!B:B))</f>
        <v>VALJUA</v>
      </c>
      <c r="G1724" s="16" t="s">
        <v>17</v>
      </c>
      <c r="H1724" s="13">
        <v>19.2</v>
      </c>
      <c r="I1724" s="18">
        <v>420.0</v>
      </c>
      <c r="J1724" s="15">
        <f t="shared" si="5"/>
        <v>8064</v>
      </c>
      <c r="K1724" s="10" t="str">
        <f t="array" ref="K1724">IFERROR(XLOOKUP(G1724,'Tipo de Carga'!A:A,'Tipo de Carga'!B:B))</f>
        <v>Autoabasto</v>
      </c>
      <c r="L1724" s="10">
        <f t="shared" si="2"/>
        <v>3</v>
      </c>
      <c r="M1724" s="10">
        <f t="shared" si="3"/>
        <v>18</v>
      </c>
      <c r="N1724" s="10">
        <f t="shared" si="4"/>
        <v>1</v>
      </c>
      <c r="O1724" s="10" t="str">
        <f t="array" ref="O1724">IFERROR(XLOOKUP(G1724,'Tipo de Carga'!A:A,'Tipo de Carga'!C:C))</f>
        <v>Diesel</v>
      </c>
    </row>
    <row r="1725">
      <c r="A1725" s="16">
        <v>1949.0</v>
      </c>
      <c r="B1725" s="10" t="str">
        <f t="array" ref="B1725">IFERROR(XLOOKUP(A1725,'Asignacion Ene'!A:A,'Asignacion Ene'!C:C))</f>
        <v>MeLi asignado SD</v>
      </c>
      <c r="C1725" s="10" t="str">
        <f t="array" ref="C1725">IFERROR(XLOOKUP(A1725,'Asignacion Ene'!A:A,'Asignacion Ene'!B:B))</f>
        <v>EC-05</v>
      </c>
      <c r="D1725" s="28">
        <v>45675.0</v>
      </c>
      <c r="E1725" s="16" t="s">
        <v>195</v>
      </c>
      <c r="F1725" s="10" t="str">
        <f t="array" ref="F1725">IFERROR(XLOOKUP(E1725,Operadores!A:A,Operadores!B:B))</f>
        <v>MUÑJU</v>
      </c>
      <c r="G1725" s="16" t="s">
        <v>17</v>
      </c>
      <c r="H1725" s="13">
        <v>19.2</v>
      </c>
      <c r="I1725" s="18">
        <v>275.0</v>
      </c>
      <c r="J1725" s="15">
        <f t="shared" si="5"/>
        <v>5280</v>
      </c>
      <c r="K1725" s="10" t="str">
        <f t="array" ref="K1725">IFERROR(XLOOKUP(G1725,'Tipo de Carga'!A:A,'Tipo de Carga'!B:B))</f>
        <v>Autoabasto</v>
      </c>
      <c r="L1725" s="10">
        <f t="shared" si="2"/>
        <v>3</v>
      </c>
      <c r="M1725" s="10">
        <f t="shared" si="3"/>
        <v>18</v>
      </c>
      <c r="N1725" s="10">
        <f t="shared" si="4"/>
        <v>1</v>
      </c>
      <c r="O1725" s="10" t="str">
        <f t="array" ref="O1725">IFERROR(XLOOKUP(G1725,'Tipo de Carga'!A:A,'Tipo de Carga'!C:C))</f>
        <v>Diesel</v>
      </c>
    </row>
    <row r="1726">
      <c r="A1726" s="16">
        <v>1904.0</v>
      </c>
      <c r="B1726" s="10" t="str">
        <f t="array" ref="B1726">IFERROR(XLOOKUP(A1726,'Asignacion Ene'!A:A,'Asignacion Ene'!C:C))</f>
        <v>MeLi asignado SD</v>
      </c>
      <c r="C1726" s="10" t="str">
        <f t="array" ref="C1726">IFERROR(XLOOKUP(A1726,'Asignacion Ene'!A:A,'Asignacion Ene'!B:B))</f>
        <v>EC-05</v>
      </c>
      <c r="D1726" s="28">
        <v>45675.0</v>
      </c>
      <c r="E1726" s="16" t="s">
        <v>192</v>
      </c>
      <c r="F1726" s="10" t="str">
        <f t="array" ref="F1726">IFERROR(XLOOKUP(E1726,Operadores!A:A,Operadores!B:B))</f>
        <v>MARARM</v>
      </c>
      <c r="G1726" s="16" t="s">
        <v>17</v>
      </c>
      <c r="H1726" s="13">
        <v>19.2</v>
      </c>
      <c r="I1726" s="18">
        <v>310.0</v>
      </c>
      <c r="J1726" s="15">
        <f t="shared" si="5"/>
        <v>5952</v>
      </c>
      <c r="K1726" s="10" t="str">
        <f t="array" ref="K1726">IFERROR(XLOOKUP(G1726,'Tipo de Carga'!A:A,'Tipo de Carga'!B:B))</f>
        <v>Autoabasto</v>
      </c>
      <c r="L1726" s="10">
        <f t="shared" si="2"/>
        <v>3</v>
      </c>
      <c r="M1726" s="10">
        <f t="shared" si="3"/>
        <v>18</v>
      </c>
      <c r="N1726" s="10">
        <f t="shared" si="4"/>
        <v>1</v>
      </c>
      <c r="O1726" s="10" t="str">
        <f t="array" ref="O1726">IFERROR(XLOOKUP(G1726,'Tipo de Carga'!A:A,'Tipo de Carga'!C:C))</f>
        <v>Diesel</v>
      </c>
    </row>
    <row r="1727">
      <c r="A1727" s="16">
        <v>2029.0</v>
      </c>
      <c r="B1727" s="10" t="str">
        <f t="array" ref="B1727">IFERROR(XLOOKUP(A1727,'Asignacion Ene'!A:A,'Asignacion Ene'!C:C))</f>
        <v>MeLi Dedicado Merida</v>
      </c>
      <c r="C1727" s="10" t="str">
        <f t="array" ref="C1727">IFERROR(XLOOKUP(A1727,'Asignacion Ene'!A:A,'Asignacion Ene'!B:B))</f>
        <v>EC-05</v>
      </c>
      <c r="D1727" s="28">
        <v>45675.0</v>
      </c>
      <c r="E1727" s="16" t="s">
        <v>225</v>
      </c>
      <c r="F1727" s="10" t="str">
        <f t="array" ref="F1727">IFERROR(XLOOKUP(E1727,Operadores!A:A,Operadores!B:B))</f>
        <v>ACOHER</v>
      </c>
      <c r="G1727" s="16" t="s">
        <v>17</v>
      </c>
      <c r="H1727" s="13">
        <v>19.2</v>
      </c>
      <c r="I1727" s="18">
        <v>230.0</v>
      </c>
      <c r="J1727" s="15">
        <f t="shared" si="5"/>
        <v>4416</v>
      </c>
      <c r="K1727" s="10" t="str">
        <f t="array" ref="K1727">IFERROR(XLOOKUP(G1727,'Tipo de Carga'!A:A,'Tipo de Carga'!B:B))</f>
        <v>Autoabasto</v>
      </c>
      <c r="L1727" s="10">
        <f t="shared" si="2"/>
        <v>3</v>
      </c>
      <c r="M1727" s="10">
        <f t="shared" si="3"/>
        <v>18</v>
      </c>
      <c r="N1727" s="10">
        <f t="shared" si="4"/>
        <v>1</v>
      </c>
      <c r="O1727" s="10" t="str">
        <f t="array" ref="O1727">IFERROR(XLOOKUP(G1727,'Tipo de Carga'!A:A,'Tipo de Carga'!C:C))</f>
        <v>Diesel</v>
      </c>
    </row>
    <row r="1728">
      <c r="A1728" s="16">
        <v>1899.0</v>
      </c>
      <c r="B1728" s="10" t="str">
        <f t="array" ref="B1728">IFERROR(XLOOKUP(A1728,'Asignacion Ene'!A:A,'Asignacion Ene'!C:C))</f>
        <v>Full Liver</v>
      </c>
      <c r="C1728" s="10" t="str">
        <f t="array" ref="C1728">IFERROR(XLOOKUP(A1728,'Asignacion Ene'!A:A,'Asignacion Ene'!B:B))</f>
        <v>EC-01</v>
      </c>
      <c r="D1728" s="28">
        <v>45675.0</v>
      </c>
      <c r="E1728" s="16" t="s">
        <v>324</v>
      </c>
      <c r="F1728" s="10" t="str">
        <f t="array" ref="F1728">IFERROR(XLOOKUP(E1728,Operadores!A:A,Operadores!B:B))</f>
        <v>VEROD</v>
      </c>
      <c r="G1728" s="16" t="s">
        <v>17</v>
      </c>
      <c r="H1728" s="13">
        <v>19.2</v>
      </c>
      <c r="I1728" s="18">
        <v>703.0</v>
      </c>
      <c r="J1728" s="15">
        <f t="shared" si="5"/>
        <v>13497.6</v>
      </c>
      <c r="K1728" s="10" t="str">
        <f t="array" ref="K1728">IFERROR(XLOOKUP(G1728,'Tipo de Carga'!A:A,'Tipo de Carga'!B:B))</f>
        <v>Autoabasto</v>
      </c>
      <c r="L1728" s="10">
        <f t="shared" si="2"/>
        <v>3</v>
      </c>
      <c r="M1728" s="10">
        <f t="shared" si="3"/>
        <v>18</v>
      </c>
      <c r="N1728" s="10">
        <f t="shared" si="4"/>
        <v>1</v>
      </c>
      <c r="O1728" s="10" t="str">
        <f t="array" ref="O1728">IFERROR(XLOOKUP(G1728,'Tipo de Carga'!A:A,'Tipo de Carga'!C:C))</f>
        <v>Diesel</v>
      </c>
    </row>
    <row r="1729">
      <c r="A1729" s="16">
        <v>2007.0</v>
      </c>
      <c r="B1729" s="10" t="str">
        <f t="array" ref="B1729">IFERROR(XLOOKUP(A1729,'Asignacion Ene'!A:A,'Asignacion Ene'!C:C))</f>
        <v>MeLi Asignado TD</v>
      </c>
      <c r="C1729" s="10" t="str">
        <f t="array" ref="C1729">IFERROR(XLOOKUP(A1729,'Asignacion Ene'!A:A,'Asignacion Ene'!B:B))</f>
        <v>EC-05</v>
      </c>
      <c r="D1729" s="28">
        <v>45675.0</v>
      </c>
      <c r="E1729" s="16" t="s">
        <v>190</v>
      </c>
      <c r="F1729" s="10" t="str">
        <f t="array" ref="F1729">IFERROR(XLOOKUP(E1729,Operadores!A:A,Operadores!B:B))</f>
        <v>PADRI</v>
      </c>
      <c r="G1729" s="16" t="s">
        <v>17</v>
      </c>
      <c r="H1729" s="13">
        <v>19.2</v>
      </c>
      <c r="I1729" s="18">
        <v>505.0</v>
      </c>
      <c r="J1729" s="15">
        <f t="shared" si="5"/>
        <v>9696</v>
      </c>
      <c r="K1729" s="10" t="str">
        <f t="array" ref="K1729">IFERROR(XLOOKUP(G1729,'Tipo de Carga'!A:A,'Tipo de Carga'!B:B))</f>
        <v>Autoabasto</v>
      </c>
      <c r="L1729" s="10">
        <f t="shared" si="2"/>
        <v>3</v>
      </c>
      <c r="M1729" s="10">
        <f t="shared" si="3"/>
        <v>18</v>
      </c>
      <c r="N1729" s="10">
        <f t="shared" si="4"/>
        <v>1</v>
      </c>
      <c r="O1729" s="10" t="str">
        <f t="array" ref="O1729">IFERROR(XLOOKUP(G1729,'Tipo de Carga'!A:A,'Tipo de Carga'!C:C))</f>
        <v>Diesel</v>
      </c>
    </row>
    <row r="1730">
      <c r="A1730" s="16">
        <v>1906.0</v>
      </c>
      <c r="B1730" s="10" t="str">
        <f t="array" ref="B1730">IFERROR(XLOOKUP(A1730,'Asignacion Ene'!A:A,'Asignacion Ene'!C:C))</f>
        <v>MeLi asignado SD</v>
      </c>
      <c r="C1730" s="10" t="str">
        <f t="array" ref="C1730">IFERROR(XLOOKUP(A1730,'Asignacion Ene'!A:A,'Asignacion Ene'!B:B))</f>
        <v>EC-05</v>
      </c>
      <c r="D1730" s="28">
        <v>45675.0</v>
      </c>
      <c r="E1730" s="16" t="s">
        <v>134</v>
      </c>
      <c r="F1730" s="10" t="str">
        <f t="array" ref="F1730">IFERROR(XLOOKUP(E1730,Operadores!A:A,Operadores!B:B))</f>
        <v>IBAJOS</v>
      </c>
      <c r="G1730" s="16" t="s">
        <v>17</v>
      </c>
      <c r="H1730" s="13">
        <v>19.2</v>
      </c>
      <c r="I1730" s="18">
        <v>195.0</v>
      </c>
      <c r="J1730" s="15">
        <f t="shared" si="5"/>
        <v>3744</v>
      </c>
      <c r="K1730" s="10" t="str">
        <f t="array" ref="K1730">IFERROR(XLOOKUP(G1730,'Tipo de Carga'!A:A,'Tipo de Carga'!B:B))</f>
        <v>Autoabasto</v>
      </c>
      <c r="L1730" s="10">
        <f t="shared" si="2"/>
        <v>3</v>
      </c>
      <c r="M1730" s="10">
        <f t="shared" si="3"/>
        <v>18</v>
      </c>
      <c r="N1730" s="10">
        <f t="shared" si="4"/>
        <v>1</v>
      </c>
      <c r="O1730" s="10" t="str">
        <f t="array" ref="O1730">IFERROR(XLOOKUP(G1730,'Tipo de Carga'!A:A,'Tipo de Carga'!C:C))</f>
        <v>Diesel</v>
      </c>
    </row>
    <row r="1731">
      <c r="A1731" s="16">
        <v>1852.0</v>
      </c>
      <c r="B1731" s="10" t="str">
        <f t="array" ref="B1731">IFERROR(XLOOKUP(A1731,'Asignacion Ene'!A:A,'Asignacion Ene'!C:C))</f>
        <v>Circuitos</v>
      </c>
      <c r="C1731" s="10" t="str">
        <f t="array" ref="C1731">IFERROR(XLOOKUP(A1731,'Asignacion Ene'!A:A,'Asignacion Ene'!B:B))</f>
        <v>EC-03</v>
      </c>
      <c r="D1731" s="28">
        <v>45675.0</v>
      </c>
      <c r="E1731" s="16" t="s">
        <v>379</v>
      </c>
      <c r="F1731" s="10" t="str">
        <f t="array" ref="F1731">IFERROR(XLOOKUP(E1731,Operadores!A:A,Operadores!B:B))</f>
        <v>REYALE</v>
      </c>
      <c r="G1731" s="16" t="s">
        <v>17</v>
      </c>
      <c r="H1731" s="13">
        <v>19.2</v>
      </c>
      <c r="I1731" s="18">
        <v>645.0</v>
      </c>
      <c r="J1731" s="15">
        <f t="shared" si="5"/>
        <v>12384</v>
      </c>
      <c r="K1731" s="10" t="str">
        <f t="array" ref="K1731">IFERROR(XLOOKUP(G1731,'Tipo de Carga'!A:A,'Tipo de Carga'!B:B))</f>
        <v>Autoabasto</v>
      </c>
      <c r="L1731" s="10">
        <f t="shared" si="2"/>
        <v>3</v>
      </c>
      <c r="M1731" s="10">
        <f t="shared" si="3"/>
        <v>18</v>
      </c>
      <c r="N1731" s="10">
        <f t="shared" si="4"/>
        <v>1</v>
      </c>
      <c r="O1731" s="10" t="str">
        <f t="array" ref="O1731">IFERROR(XLOOKUP(G1731,'Tipo de Carga'!A:A,'Tipo de Carga'!C:C))</f>
        <v>Diesel</v>
      </c>
    </row>
    <row r="1732">
      <c r="A1732" s="16">
        <v>1954.0</v>
      </c>
      <c r="B1732" s="10" t="str">
        <f t="array" ref="B1732">IFERROR(XLOOKUP(A1732,'Asignacion Ene'!A:A,'Asignacion Ene'!C:C))</f>
        <v>MeLi asignado SD</v>
      </c>
      <c r="C1732" s="10" t="str">
        <f t="array" ref="C1732">IFERROR(XLOOKUP(A1732,'Asignacion Ene'!A:A,'Asignacion Ene'!B:B))</f>
        <v>EC-05</v>
      </c>
      <c r="D1732" s="28">
        <v>45675.0</v>
      </c>
      <c r="E1732" s="16" t="s">
        <v>341</v>
      </c>
      <c r="F1732" s="10" t="str">
        <f t="array" ref="F1732">IFERROR(XLOOKUP(E1732,Operadores!A:A,Operadores!B:B))</f>
        <v>ESTZAI</v>
      </c>
      <c r="G1732" s="16" t="s">
        <v>17</v>
      </c>
      <c r="H1732" s="13">
        <v>19.2</v>
      </c>
      <c r="I1732" s="18">
        <v>575.0</v>
      </c>
      <c r="J1732" s="15">
        <f t="shared" si="5"/>
        <v>11040</v>
      </c>
      <c r="K1732" s="10" t="str">
        <f t="array" ref="K1732">IFERROR(XLOOKUP(G1732,'Tipo de Carga'!A:A,'Tipo de Carga'!B:B))</f>
        <v>Autoabasto</v>
      </c>
      <c r="L1732" s="10">
        <f t="shared" si="2"/>
        <v>3</v>
      </c>
      <c r="M1732" s="10">
        <f t="shared" si="3"/>
        <v>18</v>
      </c>
      <c r="N1732" s="10">
        <f t="shared" si="4"/>
        <v>1</v>
      </c>
      <c r="O1732" s="10" t="str">
        <f t="array" ref="O1732">IFERROR(XLOOKUP(G1732,'Tipo de Carga'!A:A,'Tipo de Carga'!C:C))</f>
        <v>Diesel</v>
      </c>
    </row>
    <row r="1733">
      <c r="A1733" s="16">
        <v>1735.0</v>
      </c>
      <c r="B1733" s="10" t="str">
        <f t="array" ref="B1733">IFERROR(XLOOKUP(A1733,'Asignacion Ene'!A:A,'Asignacion Ene'!C:C))</f>
        <v>Pilgrims Tepo</v>
      </c>
      <c r="C1733" s="10" t="str">
        <f t="array" ref="C1733">IFERROR(XLOOKUP(A1733,'Asignacion Ene'!A:A,'Asignacion Ene'!B:B))</f>
        <v>EC-02</v>
      </c>
      <c r="D1733" s="28">
        <v>45675.0</v>
      </c>
      <c r="E1733" s="16" t="s">
        <v>370</v>
      </c>
      <c r="F1733" s="10" t="str">
        <f t="array" ref="F1733">IFERROR(XLOOKUP(E1733,Operadores!A:A,Operadores!B:B))</f>
        <v>BOROSC</v>
      </c>
      <c r="G1733" s="16" t="s">
        <v>17</v>
      </c>
      <c r="H1733" s="13">
        <v>19.2</v>
      </c>
      <c r="I1733" s="18">
        <v>169.0</v>
      </c>
      <c r="J1733" s="15">
        <f t="shared" si="5"/>
        <v>3244.8</v>
      </c>
      <c r="K1733" s="10" t="str">
        <f t="array" ref="K1733">IFERROR(XLOOKUP(G1733,'Tipo de Carga'!A:A,'Tipo de Carga'!B:B))</f>
        <v>Autoabasto</v>
      </c>
      <c r="L1733" s="10">
        <f t="shared" si="2"/>
        <v>3</v>
      </c>
      <c r="M1733" s="10">
        <f t="shared" si="3"/>
        <v>18</v>
      </c>
      <c r="N1733" s="10">
        <f t="shared" si="4"/>
        <v>1</v>
      </c>
      <c r="O1733" s="10" t="str">
        <f t="array" ref="O1733">IFERROR(XLOOKUP(G1733,'Tipo de Carga'!A:A,'Tipo de Carga'!C:C))</f>
        <v>Diesel</v>
      </c>
    </row>
    <row r="1734">
      <c r="A1734" s="16">
        <v>1740.0</v>
      </c>
      <c r="B1734" s="10" t="str">
        <f t="array" ref="B1734">IFERROR(XLOOKUP(A1734,'Asignacion Ene'!A:A,'Asignacion Ene'!C:C))</f>
        <v>Circuitos</v>
      </c>
      <c r="C1734" s="10" t="str">
        <f t="array" ref="C1734">IFERROR(XLOOKUP(A1734,'Asignacion Ene'!A:A,'Asignacion Ene'!B:B))</f>
        <v>EC-03</v>
      </c>
      <c r="D1734" s="28">
        <v>45675.0</v>
      </c>
      <c r="E1734" s="16" t="s">
        <v>358</v>
      </c>
      <c r="F1734" s="10" t="str">
        <f t="array" ref="F1734">IFERROR(XLOOKUP(E1734,Operadores!A:A,Operadores!B:B))</f>
        <v>CUAALV</v>
      </c>
      <c r="G1734" s="16" t="s">
        <v>17</v>
      </c>
      <c r="H1734" s="13">
        <v>19.2</v>
      </c>
      <c r="I1734" s="18">
        <v>353.0</v>
      </c>
      <c r="J1734" s="15">
        <f t="shared" si="5"/>
        <v>6777.6</v>
      </c>
      <c r="K1734" s="10" t="str">
        <f t="array" ref="K1734">IFERROR(XLOOKUP(G1734,'Tipo de Carga'!A:A,'Tipo de Carga'!B:B))</f>
        <v>Autoabasto</v>
      </c>
      <c r="L1734" s="10">
        <f t="shared" si="2"/>
        <v>3</v>
      </c>
      <c r="M1734" s="10">
        <f t="shared" si="3"/>
        <v>18</v>
      </c>
      <c r="N1734" s="10">
        <f t="shared" si="4"/>
        <v>1</v>
      </c>
      <c r="O1734" s="10" t="str">
        <f t="array" ref="O1734">IFERROR(XLOOKUP(G1734,'Tipo de Carga'!A:A,'Tipo de Carga'!C:C))</f>
        <v>Diesel</v>
      </c>
    </row>
    <row r="1735">
      <c r="A1735" s="16">
        <v>1780.0</v>
      </c>
      <c r="B1735" s="10" t="str">
        <f t="array" ref="B1735">IFERROR(XLOOKUP(A1735,'Asignacion Ene'!A:A,'Asignacion Ene'!C:C))</f>
        <v>Pilgrims Tepo</v>
      </c>
      <c r="C1735" s="10" t="str">
        <f t="array" ref="C1735">IFERROR(XLOOKUP(A1735,'Asignacion Ene'!A:A,'Asignacion Ene'!B:B))</f>
        <v>EC-02</v>
      </c>
      <c r="D1735" s="28">
        <v>45675.0</v>
      </c>
      <c r="E1735" s="16" t="s">
        <v>292</v>
      </c>
      <c r="F1735" s="10" t="str">
        <f t="array" ref="F1735">IFERROR(XLOOKUP(E1735,Operadores!A:A,Operadores!B:B))</f>
        <v>JIMJOR</v>
      </c>
      <c r="G1735" s="16" t="s">
        <v>17</v>
      </c>
      <c r="H1735" s="13">
        <v>19.2</v>
      </c>
      <c r="I1735" s="18">
        <v>121.0</v>
      </c>
      <c r="J1735" s="15">
        <f t="shared" si="5"/>
        <v>2323.2</v>
      </c>
      <c r="K1735" s="10" t="str">
        <f t="array" ref="K1735">IFERROR(XLOOKUP(G1735,'Tipo de Carga'!A:A,'Tipo de Carga'!B:B))</f>
        <v>Autoabasto</v>
      </c>
      <c r="L1735" s="10">
        <f t="shared" si="2"/>
        <v>3</v>
      </c>
      <c r="M1735" s="10">
        <f t="shared" si="3"/>
        <v>18</v>
      </c>
      <c r="N1735" s="10">
        <f t="shared" si="4"/>
        <v>1</v>
      </c>
      <c r="O1735" s="10" t="str">
        <f t="array" ref="O1735">IFERROR(XLOOKUP(G1735,'Tipo de Carga'!A:A,'Tipo de Carga'!C:C))</f>
        <v>Diesel</v>
      </c>
    </row>
    <row r="1736">
      <c r="A1736" s="16">
        <v>1988.0</v>
      </c>
      <c r="B1736" s="10" t="str">
        <f t="array" ref="B1736">IFERROR(XLOOKUP(A1736,'Asignacion Ene'!A:A,'Asignacion Ene'!C:C))</f>
        <v>MeLi asignado SD</v>
      </c>
      <c r="C1736" s="10" t="str">
        <f t="array" ref="C1736">IFERROR(XLOOKUP(A1736,'Asignacion Ene'!A:A,'Asignacion Ene'!B:B))</f>
        <v>EC-05</v>
      </c>
      <c r="D1736" s="28">
        <v>45675.0</v>
      </c>
      <c r="E1736" s="16" t="s">
        <v>71</v>
      </c>
      <c r="F1736" s="10" t="str">
        <f t="array" ref="F1736">IFERROR(XLOOKUP(E1736,Operadores!A:A,Operadores!B:B))</f>
        <v>CHAJOE</v>
      </c>
      <c r="G1736" s="16" t="s">
        <v>17</v>
      </c>
      <c r="H1736" s="13">
        <v>19.2</v>
      </c>
      <c r="I1736" s="18">
        <v>656.0</v>
      </c>
      <c r="J1736" s="15">
        <f t="shared" si="5"/>
        <v>12595.2</v>
      </c>
      <c r="K1736" s="10" t="str">
        <f t="array" ref="K1736">IFERROR(XLOOKUP(G1736,'Tipo de Carga'!A:A,'Tipo de Carga'!B:B))</f>
        <v>Autoabasto</v>
      </c>
      <c r="L1736" s="10">
        <f t="shared" si="2"/>
        <v>3</v>
      </c>
      <c r="M1736" s="10">
        <f t="shared" si="3"/>
        <v>18</v>
      </c>
      <c r="N1736" s="10">
        <f t="shared" si="4"/>
        <v>1</v>
      </c>
      <c r="O1736" s="10" t="str">
        <f t="array" ref="O1736">IFERROR(XLOOKUP(G1736,'Tipo de Carga'!A:A,'Tipo de Carga'!C:C))</f>
        <v>Diesel</v>
      </c>
    </row>
    <row r="1737">
      <c r="A1737" s="16">
        <v>2091.0</v>
      </c>
      <c r="B1737" s="10" t="str">
        <f t="array" ref="B1737">IFERROR(XLOOKUP(A1737,'Asignacion Ene'!A:A,'Asignacion Ene'!C:C))</f>
        <v>Circuitos</v>
      </c>
      <c r="C1737" s="10" t="str">
        <f t="array" ref="C1737">IFERROR(XLOOKUP(A1737,'Asignacion Ene'!A:A,'Asignacion Ene'!B:B))</f>
        <v>EC-03</v>
      </c>
      <c r="D1737" s="28">
        <v>45675.0</v>
      </c>
      <c r="E1737" s="16" t="s">
        <v>49</v>
      </c>
      <c r="F1737" s="10" t="str">
        <f t="array" ref="F1737">IFERROR(XLOOKUP(E1737,Operadores!A:A,Operadores!B:B))</f>
        <v>ORTJES</v>
      </c>
      <c r="G1737" s="16" t="s">
        <v>17</v>
      </c>
      <c r="H1737" s="13">
        <v>19.2</v>
      </c>
      <c r="I1737" s="18">
        <v>605.0</v>
      </c>
      <c r="J1737" s="15">
        <f t="shared" si="5"/>
        <v>11616</v>
      </c>
      <c r="K1737" s="10" t="str">
        <f t="array" ref="K1737">IFERROR(XLOOKUP(G1737,'Tipo de Carga'!A:A,'Tipo de Carga'!B:B))</f>
        <v>Autoabasto</v>
      </c>
      <c r="L1737" s="10">
        <f t="shared" si="2"/>
        <v>3</v>
      </c>
      <c r="M1737" s="10">
        <f t="shared" si="3"/>
        <v>18</v>
      </c>
      <c r="N1737" s="10">
        <f t="shared" si="4"/>
        <v>1</v>
      </c>
      <c r="O1737" s="10" t="str">
        <f t="array" ref="O1737">IFERROR(XLOOKUP(G1737,'Tipo de Carga'!A:A,'Tipo de Carga'!C:C))</f>
        <v>Diesel</v>
      </c>
    </row>
    <row r="1738">
      <c r="A1738" s="16">
        <v>1757.0</v>
      </c>
      <c r="B1738" s="10" t="str">
        <f t="array" ref="B1738">IFERROR(XLOOKUP(A1738,'Asignacion Ene'!A:A,'Asignacion Ene'!C:C))</f>
        <v>Pilgrims Tepo</v>
      </c>
      <c r="C1738" s="10" t="str">
        <f t="array" ref="C1738">IFERROR(XLOOKUP(A1738,'Asignacion Ene'!A:A,'Asignacion Ene'!B:B))</f>
        <v>EC-02</v>
      </c>
      <c r="D1738" s="28">
        <v>45675.0</v>
      </c>
      <c r="E1738" s="16" t="s">
        <v>267</v>
      </c>
      <c r="F1738" s="10" t="str">
        <f t="array" ref="F1738">IFERROR(XLOOKUP(E1738,Operadores!A:A,Operadores!B:B))</f>
        <v>RAMJOS</v>
      </c>
      <c r="G1738" s="16" t="s">
        <v>17</v>
      </c>
      <c r="H1738" s="13">
        <v>19.2</v>
      </c>
      <c r="I1738" s="18">
        <v>115.0</v>
      </c>
      <c r="J1738" s="15">
        <f t="shared" si="5"/>
        <v>2208</v>
      </c>
      <c r="K1738" s="10" t="str">
        <f t="array" ref="K1738">IFERROR(XLOOKUP(G1738,'Tipo de Carga'!A:A,'Tipo de Carga'!B:B))</f>
        <v>Autoabasto</v>
      </c>
      <c r="L1738" s="10">
        <f t="shared" si="2"/>
        <v>3</v>
      </c>
      <c r="M1738" s="10">
        <f t="shared" si="3"/>
        <v>18</v>
      </c>
      <c r="N1738" s="10">
        <f t="shared" si="4"/>
        <v>1</v>
      </c>
      <c r="O1738" s="10" t="str">
        <f t="array" ref="O1738">IFERROR(XLOOKUP(G1738,'Tipo de Carga'!A:A,'Tipo de Carga'!C:C))</f>
        <v>Diesel</v>
      </c>
    </row>
    <row r="1739">
      <c r="A1739" s="16">
        <v>1883.0</v>
      </c>
      <c r="B1739" s="10" t="str">
        <f t="array" ref="B1739">IFERROR(XLOOKUP(A1739,'Asignacion Ene'!A:A,'Asignacion Ene'!C:C))</f>
        <v>Circuitos</v>
      </c>
      <c r="C1739" s="10" t="str">
        <f t="array" ref="C1739">IFERROR(XLOOKUP(A1739,'Asignacion Ene'!A:A,'Asignacion Ene'!B:B))</f>
        <v>EC-03</v>
      </c>
      <c r="D1739" s="28">
        <v>45675.0</v>
      </c>
      <c r="E1739" s="16" t="s">
        <v>23</v>
      </c>
      <c r="F1739" s="10" t="str">
        <f t="array" ref="F1739">IFERROR(XLOOKUP(E1739,Operadores!A:A,Operadores!B:B))</f>
        <v>JIMMI01</v>
      </c>
      <c r="G1739" s="16" t="s">
        <v>17</v>
      </c>
      <c r="H1739" s="13">
        <v>19.2</v>
      </c>
      <c r="I1739" s="18">
        <v>617.0</v>
      </c>
      <c r="J1739" s="15">
        <f t="shared" si="5"/>
        <v>11846.4</v>
      </c>
      <c r="K1739" s="10" t="str">
        <f t="array" ref="K1739">IFERROR(XLOOKUP(G1739,'Tipo de Carga'!A:A,'Tipo de Carga'!B:B))</f>
        <v>Autoabasto</v>
      </c>
      <c r="L1739" s="10">
        <f t="shared" si="2"/>
        <v>3</v>
      </c>
      <c r="M1739" s="10">
        <f t="shared" si="3"/>
        <v>18</v>
      </c>
      <c r="N1739" s="10">
        <f t="shared" si="4"/>
        <v>1</v>
      </c>
      <c r="O1739" s="10" t="str">
        <f t="array" ref="O1739">IFERROR(XLOOKUP(G1739,'Tipo de Carga'!A:A,'Tipo de Carga'!C:C))</f>
        <v>Diesel</v>
      </c>
    </row>
    <row r="1740">
      <c r="A1740" s="16">
        <v>1733.0</v>
      </c>
      <c r="B1740" s="10" t="str">
        <f t="array" ref="B1740">IFERROR(XLOOKUP(A1740,'Asignacion Ene'!A:A,'Asignacion Ene'!C:C))</f>
        <v>Liverpool Local</v>
      </c>
      <c r="C1740" s="10" t="str">
        <f t="array" ref="C1740">IFERROR(XLOOKUP(A1740,'Asignacion Ene'!A:A,'Asignacion Ene'!B:B))</f>
        <v>EC-01</v>
      </c>
      <c r="D1740" s="28">
        <v>45675.0</v>
      </c>
      <c r="E1740" s="16" t="s">
        <v>301</v>
      </c>
      <c r="F1740" s="10" t="str">
        <f t="array" ref="F1740">IFERROR(XLOOKUP(E1740,Operadores!A:A,Operadores!B:B))</f>
        <v>CABCAR</v>
      </c>
      <c r="G1740" s="16" t="s">
        <v>17</v>
      </c>
      <c r="H1740" s="13">
        <v>19.2</v>
      </c>
      <c r="I1740" s="18">
        <v>192.0</v>
      </c>
      <c r="J1740" s="15">
        <f t="shared" si="5"/>
        <v>3686.4</v>
      </c>
      <c r="K1740" s="10" t="str">
        <f t="array" ref="K1740">IFERROR(XLOOKUP(G1740,'Tipo de Carga'!A:A,'Tipo de Carga'!B:B))</f>
        <v>Autoabasto</v>
      </c>
      <c r="L1740" s="10">
        <f t="shared" si="2"/>
        <v>3</v>
      </c>
      <c r="M1740" s="10">
        <f t="shared" si="3"/>
        <v>18</v>
      </c>
      <c r="N1740" s="10">
        <f t="shared" si="4"/>
        <v>1</v>
      </c>
      <c r="O1740" s="10" t="str">
        <f t="array" ref="O1740">IFERROR(XLOOKUP(G1740,'Tipo de Carga'!A:A,'Tipo de Carga'!C:C))</f>
        <v>Diesel</v>
      </c>
    </row>
    <row r="1741">
      <c r="A1741" s="16">
        <v>1997.0</v>
      </c>
      <c r="B1741" s="10" t="str">
        <f t="array" ref="B1741">IFERROR(XLOOKUP(A1741,'Asignacion Ene'!A:A,'Asignacion Ene'!C:C))</f>
        <v>MeLi Dedicado Merida</v>
      </c>
      <c r="C1741" s="10" t="str">
        <f t="array" ref="C1741">IFERROR(XLOOKUP(A1741,'Asignacion Ene'!A:A,'Asignacion Ene'!B:B))</f>
        <v>EC-05</v>
      </c>
      <c r="D1741" s="28">
        <v>45675.0</v>
      </c>
      <c r="E1741" s="16" t="s">
        <v>170</v>
      </c>
      <c r="F1741" s="10" t="str">
        <f t="array" ref="F1741">IFERROR(XLOOKUP(E1741,Operadores!A:A,Operadores!B:B))</f>
        <v>MARLEO</v>
      </c>
      <c r="G1741" s="16" t="s">
        <v>17</v>
      </c>
      <c r="H1741" s="13">
        <v>19.2</v>
      </c>
      <c r="I1741" s="18">
        <v>312.0</v>
      </c>
      <c r="J1741" s="15">
        <f t="shared" si="5"/>
        <v>5990.4</v>
      </c>
      <c r="K1741" s="10" t="str">
        <f t="array" ref="K1741">IFERROR(XLOOKUP(G1741,'Tipo de Carga'!A:A,'Tipo de Carga'!B:B))</f>
        <v>Autoabasto</v>
      </c>
      <c r="L1741" s="10">
        <f t="shared" si="2"/>
        <v>3</v>
      </c>
      <c r="M1741" s="10">
        <f t="shared" si="3"/>
        <v>18</v>
      </c>
      <c r="N1741" s="10">
        <f t="shared" si="4"/>
        <v>1</v>
      </c>
      <c r="O1741" s="10" t="str">
        <f t="array" ref="O1741">IFERROR(XLOOKUP(G1741,'Tipo de Carga'!A:A,'Tipo de Carga'!C:C))</f>
        <v>Diesel</v>
      </c>
    </row>
    <row r="1742">
      <c r="A1742" s="16">
        <v>1877.0</v>
      </c>
      <c r="B1742" s="10" t="str">
        <f t="array" ref="B1742">IFERROR(XLOOKUP(A1742,'Asignacion Ene'!A:A,'Asignacion Ene'!C:C))</f>
        <v>Circuitos</v>
      </c>
      <c r="C1742" s="10" t="str">
        <f t="array" ref="C1742">IFERROR(XLOOKUP(A1742,'Asignacion Ene'!A:A,'Asignacion Ene'!B:B))</f>
        <v>EC-03</v>
      </c>
      <c r="D1742" s="28">
        <v>45675.0</v>
      </c>
      <c r="E1742" s="16" t="s">
        <v>211</v>
      </c>
      <c r="F1742" s="10" t="str">
        <f t="array" ref="F1742">IFERROR(XLOOKUP(E1742,Operadores!A:A,Operadores!B:B))</f>
        <v>GRERI</v>
      </c>
      <c r="G1742" s="16" t="s">
        <v>17</v>
      </c>
      <c r="H1742" s="13">
        <v>19.2</v>
      </c>
      <c r="I1742" s="18">
        <v>254.0</v>
      </c>
      <c r="J1742" s="15">
        <f t="shared" si="5"/>
        <v>4876.8</v>
      </c>
      <c r="K1742" s="10" t="str">
        <f t="array" ref="K1742">IFERROR(XLOOKUP(G1742,'Tipo de Carga'!A:A,'Tipo de Carga'!B:B))</f>
        <v>Autoabasto</v>
      </c>
      <c r="L1742" s="10">
        <f t="shared" si="2"/>
        <v>3</v>
      </c>
      <c r="M1742" s="10">
        <f t="shared" si="3"/>
        <v>18</v>
      </c>
      <c r="N1742" s="10">
        <f t="shared" si="4"/>
        <v>1</v>
      </c>
      <c r="O1742" s="10" t="str">
        <f t="array" ref="O1742">IFERROR(XLOOKUP(G1742,'Tipo de Carga'!A:A,'Tipo de Carga'!C:C))</f>
        <v>Diesel</v>
      </c>
    </row>
    <row r="1743">
      <c r="A1743" s="16">
        <v>1881.0</v>
      </c>
      <c r="B1743" s="10" t="str">
        <f t="array" ref="B1743">IFERROR(XLOOKUP(A1743,'Asignacion Ene'!A:A,'Asignacion Ene'!C:C))</f>
        <v>Circuitos</v>
      </c>
      <c r="C1743" s="10" t="str">
        <f t="array" ref="C1743">IFERROR(XLOOKUP(A1743,'Asignacion Ene'!A:A,'Asignacion Ene'!B:B))</f>
        <v>EC-03</v>
      </c>
      <c r="D1743" s="28">
        <v>45675.0</v>
      </c>
      <c r="E1743" s="16" t="s">
        <v>156</v>
      </c>
      <c r="F1743" s="10" t="str">
        <f t="array" ref="F1743">IFERROR(XLOOKUP(E1743,Operadores!A:A,Operadores!B:B))</f>
        <v>CERJER</v>
      </c>
      <c r="G1743" s="16" t="s">
        <v>17</v>
      </c>
      <c r="H1743" s="13">
        <v>19.2</v>
      </c>
      <c r="I1743" s="18">
        <v>405.0</v>
      </c>
      <c r="J1743" s="15">
        <f t="shared" si="5"/>
        <v>7776</v>
      </c>
      <c r="K1743" s="10" t="str">
        <f t="array" ref="K1743">IFERROR(XLOOKUP(G1743,'Tipo de Carga'!A:A,'Tipo de Carga'!B:B))</f>
        <v>Autoabasto</v>
      </c>
      <c r="L1743" s="10">
        <f t="shared" si="2"/>
        <v>3</v>
      </c>
      <c r="M1743" s="10">
        <f t="shared" si="3"/>
        <v>18</v>
      </c>
      <c r="N1743" s="10">
        <f t="shared" si="4"/>
        <v>1</v>
      </c>
      <c r="O1743" s="10" t="str">
        <f t="array" ref="O1743">IFERROR(XLOOKUP(G1743,'Tipo de Carga'!A:A,'Tipo de Carga'!C:C))</f>
        <v>Diesel</v>
      </c>
    </row>
    <row r="1744">
      <c r="A1744" s="16">
        <v>1994.0</v>
      </c>
      <c r="B1744" s="10" t="str">
        <f t="array" ref="B1744">IFERROR(XLOOKUP(A1744,'Asignacion Ene'!A:A,'Asignacion Ene'!C:C))</f>
        <v>MeLi Dedicado TD</v>
      </c>
      <c r="C1744" s="10" t="str">
        <f t="array" ref="C1744">IFERROR(XLOOKUP(A1744,'Asignacion Ene'!A:A,'Asignacion Ene'!B:B))</f>
        <v>EC-05</v>
      </c>
      <c r="D1744" s="28">
        <v>45675.0</v>
      </c>
      <c r="E1744" s="16" t="s">
        <v>59</v>
      </c>
      <c r="F1744" s="10" t="str">
        <f t="array" ref="F1744">IFERROR(XLOOKUP(E1744,Operadores!A:A,Operadores!B:B))</f>
        <v>ESCJOR</v>
      </c>
      <c r="G1744" s="16" t="s">
        <v>17</v>
      </c>
      <c r="H1744" s="13">
        <v>19.2</v>
      </c>
      <c r="I1744" s="18">
        <v>546.0</v>
      </c>
      <c r="J1744" s="15">
        <f t="shared" si="5"/>
        <v>10483.2</v>
      </c>
      <c r="K1744" s="10" t="str">
        <f t="array" ref="K1744">IFERROR(XLOOKUP(G1744,'Tipo de Carga'!A:A,'Tipo de Carga'!B:B))</f>
        <v>Autoabasto</v>
      </c>
      <c r="L1744" s="10">
        <f t="shared" si="2"/>
        <v>3</v>
      </c>
      <c r="M1744" s="10">
        <f t="shared" si="3"/>
        <v>18</v>
      </c>
      <c r="N1744" s="10">
        <f t="shared" si="4"/>
        <v>1</v>
      </c>
      <c r="O1744" s="10" t="str">
        <f t="array" ref="O1744">IFERROR(XLOOKUP(G1744,'Tipo de Carga'!A:A,'Tipo de Carga'!C:C))</f>
        <v>Diesel</v>
      </c>
    </row>
    <row r="1745">
      <c r="A1745" s="16">
        <v>1807.0</v>
      </c>
      <c r="B1745" s="10" t="str">
        <f t="array" ref="B1745">IFERROR(XLOOKUP(A1745,'Asignacion Ene'!A:A,'Asignacion Ene'!C:C))</f>
        <v>Liverpool Local</v>
      </c>
      <c r="C1745" s="10" t="str">
        <f t="array" ref="C1745">IFERROR(XLOOKUP(A1745,'Asignacion Ene'!A:A,'Asignacion Ene'!B:B))</f>
        <v>EC-01</v>
      </c>
      <c r="D1745" s="28">
        <v>45675.0</v>
      </c>
      <c r="E1745" s="16" t="s">
        <v>328</v>
      </c>
      <c r="F1745" s="10" t="str">
        <f t="array" ref="F1745">IFERROR(XLOOKUP(E1745,Operadores!A:A,Operadores!B:B))</f>
        <v>GARLO</v>
      </c>
      <c r="G1745" s="16" t="s">
        <v>17</v>
      </c>
      <c r="H1745" s="13">
        <v>19.2</v>
      </c>
      <c r="I1745" s="18">
        <v>530.0</v>
      </c>
      <c r="J1745" s="15">
        <f t="shared" si="5"/>
        <v>10176</v>
      </c>
      <c r="K1745" s="10" t="str">
        <f t="array" ref="K1745">IFERROR(XLOOKUP(G1745,'Tipo de Carga'!A:A,'Tipo de Carga'!B:B))</f>
        <v>Autoabasto</v>
      </c>
      <c r="L1745" s="10">
        <f t="shared" si="2"/>
        <v>3</v>
      </c>
      <c r="M1745" s="10">
        <f t="shared" si="3"/>
        <v>18</v>
      </c>
      <c r="N1745" s="10">
        <f t="shared" si="4"/>
        <v>1</v>
      </c>
      <c r="O1745" s="10" t="str">
        <f t="array" ref="O1745">IFERROR(XLOOKUP(G1745,'Tipo de Carga'!A:A,'Tipo de Carga'!C:C))</f>
        <v>Diesel</v>
      </c>
    </row>
    <row r="1746">
      <c r="A1746" s="16">
        <v>2036.0</v>
      </c>
      <c r="B1746" s="10" t="str">
        <f t="array" ref="B1746">IFERROR(XLOOKUP(A1746,'Asignacion Ene'!A:A,'Asignacion Ene'!C:C))</f>
        <v>Liverpool Local</v>
      </c>
      <c r="C1746" s="10" t="str">
        <f t="array" ref="C1746">IFERROR(XLOOKUP(A1746,'Asignacion Ene'!A:A,'Asignacion Ene'!B:B))</f>
        <v>EC-01</v>
      </c>
      <c r="D1746" s="28">
        <v>45675.0</v>
      </c>
      <c r="E1746" s="16" t="s">
        <v>389</v>
      </c>
      <c r="F1746" s="10" t="str">
        <f t="array" ref="F1746">IFERROR(XLOOKUP(E1746,Operadores!A:A,Operadores!B:B))</f>
        <v>QUILA</v>
      </c>
      <c r="G1746" s="16" t="s">
        <v>17</v>
      </c>
      <c r="H1746" s="13">
        <v>19.2</v>
      </c>
      <c r="I1746" s="18">
        <v>420.0</v>
      </c>
      <c r="J1746" s="15">
        <f t="shared" si="5"/>
        <v>8064</v>
      </c>
      <c r="K1746" s="10" t="str">
        <f t="array" ref="K1746">IFERROR(XLOOKUP(G1746,'Tipo de Carga'!A:A,'Tipo de Carga'!B:B))</f>
        <v>Autoabasto</v>
      </c>
      <c r="L1746" s="10">
        <f t="shared" si="2"/>
        <v>3</v>
      </c>
      <c r="M1746" s="10">
        <f t="shared" si="3"/>
        <v>18</v>
      </c>
      <c r="N1746" s="10">
        <f t="shared" si="4"/>
        <v>1</v>
      </c>
      <c r="O1746" s="10" t="str">
        <f t="array" ref="O1746">IFERROR(XLOOKUP(G1746,'Tipo de Carga'!A:A,'Tipo de Carga'!C:C))</f>
        <v>Diesel</v>
      </c>
    </row>
    <row r="1747">
      <c r="A1747" s="16">
        <v>1952.0</v>
      </c>
      <c r="B1747" s="10" t="str">
        <f t="array" ref="B1747">IFERROR(XLOOKUP(A1747,'Asignacion Ene'!A:A,'Asignacion Ene'!C:C))</f>
        <v>MeLi asignado SD</v>
      </c>
      <c r="C1747" s="10" t="str">
        <f t="array" ref="C1747">IFERROR(XLOOKUP(A1747,'Asignacion Ene'!A:A,'Asignacion Ene'!B:B))</f>
        <v>EC-05</v>
      </c>
      <c r="D1747" s="28">
        <v>45675.0</v>
      </c>
      <c r="E1747" s="16" t="s">
        <v>345</v>
      </c>
      <c r="F1747" s="10" t="str">
        <f t="array" ref="F1747">IFERROR(XLOOKUP(E1747,Operadores!A:A,Operadores!B:B))</f>
        <v>TREJUA</v>
      </c>
      <c r="G1747" s="16" t="s">
        <v>17</v>
      </c>
      <c r="H1747" s="13">
        <v>19.2000000000001</v>
      </c>
      <c r="I1747" s="18">
        <v>788.0</v>
      </c>
      <c r="J1747" s="15">
        <f t="shared" si="5"/>
        <v>15129.6</v>
      </c>
      <c r="K1747" s="10" t="str">
        <f t="array" ref="K1747">IFERROR(XLOOKUP(G1747,'Tipo de Carga'!A:A,'Tipo de Carga'!B:B))</f>
        <v>Autoabasto</v>
      </c>
      <c r="L1747" s="10">
        <f t="shared" si="2"/>
        <v>3</v>
      </c>
      <c r="M1747" s="10">
        <f t="shared" si="3"/>
        <v>18</v>
      </c>
      <c r="N1747" s="10">
        <f t="shared" si="4"/>
        <v>1</v>
      </c>
      <c r="O1747" s="10" t="str">
        <f t="array" ref="O1747">IFERROR(XLOOKUP(G1747,'Tipo de Carga'!A:A,'Tipo de Carga'!C:C))</f>
        <v>Diesel</v>
      </c>
    </row>
    <row r="1748">
      <c r="A1748" s="16">
        <v>2046.0</v>
      </c>
      <c r="B1748" s="10" t="str">
        <f t="array" ref="B1748">IFERROR(XLOOKUP(A1748,'Asignacion Ene'!A:A,'Asignacion Ene'!C:C))</f>
        <v>Liverpool Local</v>
      </c>
      <c r="C1748" s="10" t="str">
        <f t="array" ref="C1748">IFERROR(XLOOKUP(A1748,'Asignacion Ene'!A:A,'Asignacion Ene'!B:B))</f>
        <v>EC-01</v>
      </c>
      <c r="D1748" s="28">
        <v>45675.0</v>
      </c>
      <c r="E1748" s="16" t="s">
        <v>306</v>
      </c>
      <c r="F1748" s="10" t="str">
        <f t="array" ref="F1748">IFERROR(XLOOKUP(E1748,Operadores!A:A,Operadores!B:B))</f>
        <v>QUIJOS</v>
      </c>
      <c r="G1748" s="16" t="s">
        <v>17</v>
      </c>
      <c r="H1748" s="13">
        <v>19.2000000000001</v>
      </c>
      <c r="I1748" s="18">
        <v>377.0</v>
      </c>
      <c r="J1748" s="15">
        <f t="shared" si="5"/>
        <v>7238.4</v>
      </c>
      <c r="K1748" s="10" t="str">
        <f t="array" ref="K1748">IFERROR(XLOOKUP(G1748,'Tipo de Carga'!A:A,'Tipo de Carga'!B:B))</f>
        <v>Autoabasto</v>
      </c>
      <c r="L1748" s="10">
        <f t="shared" si="2"/>
        <v>3</v>
      </c>
      <c r="M1748" s="10">
        <f t="shared" si="3"/>
        <v>18</v>
      </c>
      <c r="N1748" s="10">
        <f t="shared" si="4"/>
        <v>1</v>
      </c>
      <c r="O1748" s="10" t="str">
        <f t="array" ref="O1748">IFERROR(XLOOKUP(G1748,'Tipo de Carga'!A:A,'Tipo de Carga'!C:C))</f>
        <v>Diesel</v>
      </c>
    </row>
    <row r="1749">
      <c r="A1749" s="16">
        <v>2010.0</v>
      </c>
      <c r="B1749" s="10" t="str">
        <f t="array" ref="B1749">IFERROR(XLOOKUP(A1749,'Asignacion Ene'!A:A,'Asignacion Ene'!C:C))</f>
        <v>MeLi asignado SD</v>
      </c>
      <c r="C1749" s="10" t="str">
        <f t="array" ref="C1749">IFERROR(XLOOKUP(A1749,'Asignacion Ene'!A:A,'Asignacion Ene'!B:B))</f>
        <v>EC-05</v>
      </c>
      <c r="D1749" s="28">
        <v>45675.0</v>
      </c>
      <c r="E1749" s="16" t="s">
        <v>175</v>
      </c>
      <c r="F1749" s="10" t="str">
        <f t="array" ref="F1749">IFERROR(XLOOKUP(E1749,Operadores!A:A,Operadores!B:B))</f>
        <v>CHAJE</v>
      </c>
      <c r="G1749" s="16" t="s">
        <v>17</v>
      </c>
      <c r="H1749" s="13">
        <v>19.2000000000001</v>
      </c>
      <c r="I1749" s="18">
        <v>295.0</v>
      </c>
      <c r="J1749" s="15">
        <f t="shared" si="5"/>
        <v>5664</v>
      </c>
      <c r="K1749" s="10" t="str">
        <f t="array" ref="K1749">IFERROR(XLOOKUP(G1749,'Tipo de Carga'!A:A,'Tipo de Carga'!B:B))</f>
        <v>Autoabasto</v>
      </c>
      <c r="L1749" s="10">
        <f t="shared" si="2"/>
        <v>3</v>
      </c>
      <c r="M1749" s="10">
        <f t="shared" si="3"/>
        <v>18</v>
      </c>
      <c r="N1749" s="10">
        <f t="shared" si="4"/>
        <v>1</v>
      </c>
      <c r="O1749" s="10" t="str">
        <f t="array" ref="O1749">IFERROR(XLOOKUP(G1749,'Tipo de Carga'!A:A,'Tipo de Carga'!C:C))</f>
        <v>Diesel</v>
      </c>
    </row>
    <row r="1750">
      <c r="A1750" s="16">
        <v>1974.0</v>
      </c>
      <c r="B1750" s="10" t="str">
        <f t="array" ref="B1750">IFERROR(XLOOKUP(A1750,'Asignacion Ene'!A:A,'Asignacion Ene'!C:C))</f>
        <v>MeLi asignado SD</v>
      </c>
      <c r="C1750" s="10" t="str">
        <f t="array" ref="C1750">IFERROR(XLOOKUP(A1750,'Asignacion Ene'!A:A,'Asignacion Ene'!B:B))</f>
        <v>EC-05</v>
      </c>
      <c r="D1750" s="28">
        <v>45675.0</v>
      </c>
      <c r="E1750" s="16" t="s">
        <v>187</v>
      </c>
      <c r="F1750" s="10" t="str">
        <f t="array" ref="F1750">IFERROR(XLOOKUP(E1750,Operadores!A:A,Operadores!B:B))</f>
        <v>OLIGER</v>
      </c>
      <c r="G1750" s="16" t="s">
        <v>17</v>
      </c>
      <c r="H1750" s="13">
        <v>19.2000000000001</v>
      </c>
      <c r="I1750" s="18">
        <v>211.0</v>
      </c>
      <c r="J1750" s="15">
        <f t="shared" si="5"/>
        <v>4051.2</v>
      </c>
      <c r="K1750" s="10" t="str">
        <f t="array" ref="K1750">IFERROR(XLOOKUP(G1750,'Tipo de Carga'!A:A,'Tipo de Carga'!B:B))</f>
        <v>Autoabasto</v>
      </c>
      <c r="L1750" s="10">
        <f t="shared" si="2"/>
        <v>3</v>
      </c>
      <c r="M1750" s="10">
        <f t="shared" si="3"/>
        <v>18</v>
      </c>
      <c r="N1750" s="10">
        <f t="shared" si="4"/>
        <v>1</v>
      </c>
      <c r="O1750" s="10" t="str">
        <f t="array" ref="O1750">IFERROR(XLOOKUP(G1750,'Tipo de Carga'!A:A,'Tipo de Carga'!C:C))</f>
        <v>Diesel</v>
      </c>
    </row>
    <row r="1751">
      <c r="A1751" s="16">
        <v>2040.0</v>
      </c>
      <c r="B1751" s="10" t="str">
        <f t="array" ref="B1751">IFERROR(XLOOKUP(A1751,'Asignacion Ene'!A:A,'Asignacion Ene'!C:C))</f>
        <v>Liverpool Local</v>
      </c>
      <c r="C1751" s="10" t="str">
        <f t="array" ref="C1751">IFERROR(XLOOKUP(A1751,'Asignacion Ene'!A:A,'Asignacion Ene'!B:B))</f>
        <v>EC-01</v>
      </c>
      <c r="D1751" s="28">
        <v>45675.0</v>
      </c>
      <c r="E1751" s="16" t="s">
        <v>200</v>
      </c>
      <c r="F1751" s="10" t="str">
        <f t="array" ref="F1751">IFERROR(XLOOKUP(E1751,Operadores!A:A,Operadores!B:B))</f>
        <v>RUEPAT</v>
      </c>
      <c r="G1751" s="16" t="s">
        <v>17</v>
      </c>
      <c r="H1751" s="13">
        <v>19.2000000000001</v>
      </c>
      <c r="I1751" s="18">
        <v>617.0</v>
      </c>
      <c r="J1751" s="15">
        <f t="shared" si="5"/>
        <v>11846.4</v>
      </c>
      <c r="K1751" s="10" t="str">
        <f t="array" ref="K1751">IFERROR(XLOOKUP(G1751,'Tipo de Carga'!A:A,'Tipo de Carga'!B:B))</f>
        <v>Autoabasto</v>
      </c>
      <c r="L1751" s="10">
        <f t="shared" si="2"/>
        <v>3</v>
      </c>
      <c r="M1751" s="10">
        <f t="shared" si="3"/>
        <v>18</v>
      </c>
      <c r="N1751" s="10">
        <f t="shared" si="4"/>
        <v>1</v>
      </c>
      <c r="O1751" s="10" t="str">
        <f t="array" ref="O1751">IFERROR(XLOOKUP(G1751,'Tipo de Carga'!A:A,'Tipo de Carga'!C:C))</f>
        <v>Diesel</v>
      </c>
    </row>
    <row r="1752">
      <c r="A1752" s="16">
        <v>1870.0</v>
      </c>
      <c r="B1752" s="10" t="str">
        <f t="array" ref="B1752">IFERROR(XLOOKUP(A1752,'Asignacion Ene'!A:A,'Asignacion Ene'!C:C))</f>
        <v>Circuitos</v>
      </c>
      <c r="C1752" s="10" t="str">
        <f t="array" ref="C1752">IFERROR(XLOOKUP(A1752,'Asignacion Ene'!A:A,'Asignacion Ene'!B:B))</f>
        <v>EC-03</v>
      </c>
      <c r="D1752" s="28">
        <v>45675.0</v>
      </c>
      <c r="E1752" s="16" t="s">
        <v>18</v>
      </c>
      <c r="F1752" s="10" t="str">
        <f t="array" ref="F1752">IFERROR(XLOOKUP(E1752,Operadores!A:A,Operadores!B:B))</f>
        <v>RIOFE</v>
      </c>
      <c r="G1752" s="16" t="s">
        <v>17</v>
      </c>
      <c r="H1752" s="13">
        <v>19.2000000000001</v>
      </c>
      <c r="I1752" s="18">
        <v>530.0</v>
      </c>
      <c r="J1752" s="15">
        <f t="shared" si="5"/>
        <v>10176</v>
      </c>
      <c r="K1752" s="10" t="str">
        <f t="array" ref="K1752">IFERROR(XLOOKUP(G1752,'Tipo de Carga'!A:A,'Tipo de Carga'!B:B))</f>
        <v>Autoabasto</v>
      </c>
      <c r="L1752" s="10">
        <f t="shared" si="2"/>
        <v>3</v>
      </c>
      <c r="M1752" s="10">
        <f t="shared" si="3"/>
        <v>18</v>
      </c>
      <c r="N1752" s="10">
        <f t="shared" si="4"/>
        <v>1</v>
      </c>
      <c r="O1752" s="10" t="str">
        <f t="array" ref="O1752">IFERROR(XLOOKUP(G1752,'Tipo de Carga'!A:A,'Tipo de Carga'!C:C))</f>
        <v>Diesel</v>
      </c>
    </row>
    <row r="1753">
      <c r="A1753" s="16">
        <v>1986.0</v>
      </c>
      <c r="B1753" s="10" t="str">
        <f t="array" ref="B1753">IFERROR(XLOOKUP(A1753,'Asignacion Ene'!A:A,'Asignacion Ene'!C:C))</f>
        <v>MeLi asignado SD</v>
      </c>
      <c r="C1753" s="10" t="str">
        <f t="array" ref="C1753">IFERROR(XLOOKUP(A1753,'Asignacion Ene'!A:A,'Asignacion Ene'!B:B))</f>
        <v>EC-05</v>
      </c>
      <c r="D1753" s="28">
        <v>45675.0</v>
      </c>
      <c r="E1753" s="16" t="s">
        <v>246</v>
      </c>
      <c r="F1753" s="10" t="str">
        <f t="array" ref="F1753">IFERROR(XLOOKUP(E1753,Operadores!A:A,Operadores!B:B))</f>
        <v>SOSMAR</v>
      </c>
      <c r="G1753" s="16" t="s">
        <v>17</v>
      </c>
      <c r="H1753" s="13">
        <v>19.2000000000001</v>
      </c>
      <c r="I1753" s="18">
        <v>968.0</v>
      </c>
      <c r="J1753" s="15">
        <f t="shared" si="5"/>
        <v>18585.6</v>
      </c>
      <c r="K1753" s="10" t="str">
        <f t="array" ref="K1753">IFERROR(XLOOKUP(G1753,'Tipo de Carga'!A:A,'Tipo de Carga'!B:B))</f>
        <v>Autoabasto</v>
      </c>
      <c r="L1753" s="10">
        <f t="shared" si="2"/>
        <v>3</v>
      </c>
      <c r="M1753" s="10">
        <f t="shared" si="3"/>
        <v>18</v>
      </c>
      <c r="N1753" s="10">
        <f t="shared" si="4"/>
        <v>1</v>
      </c>
      <c r="O1753" s="10" t="str">
        <f t="array" ref="O1753">IFERROR(XLOOKUP(G1753,'Tipo de Carga'!A:A,'Tipo de Carga'!C:C))</f>
        <v>Diesel</v>
      </c>
    </row>
    <row r="1754">
      <c r="A1754" s="16">
        <v>1724.0</v>
      </c>
      <c r="B1754" s="10" t="str">
        <f t="array" ref="B1754">IFERROR(XLOOKUP(A1754,'Asignacion Ene'!A:A,'Asignacion Ene'!C:C))</f>
        <v>Liverpool Local</v>
      </c>
      <c r="C1754" s="10" t="str">
        <f t="array" ref="C1754">IFERROR(XLOOKUP(A1754,'Asignacion Ene'!A:A,'Asignacion Ene'!B:B))</f>
        <v>EC-01</v>
      </c>
      <c r="D1754" s="28">
        <v>45675.0</v>
      </c>
      <c r="E1754" s="16" t="s">
        <v>57</v>
      </c>
      <c r="F1754" s="10" t="str">
        <f t="array" ref="F1754">IFERROR(XLOOKUP(E1754,Operadores!A:A,Operadores!B:B))</f>
        <v>REYJA01</v>
      </c>
      <c r="G1754" s="16" t="s">
        <v>17</v>
      </c>
      <c r="H1754" s="13">
        <v>19.2000000000001</v>
      </c>
      <c r="I1754" s="18">
        <v>421.0</v>
      </c>
      <c r="J1754" s="15">
        <f t="shared" si="5"/>
        <v>8083.2</v>
      </c>
      <c r="K1754" s="10" t="str">
        <f t="array" ref="K1754">IFERROR(XLOOKUP(G1754,'Tipo de Carga'!A:A,'Tipo de Carga'!B:B))</f>
        <v>Autoabasto</v>
      </c>
      <c r="L1754" s="10">
        <f t="shared" si="2"/>
        <v>3</v>
      </c>
      <c r="M1754" s="10">
        <f t="shared" si="3"/>
        <v>18</v>
      </c>
      <c r="N1754" s="10">
        <f t="shared" si="4"/>
        <v>1</v>
      </c>
      <c r="O1754" s="10" t="str">
        <f t="array" ref="O1754">IFERROR(XLOOKUP(G1754,'Tipo de Carga'!A:A,'Tipo de Carga'!C:C))</f>
        <v>Diesel</v>
      </c>
    </row>
    <row r="1755">
      <c r="A1755" s="16">
        <v>2031.0</v>
      </c>
      <c r="B1755" s="10" t="str">
        <f t="array" ref="B1755">IFERROR(XLOOKUP(A1755,'Asignacion Ene'!A:A,'Asignacion Ene'!C:C))</f>
        <v>MeLi Dedicado Merida</v>
      </c>
      <c r="C1755" s="10" t="str">
        <f t="array" ref="C1755">IFERROR(XLOOKUP(A1755,'Asignacion Ene'!A:A,'Asignacion Ene'!B:B))</f>
        <v>EC-05</v>
      </c>
      <c r="D1755" s="28">
        <v>45675.0</v>
      </c>
      <c r="E1755" s="16" t="s">
        <v>239</v>
      </c>
      <c r="F1755" s="10" t="str">
        <f t="array" ref="F1755">IFERROR(XLOOKUP(E1755,Operadores!A:A,Operadores!B:B))</f>
        <v>LEOJUA</v>
      </c>
      <c r="G1755" s="16" t="s">
        <v>17</v>
      </c>
      <c r="H1755" s="13">
        <v>19.2000000000001</v>
      </c>
      <c r="I1755" s="18">
        <v>289.0</v>
      </c>
      <c r="J1755" s="15">
        <f t="shared" si="5"/>
        <v>5548.8</v>
      </c>
      <c r="K1755" s="10" t="str">
        <f t="array" ref="K1755">IFERROR(XLOOKUP(G1755,'Tipo de Carga'!A:A,'Tipo de Carga'!B:B))</f>
        <v>Autoabasto</v>
      </c>
      <c r="L1755" s="10">
        <f t="shared" si="2"/>
        <v>3</v>
      </c>
      <c r="M1755" s="10">
        <f t="shared" si="3"/>
        <v>18</v>
      </c>
      <c r="N1755" s="10">
        <f t="shared" si="4"/>
        <v>1</v>
      </c>
      <c r="O1755" s="10" t="str">
        <f t="array" ref="O1755">IFERROR(XLOOKUP(G1755,'Tipo de Carga'!A:A,'Tipo de Carga'!C:C))</f>
        <v>Diesel</v>
      </c>
    </row>
    <row r="1756">
      <c r="A1756" s="16">
        <v>1983.0</v>
      </c>
      <c r="B1756" s="10" t="str">
        <f t="array" ref="B1756">IFERROR(XLOOKUP(A1756,'Asignacion Ene'!A:A,'Asignacion Ene'!C:C))</f>
        <v>MeLi asignado SD</v>
      </c>
      <c r="C1756" s="10" t="str">
        <f t="array" ref="C1756">IFERROR(XLOOKUP(A1756,'Asignacion Ene'!A:A,'Asignacion Ene'!B:B))</f>
        <v>EC-05</v>
      </c>
      <c r="D1756" s="28">
        <v>45675.0</v>
      </c>
      <c r="E1756" s="16" t="s">
        <v>199</v>
      </c>
      <c r="F1756" s="10" t="str">
        <f t="array" ref="F1756">IFERROR(XLOOKUP(E1756,Operadores!A:A,Operadores!B:B))</f>
        <v>SANART</v>
      </c>
      <c r="G1756" s="16" t="s">
        <v>17</v>
      </c>
      <c r="H1756" s="13">
        <v>19.2000000000001</v>
      </c>
      <c r="I1756" s="18">
        <v>369.0</v>
      </c>
      <c r="J1756" s="15">
        <f t="shared" si="5"/>
        <v>7084.8</v>
      </c>
      <c r="K1756" s="10" t="str">
        <f t="array" ref="K1756">IFERROR(XLOOKUP(G1756,'Tipo de Carga'!A:A,'Tipo de Carga'!B:B))</f>
        <v>Autoabasto</v>
      </c>
      <c r="L1756" s="10">
        <f t="shared" si="2"/>
        <v>3</v>
      </c>
      <c r="M1756" s="10">
        <f t="shared" si="3"/>
        <v>18</v>
      </c>
      <c r="N1756" s="10">
        <f t="shared" si="4"/>
        <v>1</v>
      </c>
      <c r="O1756" s="10" t="str">
        <f t="array" ref="O1756">IFERROR(XLOOKUP(G1756,'Tipo de Carga'!A:A,'Tipo de Carga'!C:C))</f>
        <v>Diesel</v>
      </c>
    </row>
    <row r="1757">
      <c r="A1757" s="16">
        <v>1727.0</v>
      </c>
      <c r="B1757" s="10" t="str">
        <f t="array" ref="B1757">IFERROR(XLOOKUP(A1757,'Asignacion Ene'!A:A,'Asignacion Ene'!C:C))</f>
        <v>Liverpool Local</v>
      </c>
      <c r="C1757" s="10" t="str">
        <f t="array" ref="C1757">IFERROR(XLOOKUP(A1757,'Asignacion Ene'!A:A,'Asignacion Ene'!B:B))</f>
        <v>EC-01</v>
      </c>
      <c r="D1757" s="28">
        <v>45675.0</v>
      </c>
      <c r="E1757" s="16" t="s">
        <v>204</v>
      </c>
      <c r="F1757" s="10" t="str">
        <f t="array" ref="F1757">IFERROR(XLOOKUP(E1757,Operadores!A:A,Operadores!B:B))</f>
        <v>VERPAN</v>
      </c>
      <c r="G1757" s="16" t="s">
        <v>17</v>
      </c>
      <c r="H1757" s="13">
        <v>19.2000000000001</v>
      </c>
      <c r="I1757" s="18">
        <v>599.0</v>
      </c>
      <c r="J1757" s="15">
        <f t="shared" si="5"/>
        <v>11500.8</v>
      </c>
      <c r="K1757" s="10" t="str">
        <f t="array" ref="K1757">IFERROR(XLOOKUP(G1757,'Tipo de Carga'!A:A,'Tipo de Carga'!B:B))</f>
        <v>Autoabasto</v>
      </c>
      <c r="L1757" s="10">
        <f t="shared" si="2"/>
        <v>3</v>
      </c>
      <c r="M1757" s="10">
        <f t="shared" si="3"/>
        <v>18</v>
      </c>
      <c r="N1757" s="10">
        <f t="shared" si="4"/>
        <v>1</v>
      </c>
      <c r="O1757" s="10" t="str">
        <f t="array" ref="O1757">IFERROR(XLOOKUP(G1757,'Tipo de Carga'!A:A,'Tipo de Carga'!C:C))</f>
        <v>Diesel</v>
      </c>
    </row>
    <row r="1758">
      <c r="A1758" s="16">
        <v>2042.0</v>
      </c>
      <c r="B1758" s="10" t="str">
        <f t="array" ref="B1758">IFERROR(XLOOKUP(A1758,'Asignacion Ene'!A:A,'Asignacion Ene'!C:C))</f>
        <v>Liverpool Local</v>
      </c>
      <c r="C1758" s="10" t="str">
        <f t="array" ref="C1758">IFERROR(XLOOKUP(A1758,'Asignacion Ene'!A:A,'Asignacion Ene'!B:B))</f>
        <v>EC-01</v>
      </c>
      <c r="D1758" s="28">
        <v>45675.0</v>
      </c>
      <c r="E1758" s="16" t="s">
        <v>150</v>
      </c>
      <c r="F1758" s="10" t="str">
        <f t="array" ref="F1758">IFERROR(XLOOKUP(E1758,Operadores!A:A,Operadores!B:B))</f>
        <v>JUAOSC</v>
      </c>
      <c r="G1758" s="16" t="s">
        <v>17</v>
      </c>
      <c r="H1758" s="13">
        <v>19.2000000000001</v>
      </c>
      <c r="I1758" s="18">
        <v>318.0</v>
      </c>
      <c r="J1758" s="15">
        <f t="shared" si="5"/>
        <v>6105.6</v>
      </c>
      <c r="K1758" s="10" t="str">
        <f t="array" ref="K1758">IFERROR(XLOOKUP(G1758,'Tipo de Carga'!A:A,'Tipo de Carga'!B:B))</f>
        <v>Autoabasto</v>
      </c>
      <c r="L1758" s="10">
        <f t="shared" si="2"/>
        <v>3</v>
      </c>
      <c r="M1758" s="10">
        <f t="shared" si="3"/>
        <v>18</v>
      </c>
      <c r="N1758" s="10">
        <f t="shared" si="4"/>
        <v>1</v>
      </c>
      <c r="O1758" s="10" t="str">
        <f t="array" ref="O1758">IFERROR(XLOOKUP(G1758,'Tipo de Carga'!A:A,'Tipo de Carga'!C:C))</f>
        <v>Diesel</v>
      </c>
    </row>
    <row r="1759">
      <c r="A1759" s="16">
        <v>1992.0</v>
      </c>
      <c r="B1759" s="10" t="str">
        <f t="array" ref="B1759">IFERROR(XLOOKUP(A1759,'Asignacion Ene'!A:A,'Asignacion Ene'!C:C))</f>
        <v>MeLi Dedicado TD</v>
      </c>
      <c r="C1759" s="10" t="str">
        <f t="array" ref="C1759">IFERROR(XLOOKUP(A1759,'Asignacion Ene'!A:A,'Asignacion Ene'!B:B))</f>
        <v>EC-05</v>
      </c>
      <c r="D1759" s="28">
        <v>45675.0</v>
      </c>
      <c r="E1759" s="16" t="s">
        <v>65</v>
      </c>
      <c r="F1759" s="10" t="str">
        <f t="array" ref="F1759">IFERROR(XLOOKUP(E1759,Operadores!A:A,Operadores!B:B))</f>
        <v>HERROD</v>
      </c>
      <c r="G1759" s="16" t="s">
        <v>17</v>
      </c>
      <c r="H1759" s="13">
        <v>19.2000000000001</v>
      </c>
      <c r="I1759" s="18">
        <v>528.0</v>
      </c>
      <c r="J1759" s="15">
        <f t="shared" si="5"/>
        <v>10137.6</v>
      </c>
      <c r="K1759" s="10" t="str">
        <f t="array" ref="K1759">IFERROR(XLOOKUP(G1759,'Tipo de Carga'!A:A,'Tipo de Carga'!B:B))</f>
        <v>Autoabasto</v>
      </c>
      <c r="L1759" s="10">
        <f t="shared" si="2"/>
        <v>3</v>
      </c>
      <c r="M1759" s="10">
        <f t="shared" si="3"/>
        <v>18</v>
      </c>
      <c r="N1759" s="10">
        <f t="shared" si="4"/>
        <v>1</v>
      </c>
      <c r="O1759" s="10" t="str">
        <f t="array" ref="O1759">IFERROR(XLOOKUP(G1759,'Tipo de Carga'!A:A,'Tipo de Carga'!C:C))</f>
        <v>Diesel</v>
      </c>
    </row>
    <row r="1760">
      <c r="A1760" s="16">
        <v>1933.0</v>
      </c>
      <c r="B1760" s="10" t="str">
        <f t="array" ref="B1760">IFERROR(XLOOKUP(A1760,'Asignacion Ene'!A:A,'Asignacion Ene'!C:C))</f>
        <v>Circuitos</v>
      </c>
      <c r="C1760" s="10" t="str">
        <f t="array" ref="C1760">IFERROR(XLOOKUP(A1760,'Asignacion Ene'!A:A,'Asignacion Ene'!B:B))</f>
        <v>EC-03</v>
      </c>
      <c r="D1760" s="28">
        <v>45675.0</v>
      </c>
      <c r="E1760" s="16" t="s">
        <v>87</v>
      </c>
      <c r="F1760" s="10" t="str">
        <f t="array" ref="F1760">IFERROR(XLOOKUP(E1760,Operadores!A:A,Operadores!B:B))</f>
        <v>OLIMAR01</v>
      </c>
      <c r="G1760" s="16" t="s">
        <v>17</v>
      </c>
      <c r="H1760" s="13">
        <v>19.2000000000001</v>
      </c>
      <c r="I1760" s="18">
        <v>335.0</v>
      </c>
      <c r="J1760" s="15">
        <f t="shared" si="5"/>
        <v>6432</v>
      </c>
      <c r="K1760" s="10" t="str">
        <f t="array" ref="K1760">IFERROR(XLOOKUP(G1760,'Tipo de Carga'!A:A,'Tipo de Carga'!B:B))</f>
        <v>Autoabasto</v>
      </c>
      <c r="L1760" s="10">
        <f t="shared" si="2"/>
        <v>3</v>
      </c>
      <c r="M1760" s="10">
        <f t="shared" si="3"/>
        <v>18</v>
      </c>
      <c r="N1760" s="10">
        <f t="shared" si="4"/>
        <v>1</v>
      </c>
      <c r="O1760" s="10" t="str">
        <f t="array" ref="O1760">IFERROR(XLOOKUP(G1760,'Tipo de Carga'!A:A,'Tipo de Carga'!C:C))</f>
        <v>Diesel</v>
      </c>
    </row>
    <row r="1761">
      <c r="A1761" s="16">
        <v>1765.0</v>
      </c>
      <c r="B1761" s="10" t="str">
        <f t="array" ref="B1761">IFERROR(XLOOKUP(A1761,'Asignacion Ene'!A:A,'Asignacion Ene'!C:C))</f>
        <v>Hisense</v>
      </c>
      <c r="C1761" s="10" t="str">
        <f t="array" ref="C1761">IFERROR(XLOOKUP(A1761,'Asignacion Ene'!A:A,'Asignacion Ene'!B:B))</f>
        <v>EC-03</v>
      </c>
      <c r="D1761" s="28">
        <v>45675.0</v>
      </c>
      <c r="E1761" s="16" t="s">
        <v>114</v>
      </c>
      <c r="F1761" s="10" t="str">
        <f t="array" ref="F1761">IFERROR(XLOOKUP(E1761,Operadores!A:A,Operadores!B:B))</f>
        <v>ACOFED</v>
      </c>
      <c r="G1761" s="16" t="s">
        <v>17</v>
      </c>
      <c r="H1761" s="13">
        <v>19.2000000000001</v>
      </c>
      <c r="I1761" s="18">
        <v>374.0</v>
      </c>
      <c r="J1761" s="15">
        <f t="shared" si="5"/>
        <v>7180.8</v>
      </c>
      <c r="K1761" s="10" t="str">
        <f t="array" ref="K1761">IFERROR(XLOOKUP(G1761,'Tipo de Carga'!A:A,'Tipo de Carga'!B:B))</f>
        <v>Autoabasto</v>
      </c>
      <c r="L1761" s="10">
        <f t="shared" si="2"/>
        <v>3</v>
      </c>
      <c r="M1761" s="10">
        <f t="shared" si="3"/>
        <v>18</v>
      </c>
      <c r="N1761" s="10">
        <f t="shared" si="4"/>
        <v>1</v>
      </c>
      <c r="O1761" s="10" t="str">
        <f t="array" ref="O1761">IFERROR(XLOOKUP(G1761,'Tipo de Carga'!A:A,'Tipo de Carga'!C:C))</f>
        <v>Diesel</v>
      </c>
    </row>
    <row r="1762">
      <c r="A1762" s="16">
        <v>1963.0</v>
      </c>
      <c r="B1762" s="10" t="str">
        <f t="array" ref="B1762">IFERROR(XLOOKUP(A1762,'Asignacion Ene'!A:A,'Asignacion Ene'!C:C))</f>
        <v>MeLi asignado SD</v>
      </c>
      <c r="C1762" s="10" t="str">
        <f t="array" ref="C1762">IFERROR(XLOOKUP(A1762,'Asignacion Ene'!A:A,'Asignacion Ene'!B:B))</f>
        <v>EC-05</v>
      </c>
      <c r="D1762" s="28">
        <v>45675.0</v>
      </c>
      <c r="E1762" s="16" t="s">
        <v>390</v>
      </c>
      <c r="F1762" s="10" t="str">
        <f t="array" ref="F1762">IFERROR(XLOOKUP(E1762,Operadores!A:A,Operadores!B:B))</f>
        <v>MALART</v>
      </c>
      <c r="G1762" s="16" t="s">
        <v>17</v>
      </c>
      <c r="H1762" s="13">
        <v>19.2000000000001</v>
      </c>
      <c r="I1762" s="18">
        <v>430.0</v>
      </c>
      <c r="J1762" s="15">
        <f t="shared" si="5"/>
        <v>8256</v>
      </c>
      <c r="K1762" s="10" t="str">
        <f t="array" ref="K1762">IFERROR(XLOOKUP(G1762,'Tipo de Carga'!A:A,'Tipo de Carga'!B:B))</f>
        <v>Autoabasto</v>
      </c>
      <c r="L1762" s="10">
        <f t="shared" si="2"/>
        <v>3</v>
      </c>
      <c r="M1762" s="10">
        <f t="shared" si="3"/>
        <v>18</v>
      </c>
      <c r="N1762" s="10">
        <f t="shared" si="4"/>
        <v>1</v>
      </c>
      <c r="O1762" s="10" t="str">
        <f t="array" ref="O1762">IFERROR(XLOOKUP(G1762,'Tipo de Carga'!A:A,'Tipo de Carga'!C:C))</f>
        <v>Diesel</v>
      </c>
    </row>
    <row r="1763">
      <c r="A1763" s="16">
        <v>1984.0</v>
      </c>
      <c r="B1763" s="10" t="str">
        <f t="array" ref="B1763">IFERROR(XLOOKUP(A1763,'Asignacion Ene'!A:A,'Asignacion Ene'!C:C))</f>
        <v>MeLi asignado SD</v>
      </c>
      <c r="C1763" s="10" t="str">
        <f t="array" ref="C1763">IFERROR(XLOOKUP(A1763,'Asignacion Ene'!A:A,'Asignacion Ene'!B:B))</f>
        <v>EC-05</v>
      </c>
      <c r="D1763" s="28">
        <v>45675.0</v>
      </c>
      <c r="E1763" s="16" t="s">
        <v>244</v>
      </c>
      <c r="F1763" s="10" t="str">
        <f t="array" ref="F1763">IFERROR(XLOOKUP(E1763,Operadores!A:A,Operadores!B:B))</f>
        <v>PERFID</v>
      </c>
      <c r="G1763" s="16" t="s">
        <v>17</v>
      </c>
      <c r="H1763" s="13">
        <v>19.2000000000001</v>
      </c>
      <c r="I1763" s="18">
        <v>320.0</v>
      </c>
      <c r="J1763" s="15">
        <f t="shared" si="5"/>
        <v>6144</v>
      </c>
      <c r="K1763" s="10" t="str">
        <f t="array" ref="K1763">IFERROR(XLOOKUP(G1763,'Tipo de Carga'!A:A,'Tipo de Carga'!B:B))</f>
        <v>Autoabasto</v>
      </c>
      <c r="L1763" s="10">
        <f t="shared" si="2"/>
        <v>3</v>
      </c>
      <c r="M1763" s="10">
        <f t="shared" si="3"/>
        <v>18</v>
      </c>
      <c r="N1763" s="10">
        <f t="shared" si="4"/>
        <v>1</v>
      </c>
      <c r="O1763" s="10" t="str">
        <f t="array" ref="O1763">IFERROR(XLOOKUP(G1763,'Tipo de Carga'!A:A,'Tipo de Carga'!C:C))</f>
        <v>Diesel</v>
      </c>
    </row>
    <row r="1764">
      <c r="A1764" s="16">
        <v>1951.0</v>
      </c>
      <c r="B1764" s="10" t="str">
        <f t="array" ref="B1764">IFERROR(XLOOKUP(A1764,'Asignacion Ene'!A:A,'Asignacion Ene'!C:C))</f>
        <v>MeLi asignado SD</v>
      </c>
      <c r="C1764" s="10" t="str">
        <f t="array" ref="C1764">IFERROR(XLOOKUP(A1764,'Asignacion Ene'!A:A,'Asignacion Ene'!B:B))</f>
        <v>EC-05</v>
      </c>
      <c r="D1764" s="28">
        <v>45675.0</v>
      </c>
      <c r="E1764" s="16" t="s">
        <v>119</v>
      </c>
      <c r="F1764" s="10" t="str">
        <f t="array" ref="F1764">IFERROR(XLOOKUP(E1764,Operadores!A:A,Operadores!B:B))</f>
        <v>HERJOS08</v>
      </c>
      <c r="G1764" s="16" t="s">
        <v>17</v>
      </c>
      <c r="H1764" s="13">
        <v>19.2000000000001</v>
      </c>
      <c r="I1764" s="18">
        <v>360.0</v>
      </c>
      <c r="J1764" s="15">
        <f t="shared" si="5"/>
        <v>6912</v>
      </c>
      <c r="K1764" s="10" t="str">
        <f t="array" ref="K1764">IFERROR(XLOOKUP(G1764,'Tipo de Carga'!A:A,'Tipo de Carga'!B:B))</f>
        <v>Autoabasto</v>
      </c>
      <c r="L1764" s="10">
        <f t="shared" si="2"/>
        <v>3</v>
      </c>
      <c r="M1764" s="10">
        <f t="shared" si="3"/>
        <v>18</v>
      </c>
      <c r="N1764" s="10">
        <f t="shared" si="4"/>
        <v>1</v>
      </c>
      <c r="O1764" s="10" t="str">
        <f t="array" ref="O1764">IFERROR(XLOOKUP(G1764,'Tipo de Carga'!A:A,'Tipo de Carga'!C:C))</f>
        <v>Diesel</v>
      </c>
    </row>
    <row r="1765">
      <c r="A1765" s="16">
        <v>1854.0</v>
      </c>
      <c r="B1765" s="10" t="str">
        <f t="array" ref="B1765">IFERROR(XLOOKUP(A1765,'Asignacion Ene'!A:A,'Asignacion Ene'!C:C))</f>
        <v>Hisense</v>
      </c>
      <c r="C1765" s="10" t="str">
        <f t="array" ref="C1765">IFERROR(XLOOKUP(A1765,'Asignacion Ene'!A:A,'Asignacion Ene'!B:B))</f>
        <v>EC-03</v>
      </c>
      <c r="D1765" s="28">
        <v>45675.0</v>
      </c>
      <c r="E1765" s="16" t="s">
        <v>181</v>
      </c>
      <c r="F1765" s="10" t="str">
        <f t="array" ref="F1765">IFERROR(XLOOKUP(E1765,Operadores!A:A,Operadores!B:B))</f>
        <v>CARMAUX</v>
      </c>
      <c r="G1765" s="16" t="s">
        <v>17</v>
      </c>
      <c r="H1765" s="13">
        <v>19.2000000000001</v>
      </c>
      <c r="I1765" s="18">
        <v>503.0</v>
      </c>
      <c r="J1765" s="15">
        <f t="shared" si="5"/>
        <v>9657.6</v>
      </c>
      <c r="K1765" s="10" t="str">
        <f t="array" ref="K1765">IFERROR(XLOOKUP(G1765,'Tipo de Carga'!A:A,'Tipo de Carga'!B:B))</f>
        <v>Autoabasto</v>
      </c>
      <c r="L1765" s="10">
        <f t="shared" si="2"/>
        <v>3</v>
      </c>
      <c r="M1765" s="10">
        <f t="shared" si="3"/>
        <v>18</v>
      </c>
      <c r="N1765" s="10">
        <f t="shared" si="4"/>
        <v>1</v>
      </c>
      <c r="O1765" s="10" t="str">
        <f t="array" ref="O1765">IFERROR(XLOOKUP(G1765,'Tipo de Carga'!A:A,'Tipo de Carga'!C:C))</f>
        <v>Diesel</v>
      </c>
    </row>
    <row r="1766">
      <c r="A1766" s="16">
        <v>1969.0</v>
      </c>
      <c r="B1766" s="10" t="str">
        <f t="array" ref="B1766">IFERROR(XLOOKUP(A1766,'Asignacion Ene'!A:A,'Asignacion Ene'!C:C))</f>
        <v>Sayer Vuelteros</v>
      </c>
      <c r="C1766" s="10" t="str">
        <f t="array" ref="C1766">IFERROR(XLOOKUP(A1766,'Asignacion Ene'!A:A,'Asignacion Ene'!B:B))</f>
        <v>EC-04</v>
      </c>
      <c r="D1766" s="28">
        <v>45675.0</v>
      </c>
      <c r="E1766" s="16" t="s">
        <v>80</v>
      </c>
      <c r="F1766" s="10" t="str">
        <f t="array" ref="F1766">IFERROR(XLOOKUP(E1766,Operadores!A:A,Operadores!B:B))</f>
        <v>FIGMAR</v>
      </c>
      <c r="G1766" s="16" t="s">
        <v>77</v>
      </c>
      <c r="H1766" s="13">
        <v>19.38</v>
      </c>
      <c r="I1766" s="18">
        <v>840.0</v>
      </c>
      <c r="J1766" s="15">
        <f t="shared" si="5"/>
        <v>16279.2</v>
      </c>
      <c r="K1766" s="10" t="str">
        <f t="array" ref="K1766">IFERROR(XLOOKUP(G1766,'Tipo de Carga'!A:A,'Tipo de Carga'!B:B))</f>
        <v>Autoabasto</v>
      </c>
      <c r="L1766" s="10">
        <f t="shared" si="2"/>
        <v>3</v>
      </c>
      <c r="M1766" s="10">
        <f t="shared" si="3"/>
        <v>18</v>
      </c>
      <c r="N1766" s="10">
        <f t="shared" si="4"/>
        <v>1</v>
      </c>
      <c r="O1766" s="10" t="str">
        <f t="array" ref="O1766">IFERROR(XLOOKUP(G1766,'Tipo de Carga'!A:A,'Tipo de Carga'!C:C))</f>
        <v>Diesel</v>
      </c>
    </row>
    <row r="1767">
      <c r="A1767" s="16">
        <v>1972.0</v>
      </c>
      <c r="B1767" s="10" t="str">
        <f t="array" ref="B1767">IFERROR(XLOOKUP(A1767,'Asignacion Ene'!A:A,'Asignacion Ene'!C:C))</f>
        <v>Sayer Sencillo</v>
      </c>
      <c r="C1767" s="10" t="str">
        <f t="array" ref="C1767">IFERROR(XLOOKUP(A1767,'Asignacion Ene'!A:A,'Asignacion Ene'!B:B))</f>
        <v>EC-04</v>
      </c>
      <c r="D1767" s="28">
        <v>45675.0</v>
      </c>
      <c r="E1767" s="16" t="s">
        <v>274</v>
      </c>
      <c r="F1767" s="10" t="str">
        <f t="array" ref="F1767">IFERROR(XLOOKUP(E1767,Operadores!A:A,Operadores!B:B))</f>
        <v>ROMJOS</v>
      </c>
      <c r="G1767" s="16" t="s">
        <v>77</v>
      </c>
      <c r="H1767" s="13">
        <v>19.38</v>
      </c>
      <c r="I1767" s="18">
        <v>505.0</v>
      </c>
      <c r="J1767" s="15">
        <f t="shared" si="5"/>
        <v>9786.9</v>
      </c>
      <c r="K1767" s="10" t="str">
        <f t="array" ref="K1767">IFERROR(XLOOKUP(G1767,'Tipo de Carga'!A:A,'Tipo de Carga'!B:B))</f>
        <v>Autoabasto</v>
      </c>
      <c r="L1767" s="10">
        <f t="shared" si="2"/>
        <v>3</v>
      </c>
      <c r="M1767" s="10">
        <f t="shared" si="3"/>
        <v>18</v>
      </c>
      <c r="N1767" s="10">
        <f t="shared" si="4"/>
        <v>1</v>
      </c>
      <c r="O1767" s="10" t="str">
        <f t="array" ref="O1767">IFERROR(XLOOKUP(G1767,'Tipo de Carga'!A:A,'Tipo de Carga'!C:C))</f>
        <v>Diesel</v>
      </c>
    </row>
    <row r="1768">
      <c r="A1768" s="16">
        <v>1970.0</v>
      </c>
      <c r="B1768" s="10" t="str">
        <f t="array" ref="B1768">IFERROR(XLOOKUP(A1768,'Asignacion Ene'!A:A,'Asignacion Ene'!C:C))</f>
        <v>Sayer Vuelteros</v>
      </c>
      <c r="C1768" s="10" t="str">
        <f t="array" ref="C1768">IFERROR(XLOOKUP(A1768,'Asignacion Ene'!A:A,'Asignacion Ene'!B:B))</f>
        <v>EC-04</v>
      </c>
      <c r="D1768" s="28">
        <v>45675.0</v>
      </c>
      <c r="E1768" s="16" t="s">
        <v>155</v>
      </c>
      <c r="F1768" s="10" t="str">
        <f t="array" ref="F1768">IFERROR(XLOOKUP(E1768,Operadores!A:A,Operadores!B:B))</f>
        <v>HERLEX</v>
      </c>
      <c r="G1768" s="16" t="s">
        <v>77</v>
      </c>
      <c r="H1768" s="13">
        <v>19.38</v>
      </c>
      <c r="I1768" s="18">
        <v>795.0</v>
      </c>
      <c r="J1768" s="15">
        <f t="shared" si="5"/>
        <v>15407.1</v>
      </c>
      <c r="K1768" s="10" t="str">
        <f t="array" ref="K1768">IFERROR(XLOOKUP(G1768,'Tipo de Carga'!A:A,'Tipo de Carga'!B:B))</f>
        <v>Autoabasto</v>
      </c>
      <c r="L1768" s="10">
        <f t="shared" si="2"/>
        <v>3</v>
      </c>
      <c r="M1768" s="10">
        <f t="shared" si="3"/>
        <v>18</v>
      </c>
      <c r="N1768" s="10">
        <f t="shared" si="4"/>
        <v>1</v>
      </c>
      <c r="O1768" s="10" t="str">
        <f t="array" ref="O1768">IFERROR(XLOOKUP(G1768,'Tipo de Carga'!A:A,'Tipo de Carga'!C:C))</f>
        <v>Diesel</v>
      </c>
    </row>
    <row r="1769">
      <c r="A1769" s="16">
        <v>1895.0</v>
      </c>
      <c r="B1769" s="10" t="str">
        <f t="array" ref="B1769">IFERROR(XLOOKUP(A1769,'Asignacion Ene'!A:A,'Asignacion Ene'!C:C))</f>
        <v>Sayer Sencillo</v>
      </c>
      <c r="C1769" s="10" t="str">
        <f t="array" ref="C1769">IFERROR(XLOOKUP(A1769,'Asignacion Ene'!A:A,'Asignacion Ene'!B:B))</f>
        <v>EC-04</v>
      </c>
      <c r="D1769" s="28">
        <v>45675.0</v>
      </c>
      <c r="E1769" s="16" t="s">
        <v>349</v>
      </c>
      <c r="F1769" s="10" t="str">
        <f t="array" ref="F1769">IFERROR(XLOOKUP(E1769,Operadores!A:A,Operadores!B:B))</f>
        <v>FABMA</v>
      </c>
      <c r="G1769" s="16" t="s">
        <v>77</v>
      </c>
      <c r="H1769" s="13">
        <v>19.38</v>
      </c>
      <c r="I1769" s="18">
        <v>600.0</v>
      </c>
      <c r="J1769" s="15">
        <f t="shared" si="5"/>
        <v>11628</v>
      </c>
      <c r="K1769" s="10" t="str">
        <f t="array" ref="K1769">IFERROR(XLOOKUP(G1769,'Tipo de Carga'!A:A,'Tipo de Carga'!B:B))</f>
        <v>Autoabasto</v>
      </c>
      <c r="L1769" s="10">
        <f t="shared" si="2"/>
        <v>3</v>
      </c>
      <c r="M1769" s="10">
        <f t="shared" si="3"/>
        <v>18</v>
      </c>
      <c r="N1769" s="10">
        <f t="shared" si="4"/>
        <v>1</v>
      </c>
      <c r="O1769" s="10" t="str">
        <f t="array" ref="O1769">IFERROR(XLOOKUP(G1769,'Tipo de Carga'!A:A,'Tipo de Carga'!C:C))</f>
        <v>Diesel</v>
      </c>
    </row>
    <row r="1770">
      <c r="A1770" s="16">
        <v>1822.0</v>
      </c>
      <c r="B1770" s="10" t="str">
        <f t="array" ref="B1770">IFERROR(XLOOKUP(A1770,'Asignacion Ene'!A:A,'Asignacion Ene'!C:C))</f>
        <v>Sayer Vuelteros</v>
      </c>
      <c r="C1770" s="10" t="str">
        <f t="array" ref="C1770">IFERROR(XLOOKUP(A1770,'Asignacion Ene'!A:A,'Asignacion Ene'!B:B))</f>
        <v>EC-04</v>
      </c>
      <c r="D1770" s="28">
        <v>45675.0</v>
      </c>
      <c r="E1770" s="16" t="s">
        <v>399</v>
      </c>
      <c r="F1770" s="10" t="str">
        <f t="array" ref="F1770">IFERROR(XLOOKUP(E1770,Operadores!A:A,Operadores!B:B))</f>
        <v>OLVJES</v>
      </c>
      <c r="G1770" s="16" t="s">
        <v>77</v>
      </c>
      <c r="H1770" s="13">
        <v>19.38</v>
      </c>
      <c r="I1770" s="18">
        <v>715.0</v>
      </c>
      <c r="J1770" s="15">
        <f t="shared" si="5"/>
        <v>13856.7</v>
      </c>
      <c r="K1770" s="10" t="str">
        <f t="array" ref="K1770">IFERROR(XLOOKUP(G1770,'Tipo de Carga'!A:A,'Tipo de Carga'!B:B))</f>
        <v>Autoabasto</v>
      </c>
      <c r="L1770" s="10">
        <f t="shared" si="2"/>
        <v>3</v>
      </c>
      <c r="M1770" s="10">
        <f t="shared" si="3"/>
        <v>18</v>
      </c>
      <c r="N1770" s="10">
        <f t="shared" si="4"/>
        <v>1</v>
      </c>
      <c r="O1770" s="10" t="str">
        <f t="array" ref="O1770">IFERROR(XLOOKUP(G1770,'Tipo de Carga'!A:A,'Tipo de Carga'!C:C))</f>
        <v>Diesel</v>
      </c>
    </row>
    <row r="1771">
      <c r="A1771" s="16">
        <v>1967.0</v>
      </c>
      <c r="B1771" s="10" t="str">
        <f t="array" ref="B1771">IFERROR(XLOOKUP(A1771,'Asignacion Ene'!A:A,'Asignacion Ene'!C:C))</f>
        <v>Sayer Sencillo</v>
      </c>
      <c r="C1771" s="10" t="str">
        <f t="array" ref="C1771">IFERROR(XLOOKUP(A1771,'Asignacion Ene'!A:A,'Asignacion Ene'!B:B))</f>
        <v>EC-04</v>
      </c>
      <c r="D1771" s="28">
        <v>45675.0</v>
      </c>
      <c r="E1771" s="16" t="s">
        <v>315</v>
      </c>
      <c r="F1771" s="10" t="str">
        <f t="array" ref="F1771">IFERROR(XLOOKUP(E1771,Operadores!A:A,Operadores!B:B))</f>
        <v>BARMIGX</v>
      </c>
      <c r="G1771" s="16" t="s">
        <v>77</v>
      </c>
      <c r="H1771" s="13">
        <v>19.38</v>
      </c>
      <c r="I1771" s="18">
        <v>663.0</v>
      </c>
      <c r="J1771" s="15">
        <f t="shared" si="5"/>
        <v>12848.94</v>
      </c>
      <c r="K1771" s="10" t="str">
        <f t="array" ref="K1771">IFERROR(XLOOKUP(G1771,'Tipo de Carga'!A:A,'Tipo de Carga'!B:B))</f>
        <v>Autoabasto</v>
      </c>
      <c r="L1771" s="10">
        <f t="shared" si="2"/>
        <v>3</v>
      </c>
      <c r="M1771" s="10">
        <f t="shared" si="3"/>
        <v>18</v>
      </c>
      <c r="N1771" s="10">
        <f t="shared" si="4"/>
        <v>1</v>
      </c>
      <c r="O1771" s="10" t="str">
        <f t="array" ref="O1771">IFERROR(XLOOKUP(G1771,'Tipo de Carga'!A:A,'Tipo de Carga'!C:C))</f>
        <v>Diesel</v>
      </c>
    </row>
    <row r="1772">
      <c r="A1772" s="16">
        <v>2079.0</v>
      </c>
      <c r="B1772" s="10" t="str">
        <f t="array" ref="B1772">IFERROR(XLOOKUP(A1772,'Asignacion Ene'!A:A,'Asignacion Ene'!C:C))</f>
        <v>Protans</v>
      </c>
      <c r="C1772" s="10" t="str">
        <f t="array" ref="C1772">IFERROR(XLOOKUP(A1772,'Asignacion Ene'!A:A,'Asignacion Ene'!B:B))</f>
        <v>EC-03</v>
      </c>
      <c r="D1772" s="28">
        <v>45675.0</v>
      </c>
      <c r="E1772" s="16" t="s">
        <v>207</v>
      </c>
      <c r="F1772" s="10" t="str">
        <f t="array" ref="F1772">IFERROR(XLOOKUP(E1772,Operadores!A:A,Operadores!B:B))</f>
        <v>LOPJOS03</v>
      </c>
      <c r="G1772" s="16" t="s">
        <v>77</v>
      </c>
      <c r="H1772" s="13">
        <v>19.38</v>
      </c>
      <c r="I1772" s="18">
        <v>911.0</v>
      </c>
      <c r="J1772" s="15">
        <f t="shared" si="5"/>
        <v>17655.18</v>
      </c>
      <c r="K1772" s="10" t="str">
        <f t="array" ref="K1772">IFERROR(XLOOKUP(G1772,'Tipo de Carga'!A:A,'Tipo de Carga'!B:B))</f>
        <v>Autoabasto</v>
      </c>
      <c r="L1772" s="10">
        <f t="shared" si="2"/>
        <v>3</v>
      </c>
      <c r="M1772" s="10">
        <f t="shared" si="3"/>
        <v>18</v>
      </c>
      <c r="N1772" s="10">
        <f t="shared" si="4"/>
        <v>1</v>
      </c>
      <c r="O1772" s="10" t="str">
        <f t="array" ref="O1772">IFERROR(XLOOKUP(G1772,'Tipo de Carga'!A:A,'Tipo de Carga'!C:C))</f>
        <v>Diesel</v>
      </c>
    </row>
    <row r="1773">
      <c r="A1773" s="16">
        <v>1810.0</v>
      </c>
      <c r="B1773" s="10" t="str">
        <f t="array" ref="B1773">IFERROR(XLOOKUP(A1773,'Asignacion Ene'!A:A,'Asignacion Ene'!C:C))</f>
        <v>Circuitos</v>
      </c>
      <c r="C1773" s="10" t="str">
        <f t="array" ref="C1773">IFERROR(XLOOKUP(A1773,'Asignacion Ene'!A:A,'Asignacion Ene'!B:B))</f>
        <v>EC-03</v>
      </c>
      <c r="D1773" s="28">
        <v>45675.0</v>
      </c>
      <c r="E1773" s="16" t="s">
        <v>277</v>
      </c>
      <c r="F1773" s="10" t="str">
        <f t="array" ref="F1773">IFERROR(XLOOKUP(E1773,Operadores!A:A,Operadores!B:B))</f>
        <v>PERJAV</v>
      </c>
      <c r="G1773" s="16" t="s">
        <v>77</v>
      </c>
      <c r="H1773" s="13">
        <v>19.38</v>
      </c>
      <c r="I1773" s="18">
        <v>259.0</v>
      </c>
      <c r="J1773" s="15">
        <f t="shared" si="5"/>
        <v>5019.42</v>
      </c>
      <c r="K1773" s="10" t="str">
        <f t="array" ref="K1773">IFERROR(XLOOKUP(G1773,'Tipo de Carga'!A:A,'Tipo de Carga'!B:B))</f>
        <v>Autoabasto</v>
      </c>
      <c r="L1773" s="10">
        <f t="shared" si="2"/>
        <v>3</v>
      </c>
      <c r="M1773" s="10">
        <f t="shared" si="3"/>
        <v>18</v>
      </c>
      <c r="N1773" s="10">
        <f t="shared" si="4"/>
        <v>1</v>
      </c>
      <c r="O1773" s="10" t="str">
        <f t="array" ref="O1773">IFERROR(XLOOKUP(G1773,'Tipo de Carga'!A:A,'Tipo de Carga'!C:C))</f>
        <v>Diesel</v>
      </c>
    </row>
    <row r="1774">
      <c r="A1774" s="16">
        <v>1938.0</v>
      </c>
      <c r="B1774" s="10" t="str">
        <f t="array" ref="B1774">IFERROR(XLOOKUP(A1774,'Asignacion Ene'!A:A,'Asignacion Ene'!C:C))</f>
        <v>Sayer Sencillo</v>
      </c>
      <c r="C1774" s="10" t="str">
        <f t="array" ref="C1774">IFERROR(XLOOKUP(A1774,'Asignacion Ene'!A:A,'Asignacion Ene'!B:B))</f>
        <v>EC-04</v>
      </c>
      <c r="D1774" s="28">
        <v>45675.0</v>
      </c>
      <c r="E1774" s="16" t="s">
        <v>256</v>
      </c>
      <c r="F1774" s="10" t="str">
        <f t="array" ref="F1774">IFERROR(XLOOKUP(E1774,Operadores!A:A,Operadores!B:B))</f>
        <v>SOSCA01</v>
      </c>
      <c r="G1774" s="16" t="s">
        <v>77</v>
      </c>
      <c r="H1774" s="13">
        <v>19.38</v>
      </c>
      <c r="I1774" s="18">
        <v>490.0</v>
      </c>
      <c r="J1774" s="15">
        <f t="shared" si="5"/>
        <v>9496.2</v>
      </c>
      <c r="K1774" s="10" t="str">
        <f t="array" ref="K1774">IFERROR(XLOOKUP(G1774,'Tipo de Carga'!A:A,'Tipo de Carga'!B:B))</f>
        <v>Autoabasto</v>
      </c>
      <c r="L1774" s="10">
        <f t="shared" si="2"/>
        <v>3</v>
      </c>
      <c r="M1774" s="10">
        <f t="shared" si="3"/>
        <v>18</v>
      </c>
      <c r="N1774" s="10">
        <f t="shared" si="4"/>
        <v>1</v>
      </c>
      <c r="O1774" s="10" t="str">
        <f t="array" ref="O1774">IFERROR(XLOOKUP(G1774,'Tipo de Carga'!A:A,'Tipo de Carga'!C:C))</f>
        <v>Diesel</v>
      </c>
    </row>
    <row r="1775">
      <c r="A1775" s="16">
        <v>2078.0</v>
      </c>
      <c r="B1775" s="10" t="str">
        <f t="array" ref="B1775">IFERROR(XLOOKUP(A1775,'Asignacion Ene'!A:A,'Asignacion Ene'!C:C))</f>
        <v>Protans</v>
      </c>
      <c r="C1775" s="10" t="str">
        <f t="array" ref="C1775">IFERROR(XLOOKUP(A1775,'Asignacion Ene'!A:A,'Asignacion Ene'!B:B))</f>
        <v>EC-03</v>
      </c>
      <c r="D1775" s="28">
        <v>45675.0</v>
      </c>
      <c r="E1775" s="16" t="s">
        <v>206</v>
      </c>
      <c r="F1775" s="10" t="str">
        <f t="array" ref="F1775">IFERROR(XLOOKUP(E1775,Operadores!A:A,Operadores!B:B))</f>
        <v>PERFE</v>
      </c>
      <c r="G1775" s="16" t="s">
        <v>77</v>
      </c>
      <c r="H1775" s="13">
        <v>19.38</v>
      </c>
      <c r="I1775" s="18">
        <v>870.0</v>
      </c>
      <c r="J1775" s="15">
        <f t="shared" si="5"/>
        <v>16860.6</v>
      </c>
      <c r="K1775" s="10" t="str">
        <f t="array" ref="K1775">IFERROR(XLOOKUP(G1775,'Tipo de Carga'!A:A,'Tipo de Carga'!B:B))</f>
        <v>Autoabasto</v>
      </c>
      <c r="L1775" s="10">
        <f t="shared" si="2"/>
        <v>3</v>
      </c>
      <c r="M1775" s="10">
        <f t="shared" si="3"/>
        <v>18</v>
      </c>
      <c r="N1775" s="10">
        <f t="shared" si="4"/>
        <v>1</v>
      </c>
      <c r="O1775" s="10" t="str">
        <f t="array" ref="O1775">IFERROR(XLOOKUP(G1775,'Tipo de Carga'!A:A,'Tipo de Carga'!C:C))</f>
        <v>Diesel</v>
      </c>
    </row>
    <row r="1776">
      <c r="A1776" s="16">
        <v>1800.0</v>
      </c>
      <c r="B1776" s="10" t="str">
        <f t="array" ref="B1776">IFERROR(XLOOKUP(A1776,'Asignacion Ene'!A:A,'Asignacion Ene'!C:C))</f>
        <v>Sayer Full</v>
      </c>
      <c r="C1776" s="10" t="str">
        <f t="array" ref="C1776">IFERROR(XLOOKUP(A1776,'Asignacion Ene'!A:A,'Asignacion Ene'!B:B))</f>
        <v>EC-04</v>
      </c>
      <c r="D1776" s="28">
        <v>45675.0</v>
      </c>
      <c r="E1776" s="16" t="s">
        <v>314</v>
      </c>
      <c r="F1776" s="10" t="str">
        <f t="array" ref="F1776">IFERROR(XLOOKUP(E1776,Operadores!A:A,Operadores!B:B))</f>
        <v>PERJU03</v>
      </c>
      <c r="G1776" s="16" t="s">
        <v>77</v>
      </c>
      <c r="H1776" s="13">
        <v>19.38</v>
      </c>
      <c r="I1776" s="18">
        <v>760.0</v>
      </c>
      <c r="J1776" s="15">
        <f t="shared" si="5"/>
        <v>14728.8</v>
      </c>
      <c r="K1776" s="10" t="str">
        <f t="array" ref="K1776">IFERROR(XLOOKUP(G1776,'Tipo de Carga'!A:A,'Tipo de Carga'!B:B))</f>
        <v>Autoabasto</v>
      </c>
      <c r="L1776" s="10">
        <f t="shared" si="2"/>
        <v>3</v>
      </c>
      <c r="M1776" s="10">
        <f t="shared" si="3"/>
        <v>18</v>
      </c>
      <c r="N1776" s="10">
        <f t="shared" si="4"/>
        <v>1</v>
      </c>
      <c r="O1776" s="10" t="str">
        <f t="array" ref="O1776">IFERROR(XLOOKUP(G1776,'Tipo de Carga'!A:A,'Tipo de Carga'!C:C))</f>
        <v>Diesel</v>
      </c>
    </row>
    <row r="1777">
      <c r="A1777" s="16">
        <v>1835.0</v>
      </c>
      <c r="B1777" s="10" t="str">
        <f t="array" ref="B1777">IFERROR(XLOOKUP(A1777,'Asignacion Ene'!A:A,'Asignacion Ene'!C:C))</f>
        <v>Sayer Sencillo</v>
      </c>
      <c r="C1777" s="10" t="str">
        <f t="array" ref="C1777">IFERROR(XLOOKUP(A1777,'Asignacion Ene'!A:A,'Asignacion Ene'!B:B))</f>
        <v>EC-04</v>
      </c>
      <c r="D1777" s="28">
        <v>45675.0</v>
      </c>
      <c r="E1777" s="16" t="s">
        <v>357</v>
      </c>
      <c r="F1777" s="10" t="str">
        <f t="array" ref="F1777">IFERROR(XLOOKUP(E1777,Operadores!A:A,Operadores!B:B))</f>
        <v>GARCRU</v>
      </c>
      <c r="G1777" s="16" t="s">
        <v>77</v>
      </c>
      <c r="H1777" s="13">
        <v>19.38</v>
      </c>
      <c r="I1777" s="18">
        <v>614.0</v>
      </c>
      <c r="J1777" s="15">
        <f t="shared" si="5"/>
        <v>11899.32</v>
      </c>
      <c r="K1777" s="10" t="str">
        <f t="array" ref="K1777">IFERROR(XLOOKUP(G1777,'Tipo de Carga'!A:A,'Tipo de Carga'!B:B))</f>
        <v>Autoabasto</v>
      </c>
      <c r="L1777" s="10">
        <f t="shared" si="2"/>
        <v>3</v>
      </c>
      <c r="M1777" s="10">
        <f t="shared" si="3"/>
        <v>18</v>
      </c>
      <c r="N1777" s="10">
        <f t="shared" si="4"/>
        <v>1</v>
      </c>
      <c r="O1777" s="10" t="str">
        <f t="array" ref="O1777">IFERROR(XLOOKUP(G1777,'Tipo de Carga'!A:A,'Tipo de Carga'!C:C))</f>
        <v>Diesel</v>
      </c>
    </row>
    <row r="1778">
      <c r="A1778" s="16">
        <v>1853.0</v>
      </c>
      <c r="B1778" s="10" t="str">
        <f t="array" ref="B1778">IFERROR(XLOOKUP(A1778,'Asignacion Ene'!A:A,'Asignacion Ene'!C:C))</f>
        <v>Sayer Sencillo</v>
      </c>
      <c r="C1778" s="10" t="str">
        <f t="array" ref="C1778">IFERROR(XLOOKUP(A1778,'Asignacion Ene'!A:A,'Asignacion Ene'!B:B))</f>
        <v>EC-04</v>
      </c>
      <c r="D1778" s="28">
        <v>45675.0</v>
      </c>
      <c r="E1778" s="16" t="s">
        <v>249</v>
      </c>
      <c r="F1778" s="10" t="str">
        <f t="array" ref="F1778">IFERROR(XLOOKUP(E1778,Operadores!A:A,Operadores!B:B))</f>
        <v>VARRUB</v>
      </c>
      <c r="G1778" s="16" t="s">
        <v>77</v>
      </c>
      <c r="H1778" s="13">
        <v>19.38</v>
      </c>
      <c r="I1778" s="18">
        <v>780.0</v>
      </c>
      <c r="J1778" s="15">
        <f t="shared" si="5"/>
        <v>15116.4</v>
      </c>
      <c r="K1778" s="10" t="str">
        <f t="array" ref="K1778">IFERROR(XLOOKUP(G1778,'Tipo de Carga'!A:A,'Tipo de Carga'!B:B))</f>
        <v>Autoabasto</v>
      </c>
      <c r="L1778" s="10">
        <f t="shared" si="2"/>
        <v>3</v>
      </c>
      <c r="M1778" s="10">
        <f t="shared" si="3"/>
        <v>18</v>
      </c>
      <c r="N1778" s="10">
        <f t="shared" si="4"/>
        <v>1</v>
      </c>
      <c r="O1778" s="10" t="str">
        <f t="array" ref="O1778">IFERROR(XLOOKUP(G1778,'Tipo de Carga'!A:A,'Tipo de Carga'!C:C))</f>
        <v>Diesel</v>
      </c>
    </row>
    <row r="1779">
      <c r="A1779" s="16">
        <v>1878.0</v>
      </c>
      <c r="B1779" s="10" t="str">
        <f t="array" ref="B1779">IFERROR(XLOOKUP(A1779,'Asignacion Ene'!A:A,'Asignacion Ene'!C:C))</f>
        <v>Circuitos</v>
      </c>
      <c r="C1779" s="10" t="str">
        <f t="array" ref="C1779">IFERROR(XLOOKUP(A1779,'Asignacion Ene'!A:A,'Asignacion Ene'!B:B))</f>
        <v>EC-03</v>
      </c>
      <c r="D1779" s="28">
        <v>45675.0</v>
      </c>
      <c r="E1779" s="16" t="s">
        <v>217</v>
      </c>
      <c r="F1779" s="10" t="str">
        <f t="array" ref="F1779">IFERROR(XLOOKUP(E1779,Operadores!A:A,Operadores!B:B))</f>
        <v>GOMJOV</v>
      </c>
      <c r="G1779" s="16" t="s">
        <v>77</v>
      </c>
      <c r="H1779" s="13">
        <v>19.38</v>
      </c>
      <c r="I1779" s="18">
        <v>775.0</v>
      </c>
      <c r="J1779" s="15">
        <f t="shared" si="5"/>
        <v>15019.5</v>
      </c>
      <c r="K1779" s="10" t="str">
        <f t="array" ref="K1779">IFERROR(XLOOKUP(G1779,'Tipo de Carga'!A:A,'Tipo de Carga'!B:B))</f>
        <v>Autoabasto</v>
      </c>
      <c r="L1779" s="10">
        <f t="shared" si="2"/>
        <v>3</v>
      </c>
      <c r="M1779" s="10">
        <f t="shared" si="3"/>
        <v>18</v>
      </c>
      <c r="N1779" s="10">
        <f t="shared" si="4"/>
        <v>1</v>
      </c>
      <c r="O1779" s="10" t="str">
        <f t="array" ref="O1779">IFERROR(XLOOKUP(G1779,'Tipo de Carga'!A:A,'Tipo de Carga'!C:C))</f>
        <v>Diesel</v>
      </c>
    </row>
    <row r="1780">
      <c r="A1780" s="16">
        <v>1902.0</v>
      </c>
      <c r="B1780" s="10" t="str">
        <f t="array" ref="B1780">IFERROR(XLOOKUP(A1780,'Asignacion Ene'!A:A,'Asignacion Ene'!C:C))</f>
        <v>Pipas</v>
      </c>
      <c r="C1780" s="10" t="str">
        <f t="array" ref="C1780">IFERROR(XLOOKUP(A1780,'Asignacion Ene'!A:A,'Asignacion Ene'!B:B))</f>
        <v>EC-02</v>
      </c>
      <c r="D1780" s="28">
        <v>45675.0</v>
      </c>
      <c r="E1780" s="16" t="s">
        <v>378</v>
      </c>
      <c r="F1780" s="10" t="str">
        <f t="array" ref="F1780">IFERROR(XLOOKUP(E1780,Operadores!A:A,Operadores!B:B))</f>
        <v>RUICRU</v>
      </c>
      <c r="G1780" s="16" t="s">
        <v>83</v>
      </c>
      <c r="H1780" s="13">
        <v>19.78936</v>
      </c>
      <c r="I1780" s="18">
        <v>710.0</v>
      </c>
      <c r="J1780" s="15">
        <f t="shared" si="5"/>
        <v>14050.4456</v>
      </c>
      <c r="K1780" s="10" t="str">
        <f t="array" ref="K1780">IFERROR(XLOOKUP(G1780,'Tipo de Carga'!A:A,'Tipo de Carga'!B:B))</f>
        <v>Autoabasto</v>
      </c>
      <c r="L1780" s="10">
        <f t="shared" si="2"/>
        <v>3</v>
      </c>
      <c r="M1780" s="10">
        <f t="shared" si="3"/>
        <v>18</v>
      </c>
      <c r="N1780" s="10">
        <f t="shared" si="4"/>
        <v>1</v>
      </c>
      <c r="O1780" s="10" t="str">
        <f t="array" ref="O1780">IFERROR(XLOOKUP(G1780,'Tipo de Carga'!A:A,'Tipo de Carga'!C:C))</f>
        <v>Diesel</v>
      </c>
    </row>
    <row r="1781">
      <c r="A1781" s="16">
        <v>1943.0</v>
      </c>
      <c r="B1781" s="10" t="str">
        <f t="array" ref="B1781">IFERROR(XLOOKUP(A1781,'Asignacion Ene'!A:A,'Asignacion Ene'!C:C))</f>
        <v>Circuitos</v>
      </c>
      <c r="C1781" s="10" t="str">
        <f t="array" ref="C1781">IFERROR(XLOOKUP(A1781,'Asignacion Ene'!A:A,'Asignacion Ene'!B:B))</f>
        <v>EC-03</v>
      </c>
      <c r="D1781" s="28">
        <v>45675.0</v>
      </c>
      <c r="E1781" s="16" t="s">
        <v>318</v>
      </c>
      <c r="F1781" s="10" t="str">
        <f t="array" ref="F1781">IFERROR(XLOOKUP(E1781,Operadores!A:A,Operadores!B:B))</f>
        <v>RODRAU01</v>
      </c>
      <c r="G1781" s="16" t="s">
        <v>83</v>
      </c>
      <c r="H1781" s="13">
        <v>19.78936</v>
      </c>
      <c r="I1781" s="18">
        <v>441.0</v>
      </c>
      <c r="J1781" s="15">
        <f t="shared" si="5"/>
        <v>8727.10776</v>
      </c>
      <c r="K1781" s="10" t="str">
        <f t="array" ref="K1781">IFERROR(XLOOKUP(G1781,'Tipo de Carga'!A:A,'Tipo de Carga'!B:B))</f>
        <v>Autoabasto</v>
      </c>
      <c r="L1781" s="10">
        <f t="shared" si="2"/>
        <v>3</v>
      </c>
      <c r="M1781" s="10">
        <f t="shared" si="3"/>
        <v>18</v>
      </c>
      <c r="N1781" s="10">
        <f t="shared" si="4"/>
        <v>1</v>
      </c>
      <c r="O1781" s="10" t="str">
        <f t="array" ref="O1781">IFERROR(XLOOKUP(G1781,'Tipo de Carga'!A:A,'Tipo de Carga'!C:C))</f>
        <v>Diesel</v>
      </c>
    </row>
    <row r="1782">
      <c r="A1782" s="16">
        <v>2059.0</v>
      </c>
      <c r="B1782" s="10" t="str">
        <f t="array" ref="B1782">IFERROR(XLOOKUP(A1782,'Asignacion Ene'!A:A,'Asignacion Ene'!C:C))</f>
        <v>PISA Gdl</v>
      </c>
      <c r="C1782" s="10" t="str">
        <f t="array" ref="C1782">IFERROR(XLOOKUP(A1782,'Asignacion Ene'!A:A,'Asignacion Ene'!B:B))</f>
        <v>EC-06</v>
      </c>
      <c r="D1782" s="28">
        <v>45675.0</v>
      </c>
      <c r="E1782" s="16" t="s">
        <v>278</v>
      </c>
      <c r="F1782" s="10" t="str">
        <f t="array" ref="F1782">IFERROR(XLOOKUP(E1782,Operadores!A:A,Operadores!B:B))</f>
        <v>BUEOSC</v>
      </c>
      <c r="G1782" s="16" t="s">
        <v>83</v>
      </c>
      <c r="H1782" s="13">
        <v>19.78936</v>
      </c>
      <c r="I1782" s="18">
        <v>785.0</v>
      </c>
      <c r="J1782" s="15">
        <f t="shared" si="5"/>
        <v>15534.6476</v>
      </c>
      <c r="K1782" s="10" t="str">
        <f t="array" ref="K1782">IFERROR(XLOOKUP(G1782,'Tipo de Carga'!A:A,'Tipo de Carga'!B:B))</f>
        <v>Autoabasto</v>
      </c>
      <c r="L1782" s="10">
        <f t="shared" si="2"/>
        <v>3</v>
      </c>
      <c r="M1782" s="10">
        <f t="shared" si="3"/>
        <v>18</v>
      </c>
      <c r="N1782" s="10">
        <f t="shared" si="4"/>
        <v>1</v>
      </c>
      <c r="O1782" s="10" t="str">
        <f t="array" ref="O1782">IFERROR(XLOOKUP(G1782,'Tipo de Carga'!A:A,'Tipo de Carga'!C:C))</f>
        <v>Diesel</v>
      </c>
    </row>
    <row r="1783">
      <c r="A1783" s="16">
        <v>1888.0</v>
      </c>
      <c r="B1783" s="10" t="str">
        <f t="array" ref="B1783">IFERROR(XLOOKUP(A1783,'Asignacion Ene'!A:A,'Asignacion Ene'!C:C))</f>
        <v>Circuitos</v>
      </c>
      <c r="C1783" s="10" t="str">
        <f t="array" ref="C1783">IFERROR(XLOOKUP(A1783,'Asignacion Ene'!A:A,'Asignacion Ene'!B:B))</f>
        <v>EC-03</v>
      </c>
      <c r="D1783" s="28">
        <v>45675.0</v>
      </c>
      <c r="E1783" s="16" t="s">
        <v>84</v>
      </c>
      <c r="F1783" s="10" t="str">
        <f t="array" ref="F1783">IFERROR(XLOOKUP(E1783,Operadores!A:A,Operadores!B:B))</f>
        <v>CUAJOR</v>
      </c>
      <c r="G1783" s="16" t="s">
        <v>83</v>
      </c>
      <c r="H1783" s="13">
        <v>19.78936</v>
      </c>
      <c r="I1783" s="18">
        <v>588.0</v>
      </c>
      <c r="J1783" s="15">
        <f t="shared" si="5"/>
        <v>11636.14368</v>
      </c>
      <c r="K1783" s="10" t="str">
        <f t="array" ref="K1783">IFERROR(XLOOKUP(G1783,'Tipo de Carga'!A:A,'Tipo de Carga'!B:B))</f>
        <v>Autoabasto</v>
      </c>
      <c r="L1783" s="10">
        <f t="shared" si="2"/>
        <v>3</v>
      </c>
      <c r="M1783" s="10">
        <f t="shared" si="3"/>
        <v>18</v>
      </c>
      <c r="N1783" s="10">
        <f t="shared" si="4"/>
        <v>1</v>
      </c>
      <c r="O1783" s="10" t="str">
        <f t="array" ref="O1783">IFERROR(XLOOKUP(G1783,'Tipo de Carga'!A:A,'Tipo de Carga'!C:C))</f>
        <v>Diesel</v>
      </c>
    </row>
    <row r="1784">
      <c r="A1784" s="16">
        <v>2065.0</v>
      </c>
      <c r="B1784" s="10" t="str">
        <f t="array" ref="B1784">IFERROR(XLOOKUP(A1784,'Asignacion Ene'!A:A,'Asignacion Ene'!C:C))</f>
        <v>PISA Gdl</v>
      </c>
      <c r="C1784" s="10" t="str">
        <f t="array" ref="C1784">IFERROR(XLOOKUP(A1784,'Asignacion Ene'!A:A,'Asignacion Ene'!B:B))</f>
        <v>EC-06</v>
      </c>
      <c r="D1784" s="28">
        <v>45675.0</v>
      </c>
      <c r="E1784" s="16" t="s">
        <v>214</v>
      </c>
      <c r="F1784" s="10" t="str">
        <f t="array" ref="F1784">IFERROR(XLOOKUP(E1784,Operadores!A:A,Operadores!B:B))</f>
        <v>GOMIZT</v>
      </c>
      <c r="G1784" s="16" t="s">
        <v>86</v>
      </c>
      <c r="H1784" s="13">
        <v>19.1917</v>
      </c>
      <c r="I1784" s="18">
        <v>505.0</v>
      </c>
      <c r="J1784" s="15">
        <f t="shared" si="5"/>
        <v>9691.8085</v>
      </c>
      <c r="K1784" s="10" t="str">
        <f t="array" ref="K1784">IFERROR(XLOOKUP(G1784,'Tipo de Carga'!A:A,'Tipo de Carga'!B:B))</f>
        <v>Autoabasto</v>
      </c>
      <c r="L1784" s="10">
        <f t="shared" si="2"/>
        <v>3</v>
      </c>
      <c r="M1784" s="10">
        <f t="shared" si="3"/>
        <v>18</v>
      </c>
      <c r="N1784" s="10">
        <f t="shared" si="4"/>
        <v>1</v>
      </c>
      <c r="O1784" s="10" t="str">
        <f t="array" ref="O1784">IFERROR(XLOOKUP(G1784,'Tipo de Carga'!A:A,'Tipo de Carga'!C:C))</f>
        <v>Diesel</v>
      </c>
    </row>
    <row r="1785">
      <c r="A1785" s="16">
        <v>1869.0</v>
      </c>
      <c r="B1785" s="10" t="str">
        <f t="array" ref="B1785">IFERROR(XLOOKUP(A1785,'Asignacion Ene'!A:A,'Asignacion Ene'!C:C))</f>
        <v>Circuitos</v>
      </c>
      <c r="C1785" s="10" t="str">
        <f t="array" ref="C1785">IFERROR(XLOOKUP(A1785,'Asignacion Ene'!A:A,'Asignacion Ene'!B:B))</f>
        <v>EC-03</v>
      </c>
      <c r="D1785" s="28">
        <v>45675.0</v>
      </c>
      <c r="E1785" s="16" t="s">
        <v>213</v>
      </c>
      <c r="F1785" s="10" t="str">
        <f t="array" ref="F1785">IFERROR(XLOOKUP(E1785,Operadores!A:A,Operadores!B:B))</f>
        <v>MERUBA</v>
      </c>
      <c r="G1785" s="16" t="s">
        <v>86</v>
      </c>
      <c r="H1785" s="13">
        <v>19.1917</v>
      </c>
      <c r="I1785" s="18">
        <v>465.0</v>
      </c>
      <c r="J1785" s="15">
        <f t="shared" si="5"/>
        <v>8924.1405</v>
      </c>
      <c r="K1785" s="10" t="str">
        <f t="array" ref="K1785">IFERROR(XLOOKUP(G1785,'Tipo de Carga'!A:A,'Tipo de Carga'!B:B))</f>
        <v>Autoabasto</v>
      </c>
      <c r="L1785" s="10">
        <f t="shared" si="2"/>
        <v>3</v>
      </c>
      <c r="M1785" s="10">
        <f t="shared" si="3"/>
        <v>18</v>
      </c>
      <c r="N1785" s="10">
        <f t="shared" si="4"/>
        <v>1</v>
      </c>
      <c r="O1785" s="10" t="str">
        <f t="array" ref="O1785">IFERROR(XLOOKUP(G1785,'Tipo de Carga'!A:A,'Tipo de Carga'!C:C))</f>
        <v>Diesel</v>
      </c>
    </row>
    <row r="1786">
      <c r="A1786" s="16">
        <v>1825.0</v>
      </c>
      <c r="B1786" s="10" t="str">
        <f t="array" ref="B1786">IFERROR(XLOOKUP(A1786,'Asignacion Ene'!A:A,'Asignacion Ene'!C:C))</f>
        <v>Circuitos</v>
      </c>
      <c r="C1786" s="10" t="str">
        <f t="array" ref="C1786">IFERROR(XLOOKUP(A1786,'Asignacion Ene'!A:A,'Asignacion Ene'!B:B))</f>
        <v>EC-03</v>
      </c>
      <c r="D1786" s="28">
        <v>45675.0</v>
      </c>
      <c r="E1786" s="16" t="s">
        <v>406</v>
      </c>
      <c r="F1786" s="10" t="str">
        <f t="array" ref="F1786">IFERROR(XLOOKUP(E1786,Operadores!A:A,Operadores!B:B))</f>
        <v>ESPIS</v>
      </c>
      <c r="G1786" s="16" t="s">
        <v>86</v>
      </c>
      <c r="H1786" s="13">
        <v>19.1917</v>
      </c>
      <c r="I1786" s="18">
        <v>330.0</v>
      </c>
      <c r="J1786" s="15">
        <f t="shared" si="5"/>
        <v>6333.261</v>
      </c>
      <c r="K1786" s="10" t="str">
        <f t="array" ref="K1786">IFERROR(XLOOKUP(G1786,'Tipo de Carga'!A:A,'Tipo de Carga'!B:B))</f>
        <v>Autoabasto</v>
      </c>
      <c r="L1786" s="10">
        <f t="shared" si="2"/>
        <v>3</v>
      </c>
      <c r="M1786" s="10">
        <f t="shared" si="3"/>
        <v>18</v>
      </c>
      <c r="N1786" s="10">
        <f t="shared" si="4"/>
        <v>1</v>
      </c>
      <c r="O1786" s="10" t="str">
        <f t="array" ref="O1786">IFERROR(XLOOKUP(G1786,'Tipo de Carga'!A:A,'Tipo de Carga'!C:C))</f>
        <v>Diesel</v>
      </c>
    </row>
    <row r="1787">
      <c r="A1787" s="16">
        <v>1891.0</v>
      </c>
      <c r="B1787" s="10" t="str">
        <f t="array" ref="B1787">IFERROR(XLOOKUP(A1787,'Asignacion Ene'!A:A,'Asignacion Ene'!C:C))</f>
        <v>Circuitos</v>
      </c>
      <c r="C1787" s="10" t="str">
        <f t="array" ref="C1787">IFERROR(XLOOKUP(A1787,'Asignacion Ene'!A:A,'Asignacion Ene'!B:B))</f>
        <v>EC-03</v>
      </c>
      <c r="D1787" s="28">
        <v>45675.0</v>
      </c>
      <c r="E1787" s="16" t="s">
        <v>355</v>
      </c>
      <c r="F1787" s="10" t="str">
        <f t="array" ref="F1787">IFERROR(XLOOKUP(E1787,Operadores!A:A,Operadores!B:B))</f>
        <v>GONJOS03</v>
      </c>
      <c r="G1787" s="16" t="s">
        <v>86</v>
      </c>
      <c r="H1787" s="13">
        <v>19.1917</v>
      </c>
      <c r="I1787" s="18">
        <v>311.0</v>
      </c>
      <c r="J1787" s="15">
        <f t="shared" si="5"/>
        <v>5968.6187</v>
      </c>
      <c r="K1787" s="10" t="str">
        <f t="array" ref="K1787">IFERROR(XLOOKUP(G1787,'Tipo de Carga'!A:A,'Tipo de Carga'!B:B))</f>
        <v>Autoabasto</v>
      </c>
      <c r="L1787" s="10">
        <f t="shared" si="2"/>
        <v>3</v>
      </c>
      <c r="M1787" s="10">
        <f t="shared" si="3"/>
        <v>18</v>
      </c>
      <c r="N1787" s="10">
        <f t="shared" si="4"/>
        <v>1</v>
      </c>
      <c r="O1787" s="10" t="str">
        <f t="array" ref="O1787">IFERROR(XLOOKUP(G1787,'Tipo de Carga'!A:A,'Tipo de Carga'!C:C))</f>
        <v>Diesel</v>
      </c>
    </row>
    <row r="1788">
      <c r="A1788" s="16">
        <v>2084.0</v>
      </c>
      <c r="B1788" s="10" t="str">
        <f t="array" ref="B1788">IFERROR(XLOOKUP(A1788,'Asignacion Ene'!A:A,'Asignacion Ene'!C:C))</f>
        <v>PISA Gdl</v>
      </c>
      <c r="C1788" s="10" t="str">
        <f t="array" ref="C1788">IFERROR(XLOOKUP(A1788,'Asignacion Ene'!A:A,'Asignacion Ene'!B:B))</f>
        <v>EC-06</v>
      </c>
      <c r="D1788" s="28">
        <v>45675.0</v>
      </c>
      <c r="E1788" s="16" t="s">
        <v>216</v>
      </c>
      <c r="F1788" s="10" t="str">
        <f t="array" ref="F1788">IFERROR(XLOOKUP(E1788,Operadores!A:A,Operadores!B:B))</f>
        <v>LOPEDU</v>
      </c>
      <c r="G1788" s="16" t="s">
        <v>86</v>
      </c>
      <c r="H1788" s="13">
        <v>19.1917</v>
      </c>
      <c r="I1788" s="18">
        <v>467.0</v>
      </c>
      <c r="J1788" s="15">
        <f t="shared" si="5"/>
        <v>8962.5239</v>
      </c>
      <c r="K1788" s="10" t="str">
        <f t="array" ref="K1788">IFERROR(XLOOKUP(G1788,'Tipo de Carga'!A:A,'Tipo de Carga'!B:B))</f>
        <v>Autoabasto</v>
      </c>
      <c r="L1788" s="10">
        <f t="shared" si="2"/>
        <v>3</v>
      </c>
      <c r="M1788" s="10">
        <f t="shared" si="3"/>
        <v>18</v>
      </c>
      <c r="N1788" s="10">
        <f t="shared" si="4"/>
        <v>1</v>
      </c>
      <c r="O1788" s="10" t="str">
        <f t="array" ref="O1788">IFERROR(XLOOKUP(G1788,'Tipo de Carga'!A:A,'Tipo de Carga'!C:C))</f>
        <v>Diesel</v>
      </c>
    </row>
    <row r="1789">
      <c r="A1789" s="16">
        <v>1949.0</v>
      </c>
      <c r="B1789" s="10" t="str">
        <f t="array" ref="B1789">IFERROR(XLOOKUP(A1789,'Asignacion Ene'!A:A,'Asignacion Ene'!C:C))</f>
        <v>MeLi asignado SD</v>
      </c>
      <c r="C1789" s="10" t="str">
        <f t="array" ref="C1789">IFERROR(XLOOKUP(A1789,'Asignacion Ene'!A:A,'Asignacion Ene'!B:B))</f>
        <v>EC-05</v>
      </c>
      <c r="D1789" s="28">
        <v>45675.0</v>
      </c>
      <c r="E1789" s="16" t="s">
        <v>195</v>
      </c>
      <c r="F1789" s="10" t="str">
        <f t="array" ref="F1789">IFERROR(XLOOKUP(E1789,Operadores!A:A,Operadores!B:B))</f>
        <v>MUÑJU</v>
      </c>
      <c r="G1789" s="16" t="s">
        <v>86</v>
      </c>
      <c r="H1789" s="13">
        <v>19.1917</v>
      </c>
      <c r="I1789" s="18">
        <v>456.0</v>
      </c>
      <c r="J1789" s="15">
        <f t="shared" si="5"/>
        <v>8751.4152</v>
      </c>
      <c r="K1789" s="10" t="str">
        <f t="array" ref="K1789">IFERROR(XLOOKUP(G1789,'Tipo de Carga'!A:A,'Tipo de Carga'!B:B))</f>
        <v>Autoabasto</v>
      </c>
      <c r="L1789" s="10">
        <f t="shared" si="2"/>
        <v>3</v>
      </c>
      <c r="M1789" s="10">
        <f t="shared" si="3"/>
        <v>18</v>
      </c>
      <c r="N1789" s="10">
        <f t="shared" si="4"/>
        <v>1</v>
      </c>
      <c r="O1789" s="10" t="str">
        <f t="array" ref="O1789">IFERROR(XLOOKUP(G1789,'Tipo de Carga'!A:A,'Tipo de Carga'!C:C))</f>
        <v>Diesel</v>
      </c>
    </row>
    <row r="1790">
      <c r="A1790" s="16">
        <v>1850.0</v>
      </c>
      <c r="B1790" s="10" t="str">
        <f t="array" ref="B1790">IFERROR(XLOOKUP(A1790,'Asignacion Ene'!A:A,'Asignacion Ene'!C:C))</f>
        <v>Hisense</v>
      </c>
      <c r="C1790" s="10" t="str">
        <f t="array" ref="C1790">IFERROR(XLOOKUP(A1790,'Asignacion Ene'!A:A,'Asignacion Ene'!B:B))</f>
        <v>EC-03</v>
      </c>
      <c r="D1790" s="28">
        <v>45675.0</v>
      </c>
      <c r="E1790" s="16" t="s">
        <v>218</v>
      </c>
      <c r="F1790" s="10" t="str">
        <f t="array" ref="F1790">IFERROR(XLOOKUP(E1790,Operadores!A:A,Operadores!B:B))</f>
        <v>DOMSAL</v>
      </c>
      <c r="G1790" s="16" t="s">
        <v>33</v>
      </c>
      <c r="H1790" s="13">
        <v>19.16584</v>
      </c>
      <c r="I1790" s="18">
        <v>533.0</v>
      </c>
      <c r="J1790" s="15">
        <f t="shared" si="5"/>
        <v>10215.39272</v>
      </c>
      <c r="K1790" s="10" t="str">
        <f t="array" ref="K1790">IFERROR(XLOOKUP(G1790,'Tipo de Carga'!A:A,'Tipo de Carga'!B:B))</f>
        <v>Autoabasto</v>
      </c>
      <c r="L1790" s="10">
        <f t="shared" si="2"/>
        <v>3</v>
      </c>
      <c r="M1790" s="10">
        <f t="shared" si="3"/>
        <v>18</v>
      </c>
      <c r="N1790" s="10">
        <f t="shared" si="4"/>
        <v>1</v>
      </c>
      <c r="O1790" s="10" t="str">
        <f t="array" ref="O1790">IFERROR(XLOOKUP(G1790,'Tipo de Carga'!A:A,'Tipo de Carga'!C:C))</f>
        <v>Diesel</v>
      </c>
    </row>
    <row r="1791">
      <c r="A1791" s="16">
        <v>1847.0</v>
      </c>
      <c r="B1791" s="10" t="str">
        <f t="array" ref="B1791">IFERROR(XLOOKUP(A1791,'Asignacion Ene'!A:A,'Asignacion Ene'!C:C))</f>
        <v>Circuitos</v>
      </c>
      <c r="C1791" s="10" t="str">
        <f t="array" ref="C1791">IFERROR(XLOOKUP(A1791,'Asignacion Ene'!A:A,'Asignacion Ene'!B:B))</f>
        <v>EC-03</v>
      </c>
      <c r="D1791" s="28">
        <v>45675.0</v>
      </c>
      <c r="E1791" s="16" t="s">
        <v>299</v>
      </c>
      <c r="F1791" s="10" t="str">
        <f t="array" ref="F1791">IFERROR(XLOOKUP(E1791,Operadores!A:A,Operadores!B:B))</f>
        <v>HERJO17X</v>
      </c>
      <c r="G1791" s="16" t="s">
        <v>33</v>
      </c>
      <c r="H1791" s="13">
        <v>19.16584</v>
      </c>
      <c r="I1791" s="18">
        <v>265.0</v>
      </c>
      <c r="J1791" s="15">
        <f t="shared" si="5"/>
        <v>5078.9476</v>
      </c>
      <c r="K1791" s="10" t="str">
        <f t="array" ref="K1791">IFERROR(XLOOKUP(G1791,'Tipo de Carga'!A:A,'Tipo de Carga'!B:B))</f>
        <v>Autoabasto</v>
      </c>
      <c r="L1791" s="10">
        <f t="shared" si="2"/>
        <v>3</v>
      </c>
      <c r="M1791" s="10">
        <f t="shared" si="3"/>
        <v>18</v>
      </c>
      <c r="N1791" s="10">
        <f t="shared" si="4"/>
        <v>1</v>
      </c>
      <c r="O1791" s="10" t="str">
        <f t="array" ref="O1791">IFERROR(XLOOKUP(G1791,'Tipo de Carga'!A:A,'Tipo de Carga'!C:C))</f>
        <v>Diesel</v>
      </c>
    </row>
    <row r="1792">
      <c r="A1792" s="16" t="s">
        <v>31</v>
      </c>
      <c r="B1792" s="10" t="str">
        <f t="array" ref="B1792">IFERROR(XLOOKUP(A1792,'Asignacion Ene'!A:A,'Asignacion Ene'!C:C))</f>
        <v/>
      </c>
      <c r="C1792" s="10" t="str">
        <f t="array" ref="C1792">IFERROR(XLOOKUP(A1792,'Asignacion Ene'!A:A,'Asignacion Ene'!B:B))</f>
        <v/>
      </c>
      <c r="D1792" s="28">
        <v>45675.0</v>
      </c>
      <c r="E1792" s="16" t="s">
        <v>32</v>
      </c>
      <c r="F1792" s="10" t="str">
        <f t="array" ref="F1792">IFERROR(XLOOKUP(E1792,Operadores!A:A,Operadores!B:B))</f>
        <v>MTTO</v>
      </c>
      <c r="G1792" s="16" t="s">
        <v>33</v>
      </c>
      <c r="H1792" s="13">
        <v>19.16584</v>
      </c>
      <c r="I1792" s="18">
        <v>80.0</v>
      </c>
      <c r="J1792" s="15">
        <f t="shared" si="5"/>
        <v>1533.2672</v>
      </c>
      <c r="K1792" s="10" t="str">
        <f t="array" ref="K1792">IFERROR(XLOOKUP(G1792,'Tipo de Carga'!A:A,'Tipo de Carga'!B:B))</f>
        <v>Autoabasto</v>
      </c>
      <c r="L1792" s="10">
        <f t="shared" si="2"/>
        <v>3</v>
      </c>
      <c r="M1792" s="10">
        <f t="shared" si="3"/>
        <v>18</v>
      </c>
      <c r="N1792" s="10">
        <f t="shared" si="4"/>
        <v>1</v>
      </c>
      <c r="O1792" s="10" t="str">
        <f t="array" ref="O1792">IFERROR(XLOOKUP(G1792,'Tipo de Carga'!A:A,'Tipo de Carga'!C:C))</f>
        <v>Diesel</v>
      </c>
    </row>
    <row r="1793">
      <c r="A1793" s="16" t="s">
        <v>31</v>
      </c>
      <c r="B1793" s="10" t="str">
        <f t="array" ref="B1793">IFERROR(XLOOKUP(A1793,'Asignacion Ene'!A:A,'Asignacion Ene'!C:C))</f>
        <v/>
      </c>
      <c r="C1793" s="10" t="str">
        <f t="array" ref="C1793">IFERROR(XLOOKUP(A1793,'Asignacion Ene'!A:A,'Asignacion Ene'!B:B))</f>
        <v/>
      </c>
      <c r="D1793" s="28">
        <v>45675.0</v>
      </c>
      <c r="E1793" s="16" t="s">
        <v>32</v>
      </c>
      <c r="F1793" s="10" t="str">
        <f t="array" ref="F1793">IFERROR(XLOOKUP(E1793,Operadores!A:A,Operadores!B:B))</f>
        <v>MTTO</v>
      </c>
      <c r="G1793" s="16" t="s">
        <v>33</v>
      </c>
      <c r="H1793" s="13">
        <v>19.16584</v>
      </c>
      <c r="I1793" s="18">
        <v>120.0</v>
      </c>
      <c r="J1793" s="15">
        <f t="shared" si="5"/>
        <v>2299.9008</v>
      </c>
      <c r="K1793" s="10" t="str">
        <f t="array" ref="K1793">IFERROR(XLOOKUP(G1793,'Tipo de Carga'!A:A,'Tipo de Carga'!B:B))</f>
        <v>Autoabasto</v>
      </c>
      <c r="L1793" s="10">
        <f t="shared" si="2"/>
        <v>3</v>
      </c>
      <c r="M1793" s="10">
        <f t="shared" si="3"/>
        <v>18</v>
      </c>
      <c r="N1793" s="10">
        <f t="shared" si="4"/>
        <v>1</v>
      </c>
      <c r="O1793" s="10" t="str">
        <f t="array" ref="O1793">IFERROR(XLOOKUP(G1793,'Tipo de Carga'!A:A,'Tipo de Carga'!C:C))</f>
        <v>Diesel</v>
      </c>
    </row>
    <row r="1794">
      <c r="A1794" s="16">
        <v>1942.0</v>
      </c>
      <c r="B1794" s="10" t="str">
        <f t="array" ref="B1794">IFERROR(XLOOKUP(A1794,'Asignacion Ene'!A:A,'Asignacion Ene'!C:C))</f>
        <v>MeLi asignado SD</v>
      </c>
      <c r="C1794" s="10" t="str">
        <f t="array" ref="C1794">IFERROR(XLOOKUP(A1794,'Asignacion Ene'!A:A,'Asignacion Ene'!B:B))</f>
        <v>EC-05</v>
      </c>
      <c r="D1794" s="28">
        <v>45675.0</v>
      </c>
      <c r="E1794" s="16" t="s">
        <v>64</v>
      </c>
      <c r="F1794" s="10" t="str">
        <f t="array" ref="F1794">IFERROR(XLOOKUP(E1794,Operadores!A:A,Operadores!B:B))</f>
        <v>GARJUA04</v>
      </c>
      <c r="G1794" s="16" t="s">
        <v>33</v>
      </c>
      <c r="H1794" s="13">
        <v>19.16584</v>
      </c>
      <c r="I1794" s="18">
        <v>244.0</v>
      </c>
      <c r="J1794" s="15">
        <f t="shared" si="5"/>
        <v>4676.46496</v>
      </c>
      <c r="K1794" s="10" t="str">
        <f t="array" ref="K1794">IFERROR(XLOOKUP(G1794,'Tipo de Carga'!A:A,'Tipo de Carga'!B:B))</f>
        <v>Autoabasto</v>
      </c>
      <c r="L1794" s="10">
        <f t="shared" si="2"/>
        <v>3</v>
      </c>
      <c r="M1794" s="10">
        <f t="shared" si="3"/>
        <v>18</v>
      </c>
      <c r="N1794" s="10">
        <f t="shared" si="4"/>
        <v>1</v>
      </c>
      <c r="O1794" s="10" t="str">
        <f t="array" ref="O1794">IFERROR(XLOOKUP(G1794,'Tipo de Carga'!A:A,'Tipo de Carga'!C:C))</f>
        <v>Diesel</v>
      </c>
    </row>
    <row r="1795">
      <c r="A1795" s="16">
        <v>2041.0</v>
      </c>
      <c r="B1795" s="10" t="str">
        <f t="array" ref="B1795">IFERROR(XLOOKUP(A1795,'Asignacion Ene'!A:A,'Asignacion Ene'!C:C))</f>
        <v>PISA Gdl</v>
      </c>
      <c r="C1795" s="10" t="str">
        <f t="array" ref="C1795">IFERROR(XLOOKUP(A1795,'Asignacion Ene'!A:A,'Asignacion Ene'!B:B))</f>
        <v>EC-06</v>
      </c>
      <c r="D1795" s="28">
        <v>45675.0</v>
      </c>
      <c r="E1795" s="16" t="s">
        <v>393</v>
      </c>
      <c r="F1795" s="10" t="str">
        <f t="array" ref="F1795">IFERROR(XLOOKUP(E1795,Operadores!A:A,Operadores!B:B))</f>
        <v>GONRAF</v>
      </c>
      <c r="G1795" s="16" t="s">
        <v>33</v>
      </c>
      <c r="H1795" s="13">
        <v>19.16584</v>
      </c>
      <c r="I1795" s="18">
        <v>741.0</v>
      </c>
      <c r="J1795" s="15">
        <f t="shared" si="5"/>
        <v>14201.88744</v>
      </c>
      <c r="K1795" s="10" t="str">
        <f t="array" ref="K1795">IFERROR(XLOOKUP(G1795,'Tipo de Carga'!A:A,'Tipo de Carga'!B:B))</f>
        <v>Autoabasto</v>
      </c>
      <c r="L1795" s="10">
        <f t="shared" si="2"/>
        <v>3</v>
      </c>
      <c r="M1795" s="10">
        <f t="shared" si="3"/>
        <v>18</v>
      </c>
      <c r="N1795" s="10">
        <f t="shared" si="4"/>
        <v>1</v>
      </c>
      <c r="O1795" s="10" t="str">
        <f t="array" ref="O1795">IFERROR(XLOOKUP(G1795,'Tipo de Carga'!A:A,'Tipo de Carga'!C:C))</f>
        <v>Diesel</v>
      </c>
    </row>
    <row r="1796">
      <c r="A1796" s="16">
        <v>1875.0</v>
      </c>
      <c r="B1796" s="10" t="str">
        <f t="array" ref="B1796">IFERROR(XLOOKUP(A1796,'Asignacion Ene'!A:A,'Asignacion Ene'!C:C))</f>
        <v>Circuitos</v>
      </c>
      <c r="C1796" s="10" t="str">
        <f t="array" ref="C1796">IFERROR(XLOOKUP(A1796,'Asignacion Ene'!A:A,'Asignacion Ene'!B:B))</f>
        <v>EC-03</v>
      </c>
      <c r="D1796" s="28">
        <v>45675.0</v>
      </c>
      <c r="E1796" s="16" t="s">
        <v>47</v>
      </c>
      <c r="F1796" s="10" t="str">
        <f t="array" ref="F1796">IFERROR(XLOOKUP(E1796,Operadores!A:A,Operadores!B:B))</f>
        <v>CARJOR</v>
      </c>
      <c r="G1796" s="16" t="s">
        <v>33</v>
      </c>
      <c r="H1796" s="13">
        <v>19.16584</v>
      </c>
      <c r="I1796" s="18">
        <v>392.0</v>
      </c>
      <c r="J1796" s="15">
        <f t="shared" si="5"/>
        <v>7513.00928</v>
      </c>
      <c r="K1796" s="10" t="str">
        <f t="array" ref="K1796">IFERROR(XLOOKUP(G1796,'Tipo de Carga'!A:A,'Tipo de Carga'!B:B))</f>
        <v>Autoabasto</v>
      </c>
      <c r="L1796" s="10">
        <f t="shared" si="2"/>
        <v>3</v>
      </c>
      <c r="M1796" s="10">
        <f t="shared" si="3"/>
        <v>18</v>
      </c>
      <c r="N1796" s="10">
        <f t="shared" si="4"/>
        <v>1</v>
      </c>
      <c r="O1796" s="10" t="str">
        <f t="array" ref="O1796">IFERROR(XLOOKUP(G1796,'Tipo de Carga'!A:A,'Tipo de Carga'!C:C))</f>
        <v>Diesel</v>
      </c>
    </row>
    <row r="1797">
      <c r="A1797" s="16">
        <v>2008.0</v>
      </c>
      <c r="B1797" s="10" t="str">
        <f t="array" ref="B1797">IFERROR(XLOOKUP(A1797,'Asignacion Ene'!A:A,'Asignacion Ene'!C:C))</f>
        <v>MeLi Dedicado Merida</v>
      </c>
      <c r="C1797" s="10" t="str">
        <f t="array" ref="C1797">IFERROR(XLOOKUP(A1797,'Asignacion Ene'!A:A,'Asignacion Ene'!B:B))</f>
        <v>EC-05</v>
      </c>
      <c r="D1797" s="28">
        <v>45675.0</v>
      </c>
      <c r="E1797" s="16" t="s">
        <v>28</v>
      </c>
      <c r="F1797" s="10" t="str">
        <f t="array" ref="F1797">IFERROR(XLOOKUP(E1797,Operadores!A:A,Operadores!B:B))</f>
        <v>CADEMM</v>
      </c>
      <c r="G1797" s="16" t="s">
        <v>39</v>
      </c>
      <c r="H1797" s="13">
        <v>20.806606</v>
      </c>
      <c r="I1797" s="18">
        <v>472.0</v>
      </c>
      <c r="J1797" s="15">
        <f t="shared" si="5"/>
        <v>9820.718032</v>
      </c>
      <c r="K1797" s="10" t="str">
        <f t="array" ref="K1797">IFERROR(XLOOKUP(G1797,'Tipo de Carga'!A:A,'Tipo de Carga'!B:B))</f>
        <v>Autoabasto</v>
      </c>
      <c r="L1797" s="10">
        <f t="shared" si="2"/>
        <v>3</v>
      </c>
      <c r="M1797" s="10">
        <f t="shared" si="3"/>
        <v>18</v>
      </c>
      <c r="N1797" s="10">
        <f t="shared" si="4"/>
        <v>1</v>
      </c>
      <c r="O1797" s="10" t="str">
        <f t="array" ref="O1797">IFERROR(XLOOKUP(G1797,'Tipo de Carga'!A:A,'Tipo de Carga'!C:C))</f>
        <v>Diesel</v>
      </c>
    </row>
    <row r="1798">
      <c r="A1798" s="16">
        <v>2011.0</v>
      </c>
      <c r="B1798" s="10" t="str">
        <f t="array" ref="B1798">IFERROR(XLOOKUP(A1798,'Asignacion Ene'!A:A,'Asignacion Ene'!C:C))</f>
        <v>MeLi Dedicado TD</v>
      </c>
      <c r="C1798" s="10" t="str">
        <f t="array" ref="C1798">IFERROR(XLOOKUP(A1798,'Asignacion Ene'!A:A,'Asignacion Ene'!B:B))</f>
        <v>EC-05</v>
      </c>
      <c r="D1798" s="28">
        <v>45675.0</v>
      </c>
      <c r="E1798" s="16" t="s">
        <v>30</v>
      </c>
      <c r="F1798" s="10" t="str">
        <f t="array" ref="F1798">IFERROR(XLOOKUP(E1798,Operadores!A:A,Operadores!B:B))</f>
        <v>GUEGAB</v>
      </c>
      <c r="G1798" s="16" t="s">
        <v>39</v>
      </c>
      <c r="H1798" s="13">
        <v>20.806606</v>
      </c>
      <c r="I1798" s="18">
        <v>235.0</v>
      </c>
      <c r="J1798" s="15">
        <f t="shared" si="5"/>
        <v>4889.55241</v>
      </c>
      <c r="K1798" s="10" t="str">
        <f t="array" ref="K1798">IFERROR(XLOOKUP(G1798,'Tipo de Carga'!A:A,'Tipo de Carga'!B:B))</f>
        <v>Autoabasto</v>
      </c>
      <c r="L1798" s="10">
        <f t="shared" si="2"/>
        <v>3</v>
      </c>
      <c r="M1798" s="10">
        <f t="shared" si="3"/>
        <v>18</v>
      </c>
      <c r="N1798" s="10">
        <f t="shared" si="4"/>
        <v>1</v>
      </c>
      <c r="O1798" s="10" t="str">
        <f t="array" ref="O1798">IFERROR(XLOOKUP(G1798,'Tipo de Carga'!A:A,'Tipo de Carga'!C:C))</f>
        <v>Diesel</v>
      </c>
    </row>
    <row r="1799">
      <c r="A1799" s="16">
        <v>2000.0</v>
      </c>
      <c r="B1799" s="10" t="str">
        <f t="array" ref="B1799">IFERROR(XLOOKUP(A1799,'Asignacion Ene'!A:A,'Asignacion Ene'!C:C))</f>
        <v>MeLi Dedicado Merida</v>
      </c>
      <c r="C1799" s="10" t="str">
        <f t="array" ref="C1799">IFERROR(XLOOKUP(A1799,'Asignacion Ene'!A:A,'Asignacion Ene'!B:B))</f>
        <v>EC-05</v>
      </c>
      <c r="D1799" s="28">
        <v>45675.0</v>
      </c>
      <c r="E1799" s="16" t="s">
        <v>407</v>
      </c>
      <c r="F1799" s="10" t="str">
        <f t="array" ref="F1799">IFERROR(XLOOKUP(E1799,Operadores!A:A,Operadores!B:B))</f>
        <v>CERDAV</v>
      </c>
      <c r="G1799" s="16" t="s">
        <v>39</v>
      </c>
      <c r="H1799" s="13">
        <v>20.806606</v>
      </c>
      <c r="I1799" s="18">
        <v>200.0</v>
      </c>
      <c r="J1799" s="15">
        <f t="shared" si="5"/>
        <v>4161.3212</v>
      </c>
      <c r="K1799" s="10" t="str">
        <f t="array" ref="K1799">IFERROR(XLOOKUP(G1799,'Tipo de Carga'!A:A,'Tipo de Carga'!B:B))</f>
        <v>Autoabasto</v>
      </c>
      <c r="L1799" s="10">
        <f t="shared" si="2"/>
        <v>3</v>
      </c>
      <c r="M1799" s="10">
        <f t="shared" si="3"/>
        <v>18</v>
      </c>
      <c r="N1799" s="10">
        <f t="shared" si="4"/>
        <v>1</v>
      </c>
      <c r="O1799" s="10" t="str">
        <f t="array" ref="O1799">IFERROR(XLOOKUP(G1799,'Tipo de Carga'!A:A,'Tipo de Carga'!C:C))</f>
        <v>Diesel</v>
      </c>
    </row>
    <row r="1800">
      <c r="A1800" s="16">
        <v>1798.0</v>
      </c>
      <c r="B1800" s="10" t="str">
        <f t="array" ref="B1800">IFERROR(XLOOKUP(A1800,'Asignacion Ene'!A:A,'Asignacion Ene'!C:C))</f>
        <v>Wm Full</v>
      </c>
      <c r="C1800" s="10" t="str">
        <f t="array" ref="C1800">IFERROR(XLOOKUP(A1800,'Asignacion Ene'!A:A,'Asignacion Ene'!B:B))</f>
        <v>EC-08</v>
      </c>
      <c r="D1800" s="28">
        <v>45675.0</v>
      </c>
      <c r="E1800" s="16" t="s">
        <v>42</v>
      </c>
      <c r="F1800" s="10" t="str">
        <f t="array" ref="F1800">IFERROR(XLOOKUP(E1800,Operadores!A:A,Operadores!B:B))</f>
        <v>COPJAI</v>
      </c>
      <c r="G1800" s="16" t="s">
        <v>39</v>
      </c>
      <c r="H1800" s="13">
        <v>20.806606</v>
      </c>
      <c r="I1800" s="18">
        <v>410.0</v>
      </c>
      <c r="J1800" s="15">
        <f t="shared" si="5"/>
        <v>8530.70846</v>
      </c>
      <c r="K1800" s="10" t="str">
        <f t="array" ref="K1800">IFERROR(XLOOKUP(G1800,'Tipo de Carga'!A:A,'Tipo de Carga'!B:B))</f>
        <v>Autoabasto</v>
      </c>
      <c r="L1800" s="10">
        <f t="shared" si="2"/>
        <v>3</v>
      </c>
      <c r="M1800" s="10">
        <f t="shared" si="3"/>
        <v>18</v>
      </c>
      <c r="N1800" s="10">
        <f t="shared" si="4"/>
        <v>1</v>
      </c>
      <c r="O1800" s="10" t="str">
        <f t="array" ref="O1800">IFERROR(XLOOKUP(G1800,'Tipo de Carga'!A:A,'Tipo de Carga'!C:C))</f>
        <v>Diesel</v>
      </c>
    </row>
    <row r="1801">
      <c r="A1801" s="16">
        <v>1991.0</v>
      </c>
      <c r="B1801" s="10" t="str">
        <f t="array" ref="B1801">IFERROR(XLOOKUP(A1801,'Asignacion Ene'!A:A,'Asignacion Ene'!C:C))</f>
        <v>MeLi Dedicado Merida</v>
      </c>
      <c r="C1801" s="10" t="str">
        <f t="array" ref="C1801">IFERROR(XLOOKUP(A1801,'Asignacion Ene'!A:A,'Asignacion Ene'!B:B))</f>
        <v>EC-05</v>
      </c>
      <c r="D1801" s="28">
        <v>45675.0</v>
      </c>
      <c r="E1801" s="16" t="s">
        <v>165</v>
      </c>
      <c r="F1801" s="10" t="str">
        <f t="array" ref="F1801">IFERROR(XLOOKUP(E1801,Operadores!A:A,Operadores!B:B))</f>
        <v>RUEREN</v>
      </c>
      <c r="G1801" s="16" t="s">
        <v>39</v>
      </c>
      <c r="H1801" s="13">
        <v>20.806606</v>
      </c>
      <c r="I1801" s="18">
        <v>220.0</v>
      </c>
      <c r="J1801" s="15">
        <f t="shared" si="5"/>
        <v>4577.45332</v>
      </c>
      <c r="K1801" s="10" t="str">
        <f t="array" ref="K1801">IFERROR(XLOOKUP(G1801,'Tipo de Carga'!A:A,'Tipo de Carga'!B:B))</f>
        <v>Autoabasto</v>
      </c>
      <c r="L1801" s="10">
        <f t="shared" si="2"/>
        <v>3</v>
      </c>
      <c r="M1801" s="10">
        <f t="shared" si="3"/>
        <v>18</v>
      </c>
      <c r="N1801" s="10">
        <f t="shared" si="4"/>
        <v>1</v>
      </c>
      <c r="O1801" s="10" t="str">
        <f t="array" ref="O1801">IFERROR(XLOOKUP(G1801,'Tipo de Carga'!A:A,'Tipo de Carga'!C:C))</f>
        <v>Diesel</v>
      </c>
    </row>
    <row r="1802">
      <c r="A1802" s="16">
        <v>1999.0</v>
      </c>
      <c r="B1802" s="10" t="str">
        <f t="array" ref="B1802">IFERROR(XLOOKUP(A1802,'Asignacion Ene'!A:A,'Asignacion Ene'!C:C))</f>
        <v>MeLi Dedicado Merida</v>
      </c>
      <c r="C1802" s="10" t="str">
        <f t="array" ref="C1802">IFERROR(XLOOKUP(A1802,'Asignacion Ene'!A:A,'Asignacion Ene'!B:B))</f>
        <v>EC-05</v>
      </c>
      <c r="D1802" s="28">
        <v>45675.0</v>
      </c>
      <c r="E1802" s="16" t="s">
        <v>88</v>
      </c>
      <c r="F1802" s="10" t="str">
        <f t="array" ref="F1802">IFERROR(XLOOKUP(E1802,Operadores!A:A,Operadores!B:B))</f>
        <v>CAMJOS</v>
      </c>
      <c r="G1802" s="16" t="s">
        <v>39</v>
      </c>
      <c r="H1802" s="13">
        <v>20.806606</v>
      </c>
      <c r="I1802" s="18">
        <v>234.0</v>
      </c>
      <c r="J1802" s="15">
        <f t="shared" si="5"/>
        <v>4868.745804</v>
      </c>
      <c r="K1802" s="10" t="str">
        <f t="array" ref="K1802">IFERROR(XLOOKUP(G1802,'Tipo de Carga'!A:A,'Tipo de Carga'!B:B))</f>
        <v>Autoabasto</v>
      </c>
      <c r="L1802" s="10">
        <f t="shared" si="2"/>
        <v>3</v>
      </c>
      <c r="M1802" s="10">
        <f t="shared" si="3"/>
        <v>18</v>
      </c>
      <c r="N1802" s="10">
        <f t="shared" si="4"/>
        <v>1</v>
      </c>
      <c r="O1802" s="10" t="str">
        <f t="array" ref="O1802">IFERROR(XLOOKUP(G1802,'Tipo de Carga'!A:A,'Tipo de Carga'!C:C))</f>
        <v>Diesel</v>
      </c>
    </row>
    <row r="1803">
      <c r="A1803" s="16">
        <v>1721.0</v>
      </c>
      <c r="B1803" s="10" t="str">
        <f t="array" ref="B1803">IFERROR(XLOOKUP(A1803,'Asignacion Ene'!A:A,'Asignacion Ene'!C:C))</f>
        <v>Wm Full</v>
      </c>
      <c r="C1803" s="10" t="str">
        <f t="array" ref="C1803">IFERROR(XLOOKUP(A1803,'Asignacion Ene'!A:A,'Asignacion Ene'!B:B))</f>
        <v>EC-08</v>
      </c>
      <c r="D1803" s="28">
        <v>45675.0</v>
      </c>
      <c r="E1803" s="16" t="s">
        <v>371</v>
      </c>
      <c r="F1803" s="10" t="str">
        <f t="array" ref="F1803">IFERROR(XLOOKUP(E1803,Operadores!A:A,Operadores!B:B))</f>
        <v>MAYSA</v>
      </c>
      <c r="G1803" s="16" t="s">
        <v>39</v>
      </c>
      <c r="H1803" s="13">
        <v>20.806606</v>
      </c>
      <c r="I1803" s="18">
        <v>413.0</v>
      </c>
      <c r="J1803" s="15">
        <f t="shared" si="5"/>
        <v>8593.128278</v>
      </c>
      <c r="K1803" s="10" t="str">
        <f t="array" ref="K1803">IFERROR(XLOOKUP(G1803,'Tipo de Carga'!A:A,'Tipo de Carga'!B:B))</f>
        <v>Autoabasto</v>
      </c>
      <c r="L1803" s="10">
        <f t="shared" si="2"/>
        <v>3</v>
      </c>
      <c r="M1803" s="10">
        <f t="shared" si="3"/>
        <v>18</v>
      </c>
      <c r="N1803" s="10">
        <f t="shared" si="4"/>
        <v>1</v>
      </c>
      <c r="O1803" s="10" t="str">
        <f t="array" ref="O1803">IFERROR(XLOOKUP(G1803,'Tipo de Carga'!A:A,'Tipo de Carga'!C:C))</f>
        <v>Diesel</v>
      </c>
    </row>
    <row r="1804">
      <c r="A1804" s="16">
        <v>2020.0</v>
      </c>
      <c r="B1804" s="10" t="str">
        <f t="array" ref="B1804">IFERROR(XLOOKUP(A1804,'Asignacion Ene'!A:A,'Asignacion Ene'!C:C))</f>
        <v>MeLi Dedicado Merida</v>
      </c>
      <c r="C1804" s="10" t="str">
        <f t="array" ref="C1804">IFERROR(XLOOKUP(A1804,'Asignacion Ene'!A:A,'Asignacion Ene'!B:B))</f>
        <v>EC-05</v>
      </c>
      <c r="D1804" s="28">
        <v>45675.0</v>
      </c>
      <c r="E1804" s="16" t="s">
        <v>283</v>
      </c>
      <c r="F1804" s="10" t="str">
        <f t="array" ref="F1804">IFERROR(XLOOKUP(E1804,Operadores!A:A,Operadores!B:B))</f>
        <v>MUÑOSC</v>
      </c>
      <c r="G1804" s="16" t="s">
        <v>39</v>
      </c>
      <c r="H1804" s="13">
        <v>20.806606</v>
      </c>
      <c r="I1804" s="18">
        <v>420.0</v>
      </c>
      <c r="J1804" s="15">
        <f t="shared" si="5"/>
        <v>8738.77452</v>
      </c>
      <c r="K1804" s="10" t="str">
        <f t="array" ref="K1804">IFERROR(XLOOKUP(G1804,'Tipo de Carga'!A:A,'Tipo de Carga'!B:B))</f>
        <v>Autoabasto</v>
      </c>
      <c r="L1804" s="10">
        <f t="shared" si="2"/>
        <v>3</v>
      </c>
      <c r="M1804" s="10">
        <f t="shared" si="3"/>
        <v>18</v>
      </c>
      <c r="N1804" s="10">
        <f t="shared" si="4"/>
        <v>1</v>
      </c>
      <c r="O1804" s="10" t="str">
        <f t="array" ref="O1804">IFERROR(XLOOKUP(G1804,'Tipo de Carga'!A:A,'Tipo de Carga'!C:C))</f>
        <v>Diesel</v>
      </c>
    </row>
    <row r="1805">
      <c r="A1805" s="16">
        <v>1964.0</v>
      </c>
      <c r="B1805" s="10" t="str">
        <f t="array" ref="B1805">IFERROR(XLOOKUP(A1805,'Asignacion Ene'!A:A,'Asignacion Ene'!C:C))</f>
        <v>MeLi asignado SD</v>
      </c>
      <c r="C1805" s="10" t="str">
        <f t="array" ref="C1805">IFERROR(XLOOKUP(A1805,'Asignacion Ene'!A:A,'Asignacion Ene'!B:B))</f>
        <v>EC-05</v>
      </c>
      <c r="D1805" s="28">
        <v>45675.0</v>
      </c>
      <c r="E1805" s="16" t="s">
        <v>174</v>
      </c>
      <c r="F1805" s="10" t="str">
        <f t="array" ref="F1805">IFERROR(XLOOKUP(E1805,Operadores!A:A,Operadores!B:B))</f>
        <v>BENOSC</v>
      </c>
      <c r="G1805" s="16" t="s">
        <v>39</v>
      </c>
      <c r="H1805" s="13">
        <v>20.806606</v>
      </c>
      <c r="I1805" s="18">
        <v>557.0</v>
      </c>
      <c r="J1805" s="15">
        <f t="shared" si="5"/>
        <v>11589.27954</v>
      </c>
      <c r="K1805" s="10" t="str">
        <f t="array" ref="K1805">IFERROR(XLOOKUP(G1805,'Tipo de Carga'!A:A,'Tipo de Carga'!B:B))</f>
        <v>Autoabasto</v>
      </c>
      <c r="L1805" s="10">
        <f t="shared" si="2"/>
        <v>3</v>
      </c>
      <c r="M1805" s="10">
        <f t="shared" si="3"/>
        <v>18</v>
      </c>
      <c r="N1805" s="10">
        <f t="shared" si="4"/>
        <v>1</v>
      </c>
      <c r="O1805" s="10" t="str">
        <f t="array" ref="O1805">IFERROR(XLOOKUP(G1805,'Tipo de Carga'!A:A,'Tipo de Carga'!C:C))</f>
        <v>Diesel</v>
      </c>
    </row>
    <row r="1806">
      <c r="A1806" s="16">
        <v>1816.0</v>
      </c>
      <c r="B1806" s="10" t="str">
        <f t="array" ref="B1806">IFERROR(XLOOKUP(A1806,'Asignacion Ene'!A:A,'Asignacion Ene'!C:C))</f>
        <v>Wm Full</v>
      </c>
      <c r="C1806" s="10" t="str">
        <f t="array" ref="C1806">IFERROR(XLOOKUP(A1806,'Asignacion Ene'!A:A,'Asignacion Ene'!B:B))</f>
        <v>EC-08</v>
      </c>
      <c r="D1806" s="28">
        <v>45675.0</v>
      </c>
      <c r="E1806" s="16" t="s">
        <v>169</v>
      </c>
      <c r="F1806" s="10" t="str">
        <f t="array" ref="F1806">IFERROR(XLOOKUP(E1806,Operadores!A:A,Operadores!B:B))</f>
        <v>RODMIG</v>
      </c>
      <c r="G1806" s="16" t="s">
        <v>39</v>
      </c>
      <c r="H1806" s="13">
        <v>20.806606</v>
      </c>
      <c r="I1806" s="18">
        <v>361.0</v>
      </c>
      <c r="J1806" s="15">
        <f t="shared" si="5"/>
        <v>7511.184766</v>
      </c>
      <c r="K1806" s="10" t="str">
        <f t="array" ref="K1806">IFERROR(XLOOKUP(G1806,'Tipo de Carga'!A:A,'Tipo de Carga'!B:B))</f>
        <v>Autoabasto</v>
      </c>
      <c r="L1806" s="10">
        <f t="shared" si="2"/>
        <v>3</v>
      </c>
      <c r="M1806" s="10">
        <f t="shared" si="3"/>
        <v>18</v>
      </c>
      <c r="N1806" s="10">
        <f t="shared" si="4"/>
        <v>1</v>
      </c>
      <c r="O1806" s="10" t="str">
        <f t="array" ref="O1806">IFERROR(XLOOKUP(G1806,'Tipo de Carga'!A:A,'Tipo de Carga'!C:C))</f>
        <v>Diesel</v>
      </c>
    </row>
    <row r="1807">
      <c r="A1807" s="16">
        <v>1907.0</v>
      </c>
      <c r="B1807" s="10" t="str">
        <f t="array" ref="B1807">IFERROR(XLOOKUP(A1807,'Asignacion Ene'!A:A,'Asignacion Ene'!C:C))</f>
        <v>Circuitos</v>
      </c>
      <c r="C1807" s="10" t="str">
        <f t="array" ref="C1807">IFERROR(XLOOKUP(A1807,'Asignacion Ene'!A:A,'Asignacion Ene'!B:B))</f>
        <v>EC-03</v>
      </c>
      <c r="D1807" s="28">
        <v>45675.0</v>
      </c>
      <c r="E1807" s="16" t="s">
        <v>287</v>
      </c>
      <c r="F1807" s="10" t="str">
        <f t="array" ref="F1807">IFERROR(XLOOKUP(E1807,Operadores!A:A,Operadores!B:B))</f>
        <v>HUAIS</v>
      </c>
      <c r="G1807" s="16" t="s">
        <v>39</v>
      </c>
      <c r="H1807" s="13">
        <v>20.806606</v>
      </c>
      <c r="I1807" s="18">
        <v>574.0</v>
      </c>
      <c r="J1807" s="15">
        <f t="shared" si="5"/>
        <v>11942.99184</v>
      </c>
      <c r="K1807" s="10" t="str">
        <f t="array" ref="K1807">IFERROR(XLOOKUP(G1807,'Tipo de Carga'!A:A,'Tipo de Carga'!B:B))</f>
        <v>Autoabasto</v>
      </c>
      <c r="L1807" s="10">
        <f t="shared" si="2"/>
        <v>3</v>
      </c>
      <c r="M1807" s="10">
        <f t="shared" si="3"/>
        <v>18</v>
      </c>
      <c r="N1807" s="10">
        <f t="shared" si="4"/>
        <v>1</v>
      </c>
      <c r="O1807" s="10" t="str">
        <f t="array" ref="O1807">IFERROR(XLOOKUP(G1807,'Tipo de Carga'!A:A,'Tipo de Carga'!C:C))</f>
        <v>Diesel</v>
      </c>
    </row>
    <row r="1808">
      <c r="A1808" s="16">
        <v>1976.0</v>
      </c>
      <c r="B1808" s="10" t="str">
        <f t="array" ref="B1808">IFERROR(XLOOKUP(A1808,'Asignacion Ene'!A:A,'Asignacion Ene'!C:C))</f>
        <v>MeLi asignado SD</v>
      </c>
      <c r="C1808" s="10" t="str">
        <f t="array" ref="C1808">IFERROR(XLOOKUP(A1808,'Asignacion Ene'!A:A,'Asignacion Ene'!B:B))</f>
        <v>EC-05</v>
      </c>
      <c r="D1808" s="28">
        <v>45675.0</v>
      </c>
      <c r="E1808" s="16" t="s">
        <v>300</v>
      </c>
      <c r="F1808" s="10" t="str">
        <f t="array" ref="F1808">IFERROR(XLOOKUP(E1808,Operadores!A:A,Operadores!B:B))</f>
        <v>BAUGEO</v>
      </c>
      <c r="G1808" s="16" t="s">
        <v>39</v>
      </c>
      <c r="H1808" s="13">
        <v>20.806606</v>
      </c>
      <c r="I1808" s="18">
        <v>745.0</v>
      </c>
      <c r="J1808" s="15">
        <f t="shared" si="5"/>
        <v>15500.92147</v>
      </c>
      <c r="K1808" s="10" t="str">
        <f t="array" ref="K1808">IFERROR(XLOOKUP(G1808,'Tipo de Carga'!A:A,'Tipo de Carga'!B:B))</f>
        <v>Autoabasto</v>
      </c>
      <c r="L1808" s="10">
        <f t="shared" si="2"/>
        <v>3</v>
      </c>
      <c r="M1808" s="10">
        <f t="shared" si="3"/>
        <v>18</v>
      </c>
      <c r="N1808" s="10">
        <f t="shared" si="4"/>
        <v>1</v>
      </c>
      <c r="O1808" s="10" t="str">
        <f t="array" ref="O1808">IFERROR(XLOOKUP(G1808,'Tipo de Carga'!A:A,'Tipo de Carga'!C:C))</f>
        <v>Diesel</v>
      </c>
    </row>
    <row r="1809">
      <c r="A1809" s="16">
        <v>2013.0</v>
      </c>
      <c r="B1809" s="10" t="str">
        <f t="array" ref="B1809">IFERROR(XLOOKUP(A1809,'Asignacion Ene'!A:A,'Asignacion Ene'!C:C))</f>
        <v>MeLi Dedicado Merida</v>
      </c>
      <c r="C1809" s="10" t="str">
        <f t="array" ref="C1809">IFERROR(XLOOKUP(A1809,'Asignacion Ene'!A:A,'Asignacion Ene'!B:B))</f>
        <v>EC-05</v>
      </c>
      <c r="D1809" s="28">
        <v>45675.0</v>
      </c>
      <c r="E1809" s="16" t="s">
        <v>35</v>
      </c>
      <c r="F1809" s="10" t="str">
        <f t="array" ref="F1809">IFERROR(XLOOKUP(E1809,Operadores!A:A,Operadores!B:B))</f>
        <v>MONENR</v>
      </c>
      <c r="G1809" s="16" t="s">
        <v>39</v>
      </c>
      <c r="H1809" s="13">
        <v>20.806606</v>
      </c>
      <c r="I1809" s="18">
        <v>245.0</v>
      </c>
      <c r="J1809" s="15">
        <f t="shared" si="5"/>
        <v>5097.61847</v>
      </c>
      <c r="K1809" s="10" t="str">
        <f t="array" ref="K1809">IFERROR(XLOOKUP(G1809,'Tipo de Carga'!A:A,'Tipo de Carga'!B:B))</f>
        <v>Autoabasto</v>
      </c>
      <c r="L1809" s="10">
        <f t="shared" si="2"/>
        <v>3</v>
      </c>
      <c r="M1809" s="10">
        <f t="shared" si="3"/>
        <v>18</v>
      </c>
      <c r="N1809" s="10">
        <f t="shared" si="4"/>
        <v>1</v>
      </c>
      <c r="O1809" s="10" t="str">
        <f t="array" ref="O1809">IFERROR(XLOOKUP(G1809,'Tipo de Carga'!A:A,'Tipo de Carga'!C:C))</f>
        <v>Diesel</v>
      </c>
    </row>
    <row r="1810">
      <c r="A1810" s="16">
        <v>1728.0</v>
      </c>
      <c r="B1810" s="10" t="str">
        <f t="array" ref="B1810">IFERROR(XLOOKUP(A1810,'Asignacion Ene'!A:A,'Asignacion Ene'!C:C))</f>
        <v>Wm Full</v>
      </c>
      <c r="C1810" s="10" t="str">
        <f t="array" ref="C1810">IFERROR(XLOOKUP(A1810,'Asignacion Ene'!A:A,'Asignacion Ene'!B:B))</f>
        <v>EC-08</v>
      </c>
      <c r="D1810" s="28">
        <v>45675.0</v>
      </c>
      <c r="E1810" s="16" t="s">
        <v>172</v>
      </c>
      <c r="F1810" s="10" t="str">
        <f t="array" ref="F1810">IFERROR(XLOOKUP(E1810,Operadores!A:A,Operadores!B:B))</f>
        <v>VILJE</v>
      </c>
      <c r="G1810" s="16" t="s">
        <v>39</v>
      </c>
      <c r="H1810" s="13">
        <v>20.806606</v>
      </c>
      <c r="I1810" s="18">
        <v>391.0</v>
      </c>
      <c r="J1810" s="15">
        <f t="shared" si="5"/>
        <v>8135.382946</v>
      </c>
      <c r="K1810" s="10" t="str">
        <f t="array" ref="K1810">IFERROR(XLOOKUP(G1810,'Tipo de Carga'!A:A,'Tipo de Carga'!B:B))</f>
        <v>Autoabasto</v>
      </c>
      <c r="L1810" s="10">
        <f t="shared" si="2"/>
        <v>3</v>
      </c>
      <c r="M1810" s="10">
        <f t="shared" si="3"/>
        <v>18</v>
      </c>
      <c r="N1810" s="10">
        <f t="shared" si="4"/>
        <v>1</v>
      </c>
      <c r="O1810" s="10" t="str">
        <f t="array" ref="O1810">IFERROR(XLOOKUP(G1810,'Tipo de Carga'!A:A,'Tipo de Carga'!C:C))</f>
        <v>Diesel</v>
      </c>
    </row>
    <row r="1811">
      <c r="A1811" s="16">
        <v>1813.0</v>
      </c>
      <c r="B1811" s="10" t="str">
        <f t="array" ref="B1811">IFERROR(XLOOKUP(A1811,'Asignacion Ene'!A:A,'Asignacion Ene'!C:C))</f>
        <v>Wm Full</v>
      </c>
      <c r="C1811" s="10" t="str">
        <f t="array" ref="C1811">IFERROR(XLOOKUP(A1811,'Asignacion Ene'!A:A,'Asignacion Ene'!B:B))</f>
        <v>EC-08</v>
      </c>
      <c r="D1811" s="28">
        <v>45675.0</v>
      </c>
      <c r="E1811" s="16" t="s">
        <v>100</v>
      </c>
      <c r="F1811" s="10" t="str">
        <f t="array" ref="F1811">IFERROR(XLOOKUP(E1811,Operadores!A:A,Operadores!B:B))</f>
        <v>ALFEDI</v>
      </c>
      <c r="G1811" s="16" t="s">
        <v>39</v>
      </c>
      <c r="H1811" s="13">
        <v>20.806606</v>
      </c>
      <c r="I1811" s="18">
        <v>358.0</v>
      </c>
      <c r="J1811" s="15">
        <f t="shared" si="5"/>
        <v>7448.764948</v>
      </c>
      <c r="K1811" s="10" t="str">
        <f t="array" ref="K1811">IFERROR(XLOOKUP(G1811,'Tipo de Carga'!A:A,'Tipo de Carga'!B:B))</f>
        <v>Autoabasto</v>
      </c>
      <c r="L1811" s="10">
        <f t="shared" si="2"/>
        <v>3</v>
      </c>
      <c r="M1811" s="10">
        <f t="shared" si="3"/>
        <v>18</v>
      </c>
      <c r="N1811" s="10">
        <f t="shared" si="4"/>
        <v>1</v>
      </c>
      <c r="O1811" s="10" t="str">
        <f t="array" ref="O1811">IFERROR(XLOOKUP(G1811,'Tipo de Carga'!A:A,'Tipo de Carga'!C:C))</f>
        <v>Diesel</v>
      </c>
    </row>
    <row r="1812">
      <c r="A1812" s="16">
        <v>2026.0</v>
      </c>
      <c r="B1812" s="10" t="str">
        <f t="array" ref="B1812">IFERROR(XLOOKUP(A1812,'Asignacion Ene'!A:A,'Asignacion Ene'!C:C))</f>
        <v>MeLi Dedicado Merida</v>
      </c>
      <c r="C1812" s="10" t="str">
        <f t="array" ref="C1812">IFERROR(XLOOKUP(A1812,'Asignacion Ene'!A:A,'Asignacion Ene'!B:B))</f>
        <v>EC-05</v>
      </c>
      <c r="D1812" s="28">
        <v>45675.0</v>
      </c>
      <c r="E1812" s="16" t="s">
        <v>224</v>
      </c>
      <c r="F1812" s="10" t="str">
        <f t="array" ref="F1812">IFERROR(XLOOKUP(E1812,Operadores!A:A,Operadores!B:B))</f>
        <v>CRUTOM</v>
      </c>
      <c r="G1812" s="16" t="s">
        <v>39</v>
      </c>
      <c r="H1812" s="13">
        <v>20.806606</v>
      </c>
      <c r="I1812" s="18">
        <v>220.0</v>
      </c>
      <c r="J1812" s="15">
        <f t="shared" si="5"/>
        <v>4577.45332</v>
      </c>
      <c r="K1812" s="10" t="str">
        <f t="array" ref="K1812">IFERROR(XLOOKUP(G1812,'Tipo de Carga'!A:A,'Tipo de Carga'!B:B))</f>
        <v>Autoabasto</v>
      </c>
      <c r="L1812" s="10">
        <f t="shared" si="2"/>
        <v>3</v>
      </c>
      <c r="M1812" s="10">
        <f t="shared" si="3"/>
        <v>18</v>
      </c>
      <c r="N1812" s="10">
        <f t="shared" si="4"/>
        <v>1</v>
      </c>
      <c r="O1812" s="10" t="str">
        <f t="array" ref="O1812">IFERROR(XLOOKUP(G1812,'Tipo de Carga'!A:A,'Tipo de Carga'!C:C))</f>
        <v>Diesel</v>
      </c>
    </row>
    <row r="1813">
      <c r="A1813" s="16">
        <v>2018.0</v>
      </c>
      <c r="B1813" s="10" t="str">
        <f t="array" ref="B1813">IFERROR(XLOOKUP(A1813,'Asignacion Ene'!A:A,'Asignacion Ene'!C:C))</f>
        <v>MeLi Asignado TD</v>
      </c>
      <c r="C1813" s="10" t="str">
        <f t="array" ref="C1813">IFERROR(XLOOKUP(A1813,'Asignacion Ene'!A:A,'Asignacion Ene'!B:B))</f>
        <v>EC-05</v>
      </c>
      <c r="D1813" s="28">
        <v>45675.0</v>
      </c>
      <c r="E1813" s="16" t="s">
        <v>53</v>
      </c>
      <c r="F1813" s="10" t="str">
        <f t="array" ref="F1813">IFERROR(XLOOKUP(E1813,Operadores!A:A,Operadores!B:B))</f>
        <v>CHAJUA</v>
      </c>
      <c r="G1813" s="16" t="s">
        <v>39</v>
      </c>
      <c r="H1813" s="13">
        <v>20.806606</v>
      </c>
      <c r="I1813" s="18">
        <v>405.0</v>
      </c>
      <c r="J1813" s="15">
        <f t="shared" si="5"/>
        <v>8426.67543</v>
      </c>
      <c r="K1813" s="10" t="str">
        <f t="array" ref="K1813">IFERROR(XLOOKUP(G1813,'Tipo de Carga'!A:A,'Tipo de Carga'!B:B))</f>
        <v>Autoabasto</v>
      </c>
      <c r="L1813" s="10">
        <f t="shared" si="2"/>
        <v>3</v>
      </c>
      <c r="M1813" s="10">
        <f t="shared" si="3"/>
        <v>18</v>
      </c>
      <c r="N1813" s="10">
        <f t="shared" si="4"/>
        <v>1</v>
      </c>
      <c r="O1813" s="10" t="str">
        <f t="array" ref="O1813">IFERROR(XLOOKUP(G1813,'Tipo de Carga'!A:A,'Tipo de Carga'!C:C))</f>
        <v>Diesel</v>
      </c>
    </row>
    <row r="1814">
      <c r="A1814" s="16">
        <v>2014.0</v>
      </c>
      <c r="B1814" s="10" t="str">
        <f t="array" ref="B1814">IFERROR(XLOOKUP(A1814,'Asignacion Ene'!A:A,'Asignacion Ene'!C:C))</f>
        <v>MeLi Asignado TD</v>
      </c>
      <c r="C1814" s="10" t="str">
        <f t="array" ref="C1814">IFERROR(XLOOKUP(A1814,'Asignacion Ene'!A:A,'Asignacion Ene'!B:B))</f>
        <v>EC-05</v>
      </c>
      <c r="D1814" s="28">
        <v>45675.0</v>
      </c>
      <c r="E1814" s="16" t="s">
        <v>327</v>
      </c>
      <c r="F1814" s="10" t="str">
        <f t="array" ref="F1814">IFERROR(XLOOKUP(E1814,Operadores!A:A,Operadores!B:B))</f>
        <v>SANOSC</v>
      </c>
      <c r="G1814" s="16" t="s">
        <v>39</v>
      </c>
      <c r="H1814" s="13">
        <v>20.806606</v>
      </c>
      <c r="I1814" s="18">
        <v>218.0</v>
      </c>
      <c r="J1814" s="15">
        <f t="shared" si="5"/>
        <v>4535.840108</v>
      </c>
      <c r="K1814" s="10" t="str">
        <f t="array" ref="K1814">IFERROR(XLOOKUP(G1814,'Tipo de Carga'!A:A,'Tipo de Carga'!B:B))</f>
        <v>Autoabasto</v>
      </c>
      <c r="L1814" s="10">
        <f t="shared" si="2"/>
        <v>3</v>
      </c>
      <c r="M1814" s="10">
        <f t="shared" si="3"/>
        <v>18</v>
      </c>
      <c r="N1814" s="10">
        <f t="shared" si="4"/>
        <v>1</v>
      </c>
      <c r="O1814" s="10" t="str">
        <f t="array" ref="O1814">IFERROR(XLOOKUP(G1814,'Tipo de Carga'!A:A,'Tipo de Carga'!C:C))</f>
        <v>Diesel</v>
      </c>
    </row>
    <row r="1815">
      <c r="A1815" s="16">
        <v>2029.0</v>
      </c>
      <c r="B1815" s="10" t="str">
        <f t="array" ref="B1815">IFERROR(XLOOKUP(A1815,'Asignacion Ene'!A:A,'Asignacion Ene'!C:C))</f>
        <v>MeLi Dedicado Merida</v>
      </c>
      <c r="C1815" s="10" t="str">
        <f t="array" ref="C1815">IFERROR(XLOOKUP(A1815,'Asignacion Ene'!A:A,'Asignacion Ene'!B:B))</f>
        <v>EC-05</v>
      </c>
      <c r="D1815" s="28">
        <v>45675.0</v>
      </c>
      <c r="E1815" s="16" t="s">
        <v>254</v>
      </c>
      <c r="F1815" s="10" t="str">
        <f t="array" ref="F1815">IFERROR(XLOOKUP(E1815,Operadores!A:A,Operadores!B:B))</f>
        <v>HERJUV</v>
      </c>
      <c r="G1815" s="16" t="s">
        <v>39</v>
      </c>
      <c r="H1815" s="13">
        <v>20.806606</v>
      </c>
      <c r="I1815" s="18">
        <v>375.0</v>
      </c>
      <c r="J1815" s="15">
        <f t="shared" si="5"/>
        <v>7802.47725</v>
      </c>
      <c r="K1815" s="10" t="str">
        <f t="array" ref="K1815">IFERROR(XLOOKUP(G1815,'Tipo de Carga'!A:A,'Tipo de Carga'!B:B))</f>
        <v>Autoabasto</v>
      </c>
      <c r="L1815" s="10">
        <f t="shared" si="2"/>
        <v>3</v>
      </c>
      <c r="M1815" s="10">
        <f t="shared" si="3"/>
        <v>18</v>
      </c>
      <c r="N1815" s="10">
        <f t="shared" si="4"/>
        <v>1</v>
      </c>
      <c r="O1815" s="10" t="str">
        <f t="array" ref="O1815">IFERROR(XLOOKUP(G1815,'Tipo de Carga'!A:A,'Tipo de Carga'!C:C))</f>
        <v>Diesel</v>
      </c>
    </row>
    <row r="1816">
      <c r="A1816" s="16">
        <v>1741.0</v>
      </c>
      <c r="B1816" s="10" t="str">
        <f t="array" ref="B1816">IFERROR(XLOOKUP(A1816,'Asignacion Ene'!A:A,'Asignacion Ene'!C:C))</f>
        <v>Hisense</v>
      </c>
      <c r="C1816" s="10" t="str">
        <f t="array" ref="C1816">IFERROR(XLOOKUP(A1816,'Asignacion Ene'!A:A,'Asignacion Ene'!B:B))</f>
        <v>EC-03</v>
      </c>
      <c r="D1816" s="28">
        <v>45675.0</v>
      </c>
      <c r="E1816" s="19" t="s">
        <v>117</v>
      </c>
      <c r="F1816" s="10" t="str">
        <f t="array" ref="F1816">IFERROR(XLOOKUP(E1816,Operadores!A:A,Operadores!B:B))</f>
        <v>GALSA</v>
      </c>
      <c r="G1816" s="16" t="s">
        <v>103</v>
      </c>
      <c r="H1816" s="13">
        <v>25.2</v>
      </c>
      <c r="I1816" s="18">
        <v>206.0</v>
      </c>
      <c r="J1816" s="15">
        <f t="shared" si="5"/>
        <v>5191.2</v>
      </c>
      <c r="K1816" s="10" t="str">
        <f t="array" ref="K1816">IFERROR(XLOOKUP(G1816,'Tipo de Carga'!A:A,'Tipo de Carga'!B:B))</f>
        <v>Ticket</v>
      </c>
      <c r="L1816" s="10">
        <f t="shared" si="2"/>
        <v>3</v>
      </c>
      <c r="M1816" s="10">
        <f t="shared" si="3"/>
        <v>18</v>
      </c>
      <c r="N1816" s="10">
        <f t="shared" si="4"/>
        <v>1</v>
      </c>
      <c r="O1816" s="10" t="str">
        <f t="array" ref="O1816">IFERROR(XLOOKUP(G1816,'Tipo de Carga'!A:A,'Tipo de Carga'!C:C))</f>
        <v>Diesel</v>
      </c>
    </row>
    <row r="1817">
      <c r="A1817" s="16">
        <v>1738.0</v>
      </c>
      <c r="B1817" s="10" t="str">
        <f t="array" ref="B1817">IFERROR(XLOOKUP(A1817,'Asignacion Ene'!A:A,'Asignacion Ene'!C:C))</f>
        <v>Wm Full</v>
      </c>
      <c r="C1817" s="10" t="str">
        <f t="array" ref="C1817">IFERROR(XLOOKUP(A1817,'Asignacion Ene'!A:A,'Asignacion Ene'!B:B))</f>
        <v>EC-08</v>
      </c>
      <c r="D1817" s="28">
        <v>45675.0</v>
      </c>
      <c r="E1817" s="19" t="s">
        <v>223</v>
      </c>
      <c r="F1817" s="10" t="str">
        <f t="array" ref="F1817">IFERROR(XLOOKUP(E1817,Operadores!A:A,Operadores!B:B))</f>
        <v>PEROMA</v>
      </c>
      <c r="G1817" s="16" t="s">
        <v>103</v>
      </c>
      <c r="H1817" s="13">
        <v>27.34</v>
      </c>
      <c r="I1817" s="18">
        <v>201.0</v>
      </c>
      <c r="J1817" s="15">
        <f t="shared" si="5"/>
        <v>5495.34</v>
      </c>
      <c r="K1817" s="10" t="str">
        <f t="array" ref="K1817">IFERROR(XLOOKUP(G1817,'Tipo de Carga'!A:A,'Tipo de Carga'!B:B))</f>
        <v>Ticket</v>
      </c>
      <c r="L1817" s="10">
        <f t="shared" si="2"/>
        <v>3</v>
      </c>
      <c r="M1817" s="10">
        <f t="shared" si="3"/>
        <v>18</v>
      </c>
      <c r="N1817" s="10">
        <f t="shared" si="4"/>
        <v>1</v>
      </c>
      <c r="O1817" s="10" t="str">
        <f t="array" ref="O1817">IFERROR(XLOOKUP(G1817,'Tipo de Carga'!A:A,'Tipo de Carga'!C:C))</f>
        <v>Diesel</v>
      </c>
    </row>
    <row r="1818">
      <c r="A1818" s="16">
        <v>2007.0</v>
      </c>
      <c r="B1818" s="10" t="str">
        <f t="array" ref="B1818">IFERROR(XLOOKUP(A1818,'Asignacion Ene'!A:A,'Asignacion Ene'!C:C))</f>
        <v>MeLi Asignado TD</v>
      </c>
      <c r="C1818" s="10" t="str">
        <f t="array" ref="C1818">IFERROR(XLOOKUP(A1818,'Asignacion Ene'!A:A,'Asignacion Ene'!B:B))</f>
        <v>EC-05</v>
      </c>
      <c r="D1818" s="28">
        <v>45675.0</v>
      </c>
      <c r="E1818" s="19" t="s">
        <v>190</v>
      </c>
      <c r="F1818" s="10" t="str">
        <f t="array" ref="F1818">IFERROR(XLOOKUP(E1818,Operadores!A:A,Operadores!B:B))</f>
        <v>PADRI</v>
      </c>
      <c r="G1818" s="16" t="s">
        <v>103</v>
      </c>
      <c r="H1818" s="13">
        <v>26.5</v>
      </c>
      <c r="I1818" s="18">
        <v>109.0</v>
      </c>
      <c r="J1818" s="15">
        <f t="shared" si="5"/>
        <v>2888.5</v>
      </c>
      <c r="K1818" s="10" t="str">
        <f t="array" ref="K1818">IFERROR(XLOOKUP(G1818,'Tipo de Carga'!A:A,'Tipo de Carga'!B:B))</f>
        <v>Ticket</v>
      </c>
      <c r="L1818" s="10">
        <f t="shared" si="2"/>
        <v>3</v>
      </c>
      <c r="M1818" s="10">
        <f t="shared" si="3"/>
        <v>18</v>
      </c>
      <c r="N1818" s="10">
        <f t="shared" si="4"/>
        <v>1</v>
      </c>
      <c r="O1818" s="10" t="str">
        <f t="array" ref="O1818">IFERROR(XLOOKUP(G1818,'Tipo de Carga'!A:A,'Tipo de Carga'!C:C))</f>
        <v>Diesel</v>
      </c>
    </row>
    <row r="1819">
      <c r="A1819" s="16">
        <v>1835.0</v>
      </c>
      <c r="B1819" s="10" t="str">
        <f t="array" ref="B1819">IFERROR(XLOOKUP(A1819,'Asignacion Ene'!A:A,'Asignacion Ene'!C:C))</f>
        <v>Sayer Sencillo</v>
      </c>
      <c r="C1819" s="10" t="str">
        <f t="array" ref="C1819">IFERROR(XLOOKUP(A1819,'Asignacion Ene'!A:A,'Asignacion Ene'!B:B))</f>
        <v>EC-04</v>
      </c>
      <c r="D1819" s="28">
        <v>45675.0</v>
      </c>
      <c r="E1819" s="19" t="s">
        <v>357</v>
      </c>
      <c r="F1819" s="10" t="str">
        <f t="array" ref="F1819">IFERROR(XLOOKUP(E1819,Operadores!A:A,Operadores!B:B))</f>
        <v>GARCRU</v>
      </c>
      <c r="G1819" s="16" t="s">
        <v>103</v>
      </c>
      <c r="H1819" s="13">
        <v>25.29</v>
      </c>
      <c r="I1819" s="18">
        <v>146.0</v>
      </c>
      <c r="J1819" s="15">
        <f t="shared" si="5"/>
        <v>3692.34</v>
      </c>
      <c r="K1819" s="10" t="str">
        <f t="array" ref="K1819">IFERROR(XLOOKUP(G1819,'Tipo de Carga'!A:A,'Tipo de Carga'!B:B))</f>
        <v>Ticket</v>
      </c>
      <c r="L1819" s="10">
        <f t="shared" si="2"/>
        <v>3</v>
      </c>
      <c r="M1819" s="10">
        <f t="shared" si="3"/>
        <v>18</v>
      </c>
      <c r="N1819" s="10">
        <f t="shared" si="4"/>
        <v>1</v>
      </c>
      <c r="O1819" s="10" t="str">
        <f t="array" ref="O1819">IFERROR(XLOOKUP(G1819,'Tipo de Carga'!A:A,'Tipo de Carga'!C:C))</f>
        <v>Diesel</v>
      </c>
    </row>
    <row r="1820">
      <c r="A1820" s="16">
        <v>1970.0</v>
      </c>
      <c r="B1820" s="10" t="str">
        <f t="array" ref="B1820">IFERROR(XLOOKUP(A1820,'Asignacion Ene'!A:A,'Asignacion Ene'!C:C))</f>
        <v>Sayer Vuelteros</v>
      </c>
      <c r="C1820" s="10" t="str">
        <f t="array" ref="C1820">IFERROR(XLOOKUP(A1820,'Asignacion Ene'!A:A,'Asignacion Ene'!B:B))</f>
        <v>EC-04</v>
      </c>
      <c r="D1820" s="28">
        <v>45675.0</v>
      </c>
      <c r="E1820" s="19" t="s">
        <v>155</v>
      </c>
      <c r="F1820" s="10" t="str">
        <f t="array" ref="F1820">IFERROR(XLOOKUP(E1820,Operadores!A:A,Operadores!B:B))</f>
        <v>HERLEX</v>
      </c>
      <c r="G1820" s="16" t="s">
        <v>103</v>
      </c>
      <c r="H1820" s="13">
        <v>25.29</v>
      </c>
      <c r="I1820" s="18">
        <v>170.0</v>
      </c>
      <c r="J1820" s="15">
        <f t="shared" si="5"/>
        <v>4299.3</v>
      </c>
      <c r="K1820" s="10" t="str">
        <f t="array" ref="K1820">IFERROR(XLOOKUP(G1820,'Tipo de Carga'!A:A,'Tipo de Carga'!B:B))</f>
        <v>Ticket</v>
      </c>
      <c r="L1820" s="10">
        <f t="shared" si="2"/>
        <v>3</v>
      </c>
      <c r="M1820" s="10">
        <f t="shared" si="3"/>
        <v>18</v>
      </c>
      <c r="N1820" s="10">
        <f t="shared" si="4"/>
        <v>1</v>
      </c>
      <c r="O1820" s="10" t="str">
        <f t="array" ref="O1820">IFERROR(XLOOKUP(G1820,'Tipo de Carga'!A:A,'Tipo de Carga'!C:C))</f>
        <v>Diesel</v>
      </c>
    </row>
    <row r="1821">
      <c r="A1821" s="16">
        <v>2030.0</v>
      </c>
      <c r="B1821" s="10" t="str">
        <f t="array" ref="B1821">IFERROR(XLOOKUP(A1821,'Asignacion Ene'!A:A,'Asignacion Ene'!C:C))</f>
        <v>MeLi Dedicado TD</v>
      </c>
      <c r="C1821" s="10" t="str">
        <f t="array" ref="C1821">IFERROR(XLOOKUP(A1821,'Asignacion Ene'!A:A,'Asignacion Ene'!B:B))</f>
        <v>EC-05</v>
      </c>
      <c r="D1821" s="28">
        <v>45675.0</v>
      </c>
      <c r="E1821" s="19" t="s">
        <v>337</v>
      </c>
      <c r="F1821" s="10" t="str">
        <f t="array" ref="F1821">IFERROR(XLOOKUP(E1821,Operadores!A:A,Operadores!B:B))</f>
        <v>MENBER</v>
      </c>
      <c r="G1821" s="16" t="s">
        <v>103</v>
      </c>
      <c r="H1821" s="13">
        <v>26.75</v>
      </c>
      <c r="I1821" s="18">
        <v>449.0</v>
      </c>
      <c r="J1821" s="15">
        <f t="shared" si="5"/>
        <v>12010.75</v>
      </c>
      <c r="K1821" s="10" t="str">
        <f t="array" ref="K1821">IFERROR(XLOOKUP(G1821,'Tipo de Carga'!A:A,'Tipo de Carga'!B:B))</f>
        <v>Ticket</v>
      </c>
      <c r="L1821" s="10">
        <f t="shared" si="2"/>
        <v>3</v>
      </c>
      <c r="M1821" s="10">
        <f t="shared" si="3"/>
        <v>18</v>
      </c>
      <c r="N1821" s="10">
        <f t="shared" si="4"/>
        <v>1</v>
      </c>
      <c r="O1821" s="10" t="str">
        <f t="array" ref="O1821">IFERROR(XLOOKUP(G1821,'Tipo de Carga'!A:A,'Tipo de Carga'!C:C))</f>
        <v>Diesel</v>
      </c>
    </row>
    <row r="1822">
      <c r="A1822" s="16">
        <v>2012.0</v>
      </c>
      <c r="B1822" s="10" t="str">
        <f t="array" ref="B1822">IFERROR(XLOOKUP(A1822,'Asignacion Ene'!A:A,'Asignacion Ene'!C:C))</f>
        <v>Sayer Sencillo</v>
      </c>
      <c r="C1822" s="10" t="str">
        <f t="array" ref="C1822">IFERROR(XLOOKUP(A1822,'Asignacion Ene'!A:A,'Asignacion Ene'!B:B))</f>
        <v>EC-04</v>
      </c>
      <c r="D1822" s="28">
        <v>45675.0</v>
      </c>
      <c r="E1822" s="19" t="s">
        <v>317</v>
      </c>
      <c r="F1822" s="10" t="str">
        <f t="array" ref="F1822">IFERROR(XLOOKUP(E1822,Operadores!A:A,Operadores!B:B))</f>
        <v>ZUGRO</v>
      </c>
      <c r="G1822" s="16" t="s">
        <v>103</v>
      </c>
      <c r="H1822" s="13">
        <v>27.8</v>
      </c>
      <c r="I1822" s="18">
        <v>129.0</v>
      </c>
      <c r="J1822" s="15">
        <f t="shared" si="5"/>
        <v>3586.2</v>
      </c>
      <c r="K1822" s="10" t="str">
        <f t="array" ref="K1822">IFERROR(XLOOKUP(G1822,'Tipo de Carga'!A:A,'Tipo de Carga'!B:B))</f>
        <v>Ticket</v>
      </c>
      <c r="L1822" s="10">
        <f t="shared" si="2"/>
        <v>3</v>
      </c>
      <c r="M1822" s="10">
        <f t="shared" si="3"/>
        <v>18</v>
      </c>
      <c r="N1822" s="10">
        <f t="shared" si="4"/>
        <v>1</v>
      </c>
      <c r="O1822" s="10" t="str">
        <f t="array" ref="O1822">IFERROR(XLOOKUP(G1822,'Tipo de Carga'!A:A,'Tipo de Carga'!C:C))</f>
        <v>Diesel</v>
      </c>
    </row>
    <row r="1823">
      <c r="A1823" s="16">
        <v>1932.0</v>
      </c>
      <c r="B1823" s="10" t="str">
        <f t="array" ref="B1823">IFERROR(XLOOKUP(A1823,'Asignacion Ene'!A:A,'Asignacion Ene'!C:C))</f>
        <v>Circuitos</v>
      </c>
      <c r="C1823" s="10" t="str">
        <f t="array" ref="C1823">IFERROR(XLOOKUP(A1823,'Asignacion Ene'!A:A,'Asignacion Ene'!B:B))</f>
        <v>EC-03</v>
      </c>
      <c r="D1823" s="28">
        <v>45675.0</v>
      </c>
      <c r="E1823" s="19" t="s">
        <v>151</v>
      </c>
      <c r="F1823" s="10" t="str">
        <f t="array" ref="F1823">IFERROR(XLOOKUP(E1823,Operadores!A:A,Operadores!B:B))</f>
        <v>FERRI</v>
      </c>
      <c r="G1823" s="16" t="s">
        <v>103</v>
      </c>
      <c r="H1823" s="13">
        <v>27.8</v>
      </c>
      <c r="I1823" s="18">
        <v>187.0</v>
      </c>
      <c r="J1823" s="15">
        <f t="shared" si="5"/>
        <v>5198.6</v>
      </c>
      <c r="K1823" s="10" t="str">
        <f t="array" ref="K1823">IFERROR(XLOOKUP(G1823,'Tipo de Carga'!A:A,'Tipo de Carga'!B:B))</f>
        <v>Ticket</v>
      </c>
      <c r="L1823" s="10">
        <f t="shared" si="2"/>
        <v>3</v>
      </c>
      <c r="M1823" s="10">
        <f t="shared" si="3"/>
        <v>18</v>
      </c>
      <c r="N1823" s="10">
        <f t="shared" si="4"/>
        <v>1</v>
      </c>
      <c r="O1823" s="10" t="str">
        <f t="array" ref="O1823">IFERROR(XLOOKUP(G1823,'Tipo de Carga'!A:A,'Tipo de Carga'!C:C))</f>
        <v>Diesel</v>
      </c>
    </row>
    <row r="1824">
      <c r="A1824" s="16">
        <v>1898.0</v>
      </c>
      <c r="B1824" s="10" t="str">
        <f t="array" ref="B1824">IFERROR(XLOOKUP(A1824,'Asignacion Ene'!A:A,'Asignacion Ene'!C:C))</f>
        <v>Full Liver</v>
      </c>
      <c r="C1824" s="10" t="str">
        <f t="array" ref="C1824">IFERROR(XLOOKUP(A1824,'Asignacion Ene'!A:A,'Asignacion Ene'!B:B))</f>
        <v>EC-01</v>
      </c>
      <c r="D1824" s="28">
        <v>45675.0</v>
      </c>
      <c r="E1824" s="19" t="s">
        <v>182</v>
      </c>
      <c r="F1824" s="10" t="str">
        <f t="array" ref="F1824">IFERROR(XLOOKUP(E1824,Operadores!A:A,Operadores!B:B))</f>
        <v>CASMA</v>
      </c>
      <c r="G1824" s="16" t="s">
        <v>103</v>
      </c>
      <c r="H1824" s="13">
        <v>26.05</v>
      </c>
      <c r="I1824" s="18">
        <v>184.0</v>
      </c>
      <c r="J1824" s="15">
        <f t="shared" si="5"/>
        <v>4793.2</v>
      </c>
      <c r="K1824" s="10" t="str">
        <f t="array" ref="K1824">IFERROR(XLOOKUP(G1824,'Tipo de Carga'!A:A,'Tipo de Carga'!B:B))</f>
        <v>Ticket</v>
      </c>
      <c r="L1824" s="10">
        <f t="shared" si="2"/>
        <v>3</v>
      </c>
      <c r="M1824" s="10">
        <f t="shared" si="3"/>
        <v>18</v>
      </c>
      <c r="N1824" s="10">
        <f t="shared" si="4"/>
        <v>1</v>
      </c>
      <c r="O1824" s="10" t="str">
        <f t="array" ref="O1824">IFERROR(XLOOKUP(G1824,'Tipo de Carga'!A:A,'Tipo de Carga'!C:C))</f>
        <v>Diesel</v>
      </c>
    </row>
    <row r="1825">
      <c r="A1825" s="16">
        <v>1953.0</v>
      </c>
      <c r="B1825" s="10" t="str">
        <f t="array" ref="B1825">IFERROR(XLOOKUP(A1825,'Asignacion Ene'!A:A,'Asignacion Ene'!C:C))</f>
        <v>MeLi asignado SD</v>
      </c>
      <c r="C1825" s="10" t="str">
        <f t="array" ref="C1825">IFERROR(XLOOKUP(A1825,'Asignacion Ene'!A:A,'Asignacion Ene'!B:B))</f>
        <v>EC-05</v>
      </c>
      <c r="D1825" s="28">
        <v>45675.0</v>
      </c>
      <c r="E1825" s="19" t="s">
        <v>269</v>
      </c>
      <c r="F1825" s="10" t="str">
        <f t="array" ref="F1825">IFERROR(XLOOKUP(E1825,Operadores!A:A,Operadores!B:B))</f>
        <v>REDJUL</v>
      </c>
      <c r="G1825" s="16" t="s">
        <v>103</v>
      </c>
      <c r="H1825" s="13">
        <v>25.79</v>
      </c>
      <c r="I1825" s="18">
        <v>233.0</v>
      </c>
      <c r="J1825" s="15">
        <f t="shared" si="5"/>
        <v>6009.07</v>
      </c>
      <c r="K1825" s="10" t="str">
        <f t="array" ref="K1825">IFERROR(XLOOKUP(G1825,'Tipo de Carga'!A:A,'Tipo de Carga'!B:B))</f>
        <v>Ticket</v>
      </c>
      <c r="L1825" s="10">
        <f t="shared" si="2"/>
        <v>3</v>
      </c>
      <c r="M1825" s="10">
        <f t="shared" si="3"/>
        <v>18</v>
      </c>
      <c r="N1825" s="10">
        <f t="shared" si="4"/>
        <v>1</v>
      </c>
      <c r="O1825" s="10" t="str">
        <f t="array" ref="O1825">IFERROR(XLOOKUP(G1825,'Tipo de Carga'!A:A,'Tipo de Carga'!C:C))</f>
        <v>Diesel</v>
      </c>
    </row>
    <row r="1826">
      <c r="A1826" s="16">
        <v>1921.0</v>
      </c>
      <c r="B1826" s="10" t="str">
        <f t="array" ref="B1826">IFERROR(XLOOKUP(A1826,'Asignacion Ene'!A:A,'Asignacion Ene'!C:C))</f>
        <v>Circuitos</v>
      </c>
      <c r="C1826" s="10" t="str">
        <f t="array" ref="C1826">IFERROR(XLOOKUP(A1826,'Asignacion Ene'!A:A,'Asignacion Ene'!B:B))</f>
        <v>EC-03</v>
      </c>
      <c r="D1826" s="28">
        <v>45675.0</v>
      </c>
      <c r="E1826" s="19" t="s">
        <v>107</v>
      </c>
      <c r="F1826" s="10" t="str">
        <f t="array" ref="F1826">IFERROR(XLOOKUP(E1826,Operadores!A:A,Operadores!B:B))</f>
        <v>MIREDM</v>
      </c>
      <c r="G1826" s="16" t="s">
        <v>108</v>
      </c>
      <c r="H1826" s="13">
        <v>10.25</v>
      </c>
      <c r="I1826" s="18">
        <v>283.17</v>
      </c>
      <c r="J1826" s="15">
        <f t="shared" si="5"/>
        <v>2902.4925</v>
      </c>
      <c r="K1826" s="10" t="str">
        <f t="array" ref="K1826">IFERROR(XLOOKUP(G1826,'Tipo de Carga'!A:A,'Tipo de Carga'!B:B))</f>
        <v>Natgas</v>
      </c>
      <c r="L1826" s="10">
        <f t="shared" si="2"/>
        <v>3</v>
      </c>
      <c r="M1826" s="10">
        <f t="shared" si="3"/>
        <v>18</v>
      </c>
      <c r="N1826" s="10">
        <f t="shared" si="4"/>
        <v>1</v>
      </c>
      <c r="O1826" s="10" t="str">
        <f t="array" ref="O1826">IFERROR(XLOOKUP(G1826,'Tipo de Carga'!A:A,'Tipo de Carga'!C:C))</f>
        <v>GNC</v>
      </c>
    </row>
    <row r="1827">
      <c r="A1827" s="16">
        <v>1917.0</v>
      </c>
      <c r="B1827" s="10" t="str">
        <f t="array" ref="B1827">IFERROR(XLOOKUP(A1827,'Asignacion Ene'!A:A,'Asignacion Ene'!C:C))</f>
        <v>MeLi asignado SD</v>
      </c>
      <c r="C1827" s="10" t="str">
        <f t="array" ref="C1827">IFERROR(XLOOKUP(A1827,'Asignacion Ene'!A:A,'Asignacion Ene'!B:B))</f>
        <v>EC-05</v>
      </c>
      <c r="D1827" s="28">
        <v>45675.0</v>
      </c>
      <c r="E1827" s="19" t="s">
        <v>184</v>
      </c>
      <c r="F1827" s="10" t="str">
        <f t="array" ref="F1827">IFERROR(XLOOKUP(E1827,Operadores!A:A,Operadores!B:B))</f>
        <v>ARASAL</v>
      </c>
      <c r="G1827" s="16" t="s">
        <v>185</v>
      </c>
      <c r="H1827" s="13">
        <v>10.25</v>
      </c>
      <c r="I1827" s="18">
        <v>188.64</v>
      </c>
      <c r="J1827" s="15">
        <f t="shared" si="5"/>
        <v>1933.56</v>
      </c>
      <c r="K1827" s="10" t="str">
        <f t="array" ref="K1827">IFERROR(XLOOKUP(G1827,'Tipo de Carga'!A:A,'Tipo de Carga'!B:B))</f>
        <v>Natgas</v>
      </c>
      <c r="L1827" s="10">
        <f t="shared" si="2"/>
        <v>3</v>
      </c>
      <c r="M1827" s="10">
        <f t="shared" si="3"/>
        <v>18</v>
      </c>
      <c r="N1827" s="10">
        <f t="shared" si="4"/>
        <v>1</v>
      </c>
      <c r="O1827" s="10" t="str">
        <f t="array" ref="O1827">IFERROR(XLOOKUP(G1827,'Tipo de Carga'!A:A,'Tipo de Carga'!C:C))</f>
        <v>GNC</v>
      </c>
    </row>
    <row r="1828">
      <c r="A1828" s="16">
        <v>2082.0</v>
      </c>
      <c r="B1828" s="10" t="str">
        <f t="array" ref="B1828">IFERROR(XLOOKUP(A1828,'Asignacion Ene'!A:A,'Asignacion Ene'!C:C))</f>
        <v>Peñafiel Tecamac</v>
      </c>
      <c r="C1828" s="10" t="str">
        <f t="array" ref="C1828">IFERROR(XLOOKUP(A1828,'Asignacion Ene'!A:A,'Asignacion Ene'!B:B))</f>
        <v>EC-02</v>
      </c>
      <c r="D1828" s="28">
        <v>45676.0</v>
      </c>
      <c r="E1828" s="16" t="s">
        <v>52</v>
      </c>
      <c r="F1828" s="10" t="str">
        <f t="array" ref="F1828">IFERROR(XLOOKUP(E1828,Operadores!A:A,Operadores!B:B))</f>
        <v>CALPED</v>
      </c>
      <c r="G1828" s="16" t="s">
        <v>17</v>
      </c>
      <c r="H1828" s="13">
        <v>19.2</v>
      </c>
      <c r="I1828" s="18">
        <v>429.0</v>
      </c>
      <c r="J1828" s="15">
        <f t="shared" si="5"/>
        <v>8236.8</v>
      </c>
      <c r="K1828" s="10" t="str">
        <f t="array" ref="K1828">IFERROR(XLOOKUP(G1828,'Tipo de Carga'!A:A,'Tipo de Carga'!B:B))</f>
        <v>Autoabasto</v>
      </c>
      <c r="L1828" s="10">
        <f t="shared" si="2"/>
        <v>4</v>
      </c>
      <c r="M1828" s="10">
        <f t="shared" si="3"/>
        <v>19</v>
      </c>
      <c r="N1828" s="10">
        <f t="shared" si="4"/>
        <v>1</v>
      </c>
      <c r="O1828" s="10" t="str">
        <f t="array" ref="O1828">IFERROR(XLOOKUP(G1828,'Tipo de Carga'!A:A,'Tipo de Carga'!C:C))</f>
        <v>Diesel</v>
      </c>
    </row>
    <row r="1829">
      <c r="A1829" s="16">
        <v>1998.0</v>
      </c>
      <c r="B1829" s="10" t="str">
        <f t="array" ref="B1829">IFERROR(XLOOKUP(A1829,'Asignacion Ene'!A:A,'Asignacion Ene'!C:C))</f>
        <v>MeLi Dedicado Merida</v>
      </c>
      <c r="C1829" s="10" t="str">
        <f t="array" ref="C1829">IFERROR(XLOOKUP(A1829,'Asignacion Ene'!A:A,'Asignacion Ene'!B:B))</f>
        <v>EC-05</v>
      </c>
      <c r="D1829" s="28">
        <v>45676.0</v>
      </c>
      <c r="E1829" s="16" t="s">
        <v>22</v>
      </c>
      <c r="F1829" s="10" t="str">
        <f t="array" ref="F1829">IFERROR(XLOOKUP(E1829,Operadores!A:A,Operadores!B:B))</f>
        <v>AGUMAU</v>
      </c>
      <c r="G1829" s="16" t="s">
        <v>17</v>
      </c>
      <c r="H1829" s="13">
        <v>19.2</v>
      </c>
      <c r="I1829" s="18">
        <v>33.0</v>
      </c>
      <c r="J1829" s="15">
        <f t="shared" si="5"/>
        <v>633.6</v>
      </c>
      <c r="K1829" s="10" t="str">
        <f t="array" ref="K1829">IFERROR(XLOOKUP(G1829,'Tipo de Carga'!A:A,'Tipo de Carga'!B:B))</f>
        <v>Autoabasto</v>
      </c>
      <c r="L1829" s="10">
        <f t="shared" si="2"/>
        <v>4</v>
      </c>
      <c r="M1829" s="10">
        <f t="shared" si="3"/>
        <v>19</v>
      </c>
      <c r="N1829" s="10">
        <f t="shared" si="4"/>
        <v>1</v>
      </c>
      <c r="O1829" s="10" t="str">
        <f t="array" ref="O1829">IFERROR(XLOOKUP(G1829,'Tipo de Carga'!A:A,'Tipo de Carga'!C:C))</f>
        <v>Diesel</v>
      </c>
    </row>
    <row r="1830">
      <c r="A1830" s="16">
        <v>2030.0</v>
      </c>
      <c r="B1830" s="10" t="str">
        <f t="array" ref="B1830">IFERROR(XLOOKUP(A1830,'Asignacion Ene'!A:A,'Asignacion Ene'!C:C))</f>
        <v>MeLi Dedicado TD</v>
      </c>
      <c r="C1830" s="10" t="str">
        <f t="array" ref="C1830">IFERROR(XLOOKUP(A1830,'Asignacion Ene'!A:A,'Asignacion Ene'!B:B))</f>
        <v>EC-05</v>
      </c>
      <c r="D1830" s="28">
        <v>45676.0</v>
      </c>
      <c r="E1830" s="16" t="s">
        <v>337</v>
      </c>
      <c r="F1830" s="10" t="str">
        <f t="array" ref="F1830">IFERROR(XLOOKUP(E1830,Operadores!A:A,Operadores!B:B))</f>
        <v>MENBER</v>
      </c>
      <c r="G1830" s="16" t="s">
        <v>17</v>
      </c>
      <c r="H1830" s="13">
        <v>19.2</v>
      </c>
      <c r="I1830" s="18">
        <v>538.0</v>
      </c>
      <c r="J1830" s="15">
        <f t="shared" si="5"/>
        <v>10329.6</v>
      </c>
      <c r="K1830" s="10" t="str">
        <f t="array" ref="K1830">IFERROR(XLOOKUP(G1830,'Tipo de Carga'!A:A,'Tipo de Carga'!B:B))</f>
        <v>Autoabasto</v>
      </c>
      <c r="L1830" s="10">
        <f t="shared" si="2"/>
        <v>4</v>
      </c>
      <c r="M1830" s="10">
        <f t="shared" si="3"/>
        <v>19</v>
      </c>
      <c r="N1830" s="10">
        <f t="shared" si="4"/>
        <v>1</v>
      </c>
      <c r="O1830" s="10" t="str">
        <f t="array" ref="O1830">IFERROR(XLOOKUP(G1830,'Tipo de Carga'!A:A,'Tipo de Carga'!C:C))</f>
        <v>Diesel</v>
      </c>
    </row>
    <row r="1831">
      <c r="A1831" s="16">
        <v>1859.0</v>
      </c>
      <c r="B1831" s="10" t="str">
        <f t="array" ref="B1831">IFERROR(XLOOKUP(A1831,'Asignacion Ene'!A:A,'Asignacion Ene'!C:C))</f>
        <v>Circuitos</v>
      </c>
      <c r="C1831" s="10" t="str">
        <f t="array" ref="C1831">IFERROR(XLOOKUP(A1831,'Asignacion Ene'!A:A,'Asignacion Ene'!B:B))</f>
        <v>EC-03</v>
      </c>
      <c r="D1831" s="28">
        <v>45676.0</v>
      </c>
      <c r="E1831" s="16" t="s">
        <v>415</v>
      </c>
      <c r="F1831" s="10" t="str">
        <f t="array" ref="F1831">IFERROR(XLOOKUP(E1831,Operadores!A:A,Operadores!B:B))</f>
        <v>JIMMI</v>
      </c>
      <c r="G1831" s="16" t="s">
        <v>17</v>
      </c>
      <c r="H1831" s="13">
        <v>19.2</v>
      </c>
      <c r="I1831" s="18">
        <v>205.0</v>
      </c>
      <c r="J1831" s="15">
        <f t="shared" si="5"/>
        <v>3936</v>
      </c>
      <c r="K1831" s="10" t="str">
        <f t="array" ref="K1831">IFERROR(XLOOKUP(G1831,'Tipo de Carga'!A:A,'Tipo de Carga'!B:B))</f>
        <v>Autoabasto</v>
      </c>
      <c r="L1831" s="10">
        <f t="shared" si="2"/>
        <v>4</v>
      </c>
      <c r="M1831" s="10">
        <f t="shared" si="3"/>
        <v>19</v>
      </c>
      <c r="N1831" s="10">
        <f t="shared" si="4"/>
        <v>1</v>
      </c>
      <c r="O1831" s="10" t="str">
        <f t="array" ref="O1831">IFERROR(XLOOKUP(G1831,'Tipo de Carga'!A:A,'Tipo de Carga'!C:C))</f>
        <v>Diesel</v>
      </c>
    </row>
    <row r="1832">
      <c r="A1832" s="16">
        <v>1902.0</v>
      </c>
      <c r="B1832" s="10" t="str">
        <f t="array" ref="B1832">IFERROR(XLOOKUP(A1832,'Asignacion Ene'!A:A,'Asignacion Ene'!C:C))</f>
        <v>Pipas</v>
      </c>
      <c r="C1832" s="10" t="str">
        <f t="array" ref="C1832">IFERROR(XLOOKUP(A1832,'Asignacion Ene'!A:A,'Asignacion Ene'!B:B))</f>
        <v>EC-02</v>
      </c>
      <c r="D1832" s="28">
        <v>45676.0</v>
      </c>
      <c r="E1832" s="16" t="s">
        <v>378</v>
      </c>
      <c r="F1832" s="10" t="str">
        <f t="array" ref="F1832">IFERROR(XLOOKUP(E1832,Operadores!A:A,Operadores!B:B))</f>
        <v>RUICRU</v>
      </c>
      <c r="G1832" s="16" t="s">
        <v>17</v>
      </c>
      <c r="H1832" s="13">
        <v>19.2</v>
      </c>
      <c r="I1832" s="18">
        <v>150.0</v>
      </c>
      <c r="J1832" s="15">
        <f t="shared" si="5"/>
        <v>2880</v>
      </c>
      <c r="K1832" s="10" t="str">
        <f t="array" ref="K1832">IFERROR(XLOOKUP(G1832,'Tipo de Carga'!A:A,'Tipo de Carga'!B:B))</f>
        <v>Autoabasto</v>
      </c>
      <c r="L1832" s="10">
        <f t="shared" si="2"/>
        <v>4</v>
      </c>
      <c r="M1832" s="10">
        <f t="shared" si="3"/>
        <v>19</v>
      </c>
      <c r="N1832" s="10">
        <f t="shared" si="4"/>
        <v>1</v>
      </c>
      <c r="O1832" s="10" t="str">
        <f t="array" ref="O1832">IFERROR(XLOOKUP(G1832,'Tipo de Carga'!A:A,'Tipo de Carga'!C:C))</f>
        <v>Diesel</v>
      </c>
    </row>
    <row r="1833">
      <c r="A1833" s="16">
        <v>1983.0</v>
      </c>
      <c r="B1833" s="10" t="str">
        <f t="array" ref="B1833">IFERROR(XLOOKUP(A1833,'Asignacion Ene'!A:A,'Asignacion Ene'!C:C))</f>
        <v>MeLi asignado SD</v>
      </c>
      <c r="C1833" s="10" t="str">
        <f t="array" ref="C1833">IFERROR(XLOOKUP(A1833,'Asignacion Ene'!A:A,'Asignacion Ene'!B:B))</f>
        <v>EC-05</v>
      </c>
      <c r="D1833" s="28">
        <v>45676.0</v>
      </c>
      <c r="E1833" s="16" t="s">
        <v>142</v>
      </c>
      <c r="F1833" s="10" t="str">
        <f t="array" ref="F1833">IFERROR(XLOOKUP(E1833,Operadores!A:A,Operadores!B:B))</f>
        <v>GARLUI</v>
      </c>
      <c r="G1833" s="16" t="s">
        <v>17</v>
      </c>
      <c r="H1833" s="13">
        <v>19.2</v>
      </c>
      <c r="I1833" s="18">
        <v>274.0</v>
      </c>
      <c r="J1833" s="15">
        <f t="shared" si="5"/>
        <v>5260.8</v>
      </c>
      <c r="K1833" s="10" t="str">
        <f t="array" ref="K1833">IFERROR(XLOOKUP(G1833,'Tipo de Carga'!A:A,'Tipo de Carga'!B:B))</f>
        <v>Autoabasto</v>
      </c>
      <c r="L1833" s="10">
        <f t="shared" si="2"/>
        <v>4</v>
      </c>
      <c r="M1833" s="10">
        <f t="shared" si="3"/>
        <v>19</v>
      </c>
      <c r="N1833" s="10">
        <f t="shared" si="4"/>
        <v>1</v>
      </c>
      <c r="O1833" s="10" t="str">
        <f t="array" ref="O1833">IFERROR(XLOOKUP(G1833,'Tipo de Carga'!A:A,'Tipo de Carga'!C:C))</f>
        <v>Diesel</v>
      </c>
    </row>
    <row r="1834">
      <c r="A1834" s="16">
        <v>1985.0</v>
      </c>
      <c r="B1834" s="10" t="str">
        <f t="array" ref="B1834">IFERROR(XLOOKUP(A1834,'Asignacion Ene'!A:A,'Asignacion Ene'!C:C))</f>
        <v>MeLi Dedicado TD</v>
      </c>
      <c r="C1834" s="10" t="str">
        <f t="array" ref="C1834">IFERROR(XLOOKUP(A1834,'Asignacion Ene'!A:A,'Asignacion Ene'!B:B))</f>
        <v>EC-05</v>
      </c>
      <c r="D1834" s="28">
        <v>45676.0</v>
      </c>
      <c r="E1834" s="16" t="s">
        <v>189</v>
      </c>
      <c r="F1834" s="10" t="str">
        <f t="array" ref="F1834">IFERROR(XLOOKUP(E1834,Operadores!A:A,Operadores!B:B))</f>
        <v>MENMI</v>
      </c>
      <c r="G1834" s="16" t="s">
        <v>17</v>
      </c>
      <c r="H1834" s="13">
        <v>19.2</v>
      </c>
      <c r="I1834" s="18">
        <v>634.0</v>
      </c>
      <c r="J1834" s="15">
        <f t="shared" si="5"/>
        <v>12172.8</v>
      </c>
      <c r="K1834" s="10" t="str">
        <f t="array" ref="K1834">IFERROR(XLOOKUP(G1834,'Tipo de Carga'!A:A,'Tipo de Carga'!B:B))</f>
        <v>Autoabasto</v>
      </c>
      <c r="L1834" s="10">
        <f t="shared" si="2"/>
        <v>4</v>
      </c>
      <c r="M1834" s="10">
        <f t="shared" si="3"/>
        <v>19</v>
      </c>
      <c r="N1834" s="10">
        <f t="shared" si="4"/>
        <v>1</v>
      </c>
      <c r="O1834" s="10" t="str">
        <f t="array" ref="O1834">IFERROR(XLOOKUP(G1834,'Tipo de Carga'!A:A,'Tipo de Carga'!C:C))</f>
        <v>Diesel</v>
      </c>
    </row>
    <row r="1835">
      <c r="A1835" s="16">
        <v>2006.0</v>
      </c>
      <c r="B1835" s="10" t="str">
        <f t="array" ref="B1835">IFERROR(XLOOKUP(A1835,'Asignacion Ene'!A:A,'Asignacion Ene'!C:C))</f>
        <v>MeLi Dedicado Merida</v>
      </c>
      <c r="C1835" s="10" t="str">
        <f t="array" ref="C1835">IFERROR(XLOOKUP(A1835,'Asignacion Ene'!A:A,'Asignacion Ene'!B:B))</f>
        <v>EC-05</v>
      </c>
      <c r="D1835" s="28">
        <v>45676.0</v>
      </c>
      <c r="E1835" s="16" t="s">
        <v>226</v>
      </c>
      <c r="F1835" s="10" t="str">
        <f t="array" ref="F1835">IFERROR(XLOOKUP(E1835,Operadores!A:A,Operadores!B:B))</f>
        <v>BERJES</v>
      </c>
      <c r="G1835" s="16" t="s">
        <v>17</v>
      </c>
      <c r="H1835" s="13">
        <v>19.2</v>
      </c>
      <c r="I1835" s="18">
        <v>314.0</v>
      </c>
      <c r="J1835" s="15">
        <f t="shared" si="5"/>
        <v>6028.8</v>
      </c>
      <c r="K1835" s="10" t="str">
        <f t="array" ref="K1835">IFERROR(XLOOKUP(G1835,'Tipo de Carga'!A:A,'Tipo de Carga'!B:B))</f>
        <v>Autoabasto</v>
      </c>
      <c r="L1835" s="10">
        <f t="shared" si="2"/>
        <v>4</v>
      </c>
      <c r="M1835" s="10">
        <f t="shared" si="3"/>
        <v>19</v>
      </c>
      <c r="N1835" s="10">
        <f t="shared" si="4"/>
        <v>1</v>
      </c>
      <c r="O1835" s="10" t="str">
        <f t="array" ref="O1835">IFERROR(XLOOKUP(G1835,'Tipo de Carga'!A:A,'Tipo de Carga'!C:C))</f>
        <v>Diesel</v>
      </c>
    </row>
    <row r="1836">
      <c r="A1836" s="16">
        <v>2001.0</v>
      </c>
      <c r="B1836" s="10" t="str">
        <f t="array" ref="B1836">IFERROR(XLOOKUP(A1836,'Asignacion Ene'!A:A,'Asignacion Ene'!C:C))</f>
        <v>MeLi Dedicado Merida</v>
      </c>
      <c r="C1836" s="10" t="str">
        <f t="array" ref="C1836">IFERROR(XLOOKUP(A1836,'Asignacion Ene'!A:A,'Asignacion Ene'!B:B))</f>
        <v>EC-05</v>
      </c>
      <c r="D1836" s="28">
        <v>45676.0</v>
      </c>
      <c r="E1836" s="16" t="s">
        <v>362</v>
      </c>
      <c r="F1836" s="10" t="str">
        <f t="array" ref="F1836">IFERROR(XLOOKUP(E1836,Operadores!A:A,Operadores!B:B))</f>
        <v>TRESER</v>
      </c>
      <c r="G1836" s="16" t="s">
        <v>17</v>
      </c>
      <c r="H1836" s="13">
        <v>19.2</v>
      </c>
      <c r="I1836" s="18">
        <v>273.0</v>
      </c>
      <c r="J1836" s="15">
        <f t="shared" si="5"/>
        <v>5241.6</v>
      </c>
      <c r="K1836" s="10" t="str">
        <f t="array" ref="K1836">IFERROR(XLOOKUP(G1836,'Tipo de Carga'!A:A,'Tipo de Carga'!B:B))</f>
        <v>Autoabasto</v>
      </c>
      <c r="L1836" s="10">
        <f t="shared" si="2"/>
        <v>4</v>
      </c>
      <c r="M1836" s="10">
        <f t="shared" si="3"/>
        <v>19</v>
      </c>
      <c r="N1836" s="10">
        <f t="shared" si="4"/>
        <v>1</v>
      </c>
      <c r="O1836" s="10" t="str">
        <f t="array" ref="O1836">IFERROR(XLOOKUP(G1836,'Tipo de Carga'!A:A,'Tipo de Carga'!C:C))</f>
        <v>Diesel</v>
      </c>
    </row>
    <row r="1837">
      <c r="A1837" s="16">
        <v>1863.0</v>
      </c>
      <c r="B1837" s="10" t="str">
        <f t="array" ref="B1837">IFERROR(XLOOKUP(A1837,'Asignacion Ene'!A:A,'Asignacion Ene'!C:C))</f>
        <v>Pilgrims Tepo</v>
      </c>
      <c r="C1837" s="10" t="str">
        <f t="array" ref="C1837">IFERROR(XLOOKUP(A1837,'Asignacion Ene'!A:A,'Asignacion Ene'!B:B))</f>
        <v>EC-02</v>
      </c>
      <c r="D1837" s="28">
        <v>45676.0</v>
      </c>
      <c r="E1837" s="16" t="s">
        <v>124</v>
      </c>
      <c r="F1837" s="10" t="str">
        <f t="array" ref="F1837">IFERROR(XLOOKUP(E1837,Operadores!A:A,Operadores!B:B))</f>
        <v>MORDAN</v>
      </c>
      <c r="G1837" s="16" t="s">
        <v>17</v>
      </c>
      <c r="H1837" s="13">
        <v>19.2</v>
      </c>
      <c r="I1837" s="18">
        <v>145.0</v>
      </c>
      <c r="J1837" s="15">
        <f t="shared" si="5"/>
        <v>2784</v>
      </c>
      <c r="K1837" s="10" t="str">
        <f t="array" ref="K1837">IFERROR(XLOOKUP(G1837,'Tipo de Carga'!A:A,'Tipo de Carga'!B:B))</f>
        <v>Autoabasto</v>
      </c>
      <c r="L1837" s="10">
        <f t="shared" si="2"/>
        <v>4</v>
      </c>
      <c r="M1837" s="10">
        <f t="shared" si="3"/>
        <v>19</v>
      </c>
      <c r="N1837" s="10">
        <f t="shared" si="4"/>
        <v>1</v>
      </c>
      <c r="O1837" s="10" t="str">
        <f t="array" ref="O1837">IFERROR(XLOOKUP(G1837,'Tipo de Carga'!A:A,'Tipo de Carga'!C:C))</f>
        <v>Diesel</v>
      </c>
    </row>
    <row r="1838">
      <c r="A1838" s="16">
        <v>1704.0</v>
      </c>
      <c r="B1838" s="10" t="str">
        <f t="array" ref="B1838">IFERROR(XLOOKUP(A1838,'Asignacion Ene'!A:A,'Asignacion Ene'!C:C))</f>
        <v>Pilgrims Tepo</v>
      </c>
      <c r="C1838" s="10" t="str">
        <f t="array" ref="C1838">IFERROR(XLOOKUP(A1838,'Asignacion Ene'!A:A,'Asignacion Ene'!B:B))</f>
        <v>EC-02</v>
      </c>
      <c r="D1838" s="28">
        <v>45676.0</v>
      </c>
      <c r="E1838" s="16" t="s">
        <v>312</v>
      </c>
      <c r="F1838" s="10" t="str">
        <f t="array" ref="F1838">IFERROR(XLOOKUP(E1838,Operadores!A:A,Operadores!B:B))</f>
        <v>RENOSC</v>
      </c>
      <c r="G1838" s="16" t="s">
        <v>17</v>
      </c>
      <c r="H1838" s="13">
        <v>19.2</v>
      </c>
      <c r="I1838" s="18">
        <v>237.0</v>
      </c>
      <c r="J1838" s="15">
        <f t="shared" si="5"/>
        <v>4550.4</v>
      </c>
      <c r="K1838" s="10" t="str">
        <f t="array" ref="K1838">IFERROR(XLOOKUP(G1838,'Tipo de Carga'!A:A,'Tipo de Carga'!B:B))</f>
        <v>Autoabasto</v>
      </c>
      <c r="L1838" s="10">
        <f t="shared" si="2"/>
        <v>4</v>
      </c>
      <c r="M1838" s="10">
        <f t="shared" si="3"/>
        <v>19</v>
      </c>
      <c r="N1838" s="10">
        <f t="shared" si="4"/>
        <v>1</v>
      </c>
      <c r="O1838" s="10" t="str">
        <f t="array" ref="O1838">IFERROR(XLOOKUP(G1838,'Tipo de Carga'!A:A,'Tipo de Carga'!C:C))</f>
        <v>Diesel</v>
      </c>
    </row>
    <row r="1839">
      <c r="A1839" s="16">
        <v>2088.0</v>
      </c>
      <c r="B1839" s="10" t="str">
        <f t="array" ref="B1839">IFERROR(XLOOKUP(A1839,'Asignacion Ene'!A:A,'Asignacion Ene'!C:C))</f>
        <v>MeLi Ded Puebla</v>
      </c>
      <c r="C1839" s="10" t="str">
        <f t="array" ref="C1839">IFERROR(XLOOKUP(A1839,'Asignacion Ene'!A:A,'Asignacion Ene'!B:B))</f>
        <v>EC-05</v>
      </c>
      <c r="D1839" s="28">
        <v>45676.0</v>
      </c>
      <c r="E1839" s="16" t="s">
        <v>310</v>
      </c>
      <c r="F1839" s="10" t="str">
        <f t="array" ref="F1839">IFERROR(XLOOKUP(E1839,Operadores!A:A,Operadores!B:B))</f>
        <v>SANMA05</v>
      </c>
      <c r="G1839" s="16" t="s">
        <v>17</v>
      </c>
      <c r="H1839" s="13">
        <v>19.2</v>
      </c>
      <c r="I1839" s="18">
        <v>47.0</v>
      </c>
      <c r="J1839" s="15">
        <f t="shared" si="5"/>
        <v>902.4</v>
      </c>
      <c r="K1839" s="10" t="str">
        <f t="array" ref="K1839">IFERROR(XLOOKUP(G1839,'Tipo de Carga'!A:A,'Tipo de Carga'!B:B))</f>
        <v>Autoabasto</v>
      </c>
      <c r="L1839" s="10">
        <f t="shared" si="2"/>
        <v>4</v>
      </c>
      <c r="M1839" s="10">
        <f t="shared" si="3"/>
        <v>19</v>
      </c>
      <c r="N1839" s="10">
        <f t="shared" si="4"/>
        <v>1</v>
      </c>
      <c r="O1839" s="10" t="str">
        <f t="array" ref="O1839">IFERROR(XLOOKUP(G1839,'Tipo de Carga'!A:A,'Tipo de Carga'!C:C))</f>
        <v>Diesel</v>
      </c>
    </row>
    <row r="1840">
      <c r="A1840" s="16">
        <v>1754.0</v>
      </c>
      <c r="B1840" s="10" t="str">
        <f t="array" ref="B1840">IFERROR(XLOOKUP(A1840,'Asignacion Ene'!A:A,'Asignacion Ene'!C:C))</f>
        <v>Pilgrims Tepo</v>
      </c>
      <c r="C1840" s="10" t="str">
        <f t="array" ref="C1840">IFERROR(XLOOKUP(A1840,'Asignacion Ene'!A:A,'Asignacion Ene'!B:B))</f>
        <v>EC-02</v>
      </c>
      <c r="D1840" s="28">
        <v>45676.0</v>
      </c>
      <c r="E1840" s="16" t="s">
        <v>127</v>
      </c>
      <c r="F1840" s="10" t="str">
        <f t="array" ref="F1840">IFERROR(XLOOKUP(E1840,Operadores!A:A,Operadores!B:B))</f>
        <v>PATRAM</v>
      </c>
      <c r="G1840" s="16" t="s">
        <v>17</v>
      </c>
      <c r="H1840" s="13">
        <v>19.2</v>
      </c>
      <c r="I1840" s="18">
        <v>127.0</v>
      </c>
      <c r="J1840" s="15">
        <f t="shared" si="5"/>
        <v>2438.4</v>
      </c>
      <c r="K1840" s="10" t="str">
        <f t="array" ref="K1840">IFERROR(XLOOKUP(G1840,'Tipo de Carga'!A:A,'Tipo de Carga'!B:B))</f>
        <v>Autoabasto</v>
      </c>
      <c r="L1840" s="10">
        <f t="shared" si="2"/>
        <v>4</v>
      </c>
      <c r="M1840" s="10">
        <f t="shared" si="3"/>
        <v>19</v>
      </c>
      <c r="N1840" s="10">
        <f t="shared" si="4"/>
        <v>1</v>
      </c>
      <c r="O1840" s="10" t="str">
        <f t="array" ref="O1840">IFERROR(XLOOKUP(G1840,'Tipo de Carga'!A:A,'Tipo de Carga'!C:C))</f>
        <v>Diesel</v>
      </c>
    </row>
    <row r="1841">
      <c r="A1841" s="16">
        <v>2088.0</v>
      </c>
      <c r="B1841" s="10" t="str">
        <f t="array" ref="B1841">IFERROR(XLOOKUP(A1841,'Asignacion Ene'!A:A,'Asignacion Ene'!C:C))</f>
        <v>MeLi Ded Puebla</v>
      </c>
      <c r="C1841" s="10" t="str">
        <f t="array" ref="C1841">IFERROR(XLOOKUP(A1841,'Asignacion Ene'!A:A,'Asignacion Ene'!B:B))</f>
        <v>EC-05</v>
      </c>
      <c r="D1841" s="28">
        <v>45676.0</v>
      </c>
      <c r="E1841" s="16" t="s">
        <v>310</v>
      </c>
      <c r="F1841" s="10" t="str">
        <f t="array" ref="F1841">IFERROR(XLOOKUP(E1841,Operadores!A:A,Operadores!B:B))</f>
        <v>SANMA05</v>
      </c>
      <c r="G1841" s="16" t="s">
        <v>17</v>
      </c>
      <c r="H1841" s="13">
        <v>19.2</v>
      </c>
      <c r="I1841" s="18">
        <v>631.0</v>
      </c>
      <c r="J1841" s="15">
        <f t="shared" si="5"/>
        <v>12115.2</v>
      </c>
      <c r="K1841" s="10" t="str">
        <f t="array" ref="K1841">IFERROR(XLOOKUP(G1841,'Tipo de Carga'!A:A,'Tipo de Carga'!B:B))</f>
        <v>Autoabasto</v>
      </c>
      <c r="L1841" s="10">
        <f t="shared" si="2"/>
        <v>4</v>
      </c>
      <c r="M1841" s="10">
        <f t="shared" si="3"/>
        <v>19</v>
      </c>
      <c r="N1841" s="10">
        <f t="shared" si="4"/>
        <v>1</v>
      </c>
      <c r="O1841" s="10" t="str">
        <f t="array" ref="O1841">IFERROR(XLOOKUP(G1841,'Tipo de Carga'!A:A,'Tipo de Carga'!C:C))</f>
        <v>Diesel</v>
      </c>
    </row>
    <row r="1842">
      <c r="A1842" s="16">
        <v>1937.0</v>
      </c>
      <c r="B1842" s="10" t="str">
        <f t="array" ref="B1842">IFERROR(XLOOKUP(A1842,'Asignacion Ene'!A:A,'Asignacion Ene'!C:C))</f>
        <v>MeLi asignado SD</v>
      </c>
      <c r="C1842" s="10" t="str">
        <f t="array" ref="C1842">IFERROR(XLOOKUP(A1842,'Asignacion Ene'!A:A,'Asignacion Ene'!B:B))</f>
        <v>EC-05</v>
      </c>
      <c r="D1842" s="28">
        <v>45676.0</v>
      </c>
      <c r="E1842" s="16" t="s">
        <v>38</v>
      </c>
      <c r="F1842" s="10" t="str">
        <f t="array" ref="F1842">IFERROR(XLOOKUP(E1842,Operadores!A:A,Operadores!B:B))</f>
        <v>BENMAX</v>
      </c>
      <c r="G1842" s="16" t="s">
        <v>17</v>
      </c>
      <c r="H1842" s="13">
        <v>19.2</v>
      </c>
      <c r="I1842" s="18">
        <v>335.0</v>
      </c>
      <c r="J1842" s="15">
        <f t="shared" si="5"/>
        <v>6432</v>
      </c>
      <c r="K1842" s="10" t="str">
        <f t="array" ref="K1842">IFERROR(XLOOKUP(G1842,'Tipo de Carga'!A:A,'Tipo de Carga'!B:B))</f>
        <v>Autoabasto</v>
      </c>
      <c r="L1842" s="10">
        <f t="shared" si="2"/>
        <v>4</v>
      </c>
      <c r="M1842" s="10">
        <f t="shared" si="3"/>
        <v>19</v>
      </c>
      <c r="N1842" s="10">
        <f t="shared" si="4"/>
        <v>1</v>
      </c>
      <c r="O1842" s="10" t="str">
        <f t="array" ref="O1842">IFERROR(XLOOKUP(G1842,'Tipo de Carga'!A:A,'Tipo de Carga'!C:C))</f>
        <v>Diesel</v>
      </c>
    </row>
    <row r="1843">
      <c r="A1843" s="16">
        <v>1752.0</v>
      </c>
      <c r="B1843" s="10" t="str">
        <f t="array" ref="B1843">IFERROR(XLOOKUP(A1843,'Asignacion Ene'!A:A,'Asignacion Ene'!C:C))</f>
        <v>Liverpool Local</v>
      </c>
      <c r="C1843" s="10" t="str">
        <f t="array" ref="C1843">IFERROR(XLOOKUP(A1843,'Asignacion Ene'!A:A,'Asignacion Ene'!B:B))</f>
        <v>EC-01</v>
      </c>
      <c r="D1843" s="28">
        <v>45676.0</v>
      </c>
      <c r="E1843" s="16" t="s">
        <v>238</v>
      </c>
      <c r="F1843" s="10" t="str">
        <f t="array" ref="F1843">IFERROR(XLOOKUP(E1843,Operadores!A:A,Operadores!B:B))</f>
        <v>ROBJUA01</v>
      </c>
      <c r="G1843" s="16" t="s">
        <v>17</v>
      </c>
      <c r="H1843" s="13">
        <v>19.2</v>
      </c>
      <c r="I1843" s="18">
        <v>301.0</v>
      </c>
      <c r="J1843" s="15">
        <f t="shared" si="5"/>
        <v>5779.2</v>
      </c>
      <c r="K1843" s="10" t="str">
        <f t="array" ref="K1843">IFERROR(XLOOKUP(G1843,'Tipo de Carga'!A:A,'Tipo de Carga'!B:B))</f>
        <v>Autoabasto</v>
      </c>
      <c r="L1843" s="10">
        <f t="shared" si="2"/>
        <v>4</v>
      </c>
      <c r="M1843" s="10">
        <f t="shared" si="3"/>
        <v>19</v>
      </c>
      <c r="N1843" s="10">
        <f t="shared" si="4"/>
        <v>1</v>
      </c>
      <c r="O1843" s="10" t="str">
        <f t="array" ref="O1843">IFERROR(XLOOKUP(G1843,'Tipo de Carga'!A:A,'Tipo de Carga'!C:C))</f>
        <v>Diesel</v>
      </c>
    </row>
    <row r="1844">
      <c r="A1844" s="16">
        <v>2008.0</v>
      </c>
      <c r="B1844" s="10" t="str">
        <f t="array" ref="B1844">IFERROR(XLOOKUP(A1844,'Asignacion Ene'!A:A,'Asignacion Ene'!C:C))</f>
        <v>MeLi Dedicado Merida</v>
      </c>
      <c r="C1844" s="10" t="str">
        <f t="array" ref="C1844">IFERROR(XLOOKUP(A1844,'Asignacion Ene'!A:A,'Asignacion Ene'!B:B))</f>
        <v>EC-05</v>
      </c>
      <c r="D1844" s="28">
        <v>45676.0</v>
      </c>
      <c r="E1844" s="16" t="s">
        <v>28</v>
      </c>
      <c r="F1844" s="10" t="str">
        <f t="array" ref="F1844">IFERROR(XLOOKUP(E1844,Operadores!A:A,Operadores!B:B))</f>
        <v>CADEMM</v>
      </c>
      <c r="G1844" s="16" t="s">
        <v>17</v>
      </c>
      <c r="H1844" s="13">
        <v>19.2000000000001</v>
      </c>
      <c r="I1844" s="18">
        <v>271.0</v>
      </c>
      <c r="J1844" s="15">
        <f t="shared" si="5"/>
        <v>5203.2</v>
      </c>
      <c r="K1844" s="10" t="str">
        <f t="array" ref="K1844">IFERROR(XLOOKUP(G1844,'Tipo de Carga'!A:A,'Tipo de Carga'!B:B))</f>
        <v>Autoabasto</v>
      </c>
      <c r="L1844" s="10">
        <f t="shared" si="2"/>
        <v>4</v>
      </c>
      <c r="M1844" s="10">
        <f t="shared" si="3"/>
        <v>19</v>
      </c>
      <c r="N1844" s="10">
        <f t="shared" si="4"/>
        <v>1</v>
      </c>
      <c r="O1844" s="10" t="str">
        <f t="array" ref="O1844">IFERROR(XLOOKUP(G1844,'Tipo de Carga'!A:A,'Tipo de Carga'!C:C))</f>
        <v>Diesel</v>
      </c>
    </row>
    <row r="1845">
      <c r="A1845" s="16">
        <v>1837.0</v>
      </c>
      <c r="B1845" s="10" t="str">
        <f t="array" ref="B1845">IFERROR(XLOOKUP(A1845,'Asignacion Ene'!A:A,'Asignacion Ene'!C:C))</f>
        <v>Liverpool Local</v>
      </c>
      <c r="C1845" s="10" t="str">
        <f t="array" ref="C1845">IFERROR(XLOOKUP(A1845,'Asignacion Ene'!A:A,'Asignacion Ene'!B:B))</f>
        <v>EC-01</v>
      </c>
      <c r="D1845" s="28">
        <v>45676.0</v>
      </c>
      <c r="E1845" s="16" t="s">
        <v>264</v>
      </c>
      <c r="F1845" s="10" t="str">
        <f t="array" ref="F1845">IFERROR(XLOOKUP(E1845,Operadores!A:A,Operadores!B:B))</f>
        <v>GONCES</v>
      </c>
      <c r="G1845" s="16" t="s">
        <v>17</v>
      </c>
      <c r="H1845" s="13">
        <v>19.2000000000001</v>
      </c>
      <c r="I1845" s="18">
        <v>927.0</v>
      </c>
      <c r="J1845" s="15">
        <f t="shared" si="5"/>
        <v>17798.4</v>
      </c>
      <c r="K1845" s="10" t="str">
        <f t="array" ref="K1845">IFERROR(XLOOKUP(G1845,'Tipo de Carga'!A:A,'Tipo de Carga'!B:B))</f>
        <v>Autoabasto</v>
      </c>
      <c r="L1845" s="10">
        <f t="shared" si="2"/>
        <v>4</v>
      </c>
      <c r="M1845" s="10">
        <f t="shared" si="3"/>
        <v>19</v>
      </c>
      <c r="N1845" s="10">
        <f t="shared" si="4"/>
        <v>1</v>
      </c>
      <c r="O1845" s="10" t="str">
        <f t="array" ref="O1845">IFERROR(XLOOKUP(G1845,'Tipo de Carga'!A:A,'Tipo de Carga'!C:C))</f>
        <v>Diesel</v>
      </c>
    </row>
    <row r="1846">
      <c r="A1846" s="16">
        <v>1897.0</v>
      </c>
      <c r="B1846" s="10" t="str">
        <f t="array" ref="B1846">IFERROR(XLOOKUP(A1846,'Asignacion Ene'!A:A,'Asignacion Ene'!C:C))</f>
        <v>Full Liver</v>
      </c>
      <c r="C1846" s="10" t="str">
        <f t="array" ref="C1846">IFERROR(XLOOKUP(A1846,'Asignacion Ene'!A:A,'Asignacion Ene'!B:B))</f>
        <v>EC-01</v>
      </c>
      <c r="D1846" s="28">
        <v>45676.0</v>
      </c>
      <c r="E1846" s="16" t="s">
        <v>21</v>
      </c>
      <c r="F1846" s="10" t="str">
        <f t="array" ref="F1846">IFERROR(XLOOKUP(E1846,Operadores!A:A,Operadores!B:B))</f>
        <v>RODAR</v>
      </c>
      <c r="G1846" s="16" t="s">
        <v>17</v>
      </c>
      <c r="H1846" s="13">
        <v>19.2000000000001</v>
      </c>
      <c r="I1846" s="18">
        <v>690.0</v>
      </c>
      <c r="J1846" s="15">
        <f t="shared" si="5"/>
        <v>13248</v>
      </c>
      <c r="K1846" s="10" t="str">
        <f t="array" ref="K1846">IFERROR(XLOOKUP(G1846,'Tipo de Carga'!A:A,'Tipo de Carga'!B:B))</f>
        <v>Autoabasto</v>
      </c>
      <c r="L1846" s="10">
        <f t="shared" si="2"/>
        <v>4</v>
      </c>
      <c r="M1846" s="10">
        <f t="shared" si="3"/>
        <v>19</v>
      </c>
      <c r="N1846" s="10">
        <f t="shared" si="4"/>
        <v>1</v>
      </c>
      <c r="O1846" s="10" t="str">
        <f t="array" ref="O1846">IFERROR(XLOOKUP(G1846,'Tipo de Carga'!A:A,'Tipo de Carga'!C:C))</f>
        <v>Diesel</v>
      </c>
    </row>
    <row r="1847">
      <c r="A1847" s="16">
        <v>1941.0</v>
      </c>
      <c r="B1847" s="10" t="str">
        <f t="array" ref="B1847">IFERROR(XLOOKUP(A1847,'Asignacion Ene'!A:A,'Asignacion Ene'!C:C))</f>
        <v>Available</v>
      </c>
      <c r="C1847" s="10" t="str">
        <f t="array" ref="C1847">IFERROR(XLOOKUP(A1847,'Asignacion Ene'!A:A,'Asignacion Ene'!B:B))</f>
        <v>TTE</v>
      </c>
      <c r="D1847" s="28">
        <v>45676.0</v>
      </c>
      <c r="E1847" s="16" t="s">
        <v>133</v>
      </c>
      <c r="F1847" s="10" t="str">
        <f t="array" ref="F1847">IFERROR(XLOOKUP(E1847,Operadores!A:A,Operadores!B:B))</f>
        <v>GUTBE</v>
      </c>
      <c r="G1847" s="16" t="s">
        <v>17</v>
      </c>
      <c r="H1847" s="13">
        <v>19.2000000000001</v>
      </c>
      <c r="I1847" s="18">
        <v>422.0</v>
      </c>
      <c r="J1847" s="15">
        <f t="shared" si="5"/>
        <v>8102.4</v>
      </c>
      <c r="K1847" s="10" t="str">
        <f t="array" ref="K1847">IFERROR(XLOOKUP(G1847,'Tipo de Carga'!A:A,'Tipo de Carga'!B:B))</f>
        <v>Autoabasto</v>
      </c>
      <c r="L1847" s="10">
        <f t="shared" si="2"/>
        <v>4</v>
      </c>
      <c r="M1847" s="10">
        <f t="shared" si="3"/>
        <v>19</v>
      </c>
      <c r="N1847" s="10">
        <f t="shared" si="4"/>
        <v>1</v>
      </c>
      <c r="O1847" s="10" t="str">
        <f t="array" ref="O1847">IFERROR(XLOOKUP(G1847,'Tipo de Carga'!A:A,'Tipo de Carga'!C:C))</f>
        <v>Diesel</v>
      </c>
    </row>
    <row r="1848">
      <c r="A1848" s="16">
        <v>1788.0</v>
      </c>
      <c r="B1848" s="10" t="str">
        <f t="array" ref="B1848">IFERROR(XLOOKUP(A1848,'Asignacion Ene'!A:A,'Asignacion Ene'!C:C))</f>
        <v>Liverpool Local</v>
      </c>
      <c r="C1848" s="10" t="str">
        <f t="array" ref="C1848">IFERROR(XLOOKUP(A1848,'Asignacion Ene'!A:A,'Asignacion Ene'!B:B))</f>
        <v>EC-01</v>
      </c>
      <c r="D1848" s="28">
        <v>45676.0</v>
      </c>
      <c r="E1848" s="16" t="s">
        <v>115</v>
      </c>
      <c r="F1848" s="10" t="str">
        <f t="array" ref="F1848">IFERROR(XLOOKUP(E1848,Operadores!A:A,Operadores!B:B))</f>
        <v>PERMAR01</v>
      </c>
      <c r="G1848" s="16" t="s">
        <v>17</v>
      </c>
      <c r="H1848" s="13">
        <v>19.2000000000001</v>
      </c>
      <c r="I1848" s="18">
        <v>627.0</v>
      </c>
      <c r="J1848" s="15">
        <f t="shared" si="5"/>
        <v>12038.4</v>
      </c>
      <c r="K1848" s="10" t="str">
        <f t="array" ref="K1848">IFERROR(XLOOKUP(G1848,'Tipo de Carga'!A:A,'Tipo de Carga'!B:B))</f>
        <v>Autoabasto</v>
      </c>
      <c r="L1848" s="10">
        <f t="shared" si="2"/>
        <v>4</v>
      </c>
      <c r="M1848" s="10">
        <f t="shared" si="3"/>
        <v>19</v>
      </c>
      <c r="N1848" s="10">
        <f t="shared" si="4"/>
        <v>1</v>
      </c>
      <c r="O1848" s="10" t="str">
        <f t="array" ref="O1848">IFERROR(XLOOKUP(G1848,'Tipo de Carga'!A:A,'Tipo de Carga'!C:C))</f>
        <v>Diesel</v>
      </c>
    </row>
    <row r="1849">
      <c r="A1849" s="16">
        <v>1965.0</v>
      </c>
      <c r="B1849" s="10" t="str">
        <f t="array" ref="B1849">IFERROR(XLOOKUP(A1849,'Asignacion Ene'!A:A,'Asignacion Ene'!C:C))</f>
        <v>Circuitos</v>
      </c>
      <c r="C1849" s="10" t="str">
        <f t="array" ref="C1849">IFERROR(XLOOKUP(A1849,'Asignacion Ene'!A:A,'Asignacion Ene'!B:B))</f>
        <v>EC-03</v>
      </c>
      <c r="D1849" s="28">
        <v>45676.0</v>
      </c>
      <c r="E1849" s="16" t="s">
        <v>161</v>
      </c>
      <c r="F1849" s="10" t="str">
        <f t="array" ref="F1849">IFERROR(XLOOKUP(E1849,Operadores!A:A,Operadores!B:B))</f>
        <v>BREISR</v>
      </c>
      <c r="G1849" s="16" t="s">
        <v>17</v>
      </c>
      <c r="H1849" s="13">
        <v>19.2000000000001</v>
      </c>
      <c r="I1849" s="18">
        <v>573.0</v>
      </c>
      <c r="J1849" s="15">
        <f t="shared" si="5"/>
        <v>11001.6</v>
      </c>
      <c r="K1849" s="10" t="str">
        <f t="array" ref="K1849">IFERROR(XLOOKUP(G1849,'Tipo de Carga'!A:A,'Tipo de Carga'!B:B))</f>
        <v>Autoabasto</v>
      </c>
      <c r="L1849" s="10">
        <f t="shared" si="2"/>
        <v>4</v>
      </c>
      <c r="M1849" s="10">
        <f t="shared" si="3"/>
        <v>19</v>
      </c>
      <c r="N1849" s="10">
        <f t="shared" si="4"/>
        <v>1</v>
      </c>
      <c r="O1849" s="10" t="str">
        <f t="array" ref="O1849">IFERROR(XLOOKUP(G1849,'Tipo de Carga'!A:A,'Tipo de Carga'!C:C))</f>
        <v>Diesel</v>
      </c>
    </row>
    <row r="1850">
      <c r="A1850" s="16">
        <v>1887.0</v>
      </c>
      <c r="B1850" s="10" t="str">
        <f t="array" ref="B1850">IFERROR(XLOOKUP(A1850,'Asignacion Ene'!A:A,'Asignacion Ene'!C:C))</f>
        <v>Circuitos</v>
      </c>
      <c r="C1850" s="10" t="str">
        <f t="array" ref="C1850">IFERROR(XLOOKUP(A1850,'Asignacion Ene'!A:A,'Asignacion Ene'!B:B))</f>
        <v>EC-03</v>
      </c>
      <c r="D1850" s="28">
        <v>45676.0</v>
      </c>
      <c r="E1850" s="16" t="s">
        <v>375</v>
      </c>
      <c r="F1850" s="10" t="str">
        <f t="array" ref="F1850">IFERROR(XLOOKUP(E1850,Operadores!A:A,Operadores!B:B))</f>
        <v>NARCA</v>
      </c>
      <c r="G1850" s="16" t="s">
        <v>17</v>
      </c>
      <c r="H1850" s="13">
        <v>19.2000000000001</v>
      </c>
      <c r="I1850" s="18">
        <v>396.0</v>
      </c>
      <c r="J1850" s="15">
        <f t="shared" si="5"/>
        <v>7603.2</v>
      </c>
      <c r="K1850" s="10" t="str">
        <f t="array" ref="K1850">IFERROR(XLOOKUP(G1850,'Tipo de Carga'!A:A,'Tipo de Carga'!B:B))</f>
        <v>Autoabasto</v>
      </c>
      <c r="L1850" s="10">
        <f t="shared" si="2"/>
        <v>4</v>
      </c>
      <c r="M1850" s="10">
        <f t="shared" si="3"/>
        <v>19</v>
      </c>
      <c r="N1850" s="10">
        <f t="shared" si="4"/>
        <v>1</v>
      </c>
      <c r="O1850" s="10" t="str">
        <f t="array" ref="O1850">IFERROR(XLOOKUP(G1850,'Tipo de Carga'!A:A,'Tipo de Carga'!C:C))</f>
        <v>Diesel</v>
      </c>
    </row>
    <row r="1851">
      <c r="A1851" s="16">
        <v>2023.0</v>
      </c>
      <c r="B1851" s="10" t="str">
        <f t="array" ref="B1851">IFERROR(XLOOKUP(A1851,'Asignacion Ene'!A:A,'Asignacion Ene'!C:C))</f>
        <v>MeLi Asignado TD</v>
      </c>
      <c r="C1851" s="10" t="str">
        <f t="array" ref="C1851">IFERROR(XLOOKUP(A1851,'Asignacion Ene'!A:A,'Asignacion Ene'!B:B))</f>
        <v>EC-05</v>
      </c>
      <c r="D1851" s="28">
        <v>45676.0</v>
      </c>
      <c r="E1851" s="16" t="s">
        <v>126</v>
      </c>
      <c r="F1851" s="10" t="str">
        <f t="array" ref="F1851">IFERROR(XLOOKUP(E1851,Operadores!A:A,Operadores!B:B))</f>
        <v>ESCSAU</v>
      </c>
      <c r="G1851" s="16" t="s">
        <v>17</v>
      </c>
      <c r="H1851" s="13">
        <v>19.2000000000001</v>
      </c>
      <c r="I1851" s="18">
        <v>612.0</v>
      </c>
      <c r="J1851" s="15">
        <f t="shared" si="5"/>
        <v>11750.4</v>
      </c>
      <c r="K1851" s="10" t="str">
        <f t="array" ref="K1851">IFERROR(XLOOKUP(G1851,'Tipo de Carga'!A:A,'Tipo de Carga'!B:B))</f>
        <v>Autoabasto</v>
      </c>
      <c r="L1851" s="10">
        <f t="shared" si="2"/>
        <v>4</v>
      </c>
      <c r="M1851" s="10">
        <f t="shared" si="3"/>
        <v>19</v>
      </c>
      <c r="N1851" s="10">
        <f t="shared" si="4"/>
        <v>1</v>
      </c>
      <c r="O1851" s="10" t="str">
        <f t="array" ref="O1851">IFERROR(XLOOKUP(G1851,'Tipo de Carga'!A:A,'Tipo de Carga'!C:C))</f>
        <v>Diesel</v>
      </c>
    </row>
    <row r="1852">
      <c r="A1852" s="16">
        <v>1993.0</v>
      </c>
      <c r="B1852" s="10" t="str">
        <f t="array" ref="B1852">IFERROR(XLOOKUP(A1852,'Asignacion Ene'!A:A,'Asignacion Ene'!C:C))</f>
        <v>MeLi Dedicado TD</v>
      </c>
      <c r="C1852" s="10" t="str">
        <f t="array" ref="C1852">IFERROR(XLOOKUP(A1852,'Asignacion Ene'!A:A,'Asignacion Ene'!B:B))</f>
        <v>EC-05</v>
      </c>
      <c r="D1852" s="28">
        <v>45676.0</v>
      </c>
      <c r="E1852" s="16" t="s">
        <v>243</v>
      </c>
      <c r="F1852" s="10" t="str">
        <f t="array" ref="F1852">IFERROR(XLOOKUP(E1852,Operadores!A:A,Operadores!B:B))</f>
        <v>ZAMROB</v>
      </c>
      <c r="G1852" s="16" t="s">
        <v>17</v>
      </c>
      <c r="H1852" s="13">
        <v>19.2000000000001</v>
      </c>
      <c r="I1852" s="18">
        <v>512.0</v>
      </c>
      <c r="J1852" s="15">
        <f t="shared" si="5"/>
        <v>9830.4</v>
      </c>
      <c r="K1852" s="10" t="str">
        <f t="array" ref="K1852">IFERROR(XLOOKUP(G1852,'Tipo de Carga'!A:A,'Tipo de Carga'!B:B))</f>
        <v>Autoabasto</v>
      </c>
      <c r="L1852" s="10">
        <f t="shared" si="2"/>
        <v>4</v>
      </c>
      <c r="M1852" s="10">
        <f t="shared" si="3"/>
        <v>19</v>
      </c>
      <c r="N1852" s="10">
        <f t="shared" si="4"/>
        <v>1</v>
      </c>
      <c r="O1852" s="10" t="str">
        <f t="array" ref="O1852">IFERROR(XLOOKUP(G1852,'Tipo de Carga'!A:A,'Tipo de Carga'!C:C))</f>
        <v>Diesel</v>
      </c>
    </row>
    <row r="1853">
      <c r="A1853" s="16">
        <v>1950.0</v>
      </c>
      <c r="B1853" s="10" t="str">
        <f t="array" ref="B1853">IFERROR(XLOOKUP(A1853,'Asignacion Ene'!A:A,'Asignacion Ene'!C:C))</f>
        <v>MeLi asignado SD</v>
      </c>
      <c r="C1853" s="10" t="str">
        <f t="array" ref="C1853">IFERROR(XLOOKUP(A1853,'Asignacion Ene'!A:A,'Asignacion Ene'!B:B))</f>
        <v>EC-05</v>
      </c>
      <c r="D1853" s="28">
        <v>45676.0</v>
      </c>
      <c r="E1853" s="16" t="s">
        <v>180</v>
      </c>
      <c r="F1853" s="10" t="str">
        <f t="array" ref="F1853">IFERROR(XLOOKUP(E1853,Operadores!A:A,Operadores!B:B))</f>
        <v>MAROSC</v>
      </c>
      <c r="G1853" s="16" t="s">
        <v>17</v>
      </c>
      <c r="H1853" s="13">
        <v>19.2000000000001</v>
      </c>
      <c r="I1853" s="18">
        <v>351.0</v>
      </c>
      <c r="J1853" s="15">
        <f t="shared" si="5"/>
        <v>6739.2</v>
      </c>
      <c r="K1853" s="10" t="str">
        <f t="array" ref="K1853">IFERROR(XLOOKUP(G1853,'Tipo de Carga'!A:A,'Tipo de Carga'!B:B))</f>
        <v>Autoabasto</v>
      </c>
      <c r="L1853" s="10">
        <f t="shared" si="2"/>
        <v>4</v>
      </c>
      <c r="M1853" s="10">
        <f t="shared" si="3"/>
        <v>19</v>
      </c>
      <c r="N1853" s="10">
        <f t="shared" si="4"/>
        <v>1</v>
      </c>
      <c r="O1853" s="10" t="str">
        <f t="array" ref="O1853">IFERROR(XLOOKUP(G1853,'Tipo de Carga'!A:A,'Tipo de Carga'!C:C))</f>
        <v>Diesel</v>
      </c>
    </row>
    <row r="1854">
      <c r="A1854" s="16">
        <v>2022.0</v>
      </c>
      <c r="B1854" s="10" t="str">
        <f t="array" ref="B1854">IFERROR(XLOOKUP(A1854,'Asignacion Ene'!A:A,'Asignacion Ene'!C:C))</f>
        <v>MeLi Dedicado TD</v>
      </c>
      <c r="C1854" s="10" t="str">
        <f t="array" ref="C1854">IFERROR(XLOOKUP(A1854,'Asignacion Ene'!A:A,'Asignacion Ene'!B:B))</f>
        <v>EC-05</v>
      </c>
      <c r="D1854" s="28">
        <v>45676.0</v>
      </c>
      <c r="E1854" s="16" t="s">
        <v>183</v>
      </c>
      <c r="F1854" s="10" t="str">
        <f t="array" ref="F1854">IFERROR(XLOOKUP(E1854,Operadores!A:A,Operadores!B:B))</f>
        <v>DELBL</v>
      </c>
      <c r="G1854" s="16" t="s">
        <v>17</v>
      </c>
      <c r="H1854" s="13">
        <v>19.2000000000001</v>
      </c>
      <c r="I1854" s="18">
        <v>506.0</v>
      </c>
      <c r="J1854" s="15">
        <f t="shared" si="5"/>
        <v>9715.2</v>
      </c>
      <c r="K1854" s="10" t="str">
        <f t="array" ref="K1854">IFERROR(XLOOKUP(G1854,'Tipo de Carga'!A:A,'Tipo de Carga'!B:B))</f>
        <v>Autoabasto</v>
      </c>
      <c r="L1854" s="10">
        <f t="shared" si="2"/>
        <v>4</v>
      </c>
      <c r="M1854" s="10">
        <f t="shared" si="3"/>
        <v>19</v>
      </c>
      <c r="N1854" s="10">
        <f t="shared" si="4"/>
        <v>1</v>
      </c>
      <c r="O1854" s="10" t="str">
        <f t="array" ref="O1854">IFERROR(XLOOKUP(G1854,'Tipo de Carga'!A:A,'Tipo de Carga'!C:C))</f>
        <v>Diesel</v>
      </c>
    </row>
    <row r="1855">
      <c r="A1855" s="16">
        <v>1939.0</v>
      </c>
      <c r="B1855" s="10" t="str">
        <f t="array" ref="B1855">IFERROR(XLOOKUP(A1855,'Asignacion Ene'!A:A,'Asignacion Ene'!C:C))</f>
        <v>Full Liver</v>
      </c>
      <c r="C1855" s="10" t="str">
        <f t="array" ref="C1855">IFERROR(XLOOKUP(A1855,'Asignacion Ene'!A:A,'Asignacion Ene'!B:B))</f>
        <v>EC-01</v>
      </c>
      <c r="D1855" s="28">
        <v>45676.0</v>
      </c>
      <c r="E1855" s="16" t="s">
        <v>99</v>
      </c>
      <c r="F1855" s="10" t="str">
        <f t="array" ref="F1855">IFERROR(XLOOKUP(E1855,Operadores!A:A,Operadores!B:B))</f>
        <v>JARDAN</v>
      </c>
      <c r="G1855" s="16" t="s">
        <v>17</v>
      </c>
      <c r="H1855" s="13">
        <v>19.2000000000001</v>
      </c>
      <c r="I1855" s="18">
        <v>378.0</v>
      </c>
      <c r="J1855" s="15">
        <f t="shared" si="5"/>
        <v>7257.6</v>
      </c>
      <c r="K1855" s="10" t="str">
        <f t="array" ref="K1855">IFERROR(XLOOKUP(G1855,'Tipo de Carga'!A:A,'Tipo de Carga'!B:B))</f>
        <v>Autoabasto</v>
      </c>
      <c r="L1855" s="10">
        <f t="shared" si="2"/>
        <v>4</v>
      </c>
      <c r="M1855" s="10">
        <f t="shared" si="3"/>
        <v>19</v>
      </c>
      <c r="N1855" s="10">
        <f t="shared" si="4"/>
        <v>1</v>
      </c>
      <c r="O1855" s="10" t="str">
        <f t="array" ref="O1855">IFERROR(XLOOKUP(G1855,'Tipo de Carga'!A:A,'Tipo de Carga'!C:C))</f>
        <v>Diesel</v>
      </c>
    </row>
    <row r="1856">
      <c r="A1856" s="16">
        <v>2018.0</v>
      </c>
      <c r="B1856" s="10" t="str">
        <f t="array" ref="B1856">IFERROR(XLOOKUP(A1856,'Asignacion Ene'!A:A,'Asignacion Ene'!C:C))</f>
        <v>MeLi Asignado TD</v>
      </c>
      <c r="C1856" s="10" t="str">
        <f t="array" ref="C1856">IFERROR(XLOOKUP(A1856,'Asignacion Ene'!A:A,'Asignacion Ene'!B:B))</f>
        <v>EC-05</v>
      </c>
      <c r="D1856" s="28">
        <v>45676.0</v>
      </c>
      <c r="E1856" s="16" t="s">
        <v>53</v>
      </c>
      <c r="F1856" s="10" t="str">
        <f t="array" ref="F1856">IFERROR(XLOOKUP(E1856,Operadores!A:A,Operadores!B:B))</f>
        <v>CHAJUA</v>
      </c>
      <c r="G1856" s="16" t="s">
        <v>17</v>
      </c>
      <c r="H1856" s="13">
        <v>19.2000000000001</v>
      </c>
      <c r="I1856" s="18">
        <v>325.0</v>
      </c>
      <c r="J1856" s="15">
        <f t="shared" si="5"/>
        <v>6240</v>
      </c>
      <c r="K1856" s="10" t="str">
        <f t="array" ref="K1856">IFERROR(XLOOKUP(G1856,'Tipo de Carga'!A:A,'Tipo de Carga'!B:B))</f>
        <v>Autoabasto</v>
      </c>
      <c r="L1856" s="10">
        <f t="shared" si="2"/>
        <v>4</v>
      </c>
      <c r="M1856" s="10">
        <f t="shared" si="3"/>
        <v>19</v>
      </c>
      <c r="N1856" s="10">
        <f t="shared" si="4"/>
        <v>1</v>
      </c>
      <c r="O1856" s="10" t="str">
        <f t="array" ref="O1856">IFERROR(XLOOKUP(G1856,'Tipo de Carga'!A:A,'Tipo de Carga'!C:C))</f>
        <v>Diesel</v>
      </c>
    </row>
    <row r="1857">
      <c r="A1857" s="16">
        <v>1896.0</v>
      </c>
      <c r="B1857" s="10" t="str">
        <f t="array" ref="B1857">IFERROR(XLOOKUP(A1857,'Asignacion Ene'!A:A,'Asignacion Ene'!C:C))</f>
        <v>Hisense</v>
      </c>
      <c r="C1857" s="10" t="str">
        <f t="array" ref="C1857">IFERROR(XLOOKUP(A1857,'Asignacion Ene'!A:A,'Asignacion Ene'!B:B))</f>
        <v>EC-03</v>
      </c>
      <c r="D1857" s="28">
        <v>45676.0</v>
      </c>
      <c r="E1857" s="16" t="s">
        <v>255</v>
      </c>
      <c r="F1857" s="10" t="str">
        <f t="array" ref="F1857">IFERROR(XLOOKUP(E1857,Operadores!A:A,Operadores!B:B))</f>
        <v>BALEDU</v>
      </c>
      <c r="G1857" s="16" t="s">
        <v>17</v>
      </c>
      <c r="H1857" s="13">
        <v>19.2000000000001</v>
      </c>
      <c r="I1857" s="18">
        <v>179.0</v>
      </c>
      <c r="J1857" s="15">
        <f t="shared" si="5"/>
        <v>3436.8</v>
      </c>
      <c r="K1857" s="10" t="str">
        <f t="array" ref="K1857">IFERROR(XLOOKUP(G1857,'Tipo de Carga'!A:A,'Tipo de Carga'!B:B))</f>
        <v>Autoabasto</v>
      </c>
      <c r="L1857" s="10">
        <f t="shared" si="2"/>
        <v>4</v>
      </c>
      <c r="M1857" s="10">
        <f t="shared" si="3"/>
        <v>19</v>
      </c>
      <c r="N1857" s="10">
        <f t="shared" si="4"/>
        <v>1</v>
      </c>
      <c r="O1857" s="10" t="str">
        <f t="array" ref="O1857">IFERROR(XLOOKUP(G1857,'Tipo de Carga'!A:A,'Tipo de Carga'!C:C))</f>
        <v>Diesel</v>
      </c>
    </row>
    <row r="1858">
      <c r="A1858" s="16">
        <v>1978.0</v>
      </c>
      <c r="B1858" s="10" t="str">
        <f t="array" ref="B1858">IFERROR(XLOOKUP(A1858,'Asignacion Ene'!A:A,'Asignacion Ene'!C:C))</f>
        <v>MeLi asignado SD</v>
      </c>
      <c r="C1858" s="10" t="str">
        <f t="array" ref="C1858">IFERROR(XLOOKUP(A1858,'Asignacion Ene'!A:A,'Asignacion Ene'!B:B))</f>
        <v>EC-05</v>
      </c>
      <c r="D1858" s="28">
        <v>45676.0</v>
      </c>
      <c r="E1858" s="16" t="s">
        <v>136</v>
      </c>
      <c r="F1858" s="10" t="str">
        <f t="array" ref="F1858">IFERROR(XLOOKUP(E1858,Operadores!A:A,Operadores!B:B))</f>
        <v>MENERNX</v>
      </c>
      <c r="G1858" s="16" t="s">
        <v>17</v>
      </c>
      <c r="H1858" s="13">
        <v>19.2000000000001</v>
      </c>
      <c r="I1858" s="18">
        <v>648.0</v>
      </c>
      <c r="J1858" s="15">
        <f t="shared" si="5"/>
        <v>12441.6</v>
      </c>
      <c r="K1858" s="10" t="str">
        <f t="array" ref="K1858">IFERROR(XLOOKUP(G1858,'Tipo de Carga'!A:A,'Tipo de Carga'!B:B))</f>
        <v>Autoabasto</v>
      </c>
      <c r="L1858" s="10">
        <f t="shared" si="2"/>
        <v>4</v>
      </c>
      <c r="M1858" s="10">
        <f t="shared" si="3"/>
        <v>19</v>
      </c>
      <c r="N1858" s="10">
        <f t="shared" si="4"/>
        <v>1</v>
      </c>
      <c r="O1858" s="10" t="str">
        <f t="array" ref="O1858">IFERROR(XLOOKUP(G1858,'Tipo de Carga'!A:A,'Tipo de Carga'!C:C))</f>
        <v>Diesel</v>
      </c>
    </row>
    <row r="1859">
      <c r="A1859" s="16">
        <v>2012.0</v>
      </c>
      <c r="B1859" s="10" t="str">
        <f t="array" ref="B1859">IFERROR(XLOOKUP(A1859,'Asignacion Ene'!A:A,'Asignacion Ene'!C:C))</f>
        <v>Sayer Sencillo</v>
      </c>
      <c r="C1859" s="10" t="str">
        <f t="array" ref="C1859">IFERROR(XLOOKUP(A1859,'Asignacion Ene'!A:A,'Asignacion Ene'!B:B))</f>
        <v>EC-04</v>
      </c>
      <c r="D1859" s="28">
        <v>45676.0</v>
      </c>
      <c r="E1859" s="16" t="s">
        <v>317</v>
      </c>
      <c r="F1859" s="10" t="str">
        <f t="array" ref="F1859">IFERROR(XLOOKUP(E1859,Operadores!A:A,Operadores!B:B))</f>
        <v>ZUGRO</v>
      </c>
      <c r="G1859" s="16" t="s">
        <v>77</v>
      </c>
      <c r="H1859" s="13">
        <v>19.38</v>
      </c>
      <c r="I1859" s="18">
        <v>750.0</v>
      </c>
      <c r="J1859" s="15">
        <f t="shared" si="5"/>
        <v>14535</v>
      </c>
      <c r="K1859" s="10" t="str">
        <f t="array" ref="K1859">IFERROR(XLOOKUP(G1859,'Tipo de Carga'!A:A,'Tipo de Carga'!B:B))</f>
        <v>Autoabasto</v>
      </c>
      <c r="L1859" s="10">
        <f t="shared" si="2"/>
        <v>4</v>
      </c>
      <c r="M1859" s="10">
        <f t="shared" si="3"/>
        <v>19</v>
      </c>
      <c r="N1859" s="10">
        <f t="shared" si="4"/>
        <v>1</v>
      </c>
      <c r="O1859" s="10" t="str">
        <f t="array" ref="O1859">IFERROR(XLOOKUP(G1859,'Tipo de Carga'!A:A,'Tipo de Carga'!C:C))</f>
        <v>Diesel</v>
      </c>
    </row>
    <row r="1860">
      <c r="A1860" s="16">
        <v>1903.0</v>
      </c>
      <c r="B1860" s="10" t="str">
        <f t="array" ref="B1860">IFERROR(XLOOKUP(A1860,'Asignacion Ene'!A:A,'Asignacion Ene'!C:C))</f>
        <v>Sayer Vuelteros</v>
      </c>
      <c r="C1860" s="10" t="str">
        <f t="array" ref="C1860">IFERROR(XLOOKUP(A1860,'Asignacion Ene'!A:A,'Asignacion Ene'!B:B))</f>
        <v>EC-04</v>
      </c>
      <c r="D1860" s="28">
        <v>45676.0</v>
      </c>
      <c r="E1860" s="16" t="s">
        <v>273</v>
      </c>
      <c r="F1860" s="10" t="str">
        <f t="array" ref="F1860">IFERROR(XLOOKUP(E1860,Operadores!A:A,Operadores!B:B))</f>
        <v>HEREM</v>
      </c>
      <c r="G1860" s="16" t="s">
        <v>77</v>
      </c>
      <c r="H1860" s="13">
        <v>19.38</v>
      </c>
      <c r="I1860" s="18">
        <v>730.0</v>
      </c>
      <c r="J1860" s="15">
        <f t="shared" si="5"/>
        <v>14147.4</v>
      </c>
      <c r="K1860" s="10" t="str">
        <f t="array" ref="K1860">IFERROR(XLOOKUP(G1860,'Tipo de Carga'!A:A,'Tipo de Carga'!B:B))</f>
        <v>Autoabasto</v>
      </c>
      <c r="L1860" s="10">
        <f t="shared" si="2"/>
        <v>4</v>
      </c>
      <c r="M1860" s="10">
        <f t="shared" si="3"/>
        <v>19</v>
      </c>
      <c r="N1860" s="10">
        <f t="shared" si="4"/>
        <v>1</v>
      </c>
      <c r="O1860" s="10" t="str">
        <f t="array" ref="O1860">IFERROR(XLOOKUP(G1860,'Tipo de Carga'!A:A,'Tipo de Carga'!C:C))</f>
        <v>Diesel</v>
      </c>
    </row>
    <row r="1861">
      <c r="A1861" s="16">
        <v>1971.0</v>
      </c>
      <c r="B1861" s="10" t="str">
        <f t="array" ref="B1861">IFERROR(XLOOKUP(A1861,'Asignacion Ene'!A:A,'Asignacion Ene'!C:C))</f>
        <v>Sayer Sencillo</v>
      </c>
      <c r="C1861" s="10" t="str">
        <f t="array" ref="C1861">IFERROR(XLOOKUP(A1861,'Asignacion Ene'!A:A,'Asignacion Ene'!B:B))</f>
        <v>EC-04</v>
      </c>
      <c r="D1861" s="28">
        <v>45676.0</v>
      </c>
      <c r="E1861" s="16" t="s">
        <v>79</v>
      </c>
      <c r="F1861" s="10" t="str">
        <f t="array" ref="F1861">IFERROR(XLOOKUP(E1861,Operadores!A:A,Operadores!B:B))</f>
        <v>OLVOSX</v>
      </c>
      <c r="G1861" s="16" t="s">
        <v>77</v>
      </c>
      <c r="H1861" s="13">
        <v>19.38</v>
      </c>
      <c r="I1861" s="18">
        <v>310.0</v>
      </c>
      <c r="J1861" s="15">
        <f t="shared" si="5"/>
        <v>6007.8</v>
      </c>
      <c r="K1861" s="10" t="str">
        <f t="array" ref="K1861">IFERROR(XLOOKUP(G1861,'Tipo de Carga'!A:A,'Tipo de Carga'!B:B))</f>
        <v>Autoabasto</v>
      </c>
      <c r="L1861" s="10">
        <f t="shared" si="2"/>
        <v>4</v>
      </c>
      <c r="M1861" s="10">
        <f t="shared" si="3"/>
        <v>19</v>
      </c>
      <c r="N1861" s="10">
        <f t="shared" si="4"/>
        <v>1</v>
      </c>
      <c r="O1861" s="10" t="str">
        <f t="array" ref="O1861">IFERROR(XLOOKUP(G1861,'Tipo de Carga'!A:A,'Tipo de Carga'!C:C))</f>
        <v>Diesel</v>
      </c>
    </row>
    <row r="1862">
      <c r="A1862" s="16">
        <v>1935.0</v>
      </c>
      <c r="B1862" s="10" t="str">
        <f t="array" ref="B1862">IFERROR(XLOOKUP(A1862,'Asignacion Ene'!A:A,'Asignacion Ene'!C:C))</f>
        <v>Patieros sucursal</v>
      </c>
      <c r="C1862" s="10" t="str">
        <f t="array" ref="C1862">IFERROR(XLOOKUP(A1862,'Asignacion Ene'!A:A,'Asignacion Ene'!B:B))</f>
        <v>EC-03</v>
      </c>
      <c r="D1862" s="28">
        <v>45676.0</v>
      </c>
      <c r="E1862" s="16" t="s">
        <v>130</v>
      </c>
      <c r="F1862" s="10" t="str">
        <f t="array" ref="F1862">IFERROR(XLOOKUP(E1862,Operadores!A:A,Operadores!B:B))</f>
        <v>RODMA</v>
      </c>
      <c r="G1862" s="16" t="s">
        <v>83</v>
      </c>
      <c r="H1862" s="13">
        <v>19.78936</v>
      </c>
      <c r="I1862" s="18">
        <v>518.0</v>
      </c>
      <c r="J1862" s="15">
        <f t="shared" si="5"/>
        <v>10250.88848</v>
      </c>
      <c r="K1862" s="10" t="str">
        <f t="array" ref="K1862">IFERROR(XLOOKUP(G1862,'Tipo de Carga'!A:A,'Tipo de Carga'!B:B))</f>
        <v>Autoabasto</v>
      </c>
      <c r="L1862" s="10">
        <f t="shared" si="2"/>
        <v>4</v>
      </c>
      <c r="M1862" s="10">
        <f t="shared" si="3"/>
        <v>19</v>
      </c>
      <c r="N1862" s="10">
        <f t="shared" si="4"/>
        <v>1</v>
      </c>
      <c r="O1862" s="10" t="str">
        <f t="array" ref="O1862">IFERROR(XLOOKUP(G1862,'Tipo de Carga'!A:A,'Tipo de Carga'!C:C))</f>
        <v>Diesel</v>
      </c>
    </row>
    <row r="1863">
      <c r="A1863" s="16">
        <v>1828.0</v>
      </c>
      <c r="B1863" s="10" t="str">
        <f t="array" ref="B1863">IFERROR(XLOOKUP(A1863,'Asignacion Ene'!A:A,'Asignacion Ene'!C:C))</f>
        <v>Circuitos</v>
      </c>
      <c r="C1863" s="10" t="str">
        <f t="array" ref="C1863">IFERROR(XLOOKUP(A1863,'Asignacion Ene'!A:A,'Asignacion Ene'!B:B))</f>
        <v>EC-03</v>
      </c>
      <c r="D1863" s="28">
        <v>45676.0</v>
      </c>
      <c r="E1863" s="16" t="s">
        <v>25</v>
      </c>
      <c r="F1863" s="10" t="str">
        <f t="array" ref="F1863">IFERROR(XLOOKUP(E1863,Operadores!A:A,Operadores!B:B))</f>
        <v>CRUBE</v>
      </c>
      <c r="G1863" s="16" t="s">
        <v>83</v>
      </c>
      <c r="H1863" s="13">
        <v>19.78936</v>
      </c>
      <c r="I1863" s="18">
        <v>500.0</v>
      </c>
      <c r="J1863" s="15">
        <f t="shared" si="5"/>
        <v>9894.68</v>
      </c>
      <c r="K1863" s="10" t="str">
        <f t="array" ref="K1863">IFERROR(XLOOKUP(G1863,'Tipo de Carga'!A:A,'Tipo de Carga'!B:B))</f>
        <v>Autoabasto</v>
      </c>
      <c r="L1863" s="10">
        <f t="shared" si="2"/>
        <v>4</v>
      </c>
      <c r="M1863" s="10">
        <f t="shared" si="3"/>
        <v>19</v>
      </c>
      <c r="N1863" s="10">
        <f t="shared" si="4"/>
        <v>1</v>
      </c>
      <c r="O1863" s="10" t="str">
        <f t="array" ref="O1863">IFERROR(XLOOKUP(G1863,'Tipo de Carga'!A:A,'Tipo de Carga'!C:C))</f>
        <v>Diesel</v>
      </c>
    </row>
    <row r="1864">
      <c r="A1864" s="16">
        <v>1875.0</v>
      </c>
      <c r="B1864" s="10" t="str">
        <f t="array" ref="B1864">IFERROR(XLOOKUP(A1864,'Asignacion Ene'!A:A,'Asignacion Ene'!C:C))</f>
        <v>Circuitos</v>
      </c>
      <c r="C1864" s="10" t="str">
        <f t="array" ref="C1864">IFERROR(XLOOKUP(A1864,'Asignacion Ene'!A:A,'Asignacion Ene'!B:B))</f>
        <v>EC-03</v>
      </c>
      <c r="D1864" s="28">
        <v>45676.0</v>
      </c>
      <c r="E1864" s="16" t="s">
        <v>47</v>
      </c>
      <c r="F1864" s="10" t="str">
        <f t="array" ref="F1864">IFERROR(XLOOKUP(E1864,Operadores!A:A,Operadores!B:B))</f>
        <v>CARJOR</v>
      </c>
      <c r="G1864" s="16" t="s">
        <v>83</v>
      </c>
      <c r="H1864" s="13">
        <v>19.78936</v>
      </c>
      <c r="I1864" s="18">
        <v>503.0</v>
      </c>
      <c r="J1864" s="15">
        <f t="shared" si="5"/>
        <v>9954.04808</v>
      </c>
      <c r="K1864" s="10" t="str">
        <f t="array" ref="K1864">IFERROR(XLOOKUP(G1864,'Tipo de Carga'!A:A,'Tipo de Carga'!B:B))</f>
        <v>Autoabasto</v>
      </c>
      <c r="L1864" s="10">
        <f t="shared" si="2"/>
        <v>4</v>
      </c>
      <c r="M1864" s="10">
        <f t="shared" si="3"/>
        <v>19</v>
      </c>
      <c r="N1864" s="10">
        <f t="shared" si="4"/>
        <v>1</v>
      </c>
      <c r="O1864" s="10" t="str">
        <f t="array" ref="O1864">IFERROR(XLOOKUP(G1864,'Tipo de Carga'!A:A,'Tipo de Carga'!C:C))</f>
        <v>Diesel</v>
      </c>
    </row>
    <row r="1865">
      <c r="A1865" s="16">
        <v>1934.0</v>
      </c>
      <c r="B1865" s="10" t="str">
        <f t="array" ref="B1865">IFERROR(XLOOKUP(A1865,'Asignacion Ene'!A:A,'Asignacion Ene'!C:C))</f>
        <v>Circuitos</v>
      </c>
      <c r="C1865" s="10" t="str">
        <f t="array" ref="C1865">IFERROR(XLOOKUP(A1865,'Asignacion Ene'!A:A,'Asignacion Ene'!B:B))</f>
        <v>EC-03</v>
      </c>
      <c r="D1865" s="28">
        <v>45676.0</v>
      </c>
      <c r="E1865" s="16" t="s">
        <v>298</v>
      </c>
      <c r="F1865" s="10" t="str">
        <f t="array" ref="F1865">IFERROR(XLOOKUP(E1865,Operadores!A:A,Operadores!B:B))</f>
        <v>AVIEN</v>
      </c>
      <c r="G1865" s="16" t="s">
        <v>83</v>
      </c>
      <c r="H1865" s="13">
        <v>19.78936</v>
      </c>
      <c r="I1865" s="18">
        <v>490.0</v>
      </c>
      <c r="J1865" s="15">
        <f t="shared" si="5"/>
        <v>9696.7864</v>
      </c>
      <c r="K1865" s="10" t="str">
        <f t="array" ref="K1865">IFERROR(XLOOKUP(G1865,'Tipo de Carga'!A:A,'Tipo de Carga'!B:B))</f>
        <v>Autoabasto</v>
      </c>
      <c r="L1865" s="10">
        <f t="shared" si="2"/>
        <v>4</v>
      </c>
      <c r="M1865" s="10">
        <f t="shared" si="3"/>
        <v>19</v>
      </c>
      <c r="N1865" s="10">
        <f t="shared" si="4"/>
        <v>1</v>
      </c>
      <c r="O1865" s="10" t="str">
        <f t="array" ref="O1865">IFERROR(XLOOKUP(G1865,'Tipo de Carga'!A:A,'Tipo de Carga'!C:C))</f>
        <v>Diesel</v>
      </c>
    </row>
    <row r="1866">
      <c r="A1866" s="16">
        <v>2077.0</v>
      </c>
      <c r="B1866" s="10" t="str">
        <f t="array" ref="B1866">IFERROR(XLOOKUP(A1866,'Asignacion Ene'!A:A,'Asignacion Ene'!C:C))</f>
        <v>PISA Gdl</v>
      </c>
      <c r="C1866" s="10" t="str">
        <f t="array" ref="C1866">IFERROR(XLOOKUP(A1866,'Asignacion Ene'!A:A,'Asignacion Ene'!B:B))</f>
        <v>EC-06</v>
      </c>
      <c r="D1866" s="28">
        <v>45676.0</v>
      </c>
      <c r="E1866" s="16" t="s">
        <v>158</v>
      </c>
      <c r="F1866" s="10" t="str">
        <f t="array" ref="F1866">IFERROR(XLOOKUP(E1866,Operadores!A:A,Operadores!B:B))</f>
        <v>SANVIC01</v>
      </c>
      <c r="G1866" s="16" t="s">
        <v>83</v>
      </c>
      <c r="H1866" s="13">
        <v>19.78936</v>
      </c>
      <c r="I1866" s="18">
        <v>800.0</v>
      </c>
      <c r="J1866" s="15">
        <f t="shared" si="5"/>
        <v>15831.488</v>
      </c>
      <c r="K1866" s="10" t="str">
        <f t="array" ref="K1866">IFERROR(XLOOKUP(G1866,'Tipo de Carga'!A:A,'Tipo de Carga'!B:B))</f>
        <v>Autoabasto</v>
      </c>
      <c r="L1866" s="10">
        <f t="shared" si="2"/>
        <v>4</v>
      </c>
      <c r="M1866" s="10">
        <f t="shared" si="3"/>
        <v>19</v>
      </c>
      <c r="N1866" s="10">
        <f t="shared" si="4"/>
        <v>1</v>
      </c>
      <c r="O1866" s="10" t="str">
        <f t="array" ref="O1866">IFERROR(XLOOKUP(G1866,'Tipo de Carga'!A:A,'Tipo de Carga'!C:C))</f>
        <v>Diesel</v>
      </c>
    </row>
    <row r="1867">
      <c r="A1867" s="16">
        <v>2061.0</v>
      </c>
      <c r="B1867" s="10" t="str">
        <f t="array" ref="B1867">IFERROR(XLOOKUP(A1867,'Asignacion Ene'!A:A,'Asignacion Ene'!C:C))</f>
        <v>PISA Gdl</v>
      </c>
      <c r="C1867" s="10" t="str">
        <f t="array" ref="C1867">IFERROR(XLOOKUP(A1867,'Asignacion Ene'!A:A,'Asignacion Ene'!B:B))</f>
        <v>EC-06</v>
      </c>
      <c r="D1867" s="28">
        <v>45676.0</v>
      </c>
      <c r="E1867" s="16" t="s">
        <v>215</v>
      </c>
      <c r="F1867" s="10" t="str">
        <f t="array" ref="F1867">IFERROR(XLOOKUP(E1867,Operadores!A:A,Operadores!B:B))</f>
        <v>RESEDU</v>
      </c>
      <c r="G1867" s="16" t="s">
        <v>83</v>
      </c>
      <c r="H1867" s="13">
        <v>19.78936</v>
      </c>
      <c r="I1867" s="18">
        <v>777.0</v>
      </c>
      <c r="J1867" s="15">
        <f t="shared" si="5"/>
        <v>15376.33272</v>
      </c>
      <c r="K1867" s="10" t="str">
        <f t="array" ref="K1867">IFERROR(XLOOKUP(G1867,'Tipo de Carga'!A:A,'Tipo de Carga'!B:B))</f>
        <v>Autoabasto</v>
      </c>
      <c r="L1867" s="10">
        <f t="shared" si="2"/>
        <v>4</v>
      </c>
      <c r="M1867" s="10">
        <f t="shared" si="3"/>
        <v>19</v>
      </c>
      <c r="N1867" s="10">
        <f t="shared" si="4"/>
        <v>1</v>
      </c>
      <c r="O1867" s="10" t="str">
        <f t="array" ref="O1867">IFERROR(XLOOKUP(G1867,'Tipo de Carga'!A:A,'Tipo de Carga'!C:C))</f>
        <v>Diesel</v>
      </c>
    </row>
    <row r="1868">
      <c r="A1868" s="16">
        <v>2084.0</v>
      </c>
      <c r="B1868" s="10" t="str">
        <f t="array" ref="B1868">IFERROR(XLOOKUP(A1868,'Asignacion Ene'!A:A,'Asignacion Ene'!C:C))</f>
        <v>PISA Gdl</v>
      </c>
      <c r="C1868" s="10" t="str">
        <f t="array" ref="C1868">IFERROR(XLOOKUP(A1868,'Asignacion Ene'!A:A,'Asignacion Ene'!B:B))</f>
        <v>EC-06</v>
      </c>
      <c r="D1868" s="28">
        <v>45676.0</v>
      </c>
      <c r="E1868" s="16" t="s">
        <v>216</v>
      </c>
      <c r="F1868" s="10" t="str">
        <f t="array" ref="F1868">IFERROR(XLOOKUP(E1868,Operadores!A:A,Operadores!B:B))</f>
        <v>LOPEDU</v>
      </c>
      <c r="G1868" s="16" t="s">
        <v>83</v>
      </c>
      <c r="H1868" s="13">
        <v>19.78936</v>
      </c>
      <c r="I1868" s="18">
        <v>330.0</v>
      </c>
      <c r="J1868" s="15">
        <f t="shared" si="5"/>
        <v>6530.4888</v>
      </c>
      <c r="K1868" s="10" t="str">
        <f t="array" ref="K1868">IFERROR(XLOOKUP(G1868,'Tipo de Carga'!A:A,'Tipo de Carga'!B:B))</f>
        <v>Autoabasto</v>
      </c>
      <c r="L1868" s="10">
        <f t="shared" si="2"/>
        <v>4</v>
      </c>
      <c r="M1868" s="10">
        <f t="shared" si="3"/>
        <v>19</v>
      </c>
      <c r="N1868" s="10">
        <f t="shared" si="4"/>
        <v>1</v>
      </c>
      <c r="O1868" s="10" t="str">
        <f t="array" ref="O1868">IFERROR(XLOOKUP(G1868,'Tipo de Carga'!A:A,'Tipo de Carga'!C:C))</f>
        <v>Diesel</v>
      </c>
    </row>
    <row r="1869">
      <c r="A1869" s="16">
        <v>1859.0</v>
      </c>
      <c r="B1869" s="10" t="str">
        <f t="array" ref="B1869">IFERROR(XLOOKUP(A1869,'Asignacion Ene'!A:A,'Asignacion Ene'!C:C))</f>
        <v>Circuitos</v>
      </c>
      <c r="C1869" s="10" t="str">
        <f t="array" ref="C1869">IFERROR(XLOOKUP(A1869,'Asignacion Ene'!A:A,'Asignacion Ene'!B:B))</f>
        <v>EC-03</v>
      </c>
      <c r="D1869" s="28">
        <v>45676.0</v>
      </c>
      <c r="E1869" s="16" t="s">
        <v>415</v>
      </c>
      <c r="F1869" s="10" t="str">
        <f t="array" ref="F1869">IFERROR(XLOOKUP(E1869,Operadores!A:A,Operadores!B:B))</f>
        <v>JIMMI</v>
      </c>
      <c r="G1869" s="16" t="s">
        <v>83</v>
      </c>
      <c r="H1869" s="13">
        <v>19.78936</v>
      </c>
      <c r="I1869" s="18">
        <v>678.0</v>
      </c>
      <c r="J1869" s="15">
        <f t="shared" si="5"/>
        <v>13417.18608</v>
      </c>
      <c r="K1869" s="10" t="str">
        <f t="array" ref="K1869">IFERROR(XLOOKUP(G1869,'Tipo de Carga'!A:A,'Tipo de Carga'!B:B))</f>
        <v>Autoabasto</v>
      </c>
      <c r="L1869" s="10">
        <f t="shared" si="2"/>
        <v>4</v>
      </c>
      <c r="M1869" s="10">
        <f t="shared" si="3"/>
        <v>19</v>
      </c>
      <c r="N1869" s="10">
        <f t="shared" si="4"/>
        <v>1</v>
      </c>
      <c r="O1869" s="10" t="str">
        <f t="array" ref="O1869">IFERROR(XLOOKUP(G1869,'Tipo de Carga'!A:A,'Tipo de Carga'!C:C))</f>
        <v>Diesel</v>
      </c>
    </row>
    <row r="1870">
      <c r="A1870" s="16">
        <v>1947.0</v>
      </c>
      <c r="B1870" s="10" t="str">
        <f t="array" ref="B1870">IFERROR(XLOOKUP(A1870,'Asignacion Ene'!A:A,'Asignacion Ene'!C:C))</f>
        <v>Circuitos</v>
      </c>
      <c r="C1870" s="10" t="str">
        <f t="array" ref="C1870">IFERROR(XLOOKUP(A1870,'Asignacion Ene'!A:A,'Asignacion Ene'!B:B))</f>
        <v>EC-03</v>
      </c>
      <c r="D1870" s="28">
        <v>45676.0</v>
      </c>
      <c r="E1870" s="16" t="s">
        <v>41</v>
      </c>
      <c r="F1870" s="10" t="str">
        <f t="array" ref="F1870">IFERROR(XLOOKUP(E1870,Operadores!A:A,Operadores!B:B))</f>
        <v>DAMOS</v>
      </c>
      <c r="G1870" s="16" t="s">
        <v>83</v>
      </c>
      <c r="H1870" s="13">
        <v>19.78936</v>
      </c>
      <c r="I1870" s="18">
        <v>531.0</v>
      </c>
      <c r="J1870" s="15">
        <f t="shared" si="5"/>
        <v>10508.15016</v>
      </c>
      <c r="K1870" s="10" t="str">
        <f t="array" ref="K1870">IFERROR(XLOOKUP(G1870,'Tipo de Carga'!A:A,'Tipo de Carga'!B:B))</f>
        <v>Autoabasto</v>
      </c>
      <c r="L1870" s="10">
        <f t="shared" si="2"/>
        <v>4</v>
      </c>
      <c r="M1870" s="10">
        <f t="shared" si="3"/>
        <v>19</v>
      </c>
      <c r="N1870" s="10">
        <f t="shared" si="4"/>
        <v>1</v>
      </c>
      <c r="O1870" s="10" t="str">
        <f t="array" ref="O1870">IFERROR(XLOOKUP(G1870,'Tipo de Carga'!A:A,'Tipo de Carga'!C:C))</f>
        <v>Diesel</v>
      </c>
    </row>
    <row r="1871">
      <c r="A1871" s="16">
        <v>1932.0</v>
      </c>
      <c r="B1871" s="10" t="str">
        <f t="array" ref="B1871">IFERROR(XLOOKUP(A1871,'Asignacion Ene'!A:A,'Asignacion Ene'!C:C))</f>
        <v>Circuitos</v>
      </c>
      <c r="C1871" s="10" t="str">
        <f t="array" ref="C1871">IFERROR(XLOOKUP(A1871,'Asignacion Ene'!A:A,'Asignacion Ene'!B:B))</f>
        <v>EC-03</v>
      </c>
      <c r="D1871" s="28">
        <v>45676.0</v>
      </c>
      <c r="E1871" s="16" t="s">
        <v>151</v>
      </c>
      <c r="F1871" s="10" t="str">
        <f t="array" ref="F1871">IFERROR(XLOOKUP(E1871,Operadores!A:A,Operadores!B:B))</f>
        <v>FERRI</v>
      </c>
      <c r="G1871" s="16" t="s">
        <v>83</v>
      </c>
      <c r="H1871" s="13">
        <v>19.78936</v>
      </c>
      <c r="I1871" s="18">
        <v>476.0</v>
      </c>
      <c r="J1871" s="15">
        <f t="shared" si="5"/>
        <v>9419.73536</v>
      </c>
      <c r="K1871" s="10" t="str">
        <f t="array" ref="K1871">IFERROR(XLOOKUP(G1871,'Tipo de Carga'!A:A,'Tipo de Carga'!B:B))</f>
        <v>Autoabasto</v>
      </c>
      <c r="L1871" s="10">
        <f t="shared" si="2"/>
        <v>4</v>
      </c>
      <c r="M1871" s="10">
        <f t="shared" si="3"/>
        <v>19</v>
      </c>
      <c r="N1871" s="10">
        <f t="shared" si="4"/>
        <v>1</v>
      </c>
      <c r="O1871" s="10" t="str">
        <f t="array" ref="O1871">IFERROR(XLOOKUP(G1871,'Tipo de Carga'!A:A,'Tipo de Carga'!C:C))</f>
        <v>Diesel</v>
      </c>
    </row>
    <row r="1872">
      <c r="A1872" s="16">
        <v>1829.0</v>
      </c>
      <c r="B1872" s="10" t="str">
        <f t="array" ref="B1872">IFERROR(XLOOKUP(A1872,'Asignacion Ene'!A:A,'Asignacion Ene'!C:C))</f>
        <v>Circuitos</v>
      </c>
      <c r="C1872" s="10" t="str">
        <f t="array" ref="C1872">IFERROR(XLOOKUP(A1872,'Asignacion Ene'!A:A,'Asignacion Ene'!B:B))</f>
        <v>EC-03</v>
      </c>
      <c r="D1872" s="28">
        <v>45676.0</v>
      </c>
      <c r="E1872" s="16" t="s">
        <v>152</v>
      </c>
      <c r="F1872" s="10" t="str">
        <f t="array" ref="F1872">IFERROR(XLOOKUP(E1872,Operadores!A:A,Operadores!B:B))</f>
        <v>HERAL04</v>
      </c>
      <c r="G1872" s="16" t="s">
        <v>83</v>
      </c>
      <c r="H1872" s="13">
        <v>19.78936</v>
      </c>
      <c r="I1872" s="18">
        <v>640.0</v>
      </c>
      <c r="J1872" s="15">
        <f t="shared" si="5"/>
        <v>12665.1904</v>
      </c>
      <c r="K1872" s="10" t="str">
        <f t="array" ref="K1872">IFERROR(XLOOKUP(G1872,'Tipo de Carga'!A:A,'Tipo de Carga'!B:B))</f>
        <v>Autoabasto</v>
      </c>
      <c r="L1872" s="10">
        <f t="shared" si="2"/>
        <v>4</v>
      </c>
      <c r="M1872" s="10">
        <f t="shared" si="3"/>
        <v>19</v>
      </c>
      <c r="N1872" s="10">
        <f t="shared" si="4"/>
        <v>1</v>
      </c>
      <c r="O1872" s="10" t="str">
        <f t="array" ref="O1872">IFERROR(XLOOKUP(G1872,'Tipo de Carga'!A:A,'Tipo de Carga'!C:C))</f>
        <v>Diesel</v>
      </c>
    </row>
    <row r="1873">
      <c r="A1873" s="16">
        <v>1996.0</v>
      </c>
      <c r="B1873" s="10" t="str">
        <f t="array" ref="B1873">IFERROR(XLOOKUP(A1873,'Asignacion Ene'!A:A,'Asignacion Ene'!C:C))</f>
        <v>MeLi Dedicado Merida</v>
      </c>
      <c r="C1873" s="10" t="str">
        <f t="array" ref="C1873">IFERROR(XLOOKUP(A1873,'Asignacion Ene'!A:A,'Asignacion Ene'!B:B))</f>
        <v>EC-05</v>
      </c>
      <c r="D1873" s="28">
        <v>45676.0</v>
      </c>
      <c r="E1873" s="16" t="s">
        <v>339</v>
      </c>
      <c r="F1873" s="10" t="str">
        <f t="array" ref="F1873">IFERROR(XLOOKUP(E1873,Operadores!A:A,Operadores!B:B))</f>
        <v>AGUARM</v>
      </c>
      <c r="G1873" s="16" t="s">
        <v>86</v>
      </c>
      <c r="H1873" s="13">
        <v>19.1917</v>
      </c>
      <c r="I1873" s="18">
        <v>416.0</v>
      </c>
      <c r="J1873" s="15">
        <f t="shared" si="5"/>
        <v>7983.7472</v>
      </c>
      <c r="K1873" s="10" t="str">
        <f t="array" ref="K1873">IFERROR(XLOOKUP(G1873,'Tipo de Carga'!A:A,'Tipo de Carga'!B:B))</f>
        <v>Autoabasto</v>
      </c>
      <c r="L1873" s="10">
        <f t="shared" si="2"/>
        <v>4</v>
      </c>
      <c r="M1873" s="10">
        <f t="shared" si="3"/>
        <v>19</v>
      </c>
      <c r="N1873" s="10">
        <f t="shared" si="4"/>
        <v>1</v>
      </c>
      <c r="O1873" s="10" t="str">
        <f t="array" ref="O1873">IFERROR(XLOOKUP(G1873,'Tipo de Carga'!A:A,'Tipo de Carga'!C:C))</f>
        <v>Diesel</v>
      </c>
    </row>
    <row r="1874">
      <c r="A1874" s="16">
        <v>1862.0</v>
      </c>
      <c r="B1874" s="10" t="str">
        <f t="array" ref="B1874">IFERROR(XLOOKUP(A1874,'Asignacion Ene'!A:A,'Asignacion Ene'!C:C))</f>
        <v>Circuitos</v>
      </c>
      <c r="C1874" s="10" t="str">
        <f t="array" ref="C1874">IFERROR(XLOOKUP(A1874,'Asignacion Ene'!A:A,'Asignacion Ene'!B:B))</f>
        <v>EC-03</v>
      </c>
      <c r="D1874" s="28">
        <v>45676.0</v>
      </c>
      <c r="E1874" s="16" t="s">
        <v>359</v>
      </c>
      <c r="F1874" s="10" t="str">
        <f t="array" ref="F1874">IFERROR(XLOOKUP(E1874,Operadores!A:A,Operadores!B:B))</f>
        <v>PERRI</v>
      </c>
      <c r="G1874" s="16" t="s">
        <v>86</v>
      </c>
      <c r="H1874" s="13">
        <v>19.1917</v>
      </c>
      <c r="I1874" s="18">
        <v>360.0</v>
      </c>
      <c r="J1874" s="15">
        <f t="shared" si="5"/>
        <v>6909.012</v>
      </c>
      <c r="K1874" s="10" t="str">
        <f t="array" ref="K1874">IFERROR(XLOOKUP(G1874,'Tipo de Carga'!A:A,'Tipo de Carga'!B:B))</f>
        <v>Autoabasto</v>
      </c>
      <c r="L1874" s="10">
        <f t="shared" si="2"/>
        <v>4</v>
      </c>
      <c r="M1874" s="10">
        <f t="shared" si="3"/>
        <v>19</v>
      </c>
      <c r="N1874" s="10">
        <f t="shared" si="4"/>
        <v>1</v>
      </c>
      <c r="O1874" s="10" t="str">
        <f t="array" ref="O1874">IFERROR(XLOOKUP(G1874,'Tipo de Carga'!A:A,'Tipo de Carga'!C:C))</f>
        <v>Diesel</v>
      </c>
    </row>
    <row r="1875">
      <c r="A1875" s="16">
        <v>2085.0</v>
      </c>
      <c r="B1875" s="10" t="str">
        <f t="array" ref="B1875">IFERROR(XLOOKUP(A1875,'Asignacion Ene'!A:A,'Asignacion Ene'!C:C))</f>
        <v>PISA Gdl</v>
      </c>
      <c r="C1875" s="10" t="str">
        <f t="array" ref="C1875">IFERROR(XLOOKUP(A1875,'Asignacion Ene'!A:A,'Asignacion Ene'!B:B))</f>
        <v>EC-06</v>
      </c>
      <c r="D1875" s="28">
        <v>45676.0</v>
      </c>
      <c r="E1875" s="16" t="s">
        <v>416</v>
      </c>
      <c r="F1875" s="10" t="str">
        <f t="array" ref="F1875">IFERROR(XLOOKUP(E1875,Operadores!A:A,Operadores!B:B))</f>
        <v>MARLUI02</v>
      </c>
      <c r="G1875" s="16" t="s">
        <v>86</v>
      </c>
      <c r="H1875" s="13">
        <v>19.1917</v>
      </c>
      <c r="I1875" s="18">
        <v>524.0</v>
      </c>
      <c r="J1875" s="15">
        <f t="shared" si="5"/>
        <v>10056.4508</v>
      </c>
      <c r="K1875" s="10" t="str">
        <f t="array" ref="K1875">IFERROR(XLOOKUP(G1875,'Tipo de Carga'!A:A,'Tipo de Carga'!B:B))</f>
        <v>Autoabasto</v>
      </c>
      <c r="L1875" s="10">
        <f t="shared" si="2"/>
        <v>4</v>
      </c>
      <c r="M1875" s="10">
        <f t="shared" si="3"/>
        <v>19</v>
      </c>
      <c r="N1875" s="10">
        <f t="shared" si="4"/>
        <v>1</v>
      </c>
      <c r="O1875" s="10" t="str">
        <f t="array" ref="O1875">IFERROR(XLOOKUP(G1875,'Tipo de Carga'!A:A,'Tipo de Carga'!C:C))</f>
        <v>Diesel</v>
      </c>
    </row>
    <row r="1876">
      <c r="A1876" s="16">
        <v>2060.0</v>
      </c>
      <c r="B1876" s="10" t="str">
        <f t="array" ref="B1876">IFERROR(XLOOKUP(A1876,'Asignacion Ene'!A:A,'Asignacion Ene'!C:C))</f>
        <v>PISA Gdl</v>
      </c>
      <c r="C1876" s="10" t="str">
        <f t="array" ref="C1876">IFERROR(XLOOKUP(A1876,'Asignacion Ene'!A:A,'Asignacion Ene'!B:B))</f>
        <v>EC-06</v>
      </c>
      <c r="D1876" s="28">
        <v>45676.0</v>
      </c>
      <c r="E1876" s="16" t="s">
        <v>16</v>
      </c>
      <c r="F1876" s="10" t="str">
        <f t="array" ref="F1876">IFERROR(XLOOKUP(E1876,Operadores!A:A,Operadores!B:B))</f>
        <v>VALGUS</v>
      </c>
      <c r="G1876" s="16" t="s">
        <v>86</v>
      </c>
      <c r="H1876" s="13">
        <v>19.1917</v>
      </c>
      <c r="I1876" s="18">
        <v>572.0</v>
      </c>
      <c r="J1876" s="15">
        <f t="shared" si="5"/>
        <v>10977.6524</v>
      </c>
      <c r="K1876" s="10" t="str">
        <f t="array" ref="K1876">IFERROR(XLOOKUP(G1876,'Tipo de Carga'!A:A,'Tipo de Carga'!B:B))</f>
        <v>Autoabasto</v>
      </c>
      <c r="L1876" s="10">
        <f t="shared" si="2"/>
        <v>4</v>
      </c>
      <c r="M1876" s="10">
        <f t="shared" si="3"/>
        <v>19</v>
      </c>
      <c r="N1876" s="10">
        <f t="shared" si="4"/>
        <v>1</v>
      </c>
      <c r="O1876" s="10" t="str">
        <f t="array" ref="O1876">IFERROR(XLOOKUP(G1876,'Tipo de Carga'!A:A,'Tipo de Carga'!C:C))</f>
        <v>Diesel</v>
      </c>
    </row>
    <row r="1877">
      <c r="A1877" s="16" t="s">
        <v>31</v>
      </c>
      <c r="B1877" s="10" t="str">
        <f t="array" ref="B1877">IFERROR(XLOOKUP(A1877,'Asignacion Ene'!A:A,'Asignacion Ene'!C:C))</f>
        <v/>
      </c>
      <c r="C1877" s="10" t="str">
        <f t="array" ref="C1877">IFERROR(XLOOKUP(A1877,'Asignacion Ene'!A:A,'Asignacion Ene'!B:B))</f>
        <v/>
      </c>
      <c r="D1877" s="28">
        <v>45676.0</v>
      </c>
      <c r="E1877" s="16" t="s">
        <v>32</v>
      </c>
      <c r="F1877" s="10" t="str">
        <f t="array" ref="F1877">IFERROR(XLOOKUP(E1877,Operadores!A:A,Operadores!B:B))</f>
        <v>MTTO</v>
      </c>
      <c r="G1877" s="16" t="s">
        <v>33</v>
      </c>
      <c r="H1877" s="13">
        <v>19.16584</v>
      </c>
      <c r="I1877" s="18">
        <v>80.0</v>
      </c>
      <c r="J1877" s="15">
        <f t="shared" si="5"/>
        <v>1533.2672</v>
      </c>
      <c r="K1877" s="10" t="str">
        <f t="array" ref="K1877">IFERROR(XLOOKUP(G1877,'Tipo de Carga'!A:A,'Tipo de Carga'!B:B))</f>
        <v>Autoabasto</v>
      </c>
      <c r="L1877" s="10">
        <f t="shared" si="2"/>
        <v>4</v>
      </c>
      <c r="M1877" s="10">
        <f t="shared" si="3"/>
        <v>19</v>
      </c>
      <c r="N1877" s="10">
        <f t="shared" si="4"/>
        <v>1</v>
      </c>
      <c r="O1877" s="10" t="str">
        <f t="array" ref="O1877">IFERROR(XLOOKUP(G1877,'Tipo de Carga'!A:A,'Tipo de Carga'!C:C))</f>
        <v>Diesel</v>
      </c>
    </row>
    <row r="1878">
      <c r="A1878" s="16" t="s">
        <v>31</v>
      </c>
      <c r="B1878" s="10" t="str">
        <f t="array" ref="B1878">IFERROR(XLOOKUP(A1878,'Asignacion Ene'!A:A,'Asignacion Ene'!C:C))</f>
        <v/>
      </c>
      <c r="C1878" s="10" t="str">
        <f t="array" ref="C1878">IFERROR(XLOOKUP(A1878,'Asignacion Ene'!A:A,'Asignacion Ene'!B:B))</f>
        <v/>
      </c>
      <c r="D1878" s="28">
        <v>45676.0</v>
      </c>
      <c r="E1878" s="16" t="s">
        <v>32</v>
      </c>
      <c r="F1878" s="10" t="str">
        <f t="array" ref="F1878">IFERROR(XLOOKUP(E1878,Operadores!A:A,Operadores!B:B))</f>
        <v>MTTO</v>
      </c>
      <c r="G1878" s="16" t="s">
        <v>33</v>
      </c>
      <c r="H1878" s="13">
        <v>19.16584</v>
      </c>
      <c r="I1878" s="18">
        <v>120.0</v>
      </c>
      <c r="J1878" s="15">
        <f t="shared" si="5"/>
        <v>2299.9008</v>
      </c>
      <c r="K1878" s="10" t="str">
        <f t="array" ref="K1878">IFERROR(XLOOKUP(G1878,'Tipo de Carga'!A:A,'Tipo de Carga'!B:B))</f>
        <v>Autoabasto</v>
      </c>
      <c r="L1878" s="10">
        <f t="shared" si="2"/>
        <v>4</v>
      </c>
      <c r="M1878" s="10">
        <f t="shared" si="3"/>
        <v>19</v>
      </c>
      <c r="N1878" s="10">
        <f t="shared" si="4"/>
        <v>1</v>
      </c>
      <c r="O1878" s="10" t="str">
        <f t="array" ref="O1878">IFERROR(XLOOKUP(G1878,'Tipo de Carga'!A:A,'Tipo de Carga'!C:C))</f>
        <v>Diesel</v>
      </c>
    </row>
    <row r="1879">
      <c r="A1879" s="16">
        <v>2009.0</v>
      </c>
      <c r="B1879" s="10" t="str">
        <f t="array" ref="B1879">IFERROR(XLOOKUP(A1879,'Asignacion Ene'!A:A,'Asignacion Ene'!C:C))</f>
        <v>MeLi Dedicado Merida</v>
      </c>
      <c r="C1879" s="10" t="str">
        <f t="array" ref="C1879">IFERROR(XLOOKUP(A1879,'Asignacion Ene'!A:A,'Asignacion Ene'!B:B))</f>
        <v>EC-05</v>
      </c>
      <c r="D1879" s="28">
        <v>45676.0</v>
      </c>
      <c r="E1879" s="16" t="s">
        <v>166</v>
      </c>
      <c r="F1879" s="10" t="str">
        <f t="array" ref="F1879">IFERROR(XLOOKUP(E1879,Operadores!A:A,Operadores!B:B))</f>
        <v>GONCAR01</v>
      </c>
      <c r="G1879" s="16" t="s">
        <v>33</v>
      </c>
      <c r="H1879" s="13">
        <v>19.16584</v>
      </c>
      <c r="I1879" s="18">
        <v>300.0</v>
      </c>
      <c r="J1879" s="15">
        <f t="shared" si="5"/>
        <v>5749.752</v>
      </c>
      <c r="K1879" s="10" t="str">
        <f t="array" ref="K1879">IFERROR(XLOOKUP(G1879,'Tipo de Carga'!A:A,'Tipo de Carga'!B:B))</f>
        <v>Autoabasto</v>
      </c>
      <c r="L1879" s="10">
        <f t="shared" si="2"/>
        <v>4</v>
      </c>
      <c r="M1879" s="10">
        <f t="shared" si="3"/>
        <v>19</v>
      </c>
      <c r="N1879" s="10">
        <f t="shared" si="4"/>
        <v>1</v>
      </c>
      <c r="O1879" s="10" t="str">
        <f t="array" ref="O1879">IFERROR(XLOOKUP(G1879,'Tipo de Carga'!A:A,'Tipo de Carga'!C:C))</f>
        <v>Diesel</v>
      </c>
    </row>
    <row r="1880">
      <c r="A1880" s="16">
        <v>1947.0</v>
      </c>
      <c r="B1880" s="10" t="str">
        <f t="array" ref="B1880">IFERROR(XLOOKUP(A1880,'Asignacion Ene'!A:A,'Asignacion Ene'!C:C))</f>
        <v>Circuitos</v>
      </c>
      <c r="C1880" s="10" t="str">
        <f t="array" ref="C1880">IFERROR(XLOOKUP(A1880,'Asignacion Ene'!A:A,'Asignacion Ene'!B:B))</f>
        <v>EC-03</v>
      </c>
      <c r="D1880" s="28">
        <v>45676.0</v>
      </c>
      <c r="E1880" s="16" t="s">
        <v>41</v>
      </c>
      <c r="F1880" s="10" t="str">
        <f t="array" ref="F1880">IFERROR(XLOOKUP(E1880,Operadores!A:A,Operadores!B:B))</f>
        <v>DAMOS</v>
      </c>
      <c r="G1880" s="16" t="s">
        <v>33</v>
      </c>
      <c r="H1880" s="13">
        <v>19.16584</v>
      </c>
      <c r="I1880" s="18">
        <v>186.0</v>
      </c>
      <c r="J1880" s="15">
        <f t="shared" si="5"/>
        <v>3564.84624</v>
      </c>
      <c r="K1880" s="10" t="str">
        <f t="array" ref="K1880">IFERROR(XLOOKUP(G1880,'Tipo de Carga'!A:A,'Tipo de Carga'!B:B))</f>
        <v>Autoabasto</v>
      </c>
      <c r="L1880" s="10">
        <f t="shared" si="2"/>
        <v>4</v>
      </c>
      <c r="M1880" s="10">
        <f t="shared" si="3"/>
        <v>19</v>
      </c>
      <c r="N1880" s="10">
        <f t="shared" si="4"/>
        <v>1</v>
      </c>
      <c r="O1880" s="10" t="str">
        <f t="array" ref="O1880">IFERROR(XLOOKUP(G1880,'Tipo de Carga'!A:A,'Tipo de Carga'!C:C))</f>
        <v>Diesel</v>
      </c>
    </row>
    <row r="1881">
      <c r="A1881" s="16">
        <v>1944.0</v>
      </c>
      <c r="B1881" s="10" t="str">
        <f t="array" ref="B1881">IFERROR(XLOOKUP(A1881,'Asignacion Ene'!A:A,'Asignacion Ene'!C:C))</f>
        <v>MeLi asignado SD</v>
      </c>
      <c r="C1881" s="10" t="str">
        <f t="array" ref="C1881">IFERROR(XLOOKUP(A1881,'Asignacion Ene'!A:A,'Asignacion Ene'!B:B))</f>
        <v>EC-05</v>
      </c>
      <c r="D1881" s="28">
        <v>45676.0</v>
      </c>
      <c r="E1881" s="16" t="s">
        <v>138</v>
      </c>
      <c r="F1881" s="10" t="str">
        <f t="array" ref="F1881">IFERROR(XLOOKUP(E1881,Operadores!A:A,Operadores!B:B))</f>
        <v>ORTARM</v>
      </c>
      <c r="G1881" s="16" t="s">
        <v>33</v>
      </c>
      <c r="H1881" s="13">
        <v>19.16584</v>
      </c>
      <c r="I1881" s="18">
        <v>600.0</v>
      </c>
      <c r="J1881" s="15">
        <f t="shared" si="5"/>
        <v>11499.504</v>
      </c>
      <c r="K1881" s="10" t="str">
        <f t="array" ref="K1881">IFERROR(XLOOKUP(G1881,'Tipo de Carga'!A:A,'Tipo de Carga'!B:B))</f>
        <v>Autoabasto</v>
      </c>
      <c r="L1881" s="10">
        <f t="shared" si="2"/>
        <v>4</v>
      </c>
      <c r="M1881" s="10">
        <f t="shared" si="3"/>
        <v>19</v>
      </c>
      <c r="N1881" s="10">
        <f t="shared" si="4"/>
        <v>1</v>
      </c>
      <c r="O1881" s="10" t="str">
        <f t="array" ref="O1881">IFERROR(XLOOKUP(G1881,'Tipo de Carga'!A:A,'Tipo de Carga'!C:C))</f>
        <v>Diesel</v>
      </c>
    </row>
    <row r="1882">
      <c r="A1882" s="16">
        <v>1793.0</v>
      </c>
      <c r="B1882" s="10" t="str">
        <f t="array" ref="B1882">IFERROR(XLOOKUP(A1882,'Asignacion Ene'!A:A,'Asignacion Ene'!C:C))</f>
        <v>Hisense</v>
      </c>
      <c r="C1882" s="10" t="str">
        <f t="array" ref="C1882">IFERROR(XLOOKUP(A1882,'Asignacion Ene'!A:A,'Asignacion Ene'!B:B))</f>
        <v>EC-03</v>
      </c>
      <c r="D1882" s="28">
        <v>45676.0</v>
      </c>
      <c r="E1882" s="16" t="s">
        <v>281</v>
      </c>
      <c r="F1882" s="10" t="str">
        <f t="array" ref="F1882">IFERROR(XLOOKUP(E1882,Operadores!A:A,Operadores!B:B))</f>
        <v>MEDJOS01</v>
      </c>
      <c r="G1882" s="16" t="s">
        <v>33</v>
      </c>
      <c r="H1882" s="13">
        <v>19.16584</v>
      </c>
      <c r="I1882" s="18">
        <v>700.0</v>
      </c>
      <c r="J1882" s="15">
        <f t="shared" si="5"/>
        <v>13416.088</v>
      </c>
      <c r="K1882" s="10" t="str">
        <f t="array" ref="K1882">IFERROR(XLOOKUP(G1882,'Tipo de Carga'!A:A,'Tipo de Carga'!B:B))</f>
        <v>Autoabasto</v>
      </c>
      <c r="L1882" s="10">
        <f t="shared" si="2"/>
        <v>4</v>
      </c>
      <c r="M1882" s="10">
        <f t="shared" si="3"/>
        <v>19</v>
      </c>
      <c r="N1882" s="10">
        <f t="shared" si="4"/>
        <v>1</v>
      </c>
      <c r="O1882" s="10" t="str">
        <f t="array" ref="O1882">IFERROR(XLOOKUP(G1882,'Tipo de Carga'!A:A,'Tipo de Carga'!C:C))</f>
        <v>Diesel</v>
      </c>
    </row>
    <row r="1883">
      <c r="A1883" s="16">
        <v>1908.0</v>
      </c>
      <c r="B1883" s="10" t="str">
        <f t="array" ref="B1883">IFERROR(XLOOKUP(A1883,'Asignacion Ene'!A:A,'Asignacion Ene'!C:C))</f>
        <v>Circuitos</v>
      </c>
      <c r="C1883" s="10" t="str">
        <f t="array" ref="C1883">IFERROR(XLOOKUP(A1883,'Asignacion Ene'!A:A,'Asignacion Ene'!B:B))</f>
        <v>EC-03</v>
      </c>
      <c r="D1883" s="28">
        <v>45676.0</v>
      </c>
      <c r="E1883" s="16" t="s">
        <v>333</v>
      </c>
      <c r="F1883" s="10" t="str">
        <f t="array" ref="F1883">IFERROR(XLOOKUP(E1883,Operadores!A:A,Operadores!B:B))</f>
        <v>GARJOR01</v>
      </c>
      <c r="G1883" s="16" t="s">
        <v>33</v>
      </c>
      <c r="H1883" s="13">
        <v>19.16584</v>
      </c>
      <c r="I1883" s="18">
        <v>835.0</v>
      </c>
      <c r="J1883" s="15">
        <f t="shared" si="5"/>
        <v>16003.4764</v>
      </c>
      <c r="K1883" s="10" t="str">
        <f t="array" ref="K1883">IFERROR(XLOOKUP(G1883,'Tipo de Carga'!A:A,'Tipo de Carga'!B:B))</f>
        <v>Autoabasto</v>
      </c>
      <c r="L1883" s="10">
        <f t="shared" si="2"/>
        <v>4</v>
      </c>
      <c r="M1883" s="10">
        <f t="shared" si="3"/>
        <v>19</v>
      </c>
      <c r="N1883" s="10">
        <f t="shared" si="4"/>
        <v>1</v>
      </c>
      <c r="O1883" s="10" t="str">
        <f t="array" ref="O1883">IFERROR(XLOOKUP(G1883,'Tipo de Carga'!A:A,'Tipo de Carga'!C:C))</f>
        <v>Diesel</v>
      </c>
    </row>
    <row r="1884">
      <c r="A1884" s="16">
        <v>1762.0</v>
      </c>
      <c r="B1884" s="10" t="str">
        <f t="array" ref="B1884">IFERROR(XLOOKUP(A1884,'Asignacion Ene'!A:A,'Asignacion Ene'!C:C))</f>
        <v>Hisense</v>
      </c>
      <c r="C1884" s="10" t="str">
        <f t="array" ref="C1884">IFERROR(XLOOKUP(A1884,'Asignacion Ene'!A:A,'Asignacion Ene'!B:B))</f>
        <v>EC-03</v>
      </c>
      <c r="D1884" s="28">
        <v>45676.0</v>
      </c>
      <c r="E1884" s="16" t="s">
        <v>188</v>
      </c>
      <c r="F1884" s="10" t="str">
        <f t="array" ref="F1884">IFERROR(XLOOKUP(E1884,Operadores!A:A,Operadores!B:B))</f>
        <v>LOPMA03</v>
      </c>
      <c r="G1884" s="16" t="s">
        <v>33</v>
      </c>
      <c r="H1884" s="13">
        <v>19.16584</v>
      </c>
      <c r="I1884" s="18">
        <v>380.0</v>
      </c>
      <c r="J1884" s="15">
        <f t="shared" si="5"/>
        <v>7283.0192</v>
      </c>
      <c r="K1884" s="10" t="str">
        <f t="array" ref="K1884">IFERROR(XLOOKUP(G1884,'Tipo de Carga'!A:A,'Tipo de Carga'!B:B))</f>
        <v>Autoabasto</v>
      </c>
      <c r="L1884" s="10">
        <f t="shared" si="2"/>
        <v>4</v>
      </c>
      <c r="M1884" s="10">
        <f t="shared" si="3"/>
        <v>19</v>
      </c>
      <c r="N1884" s="10">
        <f t="shared" si="4"/>
        <v>1</v>
      </c>
      <c r="O1884" s="10" t="str">
        <f t="array" ref="O1884">IFERROR(XLOOKUP(G1884,'Tipo de Carga'!A:A,'Tipo de Carga'!C:C))</f>
        <v>Diesel</v>
      </c>
    </row>
    <row r="1885">
      <c r="A1885" s="16">
        <v>1955.0</v>
      </c>
      <c r="B1885" s="10" t="str">
        <f t="array" ref="B1885">IFERROR(XLOOKUP(A1885,'Asignacion Ene'!A:A,'Asignacion Ene'!C:C))</f>
        <v>Circuitos</v>
      </c>
      <c r="C1885" s="10" t="str">
        <f t="array" ref="C1885">IFERROR(XLOOKUP(A1885,'Asignacion Ene'!A:A,'Asignacion Ene'!B:B))</f>
        <v>EC-03</v>
      </c>
      <c r="D1885" s="28">
        <v>45676.0</v>
      </c>
      <c r="E1885" s="16" t="s">
        <v>329</v>
      </c>
      <c r="F1885" s="10" t="str">
        <f t="array" ref="F1885">IFERROR(XLOOKUP(E1885,Operadores!A:A,Operadores!B:B))</f>
        <v>MOZPEDX</v>
      </c>
      <c r="G1885" s="16" t="s">
        <v>33</v>
      </c>
      <c r="H1885" s="13">
        <v>19.16584</v>
      </c>
      <c r="I1885" s="18">
        <v>190.0</v>
      </c>
      <c r="J1885" s="15">
        <f t="shared" si="5"/>
        <v>3641.5096</v>
      </c>
      <c r="K1885" s="10" t="str">
        <f t="array" ref="K1885">IFERROR(XLOOKUP(G1885,'Tipo de Carga'!A:A,'Tipo de Carga'!B:B))</f>
        <v>Autoabasto</v>
      </c>
      <c r="L1885" s="10">
        <f t="shared" si="2"/>
        <v>4</v>
      </c>
      <c r="M1885" s="10">
        <f t="shared" si="3"/>
        <v>19</v>
      </c>
      <c r="N1885" s="10">
        <f t="shared" si="4"/>
        <v>1</v>
      </c>
      <c r="O1885" s="10" t="str">
        <f t="array" ref="O1885">IFERROR(XLOOKUP(G1885,'Tipo de Carga'!A:A,'Tipo de Carga'!C:C))</f>
        <v>Diesel</v>
      </c>
    </row>
    <row r="1886">
      <c r="A1886" s="16">
        <v>1729.0</v>
      </c>
      <c r="B1886" s="10" t="str">
        <f t="array" ref="B1886">IFERROR(XLOOKUP(A1886,'Asignacion Ene'!A:A,'Asignacion Ene'!C:C))</f>
        <v>Wm Full</v>
      </c>
      <c r="C1886" s="10" t="str">
        <f t="array" ref="C1886">IFERROR(XLOOKUP(A1886,'Asignacion Ene'!A:A,'Asignacion Ene'!B:B))</f>
        <v>EC-08</v>
      </c>
      <c r="D1886" s="28">
        <v>45676.0</v>
      </c>
      <c r="E1886" s="16" t="s">
        <v>220</v>
      </c>
      <c r="F1886" s="10" t="str">
        <f t="array" ref="F1886">IFERROR(XLOOKUP(E1886,Operadores!A:A,Operadores!B:B))</f>
        <v>CAMJU01</v>
      </c>
      <c r="G1886" s="16" t="s">
        <v>39</v>
      </c>
      <c r="H1886" s="13">
        <v>20.806606</v>
      </c>
      <c r="I1886" s="18">
        <v>378.0</v>
      </c>
      <c r="J1886" s="15">
        <f t="shared" si="5"/>
        <v>7864.897068</v>
      </c>
      <c r="K1886" s="10" t="str">
        <f t="array" ref="K1886">IFERROR(XLOOKUP(G1886,'Tipo de Carga'!A:A,'Tipo de Carga'!B:B))</f>
        <v>Autoabasto</v>
      </c>
      <c r="L1886" s="10">
        <f t="shared" si="2"/>
        <v>4</v>
      </c>
      <c r="M1886" s="10">
        <f t="shared" si="3"/>
        <v>19</v>
      </c>
      <c r="N1886" s="10">
        <f t="shared" si="4"/>
        <v>1</v>
      </c>
      <c r="O1886" s="10" t="str">
        <f t="array" ref="O1886">IFERROR(XLOOKUP(G1886,'Tipo de Carga'!A:A,'Tipo de Carga'!C:C))</f>
        <v>Diesel</v>
      </c>
    </row>
    <row r="1887">
      <c r="A1887" s="16">
        <v>1715.0</v>
      </c>
      <c r="B1887" s="10" t="str">
        <f t="array" ref="B1887">IFERROR(XLOOKUP(A1887,'Asignacion Ene'!A:A,'Asignacion Ene'!C:C))</f>
        <v>Wm Full</v>
      </c>
      <c r="C1887" s="10" t="str">
        <f t="array" ref="C1887">IFERROR(XLOOKUP(A1887,'Asignacion Ene'!A:A,'Asignacion Ene'!B:B))</f>
        <v>EC-08</v>
      </c>
      <c r="D1887" s="28">
        <v>45676.0</v>
      </c>
      <c r="E1887" s="16" t="s">
        <v>262</v>
      </c>
      <c r="F1887" s="10" t="str">
        <f t="array" ref="F1887">IFERROR(XLOOKUP(E1887,Operadores!A:A,Operadores!B:B))</f>
        <v>HERMOI</v>
      </c>
      <c r="G1887" s="16" t="s">
        <v>39</v>
      </c>
      <c r="H1887" s="13">
        <v>20.806606</v>
      </c>
      <c r="I1887" s="18">
        <v>422.0</v>
      </c>
      <c r="J1887" s="15">
        <f t="shared" si="5"/>
        <v>8780.387732</v>
      </c>
      <c r="K1887" s="10" t="str">
        <f t="array" ref="K1887">IFERROR(XLOOKUP(G1887,'Tipo de Carga'!A:A,'Tipo de Carga'!B:B))</f>
        <v>Autoabasto</v>
      </c>
      <c r="L1887" s="10">
        <f t="shared" si="2"/>
        <v>4</v>
      </c>
      <c r="M1887" s="10">
        <f t="shared" si="3"/>
        <v>19</v>
      </c>
      <c r="N1887" s="10">
        <f t="shared" si="4"/>
        <v>1</v>
      </c>
      <c r="O1887" s="10" t="str">
        <f t="array" ref="O1887">IFERROR(XLOOKUP(G1887,'Tipo de Carga'!A:A,'Tipo de Carga'!C:C))</f>
        <v>Diesel</v>
      </c>
    </row>
    <row r="1888">
      <c r="A1888" s="16">
        <v>2028.0</v>
      </c>
      <c r="B1888" s="10" t="str">
        <f t="array" ref="B1888">IFERROR(XLOOKUP(A1888,'Asignacion Ene'!A:A,'Asignacion Ene'!C:C))</f>
        <v>MeLi Dedicado Merida</v>
      </c>
      <c r="C1888" s="10" t="str">
        <f t="array" ref="C1888">IFERROR(XLOOKUP(A1888,'Asignacion Ene'!A:A,'Asignacion Ene'!B:B))</f>
        <v>EC-05</v>
      </c>
      <c r="D1888" s="28">
        <v>45676.0</v>
      </c>
      <c r="E1888" s="16" t="s">
        <v>227</v>
      </c>
      <c r="F1888" s="10" t="str">
        <f t="array" ref="F1888">IFERROR(XLOOKUP(E1888,Operadores!A:A,Operadores!B:B))</f>
        <v>SANEUS</v>
      </c>
      <c r="G1888" s="16" t="s">
        <v>39</v>
      </c>
      <c r="H1888" s="13">
        <v>20.806606</v>
      </c>
      <c r="I1888" s="18">
        <v>260.0</v>
      </c>
      <c r="J1888" s="15">
        <f t="shared" si="5"/>
        <v>5409.71756</v>
      </c>
      <c r="K1888" s="10" t="str">
        <f t="array" ref="K1888">IFERROR(XLOOKUP(G1888,'Tipo de Carga'!A:A,'Tipo de Carga'!B:B))</f>
        <v>Autoabasto</v>
      </c>
      <c r="L1888" s="10">
        <f t="shared" si="2"/>
        <v>4</v>
      </c>
      <c r="M1888" s="10">
        <f t="shared" si="3"/>
        <v>19</v>
      </c>
      <c r="N1888" s="10">
        <f t="shared" si="4"/>
        <v>1</v>
      </c>
      <c r="O1888" s="10" t="str">
        <f t="array" ref="O1888">IFERROR(XLOOKUP(G1888,'Tipo de Carga'!A:A,'Tipo de Carga'!C:C))</f>
        <v>Diesel</v>
      </c>
    </row>
    <row r="1889">
      <c r="A1889" s="16">
        <v>2010.0</v>
      </c>
      <c r="B1889" s="10" t="str">
        <f t="array" ref="B1889">IFERROR(XLOOKUP(A1889,'Asignacion Ene'!A:A,'Asignacion Ene'!C:C))</f>
        <v>MeLi asignado SD</v>
      </c>
      <c r="C1889" s="10" t="str">
        <f t="array" ref="C1889">IFERROR(XLOOKUP(A1889,'Asignacion Ene'!A:A,'Asignacion Ene'!B:B))</f>
        <v>EC-05</v>
      </c>
      <c r="D1889" s="28">
        <v>45676.0</v>
      </c>
      <c r="E1889" s="16" t="s">
        <v>175</v>
      </c>
      <c r="F1889" s="10" t="str">
        <f t="array" ref="F1889">IFERROR(XLOOKUP(E1889,Operadores!A:A,Operadores!B:B))</f>
        <v>CHAJE</v>
      </c>
      <c r="G1889" s="16" t="s">
        <v>39</v>
      </c>
      <c r="H1889" s="13">
        <v>20.806606</v>
      </c>
      <c r="I1889" s="18">
        <v>250.0</v>
      </c>
      <c r="J1889" s="15">
        <f t="shared" si="5"/>
        <v>5201.6515</v>
      </c>
      <c r="K1889" s="10" t="str">
        <f t="array" ref="K1889">IFERROR(XLOOKUP(G1889,'Tipo de Carga'!A:A,'Tipo de Carga'!B:B))</f>
        <v>Autoabasto</v>
      </c>
      <c r="L1889" s="10">
        <f t="shared" si="2"/>
        <v>4</v>
      </c>
      <c r="M1889" s="10">
        <f t="shared" si="3"/>
        <v>19</v>
      </c>
      <c r="N1889" s="10">
        <f t="shared" si="4"/>
        <v>1</v>
      </c>
      <c r="O1889" s="10" t="str">
        <f t="array" ref="O1889">IFERROR(XLOOKUP(G1889,'Tipo de Carga'!A:A,'Tipo de Carga'!C:C))</f>
        <v>Diesel</v>
      </c>
    </row>
    <row r="1890">
      <c r="A1890" s="16">
        <v>1817.0</v>
      </c>
      <c r="B1890" s="10" t="str">
        <f t="array" ref="B1890">IFERROR(XLOOKUP(A1890,'Asignacion Ene'!A:A,'Asignacion Ene'!C:C))</f>
        <v>Wm Full</v>
      </c>
      <c r="C1890" s="10" t="str">
        <f t="array" ref="C1890">IFERROR(XLOOKUP(A1890,'Asignacion Ene'!A:A,'Asignacion Ene'!B:B))</f>
        <v>EC-08</v>
      </c>
      <c r="D1890" s="28">
        <v>45676.0</v>
      </c>
      <c r="E1890" s="16" t="s">
        <v>101</v>
      </c>
      <c r="F1890" s="10" t="str">
        <f t="array" ref="F1890">IFERROR(XLOOKUP(E1890,Operadores!A:A,Operadores!B:B))</f>
        <v>RUIROBX</v>
      </c>
      <c r="G1890" s="16" t="s">
        <v>39</v>
      </c>
      <c r="H1890" s="13">
        <v>20.806606</v>
      </c>
      <c r="I1890" s="18">
        <v>389.0</v>
      </c>
      <c r="J1890" s="15">
        <f t="shared" si="5"/>
        <v>8093.769734</v>
      </c>
      <c r="K1890" s="10" t="str">
        <f t="array" ref="K1890">IFERROR(XLOOKUP(G1890,'Tipo de Carga'!A:A,'Tipo de Carga'!B:B))</f>
        <v>Autoabasto</v>
      </c>
      <c r="L1890" s="10">
        <f t="shared" si="2"/>
        <v>4</v>
      </c>
      <c r="M1890" s="10">
        <f t="shared" si="3"/>
        <v>19</v>
      </c>
      <c r="N1890" s="10">
        <f t="shared" si="4"/>
        <v>1</v>
      </c>
      <c r="O1890" s="10" t="str">
        <f t="array" ref="O1890">IFERROR(XLOOKUP(G1890,'Tipo de Carga'!A:A,'Tipo de Carga'!C:C))</f>
        <v>Diesel</v>
      </c>
    </row>
    <row r="1891">
      <c r="A1891" s="16">
        <v>2002.0</v>
      </c>
      <c r="B1891" s="10" t="str">
        <f t="array" ref="B1891">IFERROR(XLOOKUP(A1891,'Asignacion Ene'!A:A,'Asignacion Ene'!C:C))</f>
        <v>MeLi Dedicado Merida</v>
      </c>
      <c r="C1891" s="10" t="str">
        <f t="array" ref="C1891">IFERROR(XLOOKUP(A1891,'Asignacion Ene'!A:A,'Asignacion Ene'!B:B))</f>
        <v>EC-05</v>
      </c>
      <c r="D1891" s="28">
        <v>45676.0</v>
      </c>
      <c r="E1891" s="16" t="s">
        <v>309</v>
      </c>
      <c r="F1891" s="10" t="str">
        <f t="array" ref="F1891">IFERROR(XLOOKUP(E1891,Operadores!A:A,Operadores!B:B))</f>
        <v>VELALE</v>
      </c>
      <c r="G1891" s="16" t="s">
        <v>39</v>
      </c>
      <c r="H1891" s="13">
        <v>20.806606</v>
      </c>
      <c r="I1891" s="18">
        <v>240.0</v>
      </c>
      <c r="J1891" s="15">
        <f t="shared" si="5"/>
        <v>4993.58544</v>
      </c>
      <c r="K1891" s="10" t="str">
        <f t="array" ref="K1891">IFERROR(XLOOKUP(G1891,'Tipo de Carga'!A:A,'Tipo de Carga'!B:B))</f>
        <v>Autoabasto</v>
      </c>
      <c r="L1891" s="10">
        <f t="shared" si="2"/>
        <v>4</v>
      </c>
      <c r="M1891" s="10">
        <f t="shared" si="3"/>
        <v>19</v>
      </c>
      <c r="N1891" s="10">
        <f t="shared" si="4"/>
        <v>1</v>
      </c>
      <c r="O1891" s="10" t="str">
        <f t="array" ref="O1891">IFERROR(XLOOKUP(G1891,'Tipo de Carga'!A:A,'Tipo de Carga'!C:C))</f>
        <v>Diesel</v>
      </c>
    </row>
    <row r="1892">
      <c r="A1892" s="16">
        <v>1730.0</v>
      </c>
      <c r="B1892" s="10" t="str">
        <f t="array" ref="B1892">IFERROR(XLOOKUP(A1892,'Asignacion Ene'!A:A,'Asignacion Ene'!C:C))</f>
        <v>Wm Full</v>
      </c>
      <c r="C1892" s="10" t="str">
        <f t="array" ref="C1892">IFERROR(XLOOKUP(A1892,'Asignacion Ene'!A:A,'Asignacion Ene'!B:B))</f>
        <v>EC-08</v>
      </c>
      <c r="D1892" s="28">
        <v>45676.0</v>
      </c>
      <c r="E1892" s="16" t="s">
        <v>219</v>
      </c>
      <c r="F1892" s="10" t="str">
        <f t="array" ref="F1892">IFERROR(XLOOKUP(E1892,Operadores!A:A,Operadores!B:B))</f>
        <v>LOPERI</v>
      </c>
      <c r="G1892" s="16" t="s">
        <v>39</v>
      </c>
      <c r="H1892" s="13">
        <v>20.806606</v>
      </c>
      <c r="I1892" s="18">
        <v>420.0</v>
      </c>
      <c r="J1892" s="15">
        <f t="shared" si="5"/>
        <v>8738.77452</v>
      </c>
      <c r="K1892" s="10" t="str">
        <f t="array" ref="K1892">IFERROR(XLOOKUP(G1892,'Tipo de Carga'!A:A,'Tipo de Carga'!B:B))</f>
        <v>Autoabasto</v>
      </c>
      <c r="L1892" s="10">
        <f t="shared" si="2"/>
        <v>4</v>
      </c>
      <c r="M1892" s="10">
        <f t="shared" si="3"/>
        <v>19</v>
      </c>
      <c r="N1892" s="10">
        <f t="shared" si="4"/>
        <v>1</v>
      </c>
      <c r="O1892" s="10" t="str">
        <f t="array" ref="O1892">IFERROR(XLOOKUP(G1892,'Tipo de Carga'!A:A,'Tipo de Carga'!C:C))</f>
        <v>Diesel</v>
      </c>
    </row>
    <row r="1893">
      <c r="A1893" s="16">
        <v>2014.0</v>
      </c>
      <c r="B1893" s="10" t="str">
        <f t="array" ref="B1893">IFERROR(XLOOKUP(A1893,'Asignacion Ene'!A:A,'Asignacion Ene'!C:C))</f>
        <v>MeLi Asignado TD</v>
      </c>
      <c r="C1893" s="10" t="str">
        <f t="array" ref="C1893">IFERROR(XLOOKUP(A1893,'Asignacion Ene'!A:A,'Asignacion Ene'!B:B))</f>
        <v>EC-05</v>
      </c>
      <c r="D1893" s="28">
        <v>45676.0</v>
      </c>
      <c r="E1893" s="16" t="s">
        <v>327</v>
      </c>
      <c r="F1893" s="10" t="str">
        <f t="array" ref="F1893">IFERROR(XLOOKUP(E1893,Operadores!A:A,Operadores!B:B))</f>
        <v>SANOSC</v>
      </c>
      <c r="G1893" s="16" t="s">
        <v>39</v>
      </c>
      <c r="H1893" s="13">
        <v>20.806606</v>
      </c>
      <c r="I1893" s="18">
        <v>395.0</v>
      </c>
      <c r="J1893" s="15">
        <f t="shared" si="5"/>
        <v>8218.60937</v>
      </c>
      <c r="K1893" s="10" t="str">
        <f t="array" ref="K1893">IFERROR(XLOOKUP(G1893,'Tipo de Carga'!A:A,'Tipo de Carga'!B:B))</f>
        <v>Autoabasto</v>
      </c>
      <c r="L1893" s="10">
        <f t="shared" si="2"/>
        <v>4</v>
      </c>
      <c r="M1893" s="10">
        <f t="shared" si="3"/>
        <v>19</v>
      </c>
      <c r="N1893" s="10">
        <f t="shared" si="4"/>
        <v>1</v>
      </c>
      <c r="O1893" s="10" t="str">
        <f t="array" ref="O1893">IFERROR(XLOOKUP(G1893,'Tipo de Carga'!A:A,'Tipo de Carga'!C:C))</f>
        <v>Diesel</v>
      </c>
    </row>
    <row r="1894">
      <c r="A1894" s="16">
        <v>2013.0</v>
      </c>
      <c r="B1894" s="10" t="str">
        <f t="array" ref="B1894">IFERROR(XLOOKUP(A1894,'Asignacion Ene'!A:A,'Asignacion Ene'!C:C))</f>
        <v>MeLi Dedicado Merida</v>
      </c>
      <c r="C1894" s="10" t="str">
        <f t="array" ref="C1894">IFERROR(XLOOKUP(A1894,'Asignacion Ene'!A:A,'Asignacion Ene'!B:B))</f>
        <v>EC-05</v>
      </c>
      <c r="D1894" s="28">
        <v>45676.0</v>
      </c>
      <c r="E1894" s="16" t="s">
        <v>417</v>
      </c>
      <c r="F1894" s="10" t="str">
        <f t="array" ref="F1894">IFERROR(XLOOKUP(E1894,Operadores!A:A,Operadores!B:B))</f>
        <v>MONJON</v>
      </c>
      <c r="G1894" s="16" t="s">
        <v>39</v>
      </c>
      <c r="H1894" s="13">
        <v>20.806606</v>
      </c>
      <c r="I1894" s="18">
        <v>413.0</v>
      </c>
      <c r="J1894" s="15">
        <f t="shared" si="5"/>
        <v>8593.128278</v>
      </c>
      <c r="K1894" s="10" t="str">
        <f t="array" ref="K1894">IFERROR(XLOOKUP(G1894,'Tipo de Carga'!A:A,'Tipo de Carga'!B:B))</f>
        <v>Autoabasto</v>
      </c>
      <c r="L1894" s="10">
        <f t="shared" si="2"/>
        <v>4</v>
      </c>
      <c r="M1894" s="10">
        <f t="shared" si="3"/>
        <v>19</v>
      </c>
      <c r="N1894" s="10">
        <f t="shared" si="4"/>
        <v>1</v>
      </c>
      <c r="O1894" s="10" t="str">
        <f t="array" ref="O1894">IFERROR(XLOOKUP(G1894,'Tipo de Carga'!A:A,'Tipo de Carga'!C:C))</f>
        <v>Diesel</v>
      </c>
    </row>
    <row r="1895">
      <c r="A1895" s="16">
        <v>1820.0</v>
      </c>
      <c r="B1895" s="10" t="str">
        <f t="array" ref="B1895">IFERROR(XLOOKUP(A1895,'Asignacion Ene'!A:A,'Asignacion Ene'!C:C))</f>
        <v>Wm Full</v>
      </c>
      <c r="C1895" s="10" t="str">
        <f t="array" ref="C1895">IFERROR(XLOOKUP(A1895,'Asignacion Ene'!A:A,'Asignacion Ene'!B:B))</f>
        <v>EC-08</v>
      </c>
      <c r="D1895" s="28">
        <v>45676.0</v>
      </c>
      <c r="E1895" s="16" t="s">
        <v>167</v>
      </c>
      <c r="F1895" s="10" t="str">
        <f t="array" ref="F1895">IFERROR(XLOOKUP(E1895,Operadores!A:A,Operadores!B:B))</f>
        <v>CAMVI01</v>
      </c>
      <c r="G1895" s="16" t="s">
        <v>39</v>
      </c>
      <c r="H1895" s="13">
        <v>20.806606</v>
      </c>
      <c r="I1895" s="18">
        <v>367.0</v>
      </c>
      <c r="J1895" s="15">
        <f t="shared" si="5"/>
        <v>7636.024402</v>
      </c>
      <c r="K1895" s="10" t="str">
        <f t="array" ref="K1895">IFERROR(XLOOKUP(G1895,'Tipo de Carga'!A:A,'Tipo de Carga'!B:B))</f>
        <v>Autoabasto</v>
      </c>
      <c r="L1895" s="10">
        <f t="shared" si="2"/>
        <v>4</v>
      </c>
      <c r="M1895" s="10">
        <f t="shared" si="3"/>
        <v>19</v>
      </c>
      <c r="N1895" s="10">
        <f t="shared" si="4"/>
        <v>1</v>
      </c>
      <c r="O1895" s="10" t="str">
        <f t="array" ref="O1895">IFERROR(XLOOKUP(G1895,'Tipo de Carga'!A:A,'Tipo de Carga'!C:C))</f>
        <v>Diesel</v>
      </c>
    </row>
    <row r="1896">
      <c r="A1896" s="16">
        <v>1814.0</v>
      </c>
      <c r="B1896" s="10" t="str">
        <f t="array" ref="B1896">IFERROR(XLOOKUP(A1896,'Asignacion Ene'!A:A,'Asignacion Ene'!C:C))</f>
        <v>Wm Sencillo</v>
      </c>
      <c r="C1896" s="10" t="str">
        <f t="array" ref="C1896">IFERROR(XLOOKUP(A1896,'Asignacion Ene'!A:A,'Asignacion Ene'!B:B))</f>
        <v>EC-08</v>
      </c>
      <c r="D1896" s="28">
        <v>45676.0</v>
      </c>
      <c r="E1896" s="16" t="s">
        <v>97</v>
      </c>
      <c r="F1896" s="10" t="str">
        <f t="array" ref="F1896">IFERROR(XLOOKUP(E1896,Operadores!A:A,Operadores!B:B))</f>
        <v>DELALE</v>
      </c>
      <c r="G1896" s="16" t="s">
        <v>39</v>
      </c>
      <c r="H1896" s="13">
        <v>20.806606</v>
      </c>
      <c r="I1896" s="18">
        <v>562.0</v>
      </c>
      <c r="J1896" s="15">
        <f t="shared" si="5"/>
        <v>11693.31257</v>
      </c>
      <c r="K1896" s="10" t="str">
        <f t="array" ref="K1896">IFERROR(XLOOKUP(G1896,'Tipo de Carga'!A:A,'Tipo de Carga'!B:B))</f>
        <v>Autoabasto</v>
      </c>
      <c r="L1896" s="10">
        <f t="shared" si="2"/>
        <v>4</v>
      </c>
      <c r="M1896" s="10">
        <f t="shared" si="3"/>
        <v>19</v>
      </c>
      <c r="N1896" s="10">
        <f t="shared" si="4"/>
        <v>1</v>
      </c>
      <c r="O1896" s="10" t="str">
        <f t="array" ref="O1896">IFERROR(XLOOKUP(G1896,'Tipo de Carga'!A:A,'Tipo de Carga'!C:C))</f>
        <v>Diesel</v>
      </c>
    </row>
    <row r="1897">
      <c r="A1897" s="16">
        <v>1746.0</v>
      </c>
      <c r="B1897" s="10" t="str">
        <f t="array" ref="B1897">IFERROR(XLOOKUP(A1897,'Asignacion Ene'!A:A,'Asignacion Ene'!C:C))</f>
        <v>Wm Full</v>
      </c>
      <c r="C1897" s="10" t="str">
        <f t="array" ref="C1897">IFERROR(XLOOKUP(A1897,'Asignacion Ene'!A:A,'Asignacion Ene'!B:B))</f>
        <v>EC-08</v>
      </c>
      <c r="D1897" s="28">
        <v>45676.0</v>
      </c>
      <c r="E1897" s="16" t="s">
        <v>258</v>
      </c>
      <c r="F1897" s="10" t="str">
        <f t="array" ref="F1897">IFERROR(XLOOKUP(E1897,Operadores!A:A,Operadores!B:B))</f>
        <v>LOPFER</v>
      </c>
      <c r="G1897" s="16" t="s">
        <v>39</v>
      </c>
      <c r="H1897" s="13">
        <v>20.806606</v>
      </c>
      <c r="I1897" s="18">
        <v>421.0</v>
      </c>
      <c r="J1897" s="15">
        <f t="shared" si="5"/>
        <v>8759.581126</v>
      </c>
      <c r="K1897" s="10" t="str">
        <f t="array" ref="K1897">IFERROR(XLOOKUP(G1897,'Tipo de Carga'!A:A,'Tipo de Carga'!B:B))</f>
        <v>Autoabasto</v>
      </c>
      <c r="L1897" s="10">
        <f t="shared" si="2"/>
        <v>4</v>
      </c>
      <c r="M1897" s="10">
        <f t="shared" si="3"/>
        <v>19</v>
      </c>
      <c r="N1897" s="10">
        <f t="shared" si="4"/>
        <v>1</v>
      </c>
      <c r="O1897" s="10" t="str">
        <f t="array" ref="O1897">IFERROR(XLOOKUP(G1897,'Tipo de Carga'!A:A,'Tipo de Carga'!C:C))</f>
        <v>Diesel</v>
      </c>
    </row>
    <row r="1898">
      <c r="A1898" s="16">
        <v>2021.0</v>
      </c>
      <c r="B1898" s="10" t="str">
        <f t="array" ref="B1898">IFERROR(XLOOKUP(A1898,'Asignacion Ene'!A:A,'Asignacion Ene'!C:C))</f>
        <v>MeLi Dedicado Merida</v>
      </c>
      <c r="C1898" s="10" t="str">
        <f t="array" ref="C1898">IFERROR(XLOOKUP(A1898,'Asignacion Ene'!A:A,'Asignacion Ene'!B:B))</f>
        <v>EC-05</v>
      </c>
      <c r="D1898" s="28">
        <v>45676.0</v>
      </c>
      <c r="E1898" s="16" t="s">
        <v>403</v>
      </c>
      <c r="F1898" s="10" t="str">
        <f t="array" ref="F1898">IFERROR(XLOOKUP(E1898,Operadores!A:A,Operadores!B:B))</f>
        <v>ORTVIC</v>
      </c>
      <c r="G1898" s="16" t="s">
        <v>39</v>
      </c>
      <c r="H1898" s="13">
        <v>20.806606</v>
      </c>
      <c r="I1898" s="18">
        <v>246.0</v>
      </c>
      <c r="J1898" s="15">
        <f t="shared" si="5"/>
        <v>5118.425076</v>
      </c>
      <c r="K1898" s="10" t="str">
        <f t="array" ref="K1898">IFERROR(XLOOKUP(G1898,'Tipo de Carga'!A:A,'Tipo de Carga'!B:B))</f>
        <v>Autoabasto</v>
      </c>
      <c r="L1898" s="10">
        <f t="shared" si="2"/>
        <v>4</v>
      </c>
      <c r="M1898" s="10">
        <f t="shared" si="3"/>
        <v>19</v>
      </c>
      <c r="N1898" s="10">
        <f t="shared" si="4"/>
        <v>1</v>
      </c>
      <c r="O1898" s="10" t="str">
        <f t="array" ref="O1898">IFERROR(XLOOKUP(G1898,'Tipo de Carga'!A:A,'Tipo de Carga'!C:C))</f>
        <v>Diesel</v>
      </c>
    </row>
    <row r="1899">
      <c r="A1899" s="16">
        <v>2017.0</v>
      </c>
      <c r="B1899" s="10" t="str">
        <f t="array" ref="B1899">IFERROR(XLOOKUP(A1899,'Asignacion Ene'!A:A,'Asignacion Ene'!C:C))</f>
        <v>MeLi Dedicado TD</v>
      </c>
      <c r="C1899" s="10" t="str">
        <f t="array" ref="C1899">IFERROR(XLOOKUP(A1899,'Asignacion Ene'!A:A,'Asignacion Ene'!B:B))</f>
        <v>EC-05</v>
      </c>
      <c r="D1899" s="28">
        <v>45676.0</v>
      </c>
      <c r="E1899" s="16" t="s">
        <v>40</v>
      </c>
      <c r="F1899" s="10" t="str">
        <f t="array" ref="F1899">IFERROR(XLOOKUP(E1899,Operadores!A:A,Operadores!B:B))</f>
        <v>LUNADO</v>
      </c>
      <c r="G1899" s="16" t="s">
        <v>39</v>
      </c>
      <c r="H1899" s="13">
        <v>20.806606</v>
      </c>
      <c r="I1899" s="18">
        <v>469.0</v>
      </c>
      <c r="J1899" s="15">
        <f t="shared" si="5"/>
        <v>9758.298214</v>
      </c>
      <c r="K1899" s="10" t="str">
        <f t="array" ref="K1899">IFERROR(XLOOKUP(G1899,'Tipo de Carga'!A:A,'Tipo de Carga'!B:B))</f>
        <v>Autoabasto</v>
      </c>
      <c r="L1899" s="10">
        <f t="shared" si="2"/>
        <v>4</v>
      </c>
      <c r="M1899" s="10">
        <f t="shared" si="3"/>
        <v>19</v>
      </c>
      <c r="N1899" s="10">
        <f t="shared" si="4"/>
        <v>1</v>
      </c>
      <c r="O1899" s="10" t="str">
        <f t="array" ref="O1899">IFERROR(XLOOKUP(G1899,'Tipo de Carga'!A:A,'Tipo de Carga'!C:C))</f>
        <v>Diesel</v>
      </c>
    </row>
    <row r="1900">
      <c r="A1900" s="16">
        <v>1826.0</v>
      </c>
      <c r="B1900" s="10" t="str">
        <f t="array" ref="B1900">IFERROR(XLOOKUP(A1900,'Asignacion Ene'!A:A,'Asignacion Ene'!C:C))</f>
        <v>Wm Full</v>
      </c>
      <c r="C1900" s="10" t="str">
        <f t="array" ref="C1900">IFERROR(XLOOKUP(A1900,'Asignacion Ene'!A:A,'Asignacion Ene'!B:B))</f>
        <v>EC-08</v>
      </c>
      <c r="D1900" s="28">
        <v>45676.0</v>
      </c>
      <c r="E1900" s="16" t="s">
        <v>361</v>
      </c>
      <c r="F1900" s="10" t="str">
        <f t="array" ref="F1900">IFERROR(XLOOKUP(E1900,Operadores!A:A,Operadores!B:B))</f>
        <v>MORFRE01</v>
      </c>
      <c r="G1900" s="16" t="s">
        <v>39</v>
      </c>
      <c r="H1900" s="13">
        <v>20.806606</v>
      </c>
      <c r="I1900" s="18">
        <v>328.0</v>
      </c>
      <c r="J1900" s="15">
        <f t="shared" si="5"/>
        <v>6824.566768</v>
      </c>
      <c r="K1900" s="10" t="str">
        <f t="array" ref="K1900">IFERROR(XLOOKUP(G1900,'Tipo de Carga'!A:A,'Tipo de Carga'!B:B))</f>
        <v>Autoabasto</v>
      </c>
      <c r="L1900" s="10">
        <f t="shared" si="2"/>
        <v>4</v>
      </c>
      <c r="M1900" s="10">
        <f t="shared" si="3"/>
        <v>19</v>
      </c>
      <c r="N1900" s="10">
        <f t="shared" si="4"/>
        <v>1</v>
      </c>
      <c r="O1900" s="10" t="str">
        <f t="array" ref="O1900">IFERROR(XLOOKUP(G1900,'Tipo de Carga'!A:A,'Tipo de Carga'!C:C))</f>
        <v>Diesel</v>
      </c>
    </row>
    <row r="1901">
      <c r="A1901" s="16">
        <v>1722.0</v>
      </c>
      <c r="B1901" s="10" t="str">
        <f t="array" ref="B1901">IFERROR(XLOOKUP(A1901,'Asignacion Ene'!A:A,'Asignacion Ene'!C:C))</f>
        <v>Wm Full</v>
      </c>
      <c r="C1901" s="10" t="str">
        <f t="array" ref="C1901">IFERROR(XLOOKUP(A1901,'Asignacion Ene'!A:A,'Asignacion Ene'!B:B))</f>
        <v>EC-08</v>
      </c>
      <c r="D1901" s="28">
        <v>45676.0</v>
      </c>
      <c r="E1901" s="16" t="s">
        <v>168</v>
      </c>
      <c r="F1901" s="10" t="str">
        <f t="array" ref="F1901">IFERROR(XLOOKUP(E1901,Operadores!A:A,Operadores!B:B))</f>
        <v>RICFRA</v>
      </c>
      <c r="G1901" s="16" t="s">
        <v>39</v>
      </c>
      <c r="H1901" s="13">
        <v>20.806606</v>
      </c>
      <c r="I1901" s="18">
        <v>476.0</v>
      </c>
      <c r="J1901" s="15">
        <f t="shared" si="5"/>
        <v>9903.944456</v>
      </c>
      <c r="K1901" s="10" t="str">
        <f t="array" ref="K1901">IFERROR(XLOOKUP(G1901,'Tipo de Carga'!A:A,'Tipo de Carga'!B:B))</f>
        <v>Autoabasto</v>
      </c>
      <c r="L1901" s="10">
        <f t="shared" si="2"/>
        <v>4</v>
      </c>
      <c r="M1901" s="10">
        <f t="shared" si="3"/>
        <v>19</v>
      </c>
      <c r="N1901" s="10">
        <f t="shared" si="4"/>
        <v>1</v>
      </c>
      <c r="O1901" s="10" t="str">
        <f t="array" ref="O1901">IFERROR(XLOOKUP(G1901,'Tipo de Carga'!A:A,'Tipo de Carga'!C:C))</f>
        <v>Diesel</v>
      </c>
    </row>
    <row r="1902">
      <c r="A1902" s="16">
        <v>2024.0</v>
      </c>
      <c r="B1902" s="10" t="str">
        <f t="array" ref="B1902">IFERROR(XLOOKUP(A1902,'Asignacion Ene'!A:A,'Asignacion Ene'!C:C))</f>
        <v>MeLi Dedicado Merida</v>
      </c>
      <c r="C1902" s="10" t="str">
        <f t="array" ref="C1902">IFERROR(XLOOKUP(A1902,'Asignacion Ene'!A:A,'Asignacion Ene'!B:B))</f>
        <v>EC-05</v>
      </c>
      <c r="D1902" s="28">
        <v>45676.0</v>
      </c>
      <c r="E1902" s="16" t="s">
        <v>113</v>
      </c>
      <c r="F1902" s="10" t="str">
        <f t="array" ref="F1902">IFERROR(XLOOKUP(E1902,Operadores!A:A,Operadores!B:B))</f>
        <v>DELJOS01</v>
      </c>
      <c r="G1902" s="16" t="s">
        <v>39</v>
      </c>
      <c r="H1902" s="13">
        <v>20.806606</v>
      </c>
      <c r="I1902" s="18">
        <v>215.0</v>
      </c>
      <c r="J1902" s="15">
        <f t="shared" si="5"/>
        <v>4473.42029</v>
      </c>
      <c r="K1902" s="10" t="str">
        <f t="array" ref="K1902">IFERROR(XLOOKUP(G1902,'Tipo de Carga'!A:A,'Tipo de Carga'!B:B))</f>
        <v>Autoabasto</v>
      </c>
      <c r="L1902" s="10">
        <f t="shared" si="2"/>
        <v>4</v>
      </c>
      <c r="M1902" s="10">
        <f t="shared" si="3"/>
        <v>19</v>
      </c>
      <c r="N1902" s="10">
        <f t="shared" si="4"/>
        <v>1</v>
      </c>
      <c r="O1902" s="10" t="str">
        <f t="array" ref="O1902">IFERROR(XLOOKUP(G1902,'Tipo de Carga'!A:A,'Tipo de Carga'!C:C))</f>
        <v>Diesel</v>
      </c>
    </row>
    <row r="1903">
      <c r="A1903" s="16">
        <v>2009.0</v>
      </c>
      <c r="B1903" s="10" t="str">
        <f t="array" ref="B1903">IFERROR(XLOOKUP(A1903,'Asignacion Ene'!A:A,'Asignacion Ene'!C:C))</f>
        <v>MeLi Dedicado Merida</v>
      </c>
      <c r="C1903" s="10" t="str">
        <f t="array" ref="C1903">IFERROR(XLOOKUP(A1903,'Asignacion Ene'!A:A,'Asignacion Ene'!B:B))</f>
        <v>EC-05</v>
      </c>
      <c r="D1903" s="28">
        <v>45676.0</v>
      </c>
      <c r="E1903" s="16" t="s">
        <v>166</v>
      </c>
      <c r="F1903" s="10" t="str">
        <f t="array" ref="F1903">IFERROR(XLOOKUP(E1903,Operadores!A:A,Operadores!B:B))</f>
        <v>GONCAR01</v>
      </c>
      <c r="G1903" s="16" t="s">
        <v>39</v>
      </c>
      <c r="H1903" s="13">
        <v>20.806606</v>
      </c>
      <c r="I1903" s="18">
        <v>472.0</v>
      </c>
      <c r="J1903" s="15">
        <f t="shared" si="5"/>
        <v>9820.718032</v>
      </c>
      <c r="K1903" s="10" t="str">
        <f t="array" ref="K1903">IFERROR(XLOOKUP(G1903,'Tipo de Carga'!A:A,'Tipo de Carga'!B:B))</f>
        <v>Autoabasto</v>
      </c>
      <c r="L1903" s="10">
        <f t="shared" si="2"/>
        <v>4</v>
      </c>
      <c r="M1903" s="10">
        <f t="shared" si="3"/>
        <v>19</v>
      </c>
      <c r="N1903" s="10">
        <f t="shared" si="4"/>
        <v>1</v>
      </c>
      <c r="O1903" s="10" t="str">
        <f t="array" ref="O1903">IFERROR(XLOOKUP(G1903,'Tipo de Carga'!A:A,'Tipo de Carga'!C:C))</f>
        <v>Diesel</v>
      </c>
    </row>
    <row r="1904">
      <c r="A1904" s="16">
        <v>1799.0</v>
      </c>
      <c r="B1904" s="10" t="str">
        <f t="array" ref="B1904">IFERROR(XLOOKUP(A1904,'Asignacion Ene'!A:A,'Asignacion Ene'!C:C))</f>
        <v>Sayer Full</v>
      </c>
      <c r="C1904" s="10" t="str">
        <f t="array" ref="C1904">IFERROR(XLOOKUP(A1904,'Asignacion Ene'!A:A,'Asignacion Ene'!B:B))</f>
        <v>EC-04</v>
      </c>
      <c r="D1904" s="28">
        <v>45676.0</v>
      </c>
      <c r="E1904" s="16" t="s">
        <v>209</v>
      </c>
      <c r="F1904" s="10" t="str">
        <f t="array" ref="F1904">IFERROR(XLOOKUP(E1904,Operadores!A:A,Operadores!B:B))</f>
        <v>FERFRA</v>
      </c>
      <c r="G1904" s="16" t="s">
        <v>39</v>
      </c>
      <c r="H1904" s="13">
        <v>20.806606</v>
      </c>
      <c r="I1904" s="18">
        <v>530.0</v>
      </c>
      <c r="J1904" s="15">
        <f t="shared" si="5"/>
        <v>11027.50118</v>
      </c>
      <c r="K1904" s="10" t="str">
        <f t="array" ref="K1904">IFERROR(XLOOKUP(G1904,'Tipo de Carga'!A:A,'Tipo de Carga'!B:B))</f>
        <v>Autoabasto</v>
      </c>
      <c r="L1904" s="10">
        <f t="shared" si="2"/>
        <v>4</v>
      </c>
      <c r="M1904" s="10">
        <f t="shared" si="3"/>
        <v>19</v>
      </c>
      <c r="N1904" s="10">
        <f t="shared" si="4"/>
        <v>1</v>
      </c>
      <c r="O1904" s="10" t="str">
        <f t="array" ref="O1904">IFERROR(XLOOKUP(G1904,'Tipo de Carga'!A:A,'Tipo de Carga'!C:C))</f>
        <v>Diesel</v>
      </c>
    </row>
    <row r="1905">
      <c r="A1905" s="16">
        <v>1968.0</v>
      </c>
      <c r="B1905" s="10" t="str">
        <f t="array" ref="B1905">IFERROR(XLOOKUP(A1905,'Asignacion Ene'!A:A,'Asignacion Ene'!C:C))</f>
        <v>Sayer Sencillo</v>
      </c>
      <c r="C1905" s="10" t="str">
        <f t="array" ref="C1905">IFERROR(XLOOKUP(A1905,'Asignacion Ene'!A:A,'Asignacion Ene'!B:B))</f>
        <v>EC-04</v>
      </c>
      <c r="D1905" s="28">
        <v>45676.0</v>
      </c>
      <c r="E1905" s="16" t="s">
        <v>330</v>
      </c>
      <c r="F1905" s="10" t="str">
        <f t="array" ref="F1905">IFERROR(XLOOKUP(E1905,Operadores!A:A,Operadores!B:B))</f>
        <v>MENIG</v>
      </c>
      <c r="G1905" s="16" t="s">
        <v>39</v>
      </c>
      <c r="H1905" s="13">
        <v>20.806606</v>
      </c>
      <c r="I1905" s="18">
        <v>370.0</v>
      </c>
      <c r="J1905" s="15">
        <f t="shared" si="5"/>
        <v>7698.44422</v>
      </c>
      <c r="K1905" s="10" t="str">
        <f t="array" ref="K1905">IFERROR(XLOOKUP(G1905,'Tipo de Carga'!A:A,'Tipo de Carga'!B:B))</f>
        <v>Autoabasto</v>
      </c>
      <c r="L1905" s="10">
        <f t="shared" si="2"/>
        <v>4</v>
      </c>
      <c r="M1905" s="10">
        <f t="shared" si="3"/>
        <v>19</v>
      </c>
      <c r="N1905" s="10">
        <f t="shared" si="4"/>
        <v>1</v>
      </c>
      <c r="O1905" s="10" t="str">
        <f t="array" ref="O1905">IFERROR(XLOOKUP(G1905,'Tipo de Carga'!A:A,'Tipo de Carga'!C:C))</f>
        <v>Diesel</v>
      </c>
    </row>
    <row r="1906">
      <c r="A1906" s="16">
        <v>1738.0</v>
      </c>
      <c r="B1906" s="10" t="str">
        <f t="array" ref="B1906">IFERROR(XLOOKUP(A1906,'Asignacion Ene'!A:A,'Asignacion Ene'!C:C))</f>
        <v>Wm Full</v>
      </c>
      <c r="C1906" s="10" t="str">
        <f t="array" ref="C1906">IFERROR(XLOOKUP(A1906,'Asignacion Ene'!A:A,'Asignacion Ene'!B:B))</f>
        <v>EC-08</v>
      </c>
      <c r="D1906" s="28">
        <v>45676.0</v>
      </c>
      <c r="E1906" s="16" t="s">
        <v>223</v>
      </c>
      <c r="F1906" s="10" t="str">
        <f t="array" ref="F1906">IFERROR(XLOOKUP(E1906,Operadores!A:A,Operadores!B:B))</f>
        <v>PEROMA</v>
      </c>
      <c r="G1906" s="16" t="s">
        <v>39</v>
      </c>
      <c r="H1906" s="13">
        <v>20.806606</v>
      </c>
      <c r="I1906" s="18">
        <v>370.0</v>
      </c>
      <c r="J1906" s="15">
        <f t="shared" si="5"/>
        <v>7698.44422</v>
      </c>
      <c r="K1906" s="10" t="str">
        <f t="array" ref="K1906">IFERROR(XLOOKUP(G1906,'Tipo de Carga'!A:A,'Tipo de Carga'!B:B))</f>
        <v>Autoabasto</v>
      </c>
      <c r="L1906" s="10">
        <f t="shared" si="2"/>
        <v>4</v>
      </c>
      <c r="M1906" s="10">
        <f t="shared" si="3"/>
        <v>19</v>
      </c>
      <c r="N1906" s="10">
        <f t="shared" si="4"/>
        <v>1</v>
      </c>
      <c r="O1906" s="10" t="str">
        <f t="array" ref="O1906">IFERROR(XLOOKUP(G1906,'Tipo de Carga'!A:A,'Tipo de Carga'!C:C))</f>
        <v>Diesel</v>
      </c>
    </row>
    <row r="1907">
      <c r="A1907" s="16">
        <v>2001.0</v>
      </c>
      <c r="B1907" s="10" t="str">
        <f t="array" ref="B1907">IFERROR(XLOOKUP(A1907,'Asignacion Ene'!A:A,'Asignacion Ene'!C:C))</f>
        <v>MeLi Dedicado Merida</v>
      </c>
      <c r="C1907" s="10" t="str">
        <f t="array" ref="C1907">IFERROR(XLOOKUP(A1907,'Asignacion Ene'!A:A,'Asignacion Ene'!B:B))</f>
        <v>EC-05</v>
      </c>
      <c r="D1907" s="28">
        <v>45676.0</v>
      </c>
      <c r="E1907" s="16" t="s">
        <v>362</v>
      </c>
      <c r="F1907" s="10" t="str">
        <f t="array" ref="F1907">IFERROR(XLOOKUP(E1907,Operadores!A:A,Operadores!B:B))</f>
        <v>TRESER</v>
      </c>
      <c r="G1907" s="16" t="s">
        <v>39</v>
      </c>
      <c r="H1907" s="13">
        <v>20.806606</v>
      </c>
      <c r="I1907" s="18">
        <v>420.0</v>
      </c>
      <c r="J1907" s="15">
        <f t="shared" si="5"/>
        <v>8738.77452</v>
      </c>
      <c r="K1907" s="10" t="str">
        <f t="array" ref="K1907">IFERROR(XLOOKUP(G1907,'Tipo de Carga'!A:A,'Tipo de Carga'!B:B))</f>
        <v>Autoabasto</v>
      </c>
      <c r="L1907" s="10">
        <f t="shared" si="2"/>
        <v>4</v>
      </c>
      <c r="M1907" s="10">
        <f t="shared" si="3"/>
        <v>19</v>
      </c>
      <c r="N1907" s="10">
        <f t="shared" si="4"/>
        <v>1</v>
      </c>
      <c r="O1907" s="10" t="str">
        <f t="array" ref="O1907">IFERROR(XLOOKUP(G1907,'Tipo de Carga'!A:A,'Tipo de Carga'!C:C))</f>
        <v>Diesel</v>
      </c>
    </row>
    <row r="1908">
      <c r="A1908" s="16">
        <v>2006.0</v>
      </c>
      <c r="B1908" s="10" t="str">
        <f t="array" ref="B1908">IFERROR(XLOOKUP(A1908,'Asignacion Ene'!A:A,'Asignacion Ene'!C:C))</f>
        <v>MeLi Dedicado Merida</v>
      </c>
      <c r="C1908" s="10" t="str">
        <f t="array" ref="C1908">IFERROR(XLOOKUP(A1908,'Asignacion Ene'!A:A,'Asignacion Ene'!B:B))</f>
        <v>EC-05</v>
      </c>
      <c r="D1908" s="28">
        <v>45676.0</v>
      </c>
      <c r="E1908" s="16" t="s">
        <v>226</v>
      </c>
      <c r="F1908" s="10" t="str">
        <f t="array" ref="F1908">IFERROR(XLOOKUP(E1908,Operadores!A:A,Operadores!B:B))</f>
        <v>BERJES</v>
      </c>
      <c r="G1908" s="16" t="s">
        <v>39</v>
      </c>
      <c r="H1908" s="13">
        <v>20.806606</v>
      </c>
      <c r="I1908" s="18">
        <v>435.0</v>
      </c>
      <c r="J1908" s="15">
        <f t="shared" si="5"/>
        <v>9050.87361</v>
      </c>
      <c r="K1908" s="10" t="str">
        <f t="array" ref="K1908">IFERROR(XLOOKUP(G1908,'Tipo de Carga'!A:A,'Tipo de Carga'!B:B))</f>
        <v>Autoabasto</v>
      </c>
      <c r="L1908" s="10">
        <f t="shared" si="2"/>
        <v>4</v>
      </c>
      <c r="M1908" s="10">
        <f t="shared" si="3"/>
        <v>19</v>
      </c>
      <c r="N1908" s="10">
        <f t="shared" si="4"/>
        <v>1</v>
      </c>
      <c r="O1908" s="10" t="str">
        <f t="array" ref="O1908">IFERROR(XLOOKUP(G1908,'Tipo de Carga'!A:A,'Tipo de Carga'!C:C))</f>
        <v>Diesel</v>
      </c>
    </row>
    <row r="1909">
      <c r="A1909" s="16">
        <v>1939.0</v>
      </c>
      <c r="B1909" s="10" t="str">
        <f t="array" ref="B1909">IFERROR(XLOOKUP(A1909,'Asignacion Ene'!A:A,'Asignacion Ene'!C:C))</f>
        <v>Full Liver</v>
      </c>
      <c r="C1909" s="10" t="str">
        <f t="array" ref="C1909">IFERROR(XLOOKUP(A1909,'Asignacion Ene'!A:A,'Asignacion Ene'!B:B))</f>
        <v>EC-01</v>
      </c>
      <c r="D1909" s="28">
        <v>45676.0</v>
      </c>
      <c r="E1909" s="19" t="s">
        <v>116</v>
      </c>
      <c r="F1909" s="10" t="str">
        <f t="array" ref="F1909">IFERROR(XLOOKUP(E1909,Operadores!A:A,Operadores!B:B))</f>
        <v>TORBR01</v>
      </c>
      <c r="G1909" s="16" t="s">
        <v>103</v>
      </c>
      <c r="H1909" s="13">
        <v>25.99</v>
      </c>
      <c r="I1909" s="18">
        <v>369.0</v>
      </c>
      <c r="J1909" s="15">
        <f t="shared" si="5"/>
        <v>9590.31</v>
      </c>
      <c r="K1909" s="10" t="str">
        <f t="array" ref="K1909">IFERROR(XLOOKUP(G1909,'Tipo de Carga'!A:A,'Tipo de Carga'!B:B))</f>
        <v>Ticket</v>
      </c>
      <c r="L1909" s="10">
        <f t="shared" si="2"/>
        <v>4</v>
      </c>
      <c r="M1909" s="10">
        <f t="shared" si="3"/>
        <v>19</v>
      </c>
      <c r="N1909" s="10">
        <f t="shared" si="4"/>
        <v>1</v>
      </c>
      <c r="O1909" s="10" t="str">
        <f t="array" ref="O1909">IFERROR(XLOOKUP(G1909,'Tipo de Carga'!A:A,'Tipo de Carga'!C:C))</f>
        <v>Diesel</v>
      </c>
    </row>
    <row r="1910">
      <c r="A1910" s="16">
        <v>1894.0</v>
      </c>
      <c r="B1910" s="10" t="str">
        <f t="array" ref="B1910">IFERROR(XLOOKUP(A1910,'Asignacion Ene'!A:A,'Asignacion Ene'!C:C))</f>
        <v>Pipas</v>
      </c>
      <c r="C1910" s="10" t="str">
        <f t="array" ref="C1910">IFERROR(XLOOKUP(A1910,'Asignacion Ene'!A:A,'Asignacion Ene'!B:B))</f>
        <v>EC-02</v>
      </c>
      <c r="D1910" s="28">
        <v>45676.0</v>
      </c>
      <c r="E1910" s="19" t="s">
        <v>320</v>
      </c>
      <c r="F1910" s="10" t="str">
        <f t="array" ref="F1910">IFERROR(XLOOKUP(E1910,Operadores!A:A,Operadores!B:B))</f>
        <v>LOPJU</v>
      </c>
      <c r="G1910" s="16" t="s">
        <v>103</v>
      </c>
      <c r="H1910" s="13">
        <v>25.99</v>
      </c>
      <c r="I1910" s="18">
        <v>461.0</v>
      </c>
      <c r="J1910" s="15">
        <f t="shared" si="5"/>
        <v>11981.39</v>
      </c>
      <c r="K1910" s="10" t="str">
        <f t="array" ref="K1910">IFERROR(XLOOKUP(G1910,'Tipo de Carga'!A:A,'Tipo de Carga'!B:B))</f>
        <v>Ticket</v>
      </c>
      <c r="L1910" s="10">
        <f t="shared" si="2"/>
        <v>4</v>
      </c>
      <c r="M1910" s="10">
        <f t="shared" si="3"/>
        <v>19</v>
      </c>
      <c r="N1910" s="10">
        <f t="shared" si="4"/>
        <v>1</v>
      </c>
      <c r="O1910" s="10" t="str">
        <f t="array" ref="O1910">IFERROR(XLOOKUP(G1910,'Tipo de Carga'!A:A,'Tipo de Carga'!C:C))</f>
        <v>Diesel</v>
      </c>
    </row>
    <row r="1911">
      <c r="A1911" s="16">
        <v>1917.0</v>
      </c>
      <c r="B1911" s="10" t="str">
        <f t="array" ref="B1911">IFERROR(XLOOKUP(A1911,'Asignacion Ene'!A:A,'Asignacion Ene'!C:C))</f>
        <v>MeLi asignado SD</v>
      </c>
      <c r="C1911" s="10" t="str">
        <f t="array" ref="C1911">IFERROR(XLOOKUP(A1911,'Asignacion Ene'!A:A,'Asignacion Ene'!B:B))</f>
        <v>EC-05</v>
      </c>
      <c r="D1911" s="28">
        <v>45676.0</v>
      </c>
      <c r="E1911" s="19" t="s">
        <v>184</v>
      </c>
      <c r="F1911" s="10" t="str">
        <f t="array" ref="F1911">IFERROR(XLOOKUP(E1911,Operadores!A:A,Operadores!B:B))</f>
        <v>ARASAL</v>
      </c>
      <c r="G1911" s="16" t="s">
        <v>185</v>
      </c>
      <c r="H1911" s="13">
        <v>10.25</v>
      </c>
      <c r="I1911" s="18">
        <v>245.11</v>
      </c>
      <c r="J1911" s="15">
        <f t="shared" si="5"/>
        <v>2512.3775</v>
      </c>
      <c r="K1911" s="10" t="str">
        <f t="array" ref="K1911">IFERROR(XLOOKUP(G1911,'Tipo de Carga'!A:A,'Tipo de Carga'!B:B))</f>
        <v>Natgas</v>
      </c>
      <c r="L1911" s="10">
        <f t="shared" si="2"/>
        <v>4</v>
      </c>
      <c r="M1911" s="10">
        <f t="shared" si="3"/>
        <v>19</v>
      </c>
      <c r="N1911" s="10">
        <f t="shared" si="4"/>
        <v>1</v>
      </c>
      <c r="O1911" s="10" t="str">
        <f t="array" ref="O1911">IFERROR(XLOOKUP(G1911,'Tipo de Carga'!A:A,'Tipo de Carga'!C:C))</f>
        <v>GNC</v>
      </c>
    </row>
    <row r="1912">
      <c r="A1912" s="16">
        <v>1923.0</v>
      </c>
      <c r="B1912" s="10" t="str">
        <f t="array" ref="B1912">IFERROR(XLOOKUP(A1912,'Asignacion Ene'!A:A,'Asignacion Ene'!C:C))</f>
        <v>MeLi Ded Puebla</v>
      </c>
      <c r="C1912" s="10" t="str">
        <f t="array" ref="C1912">IFERROR(XLOOKUP(A1912,'Asignacion Ene'!A:A,'Asignacion Ene'!B:B))</f>
        <v>EC-05</v>
      </c>
      <c r="D1912" s="28">
        <v>45673.0</v>
      </c>
      <c r="E1912" s="19" t="s">
        <v>233</v>
      </c>
      <c r="F1912" s="10" t="str">
        <f t="array" ref="F1912">IFERROR(XLOOKUP(E1912,Operadores!A:A,Operadores!B:B))</f>
        <v>REYFER01</v>
      </c>
      <c r="G1912" s="16" t="s">
        <v>111</v>
      </c>
      <c r="H1912" s="13">
        <v>10.65</v>
      </c>
      <c r="I1912" s="18">
        <v>232.0</v>
      </c>
      <c r="J1912" s="15">
        <f t="shared" si="5"/>
        <v>2470.8</v>
      </c>
      <c r="K1912" s="10" t="str">
        <f t="array" ref="K1912">IFERROR(XLOOKUP(G1912,'Tipo de Carga'!A:A,'Tipo de Carga'!B:B))</f>
        <v>COMSUSTENTA</v>
      </c>
      <c r="L1912" s="10">
        <f t="shared" si="2"/>
        <v>3</v>
      </c>
      <c r="M1912" s="10">
        <f t="shared" si="3"/>
        <v>16</v>
      </c>
      <c r="N1912" s="10">
        <f t="shared" si="4"/>
        <v>1</v>
      </c>
      <c r="O1912" s="10" t="str">
        <f t="array" ref="O1912">IFERROR(XLOOKUP(G1912,'Tipo de Carga'!A:A,'Tipo de Carga'!C:C))</f>
        <v>GNC</v>
      </c>
    </row>
    <row r="1913">
      <c r="A1913" s="16">
        <v>1928.0</v>
      </c>
      <c r="B1913" s="10" t="str">
        <f t="array" ref="B1913">IFERROR(XLOOKUP(A1913,'Asignacion Ene'!A:A,'Asignacion Ene'!C:C))</f>
        <v>MeLi Ded Puebla</v>
      </c>
      <c r="C1913" s="10" t="str">
        <f t="array" ref="C1913">IFERROR(XLOOKUP(A1913,'Asignacion Ene'!A:A,'Asignacion Ene'!B:B))</f>
        <v>EC-05</v>
      </c>
      <c r="D1913" s="28">
        <v>45673.0</v>
      </c>
      <c r="E1913" s="19" t="s">
        <v>234</v>
      </c>
      <c r="F1913" s="10" t="str">
        <f t="array" ref="F1913">IFERROR(XLOOKUP(E1913,Operadores!A:A,Operadores!B:B))</f>
        <v>BARPED</v>
      </c>
      <c r="G1913" s="16" t="s">
        <v>111</v>
      </c>
      <c r="H1913" s="13">
        <v>10.65</v>
      </c>
      <c r="I1913" s="18">
        <v>236.0</v>
      </c>
      <c r="J1913" s="15">
        <f t="shared" si="5"/>
        <v>2513.4</v>
      </c>
      <c r="K1913" s="10" t="str">
        <f t="array" ref="K1913">IFERROR(XLOOKUP(G1913,'Tipo de Carga'!A:A,'Tipo de Carga'!B:B))</f>
        <v>COMSUSTENTA</v>
      </c>
      <c r="L1913" s="10">
        <f t="shared" si="2"/>
        <v>3</v>
      </c>
      <c r="M1913" s="10">
        <f t="shared" si="3"/>
        <v>16</v>
      </c>
      <c r="N1913" s="10">
        <f t="shared" si="4"/>
        <v>1</v>
      </c>
      <c r="O1913" s="10" t="str">
        <f t="array" ref="O1913">IFERROR(XLOOKUP(G1913,'Tipo de Carga'!A:A,'Tipo de Carga'!C:C))</f>
        <v>GNC</v>
      </c>
    </row>
    <row r="1914">
      <c r="A1914" s="16">
        <v>1912.0</v>
      </c>
      <c r="B1914" s="10" t="str">
        <f t="array" ref="B1914">IFERROR(XLOOKUP(A1914,'Asignacion Ene'!A:A,'Asignacion Ene'!C:C))</f>
        <v>MeLi asignado SD</v>
      </c>
      <c r="C1914" s="10" t="str">
        <f t="array" ref="C1914">IFERROR(XLOOKUP(A1914,'Asignacion Ene'!A:A,'Asignacion Ene'!B:B))</f>
        <v>EC-05</v>
      </c>
      <c r="D1914" s="28">
        <v>45674.0</v>
      </c>
      <c r="E1914" s="19" t="s">
        <v>231</v>
      </c>
      <c r="F1914" s="10" t="str">
        <f t="array" ref="F1914">IFERROR(XLOOKUP(E1914,Operadores!A:A,Operadores!B:B))</f>
        <v>PARMI</v>
      </c>
      <c r="G1914" s="16" t="s">
        <v>111</v>
      </c>
      <c r="H1914" s="13">
        <v>10.65</v>
      </c>
      <c r="I1914" s="18">
        <v>524.0</v>
      </c>
      <c r="J1914" s="15">
        <f t="shared" si="5"/>
        <v>5580.6</v>
      </c>
      <c r="K1914" s="10" t="str">
        <f t="array" ref="K1914">IFERROR(XLOOKUP(G1914,'Tipo de Carga'!A:A,'Tipo de Carga'!B:B))</f>
        <v>COMSUSTENTA</v>
      </c>
      <c r="L1914" s="10">
        <f t="shared" si="2"/>
        <v>3</v>
      </c>
      <c r="M1914" s="10">
        <f t="shared" si="3"/>
        <v>17</v>
      </c>
      <c r="N1914" s="10">
        <f t="shared" si="4"/>
        <v>1</v>
      </c>
      <c r="O1914" s="10" t="str">
        <f t="array" ref="O1914">IFERROR(XLOOKUP(G1914,'Tipo de Carga'!A:A,'Tipo de Carga'!C:C))</f>
        <v>GNC</v>
      </c>
    </row>
    <row r="1915">
      <c r="A1915" s="16">
        <v>1919.0</v>
      </c>
      <c r="B1915" s="10" t="str">
        <f t="array" ref="B1915">IFERROR(XLOOKUP(A1915,'Asignacion Ene'!A:A,'Asignacion Ene'!C:C))</f>
        <v>MeLi Ded Puebla</v>
      </c>
      <c r="C1915" s="10" t="str">
        <f t="array" ref="C1915">IFERROR(XLOOKUP(A1915,'Asignacion Ene'!A:A,'Asignacion Ene'!B:B))</f>
        <v>EC-05</v>
      </c>
      <c r="D1915" s="28">
        <v>45674.0</v>
      </c>
      <c r="E1915" s="19" t="s">
        <v>322</v>
      </c>
      <c r="F1915" s="10" t="str">
        <f t="array" ref="F1915">IFERROR(XLOOKUP(E1915,Operadores!A:A,Operadores!B:B))</f>
        <v>HERRE</v>
      </c>
      <c r="G1915" s="16" t="s">
        <v>111</v>
      </c>
      <c r="H1915" s="13">
        <v>10.65</v>
      </c>
      <c r="I1915" s="18">
        <v>229.0</v>
      </c>
      <c r="J1915" s="15">
        <f t="shared" si="5"/>
        <v>2438.85</v>
      </c>
      <c r="K1915" s="10" t="str">
        <f t="array" ref="K1915">IFERROR(XLOOKUP(G1915,'Tipo de Carga'!A:A,'Tipo de Carga'!B:B))</f>
        <v>COMSUSTENTA</v>
      </c>
      <c r="L1915" s="10">
        <f t="shared" si="2"/>
        <v>3</v>
      </c>
      <c r="M1915" s="10">
        <f t="shared" si="3"/>
        <v>17</v>
      </c>
      <c r="N1915" s="10">
        <f t="shared" si="4"/>
        <v>1</v>
      </c>
      <c r="O1915" s="10" t="str">
        <f t="array" ref="O1915">IFERROR(XLOOKUP(G1915,'Tipo de Carga'!A:A,'Tipo de Carga'!C:C))</f>
        <v>GNC</v>
      </c>
    </row>
    <row r="1916">
      <c r="A1916" s="16">
        <v>1923.0</v>
      </c>
      <c r="B1916" s="10" t="str">
        <f t="array" ref="B1916">IFERROR(XLOOKUP(A1916,'Asignacion Ene'!A:A,'Asignacion Ene'!C:C))</f>
        <v>MeLi Ded Puebla</v>
      </c>
      <c r="C1916" s="10" t="str">
        <f t="array" ref="C1916">IFERROR(XLOOKUP(A1916,'Asignacion Ene'!A:A,'Asignacion Ene'!B:B))</f>
        <v>EC-05</v>
      </c>
      <c r="D1916" s="28">
        <v>45674.0</v>
      </c>
      <c r="E1916" s="19" t="s">
        <v>233</v>
      </c>
      <c r="F1916" s="10" t="str">
        <f t="array" ref="F1916">IFERROR(XLOOKUP(E1916,Operadores!A:A,Operadores!B:B))</f>
        <v>REYFER01</v>
      </c>
      <c r="G1916" s="16" t="s">
        <v>111</v>
      </c>
      <c r="H1916" s="13">
        <v>10.65</v>
      </c>
      <c r="I1916" s="18">
        <v>224.0</v>
      </c>
      <c r="J1916" s="15">
        <f t="shared" si="5"/>
        <v>2385.6</v>
      </c>
      <c r="K1916" s="10" t="str">
        <f t="array" ref="K1916">IFERROR(XLOOKUP(G1916,'Tipo de Carga'!A:A,'Tipo de Carga'!B:B))</f>
        <v>COMSUSTENTA</v>
      </c>
      <c r="L1916" s="10">
        <f t="shared" si="2"/>
        <v>3</v>
      </c>
      <c r="M1916" s="10">
        <f t="shared" si="3"/>
        <v>17</v>
      </c>
      <c r="N1916" s="10">
        <f t="shared" si="4"/>
        <v>1</v>
      </c>
      <c r="O1916" s="10" t="str">
        <f t="array" ref="O1916">IFERROR(XLOOKUP(G1916,'Tipo de Carga'!A:A,'Tipo de Carga'!C:C))</f>
        <v>GNC</v>
      </c>
    </row>
    <row r="1917">
      <c r="A1917" s="16">
        <v>1928.0</v>
      </c>
      <c r="B1917" s="10" t="str">
        <f t="array" ref="B1917">IFERROR(XLOOKUP(A1917,'Asignacion Ene'!A:A,'Asignacion Ene'!C:C))</f>
        <v>MeLi Ded Puebla</v>
      </c>
      <c r="C1917" s="10" t="str">
        <f t="array" ref="C1917">IFERROR(XLOOKUP(A1917,'Asignacion Ene'!A:A,'Asignacion Ene'!B:B))</f>
        <v>EC-05</v>
      </c>
      <c r="D1917" s="28">
        <v>45674.0</v>
      </c>
      <c r="E1917" s="19" t="s">
        <v>234</v>
      </c>
      <c r="F1917" s="10" t="str">
        <f t="array" ref="F1917">IFERROR(XLOOKUP(E1917,Operadores!A:A,Operadores!B:B))</f>
        <v>BARPED</v>
      </c>
      <c r="G1917" s="16" t="s">
        <v>111</v>
      </c>
      <c r="H1917" s="13">
        <v>10.65</v>
      </c>
      <c r="I1917" s="18">
        <v>238.0</v>
      </c>
      <c r="J1917" s="15">
        <f t="shared" si="5"/>
        <v>2534.7</v>
      </c>
      <c r="K1917" s="10" t="str">
        <f t="array" ref="K1917">IFERROR(XLOOKUP(G1917,'Tipo de Carga'!A:A,'Tipo de Carga'!B:B))</f>
        <v>COMSUSTENTA</v>
      </c>
      <c r="L1917" s="10">
        <f t="shared" si="2"/>
        <v>3</v>
      </c>
      <c r="M1917" s="10">
        <f t="shared" si="3"/>
        <v>17</v>
      </c>
      <c r="N1917" s="10">
        <f t="shared" si="4"/>
        <v>1</v>
      </c>
      <c r="O1917" s="10" t="str">
        <f t="array" ref="O1917">IFERROR(XLOOKUP(G1917,'Tipo de Carga'!A:A,'Tipo de Carga'!C:C))</f>
        <v>GNC</v>
      </c>
    </row>
    <row r="1918">
      <c r="A1918" s="16">
        <v>1919.0</v>
      </c>
      <c r="B1918" s="10" t="str">
        <f t="array" ref="B1918">IFERROR(XLOOKUP(A1918,'Asignacion Ene'!A:A,'Asignacion Ene'!C:C))</f>
        <v>MeLi Ded Puebla</v>
      </c>
      <c r="C1918" s="10" t="str">
        <f t="array" ref="C1918">IFERROR(XLOOKUP(A1918,'Asignacion Ene'!A:A,'Asignacion Ene'!B:B))</f>
        <v>EC-05</v>
      </c>
      <c r="D1918" s="28">
        <v>45675.0</v>
      </c>
      <c r="E1918" s="19" t="s">
        <v>322</v>
      </c>
      <c r="F1918" s="10" t="str">
        <f t="array" ref="F1918">IFERROR(XLOOKUP(E1918,Operadores!A:A,Operadores!B:B))</f>
        <v>HERRE</v>
      </c>
      <c r="G1918" s="16" t="s">
        <v>111</v>
      </c>
      <c r="H1918" s="13">
        <v>10.65</v>
      </c>
      <c r="I1918" s="18">
        <v>251.0</v>
      </c>
      <c r="J1918" s="15">
        <f t="shared" si="5"/>
        <v>2673.15</v>
      </c>
      <c r="K1918" s="10" t="str">
        <f t="array" ref="K1918">IFERROR(XLOOKUP(G1918,'Tipo de Carga'!A:A,'Tipo de Carga'!B:B))</f>
        <v>COMSUSTENTA</v>
      </c>
      <c r="L1918" s="10">
        <f t="shared" si="2"/>
        <v>3</v>
      </c>
      <c r="M1918" s="10">
        <f t="shared" si="3"/>
        <v>18</v>
      </c>
      <c r="N1918" s="10">
        <f t="shared" si="4"/>
        <v>1</v>
      </c>
      <c r="O1918" s="10" t="str">
        <f t="array" ref="O1918">IFERROR(XLOOKUP(G1918,'Tipo de Carga'!A:A,'Tipo de Carga'!C:C))</f>
        <v>GNC</v>
      </c>
    </row>
    <row r="1919">
      <c r="A1919" s="16">
        <v>1920.0</v>
      </c>
      <c r="B1919" s="10" t="str">
        <f t="array" ref="B1919">IFERROR(XLOOKUP(A1919,'Asignacion Ene'!A:A,'Asignacion Ene'!C:C))</f>
        <v>MeLi asignado SD</v>
      </c>
      <c r="C1919" s="10" t="str">
        <f t="array" ref="C1919">IFERROR(XLOOKUP(A1919,'Asignacion Ene'!A:A,'Asignacion Ene'!B:B))</f>
        <v>EC-05</v>
      </c>
      <c r="D1919" s="28">
        <v>45675.0</v>
      </c>
      <c r="E1919" s="19" t="s">
        <v>232</v>
      </c>
      <c r="F1919" s="10" t="str">
        <f t="array" ref="F1919">IFERROR(XLOOKUP(E1919,Operadores!A:A,Operadores!B:B))</f>
        <v>DIAOSC</v>
      </c>
      <c r="G1919" s="16" t="s">
        <v>111</v>
      </c>
      <c r="H1919" s="13">
        <v>10.65</v>
      </c>
      <c r="I1919" s="18">
        <v>236.0</v>
      </c>
      <c r="J1919" s="15">
        <f t="shared" si="5"/>
        <v>2513.4</v>
      </c>
      <c r="K1919" s="10" t="str">
        <f t="array" ref="K1919">IFERROR(XLOOKUP(G1919,'Tipo de Carga'!A:A,'Tipo de Carga'!B:B))</f>
        <v>COMSUSTENTA</v>
      </c>
      <c r="L1919" s="10">
        <f t="shared" si="2"/>
        <v>3</v>
      </c>
      <c r="M1919" s="10">
        <f t="shared" si="3"/>
        <v>18</v>
      </c>
      <c r="N1919" s="10">
        <f t="shared" si="4"/>
        <v>1</v>
      </c>
      <c r="O1919" s="10" t="str">
        <f t="array" ref="O1919">IFERROR(XLOOKUP(G1919,'Tipo de Carga'!A:A,'Tipo de Carga'!C:C))</f>
        <v>GNC</v>
      </c>
    </row>
    <row r="1920">
      <c r="A1920" s="16">
        <v>1928.0</v>
      </c>
      <c r="B1920" s="10" t="str">
        <f t="array" ref="B1920">IFERROR(XLOOKUP(A1920,'Asignacion Ene'!A:A,'Asignacion Ene'!C:C))</f>
        <v>MeLi Ded Puebla</v>
      </c>
      <c r="C1920" s="10" t="str">
        <f t="array" ref="C1920">IFERROR(XLOOKUP(A1920,'Asignacion Ene'!A:A,'Asignacion Ene'!B:B))</f>
        <v>EC-05</v>
      </c>
      <c r="D1920" s="28">
        <v>45675.0</v>
      </c>
      <c r="E1920" s="19" t="s">
        <v>234</v>
      </c>
      <c r="F1920" s="10" t="str">
        <f t="array" ref="F1920">IFERROR(XLOOKUP(E1920,Operadores!A:A,Operadores!B:B))</f>
        <v>BARPED</v>
      </c>
      <c r="G1920" s="16" t="s">
        <v>111</v>
      </c>
      <c r="H1920" s="13">
        <v>10.65</v>
      </c>
      <c r="I1920" s="18">
        <v>229.0</v>
      </c>
      <c r="J1920" s="15">
        <f t="shared" si="5"/>
        <v>2438.85</v>
      </c>
      <c r="K1920" s="10" t="str">
        <f t="array" ref="K1920">IFERROR(XLOOKUP(G1920,'Tipo de Carga'!A:A,'Tipo de Carga'!B:B))</f>
        <v>COMSUSTENTA</v>
      </c>
      <c r="L1920" s="10">
        <f t="shared" si="2"/>
        <v>3</v>
      </c>
      <c r="M1920" s="10">
        <f t="shared" si="3"/>
        <v>18</v>
      </c>
      <c r="N1920" s="10">
        <f t="shared" si="4"/>
        <v>1</v>
      </c>
      <c r="O1920" s="10" t="str">
        <f t="array" ref="O1920">IFERROR(XLOOKUP(G1920,'Tipo de Carga'!A:A,'Tipo de Carga'!C:C))</f>
        <v>GNC</v>
      </c>
    </row>
    <row r="1921">
      <c r="A1921" s="16">
        <v>1912.0</v>
      </c>
      <c r="B1921" s="10" t="str">
        <f t="array" ref="B1921">IFERROR(XLOOKUP(A1921,'Asignacion Ene'!A:A,'Asignacion Ene'!C:C))</f>
        <v>MeLi asignado SD</v>
      </c>
      <c r="C1921" s="10" t="str">
        <f t="array" ref="C1921">IFERROR(XLOOKUP(A1921,'Asignacion Ene'!A:A,'Asignacion Ene'!B:B))</f>
        <v>EC-05</v>
      </c>
      <c r="D1921" s="28">
        <v>45676.0</v>
      </c>
      <c r="E1921" s="19" t="s">
        <v>231</v>
      </c>
      <c r="F1921" s="10" t="str">
        <f t="array" ref="F1921">IFERROR(XLOOKUP(E1921,Operadores!A:A,Operadores!B:B))</f>
        <v>PARMI</v>
      </c>
      <c r="G1921" s="16" t="s">
        <v>111</v>
      </c>
      <c r="H1921" s="13">
        <v>10.65</v>
      </c>
      <c r="I1921" s="18">
        <v>228.0</v>
      </c>
      <c r="J1921" s="15">
        <f t="shared" si="5"/>
        <v>2428.2</v>
      </c>
      <c r="K1921" s="10" t="str">
        <f t="array" ref="K1921">IFERROR(XLOOKUP(G1921,'Tipo de Carga'!A:A,'Tipo de Carga'!B:B))</f>
        <v>COMSUSTENTA</v>
      </c>
      <c r="L1921" s="10">
        <f t="shared" si="2"/>
        <v>4</v>
      </c>
      <c r="M1921" s="10">
        <f t="shared" si="3"/>
        <v>19</v>
      </c>
      <c r="N1921" s="10">
        <f t="shared" si="4"/>
        <v>1</v>
      </c>
      <c r="O1921" s="10" t="str">
        <f t="array" ref="O1921">IFERROR(XLOOKUP(G1921,'Tipo de Carga'!A:A,'Tipo de Carga'!C:C))</f>
        <v>GNC</v>
      </c>
    </row>
    <row r="1922">
      <c r="A1922" s="16">
        <v>1919.0</v>
      </c>
      <c r="B1922" s="10" t="str">
        <f t="array" ref="B1922">IFERROR(XLOOKUP(A1922,'Asignacion Ene'!A:A,'Asignacion Ene'!C:C))</f>
        <v>MeLi Ded Puebla</v>
      </c>
      <c r="C1922" s="10" t="str">
        <f t="array" ref="C1922">IFERROR(XLOOKUP(A1922,'Asignacion Ene'!A:A,'Asignacion Ene'!B:B))</f>
        <v>EC-05</v>
      </c>
      <c r="D1922" s="28">
        <v>45676.0</v>
      </c>
      <c r="E1922" s="19" t="s">
        <v>322</v>
      </c>
      <c r="F1922" s="10" t="str">
        <f t="array" ref="F1922">IFERROR(XLOOKUP(E1922,Operadores!A:A,Operadores!B:B))</f>
        <v>HERRE</v>
      </c>
      <c r="G1922" s="16" t="s">
        <v>111</v>
      </c>
      <c r="H1922" s="13">
        <v>10.65</v>
      </c>
      <c r="I1922" s="18">
        <v>209.0</v>
      </c>
      <c r="J1922" s="15">
        <f t="shared" si="5"/>
        <v>2225.85</v>
      </c>
      <c r="K1922" s="10" t="str">
        <f t="array" ref="K1922">IFERROR(XLOOKUP(G1922,'Tipo de Carga'!A:A,'Tipo de Carga'!B:B))</f>
        <v>COMSUSTENTA</v>
      </c>
      <c r="L1922" s="10">
        <f t="shared" si="2"/>
        <v>4</v>
      </c>
      <c r="M1922" s="10">
        <f t="shared" si="3"/>
        <v>19</v>
      </c>
      <c r="N1922" s="10">
        <f t="shared" si="4"/>
        <v>1</v>
      </c>
      <c r="O1922" s="10" t="str">
        <f t="array" ref="O1922">IFERROR(XLOOKUP(G1922,'Tipo de Carga'!A:A,'Tipo de Carga'!C:C))</f>
        <v>GNC</v>
      </c>
    </row>
    <row r="1923">
      <c r="A1923" s="16">
        <v>1768.0</v>
      </c>
      <c r="B1923" s="10" t="str">
        <f t="array" ref="B1923">IFERROR(XLOOKUP(A1923,'Asignacion Ene'!A:A,'Asignacion Ene'!C:C))</f>
        <v>Pipas</v>
      </c>
      <c r="C1923" s="10" t="str">
        <f t="array" ref="C1923">IFERROR(XLOOKUP(A1923,'Asignacion Ene'!A:A,'Asignacion Ene'!B:B))</f>
        <v>EC-02</v>
      </c>
      <c r="D1923" s="28">
        <v>45676.0</v>
      </c>
      <c r="E1923" s="16"/>
      <c r="F1923" s="10"/>
      <c r="G1923" s="16" t="s">
        <v>106</v>
      </c>
      <c r="H1923" s="13">
        <v>21.487641</v>
      </c>
      <c r="I1923" s="18">
        <v>310.0</v>
      </c>
      <c r="J1923" s="15">
        <f t="shared" si="5"/>
        <v>6661.16871</v>
      </c>
      <c r="K1923" s="10" t="str">
        <f t="array" ref="K1923">IFERROR(XLOOKUP(G1923,'Tipo de Carga'!A:A,'Tipo de Carga'!B:B))</f>
        <v>Nieto</v>
      </c>
      <c r="L1923" s="10">
        <f t="shared" si="2"/>
        <v>4</v>
      </c>
      <c r="M1923" s="10">
        <f t="shared" si="3"/>
        <v>19</v>
      </c>
      <c r="N1923" s="10">
        <f t="shared" si="4"/>
        <v>1</v>
      </c>
      <c r="O1923" s="10" t="str">
        <f t="array" ref="O1923">IFERROR(XLOOKUP(G1923,'Tipo de Carga'!A:A,'Tipo de Carga'!C:C))</f>
        <v>Diesel</v>
      </c>
    </row>
    <row r="1924">
      <c r="A1924" s="16">
        <v>1895.0</v>
      </c>
      <c r="B1924" s="10" t="str">
        <f t="array" ref="B1924">IFERROR(XLOOKUP(A1924,'Asignacion Ene'!A:A,'Asignacion Ene'!C:C))</f>
        <v>Sayer Sencillo</v>
      </c>
      <c r="C1924" s="10" t="str">
        <f t="array" ref="C1924">IFERROR(XLOOKUP(A1924,'Asignacion Ene'!A:A,'Asignacion Ene'!B:B))</f>
        <v>EC-04</v>
      </c>
      <c r="D1924" s="28">
        <v>45677.0</v>
      </c>
      <c r="E1924" s="16"/>
      <c r="F1924" s="10"/>
      <c r="G1924" s="16" t="s">
        <v>106</v>
      </c>
      <c r="H1924" s="13">
        <v>21.487641</v>
      </c>
      <c r="I1924" s="18">
        <v>500.0</v>
      </c>
      <c r="J1924" s="15">
        <f t="shared" si="5"/>
        <v>10743.8205</v>
      </c>
      <c r="K1924" s="10" t="str">
        <f t="array" ref="K1924">IFERROR(XLOOKUP(G1924,'Tipo de Carga'!A:A,'Tipo de Carga'!B:B))</f>
        <v>Nieto</v>
      </c>
      <c r="L1924" s="10">
        <f t="shared" si="2"/>
        <v>4</v>
      </c>
      <c r="M1924" s="10">
        <f t="shared" si="3"/>
        <v>20</v>
      </c>
      <c r="N1924" s="10">
        <f t="shared" si="4"/>
        <v>1</v>
      </c>
      <c r="O1924" s="10" t="str">
        <f t="array" ref="O1924">IFERROR(XLOOKUP(G1924,'Tipo de Carga'!A:A,'Tipo de Carga'!C:C))</f>
        <v>Diesel</v>
      </c>
    </row>
    <row r="1925">
      <c r="A1925" s="16">
        <v>1972.0</v>
      </c>
      <c r="B1925" s="10" t="str">
        <f t="array" ref="B1925">IFERROR(XLOOKUP(A1925,'Asignacion Ene'!A:A,'Asignacion Ene'!C:C))</f>
        <v>Sayer Sencillo</v>
      </c>
      <c r="C1925" s="10" t="str">
        <f t="array" ref="C1925">IFERROR(XLOOKUP(A1925,'Asignacion Ene'!A:A,'Asignacion Ene'!B:B))</f>
        <v>EC-04</v>
      </c>
      <c r="D1925" s="28">
        <v>45677.0</v>
      </c>
      <c r="E1925" s="16"/>
      <c r="F1925" s="10"/>
      <c r="G1925" s="16" t="s">
        <v>106</v>
      </c>
      <c r="H1925" s="13">
        <v>21.609103</v>
      </c>
      <c r="I1925" s="18">
        <v>605.0</v>
      </c>
      <c r="J1925" s="15">
        <f t="shared" si="5"/>
        <v>13073.50732</v>
      </c>
      <c r="K1925" s="10" t="str">
        <f t="array" ref="K1925">IFERROR(XLOOKUP(G1925,'Tipo de Carga'!A:A,'Tipo de Carga'!B:B))</f>
        <v>Nieto</v>
      </c>
      <c r="L1925" s="10">
        <f t="shared" si="2"/>
        <v>4</v>
      </c>
      <c r="M1925" s="10">
        <f t="shared" si="3"/>
        <v>20</v>
      </c>
      <c r="N1925" s="10">
        <f t="shared" si="4"/>
        <v>1</v>
      </c>
      <c r="O1925" s="10" t="str">
        <f t="array" ref="O1925">IFERROR(XLOOKUP(G1925,'Tipo de Carga'!A:A,'Tipo de Carga'!C:C))</f>
        <v>Diesel</v>
      </c>
    </row>
    <row r="1926">
      <c r="A1926" s="16">
        <v>1898.0</v>
      </c>
      <c r="B1926" s="10" t="str">
        <f t="array" ref="B1926">IFERROR(XLOOKUP(A1926,'Asignacion Ene'!A:A,'Asignacion Ene'!C:C))</f>
        <v>Full Liver</v>
      </c>
      <c r="C1926" s="10" t="str">
        <f t="array" ref="C1926">IFERROR(XLOOKUP(A1926,'Asignacion Ene'!A:A,'Asignacion Ene'!B:B))</f>
        <v>EC-01</v>
      </c>
      <c r="D1926" s="28">
        <v>45677.0</v>
      </c>
      <c r="E1926" s="16" t="s">
        <v>182</v>
      </c>
      <c r="F1926" s="10" t="str">
        <f t="array" ref="F1926">IFERROR(XLOOKUP(E1926,Operadores!A:A,Operadores!B:B))</f>
        <v>CASMA</v>
      </c>
      <c r="G1926" s="16" t="s">
        <v>17</v>
      </c>
      <c r="H1926" s="13">
        <v>19.29</v>
      </c>
      <c r="I1926" s="18">
        <v>755.0</v>
      </c>
      <c r="J1926" s="15">
        <f t="shared" si="5"/>
        <v>14563.95</v>
      </c>
      <c r="K1926" s="10" t="str">
        <f t="array" ref="K1926">IFERROR(XLOOKUP(G1926,'Tipo de Carga'!A:A,'Tipo de Carga'!B:B))</f>
        <v>Autoabasto</v>
      </c>
      <c r="L1926" s="10">
        <f t="shared" si="2"/>
        <v>4</v>
      </c>
      <c r="M1926" s="10">
        <f t="shared" si="3"/>
        <v>20</v>
      </c>
      <c r="N1926" s="10">
        <f t="shared" si="4"/>
        <v>1</v>
      </c>
      <c r="O1926" s="10" t="str">
        <f t="array" ref="O1926">IFERROR(XLOOKUP(G1926,'Tipo de Carga'!A:A,'Tipo de Carga'!C:C))</f>
        <v>Diesel</v>
      </c>
    </row>
    <row r="1927">
      <c r="A1927" s="16">
        <v>1982.0</v>
      </c>
      <c r="B1927" s="10" t="str">
        <f t="array" ref="B1927">IFERROR(XLOOKUP(A1927,'Asignacion Ene'!A:A,'Asignacion Ene'!C:C))</f>
        <v>MeLi asignado SD</v>
      </c>
      <c r="C1927" s="10" t="str">
        <f t="array" ref="C1927">IFERROR(XLOOKUP(A1927,'Asignacion Ene'!A:A,'Asignacion Ene'!B:B))</f>
        <v>EC-05</v>
      </c>
      <c r="D1927" s="28">
        <v>45677.0</v>
      </c>
      <c r="E1927" s="16" t="s">
        <v>74</v>
      </c>
      <c r="F1927" s="10" t="str">
        <f t="array" ref="F1927">IFERROR(XLOOKUP(E1927,Operadores!A:A,Operadores!B:B))</f>
        <v>AGUMIG</v>
      </c>
      <c r="G1927" s="16" t="s">
        <v>17</v>
      </c>
      <c r="H1927" s="13">
        <v>19.29</v>
      </c>
      <c r="I1927" s="18">
        <v>40.0</v>
      </c>
      <c r="J1927" s="15">
        <f t="shared" si="5"/>
        <v>771.6</v>
      </c>
      <c r="K1927" s="10" t="str">
        <f t="array" ref="K1927">IFERROR(XLOOKUP(G1927,'Tipo de Carga'!A:A,'Tipo de Carga'!B:B))</f>
        <v>Autoabasto</v>
      </c>
      <c r="L1927" s="10">
        <f t="shared" si="2"/>
        <v>4</v>
      </c>
      <c r="M1927" s="10">
        <f t="shared" si="3"/>
        <v>20</v>
      </c>
      <c r="N1927" s="10">
        <f t="shared" si="4"/>
        <v>1</v>
      </c>
      <c r="O1927" s="10" t="str">
        <f t="array" ref="O1927">IFERROR(XLOOKUP(G1927,'Tipo de Carga'!A:A,'Tipo de Carga'!C:C))</f>
        <v>Diesel</v>
      </c>
    </row>
    <row r="1928">
      <c r="A1928" s="16">
        <v>1704.0</v>
      </c>
      <c r="B1928" s="10" t="str">
        <f t="array" ref="B1928">IFERROR(XLOOKUP(A1928,'Asignacion Ene'!A:A,'Asignacion Ene'!C:C))</f>
        <v>Pilgrims Tepo</v>
      </c>
      <c r="C1928" s="10" t="str">
        <f t="array" ref="C1928">IFERROR(XLOOKUP(A1928,'Asignacion Ene'!A:A,'Asignacion Ene'!B:B))</f>
        <v>EC-02</v>
      </c>
      <c r="D1928" s="28">
        <v>45677.0</v>
      </c>
      <c r="E1928" s="16" t="s">
        <v>312</v>
      </c>
      <c r="F1928" s="10" t="str">
        <f t="array" ref="F1928">IFERROR(XLOOKUP(E1928,Operadores!A:A,Operadores!B:B))</f>
        <v>RENOSC</v>
      </c>
      <c r="G1928" s="16" t="s">
        <v>17</v>
      </c>
      <c r="H1928" s="13">
        <v>19.29</v>
      </c>
      <c r="I1928" s="18">
        <v>188.0</v>
      </c>
      <c r="J1928" s="15">
        <f t="shared" si="5"/>
        <v>3626.52</v>
      </c>
      <c r="K1928" s="10" t="str">
        <f t="array" ref="K1928">IFERROR(XLOOKUP(G1928,'Tipo de Carga'!A:A,'Tipo de Carga'!B:B))</f>
        <v>Autoabasto</v>
      </c>
      <c r="L1928" s="10">
        <f t="shared" si="2"/>
        <v>4</v>
      </c>
      <c r="M1928" s="10">
        <f t="shared" si="3"/>
        <v>20</v>
      </c>
      <c r="N1928" s="10">
        <f t="shared" si="4"/>
        <v>1</v>
      </c>
      <c r="O1928" s="10" t="str">
        <f t="array" ref="O1928">IFERROR(XLOOKUP(G1928,'Tipo de Carga'!A:A,'Tipo de Carga'!C:C))</f>
        <v>Diesel</v>
      </c>
    </row>
    <row r="1929">
      <c r="A1929" s="16">
        <v>2026.0</v>
      </c>
      <c r="B1929" s="10" t="str">
        <f t="array" ref="B1929">IFERROR(XLOOKUP(A1929,'Asignacion Ene'!A:A,'Asignacion Ene'!C:C))</f>
        <v>MeLi Dedicado Merida</v>
      </c>
      <c r="C1929" s="10" t="str">
        <f t="array" ref="C1929">IFERROR(XLOOKUP(A1929,'Asignacion Ene'!A:A,'Asignacion Ene'!B:B))</f>
        <v>EC-05</v>
      </c>
      <c r="D1929" s="28">
        <v>45677.0</v>
      </c>
      <c r="E1929" s="16" t="s">
        <v>34</v>
      </c>
      <c r="F1929" s="10" t="str">
        <f t="array" ref="F1929">IFERROR(XLOOKUP(E1929,Operadores!A:A,Operadores!B:B))</f>
        <v>PERAN01</v>
      </c>
      <c r="G1929" s="16" t="s">
        <v>17</v>
      </c>
      <c r="H1929" s="13">
        <v>19.29</v>
      </c>
      <c r="I1929" s="18">
        <v>265.0</v>
      </c>
      <c r="J1929" s="15">
        <f t="shared" si="5"/>
        <v>5111.85</v>
      </c>
      <c r="K1929" s="10" t="str">
        <f t="array" ref="K1929">IFERROR(XLOOKUP(G1929,'Tipo de Carga'!A:A,'Tipo de Carga'!B:B))</f>
        <v>Autoabasto</v>
      </c>
      <c r="L1929" s="10">
        <f t="shared" si="2"/>
        <v>4</v>
      </c>
      <c r="M1929" s="10">
        <f t="shared" si="3"/>
        <v>20</v>
      </c>
      <c r="N1929" s="10">
        <f t="shared" si="4"/>
        <v>1</v>
      </c>
      <c r="O1929" s="10" t="str">
        <f t="array" ref="O1929">IFERROR(XLOOKUP(G1929,'Tipo de Carga'!A:A,'Tipo de Carga'!C:C))</f>
        <v>Diesel</v>
      </c>
    </row>
    <row r="1930">
      <c r="A1930" s="16">
        <v>1864.0</v>
      </c>
      <c r="B1930" s="10" t="str">
        <f t="array" ref="B1930">IFERROR(XLOOKUP(A1930,'Asignacion Ene'!A:A,'Asignacion Ene'!C:C))</f>
        <v>Full Liver</v>
      </c>
      <c r="C1930" s="10" t="str">
        <f t="array" ref="C1930">IFERROR(XLOOKUP(A1930,'Asignacion Ene'!A:A,'Asignacion Ene'!B:B))</f>
        <v>EC-01</v>
      </c>
      <c r="D1930" s="28">
        <v>45677.0</v>
      </c>
      <c r="E1930" s="16" t="s">
        <v>26</v>
      </c>
      <c r="F1930" s="10" t="str">
        <f t="array" ref="F1930">IFERROR(XLOOKUP(E1930,Operadores!A:A,Operadores!B:B))</f>
        <v>DEJJOS</v>
      </c>
      <c r="G1930" s="16" t="s">
        <v>17</v>
      </c>
      <c r="H1930" s="13">
        <v>19.29</v>
      </c>
      <c r="I1930" s="18">
        <v>772.0</v>
      </c>
      <c r="J1930" s="15">
        <f t="shared" si="5"/>
        <v>14891.88</v>
      </c>
      <c r="K1930" s="10" t="str">
        <f t="array" ref="K1930">IFERROR(XLOOKUP(G1930,'Tipo de Carga'!A:A,'Tipo de Carga'!B:B))</f>
        <v>Autoabasto</v>
      </c>
      <c r="L1930" s="10">
        <f t="shared" si="2"/>
        <v>4</v>
      </c>
      <c r="M1930" s="10">
        <f t="shared" si="3"/>
        <v>20</v>
      </c>
      <c r="N1930" s="10">
        <f t="shared" si="4"/>
        <v>1</v>
      </c>
      <c r="O1930" s="10" t="str">
        <f t="array" ref="O1930">IFERROR(XLOOKUP(G1930,'Tipo de Carga'!A:A,'Tipo de Carga'!C:C))</f>
        <v>Diesel</v>
      </c>
    </row>
    <row r="1931">
      <c r="A1931" s="16">
        <v>1724.0</v>
      </c>
      <c r="B1931" s="10" t="str">
        <f t="array" ref="B1931">IFERROR(XLOOKUP(A1931,'Asignacion Ene'!A:A,'Asignacion Ene'!C:C))</f>
        <v>Liverpool Local</v>
      </c>
      <c r="C1931" s="10" t="str">
        <f t="array" ref="C1931">IFERROR(XLOOKUP(A1931,'Asignacion Ene'!A:A,'Asignacion Ene'!B:B))</f>
        <v>EC-01</v>
      </c>
      <c r="D1931" s="28">
        <v>45677.0</v>
      </c>
      <c r="E1931" s="16" t="s">
        <v>144</v>
      </c>
      <c r="F1931" s="10" t="str">
        <f t="array" ref="F1931">IFERROR(XLOOKUP(E1931,Operadores!A:A,Operadores!B:B))</f>
        <v>MORLU01</v>
      </c>
      <c r="G1931" s="16" t="s">
        <v>17</v>
      </c>
      <c r="H1931" s="13">
        <v>19.29</v>
      </c>
      <c r="I1931" s="18">
        <v>415.0</v>
      </c>
      <c r="J1931" s="15">
        <f t="shared" si="5"/>
        <v>8005.35</v>
      </c>
      <c r="K1931" s="10" t="str">
        <f t="array" ref="K1931">IFERROR(XLOOKUP(G1931,'Tipo de Carga'!A:A,'Tipo de Carga'!B:B))</f>
        <v>Autoabasto</v>
      </c>
      <c r="L1931" s="10">
        <f t="shared" si="2"/>
        <v>4</v>
      </c>
      <c r="M1931" s="10">
        <f t="shared" si="3"/>
        <v>20</v>
      </c>
      <c r="N1931" s="10">
        <f t="shared" si="4"/>
        <v>1</v>
      </c>
      <c r="O1931" s="10" t="str">
        <f t="array" ref="O1931">IFERROR(XLOOKUP(G1931,'Tipo de Carga'!A:A,'Tipo de Carga'!C:C))</f>
        <v>Diesel</v>
      </c>
    </row>
    <row r="1932">
      <c r="A1932" s="16">
        <v>1731.0</v>
      </c>
      <c r="B1932" s="10" t="str">
        <f t="array" ref="B1932">IFERROR(XLOOKUP(A1932,'Asignacion Ene'!A:A,'Asignacion Ene'!C:C))</f>
        <v>Pilgrims Tepo</v>
      </c>
      <c r="C1932" s="10" t="str">
        <f t="array" ref="C1932">IFERROR(XLOOKUP(A1932,'Asignacion Ene'!A:A,'Asignacion Ene'!B:B))</f>
        <v>EC-02</v>
      </c>
      <c r="D1932" s="28">
        <v>45677.0</v>
      </c>
      <c r="E1932" s="16" t="s">
        <v>153</v>
      </c>
      <c r="F1932" s="10" t="str">
        <f t="array" ref="F1932">IFERROR(XLOOKUP(E1932,Operadores!A:A,Operadores!B:B))</f>
        <v>RAMHEC</v>
      </c>
      <c r="G1932" s="16" t="s">
        <v>17</v>
      </c>
      <c r="H1932" s="13">
        <v>19.29</v>
      </c>
      <c r="I1932" s="18">
        <v>372.0</v>
      </c>
      <c r="J1932" s="15">
        <f t="shared" si="5"/>
        <v>7175.88</v>
      </c>
      <c r="K1932" s="10" t="str">
        <f t="array" ref="K1932">IFERROR(XLOOKUP(G1932,'Tipo de Carga'!A:A,'Tipo de Carga'!B:B))</f>
        <v>Autoabasto</v>
      </c>
      <c r="L1932" s="10">
        <f t="shared" si="2"/>
        <v>4</v>
      </c>
      <c r="M1932" s="10">
        <f t="shared" si="3"/>
        <v>20</v>
      </c>
      <c r="N1932" s="10">
        <f t="shared" si="4"/>
        <v>1</v>
      </c>
      <c r="O1932" s="10" t="str">
        <f t="array" ref="O1932">IFERROR(XLOOKUP(G1932,'Tipo de Carga'!A:A,'Tipo de Carga'!C:C))</f>
        <v>Diesel</v>
      </c>
    </row>
    <row r="1933">
      <c r="A1933" s="16">
        <v>1947.0</v>
      </c>
      <c r="B1933" s="10" t="str">
        <f t="array" ref="B1933">IFERROR(XLOOKUP(A1933,'Asignacion Ene'!A:A,'Asignacion Ene'!C:C))</f>
        <v>Circuitos</v>
      </c>
      <c r="C1933" s="10" t="str">
        <f t="array" ref="C1933">IFERROR(XLOOKUP(A1933,'Asignacion Ene'!A:A,'Asignacion Ene'!B:B))</f>
        <v>EC-03</v>
      </c>
      <c r="D1933" s="28">
        <v>45677.0</v>
      </c>
      <c r="E1933" s="16" t="s">
        <v>41</v>
      </c>
      <c r="F1933" s="10" t="str">
        <f t="array" ref="F1933">IFERROR(XLOOKUP(E1933,Operadores!A:A,Operadores!B:B))</f>
        <v>DAMOS</v>
      </c>
      <c r="G1933" s="16" t="s">
        <v>17</v>
      </c>
      <c r="H1933" s="13">
        <v>19.29</v>
      </c>
      <c r="I1933" s="18">
        <v>374.0</v>
      </c>
      <c r="J1933" s="15">
        <f t="shared" si="5"/>
        <v>7214.46</v>
      </c>
      <c r="K1933" s="10" t="str">
        <f t="array" ref="K1933">IFERROR(XLOOKUP(G1933,'Tipo de Carga'!A:A,'Tipo de Carga'!B:B))</f>
        <v>Autoabasto</v>
      </c>
      <c r="L1933" s="10">
        <f t="shared" si="2"/>
        <v>4</v>
      </c>
      <c r="M1933" s="10">
        <f t="shared" si="3"/>
        <v>20</v>
      </c>
      <c r="N1933" s="10">
        <f t="shared" si="4"/>
        <v>1</v>
      </c>
      <c r="O1933" s="10" t="str">
        <f t="array" ref="O1933">IFERROR(XLOOKUP(G1933,'Tipo de Carga'!A:A,'Tipo de Carga'!C:C))</f>
        <v>Diesel</v>
      </c>
    </row>
    <row r="1934">
      <c r="A1934" s="16">
        <v>1950.0</v>
      </c>
      <c r="B1934" s="10" t="str">
        <f t="array" ref="B1934">IFERROR(XLOOKUP(A1934,'Asignacion Ene'!A:A,'Asignacion Ene'!C:C))</f>
        <v>MeLi asignado SD</v>
      </c>
      <c r="C1934" s="10" t="str">
        <f t="array" ref="C1934">IFERROR(XLOOKUP(A1934,'Asignacion Ene'!A:A,'Asignacion Ene'!B:B))</f>
        <v>EC-05</v>
      </c>
      <c r="D1934" s="28">
        <v>45677.0</v>
      </c>
      <c r="E1934" s="16" t="s">
        <v>180</v>
      </c>
      <c r="F1934" s="10" t="str">
        <f t="array" ref="F1934">IFERROR(XLOOKUP(E1934,Operadores!A:A,Operadores!B:B))</f>
        <v>MAROSC</v>
      </c>
      <c r="G1934" s="16" t="s">
        <v>17</v>
      </c>
      <c r="H1934" s="13">
        <v>19.29</v>
      </c>
      <c r="I1934" s="18">
        <v>370.0</v>
      </c>
      <c r="J1934" s="15">
        <f t="shared" si="5"/>
        <v>7137.3</v>
      </c>
      <c r="K1934" s="10" t="str">
        <f t="array" ref="K1934">IFERROR(XLOOKUP(G1934,'Tipo de Carga'!A:A,'Tipo de Carga'!B:B))</f>
        <v>Autoabasto</v>
      </c>
      <c r="L1934" s="10">
        <f t="shared" si="2"/>
        <v>4</v>
      </c>
      <c r="M1934" s="10">
        <f t="shared" si="3"/>
        <v>20</v>
      </c>
      <c r="N1934" s="10">
        <f t="shared" si="4"/>
        <v>1</v>
      </c>
      <c r="O1934" s="10" t="str">
        <f t="array" ref="O1934">IFERROR(XLOOKUP(G1934,'Tipo de Carga'!A:A,'Tipo de Carga'!C:C))</f>
        <v>Diesel</v>
      </c>
    </row>
    <row r="1935">
      <c r="A1935" s="16">
        <v>1795.0</v>
      </c>
      <c r="B1935" s="10" t="str">
        <f t="array" ref="B1935">IFERROR(XLOOKUP(A1935,'Asignacion Ene'!A:A,'Asignacion Ene'!C:C))</f>
        <v>Pilgrims Tepo</v>
      </c>
      <c r="C1935" s="10" t="str">
        <f t="array" ref="C1935">IFERROR(XLOOKUP(A1935,'Asignacion Ene'!A:A,'Asignacion Ene'!B:B))</f>
        <v>EC-02</v>
      </c>
      <c r="D1935" s="28">
        <v>45677.0</v>
      </c>
      <c r="E1935" s="16" t="s">
        <v>56</v>
      </c>
      <c r="F1935" s="10" t="str">
        <f t="array" ref="F1935">IFERROR(XLOOKUP(E1935,Operadores!A:A,Operadores!B:B))</f>
        <v>MAREVA</v>
      </c>
      <c r="G1935" s="16" t="s">
        <v>17</v>
      </c>
      <c r="H1935" s="13">
        <v>19.29</v>
      </c>
      <c r="I1935" s="18">
        <v>558.0</v>
      </c>
      <c r="J1935" s="15">
        <f t="shared" si="5"/>
        <v>10763.82</v>
      </c>
      <c r="K1935" s="10" t="str">
        <f t="array" ref="K1935">IFERROR(XLOOKUP(G1935,'Tipo de Carga'!A:A,'Tipo de Carga'!B:B))</f>
        <v>Autoabasto</v>
      </c>
      <c r="L1935" s="10">
        <f t="shared" si="2"/>
        <v>4</v>
      </c>
      <c r="M1935" s="10">
        <f t="shared" si="3"/>
        <v>20</v>
      </c>
      <c r="N1935" s="10">
        <f t="shared" si="4"/>
        <v>1</v>
      </c>
      <c r="O1935" s="10" t="str">
        <f t="array" ref="O1935">IFERROR(XLOOKUP(G1935,'Tipo de Carga'!A:A,'Tipo de Carga'!C:C))</f>
        <v>Diesel</v>
      </c>
    </row>
    <row r="1936">
      <c r="A1936" s="16">
        <v>1943.0</v>
      </c>
      <c r="B1936" s="10" t="str">
        <f t="array" ref="B1936">IFERROR(XLOOKUP(A1936,'Asignacion Ene'!A:A,'Asignacion Ene'!C:C))</f>
        <v>Circuitos</v>
      </c>
      <c r="C1936" s="10" t="str">
        <f t="array" ref="C1936">IFERROR(XLOOKUP(A1936,'Asignacion Ene'!A:A,'Asignacion Ene'!B:B))</f>
        <v>EC-03</v>
      </c>
      <c r="D1936" s="28">
        <v>45677.0</v>
      </c>
      <c r="E1936" s="16" t="s">
        <v>318</v>
      </c>
      <c r="F1936" s="10" t="str">
        <f t="array" ref="F1936">IFERROR(XLOOKUP(E1936,Operadores!A:A,Operadores!B:B))</f>
        <v>RODRAU01</v>
      </c>
      <c r="G1936" s="16" t="s">
        <v>17</v>
      </c>
      <c r="H1936" s="13">
        <v>19.29</v>
      </c>
      <c r="I1936" s="18">
        <v>290.0</v>
      </c>
      <c r="J1936" s="15">
        <f t="shared" si="5"/>
        <v>5594.1</v>
      </c>
      <c r="K1936" s="10" t="str">
        <f t="array" ref="K1936">IFERROR(XLOOKUP(G1936,'Tipo de Carga'!A:A,'Tipo de Carga'!B:B))</f>
        <v>Autoabasto</v>
      </c>
      <c r="L1936" s="10">
        <f t="shared" si="2"/>
        <v>4</v>
      </c>
      <c r="M1936" s="10">
        <f t="shared" si="3"/>
        <v>20</v>
      </c>
      <c r="N1936" s="10">
        <f t="shared" si="4"/>
        <v>1</v>
      </c>
      <c r="O1936" s="10" t="str">
        <f t="array" ref="O1936">IFERROR(XLOOKUP(G1936,'Tipo de Carga'!A:A,'Tipo de Carga'!C:C))</f>
        <v>Diesel</v>
      </c>
    </row>
    <row r="1937">
      <c r="A1937" s="16">
        <v>1873.0</v>
      </c>
      <c r="B1937" s="10" t="str">
        <f t="array" ref="B1937">IFERROR(XLOOKUP(A1937,'Asignacion Ene'!A:A,'Asignacion Ene'!C:C))</f>
        <v>Circuitos</v>
      </c>
      <c r="C1937" s="10" t="str">
        <f t="array" ref="C1937">IFERROR(XLOOKUP(A1937,'Asignacion Ene'!A:A,'Asignacion Ene'!B:B))</f>
        <v>EC-03</v>
      </c>
      <c r="D1937" s="28">
        <v>45677.0</v>
      </c>
      <c r="E1937" s="16" t="s">
        <v>295</v>
      </c>
      <c r="F1937" s="10" t="str">
        <f t="array" ref="F1937">IFERROR(XLOOKUP(E1937,Operadores!A:A,Operadores!B:B))</f>
        <v>GUADI</v>
      </c>
      <c r="G1937" s="16" t="s">
        <v>17</v>
      </c>
      <c r="H1937" s="13">
        <v>19.29</v>
      </c>
      <c r="I1937" s="18">
        <v>571.0</v>
      </c>
      <c r="J1937" s="15">
        <f t="shared" si="5"/>
        <v>11014.59</v>
      </c>
      <c r="K1937" s="10" t="str">
        <f t="array" ref="K1937">IFERROR(XLOOKUP(G1937,'Tipo de Carga'!A:A,'Tipo de Carga'!B:B))</f>
        <v>Autoabasto</v>
      </c>
      <c r="L1937" s="10">
        <f t="shared" si="2"/>
        <v>4</v>
      </c>
      <c r="M1937" s="10">
        <f t="shared" si="3"/>
        <v>20</v>
      </c>
      <c r="N1937" s="10">
        <f t="shared" si="4"/>
        <v>1</v>
      </c>
      <c r="O1937" s="10" t="str">
        <f t="array" ref="O1937">IFERROR(XLOOKUP(G1937,'Tipo de Carga'!A:A,'Tipo de Carga'!C:C))</f>
        <v>Diesel</v>
      </c>
    </row>
    <row r="1938">
      <c r="A1938" s="16">
        <v>1989.0</v>
      </c>
      <c r="B1938" s="10" t="str">
        <f t="array" ref="B1938">IFERROR(XLOOKUP(A1938,'Asignacion Ene'!A:A,'Asignacion Ene'!C:C))</f>
        <v>MeLi asignado SD</v>
      </c>
      <c r="C1938" s="10" t="str">
        <f t="array" ref="C1938">IFERROR(XLOOKUP(A1938,'Asignacion Ene'!A:A,'Asignacion Ene'!B:B))</f>
        <v>EC-05</v>
      </c>
      <c r="D1938" s="28">
        <v>45677.0</v>
      </c>
      <c r="E1938" s="16" t="s">
        <v>137</v>
      </c>
      <c r="F1938" s="10" t="str">
        <f t="array" ref="F1938">IFERROR(XLOOKUP(E1938,Operadores!A:A,Operadores!B:B))</f>
        <v>CARCRI01</v>
      </c>
      <c r="G1938" s="16" t="s">
        <v>17</v>
      </c>
      <c r="H1938" s="13">
        <v>19.29</v>
      </c>
      <c r="I1938" s="18">
        <v>324.0</v>
      </c>
      <c r="J1938" s="15">
        <f t="shared" si="5"/>
        <v>6249.96</v>
      </c>
      <c r="K1938" s="10" t="str">
        <f t="array" ref="K1938">IFERROR(XLOOKUP(G1938,'Tipo de Carga'!A:A,'Tipo de Carga'!B:B))</f>
        <v>Autoabasto</v>
      </c>
      <c r="L1938" s="10">
        <f t="shared" si="2"/>
        <v>4</v>
      </c>
      <c r="M1938" s="10">
        <f t="shared" si="3"/>
        <v>20</v>
      </c>
      <c r="N1938" s="10">
        <f t="shared" si="4"/>
        <v>1</v>
      </c>
      <c r="O1938" s="10" t="str">
        <f t="array" ref="O1938">IFERROR(XLOOKUP(G1938,'Tipo de Carga'!A:A,'Tipo de Carga'!C:C))</f>
        <v>Diesel</v>
      </c>
    </row>
    <row r="1939">
      <c r="A1939" s="16">
        <v>1735.0</v>
      </c>
      <c r="B1939" s="10" t="str">
        <f t="array" ref="B1939">IFERROR(XLOOKUP(A1939,'Asignacion Ene'!A:A,'Asignacion Ene'!C:C))</f>
        <v>Pilgrims Tepo</v>
      </c>
      <c r="C1939" s="10" t="str">
        <f t="array" ref="C1939">IFERROR(XLOOKUP(A1939,'Asignacion Ene'!A:A,'Asignacion Ene'!B:B))</f>
        <v>EC-02</v>
      </c>
      <c r="D1939" s="28">
        <v>45677.0</v>
      </c>
      <c r="E1939" s="16" t="s">
        <v>340</v>
      </c>
      <c r="F1939" s="10" t="str">
        <f t="array" ref="F1939">IFERROR(XLOOKUP(E1939,Operadores!A:A,Operadores!B:B))</f>
        <v>GONENR</v>
      </c>
      <c r="G1939" s="16" t="s">
        <v>17</v>
      </c>
      <c r="H1939" s="13">
        <v>19.29</v>
      </c>
      <c r="I1939" s="18">
        <v>217.0</v>
      </c>
      <c r="J1939" s="15">
        <f t="shared" si="5"/>
        <v>4185.93</v>
      </c>
      <c r="K1939" s="10" t="str">
        <f t="array" ref="K1939">IFERROR(XLOOKUP(G1939,'Tipo de Carga'!A:A,'Tipo de Carga'!B:B))</f>
        <v>Autoabasto</v>
      </c>
      <c r="L1939" s="10">
        <f t="shared" si="2"/>
        <v>4</v>
      </c>
      <c r="M1939" s="10">
        <f t="shared" si="3"/>
        <v>20</v>
      </c>
      <c r="N1939" s="10">
        <f t="shared" si="4"/>
        <v>1</v>
      </c>
      <c r="O1939" s="10" t="str">
        <f t="array" ref="O1939">IFERROR(XLOOKUP(G1939,'Tipo de Carga'!A:A,'Tipo de Carga'!C:C))</f>
        <v>Diesel</v>
      </c>
    </row>
    <row r="1940">
      <c r="A1940" s="16">
        <v>1985.0</v>
      </c>
      <c r="B1940" s="10" t="str">
        <f t="array" ref="B1940">IFERROR(XLOOKUP(A1940,'Asignacion Ene'!A:A,'Asignacion Ene'!C:C))</f>
        <v>MeLi Dedicado TD</v>
      </c>
      <c r="C1940" s="10" t="str">
        <f t="array" ref="C1940">IFERROR(XLOOKUP(A1940,'Asignacion Ene'!A:A,'Asignacion Ene'!B:B))</f>
        <v>EC-05</v>
      </c>
      <c r="D1940" s="28">
        <v>45677.0</v>
      </c>
      <c r="E1940" s="16" t="s">
        <v>189</v>
      </c>
      <c r="F1940" s="10" t="str">
        <f t="array" ref="F1940">IFERROR(XLOOKUP(E1940,Operadores!A:A,Operadores!B:B))</f>
        <v>MENMI</v>
      </c>
      <c r="G1940" s="16" t="s">
        <v>17</v>
      </c>
      <c r="H1940" s="13">
        <v>19.29</v>
      </c>
      <c r="I1940" s="18">
        <v>322.0</v>
      </c>
      <c r="J1940" s="15">
        <f t="shared" si="5"/>
        <v>6211.38</v>
      </c>
      <c r="K1940" s="10" t="str">
        <f t="array" ref="K1940">IFERROR(XLOOKUP(G1940,'Tipo de Carga'!A:A,'Tipo de Carga'!B:B))</f>
        <v>Autoabasto</v>
      </c>
      <c r="L1940" s="10">
        <f t="shared" si="2"/>
        <v>4</v>
      </c>
      <c r="M1940" s="10">
        <f t="shared" si="3"/>
        <v>20</v>
      </c>
      <c r="N1940" s="10">
        <f t="shared" si="4"/>
        <v>1</v>
      </c>
      <c r="O1940" s="10" t="str">
        <f t="array" ref="O1940">IFERROR(XLOOKUP(G1940,'Tipo de Carga'!A:A,'Tipo de Carga'!C:C))</f>
        <v>Diesel</v>
      </c>
    </row>
    <row r="1941">
      <c r="A1941" s="16">
        <v>2019.0</v>
      </c>
      <c r="B1941" s="10" t="str">
        <f t="array" ref="B1941">IFERROR(XLOOKUP(A1941,'Asignacion Ene'!A:A,'Asignacion Ene'!C:C))</f>
        <v>MeLi Dedicado TD</v>
      </c>
      <c r="C1941" s="10" t="str">
        <f t="array" ref="C1941">IFERROR(XLOOKUP(A1941,'Asignacion Ene'!A:A,'Asignacion Ene'!B:B))</f>
        <v>EC-05</v>
      </c>
      <c r="D1941" s="28">
        <v>45677.0</v>
      </c>
      <c r="E1941" s="16" t="s">
        <v>294</v>
      </c>
      <c r="F1941" s="10" t="str">
        <f t="array" ref="F1941">IFERROR(XLOOKUP(E1941,Operadores!A:A,Operadores!B:B))</f>
        <v>CRUDAN</v>
      </c>
      <c r="G1941" s="16" t="s">
        <v>17</v>
      </c>
      <c r="H1941" s="13">
        <v>19.29</v>
      </c>
      <c r="I1941" s="18">
        <v>655.0</v>
      </c>
      <c r="J1941" s="15">
        <f t="shared" si="5"/>
        <v>12634.95</v>
      </c>
      <c r="K1941" s="10" t="str">
        <f t="array" ref="K1941">IFERROR(XLOOKUP(G1941,'Tipo de Carga'!A:A,'Tipo de Carga'!B:B))</f>
        <v>Autoabasto</v>
      </c>
      <c r="L1941" s="10">
        <f t="shared" si="2"/>
        <v>4</v>
      </c>
      <c r="M1941" s="10">
        <f t="shared" si="3"/>
        <v>20</v>
      </c>
      <c r="N1941" s="10">
        <f t="shared" si="4"/>
        <v>1</v>
      </c>
      <c r="O1941" s="10" t="str">
        <f t="array" ref="O1941">IFERROR(XLOOKUP(G1941,'Tipo de Carga'!A:A,'Tipo de Carga'!C:C))</f>
        <v>Diesel</v>
      </c>
    </row>
    <row r="1942">
      <c r="A1942" s="16">
        <v>2066.0</v>
      </c>
      <c r="B1942" s="10" t="str">
        <f t="array" ref="B1942">IFERROR(XLOOKUP(A1942,'Asignacion Ene'!A:A,'Asignacion Ene'!C:C))</f>
        <v>Peñafiel Tecamac</v>
      </c>
      <c r="C1942" s="10" t="str">
        <f t="array" ref="C1942">IFERROR(XLOOKUP(A1942,'Asignacion Ene'!A:A,'Asignacion Ene'!B:B))</f>
        <v>EC-02</v>
      </c>
      <c r="D1942" s="28">
        <v>45677.0</v>
      </c>
      <c r="E1942" s="16" t="s">
        <v>46</v>
      </c>
      <c r="F1942" s="10" t="str">
        <f t="array" ref="F1942">IFERROR(XLOOKUP(E1942,Operadores!A:A,Operadores!B:B))</f>
        <v>ALCART</v>
      </c>
      <c r="G1942" s="16" t="s">
        <v>17</v>
      </c>
      <c r="H1942" s="13">
        <v>19.29</v>
      </c>
      <c r="I1942" s="18">
        <v>497.0</v>
      </c>
      <c r="J1942" s="15">
        <f t="shared" si="5"/>
        <v>9587.13</v>
      </c>
      <c r="K1942" s="10" t="str">
        <f t="array" ref="K1942">IFERROR(XLOOKUP(G1942,'Tipo de Carga'!A:A,'Tipo de Carga'!B:B))</f>
        <v>Autoabasto</v>
      </c>
      <c r="L1942" s="10">
        <f t="shared" si="2"/>
        <v>4</v>
      </c>
      <c r="M1942" s="10">
        <f t="shared" si="3"/>
        <v>20</v>
      </c>
      <c r="N1942" s="10">
        <f t="shared" si="4"/>
        <v>1</v>
      </c>
      <c r="O1942" s="10" t="str">
        <f t="array" ref="O1942">IFERROR(XLOOKUP(G1942,'Tipo de Carga'!A:A,'Tipo de Carga'!C:C))</f>
        <v>Diesel</v>
      </c>
    </row>
    <row r="1943">
      <c r="A1943" s="16" t="s">
        <v>372</v>
      </c>
      <c r="B1943" s="10" t="str">
        <f t="array" ref="B1943">IFERROR(XLOOKUP(A1943,'Asignacion Ene'!A:A,'Asignacion Ene'!C:C))</f>
        <v>Sayer Patios y T.</v>
      </c>
      <c r="C1943" s="10" t="str">
        <f t="array" ref="C1943">IFERROR(XLOOKUP(A1943,'Asignacion Ene'!A:A,'Asignacion Ene'!B:B))</f>
        <v>EC-04</v>
      </c>
      <c r="D1943" s="28">
        <v>45677.0</v>
      </c>
      <c r="E1943" s="16" t="s">
        <v>373</v>
      </c>
      <c r="F1943" s="10" t="str">
        <f t="array" ref="F1943">IFERROR(XLOOKUP(E1943,Operadores!A:A,Operadores!B:B))</f>
        <v>CABOS</v>
      </c>
      <c r="G1943" s="16" t="s">
        <v>17</v>
      </c>
      <c r="H1943" s="13">
        <v>19.29</v>
      </c>
      <c r="I1943" s="18">
        <v>100.0</v>
      </c>
      <c r="J1943" s="15">
        <f t="shared" si="5"/>
        <v>1929</v>
      </c>
      <c r="K1943" s="10" t="str">
        <f t="array" ref="K1943">IFERROR(XLOOKUP(G1943,'Tipo de Carga'!A:A,'Tipo de Carga'!B:B))</f>
        <v>Autoabasto</v>
      </c>
      <c r="L1943" s="10">
        <f t="shared" si="2"/>
        <v>4</v>
      </c>
      <c r="M1943" s="10">
        <f t="shared" si="3"/>
        <v>20</v>
      </c>
      <c r="N1943" s="10">
        <f t="shared" si="4"/>
        <v>1</v>
      </c>
      <c r="O1943" s="10" t="str">
        <f t="array" ref="O1943">IFERROR(XLOOKUP(G1943,'Tipo de Carga'!A:A,'Tipo de Carga'!C:C))</f>
        <v>Diesel</v>
      </c>
    </row>
    <row r="1944">
      <c r="A1944" s="16">
        <v>1902.0</v>
      </c>
      <c r="B1944" s="10" t="str">
        <f t="array" ref="B1944">IFERROR(XLOOKUP(A1944,'Asignacion Ene'!A:A,'Asignacion Ene'!C:C))</f>
        <v>Pipas</v>
      </c>
      <c r="C1944" s="10" t="str">
        <f t="array" ref="C1944">IFERROR(XLOOKUP(A1944,'Asignacion Ene'!A:A,'Asignacion Ene'!B:B))</f>
        <v>EC-02</v>
      </c>
      <c r="D1944" s="28">
        <v>45677.0</v>
      </c>
      <c r="E1944" s="16" t="s">
        <v>378</v>
      </c>
      <c r="F1944" s="10" t="str">
        <f t="array" ref="F1944">IFERROR(XLOOKUP(E1944,Operadores!A:A,Operadores!B:B))</f>
        <v>RUICRU</v>
      </c>
      <c r="G1944" s="16" t="s">
        <v>17</v>
      </c>
      <c r="H1944" s="13">
        <v>19.29</v>
      </c>
      <c r="I1944" s="18">
        <v>45.0</v>
      </c>
      <c r="J1944" s="15">
        <f t="shared" si="5"/>
        <v>868.05</v>
      </c>
      <c r="K1944" s="10" t="str">
        <f t="array" ref="K1944">IFERROR(XLOOKUP(G1944,'Tipo de Carga'!A:A,'Tipo de Carga'!B:B))</f>
        <v>Autoabasto</v>
      </c>
      <c r="L1944" s="10">
        <f t="shared" si="2"/>
        <v>4</v>
      </c>
      <c r="M1944" s="10">
        <f t="shared" si="3"/>
        <v>20</v>
      </c>
      <c r="N1944" s="10">
        <f t="shared" si="4"/>
        <v>1</v>
      </c>
      <c r="O1944" s="10" t="str">
        <f t="array" ref="O1944">IFERROR(XLOOKUP(G1944,'Tipo de Carga'!A:A,'Tipo de Carga'!C:C))</f>
        <v>Diesel</v>
      </c>
    </row>
    <row r="1945">
      <c r="A1945" s="16" t="s">
        <v>325</v>
      </c>
      <c r="B1945" s="10" t="str">
        <f t="array" ref="B1945">IFERROR(XLOOKUP(A1945,'Asignacion Ene'!A:A,'Asignacion Ene'!C:C))</f>
        <v/>
      </c>
      <c r="C1945" s="10" t="str">
        <f t="array" ref="C1945">IFERROR(XLOOKUP(A1945,'Asignacion Ene'!A:A,'Asignacion Ene'!B:B))</f>
        <v/>
      </c>
      <c r="D1945" s="28">
        <v>45677.0</v>
      </c>
      <c r="E1945" s="16" t="s">
        <v>32</v>
      </c>
      <c r="F1945" s="10" t="str">
        <f t="array" ref="F1945">IFERROR(XLOOKUP(E1945,Operadores!A:A,Operadores!B:B))</f>
        <v>MTTO</v>
      </c>
      <c r="G1945" s="16" t="s">
        <v>17</v>
      </c>
      <c r="H1945" s="13">
        <v>19.29</v>
      </c>
      <c r="I1945" s="18">
        <v>80.0</v>
      </c>
      <c r="J1945" s="15">
        <f t="shared" si="5"/>
        <v>1543.2</v>
      </c>
      <c r="K1945" s="10" t="str">
        <f t="array" ref="K1945">IFERROR(XLOOKUP(G1945,'Tipo de Carga'!A:A,'Tipo de Carga'!B:B))</f>
        <v>Autoabasto</v>
      </c>
      <c r="L1945" s="10">
        <f t="shared" si="2"/>
        <v>4</v>
      </c>
      <c r="M1945" s="10">
        <f t="shared" si="3"/>
        <v>20</v>
      </c>
      <c r="N1945" s="10">
        <f t="shared" si="4"/>
        <v>1</v>
      </c>
      <c r="O1945" s="10" t="str">
        <f t="array" ref="O1945">IFERROR(XLOOKUP(G1945,'Tipo de Carga'!A:A,'Tipo de Carga'!C:C))</f>
        <v>Diesel</v>
      </c>
    </row>
    <row r="1946">
      <c r="A1946" s="16">
        <v>1780.0</v>
      </c>
      <c r="B1946" s="10" t="str">
        <f t="array" ref="B1946">IFERROR(XLOOKUP(A1946,'Asignacion Ene'!A:A,'Asignacion Ene'!C:C))</f>
        <v>Pilgrims Tepo</v>
      </c>
      <c r="C1946" s="10" t="str">
        <f t="array" ref="C1946">IFERROR(XLOOKUP(A1946,'Asignacion Ene'!A:A,'Asignacion Ene'!B:B))</f>
        <v>EC-02</v>
      </c>
      <c r="D1946" s="28">
        <v>45677.0</v>
      </c>
      <c r="E1946" s="16" t="s">
        <v>196</v>
      </c>
      <c r="F1946" s="10" t="str">
        <f t="array" ref="F1946">IFERROR(XLOOKUP(E1946,Operadores!A:A,Operadores!B:B))</f>
        <v>CHAJUA01</v>
      </c>
      <c r="G1946" s="16" t="s">
        <v>17</v>
      </c>
      <c r="H1946" s="13">
        <v>19.29</v>
      </c>
      <c r="I1946" s="18">
        <v>197.0</v>
      </c>
      <c r="J1946" s="15">
        <f t="shared" si="5"/>
        <v>3800.13</v>
      </c>
      <c r="K1946" s="10" t="str">
        <f t="array" ref="K1946">IFERROR(XLOOKUP(G1946,'Tipo de Carga'!A:A,'Tipo de Carga'!B:B))</f>
        <v>Autoabasto</v>
      </c>
      <c r="L1946" s="10">
        <f t="shared" si="2"/>
        <v>4</v>
      </c>
      <c r="M1946" s="10">
        <f t="shared" si="3"/>
        <v>20</v>
      </c>
      <c r="N1946" s="10">
        <f t="shared" si="4"/>
        <v>1</v>
      </c>
      <c r="O1946" s="10" t="str">
        <f t="array" ref="O1946">IFERROR(XLOOKUP(G1946,'Tipo de Carga'!A:A,'Tipo de Carga'!C:C))</f>
        <v>Diesel</v>
      </c>
    </row>
    <row r="1947">
      <c r="A1947" s="16">
        <v>1904.0</v>
      </c>
      <c r="B1947" s="10" t="str">
        <f t="array" ref="B1947">IFERROR(XLOOKUP(A1947,'Asignacion Ene'!A:A,'Asignacion Ene'!C:C))</f>
        <v>MeLi asignado SD</v>
      </c>
      <c r="C1947" s="10" t="str">
        <f t="array" ref="C1947">IFERROR(XLOOKUP(A1947,'Asignacion Ene'!A:A,'Asignacion Ene'!B:B))</f>
        <v>EC-05</v>
      </c>
      <c r="D1947" s="28">
        <v>45677.0</v>
      </c>
      <c r="E1947" s="16" t="s">
        <v>192</v>
      </c>
      <c r="F1947" s="10" t="str">
        <f t="array" ref="F1947">IFERROR(XLOOKUP(E1947,Operadores!A:A,Operadores!B:B))</f>
        <v>MARARM</v>
      </c>
      <c r="G1947" s="16" t="s">
        <v>17</v>
      </c>
      <c r="H1947" s="13">
        <v>19.29</v>
      </c>
      <c r="I1947" s="18">
        <v>310.0</v>
      </c>
      <c r="J1947" s="15">
        <f t="shared" si="5"/>
        <v>5979.9</v>
      </c>
      <c r="K1947" s="10" t="str">
        <f t="array" ref="K1947">IFERROR(XLOOKUP(G1947,'Tipo de Carga'!A:A,'Tipo de Carga'!B:B))</f>
        <v>Autoabasto</v>
      </c>
      <c r="L1947" s="10">
        <f t="shared" si="2"/>
        <v>4</v>
      </c>
      <c r="M1947" s="10">
        <f t="shared" si="3"/>
        <v>20</v>
      </c>
      <c r="N1947" s="10">
        <f t="shared" si="4"/>
        <v>1</v>
      </c>
      <c r="O1947" s="10" t="str">
        <f t="array" ref="O1947">IFERROR(XLOOKUP(G1947,'Tipo de Carga'!A:A,'Tipo de Carga'!C:C))</f>
        <v>Diesel</v>
      </c>
    </row>
    <row r="1948">
      <c r="A1948" s="16">
        <v>1866.0</v>
      </c>
      <c r="B1948" s="10" t="str">
        <f t="array" ref="B1948">IFERROR(XLOOKUP(A1948,'Asignacion Ene'!A:A,'Asignacion Ene'!C:C))</f>
        <v>Pilgrims Tepo</v>
      </c>
      <c r="C1948" s="10" t="str">
        <f t="array" ref="C1948">IFERROR(XLOOKUP(A1948,'Asignacion Ene'!A:A,'Asignacion Ene'!B:B))</f>
        <v>EC-02</v>
      </c>
      <c r="D1948" s="28">
        <v>45677.0</v>
      </c>
      <c r="E1948" s="16" t="s">
        <v>377</v>
      </c>
      <c r="F1948" s="10" t="str">
        <f t="array" ref="F1948">IFERROR(XLOOKUP(E1948,Operadores!A:A,Operadores!B:B))</f>
        <v>FRAMAU</v>
      </c>
      <c r="G1948" s="16" t="s">
        <v>17</v>
      </c>
      <c r="H1948" s="13">
        <v>19.29</v>
      </c>
      <c r="I1948" s="18">
        <v>339.0</v>
      </c>
      <c r="J1948" s="15">
        <f t="shared" si="5"/>
        <v>6539.31</v>
      </c>
      <c r="K1948" s="10" t="str">
        <f t="array" ref="K1948">IFERROR(XLOOKUP(G1948,'Tipo de Carga'!A:A,'Tipo de Carga'!B:B))</f>
        <v>Autoabasto</v>
      </c>
      <c r="L1948" s="10">
        <f t="shared" si="2"/>
        <v>4</v>
      </c>
      <c r="M1948" s="10">
        <f t="shared" si="3"/>
        <v>20</v>
      </c>
      <c r="N1948" s="10">
        <f t="shared" si="4"/>
        <v>1</v>
      </c>
      <c r="O1948" s="10" t="str">
        <f t="array" ref="O1948">IFERROR(XLOOKUP(G1948,'Tipo de Carga'!A:A,'Tipo de Carga'!C:C))</f>
        <v>Diesel</v>
      </c>
    </row>
    <row r="1949">
      <c r="A1949" s="16">
        <v>1757.0</v>
      </c>
      <c r="B1949" s="10" t="str">
        <f t="array" ref="B1949">IFERROR(XLOOKUP(A1949,'Asignacion Ene'!A:A,'Asignacion Ene'!C:C))</f>
        <v>Pilgrims Tepo</v>
      </c>
      <c r="C1949" s="10" t="str">
        <f t="array" ref="C1949">IFERROR(XLOOKUP(A1949,'Asignacion Ene'!A:A,'Asignacion Ene'!B:B))</f>
        <v>EC-02</v>
      </c>
      <c r="D1949" s="28">
        <v>45677.0</v>
      </c>
      <c r="E1949" s="16" t="s">
        <v>193</v>
      </c>
      <c r="F1949" s="10" t="str">
        <f t="array" ref="F1949">IFERROR(XLOOKUP(E1949,Operadores!A:A,Operadores!B:B))</f>
        <v>MARMIG</v>
      </c>
      <c r="G1949" s="16" t="s">
        <v>17</v>
      </c>
      <c r="H1949" s="13">
        <v>19.29</v>
      </c>
      <c r="I1949" s="18">
        <v>163.0</v>
      </c>
      <c r="J1949" s="15">
        <f t="shared" si="5"/>
        <v>3144.27</v>
      </c>
      <c r="K1949" s="10" t="str">
        <f t="array" ref="K1949">IFERROR(XLOOKUP(G1949,'Tipo de Carga'!A:A,'Tipo de Carga'!B:B))</f>
        <v>Autoabasto</v>
      </c>
      <c r="L1949" s="10">
        <f t="shared" si="2"/>
        <v>4</v>
      </c>
      <c r="M1949" s="10">
        <f t="shared" si="3"/>
        <v>20</v>
      </c>
      <c r="N1949" s="10">
        <f t="shared" si="4"/>
        <v>1</v>
      </c>
      <c r="O1949" s="10" t="str">
        <f t="array" ref="O1949">IFERROR(XLOOKUP(G1949,'Tipo de Carga'!A:A,'Tipo de Carga'!C:C))</f>
        <v>Diesel</v>
      </c>
    </row>
    <row r="1950">
      <c r="A1950" s="16">
        <v>1996.0</v>
      </c>
      <c r="B1950" s="10" t="str">
        <f t="array" ref="B1950">IFERROR(XLOOKUP(A1950,'Asignacion Ene'!A:A,'Asignacion Ene'!C:C))</f>
        <v>MeLi Dedicado Merida</v>
      </c>
      <c r="C1950" s="10" t="str">
        <f t="array" ref="C1950">IFERROR(XLOOKUP(A1950,'Asignacion Ene'!A:A,'Asignacion Ene'!B:B))</f>
        <v>EC-05</v>
      </c>
      <c r="D1950" s="28">
        <v>45677.0</v>
      </c>
      <c r="E1950" s="16" t="s">
        <v>339</v>
      </c>
      <c r="F1950" s="10" t="str">
        <f t="array" ref="F1950">IFERROR(XLOOKUP(E1950,Operadores!A:A,Operadores!B:B))</f>
        <v>AGUARM</v>
      </c>
      <c r="G1950" s="16" t="s">
        <v>17</v>
      </c>
      <c r="H1950" s="13">
        <v>19.29</v>
      </c>
      <c r="I1950" s="18">
        <v>276.0</v>
      </c>
      <c r="J1950" s="15">
        <f t="shared" si="5"/>
        <v>5324.04</v>
      </c>
      <c r="K1950" s="10" t="str">
        <f t="array" ref="K1950">IFERROR(XLOOKUP(G1950,'Tipo de Carga'!A:A,'Tipo de Carga'!B:B))</f>
        <v>Autoabasto</v>
      </c>
      <c r="L1950" s="10">
        <f t="shared" si="2"/>
        <v>4</v>
      </c>
      <c r="M1950" s="10">
        <f t="shared" si="3"/>
        <v>20</v>
      </c>
      <c r="N1950" s="10">
        <f t="shared" si="4"/>
        <v>1</v>
      </c>
      <c r="O1950" s="10" t="str">
        <f t="array" ref="O1950">IFERROR(XLOOKUP(G1950,'Tipo de Carga'!A:A,'Tipo de Carga'!C:C))</f>
        <v>Diesel</v>
      </c>
    </row>
    <row r="1951">
      <c r="A1951" s="16">
        <v>1821.0</v>
      </c>
      <c r="B1951" s="10" t="str">
        <f t="array" ref="B1951">IFERROR(XLOOKUP(A1951,'Asignacion Ene'!A:A,'Asignacion Ene'!C:C))</f>
        <v>Circuitos</v>
      </c>
      <c r="C1951" s="10" t="str">
        <f t="array" ref="C1951">IFERROR(XLOOKUP(A1951,'Asignacion Ene'!A:A,'Asignacion Ene'!B:B))</f>
        <v>EC-03</v>
      </c>
      <c r="D1951" s="28">
        <v>45677.0</v>
      </c>
      <c r="E1951" s="16" t="s">
        <v>20</v>
      </c>
      <c r="F1951" s="10" t="str">
        <f t="array" ref="F1951">IFERROR(XLOOKUP(E1951,Operadores!A:A,Operadores!B:B))</f>
        <v>BAULUI</v>
      </c>
      <c r="G1951" s="16" t="s">
        <v>17</v>
      </c>
      <c r="H1951" s="13">
        <v>19.29</v>
      </c>
      <c r="I1951" s="18">
        <v>710.0</v>
      </c>
      <c r="J1951" s="15">
        <f t="shared" si="5"/>
        <v>13695.9</v>
      </c>
      <c r="K1951" s="10" t="str">
        <f t="array" ref="K1951">IFERROR(XLOOKUP(G1951,'Tipo de Carga'!A:A,'Tipo de Carga'!B:B))</f>
        <v>Autoabasto</v>
      </c>
      <c r="L1951" s="10">
        <f t="shared" si="2"/>
        <v>4</v>
      </c>
      <c r="M1951" s="10">
        <f t="shared" si="3"/>
        <v>20</v>
      </c>
      <c r="N1951" s="10">
        <f t="shared" si="4"/>
        <v>1</v>
      </c>
      <c r="O1951" s="10" t="str">
        <f t="array" ref="O1951">IFERROR(XLOOKUP(G1951,'Tipo de Carga'!A:A,'Tipo de Carga'!C:C))</f>
        <v>Diesel</v>
      </c>
    </row>
    <row r="1952">
      <c r="A1952" s="16">
        <v>1953.0</v>
      </c>
      <c r="B1952" s="10" t="str">
        <f t="array" ref="B1952">IFERROR(XLOOKUP(A1952,'Asignacion Ene'!A:A,'Asignacion Ene'!C:C))</f>
        <v>MeLi asignado SD</v>
      </c>
      <c r="C1952" s="10" t="str">
        <f t="array" ref="C1952">IFERROR(XLOOKUP(A1952,'Asignacion Ene'!A:A,'Asignacion Ene'!B:B))</f>
        <v>EC-05</v>
      </c>
      <c r="D1952" s="28">
        <v>45677.0</v>
      </c>
      <c r="E1952" s="16" t="s">
        <v>269</v>
      </c>
      <c r="F1952" s="10" t="str">
        <f t="array" ref="F1952">IFERROR(XLOOKUP(E1952,Operadores!A:A,Operadores!B:B))</f>
        <v>REDJUL</v>
      </c>
      <c r="G1952" s="16" t="s">
        <v>17</v>
      </c>
      <c r="H1952" s="13">
        <v>19.29</v>
      </c>
      <c r="I1952" s="18">
        <v>840.0</v>
      </c>
      <c r="J1952" s="15">
        <f t="shared" si="5"/>
        <v>16203.6</v>
      </c>
      <c r="K1952" s="10" t="str">
        <f t="array" ref="K1952">IFERROR(XLOOKUP(G1952,'Tipo de Carga'!A:A,'Tipo de Carga'!B:B))</f>
        <v>Autoabasto</v>
      </c>
      <c r="L1952" s="10">
        <f t="shared" si="2"/>
        <v>4</v>
      </c>
      <c r="M1952" s="10">
        <f t="shared" si="3"/>
        <v>20</v>
      </c>
      <c r="N1952" s="10">
        <f t="shared" si="4"/>
        <v>1</v>
      </c>
      <c r="O1952" s="10" t="str">
        <f t="array" ref="O1952">IFERROR(XLOOKUP(G1952,'Tipo de Carga'!A:A,'Tipo de Carga'!C:C))</f>
        <v>Diesel</v>
      </c>
    </row>
    <row r="1953">
      <c r="A1953" s="16">
        <v>2020.0</v>
      </c>
      <c r="B1953" s="10" t="str">
        <f t="array" ref="B1953">IFERROR(XLOOKUP(A1953,'Asignacion Ene'!A:A,'Asignacion Ene'!C:C))</f>
        <v>MeLi Dedicado Merida</v>
      </c>
      <c r="C1953" s="10" t="str">
        <f t="array" ref="C1953">IFERROR(XLOOKUP(A1953,'Asignacion Ene'!A:A,'Asignacion Ene'!B:B))</f>
        <v>EC-05</v>
      </c>
      <c r="D1953" s="28">
        <v>45677.0</v>
      </c>
      <c r="E1953" s="16" t="s">
        <v>283</v>
      </c>
      <c r="F1953" s="10" t="str">
        <f t="array" ref="F1953">IFERROR(XLOOKUP(E1953,Operadores!A:A,Operadores!B:B))</f>
        <v>MUÑOSC</v>
      </c>
      <c r="G1953" s="16" t="s">
        <v>17</v>
      </c>
      <c r="H1953" s="13">
        <v>19.29</v>
      </c>
      <c r="I1953" s="18">
        <v>294.0</v>
      </c>
      <c r="J1953" s="15">
        <f t="shared" si="5"/>
        <v>5671.26</v>
      </c>
      <c r="K1953" s="10" t="str">
        <f t="array" ref="K1953">IFERROR(XLOOKUP(G1953,'Tipo de Carga'!A:A,'Tipo de Carga'!B:B))</f>
        <v>Autoabasto</v>
      </c>
      <c r="L1953" s="10">
        <f t="shared" si="2"/>
        <v>4</v>
      </c>
      <c r="M1953" s="10">
        <f t="shared" si="3"/>
        <v>20</v>
      </c>
      <c r="N1953" s="10">
        <f t="shared" si="4"/>
        <v>1</v>
      </c>
      <c r="O1953" s="10" t="str">
        <f t="array" ref="O1953">IFERROR(XLOOKUP(G1953,'Tipo de Carga'!A:A,'Tipo de Carga'!C:C))</f>
        <v>Diesel</v>
      </c>
    </row>
    <row r="1954">
      <c r="A1954" s="16">
        <v>2043.0</v>
      </c>
      <c r="B1954" s="10" t="str">
        <f t="array" ref="B1954">IFERROR(XLOOKUP(A1954,'Asignacion Ene'!A:A,'Asignacion Ene'!C:C))</f>
        <v>Liverpool Local</v>
      </c>
      <c r="C1954" s="10" t="str">
        <f t="array" ref="C1954">IFERROR(XLOOKUP(A1954,'Asignacion Ene'!A:A,'Asignacion Ene'!B:B))</f>
        <v>EC-01</v>
      </c>
      <c r="D1954" s="28">
        <v>45677.0</v>
      </c>
      <c r="E1954" s="16" t="s">
        <v>418</v>
      </c>
      <c r="F1954" s="10" t="str">
        <f t="array" ref="F1954">IFERROR(XLOOKUP(E1954,Operadores!A:A,Operadores!B:B))</f>
        <v>SILEL01</v>
      </c>
      <c r="G1954" s="16" t="s">
        <v>17</v>
      </c>
      <c r="H1954" s="13">
        <v>19.29</v>
      </c>
      <c r="I1954" s="18">
        <v>644.0</v>
      </c>
      <c r="J1954" s="15">
        <f t="shared" si="5"/>
        <v>12422.76</v>
      </c>
      <c r="K1954" s="10" t="str">
        <f t="array" ref="K1954">IFERROR(XLOOKUP(G1954,'Tipo de Carga'!A:A,'Tipo de Carga'!B:B))</f>
        <v>Autoabasto</v>
      </c>
      <c r="L1954" s="10">
        <f t="shared" si="2"/>
        <v>4</v>
      </c>
      <c r="M1954" s="10">
        <f t="shared" si="3"/>
        <v>20</v>
      </c>
      <c r="N1954" s="10">
        <f t="shared" si="4"/>
        <v>1</v>
      </c>
      <c r="O1954" s="10" t="str">
        <f t="array" ref="O1954">IFERROR(XLOOKUP(G1954,'Tipo de Carga'!A:A,'Tipo de Carga'!C:C))</f>
        <v>Diesel</v>
      </c>
    </row>
    <row r="1955">
      <c r="A1955" s="16">
        <v>2007.0</v>
      </c>
      <c r="B1955" s="10" t="str">
        <f t="array" ref="B1955">IFERROR(XLOOKUP(A1955,'Asignacion Ene'!A:A,'Asignacion Ene'!C:C))</f>
        <v>MeLi Asignado TD</v>
      </c>
      <c r="C1955" s="10" t="str">
        <f t="array" ref="C1955">IFERROR(XLOOKUP(A1955,'Asignacion Ene'!A:A,'Asignacion Ene'!B:B))</f>
        <v>EC-05</v>
      </c>
      <c r="D1955" s="28">
        <v>45677.0</v>
      </c>
      <c r="E1955" s="16" t="s">
        <v>419</v>
      </c>
      <c r="F1955" s="10" t="str">
        <f t="array" ref="F1955">IFERROR(XLOOKUP(E1955,Operadores!A:A,Operadores!B:B))</f>
        <v>SILAL</v>
      </c>
      <c r="G1955" s="16" t="s">
        <v>17</v>
      </c>
      <c r="H1955" s="13">
        <v>19.29</v>
      </c>
      <c r="I1955" s="18">
        <v>489.0</v>
      </c>
      <c r="J1955" s="15">
        <f t="shared" si="5"/>
        <v>9432.81</v>
      </c>
      <c r="K1955" s="10" t="str">
        <f t="array" ref="K1955">IFERROR(XLOOKUP(G1955,'Tipo de Carga'!A:A,'Tipo de Carga'!B:B))</f>
        <v>Autoabasto</v>
      </c>
      <c r="L1955" s="10">
        <f t="shared" si="2"/>
        <v>4</v>
      </c>
      <c r="M1955" s="10">
        <f t="shared" si="3"/>
        <v>20</v>
      </c>
      <c r="N1955" s="10">
        <f t="shared" si="4"/>
        <v>1</v>
      </c>
      <c r="O1955" s="10" t="str">
        <f t="array" ref="O1955">IFERROR(XLOOKUP(G1955,'Tipo de Carga'!A:A,'Tipo de Carga'!C:C))</f>
        <v>Diesel</v>
      </c>
    </row>
    <row r="1956">
      <c r="A1956" s="16">
        <v>1945.0</v>
      </c>
      <c r="B1956" s="10" t="str">
        <f t="array" ref="B1956">IFERROR(XLOOKUP(A1956,'Asignacion Ene'!A:A,'Asignacion Ene'!C:C))</f>
        <v>MeLi asignado SD</v>
      </c>
      <c r="C1956" s="10" t="str">
        <f t="array" ref="C1956">IFERROR(XLOOKUP(A1956,'Asignacion Ene'!A:A,'Asignacion Ene'!B:B))</f>
        <v>EC-05</v>
      </c>
      <c r="D1956" s="28">
        <v>45677.0</v>
      </c>
      <c r="E1956" s="16" t="s">
        <v>404</v>
      </c>
      <c r="F1956" s="10" t="str">
        <f t="array" ref="F1956">IFERROR(XLOOKUP(E1956,Operadores!A:A,Operadores!B:B))</f>
        <v>HURJOS</v>
      </c>
      <c r="G1956" s="16" t="s">
        <v>17</v>
      </c>
      <c r="H1956" s="13">
        <v>19.29</v>
      </c>
      <c r="I1956" s="18">
        <v>516.0</v>
      </c>
      <c r="J1956" s="15">
        <f t="shared" si="5"/>
        <v>9953.64</v>
      </c>
      <c r="K1956" s="10" t="str">
        <f t="array" ref="K1956">IFERROR(XLOOKUP(G1956,'Tipo de Carga'!A:A,'Tipo de Carga'!B:B))</f>
        <v>Autoabasto</v>
      </c>
      <c r="L1956" s="10">
        <f t="shared" si="2"/>
        <v>4</v>
      </c>
      <c r="M1956" s="10">
        <f t="shared" si="3"/>
        <v>20</v>
      </c>
      <c r="N1956" s="10">
        <f t="shared" si="4"/>
        <v>1</v>
      </c>
      <c r="O1956" s="10" t="str">
        <f t="array" ref="O1956">IFERROR(XLOOKUP(G1956,'Tipo de Carga'!A:A,'Tipo de Carga'!C:C))</f>
        <v>Diesel</v>
      </c>
    </row>
    <row r="1957">
      <c r="A1957" s="16">
        <v>1874.0</v>
      </c>
      <c r="B1957" s="10" t="str">
        <f t="array" ref="B1957">IFERROR(XLOOKUP(A1957,'Asignacion Ene'!A:A,'Asignacion Ene'!C:C))</f>
        <v>Circuitos</v>
      </c>
      <c r="C1957" s="10" t="str">
        <f t="array" ref="C1957">IFERROR(XLOOKUP(A1957,'Asignacion Ene'!A:A,'Asignacion Ene'!B:B))</f>
        <v>EC-03</v>
      </c>
      <c r="D1957" s="28">
        <v>45677.0</v>
      </c>
      <c r="E1957" s="16" t="s">
        <v>27</v>
      </c>
      <c r="F1957" s="10" t="str">
        <f t="array" ref="F1957">IFERROR(XLOOKUP(E1957,Operadores!A:A,Operadores!B:B))</f>
        <v>CONMAU</v>
      </c>
      <c r="G1957" s="16" t="s">
        <v>17</v>
      </c>
      <c r="H1957" s="13">
        <v>19.29</v>
      </c>
      <c r="I1957" s="18">
        <v>600.0</v>
      </c>
      <c r="J1957" s="15">
        <f t="shared" si="5"/>
        <v>11574</v>
      </c>
      <c r="K1957" s="10" t="str">
        <f t="array" ref="K1957">IFERROR(XLOOKUP(G1957,'Tipo de Carga'!A:A,'Tipo de Carga'!B:B))</f>
        <v>Autoabasto</v>
      </c>
      <c r="L1957" s="10">
        <f t="shared" si="2"/>
        <v>4</v>
      </c>
      <c r="M1957" s="10">
        <f t="shared" si="3"/>
        <v>20</v>
      </c>
      <c r="N1957" s="10">
        <f t="shared" si="4"/>
        <v>1</v>
      </c>
      <c r="O1957" s="10" t="str">
        <f t="array" ref="O1957">IFERROR(XLOOKUP(G1957,'Tipo de Carga'!A:A,'Tipo de Carga'!C:C))</f>
        <v>Diesel</v>
      </c>
    </row>
    <row r="1958">
      <c r="A1958" s="16">
        <v>1906.0</v>
      </c>
      <c r="B1958" s="10" t="str">
        <f t="array" ref="B1958">IFERROR(XLOOKUP(A1958,'Asignacion Ene'!A:A,'Asignacion Ene'!C:C))</f>
        <v>MeLi asignado SD</v>
      </c>
      <c r="C1958" s="10" t="str">
        <f t="array" ref="C1958">IFERROR(XLOOKUP(A1958,'Asignacion Ene'!A:A,'Asignacion Ene'!B:B))</f>
        <v>EC-05</v>
      </c>
      <c r="D1958" s="28">
        <v>45677.0</v>
      </c>
      <c r="E1958" s="16" t="s">
        <v>134</v>
      </c>
      <c r="F1958" s="10" t="str">
        <f t="array" ref="F1958">IFERROR(XLOOKUP(E1958,Operadores!A:A,Operadores!B:B))</f>
        <v>IBAJOS</v>
      </c>
      <c r="G1958" s="16" t="s">
        <v>17</v>
      </c>
      <c r="H1958" s="13">
        <v>19.29</v>
      </c>
      <c r="I1958" s="18">
        <v>200.0</v>
      </c>
      <c r="J1958" s="15">
        <f t="shared" si="5"/>
        <v>3858</v>
      </c>
      <c r="K1958" s="10" t="str">
        <f t="array" ref="K1958">IFERROR(XLOOKUP(G1958,'Tipo de Carga'!A:A,'Tipo de Carga'!B:B))</f>
        <v>Autoabasto</v>
      </c>
      <c r="L1958" s="10">
        <f t="shared" si="2"/>
        <v>4</v>
      </c>
      <c r="M1958" s="10">
        <f t="shared" si="3"/>
        <v>20</v>
      </c>
      <c r="N1958" s="10">
        <f t="shared" si="4"/>
        <v>1</v>
      </c>
      <c r="O1958" s="10" t="str">
        <f t="array" ref="O1958">IFERROR(XLOOKUP(G1958,'Tipo de Carga'!A:A,'Tipo de Carga'!C:C))</f>
        <v>Diesel</v>
      </c>
    </row>
    <row r="1959">
      <c r="A1959" s="16">
        <v>309.0</v>
      </c>
      <c r="B1959" s="10" t="str">
        <f t="array" ref="B1959">IFERROR(XLOOKUP(A1959,'Asignacion Ene'!A:A,'Asignacion Ene'!C:C))</f>
        <v>Sayer Thorton</v>
      </c>
      <c r="C1959" s="10" t="str">
        <f t="array" ref="C1959">IFERROR(XLOOKUP(A1959,'Asignacion Ene'!A:A,'Asignacion Ene'!B:B))</f>
        <v>EC-04</v>
      </c>
      <c r="D1959" s="28">
        <v>45677.0</v>
      </c>
      <c r="E1959" s="16" t="s">
        <v>154</v>
      </c>
      <c r="F1959" s="10" t="str">
        <f t="array" ref="F1959">IFERROR(XLOOKUP(E1959,Operadores!A:A,Operadores!B:B))</f>
        <v>REVELI</v>
      </c>
      <c r="G1959" s="16" t="s">
        <v>17</v>
      </c>
      <c r="H1959" s="13">
        <v>19.29</v>
      </c>
      <c r="I1959" s="18">
        <v>50.0</v>
      </c>
      <c r="J1959" s="15">
        <f t="shared" si="5"/>
        <v>964.5</v>
      </c>
      <c r="K1959" s="10" t="str">
        <f t="array" ref="K1959">IFERROR(XLOOKUP(G1959,'Tipo de Carga'!A:A,'Tipo de Carga'!B:B))</f>
        <v>Autoabasto</v>
      </c>
      <c r="L1959" s="10">
        <f t="shared" si="2"/>
        <v>4</v>
      </c>
      <c r="M1959" s="10">
        <f t="shared" si="3"/>
        <v>20</v>
      </c>
      <c r="N1959" s="10">
        <f t="shared" si="4"/>
        <v>1</v>
      </c>
      <c r="O1959" s="10" t="str">
        <f t="array" ref="O1959">IFERROR(XLOOKUP(G1959,'Tipo de Carga'!A:A,'Tipo de Carga'!C:C))</f>
        <v>Diesel</v>
      </c>
    </row>
    <row r="1960">
      <c r="A1960" s="16">
        <v>1994.0</v>
      </c>
      <c r="B1960" s="10" t="str">
        <f t="array" ref="B1960">IFERROR(XLOOKUP(A1960,'Asignacion Ene'!A:A,'Asignacion Ene'!C:C))</f>
        <v>MeLi Dedicado TD</v>
      </c>
      <c r="C1960" s="10" t="str">
        <f t="array" ref="C1960">IFERROR(XLOOKUP(A1960,'Asignacion Ene'!A:A,'Asignacion Ene'!B:B))</f>
        <v>EC-05</v>
      </c>
      <c r="D1960" s="28">
        <v>45677.0</v>
      </c>
      <c r="E1960" s="16" t="s">
        <v>59</v>
      </c>
      <c r="F1960" s="10" t="str">
        <f t="array" ref="F1960">IFERROR(XLOOKUP(E1960,Operadores!A:A,Operadores!B:B))</f>
        <v>ESCJOR</v>
      </c>
      <c r="G1960" s="16" t="s">
        <v>17</v>
      </c>
      <c r="H1960" s="13">
        <v>19.29</v>
      </c>
      <c r="I1960" s="18">
        <v>461.0</v>
      </c>
      <c r="J1960" s="15">
        <f t="shared" si="5"/>
        <v>8892.69</v>
      </c>
      <c r="K1960" s="10" t="str">
        <f t="array" ref="K1960">IFERROR(XLOOKUP(G1960,'Tipo de Carga'!A:A,'Tipo de Carga'!B:B))</f>
        <v>Autoabasto</v>
      </c>
      <c r="L1960" s="10">
        <f t="shared" si="2"/>
        <v>4</v>
      </c>
      <c r="M1960" s="10">
        <f t="shared" si="3"/>
        <v>20</v>
      </c>
      <c r="N1960" s="10">
        <f t="shared" si="4"/>
        <v>1</v>
      </c>
      <c r="O1960" s="10" t="str">
        <f t="array" ref="O1960">IFERROR(XLOOKUP(G1960,'Tipo de Carga'!A:A,'Tipo de Carga'!C:C))</f>
        <v>Diesel</v>
      </c>
    </row>
    <row r="1961">
      <c r="A1961" s="16">
        <v>1956.0</v>
      </c>
      <c r="B1961" s="10" t="str">
        <f t="array" ref="B1961">IFERROR(XLOOKUP(A1961,'Asignacion Ene'!A:A,'Asignacion Ene'!C:C))</f>
        <v>MeLi asignado SD</v>
      </c>
      <c r="C1961" s="10" t="str">
        <f t="array" ref="C1961">IFERROR(XLOOKUP(A1961,'Asignacion Ene'!A:A,'Asignacion Ene'!B:B))</f>
        <v>EC-05</v>
      </c>
      <c r="D1961" s="28">
        <v>45677.0</v>
      </c>
      <c r="E1961" s="16" t="s">
        <v>61</v>
      </c>
      <c r="F1961" s="10" t="str">
        <f t="array" ref="F1961">IFERROR(XLOOKUP(E1961,Operadores!A:A,Operadores!B:B))</f>
        <v>MUÑCEC</v>
      </c>
      <c r="G1961" s="16" t="s">
        <v>17</v>
      </c>
      <c r="H1961" s="13">
        <v>19.29</v>
      </c>
      <c r="I1961" s="18">
        <v>32.0</v>
      </c>
      <c r="J1961" s="15">
        <f t="shared" si="5"/>
        <v>617.28</v>
      </c>
      <c r="K1961" s="10" t="str">
        <f t="array" ref="K1961">IFERROR(XLOOKUP(G1961,'Tipo de Carga'!A:A,'Tipo de Carga'!B:B))</f>
        <v>Autoabasto</v>
      </c>
      <c r="L1961" s="10">
        <f t="shared" si="2"/>
        <v>4</v>
      </c>
      <c r="M1961" s="10">
        <f t="shared" si="3"/>
        <v>20</v>
      </c>
      <c r="N1961" s="10">
        <f t="shared" si="4"/>
        <v>1</v>
      </c>
      <c r="O1961" s="10" t="str">
        <f t="array" ref="O1961">IFERROR(XLOOKUP(G1961,'Tipo de Carga'!A:A,'Tipo de Carga'!C:C))</f>
        <v>Diesel</v>
      </c>
    </row>
    <row r="1962">
      <c r="A1962" s="16">
        <v>1856.0</v>
      </c>
      <c r="B1962" s="10" t="str">
        <f t="array" ref="B1962">IFERROR(XLOOKUP(A1962,'Asignacion Ene'!A:A,'Asignacion Ene'!C:C))</f>
        <v>Pipas</v>
      </c>
      <c r="C1962" s="10" t="str">
        <f t="array" ref="C1962">IFERROR(XLOOKUP(A1962,'Asignacion Ene'!A:A,'Asignacion Ene'!B:B))</f>
        <v>EC-02</v>
      </c>
      <c r="D1962" s="28">
        <v>45677.0</v>
      </c>
      <c r="E1962" s="16" t="s">
        <v>291</v>
      </c>
      <c r="F1962" s="10" t="str">
        <f t="array" ref="F1962">IFERROR(XLOOKUP(E1962,Operadores!A:A,Operadores!B:B))</f>
        <v>PACJOS</v>
      </c>
      <c r="G1962" s="16" t="s">
        <v>17</v>
      </c>
      <c r="H1962" s="13">
        <v>19.29</v>
      </c>
      <c r="I1962" s="18">
        <v>410.0</v>
      </c>
      <c r="J1962" s="15">
        <f t="shared" si="5"/>
        <v>7908.9</v>
      </c>
      <c r="K1962" s="10" t="str">
        <f t="array" ref="K1962">IFERROR(XLOOKUP(G1962,'Tipo de Carga'!A:A,'Tipo de Carga'!B:B))</f>
        <v>Autoabasto</v>
      </c>
      <c r="L1962" s="10">
        <f t="shared" si="2"/>
        <v>4</v>
      </c>
      <c r="M1962" s="10">
        <f t="shared" si="3"/>
        <v>20</v>
      </c>
      <c r="N1962" s="10">
        <f t="shared" si="4"/>
        <v>1</v>
      </c>
      <c r="O1962" s="10" t="str">
        <f t="array" ref="O1962">IFERROR(XLOOKUP(G1962,'Tipo de Carga'!A:A,'Tipo de Carga'!C:C))</f>
        <v>Diesel</v>
      </c>
    </row>
    <row r="1963">
      <c r="A1963" s="16">
        <v>1802.0</v>
      </c>
      <c r="B1963" s="10" t="str">
        <f t="array" ref="B1963">IFERROR(XLOOKUP(A1963,'Asignacion Ene'!A:A,'Asignacion Ene'!C:C))</f>
        <v>Liverpool Local</v>
      </c>
      <c r="C1963" s="10" t="str">
        <f t="array" ref="C1963">IFERROR(XLOOKUP(A1963,'Asignacion Ene'!A:A,'Asignacion Ene'!B:B))</f>
        <v>EC-01</v>
      </c>
      <c r="D1963" s="28">
        <v>45677.0</v>
      </c>
      <c r="E1963" s="16" t="s">
        <v>67</v>
      </c>
      <c r="F1963" s="10" t="str">
        <f t="array" ref="F1963">IFERROR(XLOOKUP(E1963,Operadores!A:A,Operadores!B:B))</f>
        <v>FLOERI</v>
      </c>
      <c r="G1963" s="16" t="s">
        <v>17</v>
      </c>
      <c r="H1963" s="13">
        <v>19.29</v>
      </c>
      <c r="I1963" s="18">
        <v>673.0</v>
      </c>
      <c r="J1963" s="15">
        <f t="shared" si="5"/>
        <v>12982.17</v>
      </c>
      <c r="K1963" s="10" t="str">
        <f t="array" ref="K1963">IFERROR(XLOOKUP(G1963,'Tipo de Carga'!A:A,'Tipo de Carga'!B:B))</f>
        <v>Autoabasto</v>
      </c>
      <c r="L1963" s="10">
        <f t="shared" si="2"/>
        <v>4</v>
      </c>
      <c r="M1963" s="10">
        <f t="shared" si="3"/>
        <v>20</v>
      </c>
      <c r="N1963" s="10">
        <f t="shared" si="4"/>
        <v>1</v>
      </c>
      <c r="O1963" s="10" t="str">
        <f t="array" ref="O1963">IFERROR(XLOOKUP(G1963,'Tipo de Carga'!A:A,'Tipo de Carga'!C:C))</f>
        <v>Diesel</v>
      </c>
    </row>
    <row r="1964">
      <c r="A1964" s="16">
        <v>2010.0</v>
      </c>
      <c r="B1964" s="10" t="str">
        <f t="array" ref="B1964">IFERROR(XLOOKUP(A1964,'Asignacion Ene'!A:A,'Asignacion Ene'!C:C))</f>
        <v>MeLi asignado SD</v>
      </c>
      <c r="C1964" s="10" t="str">
        <f t="array" ref="C1964">IFERROR(XLOOKUP(A1964,'Asignacion Ene'!A:A,'Asignacion Ene'!B:B))</f>
        <v>EC-05</v>
      </c>
      <c r="D1964" s="28">
        <v>45677.0</v>
      </c>
      <c r="E1964" s="16" t="s">
        <v>175</v>
      </c>
      <c r="F1964" s="10" t="str">
        <f t="array" ref="F1964">IFERROR(XLOOKUP(E1964,Operadores!A:A,Operadores!B:B))</f>
        <v>CHAJE</v>
      </c>
      <c r="G1964" s="16" t="s">
        <v>17</v>
      </c>
      <c r="H1964" s="13">
        <v>19.29</v>
      </c>
      <c r="I1964" s="18">
        <v>330.0</v>
      </c>
      <c r="J1964" s="15">
        <f t="shared" si="5"/>
        <v>6365.7</v>
      </c>
      <c r="K1964" s="10" t="str">
        <f t="array" ref="K1964">IFERROR(XLOOKUP(G1964,'Tipo de Carga'!A:A,'Tipo de Carga'!B:B))</f>
        <v>Autoabasto</v>
      </c>
      <c r="L1964" s="10">
        <f t="shared" si="2"/>
        <v>4</v>
      </c>
      <c r="M1964" s="10">
        <f t="shared" si="3"/>
        <v>20</v>
      </c>
      <c r="N1964" s="10">
        <f t="shared" si="4"/>
        <v>1</v>
      </c>
      <c r="O1964" s="10" t="str">
        <f t="array" ref="O1964">IFERROR(XLOOKUP(G1964,'Tipo de Carga'!A:A,'Tipo de Carga'!C:C))</f>
        <v>Diesel</v>
      </c>
    </row>
    <row r="1965">
      <c r="A1965" s="16">
        <v>1892.0</v>
      </c>
      <c r="B1965" s="10" t="str">
        <f t="array" ref="B1965">IFERROR(XLOOKUP(A1965,'Asignacion Ene'!A:A,'Asignacion Ene'!C:C))</f>
        <v>Full Liver</v>
      </c>
      <c r="C1965" s="10" t="str">
        <f t="array" ref="C1965">IFERROR(XLOOKUP(A1965,'Asignacion Ene'!A:A,'Asignacion Ene'!B:B))</f>
        <v>EC-01</v>
      </c>
      <c r="D1965" s="28">
        <v>45677.0</v>
      </c>
      <c r="E1965" s="16" t="s">
        <v>26</v>
      </c>
      <c r="F1965" s="10" t="str">
        <f t="array" ref="F1965">IFERROR(XLOOKUP(E1965,Operadores!A:A,Operadores!B:B))</f>
        <v>DEJJOS</v>
      </c>
      <c r="G1965" s="16" t="s">
        <v>17</v>
      </c>
      <c r="H1965" s="13">
        <v>19.29</v>
      </c>
      <c r="I1965" s="18">
        <v>750.0</v>
      </c>
      <c r="J1965" s="15">
        <f t="shared" si="5"/>
        <v>14467.5</v>
      </c>
      <c r="K1965" s="10" t="str">
        <f t="array" ref="K1965">IFERROR(XLOOKUP(G1965,'Tipo de Carga'!A:A,'Tipo de Carga'!B:B))</f>
        <v>Autoabasto</v>
      </c>
      <c r="L1965" s="10">
        <f t="shared" si="2"/>
        <v>4</v>
      </c>
      <c r="M1965" s="10">
        <f t="shared" si="3"/>
        <v>20</v>
      </c>
      <c r="N1965" s="10">
        <f t="shared" si="4"/>
        <v>1</v>
      </c>
      <c r="O1965" s="10" t="str">
        <f t="array" ref="O1965">IFERROR(XLOOKUP(G1965,'Tipo de Carga'!A:A,'Tipo de Carga'!C:C))</f>
        <v>Diesel</v>
      </c>
    </row>
    <row r="1966">
      <c r="A1966" s="16">
        <v>1748.0</v>
      </c>
      <c r="B1966" s="10" t="str">
        <f t="array" ref="B1966">IFERROR(XLOOKUP(A1966,'Asignacion Ene'!A:A,'Asignacion Ene'!C:C))</f>
        <v>Liverpool Local</v>
      </c>
      <c r="C1966" s="10" t="str">
        <f t="array" ref="C1966">IFERROR(XLOOKUP(A1966,'Asignacion Ene'!A:A,'Asignacion Ene'!B:B))</f>
        <v>EC-01</v>
      </c>
      <c r="D1966" s="28">
        <v>45677.0</v>
      </c>
      <c r="E1966" s="16" t="s">
        <v>304</v>
      </c>
      <c r="F1966" s="10" t="str">
        <f t="array" ref="F1966">IFERROR(XLOOKUP(E1966,Operadores!A:A,Operadores!B:B))</f>
        <v>SANJUL</v>
      </c>
      <c r="G1966" s="16" t="s">
        <v>17</v>
      </c>
      <c r="H1966" s="13">
        <v>19.29</v>
      </c>
      <c r="I1966" s="18">
        <v>347.0</v>
      </c>
      <c r="J1966" s="15">
        <f t="shared" si="5"/>
        <v>6693.63</v>
      </c>
      <c r="K1966" s="10" t="str">
        <f t="array" ref="K1966">IFERROR(XLOOKUP(G1966,'Tipo de Carga'!A:A,'Tipo de Carga'!B:B))</f>
        <v>Autoabasto</v>
      </c>
      <c r="L1966" s="10">
        <f t="shared" si="2"/>
        <v>4</v>
      </c>
      <c r="M1966" s="10">
        <f t="shared" si="3"/>
        <v>20</v>
      </c>
      <c r="N1966" s="10">
        <f t="shared" si="4"/>
        <v>1</v>
      </c>
      <c r="O1966" s="10" t="str">
        <f t="array" ref="O1966">IFERROR(XLOOKUP(G1966,'Tipo de Carga'!A:A,'Tipo de Carga'!C:C))</f>
        <v>Diesel</v>
      </c>
    </row>
    <row r="1967">
      <c r="A1967" s="16">
        <v>2035.0</v>
      </c>
      <c r="B1967" s="10" t="str">
        <f t="array" ref="B1967">IFERROR(XLOOKUP(A1967,'Asignacion Ene'!A:A,'Asignacion Ene'!C:C))</f>
        <v>Liverpool Local</v>
      </c>
      <c r="C1967" s="10" t="str">
        <f t="array" ref="C1967">IFERROR(XLOOKUP(A1967,'Asignacion Ene'!A:A,'Asignacion Ene'!B:B))</f>
        <v>EC-01</v>
      </c>
      <c r="D1967" s="28">
        <v>45677.0</v>
      </c>
      <c r="E1967" s="16" t="s">
        <v>66</v>
      </c>
      <c r="F1967" s="10" t="str">
        <f t="array" ref="F1967">IFERROR(XLOOKUP(E1967,Operadores!A:A,Operadores!B:B))</f>
        <v>LOPALF</v>
      </c>
      <c r="G1967" s="16" t="s">
        <v>17</v>
      </c>
      <c r="H1967" s="13">
        <v>19.29</v>
      </c>
      <c r="I1967" s="18">
        <v>379.0</v>
      </c>
      <c r="J1967" s="15">
        <f t="shared" si="5"/>
        <v>7310.91</v>
      </c>
      <c r="K1967" s="10" t="str">
        <f t="array" ref="K1967">IFERROR(XLOOKUP(G1967,'Tipo de Carga'!A:A,'Tipo de Carga'!B:B))</f>
        <v>Autoabasto</v>
      </c>
      <c r="L1967" s="10">
        <f t="shared" si="2"/>
        <v>4</v>
      </c>
      <c r="M1967" s="10">
        <f t="shared" si="3"/>
        <v>20</v>
      </c>
      <c r="N1967" s="10">
        <f t="shared" si="4"/>
        <v>1</v>
      </c>
      <c r="O1967" s="10" t="str">
        <f t="array" ref="O1967">IFERROR(XLOOKUP(G1967,'Tipo de Carga'!A:A,'Tipo de Carga'!C:C))</f>
        <v>Diesel</v>
      </c>
    </row>
    <row r="1968">
      <c r="A1968" s="16">
        <v>1889.0</v>
      </c>
      <c r="B1968" s="10" t="str">
        <f t="array" ref="B1968">IFERROR(XLOOKUP(A1968,'Asignacion Ene'!A:A,'Asignacion Ene'!C:C))</f>
        <v>MeLi asignado SD</v>
      </c>
      <c r="C1968" s="10" t="str">
        <f t="array" ref="C1968">IFERROR(XLOOKUP(A1968,'Asignacion Ene'!A:A,'Asignacion Ene'!B:B))</f>
        <v>EC-05</v>
      </c>
      <c r="D1968" s="28">
        <v>45677.0</v>
      </c>
      <c r="E1968" s="16" t="s">
        <v>147</v>
      </c>
      <c r="F1968" s="10" t="str">
        <f t="array" ref="F1968">IFERROR(XLOOKUP(E1968,Operadores!A:A,Operadores!B:B))</f>
        <v>MARANG</v>
      </c>
      <c r="G1968" s="16" t="s">
        <v>17</v>
      </c>
      <c r="H1968" s="13">
        <v>19.29</v>
      </c>
      <c r="I1968" s="18">
        <v>335.0</v>
      </c>
      <c r="J1968" s="15">
        <f t="shared" si="5"/>
        <v>6462.15</v>
      </c>
      <c r="K1968" s="10" t="str">
        <f t="array" ref="K1968">IFERROR(XLOOKUP(G1968,'Tipo de Carga'!A:A,'Tipo de Carga'!B:B))</f>
        <v>Autoabasto</v>
      </c>
      <c r="L1968" s="10">
        <f t="shared" si="2"/>
        <v>4</v>
      </c>
      <c r="M1968" s="10">
        <f t="shared" si="3"/>
        <v>20</v>
      </c>
      <c r="N1968" s="10">
        <f t="shared" si="4"/>
        <v>1</v>
      </c>
      <c r="O1968" s="10" t="str">
        <f t="array" ref="O1968">IFERROR(XLOOKUP(G1968,'Tipo de Carga'!A:A,'Tipo de Carga'!C:C))</f>
        <v>Diesel</v>
      </c>
    </row>
    <row r="1969">
      <c r="A1969" s="16">
        <v>2017.0</v>
      </c>
      <c r="B1969" s="10" t="str">
        <f t="array" ref="B1969">IFERROR(XLOOKUP(A1969,'Asignacion Ene'!A:A,'Asignacion Ene'!C:C))</f>
        <v>MeLi Dedicado TD</v>
      </c>
      <c r="C1969" s="10" t="str">
        <f t="array" ref="C1969">IFERROR(XLOOKUP(A1969,'Asignacion Ene'!A:A,'Asignacion Ene'!B:B))</f>
        <v>EC-05</v>
      </c>
      <c r="D1969" s="28">
        <v>45677.0</v>
      </c>
      <c r="E1969" s="16" t="s">
        <v>40</v>
      </c>
      <c r="F1969" s="10" t="str">
        <f t="array" ref="F1969">IFERROR(XLOOKUP(E1969,Operadores!A:A,Operadores!B:B))</f>
        <v>LUNADO</v>
      </c>
      <c r="G1969" s="16" t="s">
        <v>17</v>
      </c>
      <c r="H1969" s="13">
        <v>19.2900000000001</v>
      </c>
      <c r="I1969" s="18">
        <v>379.0</v>
      </c>
      <c r="J1969" s="15">
        <f t="shared" si="5"/>
        <v>7310.91</v>
      </c>
      <c r="K1969" s="10" t="str">
        <f t="array" ref="K1969">IFERROR(XLOOKUP(G1969,'Tipo de Carga'!A:A,'Tipo de Carga'!B:B))</f>
        <v>Autoabasto</v>
      </c>
      <c r="L1969" s="10">
        <f t="shared" si="2"/>
        <v>4</v>
      </c>
      <c r="M1969" s="10">
        <f t="shared" si="3"/>
        <v>20</v>
      </c>
      <c r="N1969" s="10">
        <f t="shared" si="4"/>
        <v>1</v>
      </c>
      <c r="O1969" s="10" t="str">
        <f t="array" ref="O1969">IFERROR(XLOOKUP(G1969,'Tipo de Carga'!A:A,'Tipo de Carga'!C:C))</f>
        <v>Diesel</v>
      </c>
    </row>
    <row r="1970">
      <c r="A1970" s="16">
        <v>1936.0</v>
      </c>
      <c r="B1970" s="10" t="str">
        <f t="array" ref="B1970">IFERROR(XLOOKUP(A1970,'Asignacion Ene'!A:A,'Asignacion Ene'!C:C))</f>
        <v>Circuitos</v>
      </c>
      <c r="C1970" s="10" t="str">
        <f t="array" ref="C1970">IFERROR(XLOOKUP(A1970,'Asignacion Ene'!A:A,'Asignacion Ene'!B:B))</f>
        <v>EC-03</v>
      </c>
      <c r="D1970" s="28">
        <v>45677.0</v>
      </c>
      <c r="E1970" s="16" t="s">
        <v>105</v>
      </c>
      <c r="F1970" s="10" t="str">
        <f t="array" ref="F1970">IFERROR(XLOOKUP(E1970,Operadores!A:A,Operadores!B:B))</f>
        <v>OCAMA</v>
      </c>
      <c r="G1970" s="16" t="s">
        <v>17</v>
      </c>
      <c r="H1970" s="13">
        <v>19.2900000000001</v>
      </c>
      <c r="I1970" s="18">
        <v>245.0</v>
      </c>
      <c r="J1970" s="15">
        <f t="shared" si="5"/>
        <v>4726.05</v>
      </c>
      <c r="K1970" s="10" t="str">
        <f t="array" ref="K1970">IFERROR(XLOOKUP(G1970,'Tipo de Carga'!A:A,'Tipo de Carga'!B:B))</f>
        <v>Autoabasto</v>
      </c>
      <c r="L1970" s="10">
        <f t="shared" si="2"/>
        <v>4</v>
      </c>
      <c r="M1970" s="10">
        <f t="shared" si="3"/>
        <v>20</v>
      </c>
      <c r="N1970" s="10">
        <f t="shared" si="4"/>
        <v>1</v>
      </c>
      <c r="O1970" s="10" t="str">
        <f t="array" ref="O1970">IFERROR(XLOOKUP(G1970,'Tipo de Carga'!A:A,'Tipo de Carga'!C:C))</f>
        <v>Diesel</v>
      </c>
    </row>
    <row r="1971">
      <c r="A1971" s="16">
        <v>2014.0</v>
      </c>
      <c r="B1971" s="10" t="str">
        <f t="array" ref="B1971">IFERROR(XLOOKUP(A1971,'Asignacion Ene'!A:A,'Asignacion Ene'!C:C))</f>
        <v>MeLi Asignado TD</v>
      </c>
      <c r="C1971" s="10" t="str">
        <f t="array" ref="C1971">IFERROR(XLOOKUP(A1971,'Asignacion Ene'!A:A,'Asignacion Ene'!B:B))</f>
        <v>EC-05</v>
      </c>
      <c r="D1971" s="28">
        <v>45677.0</v>
      </c>
      <c r="E1971" s="16" t="s">
        <v>75</v>
      </c>
      <c r="F1971" s="10" t="str">
        <f t="array" ref="F1971">IFERROR(XLOOKUP(E1971,Operadores!A:A,Operadores!B:B))</f>
        <v>OLVJUA01</v>
      </c>
      <c r="G1971" s="16" t="s">
        <v>17</v>
      </c>
      <c r="H1971" s="13">
        <v>19.2900000000001</v>
      </c>
      <c r="I1971" s="18">
        <v>277.0</v>
      </c>
      <c r="J1971" s="15">
        <f t="shared" si="5"/>
        <v>5343.33</v>
      </c>
      <c r="K1971" s="10" t="str">
        <f t="array" ref="K1971">IFERROR(XLOOKUP(G1971,'Tipo de Carga'!A:A,'Tipo de Carga'!B:B))</f>
        <v>Autoabasto</v>
      </c>
      <c r="L1971" s="10">
        <f t="shared" si="2"/>
        <v>4</v>
      </c>
      <c r="M1971" s="10">
        <f t="shared" si="3"/>
        <v>20</v>
      </c>
      <c r="N1971" s="10">
        <f t="shared" si="4"/>
        <v>1</v>
      </c>
      <c r="O1971" s="10" t="str">
        <f t="array" ref="O1971">IFERROR(XLOOKUP(G1971,'Tipo de Carga'!A:A,'Tipo de Carga'!C:C))</f>
        <v>Diesel</v>
      </c>
    </row>
    <row r="1972">
      <c r="A1972" s="16">
        <v>1689.0</v>
      </c>
      <c r="B1972" s="10" t="str">
        <f t="array" ref="B1972">IFERROR(XLOOKUP(A1972,'Asignacion Ene'!A:A,'Asignacion Ene'!C:C))</f>
        <v>Pilgrims Tepo</v>
      </c>
      <c r="C1972" s="10" t="str">
        <f t="array" ref="C1972">IFERROR(XLOOKUP(A1972,'Asignacion Ene'!A:A,'Asignacion Ene'!B:B))</f>
        <v>EC-02</v>
      </c>
      <c r="D1972" s="28">
        <v>45677.0</v>
      </c>
      <c r="E1972" s="16" t="s">
        <v>24</v>
      </c>
      <c r="F1972" s="10" t="str">
        <f t="array" ref="F1972">IFERROR(XLOOKUP(E1972,Operadores!A:A,Operadores!B:B))</f>
        <v>OROEDU</v>
      </c>
      <c r="G1972" s="16" t="s">
        <v>17</v>
      </c>
      <c r="H1972" s="13">
        <v>19.2900000000001</v>
      </c>
      <c r="I1972" s="18">
        <v>246.0</v>
      </c>
      <c r="J1972" s="15">
        <f t="shared" si="5"/>
        <v>4745.34</v>
      </c>
      <c r="K1972" s="10" t="str">
        <f t="array" ref="K1972">IFERROR(XLOOKUP(G1972,'Tipo de Carga'!A:A,'Tipo de Carga'!B:B))</f>
        <v>Autoabasto</v>
      </c>
      <c r="L1972" s="10">
        <f t="shared" si="2"/>
        <v>4</v>
      </c>
      <c r="M1972" s="10">
        <f t="shared" si="3"/>
        <v>20</v>
      </c>
      <c r="N1972" s="10">
        <f t="shared" si="4"/>
        <v>1</v>
      </c>
      <c r="O1972" s="10" t="str">
        <f t="array" ref="O1972">IFERROR(XLOOKUP(G1972,'Tipo de Carga'!A:A,'Tipo de Carga'!C:C))</f>
        <v>Diesel</v>
      </c>
    </row>
    <row r="1973">
      <c r="A1973" s="16">
        <v>1806.0</v>
      </c>
      <c r="B1973" s="10" t="str">
        <f t="array" ref="B1973">IFERROR(XLOOKUP(A1973,'Asignacion Ene'!A:A,'Asignacion Ene'!C:C))</f>
        <v>Sayer Full</v>
      </c>
      <c r="C1973" s="10" t="str">
        <f t="array" ref="C1973">IFERROR(XLOOKUP(A1973,'Asignacion Ene'!A:A,'Asignacion Ene'!B:B))</f>
        <v>EC-04</v>
      </c>
      <c r="D1973" s="28">
        <v>45677.0</v>
      </c>
      <c r="E1973" s="16" t="s">
        <v>257</v>
      </c>
      <c r="F1973" s="10" t="str">
        <f t="array" ref="F1973">IFERROR(XLOOKUP(E1973,Operadores!A:A,Operadores!B:B))</f>
        <v>DIAOMA</v>
      </c>
      <c r="G1973" s="16" t="s">
        <v>77</v>
      </c>
      <c r="H1973" s="13">
        <v>19.38</v>
      </c>
      <c r="I1973" s="18">
        <v>526.0</v>
      </c>
      <c r="J1973" s="15">
        <f t="shared" si="5"/>
        <v>10193.88</v>
      </c>
      <c r="K1973" s="10" t="str">
        <f t="array" ref="K1973">IFERROR(XLOOKUP(G1973,'Tipo de Carga'!A:A,'Tipo de Carga'!B:B))</f>
        <v>Autoabasto</v>
      </c>
      <c r="L1973" s="10">
        <f t="shared" si="2"/>
        <v>4</v>
      </c>
      <c r="M1973" s="10">
        <f t="shared" si="3"/>
        <v>20</v>
      </c>
      <c r="N1973" s="10">
        <f t="shared" si="4"/>
        <v>1</v>
      </c>
      <c r="O1973" s="10" t="str">
        <f t="array" ref="O1973">IFERROR(XLOOKUP(G1973,'Tipo de Carga'!A:A,'Tipo de Carga'!C:C))</f>
        <v>Diesel</v>
      </c>
    </row>
    <row r="1974">
      <c r="A1974" s="16">
        <v>1869.0</v>
      </c>
      <c r="B1974" s="10" t="str">
        <f t="array" ref="B1974">IFERROR(XLOOKUP(A1974,'Asignacion Ene'!A:A,'Asignacion Ene'!C:C))</f>
        <v>Circuitos</v>
      </c>
      <c r="C1974" s="10" t="str">
        <f t="array" ref="C1974">IFERROR(XLOOKUP(A1974,'Asignacion Ene'!A:A,'Asignacion Ene'!B:B))</f>
        <v>EC-03</v>
      </c>
      <c r="D1974" s="28">
        <v>45677.0</v>
      </c>
      <c r="E1974" s="16" t="s">
        <v>213</v>
      </c>
      <c r="F1974" s="10" t="str">
        <f t="array" ref="F1974">IFERROR(XLOOKUP(E1974,Operadores!A:A,Operadores!B:B))</f>
        <v>MERUBA</v>
      </c>
      <c r="G1974" s="16" t="s">
        <v>77</v>
      </c>
      <c r="H1974" s="13">
        <v>19.38</v>
      </c>
      <c r="I1974" s="18">
        <v>365.0</v>
      </c>
      <c r="J1974" s="15">
        <f t="shared" si="5"/>
        <v>7073.7</v>
      </c>
      <c r="K1974" s="10" t="str">
        <f t="array" ref="K1974">IFERROR(XLOOKUP(G1974,'Tipo de Carga'!A:A,'Tipo de Carga'!B:B))</f>
        <v>Autoabasto</v>
      </c>
      <c r="L1974" s="10">
        <f t="shared" si="2"/>
        <v>4</v>
      </c>
      <c r="M1974" s="10">
        <f t="shared" si="3"/>
        <v>20</v>
      </c>
      <c r="N1974" s="10">
        <f t="shared" si="4"/>
        <v>1</v>
      </c>
      <c r="O1974" s="10" t="str">
        <f t="array" ref="O1974">IFERROR(XLOOKUP(G1974,'Tipo de Carga'!A:A,'Tipo de Carga'!C:C))</f>
        <v>Diesel</v>
      </c>
    </row>
    <row r="1975">
      <c r="A1975" s="16">
        <v>1835.0</v>
      </c>
      <c r="B1975" s="10" t="str">
        <f t="array" ref="B1975">IFERROR(XLOOKUP(A1975,'Asignacion Ene'!A:A,'Asignacion Ene'!C:C))</f>
        <v>Sayer Sencillo</v>
      </c>
      <c r="C1975" s="10" t="str">
        <f t="array" ref="C1975">IFERROR(XLOOKUP(A1975,'Asignacion Ene'!A:A,'Asignacion Ene'!B:B))</f>
        <v>EC-04</v>
      </c>
      <c r="D1975" s="28">
        <v>45677.0</v>
      </c>
      <c r="E1975" s="16" t="s">
        <v>357</v>
      </c>
      <c r="F1975" s="10" t="str">
        <f t="array" ref="F1975">IFERROR(XLOOKUP(E1975,Operadores!A:A,Operadores!B:B))</f>
        <v>GARCRU</v>
      </c>
      <c r="G1975" s="16" t="s">
        <v>77</v>
      </c>
      <c r="H1975" s="13">
        <v>19.38</v>
      </c>
      <c r="I1975" s="18">
        <v>212.0</v>
      </c>
      <c r="J1975" s="15">
        <f t="shared" si="5"/>
        <v>4108.56</v>
      </c>
      <c r="K1975" s="10" t="str">
        <f t="array" ref="K1975">IFERROR(XLOOKUP(G1975,'Tipo de Carga'!A:A,'Tipo de Carga'!B:B))</f>
        <v>Autoabasto</v>
      </c>
      <c r="L1975" s="10">
        <f t="shared" si="2"/>
        <v>4</v>
      </c>
      <c r="M1975" s="10">
        <f t="shared" si="3"/>
        <v>20</v>
      </c>
      <c r="N1975" s="10">
        <f t="shared" si="4"/>
        <v>1</v>
      </c>
      <c r="O1975" s="10" t="str">
        <f t="array" ref="O1975">IFERROR(XLOOKUP(G1975,'Tipo de Carga'!A:A,'Tipo de Carga'!C:C))</f>
        <v>Diesel</v>
      </c>
    </row>
    <row r="1976">
      <c r="A1976" s="16">
        <v>1967.0</v>
      </c>
      <c r="B1976" s="10" t="str">
        <f t="array" ref="B1976">IFERROR(XLOOKUP(A1976,'Asignacion Ene'!A:A,'Asignacion Ene'!C:C))</f>
        <v>Sayer Sencillo</v>
      </c>
      <c r="C1976" s="10" t="str">
        <f t="array" ref="C1976">IFERROR(XLOOKUP(A1976,'Asignacion Ene'!A:A,'Asignacion Ene'!B:B))</f>
        <v>EC-04</v>
      </c>
      <c r="D1976" s="28">
        <v>45677.0</v>
      </c>
      <c r="E1976" s="16" t="s">
        <v>315</v>
      </c>
      <c r="F1976" s="10" t="str">
        <f t="array" ref="F1976">IFERROR(XLOOKUP(E1976,Operadores!A:A,Operadores!B:B))</f>
        <v>BARMIGX</v>
      </c>
      <c r="G1976" s="16" t="s">
        <v>77</v>
      </c>
      <c r="H1976" s="13">
        <v>19.38</v>
      </c>
      <c r="I1976" s="18">
        <v>390.0</v>
      </c>
      <c r="J1976" s="15">
        <f t="shared" si="5"/>
        <v>7558.2</v>
      </c>
      <c r="K1976" s="10" t="str">
        <f t="array" ref="K1976">IFERROR(XLOOKUP(G1976,'Tipo de Carga'!A:A,'Tipo de Carga'!B:B))</f>
        <v>Autoabasto</v>
      </c>
      <c r="L1976" s="10">
        <f t="shared" si="2"/>
        <v>4</v>
      </c>
      <c r="M1976" s="10">
        <f t="shared" si="3"/>
        <v>20</v>
      </c>
      <c r="N1976" s="10">
        <f t="shared" si="4"/>
        <v>1</v>
      </c>
      <c r="O1976" s="10" t="str">
        <f t="array" ref="O1976">IFERROR(XLOOKUP(G1976,'Tipo de Carga'!A:A,'Tipo de Carga'!C:C))</f>
        <v>Diesel</v>
      </c>
    </row>
    <row r="1977">
      <c r="A1977" s="16">
        <v>1891.0</v>
      </c>
      <c r="B1977" s="10" t="str">
        <f t="array" ref="B1977">IFERROR(XLOOKUP(A1977,'Asignacion Ene'!A:A,'Asignacion Ene'!C:C))</f>
        <v>Circuitos</v>
      </c>
      <c r="C1977" s="10" t="str">
        <f t="array" ref="C1977">IFERROR(XLOOKUP(A1977,'Asignacion Ene'!A:A,'Asignacion Ene'!B:B))</f>
        <v>EC-03</v>
      </c>
      <c r="D1977" s="28">
        <v>45677.0</v>
      </c>
      <c r="E1977" s="16" t="s">
        <v>355</v>
      </c>
      <c r="F1977" s="10" t="str">
        <f t="array" ref="F1977">IFERROR(XLOOKUP(E1977,Operadores!A:A,Operadores!B:B))</f>
        <v>GONJOS03</v>
      </c>
      <c r="G1977" s="16" t="s">
        <v>77</v>
      </c>
      <c r="H1977" s="13">
        <v>19.38</v>
      </c>
      <c r="I1977" s="18">
        <v>324.0</v>
      </c>
      <c r="J1977" s="15">
        <f t="shared" si="5"/>
        <v>6279.12</v>
      </c>
      <c r="K1977" s="10" t="str">
        <f t="array" ref="K1977">IFERROR(XLOOKUP(G1977,'Tipo de Carga'!A:A,'Tipo de Carga'!B:B))</f>
        <v>Autoabasto</v>
      </c>
      <c r="L1977" s="10">
        <f t="shared" si="2"/>
        <v>4</v>
      </c>
      <c r="M1977" s="10">
        <f t="shared" si="3"/>
        <v>20</v>
      </c>
      <c r="N1977" s="10">
        <f t="shared" si="4"/>
        <v>1</v>
      </c>
      <c r="O1977" s="10" t="str">
        <f t="array" ref="O1977">IFERROR(XLOOKUP(G1977,'Tipo de Carga'!A:A,'Tipo de Carga'!C:C))</f>
        <v>Diesel</v>
      </c>
    </row>
    <row r="1978">
      <c r="A1978" s="16">
        <v>1849.0</v>
      </c>
      <c r="B1978" s="10" t="str">
        <f t="array" ref="B1978">IFERROR(XLOOKUP(A1978,'Asignacion Ene'!A:A,'Asignacion Ene'!C:C))</f>
        <v>Circuitos</v>
      </c>
      <c r="C1978" s="10" t="str">
        <f t="array" ref="C1978">IFERROR(XLOOKUP(A1978,'Asignacion Ene'!A:A,'Asignacion Ene'!B:B))</f>
        <v>EC-03</v>
      </c>
      <c r="D1978" s="28">
        <v>45677.0</v>
      </c>
      <c r="E1978" s="16" t="s">
        <v>208</v>
      </c>
      <c r="F1978" s="10" t="str">
        <f t="array" ref="F1978">IFERROR(XLOOKUP(E1978,Operadores!A:A,Operadores!B:B))</f>
        <v>MUÑGER</v>
      </c>
      <c r="G1978" s="16" t="s">
        <v>77</v>
      </c>
      <c r="H1978" s="13">
        <v>19.38</v>
      </c>
      <c r="I1978" s="18">
        <v>704.0</v>
      </c>
      <c r="J1978" s="15">
        <f t="shared" si="5"/>
        <v>13643.52</v>
      </c>
      <c r="K1978" s="10" t="str">
        <f t="array" ref="K1978">IFERROR(XLOOKUP(G1978,'Tipo de Carga'!A:A,'Tipo de Carga'!B:B))</f>
        <v>Autoabasto</v>
      </c>
      <c r="L1978" s="10">
        <f t="shared" si="2"/>
        <v>4</v>
      </c>
      <c r="M1978" s="10">
        <f t="shared" si="3"/>
        <v>20</v>
      </c>
      <c r="N1978" s="10">
        <f t="shared" si="4"/>
        <v>1</v>
      </c>
      <c r="O1978" s="10" t="str">
        <f t="array" ref="O1978">IFERROR(XLOOKUP(G1978,'Tipo de Carga'!A:A,'Tipo de Carga'!C:C))</f>
        <v>Diesel</v>
      </c>
    </row>
    <row r="1979">
      <c r="A1979" s="16">
        <v>308.0</v>
      </c>
      <c r="B1979" s="10" t="str">
        <f t="array" ref="B1979">IFERROR(XLOOKUP(A1979,'Asignacion Ene'!A:A,'Asignacion Ene'!C:C))</f>
        <v>Sayer Thorton</v>
      </c>
      <c r="C1979" s="10" t="str">
        <f t="array" ref="C1979">IFERROR(XLOOKUP(A1979,'Asignacion Ene'!A:A,'Asignacion Ene'!B:B))</f>
        <v>EC-04</v>
      </c>
      <c r="D1979" s="28">
        <v>45677.0</v>
      </c>
      <c r="E1979" s="16" t="s">
        <v>76</v>
      </c>
      <c r="F1979" s="10" t="str">
        <f t="array" ref="F1979">IFERROR(XLOOKUP(E1979,Operadores!A:A,Operadores!B:B))</f>
        <v>FLOTIT</v>
      </c>
      <c r="G1979" s="16" t="s">
        <v>77</v>
      </c>
      <c r="H1979" s="13">
        <v>19.38</v>
      </c>
      <c r="I1979" s="18">
        <v>210.0</v>
      </c>
      <c r="J1979" s="15">
        <f t="shared" si="5"/>
        <v>4069.8</v>
      </c>
      <c r="K1979" s="10" t="str">
        <f t="array" ref="K1979">IFERROR(XLOOKUP(G1979,'Tipo de Carga'!A:A,'Tipo de Carga'!B:B))</f>
        <v>Autoabasto</v>
      </c>
      <c r="L1979" s="10">
        <f t="shared" si="2"/>
        <v>4</v>
      </c>
      <c r="M1979" s="10">
        <f t="shared" si="3"/>
        <v>20</v>
      </c>
      <c r="N1979" s="10">
        <f t="shared" si="4"/>
        <v>1</v>
      </c>
      <c r="O1979" s="10" t="str">
        <f t="array" ref="O1979">IFERROR(XLOOKUP(G1979,'Tipo de Carga'!A:A,'Tipo de Carga'!C:C))</f>
        <v>Diesel</v>
      </c>
    </row>
    <row r="1980">
      <c r="A1980" s="16">
        <v>1961.0</v>
      </c>
      <c r="B1980" s="10" t="str">
        <f t="array" ref="B1980">IFERROR(XLOOKUP(A1980,'Asignacion Ene'!A:A,'Asignacion Ene'!C:C))</f>
        <v>MeLi asignado SD</v>
      </c>
      <c r="C1980" s="10" t="str">
        <f t="array" ref="C1980">IFERROR(XLOOKUP(A1980,'Asignacion Ene'!A:A,'Asignacion Ene'!B:B))</f>
        <v>EC-05</v>
      </c>
      <c r="D1980" s="28">
        <v>45677.0</v>
      </c>
      <c r="E1980" s="16" t="s">
        <v>387</v>
      </c>
      <c r="F1980" s="10" t="str">
        <f t="array" ref="F1980">IFERROR(XLOOKUP(E1980,Operadores!A:A,Operadores!B:B))</f>
        <v>HERJOS07</v>
      </c>
      <c r="G1980" s="16" t="s">
        <v>77</v>
      </c>
      <c r="H1980" s="13">
        <v>19.38</v>
      </c>
      <c r="I1980" s="18">
        <v>436.0</v>
      </c>
      <c r="J1980" s="15">
        <f t="shared" si="5"/>
        <v>8449.68</v>
      </c>
      <c r="K1980" s="10" t="str">
        <f t="array" ref="K1980">IFERROR(XLOOKUP(G1980,'Tipo de Carga'!A:A,'Tipo de Carga'!B:B))</f>
        <v>Autoabasto</v>
      </c>
      <c r="L1980" s="10">
        <f t="shared" si="2"/>
        <v>4</v>
      </c>
      <c r="M1980" s="10">
        <f t="shared" si="3"/>
        <v>20</v>
      </c>
      <c r="N1980" s="10">
        <f t="shared" si="4"/>
        <v>1</v>
      </c>
      <c r="O1980" s="10" t="str">
        <f t="array" ref="O1980">IFERROR(XLOOKUP(G1980,'Tipo de Carga'!A:A,'Tipo de Carga'!C:C))</f>
        <v>Diesel</v>
      </c>
    </row>
    <row r="1981">
      <c r="A1981" s="16">
        <v>1890.0</v>
      </c>
      <c r="B1981" s="10" t="str">
        <f t="array" ref="B1981">IFERROR(XLOOKUP(A1981,'Asignacion Ene'!A:A,'Asignacion Ene'!C:C))</f>
        <v>Available</v>
      </c>
      <c r="C1981" s="10" t="str">
        <f t="array" ref="C1981">IFERROR(XLOOKUP(A1981,'Asignacion Ene'!A:A,'Asignacion Ene'!B:B))</f>
        <v>TTE</v>
      </c>
      <c r="D1981" s="28">
        <v>45677.0</v>
      </c>
      <c r="E1981" s="16" t="s">
        <v>405</v>
      </c>
      <c r="F1981" s="10" t="str">
        <f t="array" ref="F1981">IFERROR(XLOOKUP(E1981,Operadores!A:A,Operadores!B:B))</f>
        <v>OSOCA01</v>
      </c>
      <c r="G1981" s="16" t="s">
        <v>77</v>
      </c>
      <c r="H1981" s="13">
        <v>19.38</v>
      </c>
      <c r="I1981" s="18">
        <v>550.0</v>
      </c>
      <c r="J1981" s="15">
        <f t="shared" si="5"/>
        <v>10659</v>
      </c>
      <c r="K1981" s="10" t="str">
        <f t="array" ref="K1981">IFERROR(XLOOKUP(G1981,'Tipo de Carga'!A:A,'Tipo de Carga'!B:B))</f>
        <v>Autoabasto</v>
      </c>
      <c r="L1981" s="10">
        <f t="shared" si="2"/>
        <v>4</v>
      </c>
      <c r="M1981" s="10">
        <f t="shared" si="3"/>
        <v>20</v>
      </c>
      <c r="N1981" s="10">
        <f t="shared" si="4"/>
        <v>1</v>
      </c>
      <c r="O1981" s="10" t="str">
        <f t="array" ref="O1981">IFERROR(XLOOKUP(G1981,'Tipo de Carga'!A:A,'Tipo de Carga'!C:C))</f>
        <v>Diesel</v>
      </c>
    </row>
    <row r="1982">
      <c r="A1982" s="16">
        <v>1786.0</v>
      </c>
      <c r="B1982" s="10" t="str">
        <f t="array" ref="B1982">IFERROR(XLOOKUP(A1982,'Asignacion Ene'!A:A,'Asignacion Ene'!C:C))</f>
        <v>Sayer Sencillo</v>
      </c>
      <c r="C1982" s="10" t="str">
        <f t="array" ref="C1982">IFERROR(XLOOKUP(A1982,'Asignacion Ene'!A:A,'Asignacion Ene'!B:B))</f>
        <v>EC-04</v>
      </c>
      <c r="D1982" s="28">
        <v>45677.0</v>
      </c>
      <c r="E1982" s="16" t="s">
        <v>334</v>
      </c>
      <c r="F1982" s="10" t="str">
        <f t="array" ref="F1982">IFERROR(XLOOKUP(E1982,Operadores!A:A,Operadores!B:B))</f>
        <v>GARISM</v>
      </c>
      <c r="G1982" s="16" t="s">
        <v>77</v>
      </c>
      <c r="H1982" s="13">
        <v>19.38</v>
      </c>
      <c r="I1982" s="18">
        <v>529.0</v>
      </c>
      <c r="J1982" s="15">
        <f t="shared" si="5"/>
        <v>10252.02</v>
      </c>
      <c r="K1982" s="10" t="str">
        <f t="array" ref="K1982">IFERROR(XLOOKUP(G1982,'Tipo de Carga'!A:A,'Tipo de Carga'!B:B))</f>
        <v>Autoabasto</v>
      </c>
      <c r="L1982" s="10">
        <f t="shared" si="2"/>
        <v>4</v>
      </c>
      <c r="M1982" s="10">
        <f t="shared" si="3"/>
        <v>20</v>
      </c>
      <c r="N1982" s="10">
        <f t="shared" si="4"/>
        <v>1</v>
      </c>
      <c r="O1982" s="10" t="str">
        <f t="array" ref="O1982">IFERROR(XLOOKUP(G1982,'Tipo de Carga'!A:A,'Tipo de Carga'!C:C))</f>
        <v>Diesel</v>
      </c>
    </row>
    <row r="1983">
      <c r="A1983" s="16">
        <v>2063.0</v>
      </c>
      <c r="B1983" s="10" t="str">
        <f t="array" ref="B1983">IFERROR(XLOOKUP(A1983,'Asignacion Ene'!A:A,'Asignacion Ene'!C:C))</f>
        <v>PISA Gdl</v>
      </c>
      <c r="C1983" s="10" t="str">
        <f t="array" ref="C1983">IFERROR(XLOOKUP(A1983,'Asignacion Ene'!A:A,'Asignacion Ene'!B:B))</f>
        <v>EC-06</v>
      </c>
      <c r="D1983" s="28">
        <v>45677.0</v>
      </c>
      <c r="E1983" s="16" t="s">
        <v>163</v>
      </c>
      <c r="F1983" s="10" t="str">
        <f t="array" ref="F1983">IFERROR(XLOOKUP(E1983,Operadores!A:A,Operadores!B:B))</f>
        <v>GOMLUI02</v>
      </c>
      <c r="G1983" s="16" t="s">
        <v>83</v>
      </c>
      <c r="H1983" s="13">
        <v>19.38</v>
      </c>
      <c r="I1983" s="18">
        <v>580.0</v>
      </c>
      <c r="J1983" s="15">
        <f t="shared" si="5"/>
        <v>11240.4</v>
      </c>
      <c r="K1983" s="10" t="str">
        <f t="array" ref="K1983">IFERROR(XLOOKUP(G1983,'Tipo de Carga'!A:A,'Tipo de Carga'!B:B))</f>
        <v>Autoabasto</v>
      </c>
      <c r="L1983" s="10">
        <f t="shared" si="2"/>
        <v>4</v>
      </c>
      <c r="M1983" s="10">
        <f t="shared" si="3"/>
        <v>20</v>
      </c>
      <c r="N1983" s="10">
        <f t="shared" si="4"/>
        <v>1</v>
      </c>
      <c r="O1983" s="10" t="str">
        <f t="array" ref="O1983">IFERROR(XLOOKUP(G1983,'Tipo de Carga'!A:A,'Tipo de Carga'!C:C))</f>
        <v>Diesel</v>
      </c>
    </row>
    <row r="1984">
      <c r="A1984" s="16">
        <v>2056.0</v>
      </c>
      <c r="B1984" s="10" t="str">
        <f t="array" ref="B1984">IFERROR(XLOOKUP(A1984,'Asignacion Ene'!A:A,'Asignacion Ene'!C:C))</f>
        <v>PISA Gdl</v>
      </c>
      <c r="C1984" s="10" t="str">
        <f t="array" ref="C1984">IFERROR(XLOOKUP(A1984,'Asignacion Ene'!A:A,'Asignacion Ene'!B:B))</f>
        <v>EC-06</v>
      </c>
      <c r="D1984" s="28">
        <v>45677.0</v>
      </c>
      <c r="E1984" s="16" t="s">
        <v>336</v>
      </c>
      <c r="F1984" s="10" t="str">
        <f t="array" ref="F1984">IFERROR(XLOOKUP(E1984,Operadores!A:A,Operadores!B:B))</f>
        <v>AQUISA</v>
      </c>
      <c r="G1984" s="16" t="s">
        <v>83</v>
      </c>
      <c r="H1984" s="13">
        <v>19.38</v>
      </c>
      <c r="I1984" s="18">
        <v>443.0</v>
      </c>
      <c r="J1984" s="15">
        <f t="shared" si="5"/>
        <v>8585.34</v>
      </c>
      <c r="K1984" s="10" t="str">
        <f t="array" ref="K1984">IFERROR(XLOOKUP(G1984,'Tipo de Carga'!A:A,'Tipo de Carga'!B:B))</f>
        <v>Autoabasto</v>
      </c>
      <c r="L1984" s="10">
        <f t="shared" si="2"/>
        <v>4</v>
      </c>
      <c r="M1984" s="10">
        <f t="shared" si="3"/>
        <v>20</v>
      </c>
      <c r="N1984" s="10">
        <f t="shared" si="4"/>
        <v>1</v>
      </c>
      <c r="O1984" s="10" t="str">
        <f t="array" ref="O1984">IFERROR(XLOOKUP(G1984,'Tipo de Carga'!A:A,'Tipo de Carga'!C:C))</f>
        <v>Diesel</v>
      </c>
    </row>
    <row r="1985">
      <c r="A1985" s="16">
        <v>1794.0</v>
      </c>
      <c r="B1985" s="10" t="str">
        <f t="array" ref="B1985">IFERROR(XLOOKUP(A1985,'Asignacion Ene'!A:A,'Asignacion Ene'!C:C))</f>
        <v>Peñafiel Tlajomulco</v>
      </c>
      <c r="C1985" s="10" t="str">
        <f t="array" ref="C1985">IFERROR(XLOOKUP(A1985,'Asignacion Ene'!A:A,'Asignacion Ene'!B:B))</f>
        <v>EC-06</v>
      </c>
      <c r="D1985" s="28">
        <v>45677.0</v>
      </c>
      <c r="E1985" s="16" t="s">
        <v>278</v>
      </c>
      <c r="F1985" s="10" t="str">
        <f t="array" ref="F1985">IFERROR(XLOOKUP(E1985,Operadores!A:A,Operadores!B:B))</f>
        <v>BUEOSC</v>
      </c>
      <c r="G1985" s="16" t="s">
        <v>83</v>
      </c>
      <c r="H1985" s="13">
        <v>19.38</v>
      </c>
      <c r="I1985" s="18">
        <v>820.0</v>
      </c>
      <c r="J1985" s="15">
        <f t="shared" si="5"/>
        <v>15891.6</v>
      </c>
      <c r="K1985" s="10" t="str">
        <f t="array" ref="K1985">IFERROR(XLOOKUP(G1985,'Tipo de Carga'!A:A,'Tipo de Carga'!B:B))</f>
        <v>Autoabasto</v>
      </c>
      <c r="L1985" s="10">
        <f t="shared" si="2"/>
        <v>4</v>
      </c>
      <c r="M1985" s="10">
        <f t="shared" si="3"/>
        <v>20</v>
      </c>
      <c r="N1985" s="10">
        <f t="shared" si="4"/>
        <v>1</v>
      </c>
      <c r="O1985" s="10" t="str">
        <f t="array" ref="O1985">IFERROR(XLOOKUP(G1985,'Tipo de Carga'!A:A,'Tipo de Carga'!C:C))</f>
        <v>Diesel</v>
      </c>
    </row>
    <row r="1986">
      <c r="A1986" s="16">
        <v>2070.0</v>
      </c>
      <c r="B1986" s="10" t="str">
        <f t="array" ref="B1986">IFERROR(XLOOKUP(A1986,'Asignacion Ene'!A:A,'Asignacion Ene'!C:C))</f>
        <v>PISA Gdl</v>
      </c>
      <c r="C1986" s="10" t="str">
        <f t="array" ref="C1986">IFERROR(XLOOKUP(A1986,'Asignacion Ene'!A:A,'Asignacion Ene'!B:B))</f>
        <v>EC-06</v>
      </c>
      <c r="D1986" s="28">
        <v>45677.0</v>
      </c>
      <c r="E1986" s="16" t="s">
        <v>260</v>
      </c>
      <c r="F1986" s="10" t="str">
        <f t="array" ref="F1986">IFERROR(XLOOKUP(E1986,Operadores!A:A,Operadores!B:B))</f>
        <v>HUELUI</v>
      </c>
      <c r="G1986" s="16" t="s">
        <v>83</v>
      </c>
      <c r="H1986" s="13">
        <v>19.38</v>
      </c>
      <c r="I1986" s="18">
        <v>522.0</v>
      </c>
      <c r="J1986" s="15">
        <f t="shared" si="5"/>
        <v>10116.36</v>
      </c>
      <c r="K1986" s="10" t="str">
        <f t="array" ref="K1986">IFERROR(XLOOKUP(G1986,'Tipo de Carga'!A:A,'Tipo de Carga'!B:B))</f>
        <v>Autoabasto</v>
      </c>
      <c r="L1986" s="10">
        <f t="shared" si="2"/>
        <v>4</v>
      </c>
      <c r="M1986" s="10">
        <f t="shared" si="3"/>
        <v>20</v>
      </c>
      <c r="N1986" s="10">
        <f t="shared" si="4"/>
        <v>1</v>
      </c>
      <c r="O1986" s="10" t="str">
        <f t="array" ref="O1986">IFERROR(XLOOKUP(G1986,'Tipo de Carga'!A:A,'Tipo de Carga'!C:C))</f>
        <v>Diesel</v>
      </c>
    </row>
    <row r="1987">
      <c r="A1987" s="16">
        <v>1796.0</v>
      </c>
      <c r="B1987" s="10" t="str">
        <f t="array" ref="B1987">IFERROR(XLOOKUP(A1987,'Asignacion Ene'!A:A,'Asignacion Ene'!C:C))</f>
        <v>Peñafiel Tlajomulco</v>
      </c>
      <c r="C1987" s="10" t="str">
        <f t="array" ref="C1987">IFERROR(XLOOKUP(A1987,'Asignacion Ene'!A:A,'Asignacion Ene'!B:B))</f>
        <v>EC-06</v>
      </c>
      <c r="D1987" s="28">
        <v>45677.0</v>
      </c>
      <c r="E1987" s="16" t="s">
        <v>157</v>
      </c>
      <c r="F1987" s="10" t="str">
        <f t="array" ref="F1987">IFERROR(XLOOKUP(E1987,Operadores!A:A,Operadores!B:B))</f>
        <v>FLOJOS02</v>
      </c>
      <c r="G1987" s="16" t="s">
        <v>83</v>
      </c>
      <c r="H1987" s="13">
        <v>19.38</v>
      </c>
      <c r="I1987" s="18">
        <v>307.0</v>
      </c>
      <c r="J1987" s="15">
        <f t="shared" si="5"/>
        <v>5949.66</v>
      </c>
      <c r="K1987" s="10" t="str">
        <f t="array" ref="K1987">IFERROR(XLOOKUP(G1987,'Tipo de Carga'!A:A,'Tipo de Carga'!B:B))</f>
        <v>Autoabasto</v>
      </c>
      <c r="L1987" s="10">
        <f t="shared" si="2"/>
        <v>4</v>
      </c>
      <c r="M1987" s="10">
        <f t="shared" si="3"/>
        <v>20</v>
      </c>
      <c r="N1987" s="10">
        <f t="shared" si="4"/>
        <v>1</v>
      </c>
      <c r="O1987" s="10" t="str">
        <f t="array" ref="O1987">IFERROR(XLOOKUP(G1987,'Tipo de Carga'!A:A,'Tipo de Carga'!C:C))</f>
        <v>Diesel</v>
      </c>
    </row>
    <row r="1988">
      <c r="A1988" s="16">
        <v>1936.0</v>
      </c>
      <c r="B1988" s="10" t="str">
        <f t="array" ref="B1988">IFERROR(XLOOKUP(A1988,'Asignacion Ene'!A:A,'Asignacion Ene'!C:C))</f>
        <v>Circuitos</v>
      </c>
      <c r="C1988" s="10" t="str">
        <f t="array" ref="C1988">IFERROR(XLOOKUP(A1988,'Asignacion Ene'!A:A,'Asignacion Ene'!B:B))</f>
        <v>EC-03</v>
      </c>
      <c r="D1988" s="28">
        <v>45677.0</v>
      </c>
      <c r="E1988" s="16" t="s">
        <v>105</v>
      </c>
      <c r="F1988" s="10" t="str">
        <f t="array" ref="F1988">IFERROR(XLOOKUP(E1988,Operadores!A:A,Operadores!B:B))</f>
        <v>OCAMA</v>
      </c>
      <c r="G1988" s="16" t="s">
        <v>83</v>
      </c>
      <c r="H1988" s="13">
        <v>19.38</v>
      </c>
      <c r="I1988" s="18">
        <v>165.0</v>
      </c>
      <c r="J1988" s="15">
        <f t="shared" si="5"/>
        <v>3197.7</v>
      </c>
      <c r="K1988" s="10" t="str">
        <f t="array" ref="K1988">IFERROR(XLOOKUP(G1988,'Tipo de Carga'!A:A,'Tipo de Carga'!B:B))</f>
        <v>Autoabasto</v>
      </c>
      <c r="L1988" s="10">
        <f t="shared" si="2"/>
        <v>4</v>
      </c>
      <c r="M1988" s="10">
        <f t="shared" si="3"/>
        <v>20</v>
      </c>
      <c r="N1988" s="10">
        <f t="shared" si="4"/>
        <v>1</v>
      </c>
      <c r="O1988" s="10" t="str">
        <f t="array" ref="O1988">IFERROR(XLOOKUP(G1988,'Tipo de Carga'!A:A,'Tipo de Carga'!C:C))</f>
        <v>Diesel</v>
      </c>
    </row>
    <row r="1989">
      <c r="A1989" s="16">
        <v>2077.0</v>
      </c>
      <c r="B1989" s="10" t="str">
        <f t="array" ref="B1989">IFERROR(XLOOKUP(A1989,'Asignacion Ene'!A:A,'Asignacion Ene'!C:C))</f>
        <v>PISA Gdl</v>
      </c>
      <c r="C1989" s="10" t="str">
        <f t="array" ref="C1989">IFERROR(XLOOKUP(A1989,'Asignacion Ene'!A:A,'Asignacion Ene'!B:B))</f>
        <v>EC-06</v>
      </c>
      <c r="D1989" s="28">
        <v>45677.0</v>
      </c>
      <c r="E1989" s="16" t="s">
        <v>158</v>
      </c>
      <c r="F1989" s="10" t="str">
        <f t="array" ref="F1989">IFERROR(XLOOKUP(E1989,Operadores!A:A,Operadores!B:B))</f>
        <v>SANVIC01</v>
      </c>
      <c r="G1989" s="16" t="s">
        <v>83</v>
      </c>
      <c r="H1989" s="13">
        <v>19.38</v>
      </c>
      <c r="I1989" s="18">
        <v>71.0</v>
      </c>
      <c r="J1989" s="15">
        <f t="shared" si="5"/>
        <v>1375.98</v>
      </c>
      <c r="K1989" s="10" t="str">
        <f t="array" ref="K1989">IFERROR(XLOOKUP(G1989,'Tipo de Carga'!A:A,'Tipo de Carga'!B:B))</f>
        <v>Autoabasto</v>
      </c>
      <c r="L1989" s="10">
        <f t="shared" si="2"/>
        <v>4</v>
      </c>
      <c r="M1989" s="10">
        <f t="shared" si="3"/>
        <v>20</v>
      </c>
      <c r="N1989" s="10">
        <f t="shared" si="4"/>
        <v>1</v>
      </c>
      <c r="O1989" s="10" t="str">
        <f t="array" ref="O1989">IFERROR(XLOOKUP(G1989,'Tipo de Carga'!A:A,'Tipo de Carga'!C:C))</f>
        <v>Diesel</v>
      </c>
    </row>
    <row r="1990">
      <c r="A1990" s="16">
        <v>2065.0</v>
      </c>
      <c r="B1990" s="10" t="str">
        <f t="array" ref="B1990">IFERROR(XLOOKUP(A1990,'Asignacion Ene'!A:A,'Asignacion Ene'!C:C))</f>
        <v>PISA Gdl</v>
      </c>
      <c r="C1990" s="10" t="str">
        <f t="array" ref="C1990">IFERROR(XLOOKUP(A1990,'Asignacion Ene'!A:A,'Asignacion Ene'!B:B))</f>
        <v>EC-06</v>
      </c>
      <c r="D1990" s="28">
        <v>45677.0</v>
      </c>
      <c r="E1990" s="16" t="s">
        <v>214</v>
      </c>
      <c r="F1990" s="10" t="str">
        <f t="array" ref="F1990">IFERROR(XLOOKUP(E1990,Operadores!A:A,Operadores!B:B))</f>
        <v>GOMIZT</v>
      </c>
      <c r="G1990" s="16" t="s">
        <v>83</v>
      </c>
      <c r="H1990" s="13">
        <v>19.38</v>
      </c>
      <c r="I1990" s="18">
        <v>388.0</v>
      </c>
      <c r="J1990" s="15">
        <f t="shared" si="5"/>
        <v>7519.44</v>
      </c>
      <c r="K1990" s="10" t="str">
        <f t="array" ref="K1990">IFERROR(XLOOKUP(G1990,'Tipo de Carga'!A:A,'Tipo de Carga'!B:B))</f>
        <v>Autoabasto</v>
      </c>
      <c r="L1990" s="10">
        <f t="shared" si="2"/>
        <v>4</v>
      </c>
      <c r="M1990" s="10">
        <f t="shared" si="3"/>
        <v>20</v>
      </c>
      <c r="N1990" s="10">
        <f t="shared" si="4"/>
        <v>1</v>
      </c>
      <c r="O1990" s="10" t="str">
        <f t="array" ref="O1990">IFERROR(XLOOKUP(G1990,'Tipo de Carga'!A:A,'Tipo de Carga'!C:C))</f>
        <v>Diesel</v>
      </c>
    </row>
    <row r="1991">
      <c r="A1991" s="16">
        <v>2085.0</v>
      </c>
      <c r="B1991" s="10" t="str">
        <f t="array" ref="B1991">IFERROR(XLOOKUP(A1991,'Asignacion Ene'!A:A,'Asignacion Ene'!C:C))</f>
        <v>PISA Gdl</v>
      </c>
      <c r="C1991" s="10" t="str">
        <f t="array" ref="C1991">IFERROR(XLOOKUP(A1991,'Asignacion Ene'!A:A,'Asignacion Ene'!B:B))</f>
        <v>EC-06</v>
      </c>
      <c r="D1991" s="28">
        <v>45677.0</v>
      </c>
      <c r="E1991" s="16" t="s">
        <v>416</v>
      </c>
      <c r="F1991" s="10" t="str">
        <f t="array" ref="F1991">IFERROR(XLOOKUP(E1991,Operadores!A:A,Operadores!B:B))</f>
        <v>MARLUI02</v>
      </c>
      <c r="G1991" s="16" t="s">
        <v>83</v>
      </c>
      <c r="H1991" s="13">
        <v>19.38</v>
      </c>
      <c r="I1991" s="18">
        <v>359.0</v>
      </c>
      <c r="J1991" s="15">
        <f t="shared" si="5"/>
        <v>6957.42</v>
      </c>
      <c r="K1991" s="10" t="str">
        <f t="array" ref="K1991">IFERROR(XLOOKUP(G1991,'Tipo de Carga'!A:A,'Tipo de Carga'!B:B))</f>
        <v>Autoabasto</v>
      </c>
      <c r="L1991" s="10">
        <f t="shared" si="2"/>
        <v>4</v>
      </c>
      <c r="M1991" s="10">
        <f t="shared" si="3"/>
        <v>20</v>
      </c>
      <c r="N1991" s="10">
        <f t="shared" si="4"/>
        <v>1</v>
      </c>
      <c r="O1991" s="10" t="str">
        <f t="array" ref="O1991">IFERROR(XLOOKUP(G1991,'Tipo de Carga'!A:A,'Tipo de Carga'!C:C))</f>
        <v>Diesel</v>
      </c>
    </row>
    <row r="1992">
      <c r="A1992" s="16">
        <v>2060.0</v>
      </c>
      <c r="B1992" s="10" t="str">
        <f t="array" ref="B1992">IFERROR(XLOOKUP(A1992,'Asignacion Ene'!A:A,'Asignacion Ene'!C:C))</f>
        <v>PISA Gdl</v>
      </c>
      <c r="C1992" s="10" t="str">
        <f t="array" ref="C1992">IFERROR(XLOOKUP(A1992,'Asignacion Ene'!A:A,'Asignacion Ene'!B:B))</f>
        <v>EC-06</v>
      </c>
      <c r="D1992" s="28">
        <v>45677.0</v>
      </c>
      <c r="E1992" s="16" t="s">
        <v>16</v>
      </c>
      <c r="F1992" s="10" t="str">
        <f t="array" ref="F1992">IFERROR(XLOOKUP(E1992,Operadores!A:A,Operadores!B:B))</f>
        <v>VALGUS</v>
      </c>
      <c r="G1992" s="16" t="s">
        <v>83</v>
      </c>
      <c r="H1992" s="13">
        <v>19.38</v>
      </c>
      <c r="I1992" s="18">
        <v>350.0</v>
      </c>
      <c r="J1992" s="15">
        <f t="shared" si="5"/>
        <v>6783</v>
      </c>
      <c r="K1992" s="10" t="str">
        <f t="array" ref="K1992">IFERROR(XLOOKUP(G1992,'Tipo de Carga'!A:A,'Tipo de Carga'!B:B))</f>
        <v>Autoabasto</v>
      </c>
      <c r="L1992" s="10">
        <f t="shared" si="2"/>
        <v>4</v>
      </c>
      <c r="M1992" s="10">
        <f t="shared" si="3"/>
        <v>20</v>
      </c>
      <c r="N1992" s="10">
        <f t="shared" si="4"/>
        <v>1</v>
      </c>
      <c r="O1992" s="10" t="str">
        <f t="array" ref="O1992">IFERROR(XLOOKUP(G1992,'Tipo de Carga'!A:A,'Tipo de Carga'!C:C))</f>
        <v>Diesel</v>
      </c>
    </row>
    <row r="1993">
      <c r="A1993" s="16">
        <v>1932.0</v>
      </c>
      <c r="B1993" s="10" t="str">
        <f t="array" ref="B1993">IFERROR(XLOOKUP(A1993,'Asignacion Ene'!A:A,'Asignacion Ene'!C:C))</f>
        <v>Circuitos</v>
      </c>
      <c r="C1993" s="10" t="str">
        <f t="array" ref="C1993">IFERROR(XLOOKUP(A1993,'Asignacion Ene'!A:A,'Asignacion Ene'!B:B))</f>
        <v>EC-03</v>
      </c>
      <c r="D1993" s="28">
        <v>45677.0</v>
      </c>
      <c r="E1993" s="16" t="s">
        <v>151</v>
      </c>
      <c r="F1993" s="10" t="str">
        <f t="array" ref="F1993">IFERROR(XLOOKUP(E1993,Operadores!A:A,Operadores!B:B))</f>
        <v>FERRI</v>
      </c>
      <c r="G1993" s="16" t="s">
        <v>83</v>
      </c>
      <c r="H1993" s="13">
        <v>19.38</v>
      </c>
      <c r="I1993" s="18">
        <v>334.0</v>
      </c>
      <c r="J1993" s="15">
        <f t="shared" si="5"/>
        <v>6472.92</v>
      </c>
      <c r="K1993" s="10" t="str">
        <f t="array" ref="K1993">IFERROR(XLOOKUP(G1993,'Tipo de Carga'!A:A,'Tipo de Carga'!B:B))</f>
        <v>Autoabasto</v>
      </c>
      <c r="L1993" s="10">
        <f t="shared" si="2"/>
        <v>4</v>
      </c>
      <c r="M1993" s="10">
        <f t="shared" si="3"/>
        <v>20</v>
      </c>
      <c r="N1993" s="10">
        <f t="shared" si="4"/>
        <v>1</v>
      </c>
      <c r="O1993" s="10" t="str">
        <f t="array" ref="O1993">IFERROR(XLOOKUP(G1993,'Tipo de Carga'!A:A,'Tipo de Carga'!C:C))</f>
        <v>Diesel</v>
      </c>
    </row>
    <row r="1994">
      <c r="A1994" s="16">
        <v>1829.0</v>
      </c>
      <c r="B1994" s="10" t="str">
        <f t="array" ref="B1994">IFERROR(XLOOKUP(A1994,'Asignacion Ene'!A:A,'Asignacion Ene'!C:C))</f>
        <v>Circuitos</v>
      </c>
      <c r="C1994" s="10" t="str">
        <f t="array" ref="C1994">IFERROR(XLOOKUP(A1994,'Asignacion Ene'!A:A,'Asignacion Ene'!B:B))</f>
        <v>EC-03</v>
      </c>
      <c r="D1994" s="28">
        <v>45677.0</v>
      </c>
      <c r="E1994" s="16" t="s">
        <v>152</v>
      </c>
      <c r="F1994" s="10" t="str">
        <f t="array" ref="F1994">IFERROR(XLOOKUP(E1994,Operadores!A:A,Operadores!B:B))</f>
        <v>HERAL04</v>
      </c>
      <c r="G1994" s="16" t="s">
        <v>83</v>
      </c>
      <c r="H1994" s="13">
        <v>19.38</v>
      </c>
      <c r="I1994" s="18">
        <v>340.0</v>
      </c>
      <c r="J1994" s="15">
        <f t="shared" si="5"/>
        <v>6589.2</v>
      </c>
      <c r="K1994" s="10" t="str">
        <f t="array" ref="K1994">IFERROR(XLOOKUP(G1994,'Tipo de Carga'!A:A,'Tipo de Carga'!B:B))</f>
        <v>Autoabasto</v>
      </c>
      <c r="L1994" s="10">
        <f t="shared" si="2"/>
        <v>4</v>
      </c>
      <c r="M1994" s="10">
        <f t="shared" si="3"/>
        <v>20</v>
      </c>
      <c r="N1994" s="10">
        <f t="shared" si="4"/>
        <v>1</v>
      </c>
      <c r="O1994" s="10" t="str">
        <f t="array" ref="O1994">IFERROR(XLOOKUP(G1994,'Tipo de Carga'!A:A,'Tipo de Carga'!C:C))</f>
        <v>Diesel</v>
      </c>
    </row>
    <row r="1995">
      <c r="A1995" s="16">
        <v>1909.0</v>
      </c>
      <c r="B1995" s="10" t="str">
        <f t="array" ref="B1995">IFERROR(XLOOKUP(A1995,'Asignacion Ene'!A:A,'Asignacion Ene'!C:C))</f>
        <v>Circuitos</v>
      </c>
      <c r="C1995" s="10" t="str">
        <f t="array" ref="C1995">IFERROR(XLOOKUP(A1995,'Asignacion Ene'!A:A,'Asignacion Ene'!B:B))</f>
        <v>EC-03</v>
      </c>
      <c r="D1995" s="28">
        <v>45677.0</v>
      </c>
      <c r="E1995" s="16" t="s">
        <v>347</v>
      </c>
      <c r="F1995" s="10" t="str">
        <f t="array" ref="F1995">IFERROR(XLOOKUP(E1995,Operadores!A:A,Operadores!B:B))</f>
        <v>ZUÑDAV</v>
      </c>
      <c r="G1995" s="16" t="s">
        <v>86</v>
      </c>
      <c r="H1995" s="13">
        <v>20.12557</v>
      </c>
      <c r="I1995" s="18">
        <v>895.0</v>
      </c>
      <c r="J1995" s="15">
        <f t="shared" si="5"/>
        <v>18012.38515</v>
      </c>
      <c r="K1995" s="10" t="str">
        <f t="array" ref="K1995">IFERROR(XLOOKUP(G1995,'Tipo de Carga'!A:A,'Tipo de Carga'!B:B))</f>
        <v>Autoabasto</v>
      </c>
      <c r="L1995" s="10">
        <f t="shared" si="2"/>
        <v>4</v>
      </c>
      <c r="M1995" s="10">
        <f t="shared" si="3"/>
        <v>20</v>
      </c>
      <c r="N1995" s="10">
        <f t="shared" si="4"/>
        <v>1</v>
      </c>
      <c r="O1995" s="10" t="str">
        <f t="array" ref="O1995">IFERROR(XLOOKUP(G1995,'Tipo de Carga'!A:A,'Tipo de Carga'!C:C))</f>
        <v>Diesel</v>
      </c>
    </row>
    <row r="1996">
      <c r="A1996" s="16">
        <v>1948.0</v>
      </c>
      <c r="B1996" s="10" t="str">
        <f t="array" ref="B1996">IFERROR(XLOOKUP(A1996,'Asignacion Ene'!A:A,'Asignacion Ene'!C:C))</f>
        <v>Circuitos</v>
      </c>
      <c r="C1996" s="10" t="str">
        <f t="array" ref="C1996">IFERROR(XLOOKUP(A1996,'Asignacion Ene'!A:A,'Asignacion Ene'!B:B))</f>
        <v>EC-03</v>
      </c>
      <c r="D1996" s="28">
        <v>45677.0</v>
      </c>
      <c r="E1996" s="16" t="s">
        <v>81</v>
      </c>
      <c r="F1996" s="10" t="str">
        <f t="array" ref="F1996">IFERROR(XLOOKUP(E1996,Operadores!A:A,Operadores!B:B))</f>
        <v>MOREFR</v>
      </c>
      <c r="G1996" s="16" t="s">
        <v>86</v>
      </c>
      <c r="H1996" s="13">
        <v>20.12557</v>
      </c>
      <c r="I1996" s="18">
        <v>345.0</v>
      </c>
      <c r="J1996" s="15">
        <f t="shared" si="5"/>
        <v>6943.32165</v>
      </c>
      <c r="K1996" s="10" t="str">
        <f t="array" ref="K1996">IFERROR(XLOOKUP(G1996,'Tipo de Carga'!A:A,'Tipo de Carga'!B:B))</f>
        <v>Autoabasto</v>
      </c>
      <c r="L1996" s="10">
        <f t="shared" si="2"/>
        <v>4</v>
      </c>
      <c r="M1996" s="10">
        <f t="shared" si="3"/>
        <v>20</v>
      </c>
      <c r="N1996" s="10">
        <f t="shared" si="4"/>
        <v>1</v>
      </c>
      <c r="O1996" s="10" t="str">
        <f t="array" ref="O1996">IFERROR(XLOOKUP(G1996,'Tipo de Carga'!A:A,'Tipo de Carga'!C:C))</f>
        <v>Diesel</v>
      </c>
    </row>
    <row r="1997">
      <c r="A1997" s="16">
        <v>1938.0</v>
      </c>
      <c r="B1997" s="10" t="str">
        <f t="array" ref="B1997">IFERROR(XLOOKUP(A1997,'Asignacion Ene'!A:A,'Asignacion Ene'!C:C))</f>
        <v>Sayer Sencillo</v>
      </c>
      <c r="C1997" s="10" t="str">
        <f t="array" ref="C1997">IFERROR(XLOOKUP(A1997,'Asignacion Ene'!A:A,'Asignacion Ene'!B:B))</f>
        <v>EC-04</v>
      </c>
      <c r="D1997" s="28">
        <v>45677.0</v>
      </c>
      <c r="E1997" s="16" t="s">
        <v>256</v>
      </c>
      <c r="F1997" s="10" t="str">
        <f t="array" ref="F1997">IFERROR(XLOOKUP(E1997,Operadores!A:A,Operadores!B:B))</f>
        <v>SOSCA01</v>
      </c>
      <c r="G1997" s="16" t="s">
        <v>86</v>
      </c>
      <c r="H1997" s="13">
        <v>20.12557</v>
      </c>
      <c r="I1997" s="18">
        <v>350.0</v>
      </c>
      <c r="J1997" s="15">
        <f t="shared" si="5"/>
        <v>7043.9495</v>
      </c>
      <c r="K1997" s="10" t="str">
        <f t="array" ref="K1997">IFERROR(XLOOKUP(G1997,'Tipo de Carga'!A:A,'Tipo de Carga'!B:B))</f>
        <v>Autoabasto</v>
      </c>
      <c r="L1997" s="10">
        <f t="shared" si="2"/>
        <v>4</v>
      </c>
      <c r="M1997" s="10">
        <f t="shared" si="3"/>
        <v>20</v>
      </c>
      <c r="N1997" s="10">
        <f t="shared" si="4"/>
        <v>1</v>
      </c>
      <c r="O1997" s="10" t="str">
        <f t="array" ref="O1997">IFERROR(XLOOKUP(G1997,'Tipo de Carga'!A:A,'Tipo de Carga'!C:C))</f>
        <v>Diesel</v>
      </c>
    </row>
    <row r="1998">
      <c r="A1998" s="16">
        <v>1948.0</v>
      </c>
      <c r="B1998" s="10" t="str">
        <f t="array" ref="B1998">IFERROR(XLOOKUP(A1998,'Asignacion Ene'!A:A,'Asignacion Ene'!C:C))</f>
        <v>Circuitos</v>
      </c>
      <c r="C1998" s="10" t="str">
        <f t="array" ref="C1998">IFERROR(XLOOKUP(A1998,'Asignacion Ene'!A:A,'Asignacion Ene'!B:B))</f>
        <v>EC-03</v>
      </c>
      <c r="D1998" s="28">
        <v>45677.0</v>
      </c>
      <c r="E1998" s="16" t="s">
        <v>81</v>
      </c>
      <c r="F1998" s="10" t="str">
        <f t="array" ref="F1998">IFERROR(XLOOKUP(E1998,Operadores!A:A,Operadores!B:B))</f>
        <v>MOREFR</v>
      </c>
      <c r="G1998" s="16" t="s">
        <v>86</v>
      </c>
      <c r="H1998" s="13">
        <v>20.12557</v>
      </c>
      <c r="I1998" s="18">
        <v>37.0</v>
      </c>
      <c r="J1998" s="15">
        <f t="shared" si="5"/>
        <v>744.64609</v>
      </c>
      <c r="K1998" s="10" t="str">
        <f t="array" ref="K1998">IFERROR(XLOOKUP(G1998,'Tipo de Carga'!A:A,'Tipo de Carga'!B:B))</f>
        <v>Autoabasto</v>
      </c>
      <c r="L1998" s="10">
        <f t="shared" si="2"/>
        <v>4</v>
      </c>
      <c r="M1998" s="10">
        <f t="shared" si="3"/>
        <v>20</v>
      </c>
      <c r="N1998" s="10">
        <f t="shared" si="4"/>
        <v>1</v>
      </c>
      <c r="O1998" s="10" t="str">
        <f t="array" ref="O1998">IFERROR(XLOOKUP(G1998,'Tipo de Carga'!A:A,'Tipo de Carga'!C:C))</f>
        <v>Diesel</v>
      </c>
    </row>
    <row r="1999">
      <c r="A1999" s="16">
        <v>1774.0</v>
      </c>
      <c r="B1999" s="10" t="str">
        <f t="array" ref="B1999">IFERROR(XLOOKUP(A1999,'Asignacion Ene'!A:A,'Asignacion Ene'!C:C))</f>
        <v>Circuitos</v>
      </c>
      <c r="C1999" s="10" t="str">
        <f t="array" ref="C1999">IFERROR(XLOOKUP(A1999,'Asignacion Ene'!A:A,'Asignacion Ene'!B:B))</f>
        <v>EC-03</v>
      </c>
      <c r="D1999" s="28">
        <v>45677.0</v>
      </c>
      <c r="E1999" s="16" t="s">
        <v>397</v>
      </c>
      <c r="F1999" s="10" t="str">
        <f t="array" ref="F1999">IFERROR(XLOOKUP(E1999,Operadores!A:A,Operadores!B:B))</f>
        <v>CASSA</v>
      </c>
      <c r="G1999" s="16" t="s">
        <v>86</v>
      </c>
      <c r="H1999" s="13">
        <v>20.12557</v>
      </c>
      <c r="I1999" s="18">
        <v>307.0</v>
      </c>
      <c r="J1999" s="15">
        <f t="shared" si="5"/>
        <v>6178.54999</v>
      </c>
      <c r="K1999" s="10" t="str">
        <f t="array" ref="K1999">IFERROR(XLOOKUP(G1999,'Tipo de Carga'!A:A,'Tipo de Carga'!B:B))</f>
        <v>Autoabasto</v>
      </c>
      <c r="L1999" s="10">
        <f t="shared" si="2"/>
        <v>4</v>
      </c>
      <c r="M1999" s="10">
        <f t="shared" si="3"/>
        <v>20</v>
      </c>
      <c r="N1999" s="10">
        <f t="shared" si="4"/>
        <v>1</v>
      </c>
      <c r="O1999" s="10" t="str">
        <f t="array" ref="O1999">IFERROR(XLOOKUP(G1999,'Tipo de Carga'!A:A,'Tipo de Carga'!C:C))</f>
        <v>Diesel</v>
      </c>
    </row>
    <row r="2000">
      <c r="A2000" s="16">
        <v>1741.0</v>
      </c>
      <c r="B2000" s="10" t="str">
        <f t="array" ref="B2000">IFERROR(XLOOKUP(A2000,'Asignacion Ene'!A:A,'Asignacion Ene'!C:C))</f>
        <v>Hisense</v>
      </c>
      <c r="C2000" s="10" t="str">
        <f t="array" ref="C2000">IFERROR(XLOOKUP(A2000,'Asignacion Ene'!A:A,'Asignacion Ene'!B:B))</f>
        <v>EC-03</v>
      </c>
      <c r="D2000" s="28">
        <v>45677.0</v>
      </c>
      <c r="E2000" s="16" t="s">
        <v>117</v>
      </c>
      <c r="F2000" s="10" t="str">
        <f t="array" ref="F2000">IFERROR(XLOOKUP(E2000,Operadores!A:A,Operadores!B:B))</f>
        <v>GALSA</v>
      </c>
      <c r="G2000" s="16" t="s">
        <v>33</v>
      </c>
      <c r="H2000" s="13">
        <v>19.16868</v>
      </c>
      <c r="I2000" s="18">
        <v>468.0</v>
      </c>
      <c r="J2000" s="15">
        <f t="shared" si="5"/>
        <v>8970.94224</v>
      </c>
      <c r="K2000" s="10" t="str">
        <f t="array" ref="K2000">IFERROR(XLOOKUP(G2000,'Tipo de Carga'!A:A,'Tipo de Carga'!B:B))</f>
        <v>Autoabasto</v>
      </c>
      <c r="L2000" s="10">
        <f t="shared" si="2"/>
        <v>4</v>
      </c>
      <c r="M2000" s="10">
        <f t="shared" si="3"/>
        <v>20</v>
      </c>
      <c r="N2000" s="10">
        <f t="shared" si="4"/>
        <v>1</v>
      </c>
      <c r="O2000" s="10" t="str">
        <f t="array" ref="O2000">IFERROR(XLOOKUP(G2000,'Tipo de Carga'!A:A,'Tipo de Carga'!C:C))</f>
        <v>Diesel</v>
      </c>
    </row>
    <row r="2001">
      <c r="A2001" s="16">
        <v>2013.0</v>
      </c>
      <c r="B2001" s="10" t="str">
        <f t="array" ref="B2001">IFERROR(XLOOKUP(A2001,'Asignacion Ene'!A:A,'Asignacion Ene'!C:C))</f>
        <v>MeLi Dedicado Merida</v>
      </c>
      <c r="C2001" s="10" t="str">
        <f t="array" ref="C2001">IFERROR(XLOOKUP(A2001,'Asignacion Ene'!A:A,'Asignacion Ene'!B:B))</f>
        <v>EC-05</v>
      </c>
      <c r="D2001" s="28">
        <v>45677.0</v>
      </c>
      <c r="E2001" s="16" t="s">
        <v>35</v>
      </c>
      <c r="F2001" s="10" t="str">
        <f t="array" ref="F2001">IFERROR(XLOOKUP(E2001,Operadores!A:A,Operadores!B:B))</f>
        <v>MONENR</v>
      </c>
      <c r="G2001" s="16" t="s">
        <v>33</v>
      </c>
      <c r="H2001" s="13">
        <v>19.16868</v>
      </c>
      <c r="I2001" s="18">
        <v>315.0</v>
      </c>
      <c r="J2001" s="15">
        <f t="shared" si="5"/>
        <v>6038.1342</v>
      </c>
      <c r="K2001" s="10" t="str">
        <f t="array" ref="K2001">IFERROR(XLOOKUP(G2001,'Tipo de Carga'!A:A,'Tipo de Carga'!B:B))</f>
        <v>Autoabasto</v>
      </c>
      <c r="L2001" s="10">
        <f t="shared" si="2"/>
        <v>4</v>
      </c>
      <c r="M2001" s="10">
        <f t="shared" si="3"/>
        <v>20</v>
      </c>
      <c r="N2001" s="10">
        <f t="shared" si="4"/>
        <v>1</v>
      </c>
      <c r="O2001" s="10" t="str">
        <f t="array" ref="O2001">IFERROR(XLOOKUP(G2001,'Tipo de Carga'!A:A,'Tipo de Carga'!C:C))</f>
        <v>Diesel</v>
      </c>
    </row>
    <row r="2002">
      <c r="A2002" s="16">
        <v>1987.0</v>
      </c>
      <c r="B2002" s="10" t="str">
        <f t="array" ref="B2002">IFERROR(XLOOKUP(A2002,'Asignacion Ene'!A:A,'Asignacion Ene'!C:C))</f>
        <v>MeLi asignado SD</v>
      </c>
      <c r="C2002" s="10" t="str">
        <f t="array" ref="C2002">IFERROR(XLOOKUP(A2002,'Asignacion Ene'!A:A,'Asignacion Ene'!B:B))</f>
        <v>EC-05</v>
      </c>
      <c r="D2002" s="28">
        <v>45677.0</v>
      </c>
      <c r="E2002" s="16" t="s">
        <v>245</v>
      </c>
      <c r="F2002" s="10" t="str">
        <f t="array" ref="F2002">IFERROR(XLOOKUP(E2002,Operadores!A:A,Operadores!B:B))</f>
        <v>SORJUL</v>
      </c>
      <c r="G2002" s="16" t="s">
        <v>33</v>
      </c>
      <c r="H2002" s="13">
        <v>19.16868</v>
      </c>
      <c r="I2002" s="18">
        <v>832.0</v>
      </c>
      <c r="J2002" s="15">
        <f t="shared" si="5"/>
        <v>15948.34176</v>
      </c>
      <c r="K2002" s="10" t="str">
        <f t="array" ref="K2002">IFERROR(XLOOKUP(G2002,'Tipo de Carga'!A:A,'Tipo de Carga'!B:B))</f>
        <v>Autoabasto</v>
      </c>
      <c r="L2002" s="10">
        <f t="shared" si="2"/>
        <v>4</v>
      </c>
      <c r="M2002" s="10">
        <f t="shared" si="3"/>
        <v>20</v>
      </c>
      <c r="N2002" s="10">
        <f t="shared" si="4"/>
        <v>1</v>
      </c>
      <c r="O2002" s="10" t="str">
        <f t="array" ref="O2002">IFERROR(XLOOKUP(G2002,'Tipo de Carga'!A:A,'Tipo de Carga'!C:C))</f>
        <v>Diesel</v>
      </c>
    </row>
    <row r="2003">
      <c r="A2003" s="16">
        <v>1907.0</v>
      </c>
      <c r="B2003" s="10" t="str">
        <f t="array" ref="B2003">IFERROR(XLOOKUP(A2003,'Asignacion Ene'!A:A,'Asignacion Ene'!C:C))</f>
        <v>Circuitos</v>
      </c>
      <c r="C2003" s="10" t="str">
        <f t="array" ref="C2003">IFERROR(XLOOKUP(A2003,'Asignacion Ene'!A:A,'Asignacion Ene'!B:B))</f>
        <v>EC-03</v>
      </c>
      <c r="D2003" s="28">
        <v>45677.0</v>
      </c>
      <c r="E2003" s="16" t="s">
        <v>287</v>
      </c>
      <c r="F2003" s="10" t="str">
        <f t="array" ref="F2003">IFERROR(XLOOKUP(E2003,Operadores!A:A,Operadores!B:B))</f>
        <v>HUAIS</v>
      </c>
      <c r="G2003" s="16" t="s">
        <v>39</v>
      </c>
      <c r="H2003" s="13">
        <v>20.806606</v>
      </c>
      <c r="I2003" s="18">
        <v>472.0</v>
      </c>
      <c r="J2003" s="15">
        <f t="shared" si="5"/>
        <v>9820.718032</v>
      </c>
      <c r="K2003" s="10" t="str">
        <f t="array" ref="K2003">IFERROR(XLOOKUP(G2003,'Tipo de Carga'!A:A,'Tipo de Carga'!B:B))</f>
        <v>Autoabasto</v>
      </c>
      <c r="L2003" s="10">
        <f t="shared" si="2"/>
        <v>4</v>
      </c>
      <c r="M2003" s="10">
        <f t="shared" si="3"/>
        <v>20</v>
      </c>
      <c r="N2003" s="10">
        <f t="shared" si="4"/>
        <v>1</v>
      </c>
      <c r="O2003" s="10" t="str">
        <f t="array" ref="O2003">IFERROR(XLOOKUP(G2003,'Tipo de Carga'!A:A,'Tipo de Carga'!C:C))</f>
        <v>Diesel</v>
      </c>
    </row>
    <row r="2004">
      <c r="A2004" s="16">
        <v>2017.0</v>
      </c>
      <c r="B2004" s="10" t="str">
        <f t="array" ref="B2004">IFERROR(XLOOKUP(A2004,'Asignacion Ene'!A:A,'Asignacion Ene'!C:C))</f>
        <v>MeLi Dedicado TD</v>
      </c>
      <c r="C2004" s="10" t="str">
        <f t="array" ref="C2004">IFERROR(XLOOKUP(A2004,'Asignacion Ene'!A:A,'Asignacion Ene'!B:B))</f>
        <v>EC-05</v>
      </c>
      <c r="D2004" s="28">
        <v>45677.0</v>
      </c>
      <c r="E2004" s="16" t="s">
        <v>40</v>
      </c>
      <c r="F2004" s="10" t="str">
        <f t="array" ref="F2004">IFERROR(XLOOKUP(E2004,Operadores!A:A,Operadores!B:B))</f>
        <v>LUNADO</v>
      </c>
      <c r="G2004" s="16" t="s">
        <v>39</v>
      </c>
      <c r="H2004" s="13">
        <v>20.806606</v>
      </c>
      <c r="I2004" s="18">
        <v>220.0</v>
      </c>
      <c r="J2004" s="15">
        <f t="shared" si="5"/>
        <v>4577.45332</v>
      </c>
      <c r="K2004" s="10" t="str">
        <f t="array" ref="K2004">IFERROR(XLOOKUP(G2004,'Tipo de Carga'!A:A,'Tipo de Carga'!B:B))</f>
        <v>Autoabasto</v>
      </c>
      <c r="L2004" s="10">
        <f t="shared" si="2"/>
        <v>4</v>
      </c>
      <c r="M2004" s="10">
        <f t="shared" si="3"/>
        <v>20</v>
      </c>
      <c r="N2004" s="10">
        <f t="shared" si="4"/>
        <v>1</v>
      </c>
      <c r="O2004" s="10" t="str">
        <f t="array" ref="O2004">IFERROR(XLOOKUP(G2004,'Tipo de Carga'!A:A,'Tipo de Carga'!C:C))</f>
        <v>Diesel</v>
      </c>
    </row>
    <row r="2005">
      <c r="A2005" s="16">
        <v>1999.0</v>
      </c>
      <c r="B2005" s="10" t="str">
        <f t="array" ref="B2005">IFERROR(XLOOKUP(A2005,'Asignacion Ene'!A:A,'Asignacion Ene'!C:C))</f>
        <v>MeLi Dedicado Merida</v>
      </c>
      <c r="C2005" s="10" t="str">
        <f t="array" ref="C2005">IFERROR(XLOOKUP(A2005,'Asignacion Ene'!A:A,'Asignacion Ene'!B:B))</f>
        <v>EC-05</v>
      </c>
      <c r="D2005" s="28">
        <v>45677.0</v>
      </c>
      <c r="E2005" s="16" t="s">
        <v>88</v>
      </c>
      <c r="F2005" s="10" t="str">
        <f t="array" ref="F2005">IFERROR(XLOOKUP(E2005,Operadores!A:A,Operadores!B:B))</f>
        <v>CAMJOS</v>
      </c>
      <c r="G2005" s="16" t="s">
        <v>39</v>
      </c>
      <c r="H2005" s="13">
        <v>20.806606</v>
      </c>
      <c r="I2005" s="18">
        <v>465.0</v>
      </c>
      <c r="J2005" s="15">
        <f t="shared" si="5"/>
        <v>9675.07179</v>
      </c>
      <c r="K2005" s="10" t="str">
        <f t="array" ref="K2005">IFERROR(XLOOKUP(G2005,'Tipo de Carga'!A:A,'Tipo de Carga'!B:B))</f>
        <v>Autoabasto</v>
      </c>
      <c r="L2005" s="10">
        <f t="shared" si="2"/>
        <v>4</v>
      </c>
      <c r="M2005" s="10">
        <f t="shared" si="3"/>
        <v>20</v>
      </c>
      <c r="N2005" s="10">
        <f t="shared" si="4"/>
        <v>1</v>
      </c>
      <c r="O2005" s="10" t="str">
        <f t="array" ref="O2005">IFERROR(XLOOKUP(G2005,'Tipo de Carga'!A:A,'Tipo de Carga'!C:C))</f>
        <v>Diesel</v>
      </c>
    </row>
    <row r="2006">
      <c r="A2006" s="16">
        <v>2001.0</v>
      </c>
      <c r="B2006" s="10" t="str">
        <f t="array" ref="B2006">IFERROR(XLOOKUP(A2006,'Asignacion Ene'!A:A,'Asignacion Ene'!C:C))</f>
        <v>MeLi Dedicado Merida</v>
      </c>
      <c r="C2006" s="10" t="str">
        <f t="array" ref="C2006">IFERROR(XLOOKUP(A2006,'Asignacion Ene'!A:A,'Asignacion Ene'!B:B))</f>
        <v>EC-05</v>
      </c>
      <c r="D2006" s="28">
        <v>45677.0</v>
      </c>
      <c r="E2006" s="16" t="s">
        <v>173</v>
      </c>
      <c r="F2006" s="10" t="str">
        <f t="array" ref="F2006">IFERROR(XLOOKUP(E2006,Operadores!A:A,Operadores!B:B))</f>
        <v>GARJUL</v>
      </c>
      <c r="G2006" s="16" t="s">
        <v>39</v>
      </c>
      <c r="H2006" s="13">
        <v>20.806606</v>
      </c>
      <c r="I2006" s="18">
        <v>220.0</v>
      </c>
      <c r="J2006" s="15">
        <f t="shared" si="5"/>
        <v>4577.45332</v>
      </c>
      <c r="K2006" s="10" t="str">
        <f t="array" ref="K2006">IFERROR(XLOOKUP(G2006,'Tipo de Carga'!A:A,'Tipo de Carga'!B:B))</f>
        <v>Autoabasto</v>
      </c>
      <c r="L2006" s="10">
        <f t="shared" si="2"/>
        <v>4</v>
      </c>
      <c r="M2006" s="10">
        <f t="shared" si="3"/>
        <v>20</v>
      </c>
      <c r="N2006" s="10">
        <f t="shared" si="4"/>
        <v>1</v>
      </c>
      <c r="O2006" s="10" t="str">
        <f t="array" ref="O2006">IFERROR(XLOOKUP(G2006,'Tipo de Carga'!A:A,'Tipo de Carga'!C:C))</f>
        <v>Diesel</v>
      </c>
    </row>
    <row r="2007">
      <c r="A2007" s="16">
        <v>1728.0</v>
      </c>
      <c r="B2007" s="10" t="str">
        <f t="array" ref="B2007">IFERROR(XLOOKUP(A2007,'Asignacion Ene'!A:A,'Asignacion Ene'!C:C))</f>
        <v>Wm Full</v>
      </c>
      <c r="C2007" s="10" t="str">
        <f t="array" ref="C2007">IFERROR(XLOOKUP(A2007,'Asignacion Ene'!A:A,'Asignacion Ene'!B:B))</f>
        <v>EC-08</v>
      </c>
      <c r="D2007" s="28">
        <v>45677.0</v>
      </c>
      <c r="E2007" s="16" t="s">
        <v>172</v>
      </c>
      <c r="F2007" s="10" t="str">
        <f t="array" ref="F2007">IFERROR(XLOOKUP(E2007,Operadores!A:A,Operadores!B:B))</f>
        <v>VILJE</v>
      </c>
      <c r="G2007" s="16" t="s">
        <v>39</v>
      </c>
      <c r="H2007" s="13">
        <v>20.806606</v>
      </c>
      <c r="I2007" s="18">
        <v>405.0</v>
      </c>
      <c r="J2007" s="15">
        <f t="shared" si="5"/>
        <v>8426.67543</v>
      </c>
      <c r="K2007" s="10" t="str">
        <f t="array" ref="K2007">IFERROR(XLOOKUP(G2007,'Tipo de Carga'!A:A,'Tipo de Carga'!B:B))</f>
        <v>Autoabasto</v>
      </c>
      <c r="L2007" s="10">
        <f t="shared" si="2"/>
        <v>4</v>
      </c>
      <c r="M2007" s="10">
        <f t="shared" si="3"/>
        <v>20</v>
      </c>
      <c r="N2007" s="10">
        <f t="shared" si="4"/>
        <v>1</v>
      </c>
      <c r="O2007" s="10" t="str">
        <f t="array" ref="O2007">IFERROR(XLOOKUP(G2007,'Tipo de Carga'!A:A,'Tipo de Carga'!C:C))</f>
        <v>Diesel</v>
      </c>
    </row>
    <row r="2008">
      <c r="A2008" s="16">
        <v>2018.0</v>
      </c>
      <c r="B2008" s="10" t="str">
        <f t="array" ref="B2008">IFERROR(XLOOKUP(A2008,'Asignacion Ene'!A:A,'Asignacion Ene'!C:C))</f>
        <v>MeLi Asignado TD</v>
      </c>
      <c r="C2008" s="10" t="str">
        <f t="array" ref="C2008">IFERROR(XLOOKUP(A2008,'Asignacion Ene'!A:A,'Asignacion Ene'!B:B))</f>
        <v>EC-05</v>
      </c>
      <c r="D2008" s="28">
        <v>45677.0</v>
      </c>
      <c r="E2008" s="16" t="s">
        <v>205</v>
      </c>
      <c r="F2008" s="10" t="str">
        <f t="array" ref="F2008">IFERROR(XLOOKUP(E2008,Operadores!A:A,Operadores!B:B))</f>
        <v>MACFRA</v>
      </c>
      <c r="G2008" s="16" t="s">
        <v>39</v>
      </c>
      <c r="H2008" s="13">
        <v>20.806606</v>
      </c>
      <c r="I2008" s="18">
        <v>243.0</v>
      </c>
      <c r="J2008" s="15">
        <f t="shared" si="5"/>
        <v>5056.005258</v>
      </c>
      <c r="K2008" s="10" t="str">
        <f t="array" ref="K2008">IFERROR(XLOOKUP(G2008,'Tipo de Carga'!A:A,'Tipo de Carga'!B:B))</f>
        <v>Autoabasto</v>
      </c>
      <c r="L2008" s="10">
        <f t="shared" si="2"/>
        <v>4</v>
      </c>
      <c r="M2008" s="10">
        <f t="shared" si="3"/>
        <v>20</v>
      </c>
      <c r="N2008" s="10">
        <f t="shared" si="4"/>
        <v>1</v>
      </c>
      <c r="O2008" s="10" t="str">
        <f t="array" ref="O2008">IFERROR(XLOOKUP(G2008,'Tipo de Carga'!A:A,'Tipo de Carga'!C:C))</f>
        <v>Diesel</v>
      </c>
    </row>
    <row r="2009">
      <c r="A2009" s="16">
        <v>1865.0</v>
      </c>
      <c r="B2009" s="10" t="str">
        <f t="array" ref="B2009">IFERROR(XLOOKUP(A2009,'Asignacion Ene'!A:A,'Asignacion Ene'!C:C))</f>
        <v>Circuitos</v>
      </c>
      <c r="C2009" s="10" t="str">
        <f t="array" ref="C2009">IFERROR(XLOOKUP(A2009,'Asignacion Ene'!A:A,'Asignacion Ene'!B:B))</f>
        <v>EC-03</v>
      </c>
      <c r="D2009" s="28">
        <v>45677.0</v>
      </c>
      <c r="E2009" s="16" t="s">
        <v>131</v>
      </c>
      <c r="F2009" s="10" t="str">
        <f t="array" ref="F2009">IFERROR(XLOOKUP(E2009,Operadores!A:A,Operadores!B:B))</f>
        <v>REYRAU</v>
      </c>
      <c r="G2009" s="16" t="s">
        <v>39</v>
      </c>
      <c r="H2009" s="13">
        <v>20.806606</v>
      </c>
      <c r="I2009" s="18">
        <v>650.0</v>
      </c>
      <c r="J2009" s="15">
        <f t="shared" si="5"/>
        <v>13524.2939</v>
      </c>
      <c r="K2009" s="10" t="str">
        <f t="array" ref="K2009">IFERROR(XLOOKUP(G2009,'Tipo de Carga'!A:A,'Tipo de Carga'!B:B))</f>
        <v>Autoabasto</v>
      </c>
      <c r="L2009" s="10">
        <f t="shared" si="2"/>
        <v>4</v>
      </c>
      <c r="M2009" s="10">
        <f t="shared" si="3"/>
        <v>20</v>
      </c>
      <c r="N2009" s="10">
        <f t="shared" si="4"/>
        <v>1</v>
      </c>
      <c r="O2009" s="10" t="str">
        <f t="array" ref="O2009">IFERROR(XLOOKUP(G2009,'Tipo de Carga'!A:A,'Tipo de Carga'!C:C))</f>
        <v>Diesel</v>
      </c>
    </row>
    <row r="2010">
      <c r="A2010" s="16">
        <v>1811.0</v>
      </c>
      <c r="B2010" s="10" t="str">
        <f t="array" ref="B2010">IFERROR(XLOOKUP(A2010,'Asignacion Ene'!A:A,'Asignacion Ene'!C:C))</f>
        <v>Wm Sencillo</v>
      </c>
      <c r="C2010" s="10" t="str">
        <f t="array" ref="C2010">IFERROR(XLOOKUP(A2010,'Asignacion Ene'!A:A,'Asignacion Ene'!B:B))</f>
        <v>EC-08</v>
      </c>
      <c r="D2010" s="28">
        <v>45677.0</v>
      </c>
      <c r="E2010" s="16" t="s">
        <v>284</v>
      </c>
      <c r="F2010" s="10" t="str">
        <f t="array" ref="F2010">IFERROR(XLOOKUP(E2010,Operadores!A:A,Operadores!B:B))</f>
        <v>SOTJES01</v>
      </c>
      <c r="G2010" s="16" t="s">
        <v>39</v>
      </c>
      <c r="H2010" s="13">
        <v>20.806606</v>
      </c>
      <c r="I2010" s="18">
        <v>528.0</v>
      </c>
      <c r="J2010" s="15">
        <f t="shared" si="5"/>
        <v>10985.88797</v>
      </c>
      <c r="K2010" s="10" t="str">
        <f t="array" ref="K2010">IFERROR(XLOOKUP(G2010,'Tipo de Carga'!A:A,'Tipo de Carga'!B:B))</f>
        <v>Autoabasto</v>
      </c>
      <c r="L2010" s="10">
        <f t="shared" si="2"/>
        <v>4</v>
      </c>
      <c r="M2010" s="10">
        <f t="shared" si="3"/>
        <v>20</v>
      </c>
      <c r="N2010" s="10">
        <f t="shared" si="4"/>
        <v>1</v>
      </c>
      <c r="O2010" s="10" t="str">
        <f t="array" ref="O2010">IFERROR(XLOOKUP(G2010,'Tipo de Carga'!A:A,'Tipo de Carga'!C:C))</f>
        <v>Diesel</v>
      </c>
    </row>
    <row r="2011">
      <c r="A2011" s="16">
        <v>1721.0</v>
      </c>
      <c r="B2011" s="10" t="str">
        <f t="array" ref="B2011">IFERROR(XLOOKUP(A2011,'Asignacion Ene'!A:A,'Asignacion Ene'!C:C))</f>
        <v>Wm Full</v>
      </c>
      <c r="C2011" s="10" t="str">
        <f t="array" ref="C2011">IFERROR(XLOOKUP(A2011,'Asignacion Ene'!A:A,'Asignacion Ene'!B:B))</f>
        <v>EC-08</v>
      </c>
      <c r="D2011" s="28">
        <v>45677.0</v>
      </c>
      <c r="E2011" s="16" t="s">
        <v>371</v>
      </c>
      <c r="F2011" s="10" t="str">
        <f t="array" ref="F2011">IFERROR(XLOOKUP(E2011,Operadores!A:A,Operadores!B:B))</f>
        <v>MAYSA</v>
      </c>
      <c r="G2011" s="16" t="s">
        <v>39</v>
      </c>
      <c r="H2011" s="13">
        <v>20.806606</v>
      </c>
      <c r="I2011" s="18">
        <v>391.0</v>
      </c>
      <c r="J2011" s="15">
        <f t="shared" si="5"/>
        <v>8135.382946</v>
      </c>
      <c r="K2011" s="10" t="str">
        <f t="array" ref="K2011">IFERROR(XLOOKUP(G2011,'Tipo de Carga'!A:A,'Tipo de Carga'!B:B))</f>
        <v>Autoabasto</v>
      </c>
      <c r="L2011" s="10">
        <f t="shared" si="2"/>
        <v>4</v>
      </c>
      <c r="M2011" s="10">
        <f t="shared" si="3"/>
        <v>20</v>
      </c>
      <c r="N2011" s="10">
        <f t="shared" si="4"/>
        <v>1</v>
      </c>
      <c r="O2011" s="10" t="str">
        <f t="array" ref="O2011">IFERROR(XLOOKUP(G2011,'Tipo de Carga'!A:A,'Tipo de Carga'!C:C))</f>
        <v>Diesel</v>
      </c>
    </row>
    <row r="2012">
      <c r="A2012" s="16">
        <v>2004.0</v>
      </c>
      <c r="B2012" s="10" t="str">
        <f t="array" ref="B2012">IFERROR(XLOOKUP(A2012,'Asignacion Ene'!A:A,'Asignacion Ene'!C:C))</f>
        <v>MeLi Dedicado Merida</v>
      </c>
      <c r="C2012" s="10" t="str">
        <f t="array" ref="C2012">IFERROR(XLOOKUP(A2012,'Asignacion Ene'!A:A,'Asignacion Ene'!B:B))</f>
        <v>EC-05</v>
      </c>
      <c r="D2012" s="28">
        <v>45677.0</v>
      </c>
      <c r="E2012" s="16" t="s">
        <v>384</v>
      </c>
      <c r="F2012" s="10" t="str">
        <f t="array" ref="F2012">IFERROR(XLOOKUP(E2012,Operadores!A:A,Operadores!B:B))</f>
        <v>DOMLEO</v>
      </c>
      <c r="G2012" s="16" t="s">
        <v>39</v>
      </c>
      <c r="H2012" s="13">
        <v>20.806606</v>
      </c>
      <c r="I2012" s="18">
        <v>390.0</v>
      </c>
      <c r="J2012" s="15">
        <f t="shared" si="5"/>
        <v>8114.57634</v>
      </c>
      <c r="K2012" s="10" t="str">
        <f t="array" ref="K2012">IFERROR(XLOOKUP(G2012,'Tipo de Carga'!A:A,'Tipo de Carga'!B:B))</f>
        <v>Autoabasto</v>
      </c>
      <c r="L2012" s="10">
        <f t="shared" si="2"/>
        <v>4</v>
      </c>
      <c r="M2012" s="10">
        <f t="shared" si="3"/>
        <v>20</v>
      </c>
      <c r="N2012" s="10">
        <f t="shared" si="4"/>
        <v>1</v>
      </c>
      <c r="O2012" s="10" t="str">
        <f t="array" ref="O2012">IFERROR(XLOOKUP(G2012,'Tipo de Carga'!A:A,'Tipo de Carga'!C:C))</f>
        <v>Diesel</v>
      </c>
    </row>
    <row r="2013">
      <c r="A2013" s="16">
        <v>1887.0</v>
      </c>
      <c r="B2013" s="10" t="str">
        <f t="array" ref="B2013">IFERROR(XLOOKUP(A2013,'Asignacion Ene'!A:A,'Asignacion Ene'!C:C))</f>
        <v>Circuitos</v>
      </c>
      <c r="C2013" s="10" t="str">
        <f t="array" ref="C2013">IFERROR(XLOOKUP(A2013,'Asignacion Ene'!A:A,'Asignacion Ene'!B:B))</f>
        <v>EC-03</v>
      </c>
      <c r="D2013" s="28">
        <v>45677.0</v>
      </c>
      <c r="E2013" s="16" t="s">
        <v>375</v>
      </c>
      <c r="F2013" s="10" t="str">
        <f t="array" ref="F2013">IFERROR(XLOOKUP(E2013,Operadores!A:A,Operadores!B:B))</f>
        <v>NARCA</v>
      </c>
      <c r="G2013" s="16" t="s">
        <v>39</v>
      </c>
      <c r="H2013" s="13">
        <v>20.806606</v>
      </c>
      <c r="I2013" s="18">
        <v>182.0</v>
      </c>
      <c r="J2013" s="15">
        <f t="shared" si="5"/>
        <v>3786.802292</v>
      </c>
      <c r="K2013" s="10" t="str">
        <f t="array" ref="K2013">IFERROR(XLOOKUP(G2013,'Tipo de Carga'!A:A,'Tipo de Carga'!B:B))</f>
        <v>Autoabasto</v>
      </c>
      <c r="L2013" s="10">
        <f t="shared" si="2"/>
        <v>4</v>
      </c>
      <c r="M2013" s="10">
        <f t="shared" si="3"/>
        <v>20</v>
      </c>
      <c r="N2013" s="10">
        <f t="shared" si="4"/>
        <v>1</v>
      </c>
      <c r="O2013" s="10" t="str">
        <f t="array" ref="O2013">IFERROR(XLOOKUP(G2013,'Tipo de Carga'!A:A,'Tipo de Carga'!C:C))</f>
        <v>Diesel</v>
      </c>
    </row>
    <row r="2014">
      <c r="A2014" s="16">
        <v>2031.0</v>
      </c>
      <c r="B2014" s="10" t="str">
        <f t="array" ref="B2014">IFERROR(XLOOKUP(A2014,'Asignacion Ene'!A:A,'Asignacion Ene'!C:C))</f>
        <v>MeLi Dedicado Merida</v>
      </c>
      <c r="C2014" s="10" t="str">
        <f t="array" ref="C2014">IFERROR(XLOOKUP(A2014,'Asignacion Ene'!A:A,'Asignacion Ene'!B:B))</f>
        <v>EC-05</v>
      </c>
      <c r="D2014" s="28">
        <v>45677.0</v>
      </c>
      <c r="E2014" s="16" t="s">
        <v>239</v>
      </c>
      <c r="F2014" s="10" t="str">
        <f t="array" ref="F2014">IFERROR(XLOOKUP(E2014,Operadores!A:A,Operadores!B:B))</f>
        <v>LEOJUA</v>
      </c>
      <c r="G2014" s="16" t="s">
        <v>39</v>
      </c>
      <c r="H2014" s="13">
        <v>20.806606</v>
      </c>
      <c r="I2014" s="18">
        <v>242.0</v>
      </c>
      <c r="J2014" s="15">
        <f t="shared" si="5"/>
        <v>5035.198652</v>
      </c>
      <c r="K2014" s="10" t="str">
        <f t="array" ref="K2014">IFERROR(XLOOKUP(G2014,'Tipo de Carga'!A:A,'Tipo de Carga'!B:B))</f>
        <v>Autoabasto</v>
      </c>
      <c r="L2014" s="10">
        <f t="shared" si="2"/>
        <v>4</v>
      </c>
      <c r="M2014" s="10">
        <f t="shared" si="3"/>
        <v>20</v>
      </c>
      <c r="N2014" s="10">
        <f t="shared" si="4"/>
        <v>1</v>
      </c>
      <c r="O2014" s="10" t="str">
        <f t="array" ref="O2014">IFERROR(XLOOKUP(G2014,'Tipo de Carga'!A:A,'Tipo de Carga'!C:C))</f>
        <v>Diesel</v>
      </c>
    </row>
    <row r="2015">
      <c r="A2015" s="16">
        <v>1824.0</v>
      </c>
      <c r="B2015" s="10" t="str">
        <f t="array" ref="B2015">IFERROR(XLOOKUP(A2015,'Asignacion Ene'!A:A,'Asignacion Ene'!C:C))</f>
        <v>Wm Full</v>
      </c>
      <c r="C2015" s="10" t="str">
        <f t="array" ref="C2015">IFERROR(XLOOKUP(A2015,'Asignacion Ene'!A:A,'Asignacion Ene'!B:B))</f>
        <v>EC-08</v>
      </c>
      <c r="D2015" s="28">
        <v>45677.0</v>
      </c>
      <c r="E2015" s="16" t="s">
        <v>285</v>
      </c>
      <c r="F2015" s="10" t="str">
        <f t="array" ref="F2015">IFERROR(XLOOKUP(E2015,Operadores!A:A,Operadores!B:B))</f>
        <v>MENJUA01</v>
      </c>
      <c r="G2015" s="16" t="s">
        <v>39</v>
      </c>
      <c r="H2015" s="13">
        <v>20.806606</v>
      </c>
      <c r="I2015" s="18">
        <v>380.0</v>
      </c>
      <c r="J2015" s="15">
        <f t="shared" si="5"/>
        <v>7906.51028</v>
      </c>
      <c r="K2015" s="10" t="str">
        <f t="array" ref="K2015">IFERROR(XLOOKUP(G2015,'Tipo de Carga'!A:A,'Tipo de Carga'!B:B))</f>
        <v>Autoabasto</v>
      </c>
      <c r="L2015" s="10">
        <f t="shared" si="2"/>
        <v>4</v>
      </c>
      <c r="M2015" s="10">
        <f t="shared" si="3"/>
        <v>20</v>
      </c>
      <c r="N2015" s="10">
        <f t="shared" si="4"/>
        <v>1</v>
      </c>
      <c r="O2015" s="10" t="str">
        <f t="array" ref="O2015">IFERROR(XLOOKUP(G2015,'Tipo de Carga'!A:A,'Tipo de Carga'!C:C))</f>
        <v>Diesel</v>
      </c>
    </row>
    <row r="2016">
      <c r="A2016" s="16">
        <v>2021.0</v>
      </c>
      <c r="B2016" s="10" t="str">
        <f t="array" ref="B2016">IFERROR(XLOOKUP(A2016,'Asignacion Ene'!A:A,'Asignacion Ene'!C:C))</f>
        <v>MeLi Dedicado Merida</v>
      </c>
      <c r="C2016" s="10" t="str">
        <f t="array" ref="C2016">IFERROR(XLOOKUP(A2016,'Asignacion Ene'!A:A,'Asignacion Ene'!B:B))</f>
        <v>EC-05</v>
      </c>
      <c r="D2016" s="28">
        <v>45677.0</v>
      </c>
      <c r="E2016" s="16" t="s">
        <v>179</v>
      </c>
      <c r="F2016" s="10" t="str">
        <f t="array" ref="F2016">IFERROR(XLOOKUP(E2016,Operadores!A:A,Operadores!B:B))</f>
        <v>GUTIRV</v>
      </c>
      <c r="G2016" s="16" t="s">
        <v>39</v>
      </c>
      <c r="H2016" s="13">
        <v>20.806606</v>
      </c>
      <c r="I2016" s="18">
        <v>400.0</v>
      </c>
      <c r="J2016" s="15">
        <f t="shared" si="5"/>
        <v>8322.6424</v>
      </c>
      <c r="K2016" s="10" t="str">
        <f t="array" ref="K2016">IFERROR(XLOOKUP(G2016,'Tipo de Carga'!A:A,'Tipo de Carga'!B:B))</f>
        <v>Autoabasto</v>
      </c>
      <c r="L2016" s="10">
        <f t="shared" si="2"/>
        <v>4</v>
      </c>
      <c r="M2016" s="10">
        <f t="shared" si="3"/>
        <v>20</v>
      </c>
      <c r="N2016" s="10">
        <f t="shared" si="4"/>
        <v>1</v>
      </c>
      <c r="O2016" s="10" t="str">
        <f t="array" ref="O2016">IFERROR(XLOOKUP(G2016,'Tipo de Carga'!A:A,'Tipo de Carga'!C:C))</f>
        <v>Diesel</v>
      </c>
    </row>
    <row r="2017">
      <c r="A2017" s="16">
        <v>1818.0</v>
      </c>
      <c r="B2017" s="10" t="str">
        <f t="array" ref="B2017">IFERROR(XLOOKUP(A2017,'Asignacion Ene'!A:A,'Asignacion Ene'!C:C))</f>
        <v>Wm Full</v>
      </c>
      <c r="C2017" s="10" t="str">
        <f t="array" ref="C2017">IFERROR(XLOOKUP(A2017,'Asignacion Ene'!A:A,'Asignacion Ene'!B:B))</f>
        <v>EC-08</v>
      </c>
      <c r="D2017" s="28">
        <v>45677.0</v>
      </c>
      <c r="E2017" s="16" t="s">
        <v>176</v>
      </c>
      <c r="F2017" s="10" t="str">
        <f t="array" ref="F2017">IFERROR(XLOOKUP(E2017,Operadores!A:A,Operadores!B:B))</f>
        <v>HEROCT</v>
      </c>
      <c r="G2017" s="16" t="s">
        <v>39</v>
      </c>
      <c r="H2017" s="13">
        <v>20.806606</v>
      </c>
      <c r="I2017" s="18">
        <v>460.0</v>
      </c>
      <c r="J2017" s="15">
        <f t="shared" si="5"/>
        <v>9571.03876</v>
      </c>
      <c r="K2017" s="10" t="str">
        <f t="array" ref="K2017">IFERROR(XLOOKUP(G2017,'Tipo de Carga'!A:A,'Tipo de Carga'!B:B))</f>
        <v>Autoabasto</v>
      </c>
      <c r="L2017" s="10">
        <f t="shared" si="2"/>
        <v>4</v>
      </c>
      <c r="M2017" s="10">
        <f t="shared" si="3"/>
        <v>20</v>
      </c>
      <c r="N2017" s="10">
        <f t="shared" si="4"/>
        <v>1</v>
      </c>
      <c r="O2017" s="10" t="str">
        <f t="array" ref="O2017">IFERROR(XLOOKUP(G2017,'Tipo de Carga'!A:A,'Tipo de Carga'!C:C))</f>
        <v>Diesel</v>
      </c>
    </row>
    <row r="2018">
      <c r="A2018" s="16">
        <v>1758.0</v>
      </c>
      <c r="B2018" s="10" t="str">
        <f t="array" ref="B2018">IFERROR(XLOOKUP(A2018,'Asignacion Ene'!A:A,'Asignacion Ene'!C:C))</f>
        <v>Wm Full</v>
      </c>
      <c r="C2018" s="10" t="str">
        <f t="array" ref="C2018">IFERROR(XLOOKUP(A2018,'Asignacion Ene'!A:A,'Asignacion Ene'!B:B))</f>
        <v>EC-08</v>
      </c>
      <c r="D2018" s="28">
        <v>45677.0</v>
      </c>
      <c r="E2018" s="16" t="s">
        <v>259</v>
      </c>
      <c r="F2018" s="10" t="str">
        <f t="array" ref="F2018">IFERROR(XLOOKUP(E2018,Operadores!A:A,Operadores!B:B))</f>
        <v>PINGUA</v>
      </c>
      <c r="G2018" s="16" t="s">
        <v>39</v>
      </c>
      <c r="H2018" s="13">
        <v>20.806606</v>
      </c>
      <c r="I2018" s="18">
        <v>443.0</v>
      </c>
      <c r="J2018" s="15">
        <f t="shared" si="5"/>
        <v>9217.326458</v>
      </c>
      <c r="K2018" s="10" t="str">
        <f t="array" ref="K2018">IFERROR(XLOOKUP(G2018,'Tipo de Carga'!A:A,'Tipo de Carga'!B:B))</f>
        <v>Autoabasto</v>
      </c>
      <c r="L2018" s="10">
        <f t="shared" si="2"/>
        <v>4</v>
      </c>
      <c r="M2018" s="10">
        <f t="shared" si="3"/>
        <v>20</v>
      </c>
      <c r="N2018" s="10">
        <f t="shared" si="4"/>
        <v>1</v>
      </c>
      <c r="O2018" s="10" t="str">
        <f t="array" ref="O2018">IFERROR(XLOOKUP(G2018,'Tipo de Carga'!A:A,'Tipo de Carga'!C:C))</f>
        <v>Diesel</v>
      </c>
    </row>
    <row r="2019">
      <c r="A2019" s="16">
        <v>2026.0</v>
      </c>
      <c r="B2019" s="10" t="str">
        <f t="array" ref="B2019">IFERROR(XLOOKUP(A2019,'Asignacion Ene'!A:A,'Asignacion Ene'!C:C))</f>
        <v>MeLi Dedicado Merida</v>
      </c>
      <c r="C2019" s="10" t="str">
        <f t="array" ref="C2019">IFERROR(XLOOKUP(A2019,'Asignacion Ene'!A:A,'Asignacion Ene'!B:B))</f>
        <v>EC-05</v>
      </c>
      <c r="D2019" s="28">
        <v>45677.0</v>
      </c>
      <c r="E2019" s="16" t="s">
        <v>34</v>
      </c>
      <c r="F2019" s="10" t="str">
        <f t="array" ref="F2019">IFERROR(XLOOKUP(E2019,Operadores!A:A,Operadores!B:B))</f>
        <v>PERAN01</v>
      </c>
      <c r="G2019" s="16" t="s">
        <v>39</v>
      </c>
      <c r="H2019" s="13">
        <v>20.806606</v>
      </c>
      <c r="I2019" s="18">
        <v>449.0</v>
      </c>
      <c r="J2019" s="15">
        <f t="shared" si="5"/>
        <v>9342.166094</v>
      </c>
      <c r="K2019" s="10" t="str">
        <f t="array" ref="K2019">IFERROR(XLOOKUP(G2019,'Tipo de Carga'!A:A,'Tipo de Carga'!B:B))</f>
        <v>Autoabasto</v>
      </c>
      <c r="L2019" s="10">
        <f t="shared" si="2"/>
        <v>4</v>
      </c>
      <c r="M2019" s="10">
        <f t="shared" si="3"/>
        <v>20</v>
      </c>
      <c r="N2019" s="10">
        <f t="shared" si="4"/>
        <v>1</v>
      </c>
      <c r="O2019" s="10" t="str">
        <f t="array" ref="O2019">IFERROR(XLOOKUP(G2019,'Tipo de Carga'!A:A,'Tipo de Carga'!C:C))</f>
        <v>Diesel</v>
      </c>
    </row>
    <row r="2020">
      <c r="A2020" s="16">
        <v>1800.0</v>
      </c>
      <c r="B2020" s="10" t="str">
        <f t="array" ref="B2020">IFERROR(XLOOKUP(A2020,'Asignacion Ene'!A:A,'Asignacion Ene'!C:C))</f>
        <v>Sayer Full</v>
      </c>
      <c r="C2020" s="10" t="str">
        <f t="array" ref="C2020">IFERROR(XLOOKUP(A2020,'Asignacion Ene'!A:A,'Asignacion Ene'!B:B))</f>
        <v>EC-04</v>
      </c>
      <c r="D2020" s="28">
        <v>45677.0</v>
      </c>
      <c r="E2020" s="16" t="s">
        <v>314</v>
      </c>
      <c r="F2020" s="10" t="str">
        <f t="array" ref="F2020">IFERROR(XLOOKUP(E2020,Operadores!A:A,Operadores!B:B))</f>
        <v>PERJU03</v>
      </c>
      <c r="G2020" s="16" t="s">
        <v>39</v>
      </c>
      <c r="H2020" s="13">
        <v>20.806606</v>
      </c>
      <c r="I2020" s="18">
        <v>570.0</v>
      </c>
      <c r="J2020" s="15">
        <f t="shared" si="5"/>
        <v>11859.76542</v>
      </c>
      <c r="K2020" s="10" t="str">
        <f t="array" ref="K2020">IFERROR(XLOOKUP(G2020,'Tipo de Carga'!A:A,'Tipo de Carga'!B:B))</f>
        <v>Autoabasto</v>
      </c>
      <c r="L2020" s="10">
        <f t="shared" si="2"/>
        <v>4</v>
      </c>
      <c r="M2020" s="10">
        <f t="shared" si="3"/>
        <v>20</v>
      </c>
      <c r="N2020" s="10">
        <f t="shared" si="4"/>
        <v>1</v>
      </c>
      <c r="O2020" s="10" t="str">
        <f t="array" ref="O2020">IFERROR(XLOOKUP(G2020,'Tipo de Carga'!A:A,'Tipo de Carga'!C:C))</f>
        <v>Diesel</v>
      </c>
    </row>
    <row r="2021">
      <c r="A2021" s="16">
        <v>2007.0</v>
      </c>
      <c r="B2021" s="10" t="str">
        <f t="array" ref="B2021">IFERROR(XLOOKUP(A2021,'Asignacion Ene'!A:A,'Asignacion Ene'!C:C))</f>
        <v>MeLi Asignado TD</v>
      </c>
      <c r="C2021" s="10" t="str">
        <f t="array" ref="C2021">IFERROR(XLOOKUP(A2021,'Asignacion Ene'!A:A,'Asignacion Ene'!B:B))</f>
        <v>EC-05</v>
      </c>
      <c r="D2021" s="28">
        <v>45677.0</v>
      </c>
      <c r="E2021" s="19" t="s">
        <v>420</v>
      </c>
      <c r="F2021" s="10" t="str">
        <f t="array" ref="F2021">IFERROR(XLOOKUP(E2021,Operadores!A:A,Operadores!B:B))</f>
        <v>LUGMA</v>
      </c>
      <c r="G2021" s="16" t="s">
        <v>103</v>
      </c>
      <c r="H2021" s="13">
        <v>25.29</v>
      </c>
      <c r="I2021" s="18">
        <v>150.0</v>
      </c>
      <c r="J2021" s="15">
        <f t="shared" si="5"/>
        <v>3793.5</v>
      </c>
      <c r="K2021" s="10" t="str">
        <f t="array" ref="K2021">IFERROR(XLOOKUP(G2021,'Tipo de Carga'!A:A,'Tipo de Carga'!B:B))</f>
        <v>Ticket</v>
      </c>
      <c r="L2021" s="10">
        <f t="shared" si="2"/>
        <v>4</v>
      </c>
      <c r="M2021" s="10">
        <f t="shared" si="3"/>
        <v>20</v>
      </c>
      <c r="N2021" s="10">
        <f t="shared" si="4"/>
        <v>1</v>
      </c>
      <c r="O2021" s="10" t="str">
        <f t="array" ref="O2021">IFERROR(XLOOKUP(G2021,'Tipo de Carga'!A:A,'Tipo de Carga'!C:C))</f>
        <v>Diesel</v>
      </c>
    </row>
    <row r="2022">
      <c r="A2022" s="16">
        <v>1895.0</v>
      </c>
      <c r="B2022" s="10" t="str">
        <f t="array" ref="B2022">IFERROR(XLOOKUP(A2022,'Asignacion Ene'!A:A,'Asignacion Ene'!C:C))</f>
        <v>Sayer Sencillo</v>
      </c>
      <c r="C2022" s="10" t="str">
        <f t="array" ref="C2022">IFERROR(XLOOKUP(A2022,'Asignacion Ene'!A:A,'Asignacion Ene'!B:B))</f>
        <v>EC-04</v>
      </c>
      <c r="D2022" s="28">
        <v>45677.0</v>
      </c>
      <c r="E2022" s="19" t="s">
        <v>349</v>
      </c>
      <c r="F2022" s="10" t="str">
        <f t="array" ref="F2022">IFERROR(XLOOKUP(E2022,Operadores!A:A,Operadores!B:B))</f>
        <v>FABMA</v>
      </c>
      <c r="G2022" s="16" t="s">
        <v>103</v>
      </c>
      <c r="H2022" s="13">
        <v>26.19</v>
      </c>
      <c r="I2022" s="18">
        <v>305.0</v>
      </c>
      <c r="J2022" s="15">
        <f t="shared" si="5"/>
        <v>7987.95</v>
      </c>
      <c r="K2022" s="10" t="str">
        <f t="array" ref="K2022">IFERROR(XLOOKUP(G2022,'Tipo de Carga'!A:A,'Tipo de Carga'!B:B))</f>
        <v>Ticket</v>
      </c>
      <c r="L2022" s="10">
        <f t="shared" si="2"/>
        <v>4</v>
      </c>
      <c r="M2022" s="10">
        <f t="shared" si="3"/>
        <v>20</v>
      </c>
      <c r="N2022" s="10">
        <f t="shared" si="4"/>
        <v>1</v>
      </c>
      <c r="O2022" s="10" t="str">
        <f t="array" ref="O2022">IFERROR(XLOOKUP(G2022,'Tipo de Carga'!A:A,'Tipo de Carga'!C:C))</f>
        <v>Diesel</v>
      </c>
    </row>
    <row r="2023">
      <c r="A2023" s="16">
        <v>1992.0</v>
      </c>
      <c r="B2023" s="10" t="str">
        <f t="array" ref="B2023">IFERROR(XLOOKUP(A2023,'Asignacion Ene'!A:A,'Asignacion Ene'!C:C))</f>
        <v>MeLi Dedicado TD</v>
      </c>
      <c r="C2023" s="10" t="str">
        <f t="array" ref="C2023">IFERROR(XLOOKUP(A2023,'Asignacion Ene'!A:A,'Asignacion Ene'!B:B))</f>
        <v>EC-05</v>
      </c>
      <c r="D2023" s="28">
        <v>45677.0</v>
      </c>
      <c r="E2023" s="19" t="s">
        <v>44</v>
      </c>
      <c r="F2023" s="10" t="str">
        <f t="array" ref="F2023">IFERROR(XLOOKUP(E2023,Operadores!A:A,Operadores!B:B))</f>
        <v>BONAR</v>
      </c>
      <c r="G2023" s="16" t="s">
        <v>103</v>
      </c>
      <c r="H2023" s="13">
        <v>26.89</v>
      </c>
      <c r="I2023" s="18">
        <v>446.0</v>
      </c>
      <c r="J2023" s="15">
        <f t="shared" si="5"/>
        <v>11992.94</v>
      </c>
      <c r="K2023" s="10" t="str">
        <f t="array" ref="K2023">IFERROR(XLOOKUP(G2023,'Tipo de Carga'!A:A,'Tipo de Carga'!B:B))</f>
        <v>Ticket</v>
      </c>
      <c r="L2023" s="10">
        <f t="shared" si="2"/>
        <v>4</v>
      </c>
      <c r="M2023" s="10">
        <f t="shared" si="3"/>
        <v>20</v>
      </c>
      <c r="N2023" s="10">
        <f t="shared" si="4"/>
        <v>1</v>
      </c>
      <c r="O2023" s="10" t="str">
        <f t="array" ref="O2023">IFERROR(XLOOKUP(G2023,'Tipo de Carga'!A:A,'Tipo de Carga'!C:C))</f>
        <v>Diesel</v>
      </c>
    </row>
    <row r="2024">
      <c r="A2024" s="16">
        <v>1975.0</v>
      </c>
      <c r="B2024" s="10" t="str">
        <f t="array" ref="B2024">IFERROR(XLOOKUP(A2024,'Asignacion Ene'!A:A,'Asignacion Ene'!C:C))</f>
        <v>Sayer Sencillo</v>
      </c>
      <c r="C2024" s="10" t="str">
        <f t="array" ref="C2024">IFERROR(XLOOKUP(A2024,'Asignacion Ene'!A:A,'Asignacion Ene'!B:B))</f>
        <v>EC-04</v>
      </c>
      <c r="D2024" s="28">
        <v>45677.0</v>
      </c>
      <c r="E2024" s="19" t="s">
        <v>247</v>
      </c>
      <c r="F2024" s="10" t="str">
        <f t="array" ref="F2024">IFERROR(XLOOKUP(E2024,Operadores!A:A,Operadores!B:B))</f>
        <v>SANMAN</v>
      </c>
      <c r="G2024" s="16" t="s">
        <v>103</v>
      </c>
      <c r="H2024" s="13">
        <v>25.19</v>
      </c>
      <c r="I2024" s="18">
        <v>297.0</v>
      </c>
      <c r="J2024" s="15">
        <f t="shared" si="5"/>
        <v>7481.43</v>
      </c>
      <c r="K2024" s="10" t="str">
        <f t="array" ref="K2024">IFERROR(XLOOKUP(G2024,'Tipo de Carga'!A:A,'Tipo de Carga'!B:B))</f>
        <v>Ticket</v>
      </c>
      <c r="L2024" s="10">
        <f t="shared" si="2"/>
        <v>4</v>
      </c>
      <c r="M2024" s="10">
        <f t="shared" si="3"/>
        <v>20</v>
      </c>
      <c r="N2024" s="10">
        <f t="shared" si="4"/>
        <v>1</v>
      </c>
      <c r="O2024" s="10" t="str">
        <f t="array" ref="O2024">IFERROR(XLOOKUP(G2024,'Tipo de Carga'!A:A,'Tipo de Carga'!C:C))</f>
        <v>Diesel</v>
      </c>
    </row>
    <row r="2025">
      <c r="A2025" s="16">
        <v>1971.0</v>
      </c>
      <c r="B2025" s="10" t="str">
        <f t="array" ref="B2025">IFERROR(XLOOKUP(A2025,'Asignacion Ene'!A:A,'Asignacion Ene'!C:C))</f>
        <v>Sayer Sencillo</v>
      </c>
      <c r="C2025" s="10" t="str">
        <f t="array" ref="C2025">IFERROR(XLOOKUP(A2025,'Asignacion Ene'!A:A,'Asignacion Ene'!B:B))</f>
        <v>EC-04</v>
      </c>
      <c r="D2025" s="28">
        <v>45677.0</v>
      </c>
      <c r="E2025" s="19" t="s">
        <v>79</v>
      </c>
      <c r="F2025" s="10" t="str">
        <f t="array" ref="F2025">IFERROR(XLOOKUP(E2025,Operadores!A:A,Operadores!B:B))</f>
        <v>OLVOSX</v>
      </c>
      <c r="G2025" s="16" t="s">
        <v>103</v>
      </c>
      <c r="H2025" s="13">
        <v>27.8</v>
      </c>
      <c r="I2025" s="18">
        <v>181.0</v>
      </c>
      <c r="J2025" s="15">
        <f t="shared" si="5"/>
        <v>5031.8</v>
      </c>
      <c r="K2025" s="10" t="str">
        <f t="array" ref="K2025">IFERROR(XLOOKUP(G2025,'Tipo de Carga'!A:A,'Tipo de Carga'!B:B))</f>
        <v>Ticket</v>
      </c>
      <c r="L2025" s="10">
        <f t="shared" si="2"/>
        <v>4</v>
      </c>
      <c r="M2025" s="10">
        <f t="shared" si="3"/>
        <v>20</v>
      </c>
      <c r="N2025" s="10">
        <f t="shared" si="4"/>
        <v>1</v>
      </c>
      <c r="O2025" s="10" t="str">
        <f t="array" ref="O2025">IFERROR(XLOOKUP(G2025,'Tipo de Carga'!A:A,'Tipo de Carga'!C:C))</f>
        <v>Diesel</v>
      </c>
    </row>
    <row r="2026">
      <c r="A2026" s="16">
        <v>1848.0</v>
      </c>
      <c r="B2026" s="10" t="str">
        <f t="array" ref="B2026">IFERROR(XLOOKUP(A2026,'Asignacion Ene'!A:A,'Asignacion Ene'!C:C))</f>
        <v>Sayer Sencillo</v>
      </c>
      <c r="C2026" s="10" t="str">
        <f t="array" ref="C2026">IFERROR(XLOOKUP(A2026,'Asignacion Ene'!A:A,'Asignacion Ene'!B:B))</f>
        <v>EC-04</v>
      </c>
      <c r="D2026" s="28">
        <v>45677.0</v>
      </c>
      <c r="E2026" s="19" t="s">
        <v>316</v>
      </c>
      <c r="F2026" s="10" t="str">
        <f t="array" ref="F2026">IFERROR(XLOOKUP(E2026,Operadores!A:A,Operadores!B:B))</f>
        <v>ROSMA</v>
      </c>
      <c r="G2026" s="16" t="s">
        <v>103</v>
      </c>
      <c r="H2026" s="13">
        <v>26.77</v>
      </c>
      <c r="I2026" s="18">
        <v>269.0</v>
      </c>
      <c r="J2026" s="15">
        <f t="shared" si="5"/>
        <v>7201.13</v>
      </c>
      <c r="K2026" s="10" t="str">
        <f t="array" ref="K2026">IFERROR(XLOOKUP(G2026,'Tipo de Carga'!A:A,'Tipo de Carga'!B:B))</f>
        <v>Ticket</v>
      </c>
      <c r="L2026" s="10">
        <f t="shared" si="2"/>
        <v>4</v>
      </c>
      <c r="M2026" s="10">
        <f t="shared" si="3"/>
        <v>20</v>
      </c>
      <c r="N2026" s="10">
        <f t="shared" si="4"/>
        <v>1</v>
      </c>
      <c r="O2026" s="10" t="str">
        <f t="array" ref="O2026">IFERROR(XLOOKUP(G2026,'Tipo de Carga'!A:A,'Tipo de Carga'!C:C))</f>
        <v>Diesel</v>
      </c>
    </row>
    <row r="2027">
      <c r="A2027" s="16">
        <v>1738.0</v>
      </c>
      <c r="B2027" s="10" t="str">
        <f t="array" ref="B2027">IFERROR(XLOOKUP(A2027,'Asignacion Ene'!A:A,'Asignacion Ene'!C:C))</f>
        <v>Wm Full</v>
      </c>
      <c r="C2027" s="10" t="str">
        <f t="array" ref="C2027">IFERROR(XLOOKUP(A2027,'Asignacion Ene'!A:A,'Asignacion Ene'!B:B))</f>
        <v>EC-08</v>
      </c>
      <c r="D2027" s="28">
        <v>45677.0</v>
      </c>
      <c r="E2027" s="19" t="s">
        <v>223</v>
      </c>
      <c r="F2027" s="10" t="str">
        <f t="array" ref="F2027">IFERROR(XLOOKUP(E2027,Operadores!A:A,Operadores!B:B))</f>
        <v>PEROMA</v>
      </c>
      <c r="G2027" s="16" t="s">
        <v>103</v>
      </c>
      <c r="H2027" s="13">
        <v>26.99</v>
      </c>
      <c r="I2027" s="18">
        <v>533.0</v>
      </c>
      <c r="J2027" s="15">
        <f t="shared" si="5"/>
        <v>14385.67</v>
      </c>
      <c r="K2027" s="10" t="str">
        <f t="array" ref="K2027">IFERROR(XLOOKUP(G2027,'Tipo de Carga'!A:A,'Tipo de Carga'!B:B))</f>
        <v>Ticket</v>
      </c>
      <c r="L2027" s="10">
        <f t="shared" si="2"/>
        <v>4</v>
      </c>
      <c r="M2027" s="10">
        <f t="shared" si="3"/>
        <v>20</v>
      </c>
      <c r="N2027" s="10">
        <f t="shared" si="4"/>
        <v>1</v>
      </c>
      <c r="O2027" s="10" t="str">
        <f t="array" ref="O2027">IFERROR(XLOOKUP(G2027,'Tipo de Carga'!A:A,'Tipo de Carga'!C:C))</f>
        <v>Diesel</v>
      </c>
    </row>
    <row r="2028">
      <c r="A2028" s="16">
        <v>1921.0</v>
      </c>
      <c r="B2028" s="10" t="str">
        <f t="array" ref="B2028">IFERROR(XLOOKUP(A2028,'Asignacion Ene'!A:A,'Asignacion Ene'!C:C))</f>
        <v>Circuitos</v>
      </c>
      <c r="C2028" s="10" t="str">
        <f t="array" ref="C2028">IFERROR(XLOOKUP(A2028,'Asignacion Ene'!A:A,'Asignacion Ene'!B:B))</f>
        <v>EC-03</v>
      </c>
      <c r="D2028" s="28">
        <v>45677.0</v>
      </c>
      <c r="E2028" s="19" t="s">
        <v>107</v>
      </c>
      <c r="F2028" s="10" t="str">
        <f t="array" ref="F2028">IFERROR(XLOOKUP(E2028,Operadores!A:A,Operadores!B:B))</f>
        <v>MIREDM</v>
      </c>
      <c r="G2028" s="16" t="s">
        <v>108</v>
      </c>
      <c r="H2028" s="13">
        <v>10.25</v>
      </c>
      <c r="I2028" s="18">
        <v>257.62</v>
      </c>
      <c r="J2028" s="15">
        <f t="shared" si="5"/>
        <v>2640.605</v>
      </c>
      <c r="K2028" s="10" t="str">
        <f t="array" ref="K2028">IFERROR(XLOOKUP(G2028,'Tipo de Carga'!A:A,'Tipo de Carga'!B:B))</f>
        <v>Natgas</v>
      </c>
      <c r="L2028" s="10">
        <f t="shared" si="2"/>
        <v>4</v>
      </c>
      <c r="M2028" s="10">
        <f t="shared" si="3"/>
        <v>20</v>
      </c>
      <c r="N2028" s="10">
        <f t="shared" si="4"/>
        <v>1</v>
      </c>
      <c r="O2028" s="10" t="str">
        <f t="array" ref="O2028">IFERROR(XLOOKUP(G2028,'Tipo de Carga'!A:A,'Tipo de Carga'!C:C))</f>
        <v>GNC</v>
      </c>
    </row>
    <row r="2029">
      <c r="A2029" s="16">
        <v>1921.0</v>
      </c>
      <c r="B2029" s="10" t="str">
        <f t="array" ref="B2029">IFERROR(XLOOKUP(A2029,'Asignacion Ene'!A:A,'Asignacion Ene'!C:C))</f>
        <v>Circuitos</v>
      </c>
      <c r="C2029" s="10" t="str">
        <f t="array" ref="C2029">IFERROR(XLOOKUP(A2029,'Asignacion Ene'!A:A,'Asignacion Ene'!B:B))</f>
        <v>EC-03</v>
      </c>
      <c r="D2029" s="28">
        <v>45677.0</v>
      </c>
      <c r="E2029" s="19" t="s">
        <v>107</v>
      </c>
      <c r="F2029" s="10" t="str">
        <f t="array" ref="F2029">IFERROR(XLOOKUP(E2029,Operadores!A:A,Operadores!B:B))</f>
        <v>MIREDM</v>
      </c>
      <c r="G2029" s="16" t="s">
        <v>109</v>
      </c>
      <c r="H2029" s="13">
        <v>10.25</v>
      </c>
      <c r="I2029" s="18">
        <v>254.48</v>
      </c>
      <c r="J2029" s="15">
        <f t="shared" si="5"/>
        <v>2608.42</v>
      </c>
      <c r="K2029" s="10" t="str">
        <f t="array" ref="K2029">IFERROR(XLOOKUP(G2029,'Tipo de Carga'!A:A,'Tipo de Carga'!B:B))</f>
        <v>Natgas</v>
      </c>
      <c r="L2029" s="10">
        <f t="shared" si="2"/>
        <v>4</v>
      </c>
      <c r="M2029" s="10">
        <f t="shared" si="3"/>
        <v>20</v>
      </c>
      <c r="N2029" s="10">
        <f t="shared" si="4"/>
        <v>1</v>
      </c>
      <c r="O2029" s="10" t="str">
        <f t="array" ref="O2029">IFERROR(XLOOKUP(G2029,'Tipo de Carga'!A:A,'Tipo de Carga'!C:C))</f>
        <v>GNC</v>
      </c>
    </row>
    <row r="2030">
      <c r="A2030" s="16">
        <v>1809.0</v>
      </c>
      <c r="B2030" s="10" t="str">
        <f t="array" ref="B2030">IFERROR(XLOOKUP(A2030,'Asignacion Ene'!A:A,'Asignacion Ene'!C:C))</f>
        <v>Full Liver</v>
      </c>
      <c r="C2030" s="10" t="str">
        <f t="array" ref="C2030">IFERROR(XLOOKUP(A2030,'Asignacion Ene'!A:A,'Asignacion Ene'!B:B))</f>
        <v>EC-01</v>
      </c>
      <c r="D2030" s="28">
        <v>45678.0</v>
      </c>
      <c r="E2030" s="16" t="s">
        <v>63</v>
      </c>
      <c r="F2030" s="10" t="str">
        <f t="array" ref="F2030">IFERROR(XLOOKUP(E2030,Operadores!A:A,Operadores!B:B))</f>
        <v>MARFRA</v>
      </c>
      <c r="G2030" s="16" t="s">
        <v>17</v>
      </c>
      <c r="H2030" s="13">
        <v>19.29</v>
      </c>
      <c r="I2030" s="18">
        <v>785.0</v>
      </c>
      <c r="J2030" s="15">
        <f t="shared" si="5"/>
        <v>15142.65</v>
      </c>
      <c r="K2030" s="10" t="str">
        <f t="array" ref="K2030">IFERROR(XLOOKUP(G2030,'Tipo de Carga'!A:A,'Tipo de Carga'!B:B))</f>
        <v>Autoabasto</v>
      </c>
      <c r="L2030" s="10">
        <f t="shared" si="2"/>
        <v>4</v>
      </c>
      <c r="M2030" s="10">
        <f t="shared" si="3"/>
        <v>21</v>
      </c>
      <c r="N2030" s="10">
        <f t="shared" si="4"/>
        <v>1</v>
      </c>
      <c r="O2030" s="10" t="str">
        <f t="array" ref="O2030">IFERROR(XLOOKUP(G2030,'Tipo de Carga'!A:A,'Tipo de Carga'!C:C))</f>
        <v>Diesel</v>
      </c>
    </row>
    <row r="2031">
      <c r="A2031" s="16">
        <v>1767.0</v>
      </c>
      <c r="B2031" s="10" t="str">
        <f t="array" ref="B2031">IFERROR(XLOOKUP(A2031,'Asignacion Ene'!A:A,'Asignacion Ene'!C:C))</f>
        <v>Pilgrims Tepo</v>
      </c>
      <c r="C2031" s="10" t="str">
        <f t="array" ref="C2031">IFERROR(XLOOKUP(A2031,'Asignacion Ene'!A:A,'Asignacion Ene'!B:B))</f>
        <v>EC-02</v>
      </c>
      <c r="D2031" s="28">
        <v>45678.0</v>
      </c>
      <c r="E2031" s="16" t="s">
        <v>50</v>
      </c>
      <c r="F2031" s="10" t="str">
        <f t="array" ref="F2031">IFERROR(XLOOKUP(E2031,Operadores!A:A,Operadores!B:B))</f>
        <v>SANJUA07</v>
      </c>
      <c r="G2031" s="16" t="s">
        <v>17</v>
      </c>
      <c r="H2031" s="13">
        <v>19.29</v>
      </c>
      <c r="I2031" s="18">
        <v>386.0</v>
      </c>
      <c r="J2031" s="15">
        <f t="shared" si="5"/>
        <v>7445.94</v>
      </c>
      <c r="K2031" s="10" t="str">
        <f t="array" ref="K2031">IFERROR(XLOOKUP(G2031,'Tipo de Carga'!A:A,'Tipo de Carga'!B:B))</f>
        <v>Autoabasto</v>
      </c>
      <c r="L2031" s="10">
        <f t="shared" si="2"/>
        <v>4</v>
      </c>
      <c r="M2031" s="10">
        <f t="shared" si="3"/>
        <v>21</v>
      </c>
      <c r="N2031" s="10">
        <f t="shared" si="4"/>
        <v>1</v>
      </c>
      <c r="O2031" s="10" t="str">
        <f t="array" ref="O2031">IFERROR(XLOOKUP(G2031,'Tipo de Carga'!A:A,'Tipo de Carga'!C:C))</f>
        <v>Diesel</v>
      </c>
    </row>
    <row r="2032">
      <c r="A2032" s="16">
        <v>1828.0</v>
      </c>
      <c r="B2032" s="10" t="str">
        <f t="array" ref="B2032">IFERROR(XLOOKUP(A2032,'Asignacion Ene'!A:A,'Asignacion Ene'!C:C))</f>
        <v>Circuitos</v>
      </c>
      <c r="C2032" s="10" t="str">
        <f t="array" ref="C2032">IFERROR(XLOOKUP(A2032,'Asignacion Ene'!A:A,'Asignacion Ene'!B:B))</f>
        <v>EC-03</v>
      </c>
      <c r="D2032" s="28">
        <v>45678.0</v>
      </c>
      <c r="E2032" s="16" t="s">
        <v>25</v>
      </c>
      <c r="F2032" s="10" t="str">
        <f t="array" ref="F2032">IFERROR(XLOOKUP(E2032,Operadores!A:A,Operadores!B:B))</f>
        <v>CRUBE</v>
      </c>
      <c r="G2032" s="16" t="s">
        <v>17</v>
      </c>
      <c r="H2032" s="13">
        <v>19.29</v>
      </c>
      <c r="I2032" s="18">
        <v>680.0</v>
      </c>
      <c r="J2032" s="15">
        <f t="shared" si="5"/>
        <v>13117.2</v>
      </c>
      <c r="K2032" s="10" t="str">
        <f t="array" ref="K2032">IFERROR(XLOOKUP(G2032,'Tipo de Carga'!A:A,'Tipo de Carga'!B:B))</f>
        <v>Autoabasto</v>
      </c>
      <c r="L2032" s="10">
        <f t="shared" si="2"/>
        <v>4</v>
      </c>
      <c r="M2032" s="10">
        <f t="shared" si="3"/>
        <v>21</v>
      </c>
      <c r="N2032" s="10">
        <f t="shared" si="4"/>
        <v>1</v>
      </c>
      <c r="O2032" s="10" t="str">
        <f t="array" ref="O2032">IFERROR(XLOOKUP(G2032,'Tipo de Carga'!A:A,'Tipo de Carga'!C:C))</f>
        <v>Diesel</v>
      </c>
    </row>
    <row r="2033">
      <c r="A2033" s="16">
        <v>2011.0</v>
      </c>
      <c r="B2033" s="10" t="str">
        <f t="array" ref="B2033">IFERROR(XLOOKUP(A2033,'Asignacion Ene'!A:A,'Asignacion Ene'!C:C))</f>
        <v>MeLi Dedicado TD</v>
      </c>
      <c r="C2033" s="10" t="str">
        <f t="array" ref="C2033">IFERROR(XLOOKUP(A2033,'Asignacion Ene'!A:A,'Asignacion Ene'!B:B))</f>
        <v>EC-05</v>
      </c>
      <c r="D2033" s="28">
        <v>45678.0</v>
      </c>
      <c r="E2033" s="16" t="s">
        <v>30</v>
      </c>
      <c r="F2033" s="10" t="str">
        <f t="array" ref="F2033">IFERROR(XLOOKUP(E2033,Operadores!A:A,Operadores!B:B))</f>
        <v>GUEGAB</v>
      </c>
      <c r="G2033" s="16" t="s">
        <v>17</v>
      </c>
      <c r="H2033" s="13">
        <v>19.29</v>
      </c>
      <c r="I2033" s="18">
        <v>290.0</v>
      </c>
      <c r="J2033" s="15">
        <f t="shared" si="5"/>
        <v>5594.1</v>
      </c>
      <c r="K2033" s="10" t="str">
        <f t="array" ref="K2033">IFERROR(XLOOKUP(G2033,'Tipo de Carga'!A:A,'Tipo de Carga'!B:B))</f>
        <v>Autoabasto</v>
      </c>
      <c r="L2033" s="10">
        <f t="shared" si="2"/>
        <v>4</v>
      </c>
      <c r="M2033" s="10">
        <f t="shared" si="3"/>
        <v>21</v>
      </c>
      <c r="N2033" s="10">
        <f t="shared" si="4"/>
        <v>1</v>
      </c>
      <c r="O2033" s="10" t="str">
        <f t="array" ref="O2033">IFERROR(XLOOKUP(G2033,'Tipo de Carga'!A:A,'Tipo de Carga'!C:C))</f>
        <v>Diesel</v>
      </c>
    </row>
    <row r="2034">
      <c r="A2034" s="16">
        <v>2058.0</v>
      </c>
      <c r="B2034" s="10" t="str">
        <f t="array" ref="B2034">IFERROR(XLOOKUP(A2034,'Asignacion Ene'!A:A,'Asignacion Ene'!C:C))</f>
        <v>Peñafiel Tecamac</v>
      </c>
      <c r="C2034" s="10" t="str">
        <f t="array" ref="C2034">IFERROR(XLOOKUP(A2034,'Asignacion Ene'!A:A,'Asignacion Ene'!B:B))</f>
        <v>EC-02</v>
      </c>
      <c r="D2034" s="28">
        <v>45678.0</v>
      </c>
      <c r="E2034" s="16" t="s">
        <v>398</v>
      </c>
      <c r="F2034" s="10" t="str">
        <f t="array" ref="F2034">IFERROR(XLOOKUP(E2034,Operadores!A:A,Operadores!B:B))</f>
        <v>PERJU04</v>
      </c>
      <c r="G2034" s="16" t="s">
        <v>17</v>
      </c>
      <c r="H2034" s="13">
        <v>19.29</v>
      </c>
      <c r="I2034" s="18">
        <v>578.0</v>
      </c>
      <c r="J2034" s="15">
        <f t="shared" si="5"/>
        <v>11149.62</v>
      </c>
      <c r="K2034" s="10" t="str">
        <f t="array" ref="K2034">IFERROR(XLOOKUP(G2034,'Tipo de Carga'!A:A,'Tipo de Carga'!B:B))</f>
        <v>Autoabasto</v>
      </c>
      <c r="L2034" s="10">
        <f t="shared" si="2"/>
        <v>4</v>
      </c>
      <c r="M2034" s="10">
        <f t="shared" si="3"/>
        <v>21</v>
      </c>
      <c r="N2034" s="10">
        <f t="shared" si="4"/>
        <v>1</v>
      </c>
      <c r="O2034" s="10" t="str">
        <f t="array" ref="O2034">IFERROR(XLOOKUP(G2034,'Tipo de Carga'!A:A,'Tipo de Carga'!C:C))</f>
        <v>Diesel</v>
      </c>
    </row>
    <row r="2035">
      <c r="A2035" s="16">
        <v>2069.0</v>
      </c>
      <c r="B2035" s="10" t="str">
        <f t="array" ref="B2035">IFERROR(XLOOKUP(A2035,'Asignacion Ene'!A:A,'Asignacion Ene'!C:C))</f>
        <v>Peñafiel Tecamac</v>
      </c>
      <c r="C2035" s="10" t="str">
        <f t="array" ref="C2035">IFERROR(XLOOKUP(A2035,'Asignacion Ene'!A:A,'Asignacion Ene'!B:B))</f>
        <v>EC-02</v>
      </c>
      <c r="D2035" s="28">
        <v>45678.0</v>
      </c>
      <c r="E2035" s="16" t="s">
        <v>120</v>
      </c>
      <c r="F2035" s="10" t="str">
        <f t="array" ref="F2035">IFERROR(XLOOKUP(E2035,Operadores!A:A,Operadores!B:B))</f>
        <v>VALJUA</v>
      </c>
      <c r="G2035" s="16" t="s">
        <v>17</v>
      </c>
      <c r="H2035" s="13">
        <v>19.29</v>
      </c>
      <c r="I2035" s="18">
        <v>197.0</v>
      </c>
      <c r="J2035" s="15">
        <f t="shared" si="5"/>
        <v>3800.13</v>
      </c>
      <c r="K2035" s="10" t="str">
        <f t="array" ref="K2035">IFERROR(XLOOKUP(G2035,'Tipo de Carga'!A:A,'Tipo de Carga'!B:B))</f>
        <v>Autoabasto</v>
      </c>
      <c r="L2035" s="10">
        <f t="shared" si="2"/>
        <v>4</v>
      </c>
      <c r="M2035" s="10">
        <f t="shared" si="3"/>
        <v>21</v>
      </c>
      <c r="N2035" s="10">
        <f t="shared" si="4"/>
        <v>1</v>
      </c>
      <c r="O2035" s="10" t="str">
        <f t="array" ref="O2035">IFERROR(XLOOKUP(G2035,'Tipo de Carga'!A:A,'Tipo de Carga'!C:C))</f>
        <v>Diesel</v>
      </c>
    </row>
    <row r="2036">
      <c r="A2036" s="16">
        <v>1865.0</v>
      </c>
      <c r="B2036" s="10" t="str">
        <f t="array" ref="B2036">IFERROR(XLOOKUP(A2036,'Asignacion Ene'!A:A,'Asignacion Ene'!C:C))</f>
        <v>Circuitos</v>
      </c>
      <c r="C2036" s="10" t="str">
        <f t="array" ref="C2036">IFERROR(XLOOKUP(A2036,'Asignacion Ene'!A:A,'Asignacion Ene'!B:B))</f>
        <v>EC-03</v>
      </c>
      <c r="D2036" s="28">
        <v>45678.0</v>
      </c>
      <c r="E2036" s="16" t="s">
        <v>131</v>
      </c>
      <c r="F2036" s="10" t="str">
        <f t="array" ref="F2036">IFERROR(XLOOKUP(E2036,Operadores!A:A,Operadores!B:B))</f>
        <v>REYRAU</v>
      </c>
      <c r="G2036" s="16" t="s">
        <v>17</v>
      </c>
      <c r="H2036" s="13">
        <v>19.29</v>
      </c>
      <c r="I2036" s="18">
        <v>350.0</v>
      </c>
      <c r="J2036" s="15">
        <f t="shared" si="5"/>
        <v>6751.5</v>
      </c>
      <c r="K2036" s="10" t="str">
        <f t="array" ref="K2036">IFERROR(XLOOKUP(G2036,'Tipo de Carga'!A:A,'Tipo de Carga'!B:B))</f>
        <v>Autoabasto</v>
      </c>
      <c r="L2036" s="10">
        <f t="shared" si="2"/>
        <v>4</v>
      </c>
      <c r="M2036" s="10">
        <f t="shared" si="3"/>
        <v>21</v>
      </c>
      <c r="N2036" s="10">
        <f t="shared" si="4"/>
        <v>1</v>
      </c>
      <c r="O2036" s="10" t="str">
        <f t="array" ref="O2036">IFERROR(XLOOKUP(G2036,'Tipo de Carga'!A:A,'Tipo de Carga'!C:C))</f>
        <v>Diesel</v>
      </c>
    </row>
    <row r="2037">
      <c r="A2037" s="16">
        <v>1754.0</v>
      </c>
      <c r="B2037" s="10" t="str">
        <f t="array" ref="B2037">IFERROR(XLOOKUP(A2037,'Asignacion Ene'!A:A,'Asignacion Ene'!C:C))</f>
        <v>Pilgrims Tepo</v>
      </c>
      <c r="C2037" s="10" t="str">
        <f t="array" ref="C2037">IFERROR(XLOOKUP(A2037,'Asignacion Ene'!A:A,'Asignacion Ene'!B:B))</f>
        <v>EC-02</v>
      </c>
      <c r="D2037" s="28">
        <v>45678.0</v>
      </c>
      <c r="E2037" s="16" t="s">
        <v>122</v>
      </c>
      <c r="F2037" s="10" t="str">
        <f t="array" ref="F2037">IFERROR(XLOOKUP(E2037,Operadores!A:A,Operadores!B:B))</f>
        <v>SANCAR01</v>
      </c>
      <c r="G2037" s="16" t="s">
        <v>17</v>
      </c>
      <c r="H2037" s="13">
        <v>19.29</v>
      </c>
      <c r="I2037" s="18">
        <v>189.0</v>
      </c>
      <c r="J2037" s="15">
        <f t="shared" si="5"/>
        <v>3645.81</v>
      </c>
      <c r="K2037" s="10" t="str">
        <f t="array" ref="K2037">IFERROR(XLOOKUP(G2037,'Tipo de Carga'!A:A,'Tipo de Carga'!B:B))</f>
        <v>Autoabasto</v>
      </c>
      <c r="L2037" s="10">
        <f t="shared" si="2"/>
        <v>4</v>
      </c>
      <c r="M2037" s="10">
        <f t="shared" si="3"/>
        <v>21</v>
      </c>
      <c r="N2037" s="10">
        <f t="shared" si="4"/>
        <v>1</v>
      </c>
      <c r="O2037" s="10" t="str">
        <f t="array" ref="O2037">IFERROR(XLOOKUP(G2037,'Tipo de Carga'!A:A,'Tipo de Carga'!C:C))</f>
        <v>Diesel</v>
      </c>
    </row>
    <row r="2038">
      <c r="A2038" s="16">
        <v>1850.0</v>
      </c>
      <c r="B2038" s="10" t="str">
        <f t="array" ref="B2038">IFERROR(XLOOKUP(A2038,'Asignacion Ene'!A:A,'Asignacion Ene'!C:C))</f>
        <v>Hisense</v>
      </c>
      <c r="C2038" s="10" t="str">
        <f t="array" ref="C2038">IFERROR(XLOOKUP(A2038,'Asignacion Ene'!A:A,'Asignacion Ene'!B:B))</f>
        <v>EC-03</v>
      </c>
      <c r="D2038" s="28">
        <v>45678.0</v>
      </c>
      <c r="E2038" s="16" t="s">
        <v>218</v>
      </c>
      <c r="F2038" s="10" t="str">
        <f t="array" ref="F2038">IFERROR(XLOOKUP(E2038,Operadores!A:A,Operadores!B:B))</f>
        <v>DOMSAL</v>
      </c>
      <c r="G2038" s="16" t="s">
        <v>17</v>
      </c>
      <c r="H2038" s="13">
        <v>19.29</v>
      </c>
      <c r="I2038" s="18">
        <v>538.0</v>
      </c>
      <c r="J2038" s="15">
        <f t="shared" si="5"/>
        <v>10378.02</v>
      </c>
      <c r="K2038" s="10" t="str">
        <f t="array" ref="K2038">IFERROR(XLOOKUP(G2038,'Tipo de Carga'!A:A,'Tipo de Carga'!B:B))</f>
        <v>Autoabasto</v>
      </c>
      <c r="L2038" s="10">
        <f t="shared" si="2"/>
        <v>4</v>
      </c>
      <c r="M2038" s="10">
        <f t="shared" si="3"/>
        <v>21</v>
      </c>
      <c r="N2038" s="10">
        <f t="shared" si="4"/>
        <v>1</v>
      </c>
      <c r="O2038" s="10" t="str">
        <f t="array" ref="O2038">IFERROR(XLOOKUP(G2038,'Tipo de Carga'!A:A,'Tipo de Carga'!C:C))</f>
        <v>Diesel</v>
      </c>
    </row>
    <row r="2039">
      <c r="A2039" s="16">
        <v>1759.0</v>
      </c>
      <c r="B2039" s="10" t="str">
        <f t="array" ref="B2039">IFERROR(XLOOKUP(A2039,'Asignacion Ene'!A:A,'Asignacion Ene'!C:C))</f>
        <v>Liverpool Local</v>
      </c>
      <c r="C2039" s="10" t="str">
        <f t="array" ref="C2039">IFERROR(XLOOKUP(A2039,'Asignacion Ene'!A:A,'Asignacion Ene'!B:B))</f>
        <v>EC-01</v>
      </c>
      <c r="D2039" s="28">
        <v>45678.0</v>
      </c>
      <c r="E2039" s="16" t="s">
        <v>350</v>
      </c>
      <c r="F2039" s="10" t="str">
        <f t="array" ref="F2039">IFERROR(XLOOKUP(E2039,Operadores!A:A,Operadores!B:B))</f>
        <v>RIVCAR</v>
      </c>
      <c r="G2039" s="16" t="s">
        <v>17</v>
      </c>
      <c r="H2039" s="13">
        <v>19.29</v>
      </c>
      <c r="I2039" s="18">
        <v>546.0</v>
      </c>
      <c r="J2039" s="15">
        <f t="shared" si="5"/>
        <v>10532.34</v>
      </c>
      <c r="K2039" s="10" t="str">
        <f t="array" ref="K2039">IFERROR(XLOOKUP(G2039,'Tipo de Carga'!A:A,'Tipo de Carga'!B:B))</f>
        <v>Autoabasto</v>
      </c>
      <c r="L2039" s="10">
        <f t="shared" si="2"/>
        <v>4</v>
      </c>
      <c r="M2039" s="10">
        <f t="shared" si="3"/>
        <v>21</v>
      </c>
      <c r="N2039" s="10">
        <f t="shared" si="4"/>
        <v>1</v>
      </c>
      <c r="O2039" s="10" t="str">
        <f t="array" ref="O2039">IFERROR(XLOOKUP(G2039,'Tipo de Carga'!A:A,'Tipo de Carga'!C:C))</f>
        <v>Diesel</v>
      </c>
    </row>
    <row r="2040">
      <c r="A2040" s="16">
        <v>1697.0</v>
      </c>
      <c r="B2040" s="10" t="str">
        <f t="array" ref="B2040">IFERROR(XLOOKUP(A2040,'Asignacion Ene'!A:A,'Asignacion Ene'!C:C))</f>
        <v>Pilgrims Tepo</v>
      </c>
      <c r="C2040" s="10" t="str">
        <f t="array" ref="C2040">IFERROR(XLOOKUP(A2040,'Asignacion Ene'!A:A,'Asignacion Ene'!B:B))</f>
        <v>EC-02</v>
      </c>
      <c r="D2040" s="28">
        <v>45678.0</v>
      </c>
      <c r="E2040" s="16" t="s">
        <v>55</v>
      </c>
      <c r="F2040" s="10" t="str">
        <f t="array" ref="F2040">IFERROR(XLOOKUP(E2040,Operadores!A:A,Operadores!B:B))</f>
        <v>DELJOS</v>
      </c>
      <c r="G2040" s="16" t="s">
        <v>17</v>
      </c>
      <c r="H2040" s="13">
        <v>19.29</v>
      </c>
      <c r="I2040" s="18">
        <v>432.0</v>
      </c>
      <c r="J2040" s="15">
        <f t="shared" si="5"/>
        <v>8333.28</v>
      </c>
      <c r="K2040" s="10" t="str">
        <f t="array" ref="K2040">IFERROR(XLOOKUP(G2040,'Tipo de Carga'!A:A,'Tipo de Carga'!B:B))</f>
        <v>Autoabasto</v>
      </c>
      <c r="L2040" s="10">
        <f t="shared" si="2"/>
        <v>4</v>
      </c>
      <c r="M2040" s="10">
        <f t="shared" si="3"/>
        <v>21</v>
      </c>
      <c r="N2040" s="10">
        <f t="shared" si="4"/>
        <v>1</v>
      </c>
      <c r="O2040" s="10" t="str">
        <f t="array" ref="O2040">IFERROR(XLOOKUP(G2040,'Tipo de Carga'!A:A,'Tipo de Carga'!C:C))</f>
        <v>Diesel</v>
      </c>
    </row>
    <row r="2041">
      <c r="A2041" s="16">
        <v>1872.0</v>
      </c>
      <c r="B2041" s="10" t="str">
        <f t="array" ref="B2041">IFERROR(XLOOKUP(A2041,'Asignacion Ene'!A:A,'Asignacion Ene'!C:C))</f>
        <v>Circuitos</v>
      </c>
      <c r="C2041" s="10" t="str">
        <f t="array" ref="C2041">IFERROR(XLOOKUP(A2041,'Asignacion Ene'!A:A,'Asignacion Ene'!B:B))</f>
        <v>EC-03</v>
      </c>
      <c r="D2041" s="28">
        <v>45678.0</v>
      </c>
      <c r="E2041" s="16" t="s">
        <v>354</v>
      </c>
      <c r="F2041" s="10" t="str">
        <f t="array" ref="F2041">IFERROR(XLOOKUP(E2041,Operadores!A:A,Operadores!B:B))</f>
        <v>SALMAR01</v>
      </c>
      <c r="G2041" s="16" t="s">
        <v>17</v>
      </c>
      <c r="H2041" s="13">
        <v>19.29</v>
      </c>
      <c r="I2041" s="18">
        <v>402.0</v>
      </c>
      <c r="J2041" s="15">
        <f t="shared" si="5"/>
        <v>7754.58</v>
      </c>
      <c r="K2041" s="10" t="str">
        <f t="array" ref="K2041">IFERROR(XLOOKUP(G2041,'Tipo de Carga'!A:A,'Tipo de Carga'!B:B))</f>
        <v>Autoabasto</v>
      </c>
      <c r="L2041" s="10">
        <f t="shared" si="2"/>
        <v>4</v>
      </c>
      <c r="M2041" s="10">
        <f t="shared" si="3"/>
        <v>21</v>
      </c>
      <c r="N2041" s="10">
        <f t="shared" si="4"/>
        <v>1</v>
      </c>
      <c r="O2041" s="10" t="str">
        <f t="array" ref="O2041">IFERROR(XLOOKUP(G2041,'Tipo de Carga'!A:A,'Tipo de Carga'!C:C))</f>
        <v>Diesel</v>
      </c>
    </row>
    <row r="2042">
      <c r="A2042" s="16">
        <v>1875.0</v>
      </c>
      <c r="B2042" s="10" t="str">
        <f t="array" ref="B2042">IFERROR(XLOOKUP(A2042,'Asignacion Ene'!A:A,'Asignacion Ene'!C:C))</f>
        <v>Circuitos</v>
      </c>
      <c r="C2042" s="10" t="str">
        <f t="array" ref="C2042">IFERROR(XLOOKUP(A2042,'Asignacion Ene'!A:A,'Asignacion Ene'!B:B))</f>
        <v>EC-03</v>
      </c>
      <c r="D2042" s="28">
        <v>45678.0</v>
      </c>
      <c r="E2042" s="16" t="s">
        <v>47</v>
      </c>
      <c r="F2042" s="10" t="str">
        <f t="array" ref="F2042">IFERROR(XLOOKUP(E2042,Operadores!A:A,Operadores!B:B))</f>
        <v>CARJOR</v>
      </c>
      <c r="G2042" s="16" t="s">
        <v>17</v>
      </c>
      <c r="H2042" s="13">
        <v>19.29</v>
      </c>
      <c r="I2042" s="18">
        <v>277.0</v>
      </c>
      <c r="J2042" s="15">
        <f t="shared" si="5"/>
        <v>5343.33</v>
      </c>
      <c r="K2042" s="10" t="str">
        <f t="array" ref="K2042">IFERROR(XLOOKUP(G2042,'Tipo de Carga'!A:A,'Tipo de Carga'!B:B))</f>
        <v>Autoabasto</v>
      </c>
      <c r="L2042" s="10">
        <f t="shared" si="2"/>
        <v>4</v>
      </c>
      <c r="M2042" s="10">
        <f t="shared" si="3"/>
        <v>21</v>
      </c>
      <c r="N2042" s="10">
        <f t="shared" si="4"/>
        <v>1</v>
      </c>
      <c r="O2042" s="10" t="str">
        <f t="array" ref="O2042">IFERROR(XLOOKUP(G2042,'Tipo de Carga'!A:A,'Tipo de Carga'!C:C))</f>
        <v>Diesel</v>
      </c>
    </row>
    <row r="2043">
      <c r="A2043" s="16">
        <v>1983.0</v>
      </c>
      <c r="B2043" s="10" t="str">
        <f t="array" ref="B2043">IFERROR(XLOOKUP(A2043,'Asignacion Ene'!A:A,'Asignacion Ene'!C:C))</f>
        <v>MeLi asignado SD</v>
      </c>
      <c r="C2043" s="10" t="str">
        <f t="array" ref="C2043">IFERROR(XLOOKUP(A2043,'Asignacion Ene'!A:A,'Asignacion Ene'!B:B))</f>
        <v>EC-05</v>
      </c>
      <c r="D2043" s="28">
        <v>45678.0</v>
      </c>
      <c r="E2043" s="16" t="s">
        <v>269</v>
      </c>
      <c r="F2043" s="10" t="str">
        <f t="array" ref="F2043">IFERROR(XLOOKUP(E2043,Operadores!A:A,Operadores!B:B))</f>
        <v>REDJUL</v>
      </c>
      <c r="G2043" s="16" t="s">
        <v>17</v>
      </c>
      <c r="H2043" s="13">
        <v>19.29</v>
      </c>
      <c r="I2043" s="18">
        <v>287.0</v>
      </c>
      <c r="J2043" s="15">
        <f t="shared" si="5"/>
        <v>5536.23</v>
      </c>
      <c r="K2043" s="10" t="str">
        <f t="array" ref="K2043">IFERROR(XLOOKUP(G2043,'Tipo de Carga'!A:A,'Tipo de Carga'!B:B))</f>
        <v>Autoabasto</v>
      </c>
      <c r="L2043" s="10">
        <f t="shared" si="2"/>
        <v>4</v>
      </c>
      <c r="M2043" s="10">
        <f t="shared" si="3"/>
        <v>21</v>
      </c>
      <c r="N2043" s="10">
        <f t="shared" si="4"/>
        <v>1</v>
      </c>
      <c r="O2043" s="10" t="str">
        <f t="array" ref="O2043">IFERROR(XLOOKUP(G2043,'Tipo de Carga'!A:A,'Tipo de Carga'!C:C))</f>
        <v>Diesel</v>
      </c>
    </row>
    <row r="2044">
      <c r="A2044" s="16">
        <v>2000.0</v>
      </c>
      <c r="B2044" s="10" t="str">
        <f t="array" ref="B2044">IFERROR(XLOOKUP(A2044,'Asignacion Ene'!A:A,'Asignacion Ene'!C:C))</f>
        <v>MeLi Dedicado Merida</v>
      </c>
      <c r="C2044" s="10" t="str">
        <f t="array" ref="C2044">IFERROR(XLOOKUP(A2044,'Asignacion Ene'!A:A,'Asignacion Ene'!B:B))</f>
        <v>EC-05</v>
      </c>
      <c r="D2044" s="28">
        <v>45678.0</v>
      </c>
      <c r="E2044" s="16" t="s">
        <v>94</v>
      </c>
      <c r="F2044" s="10" t="str">
        <f t="array" ref="F2044">IFERROR(XLOOKUP(E2044,Operadores!A:A,Operadores!B:B))</f>
        <v>RODALE</v>
      </c>
      <c r="G2044" s="16" t="s">
        <v>17</v>
      </c>
      <c r="H2044" s="13">
        <v>19.29</v>
      </c>
      <c r="I2044" s="18">
        <v>274.0</v>
      </c>
      <c r="J2044" s="15">
        <f t="shared" si="5"/>
        <v>5285.46</v>
      </c>
      <c r="K2044" s="10" t="str">
        <f t="array" ref="K2044">IFERROR(XLOOKUP(G2044,'Tipo de Carga'!A:A,'Tipo de Carga'!B:B))</f>
        <v>Autoabasto</v>
      </c>
      <c r="L2044" s="10">
        <f t="shared" si="2"/>
        <v>4</v>
      </c>
      <c r="M2044" s="10">
        <f t="shared" si="3"/>
        <v>21</v>
      </c>
      <c r="N2044" s="10">
        <f t="shared" si="4"/>
        <v>1</v>
      </c>
      <c r="O2044" s="10" t="str">
        <f t="array" ref="O2044">IFERROR(XLOOKUP(G2044,'Tipo de Carga'!A:A,'Tipo de Carga'!C:C))</f>
        <v>Diesel</v>
      </c>
    </row>
    <row r="2045">
      <c r="A2045" s="16">
        <v>2082.0</v>
      </c>
      <c r="B2045" s="10" t="str">
        <f t="array" ref="B2045">IFERROR(XLOOKUP(A2045,'Asignacion Ene'!A:A,'Asignacion Ene'!C:C))</f>
        <v>Peñafiel Tecamac</v>
      </c>
      <c r="C2045" s="10" t="str">
        <f t="array" ref="C2045">IFERROR(XLOOKUP(A2045,'Asignacion Ene'!A:A,'Asignacion Ene'!B:B))</f>
        <v>EC-02</v>
      </c>
      <c r="D2045" s="28">
        <v>45678.0</v>
      </c>
      <c r="E2045" s="16" t="s">
        <v>52</v>
      </c>
      <c r="F2045" s="10" t="str">
        <f t="array" ref="F2045">IFERROR(XLOOKUP(E2045,Operadores!A:A,Operadores!B:B))</f>
        <v>CALPED</v>
      </c>
      <c r="G2045" s="16" t="s">
        <v>17</v>
      </c>
      <c r="H2045" s="13">
        <v>19.29</v>
      </c>
      <c r="I2045" s="18">
        <v>190.0</v>
      </c>
      <c r="J2045" s="15">
        <f t="shared" si="5"/>
        <v>3665.1</v>
      </c>
      <c r="K2045" s="10" t="str">
        <f t="array" ref="K2045">IFERROR(XLOOKUP(G2045,'Tipo de Carga'!A:A,'Tipo de Carga'!B:B))</f>
        <v>Autoabasto</v>
      </c>
      <c r="L2045" s="10">
        <f t="shared" si="2"/>
        <v>4</v>
      </c>
      <c r="M2045" s="10">
        <f t="shared" si="3"/>
        <v>21</v>
      </c>
      <c r="N2045" s="10">
        <f t="shared" si="4"/>
        <v>1</v>
      </c>
      <c r="O2045" s="10" t="str">
        <f t="array" ref="O2045">IFERROR(XLOOKUP(G2045,'Tipo de Carga'!A:A,'Tipo de Carga'!C:C))</f>
        <v>Diesel</v>
      </c>
    </row>
    <row r="2046">
      <c r="A2046" s="16">
        <v>1704.0</v>
      </c>
      <c r="B2046" s="10" t="str">
        <f t="array" ref="B2046">IFERROR(XLOOKUP(A2046,'Asignacion Ene'!A:A,'Asignacion Ene'!C:C))</f>
        <v>Pilgrims Tepo</v>
      </c>
      <c r="C2046" s="10" t="str">
        <f t="array" ref="C2046">IFERROR(XLOOKUP(A2046,'Asignacion Ene'!A:A,'Asignacion Ene'!B:B))</f>
        <v>EC-02</v>
      </c>
      <c r="D2046" s="28">
        <v>45678.0</v>
      </c>
      <c r="E2046" s="16" t="s">
        <v>135</v>
      </c>
      <c r="F2046" s="10" t="str">
        <f t="array" ref="F2046">IFERROR(XLOOKUP(E2046,Operadores!A:A,Operadores!B:B))</f>
        <v>GALISM</v>
      </c>
      <c r="G2046" s="16" t="s">
        <v>17</v>
      </c>
      <c r="H2046" s="13">
        <v>19.2900000000001</v>
      </c>
      <c r="I2046" s="18">
        <v>87.0</v>
      </c>
      <c r="J2046" s="15">
        <f t="shared" si="5"/>
        <v>1678.23</v>
      </c>
      <c r="K2046" s="10" t="str">
        <f t="array" ref="K2046">IFERROR(XLOOKUP(G2046,'Tipo de Carga'!A:A,'Tipo de Carga'!B:B))</f>
        <v>Autoabasto</v>
      </c>
      <c r="L2046" s="10">
        <f t="shared" si="2"/>
        <v>4</v>
      </c>
      <c r="M2046" s="10">
        <f t="shared" si="3"/>
        <v>21</v>
      </c>
      <c r="N2046" s="10">
        <f t="shared" si="4"/>
        <v>1</v>
      </c>
      <c r="O2046" s="10" t="str">
        <f t="array" ref="O2046">IFERROR(XLOOKUP(G2046,'Tipo de Carga'!A:A,'Tipo de Carga'!C:C))</f>
        <v>Diesel</v>
      </c>
    </row>
    <row r="2047">
      <c r="A2047" s="16">
        <v>1863.0</v>
      </c>
      <c r="B2047" s="10" t="str">
        <f t="array" ref="B2047">IFERROR(XLOOKUP(A2047,'Asignacion Ene'!A:A,'Asignacion Ene'!C:C))</f>
        <v>Pilgrims Tepo</v>
      </c>
      <c r="C2047" s="10" t="str">
        <f t="array" ref="C2047">IFERROR(XLOOKUP(A2047,'Asignacion Ene'!A:A,'Asignacion Ene'!B:B))</f>
        <v>EC-02</v>
      </c>
      <c r="D2047" s="28">
        <v>45678.0</v>
      </c>
      <c r="E2047" s="16" t="s">
        <v>237</v>
      </c>
      <c r="F2047" s="10" t="str">
        <f t="array" ref="F2047">IFERROR(XLOOKUP(E2047,Operadores!A:A,Operadores!B:B))</f>
        <v>SANJES01</v>
      </c>
      <c r="G2047" s="16" t="s">
        <v>17</v>
      </c>
      <c r="H2047" s="13">
        <v>19.2900000000001</v>
      </c>
      <c r="I2047" s="18">
        <v>216.0</v>
      </c>
      <c r="J2047" s="15">
        <f t="shared" si="5"/>
        <v>4166.64</v>
      </c>
      <c r="K2047" s="10" t="str">
        <f t="array" ref="K2047">IFERROR(XLOOKUP(G2047,'Tipo de Carga'!A:A,'Tipo de Carga'!B:B))</f>
        <v>Autoabasto</v>
      </c>
      <c r="L2047" s="10">
        <f t="shared" si="2"/>
        <v>4</v>
      </c>
      <c r="M2047" s="10">
        <f t="shared" si="3"/>
        <v>21</v>
      </c>
      <c r="N2047" s="10">
        <f t="shared" si="4"/>
        <v>1</v>
      </c>
      <c r="O2047" s="10" t="str">
        <f t="array" ref="O2047">IFERROR(XLOOKUP(G2047,'Tipo de Carga'!A:A,'Tipo de Carga'!C:C))</f>
        <v>Diesel</v>
      </c>
    </row>
    <row r="2048">
      <c r="A2048" s="16">
        <v>1689.0</v>
      </c>
      <c r="B2048" s="10" t="str">
        <f t="array" ref="B2048">IFERROR(XLOOKUP(A2048,'Asignacion Ene'!A:A,'Asignacion Ene'!C:C))</f>
        <v>Pilgrims Tepo</v>
      </c>
      <c r="C2048" s="10" t="str">
        <f t="array" ref="C2048">IFERROR(XLOOKUP(A2048,'Asignacion Ene'!A:A,'Asignacion Ene'!B:B))</f>
        <v>EC-02</v>
      </c>
      <c r="D2048" s="28">
        <v>45678.0</v>
      </c>
      <c r="E2048" s="16" t="s">
        <v>24</v>
      </c>
      <c r="F2048" s="10" t="str">
        <f t="array" ref="F2048">IFERROR(XLOOKUP(E2048,Operadores!A:A,Operadores!B:B))</f>
        <v>OROEDU</v>
      </c>
      <c r="G2048" s="16" t="s">
        <v>17</v>
      </c>
      <c r="H2048" s="13">
        <v>19.2900000000001</v>
      </c>
      <c r="I2048" s="18">
        <v>149.0</v>
      </c>
      <c r="J2048" s="15">
        <f t="shared" si="5"/>
        <v>2874.21</v>
      </c>
      <c r="K2048" s="10" t="str">
        <f t="array" ref="K2048">IFERROR(XLOOKUP(G2048,'Tipo de Carga'!A:A,'Tipo de Carga'!B:B))</f>
        <v>Autoabasto</v>
      </c>
      <c r="L2048" s="10">
        <f t="shared" si="2"/>
        <v>4</v>
      </c>
      <c r="M2048" s="10">
        <f t="shared" si="3"/>
        <v>21</v>
      </c>
      <c r="N2048" s="10">
        <f t="shared" si="4"/>
        <v>1</v>
      </c>
      <c r="O2048" s="10" t="str">
        <f t="array" ref="O2048">IFERROR(XLOOKUP(G2048,'Tipo de Carga'!A:A,'Tipo de Carga'!C:C))</f>
        <v>Diesel</v>
      </c>
    </row>
    <row r="2049">
      <c r="A2049" s="16">
        <v>1954.0</v>
      </c>
      <c r="B2049" s="10" t="str">
        <f t="array" ref="B2049">IFERROR(XLOOKUP(A2049,'Asignacion Ene'!A:A,'Asignacion Ene'!C:C))</f>
        <v>MeLi asignado SD</v>
      </c>
      <c r="C2049" s="10" t="str">
        <f t="array" ref="C2049">IFERROR(XLOOKUP(A2049,'Asignacion Ene'!A:A,'Asignacion Ene'!B:B))</f>
        <v>EC-05</v>
      </c>
      <c r="D2049" s="28">
        <v>45678.0</v>
      </c>
      <c r="E2049" s="16" t="s">
        <v>341</v>
      </c>
      <c r="F2049" s="10" t="str">
        <f t="array" ref="F2049">IFERROR(XLOOKUP(E2049,Operadores!A:A,Operadores!B:B))</f>
        <v>ESTZAI</v>
      </c>
      <c r="G2049" s="16" t="s">
        <v>17</v>
      </c>
      <c r="H2049" s="13">
        <v>19.2900000000001</v>
      </c>
      <c r="I2049" s="18">
        <v>395.0</v>
      </c>
      <c r="J2049" s="15">
        <f t="shared" si="5"/>
        <v>7619.55</v>
      </c>
      <c r="K2049" s="10" t="str">
        <f t="array" ref="K2049">IFERROR(XLOOKUP(G2049,'Tipo de Carga'!A:A,'Tipo de Carga'!B:B))</f>
        <v>Autoabasto</v>
      </c>
      <c r="L2049" s="10">
        <f t="shared" si="2"/>
        <v>4</v>
      </c>
      <c r="M2049" s="10">
        <f t="shared" si="3"/>
        <v>21</v>
      </c>
      <c r="N2049" s="10">
        <f t="shared" si="4"/>
        <v>1</v>
      </c>
      <c r="O2049" s="10" t="str">
        <f t="array" ref="O2049">IFERROR(XLOOKUP(G2049,'Tipo de Carga'!A:A,'Tipo de Carga'!C:C))</f>
        <v>Diesel</v>
      </c>
    </row>
    <row r="2050">
      <c r="A2050" s="16">
        <v>1931.0</v>
      </c>
      <c r="B2050" s="10" t="str">
        <f t="array" ref="B2050">IFERROR(XLOOKUP(A2050,'Asignacion Ene'!A:A,'Asignacion Ene'!C:C))</f>
        <v>Circuitos</v>
      </c>
      <c r="C2050" s="10" t="str">
        <f t="array" ref="C2050">IFERROR(XLOOKUP(A2050,'Asignacion Ene'!A:A,'Asignacion Ene'!B:B))</f>
        <v>EC-03</v>
      </c>
      <c r="D2050" s="28">
        <v>45678.0</v>
      </c>
      <c r="E2050" s="16" t="s">
        <v>279</v>
      </c>
      <c r="F2050" s="10" t="str">
        <f t="array" ref="F2050">IFERROR(XLOOKUP(E2050,Operadores!A:A,Operadores!B:B))</f>
        <v>ARBJO</v>
      </c>
      <c r="G2050" s="16" t="s">
        <v>17</v>
      </c>
      <c r="H2050" s="13">
        <v>19.2900000000001</v>
      </c>
      <c r="I2050" s="18">
        <v>273.0</v>
      </c>
      <c r="J2050" s="15">
        <f t="shared" si="5"/>
        <v>5266.17</v>
      </c>
      <c r="K2050" s="10" t="str">
        <f t="array" ref="K2050">IFERROR(XLOOKUP(G2050,'Tipo de Carga'!A:A,'Tipo de Carga'!B:B))</f>
        <v>Autoabasto</v>
      </c>
      <c r="L2050" s="10">
        <f t="shared" si="2"/>
        <v>4</v>
      </c>
      <c r="M2050" s="10">
        <f t="shared" si="3"/>
        <v>21</v>
      </c>
      <c r="N2050" s="10">
        <f t="shared" si="4"/>
        <v>1</v>
      </c>
      <c r="O2050" s="10" t="str">
        <f t="array" ref="O2050">IFERROR(XLOOKUP(G2050,'Tipo de Carga'!A:A,'Tipo de Carga'!C:C))</f>
        <v>Diesel</v>
      </c>
    </row>
    <row r="2051">
      <c r="A2051" s="16">
        <v>1858.0</v>
      </c>
      <c r="B2051" s="10" t="str">
        <f t="array" ref="B2051">IFERROR(XLOOKUP(A2051,'Asignacion Ene'!A:A,'Asignacion Ene'!C:C))</f>
        <v>Hisense</v>
      </c>
      <c r="C2051" s="10" t="str">
        <f t="array" ref="C2051">IFERROR(XLOOKUP(A2051,'Asignacion Ene'!A:A,'Asignacion Ene'!B:B))</f>
        <v>EC-03</v>
      </c>
      <c r="D2051" s="28">
        <v>45678.0</v>
      </c>
      <c r="E2051" s="16" t="s">
        <v>78</v>
      </c>
      <c r="F2051" s="10" t="str">
        <f t="array" ref="F2051">IFERROR(XLOOKUP(E2051,Operadores!A:A,Operadores!B:B))</f>
        <v>IBAANY</v>
      </c>
      <c r="G2051" s="16" t="s">
        <v>17</v>
      </c>
      <c r="H2051" s="13">
        <v>19.2900000000001</v>
      </c>
      <c r="I2051" s="18">
        <v>828.0</v>
      </c>
      <c r="J2051" s="15">
        <f t="shared" si="5"/>
        <v>15972.12</v>
      </c>
      <c r="K2051" s="10" t="str">
        <f t="array" ref="K2051">IFERROR(XLOOKUP(G2051,'Tipo de Carga'!A:A,'Tipo de Carga'!B:B))</f>
        <v>Autoabasto</v>
      </c>
      <c r="L2051" s="10">
        <f t="shared" si="2"/>
        <v>4</v>
      </c>
      <c r="M2051" s="10">
        <f t="shared" si="3"/>
        <v>21</v>
      </c>
      <c r="N2051" s="10">
        <f t="shared" si="4"/>
        <v>1</v>
      </c>
      <c r="O2051" s="10" t="str">
        <f t="array" ref="O2051">IFERROR(XLOOKUP(G2051,'Tipo de Carga'!A:A,'Tipo de Carga'!C:C))</f>
        <v>Diesel</v>
      </c>
    </row>
    <row r="2052">
      <c r="A2052" s="16">
        <v>1955.0</v>
      </c>
      <c r="B2052" s="10" t="str">
        <f t="array" ref="B2052">IFERROR(XLOOKUP(A2052,'Asignacion Ene'!A:A,'Asignacion Ene'!C:C))</f>
        <v>Circuitos</v>
      </c>
      <c r="C2052" s="10" t="str">
        <f t="array" ref="C2052">IFERROR(XLOOKUP(A2052,'Asignacion Ene'!A:A,'Asignacion Ene'!B:B))</f>
        <v>EC-03</v>
      </c>
      <c r="D2052" s="28">
        <v>45678.0</v>
      </c>
      <c r="E2052" s="16" t="s">
        <v>329</v>
      </c>
      <c r="F2052" s="10" t="str">
        <f t="array" ref="F2052">IFERROR(XLOOKUP(E2052,Operadores!A:A,Operadores!B:B))</f>
        <v>MOZPEDX</v>
      </c>
      <c r="G2052" s="16" t="s">
        <v>17</v>
      </c>
      <c r="H2052" s="13">
        <v>19.2900000000001</v>
      </c>
      <c r="I2052" s="18">
        <v>381.0</v>
      </c>
      <c r="J2052" s="15">
        <f t="shared" si="5"/>
        <v>7349.49</v>
      </c>
      <c r="K2052" s="10" t="str">
        <f t="array" ref="K2052">IFERROR(XLOOKUP(G2052,'Tipo de Carga'!A:A,'Tipo de Carga'!B:B))</f>
        <v>Autoabasto</v>
      </c>
      <c r="L2052" s="10">
        <f t="shared" si="2"/>
        <v>4</v>
      </c>
      <c r="M2052" s="10">
        <f t="shared" si="3"/>
        <v>21</v>
      </c>
      <c r="N2052" s="10">
        <f t="shared" si="4"/>
        <v>1</v>
      </c>
      <c r="O2052" s="10" t="str">
        <f t="array" ref="O2052">IFERROR(XLOOKUP(G2052,'Tipo de Carga'!A:A,'Tipo de Carga'!C:C))</f>
        <v>Diesel</v>
      </c>
    </row>
    <row r="2053">
      <c r="A2053" s="16">
        <v>1979.0</v>
      </c>
      <c r="B2053" s="10" t="str">
        <f t="array" ref="B2053">IFERROR(XLOOKUP(A2053,'Asignacion Ene'!A:A,'Asignacion Ene'!C:C))</f>
        <v>MeLi asignado SD</v>
      </c>
      <c r="C2053" s="10" t="str">
        <f t="array" ref="C2053">IFERROR(XLOOKUP(A2053,'Asignacion Ene'!A:A,'Asignacion Ene'!B:B))</f>
        <v>EC-05</v>
      </c>
      <c r="D2053" s="28">
        <v>45678.0</v>
      </c>
      <c r="E2053" s="16" t="s">
        <v>253</v>
      </c>
      <c r="F2053" s="10" t="str">
        <f t="array" ref="F2053">IFERROR(XLOOKUP(E2053,Operadores!A:A,Operadores!B:B))</f>
        <v>GALODI</v>
      </c>
      <c r="G2053" s="16" t="s">
        <v>17</v>
      </c>
      <c r="H2053" s="13">
        <v>19.2900000000001</v>
      </c>
      <c r="I2053" s="18">
        <v>652.0</v>
      </c>
      <c r="J2053" s="15">
        <f t="shared" si="5"/>
        <v>12577.08</v>
      </c>
      <c r="K2053" s="10" t="str">
        <f t="array" ref="K2053">IFERROR(XLOOKUP(G2053,'Tipo de Carga'!A:A,'Tipo de Carga'!B:B))</f>
        <v>Autoabasto</v>
      </c>
      <c r="L2053" s="10">
        <f t="shared" si="2"/>
        <v>4</v>
      </c>
      <c r="M2053" s="10">
        <f t="shared" si="3"/>
        <v>21</v>
      </c>
      <c r="N2053" s="10">
        <f t="shared" si="4"/>
        <v>1</v>
      </c>
      <c r="O2053" s="10" t="str">
        <f t="array" ref="O2053">IFERROR(XLOOKUP(G2053,'Tipo de Carga'!A:A,'Tipo de Carga'!C:C))</f>
        <v>Diesel</v>
      </c>
    </row>
    <row r="2054">
      <c r="A2054" s="16">
        <v>1982.0</v>
      </c>
      <c r="B2054" s="10" t="str">
        <f t="array" ref="B2054">IFERROR(XLOOKUP(A2054,'Asignacion Ene'!A:A,'Asignacion Ene'!C:C))</f>
        <v>MeLi asignado SD</v>
      </c>
      <c r="C2054" s="10" t="str">
        <f t="array" ref="C2054">IFERROR(XLOOKUP(A2054,'Asignacion Ene'!A:A,'Asignacion Ene'!B:B))</f>
        <v>EC-05</v>
      </c>
      <c r="D2054" s="28">
        <v>45678.0</v>
      </c>
      <c r="E2054" s="16" t="s">
        <v>134</v>
      </c>
      <c r="F2054" s="10" t="str">
        <f t="array" ref="F2054">IFERROR(XLOOKUP(E2054,Operadores!A:A,Operadores!B:B))</f>
        <v>IBAJOS</v>
      </c>
      <c r="G2054" s="16" t="s">
        <v>17</v>
      </c>
      <c r="H2054" s="13">
        <v>19.2900000000001</v>
      </c>
      <c r="I2054" s="18">
        <v>182.0</v>
      </c>
      <c r="J2054" s="15">
        <f t="shared" si="5"/>
        <v>3510.78</v>
      </c>
      <c r="K2054" s="10" t="str">
        <f t="array" ref="K2054">IFERROR(XLOOKUP(G2054,'Tipo de Carga'!A:A,'Tipo de Carga'!B:B))</f>
        <v>Autoabasto</v>
      </c>
      <c r="L2054" s="10">
        <f t="shared" si="2"/>
        <v>4</v>
      </c>
      <c r="M2054" s="10">
        <f t="shared" si="3"/>
        <v>21</v>
      </c>
      <c r="N2054" s="10">
        <f t="shared" si="4"/>
        <v>1</v>
      </c>
      <c r="O2054" s="10" t="str">
        <f t="array" ref="O2054">IFERROR(XLOOKUP(G2054,'Tipo de Carga'!A:A,'Tipo de Carga'!C:C))</f>
        <v>Diesel</v>
      </c>
    </row>
    <row r="2055">
      <c r="A2055" s="16">
        <v>1991.0</v>
      </c>
      <c r="B2055" s="10" t="str">
        <f t="array" ref="B2055">IFERROR(XLOOKUP(A2055,'Asignacion Ene'!A:A,'Asignacion Ene'!C:C))</f>
        <v>MeLi Dedicado Merida</v>
      </c>
      <c r="C2055" s="10" t="str">
        <f t="array" ref="C2055">IFERROR(XLOOKUP(A2055,'Asignacion Ene'!A:A,'Asignacion Ene'!B:B))</f>
        <v>EC-05</v>
      </c>
      <c r="D2055" s="28">
        <v>45678.0</v>
      </c>
      <c r="E2055" s="16" t="s">
        <v>165</v>
      </c>
      <c r="F2055" s="10" t="str">
        <f t="array" ref="F2055">IFERROR(XLOOKUP(E2055,Operadores!A:A,Operadores!B:B))</f>
        <v>RUEREN</v>
      </c>
      <c r="G2055" s="16" t="s">
        <v>17</v>
      </c>
      <c r="H2055" s="13">
        <v>19.2900000000001</v>
      </c>
      <c r="I2055" s="18">
        <v>281.0</v>
      </c>
      <c r="J2055" s="15">
        <f t="shared" si="5"/>
        <v>5420.49</v>
      </c>
      <c r="K2055" s="10" t="str">
        <f t="array" ref="K2055">IFERROR(XLOOKUP(G2055,'Tipo de Carga'!A:A,'Tipo de Carga'!B:B))</f>
        <v>Autoabasto</v>
      </c>
      <c r="L2055" s="10">
        <f t="shared" si="2"/>
        <v>4</v>
      </c>
      <c r="M2055" s="10">
        <f t="shared" si="3"/>
        <v>21</v>
      </c>
      <c r="N2055" s="10">
        <f t="shared" si="4"/>
        <v>1</v>
      </c>
      <c r="O2055" s="10" t="str">
        <f t="array" ref="O2055">IFERROR(XLOOKUP(G2055,'Tipo de Carga'!A:A,'Tipo de Carga'!C:C))</f>
        <v>Diesel</v>
      </c>
    </row>
    <row r="2056">
      <c r="A2056" s="16">
        <v>1946.0</v>
      </c>
      <c r="B2056" s="10" t="str">
        <f t="array" ref="B2056">IFERROR(XLOOKUP(A2056,'Asignacion Ene'!A:A,'Asignacion Ene'!C:C))</f>
        <v>MeLi asignado SD</v>
      </c>
      <c r="C2056" s="10" t="str">
        <f t="array" ref="C2056">IFERROR(XLOOKUP(A2056,'Asignacion Ene'!A:A,'Asignacion Ene'!B:B))</f>
        <v>EC-05</v>
      </c>
      <c r="D2056" s="28">
        <v>45678.0</v>
      </c>
      <c r="E2056" s="16" t="s">
        <v>192</v>
      </c>
      <c r="F2056" s="10" t="str">
        <f t="array" ref="F2056">IFERROR(XLOOKUP(E2056,Operadores!A:A,Operadores!B:B))</f>
        <v>MARARM</v>
      </c>
      <c r="G2056" s="16" t="s">
        <v>17</v>
      </c>
      <c r="H2056" s="13">
        <v>19.2900000000001</v>
      </c>
      <c r="I2056" s="18">
        <v>32.0</v>
      </c>
      <c r="J2056" s="15">
        <f t="shared" si="5"/>
        <v>617.28</v>
      </c>
      <c r="K2056" s="10" t="str">
        <f t="array" ref="K2056">IFERROR(XLOOKUP(G2056,'Tipo de Carga'!A:A,'Tipo de Carga'!B:B))</f>
        <v>Autoabasto</v>
      </c>
      <c r="L2056" s="10">
        <f t="shared" si="2"/>
        <v>4</v>
      </c>
      <c r="M2056" s="10">
        <f t="shared" si="3"/>
        <v>21</v>
      </c>
      <c r="N2056" s="10">
        <f t="shared" si="4"/>
        <v>1</v>
      </c>
      <c r="O2056" s="10" t="str">
        <f t="array" ref="O2056">IFERROR(XLOOKUP(G2056,'Tipo de Carga'!A:A,'Tipo de Carga'!C:C))</f>
        <v>Diesel</v>
      </c>
    </row>
    <row r="2057">
      <c r="A2057" s="16">
        <v>2021.0</v>
      </c>
      <c r="B2057" s="10" t="str">
        <f t="array" ref="B2057">IFERROR(XLOOKUP(A2057,'Asignacion Ene'!A:A,'Asignacion Ene'!C:C))</f>
        <v>MeLi Dedicado Merida</v>
      </c>
      <c r="C2057" s="10" t="str">
        <f t="array" ref="C2057">IFERROR(XLOOKUP(A2057,'Asignacion Ene'!A:A,'Asignacion Ene'!B:B))</f>
        <v>EC-05</v>
      </c>
      <c r="D2057" s="28">
        <v>45678.0</v>
      </c>
      <c r="E2057" s="16" t="s">
        <v>403</v>
      </c>
      <c r="F2057" s="10" t="str">
        <f t="array" ref="F2057">IFERROR(XLOOKUP(E2057,Operadores!A:A,Operadores!B:B))</f>
        <v>ORTVIC</v>
      </c>
      <c r="G2057" s="16" t="s">
        <v>17</v>
      </c>
      <c r="H2057" s="13">
        <v>19.2900000000001</v>
      </c>
      <c r="I2057" s="18">
        <v>313.0</v>
      </c>
      <c r="J2057" s="15">
        <f t="shared" si="5"/>
        <v>6037.77</v>
      </c>
      <c r="K2057" s="10" t="str">
        <f t="array" ref="K2057">IFERROR(XLOOKUP(G2057,'Tipo de Carga'!A:A,'Tipo de Carga'!B:B))</f>
        <v>Autoabasto</v>
      </c>
      <c r="L2057" s="10">
        <f t="shared" si="2"/>
        <v>4</v>
      </c>
      <c r="M2057" s="10">
        <f t="shared" si="3"/>
        <v>21</v>
      </c>
      <c r="N2057" s="10">
        <f t="shared" si="4"/>
        <v>1</v>
      </c>
      <c r="O2057" s="10" t="str">
        <f t="array" ref="O2057">IFERROR(XLOOKUP(G2057,'Tipo de Carga'!A:A,'Tipo de Carga'!C:C))</f>
        <v>Diesel</v>
      </c>
    </row>
    <row r="2058">
      <c r="A2058" s="16">
        <v>1999.0</v>
      </c>
      <c r="B2058" s="10" t="str">
        <f t="array" ref="B2058">IFERROR(XLOOKUP(A2058,'Asignacion Ene'!A:A,'Asignacion Ene'!C:C))</f>
        <v>MeLi Dedicado Merida</v>
      </c>
      <c r="C2058" s="10" t="str">
        <f t="array" ref="C2058">IFERROR(XLOOKUP(A2058,'Asignacion Ene'!A:A,'Asignacion Ene'!B:B))</f>
        <v>EC-05</v>
      </c>
      <c r="D2058" s="28">
        <v>45678.0</v>
      </c>
      <c r="E2058" s="16" t="s">
        <v>88</v>
      </c>
      <c r="F2058" s="10" t="str">
        <f t="array" ref="F2058">IFERROR(XLOOKUP(E2058,Operadores!A:A,Operadores!B:B))</f>
        <v>CAMJOS</v>
      </c>
      <c r="G2058" s="16" t="s">
        <v>17</v>
      </c>
      <c r="H2058" s="13">
        <v>19.2900000000001</v>
      </c>
      <c r="I2058" s="18">
        <v>281.0</v>
      </c>
      <c r="J2058" s="15">
        <f t="shared" si="5"/>
        <v>5420.49</v>
      </c>
      <c r="K2058" s="10" t="str">
        <f t="array" ref="K2058">IFERROR(XLOOKUP(G2058,'Tipo de Carga'!A:A,'Tipo de Carga'!B:B))</f>
        <v>Autoabasto</v>
      </c>
      <c r="L2058" s="10">
        <f t="shared" si="2"/>
        <v>4</v>
      </c>
      <c r="M2058" s="10">
        <f t="shared" si="3"/>
        <v>21</v>
      </c>
      <c r="N2058" s="10">
        <f t="shared" si="4"/>
        <v>1</v>
      </c>
      <c r="O2058" s="10" t="str">
        <f t="array" ref="O2058">IFERROR(XLOOKUP(G2058,'Tipo de Carga'!A:A,'Tipo de Carga'!C:C))</f>
        <v>Diesel</v>
      </c>
    </row>
    <row r="2059">
      <c r="A2059" s="16">
        <v>1935.0</v>
      </c>
      <c r="B2059" s="10" t="str">
        <f t="array" ref="B2059">IFERROR(XLOOKUP(A2059,'Asignacion Ene'!A:A,'Asignacion Ene'!C:C))</f>
        <v>Patieros sucursal</v>
      </c>
      <c r="C2059" s="10" t="str">
        <f t="array" ref="C2059">IFERROR(XLOOKUP(A2059,'Asignacion Ene'!A:A,'Asignacion Ene'!B:B))</f>
        <v>EC-03</v>
      </c>
      <c r="D2059" s="28">
        <v>45678.0</v>
      </c>
      <c r="E2059" s="16" t="s">
        <v>130</v>
      </c>
      <c r="F2059" s="10" t="str">
        <f t="array" ref="F2059">IFERROR(XLOOKUP(E2059,Operadores!A:A,Operadores!B:B))</f>
        <v>RODMA</v>
      </c>
      <c r="G2059" s="16" t="s">
        <v>17</v>
      </c>
      <c r="H2059" s="13">
        <v>19.2900000000001</v>
      </c>
      <c r="I2059" s="18">
        <v>400.0</v>
      </c>
      <c r="J2059" s="15">
        <f t="shared" si="5"/>
        <v>7716</v>
      </c>
      <c r="K2059" s="10" t="str">
        <f t="array" ref="K2059">IFERROR(XLOOKUP(G2059,'Tipo de Carga'!A:A,'Tipo de Carga'!B:B))</f>
        <v>Autoabasto</v>
      </c>
      <c r="L2059" s="10">
        <f t="shared" si="2"/>
        <v>4</v>
      </c>
      <c r="M2059" s="10">
        <f t="shared" si="3"/>
        <v>21</v>
      </c>
      <c r="N2059" s="10">
        <f t="shared" si="4"/>
        <v>1</v>
      </c>
      <c r="O2059" s="10" t="str">
        <f t="array" ref="O2059">IFERROR(XLOOKUP(G2059,'Tipo de Carga'!A:A,'Tipo de Carga'!C:C))</f>
        <v>Diesel</v>
      </c>
    </row>
    <row r="2060">
      <c r="A2060" s="16">
        <v>2023.0</v>
      </c>
      <c r="B2060" s="10" t="str">
        <f t="array" ref="B2060">IFERROR(XLOOKUP(A2060,'Asignacion Ene'!A:A,'Asignacion Ene'!C:C))</f>
        <v>MeLi Asignado TD</v>
      </c>
      <c r="C2060" s="10" t="str">
        <f t="array" ref="C2060">IFERROR(XLOOKUP(A2060,'Asignacion Ene'!A:A,'Asignacion Ene'!B:B))</f>
        <v>EC-05</v>
      </c>
      <c r="D2060" s="28">
        <v>45678.0</v>
      </c>
      <c r="E2060" s="16" t="s">
        <v>126</v>
      </c>
      <c r="F2060" s="10" t="str">
        <f t="array" ref="F2060">IFERROR(XLOOKUP(E2060,Operadores!A:A,Operadores!B:B))</f>
        <v>ESCSAU</v>
      </c>
      <c r="G2060" s="16" t="s">
        <v>17</v>
      </c>
      <c r="H2060" s="13">
        <v>19.2900000000001</v>
      </c>
      <c r="I2060" s="18">
        <v>627.0</v>
      </c>
      <c r="J2060" s="15">
        <f t="shared" si="5"/>
        <v>12094.83</v>
      </c>
      <c r="K2060" s="10" t="str">
        <f t="array" ref="K2060">IFERROR(XLOOKUP(G2060,'Tipo de Carga'!A:A,'Tipo de Carga'!B:B))</f>
        <v>Autoabasto</v>
      </c>
      <c r="L2060" s="10">
        <f t="shared" si="2"/>
        <v>4</v>
      </c>
      <c r="M2060" s="10">
        <f t="shared" si="3"/>
        <v>21</v>
      </c>
      <c r="N2060" s="10">
        <f t="shared" si="4"/>
        <v>1</v>
      </c>
      <c r="O2060" s="10" t="str">
        <f t="array" ref="O2060">IFERROR(XLOOKUP(G2060,'Tipo de Carga'!A:A,'Tipo de Carga'!C:C))</f>
        <v>Diesel</v>
      </c>
    </row>
    <row r="2061">
      <c r="A2061" s="16">
        <v>1981.0</v>
      </c>
      <c r="B2061" s="10" t="str">
        <f t="array" ref="B2061">IFERROR(XLOOKUP(A2061,'Asignacion Ene'!A:A,'Asignacion Ene'!C:C))</f>
        <v>MeLi asignado SD</v>
      </c>
      <c r="C2061" s="10" t="str">
        <f t="array" ref="C2061">IFERROR(XLOOKUP(A2061,'Asignacion Ene'!A:A,'Asignacion Ene'!B:B))</f>
        <v>EC-05</v>
      </c>
      <c r="D2061" s="28">
        <v>45678.0</v>
      </c>
      <c r="E2061" s="16" t="s">
        <v>187</v>
      </c>
      <c r="F2061" s="10" t="str">
        <f t="array" ref="F2061">IFERROR(XLOOKUP(E2061,Operadores!A:A,Operadores!B:B))</f>
        <v>OLIGER</v>
      </c>
      <c r="G2061" s="16" t="s">
        <v>17</v>
      </c>
      <c r="H2061" s="13">
        <v>19.2900000000001</v>
      </c>
      <c r="I2061" s="18">
        <v>275.0</v>
      </c>
      <c r="J2061" s="15">
        <f t="shared" si="5"/>
        <v>5304.75</v>
      </c>
      <c r="K2061" s="10" t="str">
        <f t="array" ref="K2061">IFERROR(XLOOKUP(G2061,'Tipo de Carga'!A:A,'Tipo de Carga'!B:B))</f>
        <v>Autoabasto</v>
      </c>
      <c r="L2061" s="10">
        <f t="shared" si="2"/>
        <v>4</v>
      </c>
      <c r="M2061" s="10">
        <f t="shared" si="3"/>
        <v>21</v>
      </c>
      <c r="N2061" s="10">
        <f t="shared" si="4"/>
        <v>1</v>
      </c>
      <c r="O2061" s="10" t="str">
        <f t="array" ref="O2061">IFERROR(XLOOKUP(G2061,'Tipo de Carga'!A:A,'Tipo de Carga'!C:C))</f>
        <v>Diesel</v>
      </c>
    </row>
    <row r="2062">
      <c r="A2062" s="16">
        <v>1733.0</v>
      </c>
      <c r="B2062" s="10" t="str">
        <f t="array" ref="B2062">IFERROR(XLOOKUP(A2062,'Asignacion Ene'!A:A,'Asignacion Ene'!C:C))</f>
        <v>Liverpool Local</v>
      </c>
      <c r="C2062" s="10" t="str">
        <f t="array" ref="C2062">IFERROR(XLOOKUP(A2062,'Asignacion Ene'!A:A,'Asignacion Ene'!B:B))</f>
        <v>EC-01</v>
      </c>
      <c r="D2062" s="28">
        <v>45678.0</v>
      </c>
      <c r="E2062" s="16" t="s">
        <v>301</v>
      </c>
      <c r="F2062" s="10" t="str">
        <f t="array" ref="F2062">IFERROR(XLOOKUP(E2062,Operadores!A:A,Operadores!B:B))</f>
        <v>CABCAR</v>
      </c>
      <c r="G2062" s="16" t="s">
        <v>17</v>
      </c>
      <c r="H2062" s="13">
        <v>19.2900000000001</v>
      </c>
      <c r="I2062" s="18">
        <v>355.0</v>
      </c>
      <c r="J2062" s="15">
        <f t="shared" si="5"/>
        <v>6847.95</v>
      </c>
      <c r="K2062" s="10" t="str">
        <f t="array" ref="K2062">IFERROR(XLOOKUP(G2062,'Tipo de Carga'!A:A,'Tipo de Carga'!B:B))</f>
        <v>Autoabasto</v>
      </c>
      <c r="L2062" s="10">
        <f t="shared" si="2"/>
        <v>4</v>
      </c>
      <c r="M2062" s="10">
        <f t="shared" si="3"/>
        <v>21</v>
      </c>
      <c r="N2062" s="10">
        <f t="shared" si="4"/>
        <v>1</v>
      </c>
      <c r="O2062" s="10" t="str">
        <f t="array" ref="O2062">IFERROR(XLOOKUP(G2062,'Tipo de Carga'!A:A,'Tipo de Carga'!C:C))</f>
        <v>Diesel</v>
      </c>
    </row>
    <row r="2063">
      <c r="A2063" s="16">
        <v>1831.0</v>
      </c>
      <c r="B2063" s="10" t="str">
        <f t="array" ref="B2063">IFERROR(XLOOKUP(A2063,'Asignacion Ene'!A:A,'Asignacion Ene'!C:C))</f>
        <v>Full Liver</v>
      </c>
      <c r="C2063" s="10" t="str">
        <f t="array" ref="C2063">IFERROR(XLOOKUP(A2063,'Asignacion Ene'!A:A,'Asignacion Ene'!B:B))</f>
        <v>EC-01</v>
      </c>
      <c r="D2063" s="28">
        <v>45678.0</v>
      </c>
      <c r="E2063" s="16" t="s">
        <v>68</v>
      </c>
      <c r="F2063" s="10" t="str">
        <f t="array" ref="F2063">IFERROR(XLOOKUP(E2063,Operadores!A:A,Operadores!B:B))</f>
        <v>MONJU</v>
      </c>
      <c r="G2063" s="16" t="s">
        <v>17</v>
      </c>
      <c r="H2063" s="13">
        <v>19.2900000000001</v>
      </c>
      <c r="I2063" s="18">
        <v>590.0</v>
      </c>
      <c r="J2063" s="15">
        <f t="shared" si="5"/>
        <v>11381.1</v>
      </c>
      <c r="K2063" s="10" t="str">
        <f t="array" ref="K2063">IFERROR(XLOOKUP(G2063,'Tipo de Carga'!A:A,'Tipo de Carga'!B:B))</f>
        <v>Autoabasto</v>
      </c>
      <c r="L2063" s="10">
        <f t="shared" si="2"/>
        <v>4</v>
      </c>
      <c r="M2063" s="10">
        <f t="shared" si="3"/>
        <v>21</v>
      </c>
      <c r="N2063" s="10">
        <f t="shared" si="4"/>
        <v>1</v>
      </c>
      <c r="O2063" s="10" t="str">
        <f t="array" ref="O2063">IFERROR(XLOOKUP(G2063,'Tipo de Carga'!A:A,'Tipo de Carga'!C:C))</f>
        <v>Diesel</v>
      </c>
    </row>
    <row r="2064">
      <c r="A2064" s="16">
        <v>1727.0</v>
      </c>
      <c r="B2064" s="10" t="str">
        <f t="array" ref="B2064">IFERROR(XLOOKUP(A2064,'Asignacion Ene'!A:A,'Asignacion Ene'!C:C))</f>
        <v>Liverpool Local</v>
      </c>
      <c r="C2064" s="10" t="str">
        <f t="array" ref="C2064">IFERROR(XLOOKUP(A2064,'Asignacion Ene'!A:A,'Asignacion Ene'!B:B))</f>
        <v>EC-01</v>
      </c>
      <c r="D2064" s="28">
        <v>45678.0</v>
      </c>
      <c r="E2064" s="16" t="s">
        <v>204</v>
      </c>
      <c r="F2064" s="10" t="str">
        <f t="array" ref="F2064">IFERROR(XLOOKUP(E2064,Operadores!A:A,Operadores!B:B))</f>
        <v>VERPAN</v>
      </c>
      <c r="G2064" s="16" t="s">
        <v>17</v>
      </c>
      <c r="H2064" s="13">
        <v>19.2900000000002</v>
      </c>
      <c r="I2064" s="18">
        <v>470.0</v>
      </c>
      <c r="J2064" s="15">
        <f t="shared" si="5"/>
        <v>9066.3</v>
      </c>
      <c r="K2064" s="10" t="str">
        <f t="array" ref="K2064">IFERROR(XLOOKUP(G2064,'Tipo de Carga'!A:A,'Tipo de Carga'!B:B))</f>
        <v>Autoabasto</v>
      </c>
      <c r="L2064" s="10">
        <f t="shared" si="2"/>
        <v>4</v>
      </c>
      <c r="M2064" s="10">
        <f t="shared" si="3"/>
        <v>21</v>
      </c>
      <c r="N2064" s="10">
        <f t="shared" si="4"/>
        <v>1</v>
      </c>
      <c r="O2064" s="10" t="str">
        <f t="array" ref="O2064">IFERROR(XLOOKUP(G2064,'Tipo de Carga'!A:A,'Tipo de Carga'!C:C))</f>
        <v>Diesel</v>
      </c>
    </row>
    <row r="2065">
      <c r="A2065" s="16">
        <v>1833.0</v>
      </c>
      <c r="B2065" s="10" t="str">
        <f t="array" ref="B2065">IFERROR(XLOOKUP(A2065,'Asignacion Ene'!A:A,'Asignacion Ene'!C:C))</f>
        <v>Liverpool Local</v>
      </c>
      <c r="C2065" s="10" t="str">
        <f t="array" ref="C2065">IFERROR(XLOOKUP(A2065,'Asignacion Ene'!A:A,'Asignacion Ene'!B:B))</f>
        <v>EC-01</v>
      </c>
      <c r="D2065" s="28">
        <v>45678.0</v>
      </c>
      <c r="E2065" s="16" t="s">
        <v>143</v>
      </c>
      <c r="F2065" s="10" t="str">
        <f t="array" ref="F2065">IFERROR(XLOOKUP(E2065,Operadores!A:A,Operadores!B:B))</f>
        <v>SANROD</v>
      </c>
      <c r="G2065" s="16" t="s">
        <v>17</v>
      </c>
      <c r="H2065" s="13">
        <v>19.2900000000002</v>
      </c>
      <c r="I2065" s="18">
        <v>360.0</v>
      </c>
      <c r="J2065" s="15">
        <f t="shared" si="5"/>
        <v>6944.4</v>
      </c>
      <c r="K2065" s="10" t="str">
        <f t="array" ref="K2065">IFERROR(XLOOKUP(G2065,'Tipo de Carga'!A:A,'Tipo de Carga'!B:B))</f>
        <v>Autoabasto</v>
      </c>
      <c r="L2065" s="10">
        <f t="shared" si="2"/>
        <v>4</v>
      </c>
      <c r="M2065" s="10">
        <f t="shared" si="3"/>
        <v>21</v>
      </c>
      <c r="N2065" s="10">
        <f t="shared" si="4"/>
        <v>1</v>
      </c>
      <c r="O2065" s="10" t="str">
        <f t="array" ref="O2065">IFERROR(XLOOKUP(G2065,'Tipo de Carga'!A:A,'Tipo de Carga'!C:C))</f>
        <v>Diesel</v>
      </c>
    </row>
    <row r="2066">
      <c r="A2066" s="16">
        <v>2037.0</v>
      </c>
      <c r="B2066" s="10" t="str">
        <f t="array" ref="B2066">IFERROR(XLOOKUP(A2066,'Asignacion Ene'!A:A,'Asignacion Ene'!C:C))</f>
        <v>Liverpool Local</v>
      </c>
      <c r="C2066" s="10" t="str">
        <f t="array" ref="C2066">IFERROR(XLOOKUP(A2066,'Asignacion Ene'!A:A,'Asignacion Ene'!B:B))</f>
        <v>EC-01</v>
      </c>
      <c r="D2066" s="28">
        <v>45678.0</v>
      </c>
      <c r="E2066" s="16" t="s">
        <v>146</v>
      </c>
      <c r="F2066" s="10" t="str">
        <f t="array" ref="F2066">IFERROR(XLOOKUP(E2066,Operadores!A:A,Operadores!B:B))</f>
        <v>MIRJON</v>
      </c>
      <c r="G2066" s="16" t="s">
        <v>17</v>
      </c>
      <c r="H2066" s="13">
        <v>19.2900000000002</v>
      </c>
      <c r="I2066" s="18">
        <v>426.0</v>
      </c>
      <c r="J2066" s="15">
        <f t="shared" si="5"/>
        <v>8217.54</v>
      </c>
      <c r="K2066" s="10" t="str">
        <f t="array" ref="K2066">IFERROR(XLOOKUP(G2066,'Tipo de Carga'!A:A,'Tipo de Carga'!B:B))</f>
        <v>Autoabasto</v>
      </c>
      <c r="L2066" s="10">
        <f t="shared" si="2"/>
        <v>4</v>
      </c>
      <c r="M2066" s="10">
        <f t="shared" si="3"/>
        <v>21</v>
      </c>
      <c r="N2066" s="10">
        <f t="shared" si="4"/>
        <v>1</v>
      </c>
      <c r="O2066" s="10" t="str">
        <f t="array" ref="O2066">IFERROR(XLOOKUP(G2066,'Tipo de Carga'!A:A,'Tipo de Carga'!C:C))</f>
        <v>Diesel</v>
      </c>
    </row>
    <row r="2067">
      <c r="A2067" s="16">
        <v>2035.0</v>
      </c>
      <c r="B2067" s="10" t="str">
        <f t="array" ref="B2067">IFERROR(XLOOKUP(A2067,'Asignacion Ene'!A:A,'Asignacion Ene'!C:C))</f>
        <v>Liverpool Local</v>
      </c>
      <c r="C2067" s="10" t="str">
        <f t="array" ref="C2067">IFERROR(XLOOKUP(A2067,'Asignacion Ene'!A:A,'Asignacion Ene'!B:B))</f>
        <v>EC-01</v>
      </c>
      <c r="D2067" s="28">
        <v>45678.0</v>
      </c>
      <c r="E2067" s="16" t="s">
        <v>141</v>
      </c>
      <c r="F2067" s="10" t="str">
        <f t="array" ref="F2067">IFERROR(XLOOKUP(E2067,Operadores!A:A,Operadores!B:B))</f>
        <v>VELJOR</v>
      </c>
      <c r="G2067" s="16" t="s">
        <v>17</v>
      </c>
      <c r="H2067" s="13">
        <v>19.2900000000002</v>
      </c>
      <c r="I2067" s="18">
        <v>92.0</v>
      </c>
      <c r="J2067" s="15">
        <f t="shared" si="5"/>
        <v>1774.68</v>
      </c>
      <c r="K2067" s="10" t="str">
        <f t="array" ref="K2067">IFERROR(XLOOKUP(G2067,'Tipo de Carga'!A:A,'Tipo de Carga'!B:B))</f>
        <v>Autoabasto</v>
      </c>
      <c r="L2067" s="10">
        <f t="shared" si="2"/>
        <v>4</v>
      </c>
      <c r="M2067" s="10">
        <f t="shared" si="3"/>
        <v>21</v>
      </c>
      <c r="N2067" s="10">
        <f t="shared" si="4"/>
        <v>1</v>
      </c>
      <c r="O2067" s="10" t="str">
        <f t="array" ref="O2067">IFERROR(XLOOKUP(G2067,'Tipo de Carga'!A:A,'Tipo de Carga'!C:C))</f>
        <v>Diesel</v>
      </c>
    </row>
    <row r="2068">
      <c r="A2068" s="16">
        <v>1944.0</v>
      </c>
      <c r="B2068" s="10" t="str">
        <f t="array" ref="B2068">IFERROR(XLOOKUP(A2068,'Asignacion Ene'!A:A,'Asignacion Ene'!C:C))</f>
        <v>MeLi asignado SD</v>
      </c>
      <c r="C2068" s="10" t="str">
        <f t="array" ref="C2068">IFERROR(XLOOKUP(A2068,'Asignacion Ene'!A:A,'Asignacion Ene'!B:B))</f>
        <v>EC-05</v>
      </c>
      <c r="D2068" s="28">
        <v>45678.0</v>
      </c>
      <c r="E2068" s="16" t="s">
        <v>138</v>
      </c>
      <c r="F2068" s="10" t="str">
        <f t="array" ref="F2068">IFERROR(XLOOKUP(E2068,Operadores!A:A,Operadores!B:B))</f>
        <v>ORTARM</v>
      </c>
      <c r="G2068" s="16" t="s">
        <v>17</v>
      </c>
      <c r="H2068" s="13">
        <v>19.2900000000002</v>
      </c>
      <c r="I2068" s="18">
        <v>463.0</v>
      </c>
      <c r="J2068" s="15">
        <f t="shared" si="5"/>
        <v>8931.27</v>
      </c>
      <c r="K2068" s="10" t="str">
        <f t="array" ref="K2068">IFERROR(XLOOKUP(G2068,'Tipo de Carga'!A:A,'Tipo de Carga'!B:B))</f>
        <v>Autoabasto</v>
      </c>
      <c r="L2068" s="10">
        <f t="shared" si="2"/>
        <v>4</v>
      </c>
      <c r="M2068" s="10">
        <f t="shared" si="3"/>
        <v>21</v>
      </c>
      <c r="N2068" s="10">
        <f t="shared" si="4"/>
        <v>1</v>
      </c>
      <c r="O2068" s="10" t="str">
        <f t="array" ref="O2068">IFERROR(XLOOKUP(G2068,'Tipo de Carga'!A:A,'Tipo de Carga'!C:C))</f>
        <v>Diesel</v>
      </c>
    </row>
    <row r="2069">
      <c r="A2069" s="16">
        <v>1987.0</v>
      </c>
      <c r="B2069" s="10" t="str">
        <f t="array" ref="B2069">IFERROR(XLOOKUP(A2069,'Asignacion Ene'!A:A,'Asignacion Ene'!C:C))</f>
        <v>MeLi asignado SD</v>
      </c>
      <c r="C2069" s="10" t="str">
        <f t="array" ref="C2069">IFERROR(XLOOKUP(A2069,'Asignacion Ene'!A:A,'Asignacion Ene'!B:B))</f>
        <v>EC-05</v>
      </c>
      <c r="D2069" s="28">
        <v>45678.0</v>
      </c>
      <c r="E2069" s="16" t="s">
        <v>245</v>
      </c>
      <c r="F2069" s="10" t="str">
        <f t="array" ref="F2069">IFERROR(XLOOKUP(E2069,Operadores!A:A,Operadores!B:B))</f>
        <v>SORJUL</v>
      </c>
      <c r="G2069" s="16" t="s">
        <v>17</v>
      </c>
      <c r="H2069" s="13">
        <v>19.2900000000002</v>
      </c>
      <c r="I2069" s="18">
        <v>218.0</v>
      </c>
      <c r="J2069" s="15">
        <f t="shared" si="5"/>
        <v>4205.22</v>
      </c>
      <c r="K2069" s="10" t="str">
        <f t="array" ref="K2069">IFERROR(XLOOKUP(G2069,'Tipo de Carga'!A:A,'Tipo de Carga'!B:B))</f>
        <v>Autoabasto</v>
      </c>
      <c r="L2069" s="10">
        <f t="shared" si="2"/>
        <v>4</v>
      </c>
      <c r="M2069" s="10">
        <f t="shared" si="3"/>
        <v>21</v>
      </c>
      <c r="N2069" s="10">
        <f t="shared" si="4"/>
        <v>1</v>
      </c>
      <c r="O2069" s="10" t="str">
        <f t="array" ref="O2069">IFERROR(XLOOKUP(G2069,'Tipo de Carga'!A:A,'Tipo de Carga'!C:C))</f>
        <v>Diesel</v>
      </c>
    </row>
    <row r="2070">
      <c r="A2070" s="16">
        <v>1862.0</v>
      </c>
      <c r="B2070" s="10" t="str">
        <f t="array" ref="B2070">IFERROR(XLOOKUP(A2070,'Asignacion Ene'!A:A,'Asignacion Ene'!C:C))</f>
        <v>Circuitos</v>
      </c>
      <c r="C2070" s="10" t="str">
        <f t="array" ref="C2070">IFERROR(XLOOKUP(A2070,'Asignacion Ene'!A:A,'Asignacion Ene'!B:B))</f>
        <v>EC-03</v>
      </c>
      <c r="D2070" s="28">
        <v>45678.0</v>
      </c>
      <c r="E2070" s="16" t="s">
        <v>359</v>
      </c>
      <c r="F2070" s="10" t="str">
        <f t="array" ref="F2070">IFERROR(XLOOKUP(E2070,Operadores!A:A,Operadores!B:B))</f>
        <v>PERRI</v>
      </c>
      <c r="G2070" s="16" t="s">
        <v>17</v>
      </c>
      <c r="H2070" s="13">
        <v>19.2900000000002</v>
      </c>
      <c r="I2070" s="18">
        <v>409.0</v>
      </c>
      <c r="J2070" s="15">
        <f t="shared" si="5"/>
        <v>7889.61</v>
      </c>
      <c r="K2070" s="10" t="str">
        <f t="array" ref="K2070">IFERROR(XLOOKUP(G2070,'Tipo de Carga'!A:A,'Tipo de Carga'!B:B))</f>
        <v>Autoabasto</v>
      </c>
      <c r="L2070" s="10">
        <f t="shared" si="2"/>
        <v>4</v>
      </c>
      <c r="M2070" s="10">
        <f t="shared" si="3"/>
        <v>21</v>
      </c>
      <c r="N2070" s="10">
        <f t="shared" si="4"/>
        <v>1</v>
      </c>
      <c r="O2070" s="10" t="str">
        <f t="array" ref="O2070">IFERROR(XLOOKUP(G2070,'Tipo de Carga'!A:A,'Tipo de Carga'!C:C))</f>
        <v>Diesel</v>
      </c>
    </row>
    <row r="2071">
      <c r="A2071" s="16">
        <v>1992.0</v>
      </c>
      <c r="B2071" s="10" t="str">
        <f t="array" ref="B2071">IFERROR(XLOOKUP(A2071,'Asignacion Ene'!A:A,'Asignacion Ene'!C:C))</f>
        <v>MeLi Dedicado TD</v>
      </c>
      <c r="C2071" s="10" t="str">
        <f t="array" ref="C2071">IFERROR(XLOOKUP(A2071,'Asignacion Ene'!A:A,'Asignacion Ene'!B:B))</f>
        <v>EC-05</v>
      </c>
      <c r="D2071" s="28">
        <v>45678.0</v>
      </c>
      <c r="E2071" s="16" t="s">
        <v>65</v>
      </c>
      <c r="F2071" s="10" t="str">
        <f t="array" ref="F2071">IFERROR(XLOOKUP(E2071,Operadores!A:A,Operadores!B:B))</f>
        <v>HERROD</v>
      </c>
      <c r="G2071" s="16" t="s">
        <v>17</v>
      </c>
      <c r="H2071" s="13">
        <v>19.2900000000002</v>
      </c>
      <c r="I2071" s="18">
        <v>523.0</v>
      </c>
      <c r="J2071" s="15">
        <f t="shared" si="5"/>
        <v>10088.67</v>
      </c>
      <c r="K2071" s="10" t="str">
        <f t="array" ref="K2071">IFERROR(XLOOKUP(G2071,'Tipo de Carga'!A:A,'Tipo de Carga'!B:B))</f>
        <v>Autoabasto</v>
      </c>
      <c r="L2071" s="10">
        <f t="shared" si="2"/>
        <v>4</v>
      </c>
      <c r="M2071" s="10">
        <f t="shared" si="3"/>
        <v>21</v>
      </c>
      <c r="N2071" s="10">
        <f t="shared" si="4"/>
        <v>1</v>
      </c>
      <c r="O2071" s="10" t="str">
        <f t="array" ref="O2071">IFERROR(XLOOKUP(G2071,'Tipo de Carga'!A:A,'Tipo de Carga'!C:C))</f>
        <v>Diesel</v>
      </c>
    </row>
    <row r="2072">
      <c r="A2072" s="16">
        <v>1976.0</v>
      </c>
      <c r="B2072" s="10" t="str">
        <f t="array" ref="B2072">IFERROR(XLOOKUP(A2072,'Asignacion Ene'!A:A,'Asignacion Ene'!C:C))</f>
        <v>MeLi asignado SD</v>
      </c>
      <c r="C2072" s="10" t="str">
        <f t="array" ref="C2072">IFERROR(XLOOKUP(A2072,'Asignacion Ene'!A:A,'Asignacion Ene'!B:B))</f>
        <v>EC-05</v>
      </c>
      <c r="D2072" s="28">
        <v>45678.0</v>
      </c>
      <c r="E2072" s="16" t="s">
        <v>300</v>
      </c>
      <c r="F2072" s="10" t="str">
        <f t="array" ref="F2072">IFERROR(XLOOKUP(E2072,Operadores!A:A,Operadores!B:B))</f>
        <v>BAUGEO</v>
      </c>
      <c r="G2072" s="16" t="s">
        <v>17</v>
      </c>
      <c r="H2072" s="13">
        <v>19.2900000000002</v>
      </c>
      <c r="I2072" s="18">
        <v>606.0</v>
      </c>
      <c r="J2072" s="15">
        <f t="shared" si="5"/>
        <v>11689.74</v>
      </c>
      <c r="K2072" s="10" t="str">
        <f t="array" ref="K2072">IFERROR(XLOOKUP(G2072,'Tipo de Carga'!A:A,'Tipo de Carga'!B:B))</f>
        <v>Autoabasto</v>
      </c>
      <c r="L2072" s="10">
        <f t="shared" si="2"/>
        <v>4</v>
      </c>
      <c r="M2072" s="10">
        <f t="shared" si="3"/>
        <v>21</v>
      </c>
      <c r="N2072" s="10">
        <f t="shared" si="4"/>
        <v>1</v>
      </c>
      <c r="O2072" s="10" t="str">
        <f t="array" ref="O2072">IFERROR(XLOOKUP(G2072,'Tipo de Carga'!A:A,'Tipo de Carga'!C:C))</f>
        <v>Diesel</v>
      </c>
    </row>
    <row r="2073">
      <c r="A2073" s="16">
        <v>1963.0</v>
      </c>
      <c r="B2073" s="10" t="str">
        <f t="array" ref="B2073">IFERROR(XLOOKUP(A2073,'Asignacion Ene'!A:A,'Asignacion Ene'!C:C))</f>
        <v>MeLi asignado SD</v>
      </c>
      <c r="C2073" s="10" t="str">
        <f t="array" ref="C2073">IFERROR(XLOOKUP(A2073,'Asignacion Ene'!A:A,'Asignacion Ene'!B:B))</f>
        <v>EC-05</v>
      </c>
      <c r="D2073" s="28">
        <v>45678.0</v>
      </c>
      <c r="E2073" s="16" t="s">
        <v>390</v>
      </c>
      <c r="F2073" s="10" t="str">
        <f t="array" ref="F2073">IFERROR(XLOOKUP(E2073,Operadores!A:A,Operadores!B:B))</f>
        <v>MALART</v>
      </c>
      <c r="G2073" s="16" t="s">
        <v>17</v>
      </c>
      <c r="H2073" s="13">
        <v>19.2900000000002</v>
      </c>
      <c r="I2073" s="18">
        <v>645.0</v>
      </c>
      <c r="J2073" s="15">
        <f t="shared" si="5"/>
        <v>12442.05</v>
      </c>
      <c r="K2073" s="10" t="str">
        <f t="array" ref="K2073">IFERROR(XLOOKUP(G2073,'Tipo de Carga'!A:A,'Tipo de Carga'!B:B))</f>
        <v>Autoabasto</v>
      </c>
      <c r="L2073" s="10">
        <f t="shared" si="2"/>
        <v>4</v>
      </c>
      <c r="M2073" s="10">
        <f t="shared" si="3"/>
        <v>21</v>
      </c>
      <c r="N2073" s="10">
        <f t="shared" si="4"/>
        <v>1</v>
      </c>
      <c r="O2073" s="10" t="str">
        <f t="array" ref="O2073">IFERROR(XLOOKUP(G2073,'Tipo de Carga'!A:A,'Tipo de Carga'!C:C))</f>
        <v>Diesel</v>
      </c>
    </row>
    <row r="2074">
      <c r="A2074" s="16">
        <v>2006.0</v>
      </c>
      <c r="B2074" s="10" t="str">
        <f t="array" ref="B2074">IFERROR(XLOOKUP(A2074,'Asignacion Ene'!A:A,'Asignacion Ene'!C:C))</f>
        <v>MeLi Dedicado Merida</v>
      </c>
      <c r="C2074" s="10" t="str">
        <f t="array" ref="C2074">IFERROR(XLOOKUP(A2074,'Asignacion Ene'!A:A,'Asignacion Ene'!B:B))</f>
        <v>EC-05</v>
      </c>
      <c r="D2074" s="28">
        <v>45678.0</v>
      </c>
      <c r="E2074" s="16" t="s">
        <v>226</v>
      </c>
      <c r="F2074" s="10" t="str">
        <f t="array" ref="F2074">IFERROR(XLOOKUP(E2074,Operadores!A:A,Operadores!B:B))</f>
        <v>BERJES</v>
      </c>
      <c r="G2074" s="16" t="s">
        <v>17</v>
      </c>
      <c r="H2074" s="13">
        <v>19.2900000000002</v>
      </c>
      <c r="I2074" s="18">
        <v>20.0</v>
      </c>
      <c r="J2074" s="15">
        <f t="shared" si="5"/>
        <v>385.8</v>
      </c>
      <c r="K2074" s="10" t="str">
        <f t="array" ref="K2074">IFERROR(XLOOKUP(G2074,'Tipo de Carga'!A:A,'Tipo de Carga'!B:B))</f>
        <v>Autoabasto</v>
      </c>
      <c r="L2074" s="10">
        <f t="shared" si="2"/>
        <v>4</v>
      </c>
      <c r="M2074" s="10">
        <f t="shared" si="3"/>
        <v>21</v>
      </c>
      <c r="N2074" s="10">
        <f t="shared" si="4"/>
        <v>1</v>
      </c>
      <c r="O2074" s="10" t="str">
        <f t="array" ref="O2074">IFERROR(XLOOKUP(G2074,'Tipo de Carga'!A:A,'Tipo de Carga'!C:C))</f>
        <v>Diesel</v>
      </c>
    </row>
    <row r="2075">
      <c r="A2075" s="16">
        <v>1980.0</v>
      </c>
      <c r="B2075" s="10" t="str">
        <f t="array" ref="B2075">IFERROR(XLOOKUP(A2075,'Asignacion Ene'!A:A,'Asignacion Ene'!C:C))</f>
        <v>MeLi asignado SD</v>
      </c>
      <c r="C2075" s="10" t="str">
        <f t="array" ref="C2075">IFERROR(XLOOKUP(A2075,'Asignacion Ene'!A:A,'Asignacion Ene'!B:B))</f>
        <v>EC-05</v>
      </c>
      <c r="D2075" s="28">
        <v>45678.0</v>
      </c>
      <c r="E2075" s="16" t="s">
        <v>74</v>
      </c>
      <c r="F2075" s="10" t="str">
        <f t="array" ref="F2075">IFERROR(XLOOKUP(E2075,Operadores!A:A,Operadores!B:B))</f>
        <v>AGUMIG</v>
      </c>
      <c r="G2075" s="16" t="s">
        <v>17</v>
      </c>
      <c r="H2075" s="13">
        <v>19.2900000000002</v>
      </c>
      <c r="I2075" s="18">
        <v>57.0</v>
      </c>
      <c r="J2075" s="15">
        <f t="shared" si="5"/>
        <v>1099.53</v>
      </c>
      <c r="K2075" s="10" t="str">
        <f t="array" ref="K2075">IFERROR(XLOOKUP(G2075,'Tipo de Carga'!A:A,'Tipo de Carga'!B:B))</f>
        <v>Autoabasto</v>
      </c>
      <c r="L2075" s="10">
        <f t="shared" si="2"/>
        <v>4</v>
      </c>
      <c r="M2075" s="10">
        <f t="shared" si="3"/>
        <v>21</v>
      </c>
      <c r="N2075" s="10">
        <f t="shared" si="4"/>
        <v>1</v>
      </c>
      <c r="O2075" s="10" t="str">
        <f t="array" ref="O2075">IFERROR(XLOOKUP(G2075,'Tipo de Carga'!A:A,'Tipo de Carga'!C:C))</f>
        <v>Diesel</v>
      </c>
    </row>
    <row r="2076">
      <c r="A2076" s="16">
        <v>1900.0</v>
      </c>
      <c r="B2076" s="10" t="str">
        <f t="array" ref="B2076">IFERROR(XLOOKUP(A2076,'Asignacion Ene'!A:A,'Asignacion Ene'!C:C))</f>
        <v>Full Liver</v>
      </c>
      <c r="C2076" s="10" t="str">
        <f t="array" ref="C2076">IFERROR(XLOOKUP(A2076,'Asignacion Ene'!A:A,'Asignacion Ene'!B:B))</f>
        <v>EC-01</v>
      </c>
      <c r="D2076" s="28">
        <v>45678.0</v>
      </c>
      <c r="E2076" s="16" t="s">
        <v>60</v>
      </c>
      <c r="F2076" s="10" t="str">
        <f t="array" ref="F2076">IFERROR(XLOOKUP(E2076,Operadores!A:A,Operadores!B:B))</f>
        <v>SEGMAU</v>
      </c>
      <c r="G2076" s="16" t="s">
        <v>17</v>
      </c>
      <c r="H2076" s="13">
        <v>19.2900000000002</v>
      </c>
      <c r="I2076" s="18">
        <v>824.0</v>
      </c>
      <c r="J2076" s="15">
        <f t="shared" si="5"/>
        <v>15894.96</v>
      </c>
      <c r="K2076" s="10" t="str">
        <f t="array" ref="K2076">IFERROR(XLOOKUP(G2076,'Tipo de Carga'!A:A,'Tipo de Carga'!B:B))</f>
        <v>Autoabasto</v>
      </c>
      <c r="L2076" s="10">
        <f t="shared" si="2"/>
        <v>4</v>
      </c>
      <c r="M2076" s="10">
        <f t="shared" si="3"/>
        <v>21</v>
      </c>
      <c r="N2076" s="10">
        <f t="shared" si="4"/>
        <v>1</v>
      </c>
      <c r="O2076" s="10" t="str">
        <f t="array" ref="O2076">IFERROR(XLOOKUP(G2076,'Tipo de Carga'!A:A,'Tipo de Carga'!C:C))</f>
        <v>Diesel</v>
      </c>
    </row>
    <row r="2077">
      <c r="A2077" s="16">
        <v>1938.0</v>
      </c>
      <c r="B2077" s="10" t="str">
        <f t="array" ref="B2077">IFERROR(XLOOKUP(A2077,'Asignacion Ene'!A:A,'Asignacion Ene'!C:C))</f>
        <v>Sayer Sencillo</v>
      </c>
      <c r="C2077" s="10" t="str">
        <f t="array" ref="C2077">IFERROR(XLOOKUP(A2077,'Asignacion Ene'!A:A,'Asignacion Ene'!B:B))</f>
        <v>EC-04</v>
      </c>
      <c r="D2077" s="28">
        <v>45678.0</v>
      </c>
      <c r="E2077" s="16" t="s">
        <v>256</v>
      </c>
      <c r="F2077" s="10" t="str">
        <f t="array" ref="F2077">IFERROR(XLOOKUP(E2077,Operadores!A:A,Operadores!B:B))</f>
        <v>SOSCA01</v>
      </c>
      <c r="G2077" s="16" t="s">
        <v>77</v>
      </c>
      <c r="H2077" s="13">
        <v>19.38</v>
      </c>
      <c r="I2077" s="18">
        <v>452.0</v>
      </c>
      <c r="J2077" s="15">
        <f t="shared" si="5"/>
        <v>8759.76</v>
      </c>
      <c r="K2077" s="10" t="str">
        <f t="array" ref="K2077">IFERROR(XLOOKUP(G2077,'Tipo de Carga'!A:A,'Tipo de Carga'!B:B))</f>
        <v>Autoabasto</v>
      </c>
      <c r="L2077" s="10">
        <f t="shared" si="2"/>
        <v>4</v>
      </c>
      <c r="M2077" s="10">
        <f t="shared" si="3"/>
        <v>21</v>
      </c>
      <c r="N2077" s="10">
        <f t="shared" si="4"/>
        <v>1</v>
      </c>
      <c r="O2077" s="10" t="str">
        <f t="array" ref="O2077">IFERROR(XLOOKUP(G2077,'Tipo de Carga'!A:A,'Tipo de Carga'!C:C))</f>
        <v>Diesel</v>
      </c>
    </row>
    <row r="2078">
      <c r="A2078" s="16">
        <v>1971.0</v>
      </c>
      <c r="B2078" s="10" t="str">
        <f t="array" ref="B2078">IFERROR(XLOOKUP(A2078,'Asignacion Ene'!A:A,'Asignacion Ene'!C:C))</f>
        <v>Sayer Sencillo</v>
      </c>
      <c r="C2078" s="10" t="str">
        <f t="array" ref="C2078">IFERROR(XLOOKUP(A2078,'Asignacion Ene'!A:A,'Asignacion Ene'!B:B))</f>
        <v>EC-04</v>
      </c>
      <c r="D2078" s="28">
        <v>45678.0</v>
      </c>
      <c r="E2078" s="16" t="s">
        <v>79</v>
      </c>
      <c r="F2078" s="10" t="str">
        <f t="array" ref="F2078">IFERROR(XLOOKUP(E2078,Operadores!A:A,Operadores!B:B))</f>
        <v>OLVOSX</v>
      </c>
      <c r="G2078" s="16" t="s">
        <v>77</v>
      </c>
      <c r="H2078" s="13">
        <v>19.38</v>
      </c>
      <c r="I2078" s="18">
        <v>756.0</v>
      </c>
      <c r="J2078" s="15">
        <f t="shared" si="5"/>
        <v>14651.28</v>
      </c>
      <c r="K2078" s="10" t="str">
        <f t="array" ref="K2078">IFERROR(XLOOKUP(G2078,'Tipo de Carga'!A:A,'Tipo de Carga'!B:B))</f>
        <v>Autoabasto</v>
      </c>
      <c r="L2078" s="10">
        <f t="shared" si="2"/>
        <v>4</v>
      </c>
      <c r="M2078" s="10">
        <f t="shared" si="3"/>
        <v>21</v>
      </c>
      <c r="N2078" s="10">
        <f t="shared" si="4"/>
        <v>1</v>
      </c>
      <c r="O2078" s="10" t="str">
        <f t="array" ref="O2078">IFERROR(XLOOKUP(G2078,'Tipo de Carga'!A:A,'Tipo de Carga'!C:C))</f>
        <v>Diesel</v>
      </c>
    </row>
    <row r="2079">
      <c r="A2079" s="16">
        <v>1847.0</v>
      </c>
      <c r="B2079" s="10" t="str">
        <f t="array" ref="B2079">IFERROR(XLOOKUP(A2079,'Asignacion Ene'!A:A,'Asignacion Ene'!C:C))</f>
        <v>Circuitos</v>
      </c>
      <c r="C2079" s="10" t="str">
        <f t="array" ref="C2079">IFERROR(XLOOKUP(A2079,'Asignacion Ene'!A:A,'Asignacion Ene'!B:B))</f>
        <v>EC-03</v>
      </c>
      <c r="D2079" s="28">
        <v>45678.0</v>
      </c>
      <c r="E2079" s="16" t="s">
        <v>299</v>
      </c>
      <c r="F2079" s="10" t="str">
        <f t="array" ref="F2079">IFERROR(XLOOKUP(E2079,Operadores!A:A,Operadores!B:B))</f>
        <v>HERJO17X</v>
      </c>
      <c r="G2079" s="16" t="s">
        <v>77</v>
      </c>
      <c r="H2079" s="13">
        <v>19.38</v>
      </c>
      <c r="I2079" s="18">
        <v>685.0</v>
      </c>
      <c r="J2079" s="15">
        <f t="shared" si="5"/>
        <v>13275.3</v>
      </c>
      <c r="K2079" s="10" t="str">
        <f t="array" ref="K2079">IFERROR(XLOOKUP(G2079,'Tipo de Carga'!A:A,'Tipo de Carga'!B:B))</f>
        <v>Autoabasto</v>
      </c>
      <c r="L2079" s="10">
        <f t="shared" si="2"/>
        <v>4</v>
      </c>
      <c r="M2079" s="10">
        <f t="shared" si="3"/>
        <v>21</v>
      </c>
      <c r="N2079" s="10">
        <f t="shared" si="4"/>
        <v>1</v>
      </c>
      <c r="O2079" s="10" t="str">
        <f t="array" ref="O2079">IFERROR(XLOOKUP(G2079,'Tipo de Carga'!A:A,'Tipo de Carga'!C:C))</f>
        <v>Diesel</v>
      </c>
    </row>
    <row r="2080">
      <c r="A2080" s="16">
        <v>1969.0</v>
      </c>
      <c r="B2080" s="10" t="str">
        <f t="array" ref="B2080">IFERROR(XLOOKUP(A2080,'Asignacion Ene'!A:A,'Asignacion Ene'!C:C))</f>
        <v>Sayer Vuelteros</v>
      </c>
      <c r="C2080" s="10" t="str">
        <f t="array" ref="C2080">IFERROR(XLOOKUP(A2080,'Asignacion Ene'!A:A,'Asignacion Ene'!B:B))</f>
        <v>EC-04</v>
      </c>
      <c r="D2080" s="28">
        <v>45678.0</v>
      </c>
      <c r="E2080" s="16" t="s">
        <v>80</v>
      </c>
      <c r="F2080" s="10" t="str">
        <f t="array" ref="F2080">IFERROR(XLOOKUP(E2080,Operadores!A:A,Operadores!B:B))</f>
        <v>FIGMAR</v>
      </c>
      <c r="G2080" s="16" t="s">
        <v>77</v>
      </c>
      <c r="H2080" s="13">
        <v>19.38</v>
      </c>
      <c r="I2080" s="18">
        <v>469.0</v>
      </c>
      <c r="J2080" s="15">
        <f t="shared" si="5"/>
        <v>9089.22</v>
      </c>
      <c r="K2080" s="10" t="str">
        <f t="array" ref="K2080">IFERROR(XLOOKUP(G2080,'Tipo de Carga'!A:A,'Tipo de Carga'!B:B))</f>
        <v>Autoabasto</v>
      </c>
      <c r="L2080" s="10">
        <f t="shared" si="2"/>
        <v>4</v>
      </c>
      <c r="M2080" s="10">
        <f t="shared" si="3"/>
        <v>21</v>
      </c>
      <c r="N2080" s="10">
        <f t="shared" si="4"/>
        <v>1</v>
      </c>
      <c r="O2080" s="10" t="str">
        <f t="array" ref="O2080">IFERROR(XLOOKUP(G2080,'Tipo de Carga'!A:A,'Tipo de Carga'!C:C))</f>
        <v>Diesel</v>
      </c>
    </row>
    <row r="2081">
      <c r="A2081" s="16">
        <v>1903.0</v>
      </c>
      <c r="B2081" s="10" t="str">
        <f t="array" ref="B2081">IFERROR(XLOOKUP(A2081,'Asignacion Ene'!A:A,'Asignacion Ene'!C:C))</f>
        <v>Sayer Vuelteros</v>
      </c>
      <c r="C2081" s="10" t="str">
        <f t="array" ref="C2081">IFERROR(XLOOKUP(A2081,'Asignacion Ene'!A:A,'Asignacion Ene'!B:B))</f>
        <v>EC-04</v>
      </c>
      <c r="D2081" s="28">
        <v>45678.0</v>
      </c>
      <c r="E2081" s="16" t="s">
        <v>273</v>
      </c>
      <c r="F2081" s="10" t="str">
        <f t="array" ref="F2081">IFERROR(XLOOKUP(E2081,Operadores!A:A,Operadores!B:B))</f>
        <v>HEREM</v>
      </c>
      <c r="G2081" s="16" t="s">
        <v>77</v>
      </c>
      <c r="H2081" s="13">
        <v>19.38</v>
      </c>
      <c r="I2081" s="18">
        <v>535.0</v>
      </c>
      <c r="J2081" s="15">
        <f t="shared" si="5"/>
        <v>10368.3</v>
      </c>
      <c r="K2081" s="10" t="str">
        <f t="array" ref="K2081">IFERROR(XLOOKUP(G2081,'Tipo de Carga'!A:A,'Tipo de Carga'!B:B))</f>
        <v>Autoabasto</v>
      </c>
      <c r="L2081" s="10">
        <f t="shared" si="2"/>
        <v>4</v>
      </c>
      <c r="M2081" s="10">
        <f t="shared" si="3"/>
        <v>21</v>
      </c>
      <c r="N2081" s="10">
        <f t="shared" si="4"/>
        <v>1</v>
      </c>
      <c r="O2081" s="10" t="str">
        <f t="array" ref="O2081">IFERROR(XLOOKUP(G2081,'Tipo de Carga'!A:A,'Tipo de Carga'!C:C))</f>
        <v>Diesel</v>
      </c>
    </row>
    <row r="2082">
      <c r="A2082" s="16">
        <v>1970.0</v>
      </c>
      <c r="B2082" s="10" t="str">
        <f t="array" ref="B2082">IFERROR(XLOOKUP(A2082,'Asignacion Ene'!A:A,'Asignacion Ene'!C:C))</f>
        <v>Sayer Vuelteros</v>
      </c>
      <c r="C2082" s="10" t="str">
        <f t="array" ref="C2082">IFERROR(XLOOKUP(A2082,'Asignacion Ene'!A:A,'Asignacion Ene'!B:B))</f>
        <v>EC-04</v>
      </c>
      <c r="D2082" s="28">
        <v>45678.0</v>
      </c>
      <c r="E2082" s="16" t="s">
        <v>155</v>
      </c>
      <c r="F2082" s="10" t="str">
        <f t="array" ref="F2082">IFERROR(XLOOKUP(E2082,Operadores!A:A,Operadores!B:B))</f>
        <v>HERLEX</v>
      </c>
      <c r="G2082" s="16" t="s">
        <v>77</v>
      </c>
      <c r="H2082" s="13">
        <v>19.38</v>
      </c>
      <c r="I2082" s="18">
        <v>719.0</v>
      </c>
      <c r="J2082" s="15">
        <f t="shared" si="5"/>
        <v>13934.22</v>
      </c>
      <c r="K2082" s="10" t="str">
        <f t="array" ref="K2082">IFERROR(XLOOKUP(G2082,'Tipo de Carga'!A:A,'Tipo de Carga'!B:B))</f>
        <v>Autoabasto</v>
      </c>
      <c r="L2082" s="10">
        <f t="shared" si="2"/>
        <v>4</v>
      </c>
      <c r="M2082" s="10">
        <f t="shared" si="3"/>
        <v>21</v>
      </c>
      <c r="N2082" s="10">
        <f t="shared" si="4"/>
        <v>1</v>
      </c>
      <c r="O2082" s="10" t="str">
        <f t="array" ref="O2082">IFERROR(XLOOKUP(G2082,'Tipo de Carga'!A:A,'Tipo de Carga'!C:C))</f>
        <v>Diesel</v>
      </c>
    </row>
    <row r="2083">
      <c r="A2083" s="16">
        <v>1853.0</v>
      </c>
      <c r="B2083" s="10" t="str">
        <f t="array" ref="B2083">IFERROR(XLOOKUP(A2083,'Asignacion Ene'!A:A,'Asignacion Ene'!C:C))</f>
        <v>Sayer Sencillo</v>
      </c>
      <c r="C2083" s="10" t="str">
        <f t="array" ref="C2083">IFERROR(XLOOKUP(A2083,'Asignacion Ene'!A:A,'Asignacion Ene'!B:B))</f>
        <v>EC-04</v>
      </c>
      <c r="D2083" s="28">
        <v>45678.0</v>
      </c>
      <c r="E2083" s="16" t="s">
        <v>249</v>
      </c>
      <c r="F2083" s="10" t="str">
        <f t="array" ref="F2083">IFERROR(XLOOKUP(E2083,Operadores!A:A,Operadores!B:B))</f>
        <v>VARRUB</v>
      </c>
      <c r="G2083" s="16" t="s">
        <v>77</v>
      </c>
      <c r="H2083" s="13">
        <v>19.38</v>
      </c>
      <c r="I2083" s="18">
        <v>729.0</v>
      </c>
      <c r="J2083" s="15">
        <f t="shared" si="5"/>
        <v>14128.02</v>
      </c>
      <c r="K2083" s="10" t="str">
        <f t="array" ref="K2083">IFERROR(XLOOKUP(G2083,'Tipo de Carga'!A:A,'Tipo de Carga'!B:B))</f>
        <v>Autoabasto</v>
      </c>
      <c r="L2083" s="10">
        <f t="shared" si="2"/>
        <v>4</v>
      </c>
      <c r="M2083" s="10">
        <f t="shared" si="3"/>
        <v>21</v>
      </c>
      <c r="N2083" s="10">
        <f t="shared" si="4"/>
        <v>1</v>
      </c>
      <c r="O2083" s="10" t="str">
        <f t="array" ref="O2083">IFERROR(XLOOKUP(G2083,'Tipo de Carga'!A:A,'Tipo de Carga'!C:C))</f>
        <v>Diesel</v>
      </c>
    </row>
    <row r="2084">
      <c r="A2084" s="16">
        <v>1800.0</v>
      </c>
      <c r="B2084" s="10" t="str">
        <f t="array" ref="B2084">IFERROR(XLOOKUP(A2084,'Asignacion Ene'!A:A,'Asignacion Ene'!C:C))</f>
        <v>Sayer Full</v>
      </c>
      <c r="C2084" s="10" t="str">
        <f t="array" ref="C2084">IFERROR(XLOOKUP(A2084,'Asignacion Ene'!A:A,'Asignacion Ene'!B:B))</f>
        <v>EC-04</v>
      </c>
      <c r="D2084" s="28">
        <v>45678.0</v>
      </c>
      <c r="E2084" s="16" t="s">
        <v>314</v>
      </c>
      <c r="F2084" s="10" t="str">
        <f t="array" ref="F2084">IFERROR(XLOOKUP(E2084,Operadores!A:A,Operadores!B:B))</f>
        <v>PERJU03</v>
      </c>
      <c r="G2084" s="16" t="s">
        <v>77</v>
      </c>
      <c r="H2084" s="13">
        <v>19.38</v>
      </c>
      <c r="I2084" s="18">
        <v>560.0</v>
      </c>
      <c r="J2084" s="15">
        <f t="shared" si="5"/>
        <v>10852.8</v>
      </c>
      <c r="K2084" s="10" t="str">
        <f t="array" ref="K2084">IFERROR(XLOOKUP(G2084,'Tipo de Carga'!A:A,'Tipo de Carga'!B:B))</f>
        <v>Autoabasto</v>
      </c>
      <c r="L2084" s="10">
        <f t="shared" si="2"/>
        <v>4</v>
      </c>
      <c r="M2084" s="10">
        <f t="shared" si="3"/>
        <v>21</v>
      </c>
      <c r="N2084" s="10">
        <f t="shared" si="4"/>
        <v>1</v>
      </c>
      <c r="O2084" s="10" t="str">
        <f t="array" ref="O2084">IFERROR(XLOOKUP(G2084,'Tipo de Carga'!A:A,'Tipo de Carga'!C:C))</f>
        <v>Diesel</v>
      </c>
    </row>
    <row r="2085">
      <c r="A2085" s="16">
        <v>1848.0</v>
      </c>
      <c r="B2085" s="10" t="str">
        <f t="array" ref="B2085">IFERROR(XLOOKUP(A2085,'Asignacion Ene'!A:A,'Asignacion Ene'!C:C))</f>
        <v>Sayer Sencillo</v>
      </c>
      <c r="C2085" s="10" t="str">
        <f t="array" ref="C2085">IFERROR(XLOOKUP(A2085,'Asignacion Ene'!A:A,'Asignacion Ene'!B:B))</f>
        <v>EC-04</v>
      </c>
      <c r="D2085" s="28">
        <v>45678.0</v>
      </c>
      <c r="E2085" s="16" t="s">
        <v>316</v>
      </c>
      <c r="F2085" s="10" t="str">
        <f t="array" ref="F2085">IFERROR(XLOOKUP(E2085,Operadores!A:A,Operadores!B:B))</f>
        <v>ROSMA</v>
      </c>
      <c r="G2085" s="16" t="s">
        <v>77</v>
      </c>
      <c r="H2085" s="13">
        <v>19.38</v>
      </c>
      <c r="I2085" s="18">
        <v>710.0</v>
      </c>
      <c r="J2085" s="15">
        <f t="shared" si="5"/>
        <v>13759.8</v>
      </c>
      <c r="K2085" s="10" t="str">
        <f t="array" ref="K2085">IFERROR(XLOOKUP(G2085,'Tipo de Carga'!A:A,'Tipo de Carga'!B:B))</f>
        <v>Autoabasto</v>
      </c>
      <c r="L2085" s="10">
        <f t="shared" si="2"/>
        <v>4</v>
      </c>
      <c r="M2085" s="10">
        <f t="shared" si="3"/>
        <v>21</v>
      </c>
      <c r="N2085" s="10">
        <f t="shared" si="4"/>
        <v>1</v>
      </c>
      <c r="O2085" s="10" t="str">
        <f t="array" ref="O2085">IFERROR(XLOOKUP(G2085,'Tipo de Carga'!A:A,'Tipo de Carga'!C:C))</f>
        <v>Diesel</v>
      </c>
    </row>
    <row r="2086">
      <c r="A2086" s="16">
        <v>2012.0</v>
      </c>
      <c r="B2086" s="10" t="str">
        <f t="array" ref="B2086">IFERROR(XLOOKUP(A2086,'Asignacion Ene'!A:A,'Asignacion Ene'!C:C))</f>
        <v>Sayer Sencillo</v>
      </c>
      <c r="C2086" s="10" t="str">
        <f t="array" ref="C2086">IFERROR(XLOOKUP(A2086,'Asignacion Ene'!A:A,'Asignacion Ene'!B:B))</f>
        <v>EC-04</v>
      </c>
      <c r="D2086" s="28">
        <v>45678.0</v>
      </c>
      <c r="E2086" s="16" t="s">
        <v>317</v>
      </c>
      <c r="F2086" s="10" t="str">
        <f t="array" ref="F2086">IFERROR(XLOOKUP(E2086,Operadores!A:A,Operadores!B:B))</f>
        <v>ZUGRO</v>
      </c>
      <c r="G2086" s="16" t="s">
        <v>77</v>
      </c>
      <c r="H2086" s="13">
        <v>19.38</v>
      </c>
      <c r="I2086" s="18">
        <v>370.0</v>
      </c>
      <c r="J2086" s="15">
        <f t="shared" si="5"/>
        <v>7170.6</v>
      </c>
      <c r="K2086" s="10" t="str">
        <f t="array" ref="K2086">IFERROR(XLOOKUP(G2086,'Tipo de Carga'!A:A,'Tipo de Carga'!B:B))</f>
        <v>Autoabasto</v>
      </c>
      <c r="L2086" s="10">
        <f t="shared" si="2"/>
        <v>4</v>
      </c>
      <c r="M2086" s="10">
        <f t="shared" si="3"/>
        <v>21</v>
      </c>
      <c r="N2086" s="10">
        <f t="shared" si="4"/>
        <v>1</v>
      </c>
      <c r="O2086" s="10" t="str">
        <f t="array" ref="O2086">IFERROR(XLOOKUP(G2086,'Tipo de Carga'!A:A,'Tipo de Carga'!C:C))</f>
        <v>Diesel</v>
      </c>
    </row>
    <row r="2087">
      <c r="A2087" s="16">
        <v>1975.0</v>
      </c>
      <c r="B2087" s="10" t="str">
        <f t="array" ref="B2087">IFERROR(XLOOKUP(A2087,'Asignacion Ene'!A:A,'Asignacion Ene'!C:C))</f>
        <v>Sayer Sencillo</v>
      </c>
      <c r="C2087" s="10" t="str">
        <f t="array" ref="C2087">IFERROR(XLOOKUP(A2087,'Asignacion Ene'!A:A,'Asignacion Ene'!B:B))</f>
        <v>EC-04</v>
      </c>
      <c r="D2087" s="28">
        <v>45678.0</v>
      </c>
      <c r="E2087" s="16" t="s">
        <v>247</v>
      </c>
      <c r="F2087" s="10" t="str">
        <f t="array" ref="F2087">IFERROR(XLOOKUP(E2087,Operadores!A:A,Operadores!B:B))</f>
        <v>SANMAN</v>
      </c>
      <c r="G2087" s="16" t="s">
        <v>77</v>
      </c>
      <c r="H2087" s="13">
        <v>19.38</v>
      </c>
      <c r="I2087" s="18">
        <v>554.0</v>
      </c>
      <c r="J2087" s="15">
        <f t="shared" si="5"/>
        <v>10736.52</v>
      </c>
      <c r="K2087" s="10" t="str">
        <f t="array" ref="K2087">IFERROR(XLOOKUP(G2087,'Tipo de Carga'!A:A,'Tipo de Carga'!B:B))</f>
        <v>Autoabasto</v>
      </c>
      <c r="L2087" s="10">
        <f t="shared" si="2"/>
        <v>4</v>
      </c>
      <c r="M2087" s="10">
        <f t="shared" si="3"/>
        <v>21</v>
      </c>
      <c r="N2087" s="10">
        <f t="shared" si="4"/>
        <v>1</v>
      </c>
      <c r="O2087" s="10" t="str">
        <f t="array" ref="O2087">IFERROR(XLOOKUP(G2087,'Tipo de Carga'!A:A,'Tipo de Carga'!C:C))</f>
        <v>Diesel</v>
      </c>
    </row>
    <row r="2088">
      <c r="A2088" s="16">
        <v>1943.0</v>
      </c>
      <c r="B2088" s="10" t="str">
        <f t="array" ref="B2088">IFERROR(XLOOKUP(A2088,'Asignacion Ene'!A:A,'Asignacion Ene'!C:C))</f>
        <v>Circuitos</v>
      </c>
      <c r="C2088" s="10" t="str">
        <f t="array" ref="C2088">IFERROR(XLOOKUP(A2088,'Asignacion Ene'!A:A,'Asignacion Ene'!B:B))</f>
        <v>EC-03</v>
      </c>
      <c r="D2088" s="28">
        <v>45678.0</v>
      </c>
      <c r="E2088" s="16" t="s">
        <v>318</v>
      </c>
      <c r="F2088" s="10" t="str">
        <f t="array" ref="F2088">IFERROR(XLOOKUP(E2088,Operadores!A:A,Operadores!B:B))</f>
        <v>RODRAU01</v>
      </c>
      <c r="G2088" s="16" t="s">
        <v>83</v>
      </c>
      <c r="H2088" s="13">
        <v>19.38</v>
      </c>
      <c r="I2088" s="18">
        <v>211.0</v>
      </c>
      <c r="J2088" s="15">
        <f t="shared" si="5"/>
        <v>4089.18</v>
      </c>
      <c r="K2088" s="10" t="str">
        <f t="array" ref="K2088">IFERROR(XLOOKUP(G2088,'Tipo de Carga'!A:A,'Tipo de Carga'!B:B))</f>
        <v>Autoabasto</v>
      </c>
      <c r="L2088" s="10">
        <f t="shared" si="2"/>
        <v>4</v>
      </c>
      <c r="M2088" s="10">
        <f t="shared" si="3"/>
        <v>21</v>
      </c>
      <c r="N2088" s="10">
        <f t="shared" si="4"/>
        <v>1</v>
      </c>
      <c r="O2088" s="10" t="str">
        <f t="array" ref="O2088">IFERROR(XLOOKUP(G2088,'Tipo de Carga'!A:A,'Tipo de Carga'!C:C))</f>
        <v>Diesel</v>
      </c>
    </row>
    <row r="2089">
      <c r="A2089" s="16">
        <v>2038.0</v>
      </c>
      <c r="B2089" s="10" t="str">
        <f t="array" ref="B2089">IFERROR(XLOOKUP(A2089,'Asignacion Ene'!A:A,'Asignacion Ene'!C:C))</f>
        <v>PISA Gdl</v>
      </c>
      <c r="C2089" s="10" t="str">
        <f t="array" ref="C2089">IFERROR(XLOOKUP(A2089,'Asignacion Ene'!A:A,'Asignacion Ene'!B:B))</f>
        <v>EC-06</v>
      </c>
      <c r="D2089" s="28">
        <v>45678.0</v>
      </c>
      <c r="E2089" s="16" t="s">
        <v>360</v>
      </c>
      <c r="F2089" s="10" t="str">
        <f t="array" ref="F2089">IFERROR(XLOOKUP(E2089,Operadores!A:A,Operadores!B:B))</f>
        <v>PERRIC</v>
      </c>
      <c r="G2089" s="16" t="s">
        <v>83</v>
      </c>
      <c r="H2089" s="13">
        <v>19.38</v>
      </c>
      <c r="I2089" s="18">
        <v>561.0</v>
      </c>
      <c r="J2089" s="15">
        <f t="shared" si="5"/>
        <v>10872.18</v>
      </c>
      <c r="K2089" s="10" t="str">
        <f t="array" ref="K2089">IFERROR(XLOOKUP(G2089,'Tipo de Carga'!A:A,'Tipo de Carga'!B:B))</f>
        <v>Autoabasto</v>
      </c>
      <c r="L2089" s="10">
        <f t="shared" si="2"/>
        <v>4</v>
      </c>
      <c r="M2089" s="10">
        <f t="shared" si="3"/>
        <v>21</v>
      </c>
      <c r="N2089" s="10">
        <f t="shared" si="4"/>
        <v>1</v>
      </c>
      <c r="O2089" s="10" t="str">
        <f t="array" ref="O2089">IFERROR(XLOOKUP(G2089,'Tipo de Carga'!A:A,'Tipo de Carga'!C:C))</f>
        <v>Diesel</v>
      </c>
    </row>
    <row r="2090">
      <c r="A2090" s="16">
        <v>1936.0</v>
      </c>
      <c r="B2090" s="10" t="str">
        <f t="array" ref="B2090">IFERROR(XLOOKUP(A2090,'Asignacion Ene'!A:A,'Asignacion Ene'!C:C))</f>
        <v>Circuitos</v>
      </c>
      <c r="C2090" s="10" t="str">
        <f t="array" ref="C2090">IFERROR(XLOOKUP(A2090,'Asignacion Ene'!A:A,'Asignacion Ene'!B:B))</f>
        <v>EC-03</v>
      </c>
      <c r="D2090" s="28">
        <v>45678.0</v>
      </c>
      <c r="E2090" s="16" t="s">
        <v>105</v>
      </c>
      <c r="F2090" s="10" t="str">
        <f t="array" ref="F2090">IFERROR(XLOOKUP(E2090,Operadores!A:A,Operadores!B:B))</f>
        <v>OCAMA</v>
      </c>
      <c r="G2090" s="16" t="s">
        <v>83</v>
      </c>
      <c r="H2090" s="13">
        <v>19.38</v>
      </c>
      <c r="I2090" s="18">
        <v>300.0</v>
      </c>
      <c r="J2090" s="15">
        <f t="shared" si="5"/>
        <v>5814</v>
      </c>
      <c r="K2090" s="10" t="str">
        <f t="array" ref="K2090">IFERROR(XLOOKUP(G2090,'Tipo de Carga'!A:A,'Tipo de Carga'!B:B))</f>
        <v>Autoabasto</v>
      </c>
      <c r="L2090" s="10">
        <f t="shared" si="2"/>
        <v>4</v>
      </c>
      <c r="M2090" s="10">
        <f t="shared" si="3"/>
        <v>21</v>
      </c>
      <c r="N2090" s="10">
        <f t="shared" si="4"/>
        <v>1</v>
      </c>
      <c r="O2090" s="10" t="str">
        <f t="array" ref="O2090">IFERROR(XLOOKUP(G2090,'Tipo de Carga'!A:A,'Tipo de Carga'!C:C))</f>
        <v>Diesel</v>
      </c>
    </row>
    <row r="2091">
      <c r="A2091" s="16">
        <v>2062.0</v>
      </c>
      <c r="B2091" s="10" t="str">
        <f t="array" ref="B2091">IFERROR(XLOOKUP(A2091,'Asignacion Ene'!A:A,'Asignacion Ene'!C:C))</f>
        <v>PISA Gdl</v>
      </c>
      <c r="C2091" s="10" t="str">
        <f t="array" ref="C2091">IFERROR(XLOOKUP(A2091,'Asignacion Ene'!A:A,'Asignacion Ene'!B:B))</f>
        <v>EC-06</v>
      </c>
      <c r="D2091" s="28">
        <v>45678.0</v>
      </c>
      <c r="E2091" s="16" t="s">
        <v>162</v>
      </c>
      <c r="F2091" s="10" t="str">
        <f t="array" ref="F2091">IFERROR(XLOOKUP(E2091,Operadores!A:A,Operadores!B:B))</f>
        <v>ROSCES</v>
      </c>
      <c r="G2091" s="16" t="s">
        <v>83</v>
      </c>
      <c r="H2091" s="13">
        <v>19.38</v>
      </c>
      <c r="I2091" s="18">
        <v>500.0</v>
      </c>
      <c r="J2091" s="15">
        <f t="shared" si="5"/>
        <v>9690</v>
      </c>
      <c r="K2091" s="10" t="str">
        <f t="array" ref="K2091">IFERROR(XLOOKUP(G2091,'Tipo de Carga'!A:A,'Tipo de Carga'!B:B))</f>
        <v>Autoabasto</v>
      </c>
      <c r="L2091" s="10">
        <f t="shared" si="2"/>
        <v>4</v>
      </c>
      <c r="M2091" s="10">
        <f t="shared" si="3"/>
        <v>21</v>
      </c>
      <c r="N2091" s="10">
        <f t="shared" si="4"/>
        <v>1</v>
      </c>
      <c r="O2091" s="10" t="str">
        <f t="array" ref="O2091">IFERROR(XLOOKUP(G2091,'Tipo de Carga'!A:A,'Tipo de Carga'!C:C))</f>
        <v>Diesel</v>
      </c>
    </row>
    <row r="2092">
      <c r="A2092" s="16">
        <v>1878.0</v>
      </c>
      <c r="B2092" s="10" t="str">
        <f t="array" ref="B2092">IFERROR(XLOOKUP(A2092,'Asignacion Ene'!A:A,'Asignacion Ene'!C:C))</f>
        <v>Circuitos</v>
      </c>
      <c r="C2092" s="10" t="str">
        <f t="array" ref="C2092">IFERROR(XLOOKUP(A2092,'Asignacion Ene'!A:A,'Asignacion Ene'!B:B))</f>
        <v>EC-03</v>
      </c>
      <c r="D2092" s="28">
        <v>45678.0</v>
      </c>
      <c r="E2092" s="16" t="s">
        <v>217</v>
      </c>
      <c r="F2092" s="10" t="str">
        <f t="array" ref="F2092">IFERROR(XLOOKUP(E2092,Operadores!A:A,Operadores!B:B))</f>
        <v>GOMJOV</v>
      </c>
      <c r="G2092" s="16" t="s">
        <v>83</v>
      </c>
      <c r="H2092" s="13">
        <v>19.38</v>
      </c>
      <c r="I2092" s="18">
        <v>644.0</v>
      </c>
      <c r="J2092" s="15">
        <f t="shared" si="5"/>
        <v>12480.72</v>
      </c>
      <c r="K2092" s="10" t="str">
        <f t="array" ref="K2092">IFERROR(XLOOKUP(G2092,'Tipo de Carga'!A:A,'Tipo de Carga'!B:B))</f>
        <v>Autoabasto</v>
      </c>
      <c r="L2092" s="10">
        <f t="shared" si="2"/>
        <v>4</v>
      </c>
      <c r="M2092" s="10">
        <f t="shared" si="3"/>
        <v>21</v>
      </c>
      <c r="N2092" s="10">
        <f t="shared" si="4"/>
        <v>1</v>
      </c>
      <c r="O2092" s="10" t="str">
        <f t="array" ref="O2092">IFERROR(XLOOKUP(G2092,'Tipo de Carga'!A:A,'Tipo de Carga'!C:C))</f>
        <v>Diesel</v>
      </c>
    </row>
    <row r="2093">
      <c r="A2093" s="16">
        <v>2057.0</v>
      </c>
      <c r="B2093" s="10" t="str">
        <f t="array" ref="B2093">IFERROR(XLOOKUP(A2093,'Asignacion Ene'!A:A,'Asignacion Ene'!C:C))</f>
        <v>PISA Gdl</v>
      </c>
      <c r="C2093" s="10" t="str">
        <f t="array" ref="C2093">IFERROR(XLOOKUP(A2093,'Asignacion Ene'!A:A,'Asignacion Ene'!B:B))</f>
        <v>EC-06</v>
      </c>
      <c r="D2093" s="28">
        <v>45678.0</v>
      </c>
      <c r="E2093" s="16" t="s">
        <v>381</v>
      </c>
      <c r="F2093" s="10" t="str">
        <f t="array" ref="F2093">IFERROR(XLOOKUP(E2093,Operadores!A:A,Operadores!B:B))</f>
        <v>MORDAV</v>
      </c>
      <c r="G2093" s="16" t="s">
        <v>83</v>
      </c>
      <c r="H2093" s="13">
        <v>19.38</v>
      </c>
      <c r="I2093" s="18">
        <v>586.0</v>
      </c>
      <c r="J2093" s="15">
        <f t="shared" si="5"/>
        <v>11356.68</v>
      </c>
      <c r="K2093" s="10" t="str">
        <f t="array" ref="K2093">IFERROR(XLOOKUP(G2093,'Tipo de Carga'!A:A,'Tipo de Carga'!B:B))</f>
        <v>Autoabasto</v>
      </c>
      <c r="L2093" s="10">
        <f t="shared" si="2"/>
        <v>4</v>
      </c>
      <c r="M2093" s="10">
        <f t="shared" si="3"/>
        <v>21</v>
      </c>
      <c r="N2093" s="10">
        <f t="shared" si="4"/>
        <v>1</v>
      </c>
      <c r="O2093" s="10" t="str">
        <f t="array" ref="O2093">IFERROR(XLOOKUP(G2093,'Tipo de Carga'!A:A,'Tipo de Carga'!C:C))</f>
        <v>Diesel</v>
      </c>
    </row>
    <row r="2094">
      <c r="A2094" s="16">
        <v>1871.0</v>
      </c>
      <c r="B2094" s="10" t="str">
        <f t="array" ref="B2094">IFERROR(XLOOKUP(A2094,'Asignacion Ene'!A:A,'Asignacion Ene'!C:C))</f>
        <v>Circuitos</v>
      </c>
      <c r="C2094" s="10" t="str">
        <f t="array" ref="C2094">IFERROR(XLOOKUP(A2094,'Asignacion Ene'!A:A,'Asignacion Ene'!B:B))</f>
        <v>EC-03</v>
      </c>
      <c r="D2094" s="28">
        <v>45678.0</v>
      </c>
      <c r="E2094" s="16" t="s">
        <v>82</v>
      </c>
      <c r="F2094" s="10" t="str">
        <f t="array" ref="F2094">IFERROR(XLOOKUP(E2094,Operadores!A:A,Operadores!B:B))</f>
        <v>LOPREN</v>
      </c>
      <c r="G2094" s="16" t="s">
        <v>83</v>
      </c>
      <c r="H2094" s="13">
        <v>19.38</v>
      </c>
      <c r="I2094" s="18">
        <v>411.0</v>
      </c>
      <c r="J2094" s="15">
        <f t="shared" si="5"/>
        <v>7965.18</v>
      </c>
      <c r="K2094" s="10" t="str">
        <f t="array" ref="K2094">IFERROR(XLOOKUP(G2094,'Tipo de Carga'!A:A,'Tipo de Carga'!B:B))</f>
        <v>Autoabasto</v>
      </c>
      <c r="L2094" s="10">
        <f t="shared" si="2"/>
        <v>4</v>
      </c>
      <c r="M2094" s="10">
        <f t="shared" si="3"/>
        <v>21</v>
      </c>
      <c r="N2094" s="10">
        <f t="shared" si="4"/>
        <v>1</v>
      </c>
      <c r="O2094" s="10" t="str">
        <f t="array" ref="O2094">IFERROR(XLOOKUP(G2094,'Tipo de Carga'!A:A,'Tipo de Carga'!C:C))</f>
        <v>Diesel</v>
      </c>
    </row>
    <row r="2095">
      <c r="A2095" s="16">
        <v>1792.0</v>
      </c>
      <c r="B2095" s="10" t="str">
        <f t="array" ref="B2095">IFERROR(XLOOKUP(A2095,'Asignacion Ene'!A:A,'Asignacion Ene'!C:C))</f>
        <v>Available</v>
      </c>
      <c r="C2095" s="10" t="str">
        <f t="array" ref="C2095">IFERROR(XLOOKUP(A2095,'Asignacion Ene'!A:A,'Asignacion Ene'!B:B))</f>
        <v>TTE</v>
      </c>
      <c r="D2095" s="28">
        <v>45678.0</v>
      </c>
      <c r="E2095" s="16" t="s">
        <v>400</v>
      </c>
      <c r="F2095" s="10" t="str">
        <f t="array" ref="F2095">IFERROR(XLOOKUP(E2095,Operadores!A:A,Operadores!B:B))</f>
        <v>MORMA03</v>
      </c>
      <c r="G2095" s="16" t="s">
        <v>86</v>
      </c>
      <c r="H2095" s="13">
        <v>20.12557</v>
      </c>
      <c r="I2095" s="18">
        <v>633.0</v>
      </c>
      <c r="J2095" s="15">
        <f t="shared" si="5"/>
        <v>12739.48581</v>
      </c>
      <c r="K2095" s="10" t="str">
        <f t="array" ref="K2095">IFERROR(XLOOKUP(G2095,'Tipo de Carga'!A:A,'Tipo de Carga'!B:B))</f>
        <v>Autoabasto</v>
      </c>
      <c r="L2095" s="10">
        <f t="shared" si="2"/>
        <v>4</v>
      </c>
      <c r="M2095" s="10">
        <f t="shared" si="3"/>
        <v>21</v>
      </c>
      <c r="N2095" s="10">
        <f t="shared" si="4"/>
        <v>1</v>
      </c>
      <c r="O2095" s="10" t="str">
        <f t="array" ref="O2095">IFERROR(XLOOKUP(G2095,'Tipo de Carga'!A:A,'Tipo de Carga'!C:C))</f>
        <v>Diesel</v>
      </c>
    </row>
    <row r="2096">
      <c r="A2096" s="16">
        <v>1881.0</v>
      </c>
      <c r="B2096" s="10" t="str">
        <f t="array" ref="B2096">IFERROR(XLOOKUP(A2096,'Asignacion Ene'!A:A,'Asignacion Ene'!C:C))</f>
        <v>Circuitos</v>
      </c>
      <c r="C2096" s="10" t="str">
        <f t="array" ref="C2096">IFERROR(XLOOKUP(A2096,'Asignacion Ene'!A:A,'Asignacion Ene'!B:B))</f>
        <v>EC-03</v>
      </c>
      <c r="D2096" s="28">
        <v>45678.0</v>
      </c>
      <c r="E2096" s="16" t="s">
        <v>156</v>
      </c>
      <c r="F2096" s="10" t="str">
        <f t="array" ref="F2096">IFERROR(XLOOKUP(E2096,Operadores!A:A,Operadores!B:B))</f>
        <v>CERJER</v>
      </c>
      <c r="G2096" s="16" t="s">
        <v>86</v>
      </c>
      <c r="H2096" s="13">
        <v>20.12557</v>
      </c>
      <c r="I2096" s="18">
        <v>651.0</v>
      </c>
      <c r="J2096" s="15">
        <f t="shared" si="5"/>
        <v>13101.74607</v>
      </c>
      <c r="K2096" s="10" t="str">
        <f t="array" ref="K2096">IFERROR(XLOOKUP(G2096,'Tipo de Carga'!A:A,'Tipo de Carga'!B:B))</f>
        <v>Autoabasto</v>
      </c>
      <c r="L2096" s="10">
        <f t="shared" si="2"/>
        <v>4</v>
      </c>
      <c r="M2096" s="10">
        <f t="shared" si="3"/>
        <v>21</v>
      </c>
      <c r="N2096" s="10">
        <f t="shared" si="4"/>
        <v>1</v>
      </c>
      <c r="O2096" s="10" t="str">
        <f t="array" ref="O2096">IFERROR(XLOOKUP(G2096,'Tipo de Carga'!A:A,'Tipo de Carga'!C:C))</f>
        <v>Diesel</v>
      </c>
    </row>
    <row r="2097">
      <c r="A2097" s="16">
        <v>1932.0</v>
      </c>
      <c r="B2097" s="10" t="str">
        <f t="array" ref="B2097">IFERROR(XLOOKUP(A2097,'Asignacion Ene'!A:A,'Asignacion Ene'!C:C))</f>
        <v>Circuitos</v>
      </c>
      <c r="C2097" s="10" t="str">
        <f t="array" ref="C2097">IFERROR(XLOOKUP(A2097,'Asignacion Ene'!A:A,'Asignacion Ene'!B:B))</f>
        <v>EC-03</v>
      </c>
      <c r="D2097" s="28">
        <v>45678.0</v>
      </c>
      <c r="E2097" s="16" t="s">
        <v>151</v>
      </c>
      <c r="F2097" s="10" t="str">
        <f t="array" ref="F2097">IFERROR(XLOOKUP(E2097,Operadores!A:A,Operadores!B:B))</f>
        <v>FERRI</v>
      </c>
      <c r="G2097" s="16" t="s">
        <v>86</v>
      </c>
      <c r="H2097" s="13">
        <v>20.12557</v>
      </c>
      <c r="I2097" s="18">
        <v>332.0</v>
      </c>
      <c r="J2097" s="15">
        <f t="shared" si="5"/>
        <v>6681.68924</v>
      </c>
      <c r="K2097" s="10" t="str">
        <f t="array" ref="K2097">IFERROR(XLOOKUP(G2097,'Tipo de Carga'!A:A,'Tipo de Carga'!B:B))</f>
        <v>Autoabasto</v>
      </c>
      <c r="L2097" s="10">
        <f t="shared" si="2"/>
        <v>4</v>
      </c>
      <c r="M2097" s="10">
        <f t="shared" si="3"/>
        <v>21</v>
      </c>
      <c r="N2097" s="10">
        <f t="shared" si="4"/>
        <v>1</v>
      </c>
      <c r="O2097" s="10" t="str">
        <f t="array" ref="O2097">IFERROR(XLOOKUP(G2097,'Tipo de Carga'!A:A,'Tipo de Carga'!C:C))</f>
        <v>Diesel</v>
      </c>
    </row>
    <row r="2098">
      <c r="A2098" s="16">
        <v>1829.0</v>
      </c>
      <c r="B2098" s="10" t="str">
        <f t="array" ref="B2098">IFERROR(XLOOKUP(A2098,'Asignacion Ene'!A:A,'Asignacion Ene'!C:C))</f>
        <v>Circuitos</v>
      </c>
      <c r="C2098" s="10" t="str">
        <f t="array" ref="C2098">IFERROR(XLOOKUP(A2098,'Asignacion Ene'!A:A,'Asignacion Ene'!B:B))</f>
        <v>EC-03</v>
      </c>
      <c r="D2098" s="28">
        <v>45678.0</v>
      </c>
      <c r="E2098" s="16" t="s">
        <v>152</v>
      </c>
      <c r="F2098" s="10" t="str">
        <f t="array" ref="F2098">IFERROR(XLOOKUP(E2098,Operadores!A:A,Operadores!B:B))</f>
        <v>HERAL04</v>
      </c>
      <c r="G2098" s="16" t="s">
        <v>86</v>
      </c>
      <c r="H2098" s="13">
        <v>20.12557</v>
      </c>
      <c r="I2098" s="18">
        <v>341.0</v>
      </c>
      <c r="J2098" s="15">
        <f t="shared" si="5"/>
        <v>6862.81937</v>
      </c>
      <c r="K2098" s="10" t="str">
        <f t="array" ref="K2098">IFERROR(XLOOKUP(G2098,'Tipo de Carga'!A:A,'Tipo de Carga'!B:B))</f>
        <v>Autoabasto</v>
      </c>
      <c r="L2098" s="10">
        <f t="shared" si="2"/>
        <v>4</v>
      </c>
      <c r="M2098" s="10">
        <f t="shared" si="3"/>
        <v>21</v>
      </c>
      <c r="N2098" s="10">
        <f t="shared" si="4"/>
        <v>1</v>
      </c>
      <c r="O2098" s="10" t="str">
        <f t="array" ref="O2098">IFERROR(XLOOKUP(G2098,'Tipo de Carga'!A:A,'Tipo de Carga'!C:C))</f>
        <v>Diesel</v>
      </c>
    </row>
    <row r="2099">
      <c r="A2099" s="16" t="s">
        <v>31</v>
      </c>
      <c r="B2099" s="10" t="str">
        <f t="array" ref="B2099">IFERROR(XLOOKUP(A2099,'Asignacion Ene'!A:A,'Asignacion Ene'!C:C))</f>
        <v/>
      </c>
      <c r="C2099" s="10" t="str">
        <f t="array" ref="C2099">IFERROR(XLOOKUP(A2099,'Asignacion Ene'!A:A,'Asignacion Ene'!B:B))</f>
        <v/>
      </c>
      <c r="D2099" s="28">
        <v>45678.0</v>
      </c>
      <c r="E2099" s="16" t="s">
        <v>32</v>
      </c>
      <c r="F2099" s="10" t="str">
        <f t="array" ref="F2099">IFERROR(XLOOKUP(E2099,Operadores!A:A,Operadores!B:B))</f>
        <v>MTTO</v>
      </c>
      <c r="G2099" s="16" t="s">
        <v>33</v>
      </c>
      <c r="H2099" s="13">
        <v>19.16868</v>
      </c>
      <c r="I2099" s="18">
        <v>84.0</v>
      </c>
      <c r="J2099" s="15">
        <f t="shared" si="5"/>
        <v>1610.16912</v>
      </c>
      <c r="K2099" s="10" t="str">
        <f t="array" ref="K2099">IFERROR(XLOOKUP(G2099,'Tipo de Carga'!A:A,'Tipo de Carga'!B:B))</f>
        <v>Autoabasto</v>
      </c>
      <c r="L2099" s="10">
        <f t="shared" si="2"/>
        <v>4</v>
      </c>
      <c r="M2099" s="10">
        <f t="shared" si="3"/>
        <v>21</v>
      </c>
      <c r="N2099" s="10">
        <f t="shared" si="4"/>
        <v>1</v>
      </c>
      <c r="O2099" s="10" t="str">
        <f t="array" ref="O2099">IFERROR(XLOOKUP(G2099,'Tipo de Carga'!A:A,'Tipo de Carga'!C:C))</f>
        <v>Diesel</v>
      </c>
    </row>
    <row r="2100">
      <c r="A2100" s="16" t="s">
        <v>31</v>
      </c>
      <c r="B2100" s="10" t="str">
        <f t="array" ref="B2100">IFERROR(XLOOKUP(A2100,'Asignacion Ene'!A:A,'Asignacion Ene'!C:C))</f>
        <v/>
      </c>
      <c r="C2100" s="10" t="str">
        <f t="array" ref="C2100">IFERROR(XLOOKUP(A2100,'Asignacion Ene'!A:A,'Asignacion Ene'!B:B))</f>
        <v/>
      </c>
      <c r="D2100" s="28">
        <v>45678.0</v>
      </c>
      <c r="E2100" s="16" t="s">
        <v>32</v>
      </c>
      <c r="F2100" s="10" t="str">
        <f t="array" ref="F2100">IFERROR(XLOOKUP(E2100,Operadores!A:A,Operadores!B:B))</f>
        <v>MTTO</v>
      </c>
      <c r="G2100" s="16" t="s">
        <v>33</v>
      </c>
      <c r="H2100" s="13">
        <v>19.16868</v>
      </c>
      <c r="I2100" s="18">
        <v>116.0</v>
      </c>
      <c r="J2100" s="15">
        <f t="shared" si="5"/>
        <v>2223.56688</v>
      </c>
      <c r="K2100" s="10" t="str">
        <f t="array" ref="K2100">IFERROR(XLOOKUP(G2100,'Tipo de Carga'!A:A,'Tipo de Carga'!B:B))</f>
        <v>Autoabasto</v>
      </c>
      <c r="L2100" s="10">
        <f t="shared" si="2"/>
        <v>4</v>
      </c>
      <c r="M2100" s="10">
        <f t="shared" si="3"/>
        <v>21</v>
      </c>
      <c r="N2100" s="10">
        <f t="shared" si="4"/>
        <v>1</v>
      </c>
      <c r="O2100" s="10" t="str">
        <f t="array" ref="O2100">IFERROR(XLOOKUP(G2100,'Tipo de Carga'!A:A,'Tipo de Carga'!C:C))</f>
        <v>Diesel</v>
      </c>
    </row>
    <row r="2101">
      <c r="A2101" s="16">
        <v>1908.0</v>
      </c>
      <c r="B2101" s="10" t="str">
        <f t="array" ref="B2101">IFERROR(XLOOKUP(A2101,'Asignacion Ene'!A:A,'Asignacion Ene'!C:C))</f>
        <v>Circuitos</v>
      </c>
      <c r="C2101" s="10" t="str">
        <f t="array" ref="C2101">IFERROR(XLOOKUP(A2101,'Asignacion Ene'!A:A,'Asignacion Ene'!B:B))</f>
        <v>EC-03</v>
      </c>
      <c r="D2101" s="28">
        <v>45678.0</v>
      </c>
      <c r="E2101" s="16" t="s">
        <v>333</v>
      </c>
      <c r="F2101" s="10" t="str">
        <f t="array" ref="F2101">IFERROR(XLOOKUP(E2101,Operadores!A:A,Operadores!B:B))</f>
        <v>GARJOR01</v>
      </c>
      <c r="G2101" s="16" t="s">
        <v>33</v>
      </c>
      <c r="H2101" s="13">
        <v>19.16868</v>
      </c>
      <c r="I2101" s="18">
        <v>739.0</v>
      </c>
      <c r="J2101" s="15">
        <f t="shared" si="5"/>
        <v>14165.65452</v>
      </c>
      <c r="K2101" s="10" t="str">
        <f t="array" ref="K2101">IFERROR(XLOOKUP(G2101,'Tipo de Carga'!A:A,'Tipo de Carga'!B:B))</f>
        <v>Autoabasto</v>
      </c>
      <c r="L2101" s="10">
        <f t="shared" si="2"/>
        <v>4</v>
      </c>
      <c r="M2101" s="10">
        <f t="shared" si="3"/>
        <v>21</v>
      </c>
      <c r="N2101" s="10">
        <f t="shared" si="4"/>
        <v>1</v>
      </c>
      <c r="O2101" s="10" t="str">
        <f t="array" ref="O2101">IFERROR(XLOOKUP(G2101,'Tipo de Carga'!A:A,'Tipo de Carga'!C:C))</f>
        <v>Diesel</v>
      </c>
    </row>
    <row r="2102">
      <c r="A2102" s="16">
        <v>1789.0</v>
      </c>
      <c r="B2102" s="10" t="str">
        <f t="array" ref="B2102">IFERROR(XLOOKUP(A2102,'Asignacion Ene'!A:A,'Asignacion Ene'!C:C))</f>
        <v>Hisense</v>
      </c>
      <c r="C2102" s="10" t="str">
        <f t="array" ref="C2102">IFERROR(XLOOKUP(A2102,'Asignacion Ene'!A:A,'Asignacion Ene'!B:B))</f>
        <v>EC-03</v>
      </c>
      <c r="D2102" s="28">
        <v>45678.0</v>
      </c>
      <c r="E2102" s="16" t="s">
        <v>114</v>
      </c>
      <c r="F2102" s="10" t="str">
        <f t="array" ref="F2102">IFERROR(XLOOKUP(E2102,Operadores!A:A,Operadores!B:B))</f>
        <v>ACOFED</v>
      </c>
      <c r="G2102" s="16" t="s">
        <v>33</v>
      </c>
      <c r="H2102" s="13">
        <v>19.16868</v>
      </c>
      <c r="I2102" s="18">
        <v>114.0</v>
      </c>
      <c r="J2102" s="15">
        <f t="shared" si="5"/>
        <v>2185.22952</v>
      </c>
      <c r="K2102" s="10" t="str">
        <f t="array" ref="K2102">IFERROR(XLOOKUP(G2102,'Tipo de Carga'!A:A,'Tipo de Carga'!B:B))</f>
        <v>Autoabasto</v>
      </c>
      <c r="L2102" s="10">
        <f t="shared" si="2"/>
        <v>4</v>
      </c>
      <c r="M2102" s="10">
        <f t="shared" si="3"/>
        <v>21</v>
      </c>
      <c r="N2102" s="10">
        <f t="shared" si="4"/>
        <v>1</v>
      </c>
      <c r="O2102" s="10" t="str">
        <f t="array" ref="O2102">IFERROR(XLOOKUP(G2102,'Tipo de Carga'!A:A,'Tipo de Carga'!C:C))</f>
        <v>Diesel</v>
      </c>
    </row>
    <row r="2103">
      <c r="A2103" s="16">
        <v>2029.0</v>
      </c>
      <c r="B2103" s="10" t="str">
        <f t="array" ref="B2103">IFERROR(XLOOKUP(A2103,'Asignacion Ene'!A:A,'Asignacion Ene'!C:C))</f>
        <v>MeLi Dedicado Merida</v>
      </c>
      <c r="C2103" s="10" t="str">
        <f t="array" ref="C2103">IFERROR(XLOOKUP(A2103,'Asignacion Ene'!A:A,'Asignacion Ene'!B:B))</f>
        <v>EC-05</v>
      </c>
      <c r="D2103" s="28">
        <v>45678.0</v>
      </c>
      <c r="E2103" s="16" t="s">
        <v>225</v>
      </c>
      <c r="F2103" s="10" t="str">
        <f t="array" ref="F2103">IFERROR(XLOOKUP(E2103,Operadores!A:A,Operadores!B:B))</f>
        <v>ACOHER</v>
      </c>
      <c r="G2103" s="16" t="s">
        <v>39</v>
      </c>
      <c r="H2103" s="13">
        <v>20.806606</v>
      </c>
      <c r="I2103" s="18">
        <v>220.0</v>
      </c>
      <c r="J2103" s="15">
        <f t="shared" si="5"/>
        <v>4577.45332</v>
      </c>
      <c r="K2103" s="10" t="str">
        <f t="array" ref="K2103">IFERROR(XLOOKUP(G2103,'Tipo de Carga'!A:A,'Tipo de Carga'!B:B))</f>
        <v>Autoabasto</v>
      </c>
      <c r="L2103" s="10">
        <f t="shared" si="2"/>
        <v>4</v>
      </c>
      <c r="M2103" s="10">
        <f t="shared" si="3"/>
        <v>21</v>
      </c>
      <c r="N2103" s="10">
        <f t="shared" si="4"/>
        <v>1</v>
      </c>
      <c r="O2103" s="10" t="str">
        <f t="array" ref="O2103">IFERROR(XLOOKUP(G2103,'Tipo de Carga'!A:A,'Tipo de Carga'!C:C))</f>
        <v>Diesel</v>
      </c>
    </row>
    <row r="2104">
      <c r="A2104" s="16">
        <v>1898.0</v>
      </c>
      <c r="B2104" s="10" t="str">
        <f t="array" ref="B2104">IFERROR(XLOOKUP(A2104,'Asignacion Ene'!A:A,'Asignacion Ene'!C:C))</f>
        <v>Full Liver</v>
      </c>
      <c r="C2104" s="10" t="str">
        <f t="array" ref="C2104">IFERROR(XLOOKUP(A2104,'Asignacion Ene'!A:A,'Asignacion Ene'!B:B))</f>
        <v>EC-01</v>
      </c>
      <c r="D2104" s="28">
        <v>45678.0</v>
      </c>
      <c r="E2104" s="16" t="s">
        <v>182</v>
      </c>
      <c r="F2104" s="10" t="str">
        <f t="array" ref="F2104">IFERROR(XLOOKUP(E2104,Operadores!A:A,Operadores!B:B))</f>
        <v>CASMA</v>
      </c>
      <c r="G2104" s="16" t="s">
        <v>39</v>
      </c>
      <c r="H2104" s="13">
        <v>20.806606</v>
      </c>
      <c r="I2104" s="18">
        <v>323.0</v>
      </c>
      <c r="J2104" s="15">
        <f t="shared" si="5"/>
        <v>6720.533738</v>
      </c>
      <c r="K2104" s="10" t="str">
        <f t="array" ref="K2104">IFERROR(XLOOKUP(G2104,'Tipo de Carga'!A:A,'Tipo de Carga'!B:B))</f>
        <v>Autoabasto</v>
      </c>
      <c r="L2104" s="10">
        <f t="shared" si="2"/>
        <v>4</v>
      </c>
      <c r="M2104" s="10">
        <f t="shared" si="3"/>
        <v>21</v>
      </c>
      <c r="N2104" s="10">
        <f t="shared" si="4"/>
        <v>1</v>
      </c>
      <c r="O2104" s="10" t="str">
        <f t="array" ref="O2104">IFERROR(XLOOKUP(G2104,'Tipo de Carga'!A:A,'Tipo de Carga'!C:C))</f>
        <v>Diesel</v>
      </c>
    </row>
    <row r="2105">
      <c r="A2105" s="16">
        <v>1806.0</v>
      </c>
      <c r="B2105" s="10" t="str">
        <f t="array" ref="B2105">IFERROR(XLOOKUP(A2105,'Asignacion Ene'!A:A,'Asignacion Ene'!C:C))</f>
        <v>Sayer Full</v>
      </c>
      <c r="C2105" s="10" t="str">
        <f t="array" ref="C2105">IFERROR(XLOOKUP(A2105,'Asignacion Ene'!A:A,'Asignacion Ene'!B:B))</f>
        <v>EC-04</v>
      </c>
      <c r="D2105" s="28">
        <v>45678.0</v>
      </c>
      <c r="E2105" s="16" t="s">
        <v>257</v>
      </c>
      <c r="F2105" s="10" t="str">
        <f t="array" ref="F2105">IFERROR(XLOOKUP(E2105,Operadores!A:A,Operadores!B:B))</f>
        <v>DIAOMA</v>
      </c>
      <c r="G2105" s="16" t="s">
        <v>39</v>
      </c>
      <c r="H2105" s="13">
        <v>20.806606</v>
      </c>
      <c r="I2105" s="18">
        <v>485.0</v>
      </c>
      <c r="J2105" s="15">
        <f t="shared" si="5"/>
        <v>10091.20391</v>
      </c>
      <c r="K2105" s="10" t="str">
        <f t="array" ref="K2105">IFERROR(XLOOKUP(G2105,'Tipo de Carga'!A:A,'Tipo de Carga'!B:B))</f>
        <v>Autoabasto</v>
      </c>
      <c r="L2105" s="10">
        <f t="shared" si="2"/>
        <v>4</v>
      </c>
      <c r="M2105" s="10">
        <f t="shared" si="3"/>
        <v>21</v>
      </c>
      <c r="N2105" s="10">
        <f t="shared" si="4"/>
        <v>1</v>
      </c>
      <c r="O2105" s="10" t="str">
        <f t="array" ref="O2105">IFERROR(XLOOKUP(G2105,'Tipo de Carga'!A:A,'Tipo de Carga'!C:C))</f>
        <v>Diesel</v>
      </c>
    </row>
    <row r="2106">
      <c r="A2106" s="16">
        <v>1897.0</v>
      </c>
      <c r="B2106" s="10" t="str">
        <f t="array" ref="B2106">IFERROR(XLOOKUP(A2106,'Asignacion Ene'!A:A,'Asignacion Ene'!C:C))</f>
        <v>Full Liver</v>
      </c>
      <c r="C2106" s="10" t="str">
        <f t="array" ref="C2106">IFERROR(XLOOKUP(A2106,'Asignacion Ene'!A:A,'Asignacion Ene'!B:B))</f>
        <v>EC-01</v>
      </c>
      <c r="D2106" s="28">
        <v>45678.0</v>
      </c>
      <c r="E2106" s="16" t="s">
        <v>21</v>
      </c>
      <c r="F2106" s="10" t="str">
        <f t="array" ref="F2106">IFERROR(XLOOKUP(E2106,Operadores!A:A,Operadores!B:B))</f>
        <v>RODAR</v>
      </c>
      <c r="G2106" s="16" t="s">
        <v>39</v>
      </c>
      <c r="H2106" s="13">
        <v>20.806606</v>
      </c>
      <c r="I2106" s="18">
        <v>322.0</v>
      </c>
      <c r="J2106" s="15">
        <f t="shared" si="5"/>
        <v>6699.727132</v>
      </c>
      <c r="K2106" s="10" t="str">
        <f t="array" ref="K2106">IFERROR(XLOOKUP(G2106,'Tipo de Carga'!A:A,'Tipo de Carga'!B:B))</f>
        <v>Autoabasto</v>
      </c>
      <c r="L2106" s="10">
        <f t="shared" si="2"/>
        <v>4</v>
      </c>
      <c r="M2106" s="10">
        <f t="shared" si="3"/>
        <v>21</v>
      </c>
      <c r="N2106" s="10">
        <f t="shared" si="4"/>
        <v>1</v>
      </c>
      <c r="O2106" s="10" t="str">
        <f t="array" ref="O2106">IFERROR(XLOOKUP(G2106,'Tipo de Carga'!A:A,'Tipo de Carga'!C:C))</f>
        <v>Diesel</v>
      </c>
    </row>
    <row r="2107">
      <c r="A2107" s="16">
        <v>2009.0</v>
      </c>
      <c r="B2107" s="10" t="str">
        <f t="array" ref="B2107">IFERROR(XLOOKUP(A2107,'Asignacion Ene'!A:A,'Asignacion Ene'!C:C))</f>
        <v>MeLi Dedicado Merida</v>
      </c>
      <c r="C2107" s="10" t="str">
        <f t="array" ref="C2107">IFERROR(XLOOKUP(A2107,'Asignacion Ene'!A:A,'Asignacion Ene'!B:B))</f>
        <v>EC-05</v>
      </c>
      <c r="D2107" s="28">
        <v>45678.0</v>
      </c>
      <c r="E2107" s="16" t="s">
        <v>166</v>
      </c>
      <c r="F2107" s="10" t="str">
        <f t="array" ref="F2107">IFERROR(XLOOKUP(E2107,Operadores!A:A,Operadores!B:B))</f>
        <v>GONCAR01</v>
      </c>
      <c r="G2107" s="16" t="s">
        <v>39</v>
      </c>
      <c r="H2107" s="13">
        <v>20.806606</v>
      </c>
      <c r="I2107" s="18">
        <v>252.0</v>
      </c>
      <c r="J2107" s="15">
        <f t="shared" si="5"/>
        <v>5243.264712</v>
      </c>
      <c r="K2107" s="10" t="str">
        <f t="array" ref="K2107">IFERROR(XLOOKUP(G2107,'Tipo de Carga'!A:A,'Tipo de Carga'!B:B))</f>
        <v>Autoabasto</v>
      </c>
      <c r="L2107" s="10">
        <f t="shared" si="2"/>
        <v>4</v>
      </c>
      <c r="M2107" s="10">
        <f t="shared" si="3"/>
        <v>21</v>
      </c>
      <c r="N2107" s="10">
        <f t="shared" si="4"/>
        <v>1</v>
      </c>
      <c r="O2107" s="10" t="str">
        <f t="array" ref="O2107">IFERROR(XLOOKUP(G2107,'Tipo de Carga'!A:A,'Tipo de Carga'!C:C))</f>
        <v>Diesel</v>
      </c>
    </row>
    <row r="2108">
      <c r="A2108" s="16">
        <v>1964.0</v>
      </c>
      <c r="B2108" s="10" t="str">
        <f t="array" ref="B2108">IFERROR(XLOOKUP(A2108,'Asignacion Ene'!A:A,'Asignacion Ene'!C:C))</f>
        <v>MeLi asignado SD</v>
      </c>
      <c r="C2108" s="10" t="str">
        <f t="array" ref="C2108">IFERROR(XLOOKUP(A2108,'Asignacion Ene'!A:A,'Asignacion Ene'!B:B))</f>
        <v>EC-05</v>
      </c>
      <c r="D2108" s="28">
        <v>45678.0</v>
      </c>
      <c r="E2108" s="16" t="s">
        <v>174</v>
      </c>
      <c r="F2108" s="10" t="str">
        <f t="array" ref="F2108">IFERROR(XLOOKUP(E2108,Operadores!A:A,Operadores!B:B))</f>
        <v>BENOSC</v>
      </c>
      <c r="G2108" s="16" t="s">
        <v>39</v>
      </c>
      <c r="H2108" s="13">
        <v>20.806606</v>
      </c>
      <c r="I2108" s="18">
        <v>536.0</v>
      </c>
      <c r="J2108" s="15">
        <f t="shared" si="5"/>
        <v>11152.34082</v>
      </c>
      <c r="K2108" s="10" t="str">
        <f t="array" ref="K2108">IFERROR(XLOOKUP(G2108,'Tipo de Carga'!A:A,'Tipo de Carga'!B:B))</f>
        <v>Autoabasto</v>
      </c>
      <c r="L2108" s="10">
        <f t="shared" si="2"/>
        <v>4</v>
      </c>
      <c r="M2108" s="10">
        <f t="shared" si="3"/>
        <v>21</v>
      </c>
      <c r="N2108" s="10">
        <f t="shared" si="4"/>
        <v>1</v>
      </c>
      <c r="O2108" s="10" t="str">
        <f t="array" ref="O2108">IFERROR(XLOOKUP(G2108,'Tipo de Carga'!A:A,'Tipo de Carga'!C:C))</f>
        <v>Diesel</v>
      </c>
    </row>
    <row r="2109">
      <c r="A2109" s="16">
        <v>2020.0</v>
      </c>
      <c r="B2109" s="10" t="str">
        <f t="array" ref="B2109">IFERROR(XLOOKUP(A2109,'Asignacion Ene'!A:A,'Asignacion Ene'!C:C))</f>
        <v>MeLi Dedicado Merida</v>
      </c>
      <c r="C2109" s="10" t="str">
        <f t="array" ref="C2109">IFERROR(XLOOKUP(A2109,'Asignacion Ene'!A:A,'Asignacion Ene'!B:B))</f>
        <v>EC-05</v>
      </c>
      <c r="D2109" s="28">
        <v>45678.0</v>
      </c>
      <c r="E2109" s="16" t="s">
        <v>283</v>
      </c>
      <c r="F2109" s="10" t="str">
        <f t="array" ref="F2109">IFERROR(XLOOKUP(E2109,Operadores!A:A,Operadores!B:B))</f>
        <v>MUÑOSC</v>
      </c>
      <c r="G2109" s="16" t="s">
        <v>39</v>
      </c>
      <c r="H2109" s="13">
        <v>20.806606</v>
      </c>
      <c r="I2109" s="18">
        <v>230.0</v>
      </c>
      <c r="J2109" s="15">
        <f t="shared" si="5"/>
        <v>4785.51938</v>
      </c>
      <c r="K2109" s="10" t="str">
        <f t="array" ref="K2109">IFERROR(XLOOKUP(G2109,'Tipo de Carga'!A:A,'Tipo de Carga'!B:B))</f>
        <v>Autoabasto</v>
      </c>
      <c r="L2109" s="10">
        <f t="shared" si="2"/>
        <v>4</v>
      </c>
      <c r="M2109" s="10">
        <f t="shared" si="3"/>
        <v>21</v>
      </c>
      <c r="N2109" s="10">
        <f t="shared" si="4"/>
        <v>1</v>
      </c>
      <c r="O2109" s="10" t="str">
        <f t="array" ref="O2109">IFERROR(XLOOKUP(G2109,'Tipo de Carga'!A:A,'Tipo de Carga'!C:C))</f>
        <v>Diesel</v>
      </c>
    </row>
    <row r="2110">
      <c r="A2110" s="16">
        <v>2031.0</v>
      </c>
      <c r="B2110" s="10" t="str">
        <f t="array" ref="B2110">IFERROR(XLOOKUP(A2110,'Asignacion Ene'!A:A,'Asignacion Ene'!C:C))</f>
        <v>MeLi Dedicado Merida</v>
      </c>
      <c r="C2110" s="10" t="str">
        <f t="array" ref="C2110">IFERROR(XLOOKUP(A2110,'Asignacion Ene'!A:A,'Asignacion Ene'!B:B))</f>
        <v>EC-05</v>
      </c>
      <c r="D2110" s="28">
        <v>45678.0</v>
      </c>
      <c r="E2110" s="16" t="s">
        <v>239</v>
      </c>
      <c r="F2110" s="10" t="str">
        <f t="array" ref="F2110">IFERROR(XLOOKUP(E2110,Operadores!A:A,Operadores!B:B))</f>
        <v>LEOJUA</v>
      </c>
      <c r="G2110" s="16" t="s">
        <v>39</v>
      </c>
      <c r="H2110" s="13">
        <v>20.806606</v>
      </c>
      <c r="I2110" s="18">
        <v>425.0</v>
      </c>
      <c r="J2110" s="15">
        <f t="shared" si="5"/>
        <v>8842.80755</v>
      </c>
      <c r="K2110" s="10" t="str">
        <f t="array" ref="K2110">IFERROR(XLOOKUP(G2110,'Tipo de Carga'!A:A,'Tipo de Carga'!B:B))</f>
        <v>Autoabasto</v>
      </c>
      <c r="L2110" s="10">
        <f t="shared" si="2"/>
        <v>4</v>
      </c>
      <c r="M2110" s="10">
        <f t="shared" si="3"/>
        <v>21</v>
      </c>
      <c r="N2110" s="10">
        <f t="shared" si="4"/>
        <v>1</v>
      </c>
      <c r="O2110" s="10" t="str">
        <f t="array" ref="O2110">IFERROR(XLOOKUP(G2110,'Tipo de Carga'!A:A,'Tipo de Carga'!C:C))</f>
        <v>Diesel</v>
      </c>
    </row>
    <row r="2111">
      <c r="A2111" s="16">
        <v>1826.0</v>
      </c>
      <c r="B2111" s="10" t="str">
        <f t="array" ref="B2111">IFERROR(XLOOKUP(A2111,'Asignacion Ene'!A:A,'Asignacion Ene'!C:C))</f>
        <v>Wm Full</v>
      </c>
      <c r="C2111" s="10" t="str">
        <f t="array" ref="C2111">IFERROR(XLOOKUP(A2111,'Asignacion Ene'!A:A,'Asignacion Ene'!B:B))</f>
        <v>EC-08</v>
      </c>
      <c r="D2111" s="28">
        <v>45678.0</v>
      </c>
      <c r="E2111" s="16" t="s">
        <v>361</v>
      </c>
      <c r="F2111" s="10" t="str">
        <f t="array" ref="F2111">IFERROR(XLOOKUP(E2111,Operadores!A:A,Operadores!B:B))</f>
        <v>MORFRE01</v>
      </c>
      <c r="G2111" s="16" t="s">
        <v>39</v>
      </c>
      <c r="H2111" s="13">
        <v>20.806606</v>
      </c>
      <c r="I2111" s="18">
        <v>361.0</v>
      </c>
      <c r="J2111" s="15">
        <f t="shared" si="5"/>
        <v>7511.184766</v>
      </c>
      <c r="K2111" s="10" t="str">
        <f t="array" ref="K2111">IFERROR(XLOOKUP(G2111,'Tipo de Carga'!A:A,'Tipo de Carga'!B:B))</f>
        <v>Autoabasto</v>
      </c>
      <c r="L2111" s="10">
        <f t="shared" si="2"/>
        <v>4</v>
      </c>
      <c r="M2111" s="10">
        <f t="shared" si="3"/>
        <v>21</v>
      </c>
      <c r="N2111" s="10">
        <f t="shared" si="4"/>
        <v>1</v>
      </c>
      <c r="O2111" s="10" t="str">
        <f t="array" ref="O2111">IFERROR(XLOOKUP(G2111,'Tipo de Carga'!A:A,'Tipo de Carga'!C:C))</f>
        <v>Diesel</v>
      </c>
    </row>
    <row r="2112">
      <c r="A2112" s="16">
        <v>1722.0</v>
      </c>
      <c r="B2112" s="10" t="str">
        <f t="array" ref="B2112">IFERROR(XLOOKUP(A2112,'Asignacion Ene'!A:A,'Asignacion Ene'!C:C))</f>
        <v>Wm Full</v>
      </c>
      <c r="C2112" s="10" t="str">
        <f t="array" ref="C2112">IFERROR(XLOOKUP(A2112,'Asignacion Ene'!A:A,'Asignacion Ene'!B:B))</f>
        <v>EC-08</v>
      </c>
      <c r="D2112" s="28">
        <v>45678.0</v>
      </c>
      <c r="E2112" s="16" t="s">
        <v>168</v>
      </c>
      <c r="F2112" s="10" t="str">
        <f t="array" ref="F2112">IFERROR(XLOOKUP(E2112,Operadores!A:A,Operadores!B:B))</f>
        <v>RICFRA</v>
      </c>
      <c r="G2112" s="16" t="s">
        <v>39</v>
      </c>
      <c r="H2112" s="13">
        <v>20.806606</v>
      </c>
      <c r="I2112" s="18">
        <v>401.0</v>
      </c>
      <c r="J2112" s="15">
        <f t="shared" si="5"/>
        <v>8343.449006</v>
      </c>
      <c r="K2112" s="10" t="str">
        <f t="array" ref="K2112">IFERROR(XLOOKUP(G2112,'Tipo de Carga'!A:A,'Tipo de Carga'!B:B))</f>
        <v>Autoabasto</v>
      </c>
      <c r="L2112" s="10">
        <f t="shared" si="2"/>
        <v>4</v>
      </c>
      <c r="M2112" s="10">
        <f t="shared" si="3"/>
        <v>21</v>
      </c>
      <c r="N2112" s="10">
        <f t="shared" si="4"/>
        <v>1</v>
      </c>
      <c r="O2112" s="10" t="str">
        <f t="array" ref="O2112">IFERROR(XLOOKUP(G2112,'Tipo de Carga'!A:A,'Tipo de Carga'!C:C))</f>
        <v>Diesel</v>
      </c>
    </row>
    <row r="2113">
      <c r="A2113" s="16">
        <v>1798.0</v>
      </c>
      <c r="B2113" s="10" t="str">
        <f t="array" ref="B2113">IFERROR(XLOOKUP(A2113,'Asignacion Ene'!A:A,'Asignacion Ene'!C:C))</f>
        <v>Wm Full</v>
      </c>
      <c r="C2113" s="10" t="str">
        <f t="array" ref="C2113">IFERROR(XLOOKUP(A2113,'Asignacion Ene'!A:A,'Asignacion Ene'!B:B))</f>
        <v>EC-08</v>
      </c>
      <c r="D2113" s="28">
        <v>45678.0</v>
      </c>
      <c r="E2113" s="16" t="s">
        <v>42</v>
      </c>
      <c r="F2113" s="10" t="str">
        <f t="array" ref="F2113">IFERROR(XLOOKUP(E2113,Operadores!A:A,Operadores!B:B))</f>
        <v>COPJAI</v>
      </c>
      <c r="G2113" s="16" t="s">
        <v>39</v>
      </c>
      <c r="H2113" s="13">
        <v>20.806606</v>
      </c>
      <c r="I2113" s="18">
        <v>395.0</v>
      </c>
      <c r="J2113" s="15">
        <f t="shared" si="5"/>
        <v>8218.60937</v>
      </c>
      <c r="K2113" s="10" t="str">
        <f t="array" ref="K2113">IFERROR(XLOOKUP(G2113,'Tipo de Carga'!A:A,'Tipo de Carga'!B:B))</f>
        <v>Autoabasto</v>
      </c>
      <c r="L2113" s="10">
        <f t="shared" si="2"/>
        <v>4</v>
      </c>
      <c r="M2113" s="10">
        <f t="shared" si="3"/>
        <v>21</v>
      </c>
      <c r="N2113" s="10">
        <f t="shared" si="4"/>
        <v>1</v>
      </c>
      <c r="O2113" s="10" t="str">
        <f t="array" ref="O2113">IFERROR(XLOOKUP(G2113,'Tipo de Carga'!A:A,'Tipo de Carga'!C:C))</f>
        <v>Diesel</v>
      </c>
    </row>
    <row r="2114">
      <c r="A2114" s="16">
        <v>1816.0</v>
      </c>
      <c r="B2114" s="10" t="str">
        <f t="array" ref="B2114">IFERROR(XLOOKUP(A2114,'Asignacion Ene'!A:A,'Asignacion Ene'!C:C))</f>
        <v>Wm Full</v>
      </c>
      <c r="C2114" s="10" t="str">
        <f t="array" ref="C2114">IFERROR(XLOOKUP(A2114,'Asignacion Ene'!A:A,'Asignacion Ene'!B:B))</f>
        <v>EC-08</v>
      </c>
      <c r="D2114" s="28">
        <v>45678.0</v>
      </c>
      <c r="E2114" s="16" t="s">
        <v>169</v>
      </c>
      <c r="F2114" s="10" t="str">
        <f t="array" ref="F2114">IFERROR(XLOOKUP(E2114,Operadores!A:A,Operadores!B:B))</f>
        <v>RODMIG</v>
      </c>
      <c r="G2114" s="16" t="s">
        <v>39</v>
      </c>
      <c r="H2114" s="13">
        <v>20.806606</v>
      </c>
      <c r="I2114" s="18">
        <v>337.0</v>
      </c>
      <c r="J2114" s="15">
        <f t="shared" si="5"/>
        <v>7011.826222</v>
      </c>
      <c r="K2114" s="10" t="str">
        <f t="array" ref="K2114">IFERROR(XLOOKUP(G2114,'Tipo de Carga'!A:A,'Tipo de Carga'!B:B))</f>
        <v>Autoabasto</v>
      </c>
      <c r="L2114" s="10">
        <f t="shared" si="2"/>
        <v>4</v>
      </c>
      <c r="M2114" s="10">
        <f t="shared" si="3"/>
        <v>21</v>
      </c>
      <c r="N2114" s="10">
        <f t="shared" si="4"/>
        <v>1</v>
      </c>
      <c r="O2114" s="10" t="str">
        <f t="array" ref="O2114">IFERROR(XLOOKUP(G2114,'Tipo de Carga'!A:A,'Tipo de Carga'!C:C))</f>
        <v>Diesel</v>
      </c>
    </row>
    <row r="2115">
      <c r="A2115" s="16">
        <v>1799.0</v>
      </c>
      <c r="B2115" s="10" t="str">
        <f t="array" ref="B2115">IFERROR(XLOOKUP(A2115,'Asignacion Ene'!A:A,'Asignacion Ene'!C:C))</f>
        <v>Sayer Full</v>
      </c>
      <c r="C2115" s="10" t="str">
        <f t="array" ref="C2115">IFERROR(XLOOKUP(A2115,'Asignacion Ene'!A:A,'Asignacion Ene'!B:B))</f>
        <v>EC-04</v>
      </c>
      <c r="D2115" s="28">
        <v>45678.0</v>
      </c>
      <c r="E2115" s="16" t="s">
        <v>209</v>
      </c>
      <c r="F2115" s="10" t="str">
        <f t="array" ref="F2115">IFERROR(XLOOKUP(E2115,Operadores!A:A,Operadores!B:B))</f>
        <v>FERFRA</v>
      </c>
      <c r="G2115" s="16" t="s">
        <v>39</v>
      </c>
      <c r="H2115" s="13">
        <v>20.806606</v>
      </c>
      <c r="I2115" s="18">
        <v>550.0</v>
      </c>
      <c r="J2115" s="15">
        <f t="shared" si="5"/>
        <v>11443.6333</v>
      </c>
      <c r="K2115" s="10" t="str">
        <f t="array" ref="K2115">IFERROR(XLOOKUP(G2115,'Tipo de Carga'!A:A,'Tipo de Carga'!B:B))</f>
        <v>Autoabasto</v>
      </c>
      <c r="L2115" s="10">
        <f t="shared" si="2"/>
        <v>4</v>
      </c>
      <c r="M2115" s="10">
        <f t="shared" si="3"/>
        <v>21</v>
      </c>
      <c r="N2115" s="10">
        <f t="shared" si="4"/>
        <v>1</v>
      </c>
      <c r="O2115" s="10" t="str">
        <f t="array" ref="O2115">IFERROR(XLOOKUP(G2115,'Tipo de Carga'!A:A,'Tipo de Carga'!C:C))</f>
        <v>Diesel</v>
      </c>
    </row>
    <row r="2116">
      <c r="A2116" s="16">
        <v>1762.0</v>
      </c>
      <c r="B2116" s="10" t="str">
        <f t="array" ref="B2116">IFERROR(XLOOKUP(A2116,'Asignacion Ene'!A:A,'Asignacion Ene'!C:C))</f>
        <v>Hisense</v>
      </c>
      <c r="C2116" s="10" t="str">
        <f t="array" ref="C2116">IFERROR(XLOOKUP(A2116,'Asignacion Ene'!A:A,'Asignacion Ene'!B:B))</f>
        <v>EC-03</v>
      </c>
      <c r="D2116" s="28">
        <v>45678.0</v>
      </c>
      <c r="E2116" s="16" t="s">
        <v>188</v>
      </c>
      <c r="F2116" s="10" t="str">
        <f t="array" ref="F2116">IFERROR(XLOOKUP(E2116,Operadores!A:A,Operadores!B:B))</f>
        <v>LOPMA03</v>
      </c>
      <c r="G2116" s="16" t="s">
        <v>39</v>
      </c>
      <c r="H2116" s="13">
        <v>20.806606</v>
      </c>
      <c r="I2116" s="18">
        <v>300.0</v>
      </c>
      <c r="J2116" s="15">
        <f t="shared" si="5"/>
        <v>6241.9818</v>
      </c>
      <c r="K2116" s="10" t="str">
        <f t="array" ref="K2116">IFERROR(XLOOKUP(G2116,'Tipo de Carga'!A:A,'Tipo de Carga'!B:B))</f>
        <v>Autoabasto</v>
      </c>
      <c r="L2116" s="10">
        <f t="shared" si="2"/>
        <v>4</v>
      </c>
      <c r="M2116" s="10">
        <f t="shared" si="3"/>
        <v>21</v>
      </c>
      <c r="N2116" s="10">
        <f t="shared" si="4"/>
        <v>1</v>
      </c>
      <c r="O2116" s="10" t="str">
        <f t="array" ref="O2116">IFERROR(XLOOKUP(G2116,'Tipo de Carga'!A:A,'Tipo de Carga'!C:C))</f>
        <v>Diesel</v>
      </c>
    </row>
    <row r="2117">
      <c r="A2117" s="16">
        <v>1814.0</v>
      </c>
      <c r="B2117" s="10" t="str">
        <f t="array" ref="B2117">IFERROR(XLOOKUP(A2117,'Asignacion Ene'!A:A,'Asignacion Ene'!C:C))</f>
        <v>Wm Sencillo</v>
      </c>
      <c r="C2117" s="10" t="str">
        <f t="array" ref="C2117">IFERROR(XLOOKUP(A2117,'Asignacion Ene'!A:A,'Asignacion Ene'!B:B))</f>
        <v>EC-08</v>
      </c>
      <c r="D2117" s="28">
        <v>45678.0</v>
      </c>
      <c r="E2117" s="16" t="s">
        <v>97</v>
      </c>
      <c r="F2117" s="10" t="str">
        <f t="array" ref="F2117">IFERROR(XLOOKUP(E2117,Operadores!A:A,Operadores!B:B))</f>
        <v>DELALE</v>
      </c>
      <c r="G2117" s="16" t="s">
        <v>39</v>
      </c>
      <c r="H2117" s="13">
        <v>20.806606</v>
      </c>
      <c r="I2117" s="18">
        <v>230.0</v>
      </c>
      <c r="J2117" s="15">
        <f t="shared" si="5"/>
        <v>4785.51938</v>
      </c>
      <c r="K2117" s="10" t="str">
        <f t="array" ref="K2117">IFERROR(XLOOKUP(G2117,'Tipo de Carga'!A:A,'Tipo de Carga'!B:B))</f>
        <v>Autoabasto</v>
      </c>
      <c r="L2117" s="10">
        <f t="shared" si="2"/>
        <v>4</v>
      </c>
      <c r="M2117" s="10">
        <f t="shared" si="3"/>
        <v>21</v>
      </c>
      <c r="N2117" s="10">
        <f t="shared" si="4"/>
        <v>1</v>
      </c>
      <c r="O2117" s="10" t="str">
        <f t="array" ref="O2117">IFERROR(XLOOKUP(G2117,'Tipo de Carga'!A:A,'Tipo de Carga'!C:C))</f>
        <v>Diesel</v>
      </c>
    </row>
    <row r="2118">
      <c r="A2118" s="16">
        <v>1746.0</v>
      </c>
      <c r="B2118" s="10" t="str">
        <f t="array" ref="B2118">IFERROR(XLOOKUP(A2118,'Asignacion Ene'!A:A,'Asignacion Ene'!C:C))</f>
        <v>Wm Full</v>
      </c>
      <c r="C2118" s="10" t="str">
        <f t="array" ref="C2118">IFERROR(XLOOKUP(A2118,'Asignacion Ene'!A:A,'Asignacion Ene'!B:B))</f>
        <v>EC-08</v>
      </c>
      <c r="D2118" s="28">
        <v>45678.0</v>
      </c>
      <c r="E2118" s="16" t="s">
        <v>258</v>
      </c>
      <c r="F2118" s="10" t="str">
        <f t="array" ref="F2118">IFERROR(XLOOKUP(E2118,Operadores!A:A,Operadores!B:B))</f>
        <v>LOPFER</v>
      </c>
      <c r="G2118" s="16" t="s">
        <v>39</v>
      </c>
      <c r="H2118" s="13">
        <v>20.806606</v>
      </c>
      <c r="I2118" s="18">
        <v>400.0</v>
      </c>
      <c r="J2118" s="15">
        <f t="shared" si="5"/>
        <v>8322.6424</v>
      </c>
      <c r="K2118" s="10" t="str">
        <f t="array" ref="K2118">IFERROR(XLOOKUP(G2118,'Tipo de Carga'!A:A,'Tipo de Carga'!B:B))</f>
        <v>Autoabasto</v>
      </c>
      <c r="L2118" s="10">
        <f t="shared" si="2"/>
        <v>4</v>
      </c>
      <c r="M2118" s="10">
        <f t="shared" si="3"/>
        <v>21</v>
      </c>
      <c r="N2118" s="10">
        <f t="shared" si="4"/>
        <v>1</v>
      </c>
      <c r="O2118" s="10" t="str">
        <f t="array" ref="O2118">IFERROR(XLOOKUP(G2118,'Tipo de Carga'!A:A,'Tipo de Carga'!C:C))</f>
        <v>Diesel</v>
      </c>
    </row>
    <row r="2119">
      <c r="A2119" s="16">
        <v>1753.0</v>
      </c>
      <c r="B2119" s="10" t="str">
        <f t="array" ref="B2119">IFERROR(XLOOKUP(A2119,'Asignacion Ene'!A:A,'Asignacion Ene'!C:C))</f>
        <v>Wm Full</v>
      </c>
      <c r="C2119" s="10" t="str">
        <f t="array" ref="C2119">IFERROR(XLOOKUP(A2119,'Asignacion Ene'!A:A,'Asignacion Ene'!B:B))</f>
        <v>EC-08</v>
      </c>
      <c r="D2119" s="28">
        <v>45678.0</v>
      </c>
      <c r="E2119" s="16" t="s">
        <v>98</v>
      </c>
      <c r="F2119" s="10" t="str">
        <f t="array" ref="F2119">IFERROR(XLOOKUP(E2119,Operadores!A:A,Operadores!B:B))</f>
        <v>MENRI</v>
      </c>
      <c r="G2119" s="16" t="s">
        <v>39</v>
      </c>
      <c r="H2119" s="13">
        <v>20.806606</v>
      </c>
      <c r="I2119" s="18">
        <v>537.0</v>
      </c>
      <c r="J2119" s="15">
        <f t="shared" si="5"/>
        <v>11173.14742</v>
      </c>
      <c r="K2119" s="10" t="str">
        <f t="array" ref="K2119">IFERROR(XLOOKUP(G2119,'Tipo de Carga'!A:A,'Tipo de Carga'!B:B))</f>
        <v>Autoabasto</v>
      </c>
      <c r="L2119" s="10">
        <f t="shared" si="2"/>
        <v>4</v>
      </c>
      <c r="M2119" s="10">
        <f t="shared" si="3"/>
        <v>21</v>
      </c>
      <c r="N2119" s="10">
        <f t="shared" si="4"/>
        <v>1</v>
      </c>
      <c r="O2119" s="10" t="str">
        <f t="array" ref="O2119">IFERROR(XLOOKUP(G2119,'Tipo de Carga'!A:A,'Tipo de Carga'!C:C))</f>
        <v>Diesel</v>
      </c>
    </row>
    <row r="2120">
      <c r="A2120" s="16">
        <v>2024.0</v>
      </c>
      <c r="B2120" s="10" t="str">
        <f t="array" ref="B2120">IFERROR(XLOOKUP(A2120,'Asignacion Ene'!A:A,'Asignacion Ene'!C:C))</f>
        <v>MeLi Dedicado Merida</v>
      </c>
      <c r="C2120" s="10" t="str">
        <f t="array" ref="C2120">IFERROR(XLOOKUP(A2120,'Asignacion Ene'!A:A,'Asignacion Ene'!B:B))</f>
        <v>EC-05</v>
      </c>
      <c r="D2120" s="28">
        <v>45678.0</v>
      </c>
      <c r="E2120" s="16" t="s">
        <v>222</v>
      </c>
      <c r="F2120" s="10" t="str">
        <f t="array" ref="F2120">IFERROR(XLOOKUP(E2120,Operadores!A:A,Operadores!B:B))</f>
        <v>TORVIC</v>
      </c>
      <c r="G2120" s="16" t="s">
        <v>39</v>
      </c>
      <c r="H2120" s="13">
        <v>20.806606</v>
      </c>
      <c r="I2120" s="18">
        <v>390.0</v>
      </c>
      <c r="J2120" s="15">
        <f t="shared" si="5"/>
        <v>8114.57634</v>
      </c>
      <c r="K2120" s="10" t="str">
        <f t="array" ref="K2120">IFERROR(XLOOKUP(G2120,'Tipo de Carga'!A:A,'Tipo de Carga'!B:B))</f>
        <v>Autoabasto</v>
      </c>
      <c r="L2120" s="10">
        <f t="shared" si="2"/>
        <v>4</v>
      </c>
      <c r="M2120" s="10">
        <f t="shared" si="3"/>
        <v>21</v>
      </c>
      <c r="N2120" s="10">
        <f t="shared" si="4"/>
        <v>1</v>
      </c>
      <c r="O2120" s="10" t="str">
        <f t="array" ref="O2120">IFERROR(XLOOKUP(G2120,'Tipo de Carga'!A:A,'Tipo de Carga'!C:C))</f>
        <v>Diesel</v>
      </c>
    </row>
    <row r="2121">
      <c r="A2121" s="16">
        <v>1827.0</v>
      </c>
      <c r="B2121" s="10" t="str">
        <f t="array" ref="B2121">IFERROR(XLOOKUP(A2121,'Asignacion Ene'!A:A,'Asignacion Ene'!C:C))</f>
        <v>Full Liver</v>
      </c>
      <c r="C2121" s="10" t="str">
        <f t="array" ref="C2121">IFERROR(XLOOKUP(A2121,'Asignacion Ene'!A:A,'Asignacion Ene'!B:B))</f>
        <v>EC-01</v>
      </c>
      <c r="D2121" s="28">
        <v>45678.0</v>
      </c>
      <c r="E2121" s="16" t="s">
        <v>29</v>
      </c>
      <c r="F2121" s="10" t="str">
        <f t="array" ref="F2121">IFERROR(XLOOKUP(E2121,Operadores!A:A,Operadores!B:B))</f>
        <v>ANGMA</v>
      </c>
      <c r="G2121" s="16" t="s">
        <v>39</v>
      </c>
      <c r="H2121" s="13">
        <v>20.806606</v>
      </c>
      <c r="I2121" s="18">
        <v>845.0</v>
      </c>
      <c r="J2121" s="15">
        <f t="shared" si="5"/>
        <v>17581.58207</v>
      </c>
      <c r="K2121" s="10" t="str">
        <f t="array" ref="K2121">IFERROR(XLOOKUP(G2121,'Tipo de Carga'!A:A,'Tipo de Carga'!B:B))</f>
        <v>Autoabasto</v>
      </c>
      <c r="L2121" s="10">
        <f t="shared" si="2"/>
        <v>4</v>
      </c>
      <c r="M2121" s="10">
        <f t="shared" si="3"/>
        <v>21</v>
      </c>
      <c r="N2121" s="10">
        <f t="shared" si="4"/>
        <v>1</v>
      </c>
      <c r="O2121" s="10" t="str">
        <f t="array" ref="O2121">IFERROR(XLOOKUP(G2121,'Tipo de Carga'!A:A,'Tipo de Carga'!C:C))</f>
        <v>Diesel</v>
      </c>
    </row>
    <row r="2122">
      <c r="A2122" s="16">
        <v>1997.0</v>
      </c>
      <c r="B2122" s="10" t="str">
        <f t="array" ref="B2122">IFERROR(XLOOKUP(A2122,'Asignacion Ene'!A:A,'Asignacion Ene'!C:C))</f>
        <v>MeLi Dedicado Merida</v>
      </c>
      <c r="C2122" s="10" t="str">
        <f t="array" ref="C2122">IFERROR(XLOOKUP(A2122,'Asignacion Ene'!A:A,'Asignacion Ene'!B:B))</f>
        <v>EC-05</v>
      </c>
      <c r="D2122" s="28">
        <v>45678.0</v>
      </c>
      <c r="E2122" s="16" t="s">
        <v>178</v>
      </c>
      <c r="F2122" s="10" t="str">
        <f t="array" ref="F2122">IFERROR(XLOOKUP(E2122,Operadores!A:A,Operadores!B:B))</f>
        <v>ESTAN</v>
      </c>
      <c r="G2122" s="16" t="s">
        <v>39</v>
      </c>
      <c r="H2122" s="13">
        <v>20.806606</v>
      </c>
      <c r="I2122" s="18">
        <v>214.0</v>
      </c>
      <c r="J2122" s="15">
        <f t="shared" si="5"/>
        <v>4452.613684</v>
      </c>
      <c r="K2122" s="10" t="str">
        <f t="array" ref="K2122">IFERROR(XLOOKUP(G2122,'Tipo de Carga'!A:A,'Tipo de Carga'!B:B))</f>
        <v>Autoabasto</v>
      </c>
      <c r="L2122" s="10">
        <f t="shared" si="2"/>
        <v>4</v>
      </c>
      <c r="M2122" s="10">
        <f t="shared" si="3"/>
        <v>21</v>
      </c>
      <c r="N2122" s="10">
        <f t="shared" si="4"/>
        <v>1</v>
      </c>
      <c r="O2122" s="10" t="str">
        <f t="array" ref="O2122">IFERROR(XLOOKUP(G2122,'Tipo de Carga'!A:A,'Tipo de Carga'!C:C))</f>
        <v>Diesel</v>
      </c>
    </row>
    <row r="2123">
      <c r="A2123" s="16">
        <v>2011.0</v>
      </c>
      <c r="B2123" s="10" t="str">
        <f t="array" ref="B2123">IFERROR(XLOOKUP(A2123,'Asignacion Ene'!A:A,'Asignacion Ene'!C:C))</f>
        <v>MeLi Dedicado TD</v>
      </c>
      <c r="C2123" s="10" t="str">
        <f t="array" ref="C2123">IFERROR(XLOOKUP(A2123,'Asignacion Ene'!A:A,'Asignacion Ene'!B:B))</f>
        <v>EC-05</v>
      </c>
      <c r="D2123" s="28">
        <v>45678.0</v>
      </c>
      <c r="E2123" s="16" t="s">
        <v>30</v>
      </c>
      <c r="F2123" s="10" t="str">
        <f t="array" ref="F2123">IFERROR(XLOOKUP(E2123,Operadores!A:A,Operadores!B:B))</f>
        <v>GUEGAB</v>
      </c>
      <c r="G2123" s="16" t="s">
        <v>39</v>
      </c>
      <c r="H2123" s="13">
        <v>20.806606</v>
      </c>
      <c r="I2123" s="18">
        <v>440.0</v>
      </c>
      <c r="J2123" s="15">
        <f t="shared" si="5"/>
        <v>9154.90664</v>
      </c>
      <c r="K2123" s="10" t="str">
        <f t="array" ref="K2123">IFERROR(XLOOKUP(G2123,'Tipo de Carga'!A:A,'Tipo de Carga'!B:B))</f>
        <v>Autoabasto</v>
      </c>
      <c r="L2123" s="10">
        <f t="shared" si="2"/>
        <v>4</v>
      </c>
      <c r="M2123" s="10">
        <f t="shared" si="3"/>
        <v>21</v>
      </c>
      <c r="N2123" s="10">
        <f t="shared" si="4"/>
        <v>1</v>
      </c>
      <c r="O2123" s="10" t="str">
        <f t="array" ref="O2123">IFERROR(XLOOKUP(G2123,'Tipo de Carga'!A:A,'Tipo de Carga'!C:C))</f>
        <v>Diesel</v>
      </c>
    </row>
    <row r="2124">
      <c r="A2124" s="16">
        <v>2000.0</v>
      </c>
      <c r="B2124" s="10" t="str">
        <f t="array" ref="B2124">IFERROR(XLOOKUP(A2124,'Asignacion Ene'!A:A,'Asignacion Ene'!C:C))</f>
        <v>MeLi Dedicado Merida</v>
      </c>
      <c r="C2124" s="10" t="str">
        <f t="array" ref="C2124">IFERROR(XLOOKUP(A2124,'Asignacion Ene'!A:A,'Asignacion Ene'!B:B))</f>
        <v>EC-05</v>
      </c>
      <c r="D2124" s="28">
        <v>45678.0</v>
      </c>
      <c r="E2124" s="16" t="s">
        <v>407</v>
      </c>
      <c r="F2124" s="10" t="str">
        <f t="array" ref="F2124">IFERROR(XLOOKUP(E2124,Operadores!A:A,Operadores!B:B))</f>
        <v>CERDAV</v>
      </c>
      <c r="G2124" s="16" t="s">
        <v>39</v>
      </c>
      <c r="H2124" s="13">
        <v>20.806606</v>
      </c>
      <c r="I2124" s="18">
        <v>384.0</v>
      </c>
      <c r="J2124" s="15">
        <f t="shared" si="5"/>
        <v>7989.736704</v>
      </c>
      <c r="K2124" s="10" t="str">
        <f t="array" ref="K2124">IFERROR(XLOOKUP(G2124,'Tipo de Carga'!A:A,'Tipo de Carga'!B:B))</f>
        <v>Autoabasto</v>
      </c>
      <c r="L2124" s="10">
        <f t="shared" si="2"/>
        <v>4</v>
      </c>
      <c r="M2124" s="10">
        <f t="shared" si="3"/>
        <v>21</v>
      </c>
      <c r="N2124" s="10">
        <f t="shared" si="4"/>
        <v>1</v>
      </c>
      <c r="O2124" s="10" t="str">
        <f t="array" ref="O2124">IFERROR(XLOOKUP(G2124,'Tipo de Carga'!A:A,'Tipo de Carga'!C:C))</f>
        <v>Diesel</v>
      </c>
    </row>
    <row r="2125">
      <c r="A2125" s="16">
        <v>1968.0</v>
      </c>
      <c r="B2125" s="10" t="str">
        <f t="array" ref="B2125">IFERROR(XLOOKUP(A2125,'Asignacion Ene'!A:A,'Asignacion Ene'!C:C))</f>
        <v>Sayer Sencillo</v>
      </c>
      <c r="C2125" s="10" t="str">
        <f t="array" ref="C2125">IFERROR(XLOOKUP(A2125,'Asignacion Ene'!A:A,'Asignacion Ene'!B:B))</f>
        <v>EC-04</v>
      </c>
      <c r="D2125" s="28">
        <v>45678.0</v>
      </c>
      <c r="E2125" s="16" t="s">
        <v>330</v>
      </c>
      <c r="F2125" s="10" t="str">
        <f t="array" ref="F2125">IFERROR(XLOOKUP(E2125,Operadores!A:A,Operadores!B:B))</f>
        <v>MENIG</v>
      </c>
      <c r="G2125" s="16" t="s">
        <v>39</v>
      </c>
      <c r="H2125" s="13">
        <v>20.806606</v>
      </c>
      <c r="I2125" s="18">
        <v>380.0</v>
      </c>
      <c r="J2125" s="15">
        <f t="shared" si="5"/>
        <v>7906.51028</v>
      </c>
      <c r="K2125" s="10" t="str">
        <f t="array" ref="K2125">IFERROR(XLOOKUP(G2125,'Tipo de Carga'!A:A,'Tipo de Carga'!B:B))</f>
        <v>Autoabasto</v>
      </c>
      <c r="L2125" s="10">
        <f t="shared" si="2"/>
        <v>4</v>
      </c>
      <c r="M2125" s="10">
        <f t="shared" si="3"/>
        <v>21</v>
      </c>
      <c r="N2125" s="10">
        <f t="shared" si="4"/>
        <v>1</v>
      </c>
      <c r="O2125" s="10" t="str">
        <f t="array" ref="O2125">IFERROR(XLOOKUP(G2125,'Tipo de Carga'!A:A,'Tipo de Carga'!C:C))</f>
        <v>Diesel</v>
      </c>
    </row>
    <row r="2126">
      <c r="A2126" s="16">
        <v>1991.0</v>
      </c>
      <c r="B2126" s="10" t="str">
        <f t="array" ref="B2126">IFERROR(XLOOKUP(A2126,'Asignacion Ene'!A:A,'Asignacion Ene'!C:C))</f>
        <v>MeLi Dedicado Merida</v>
      </c>
      <c r="C2126" s="10" t="str">
        <f t="array" ref="C2126">IFERROR(XLOOKUP(A2126,'Asignacion Ene'!A:A,'Asignacion Ene'!B:B))</f>
        <v>EC-05</v>
      </c>
      <c r="D2126" s="28">
        <v>45678.0</v>
      </c>
      <c r="E2126" s="16" t="s">
        <v>165</v>
      </c>
      <c r="F2126" s="10" t="str">
        <f t="array" ref="F2126">IFERROR(XLOOKUP(E2126,Operadores!A:A,Operadores!B:B))</f>
        <v>RUEREN</v>
      </c>
      <c r="G2126" s="16" t="s">
        <v>39</v>
      </c>
      <c r="H2126" s="13">
        <v>20.806606</v>
      </c>
      <c r="I2126" s="18">
        <v>425.0</v>
      </c>
      <c r="J2126" s="15">
        <f t="shared" si="5"/>
        <v>8842.80755</v>
      </c>
      <c r="K2126" s="10" t="str">
        <f t="array" ref="K2126">IFERROR(XLOOKUP(G2126,'Tipo de Carga'!A:A,'Tipo de Carga'!B:B))</f>
        <v>Autoabasto</v>
      </c>
      <c r="L2126" s="10">
        <f t="shared" si="2"/>
        <v>4</v>
      </c>
      <c r="M2126" s="10">
        <f t="shared" si="3"/>
        <v>21</v>
      </c>
      <c r="N2126" s="10">
        <f t="shared" si="4"/>
        <v>1</v>
      </c>
      <c r="O2126" s="10" t="str">
        <f t="array" ref="O2126">IFERROR(XLOOKUP(G2126,'Tipo de Carga'!A:A,'Tipo de Carga'!C:C))</f>
        <v>Diesel</v>
      </c>
    </row>
    <row r="2127">
      <c r="A2127" s="16">
        <v>1939.0</v>
      </c>
      <c r="B2127" s="10" t="str">
        <f t="array" ref="B2127">IFERROR(XLOOKUP(A2127,'Asignacion Ene'!A:A,'Asignacion Ene'!C:C))</f>
        <v>Full Liver</v>
      </c>
      <c r="C2127" s="10" t="str">
        <f t="array" ref="C2127">IFERROR(XLOOKUP(A2127,'Asignacion Ene'!A:A,'Asignacion Ene'!B:B))</f>
        <v>EC-01</v>
      </c>
      <c r="D2127" s="28">
        <v>45678.0</v>
      </c>
      <c r="E2127" s="19" t="s">
        <v>116</v>
      </c>
      <c r="F2127" s="10" t="str">
        <f t="array" ref="F2127">IFERROR(XLOOKUP(E2127,Operadores!A:A,Operadores!B:B))</f>
        <v>TORBR01</v>
      </c>
      <c r="G2127" s="16" t="s">
        <v>103</v>
      </c>
      <c r="H2127" s="13">
        <v>26.05</v>
      </c>
      <c r="I2127" s="18">
        <v>230.0</v>
      </c>
      <c r="J2127" s="15">
        <f t="shared" si="5"/>
        <v>5991.5</v>
      </c>
      <c r="K2127" s="10" t="str">
        <f t="array" ref="K2127">IFERROR(XLOOKUP(G2127,'Tipo de Carga'!A:A,'Tipo de Carga'!B:B))</f>
        <v>Ticket</v>
      </c>
      <c r="L2127" s="10">
        <f t="shared" si="2"/>
        <v>4</v>
      </c>
      <c r="M2127" s="10">
        <f t="shared" si="3"/>
        <v>21</v>
      </c>
      <c r="N2127" s="10">
        <f t="shared" si="4"/>
        <v>1</v>
      </c>
      <c r="O2127" s="10" t="str">
        <f t="array" ref="O2127">IFERROR(XLOOKUP(G2127,'Tipo de Carga'!A:A,'Tipo de Carga'!C:C))</f>
        <v>Diesel</v>
      </c>
    </row>
    <row r="2128">
      <c r="A2128" s="16">
        <v>1894.0</v>
      </c>
      <c r="B2128" s="10" t="str">
        <f t="array" ref="B2128">IFERROR(XLOOKUP(A2128,'Asignacion Ene'!A:A,'Asignacion Ene'!C:C))</f>
        <v>Pipas</v>
      </c>
      <c r="C2128" s="10" t="str">
        <f t="array" ref="C2128">IFERROR(XLOOKUP(A2128,'Asignacion Ene'!A:A,'Asignacion Ene'!B:B))</f>
        <v>EC-02</v>
      </c>
      <c r="D2128" s="28">
        <v>45678.0</v>
      </c>
      <c r="E2128" s="19" t="s">
        <v>320</v>
      </c>
      <c r="F2128" s="10" t="str">
        <f t="array" ref="F2128">IFERROR(XLOOKUP(E2128,Operadores!A:A,Operadores!B:B))</f>
        <v>LOPJU</v>
      </c>
      <c r="G2128" s="16" t="s">
        <v>103</v>
      </c>
      <c r="H2128" s="13">
        <v>25.39</v>
      </c>
      <c r="I2128" s="18">
        <v>473.0</v>
      </c>
      <c r="J2128" s="15">
        <f t="shared" si="5"/>
        <v>12009.47</v>
      </c>
      <c r="K2128" s="10" t="str">
        <f t="array" ref="K2128">IFERROR(XLOOKUP(G2128,'Tipo de Carga'!A:A,'Tipo de Carga'!B:B))</f>
        <v>Ticket</v>
      </c>
      <c r="L2128" s="10">
        <f t="shared" si="2"/>
        <v>4</v>
      </c>
      <c r="M2128" s="10">
        <f t="shared" si="3"/>
        <v>21</v>
      </c>
      <c r="N2128" s="10">
        <f t="shared" si="4"/>
        <v>1</v>
      </c>
      <c r="O2128" s="10" t="str">
        <f t="array" ref="O2128">IFERROR(XLOOKUP(G2128,'Tipo de Carga'!A:A,'Tipo de Carga'!C:C))</f>
        <v>Diesel</v>
      </c>
    </row>
    <row r="2129">
      <c r="A2129" s="16">
        <v>1737.0</v>
      </c>
      <c r="B2129" s="10" t="str">
        <f t="array" ref="B2129">IFERROR(XLOOKUP(A2129,'Asignacion Ene'!A:A,'Asignacion Ene'!C:C))</f>
        <v>Wm Sencillo</v>
      </c>
      <c r="C2129" s="10" t="str">
        <f t="array" ref="C2129">IFERROR(XLOOKUP(A2129,'Asignacion Ene'!A:A,'Asignacion Ene'!B:B))</f>
        <v>EC-08</v>
      </c>
      <c r="D2129" s="28">
        <v>45678.0</v>
      </c>
      <c r="E2129" s="19" t="s">
        <v>421</v>
      </c>
      <c r="F2129" s="10" t="str">
        <f t="array" ref="F2129">IFERROR(XLOOKUP(E2129,Operadores!A:A,Operadores!B:B))</f>
        <v>GARERW</v>
      </c>
      <c r="G2129" s="16" t="s">
        <v>103</v>
      </c>
      <c r="H2129" s="13">
        <v>26.45</v>
      </c>
      <c r="I2129" s="18">
        <v>538.0</v>
      </c>
      <c r="J2129" s="15">
        <f t="shared" si="5"/>
        <v>14230.1</v>
      </c>
      <c r="K2129" s="10" t="str">
        <f t="array" ref="K2129">IFERROR(XLOOKUP(G2129,'Tipo de Carga'!A:A,'Tipo de Carga'!B:B))</f>
        <v>Ticket</v>
      </c>
      <c r="L2129" s="10">
        <f t="shared" si="2"/>
        <v>4</v>
      </c>
      <c r="M2129" s="10">
        <f t="shared" si="3"/>
        <v>21</v>
      </c>
      <c r="N2129" s="10">
        <f t="shared" si="4"/>
        <v>1</v>
      </c>
      <c r="O2129" s="10" t="str">
        <f t="array" ref="O2129">IFERROR(XLOOKUP(G2129,'Tipo de Carga'!A:A,'Tipo de Carga'!C:C))</f>
        <v>Diesel</v>
      </c>
    </row>
    <row r="2130">
      <c r="A2130" s="16">
        <v>1741.0</v>
      </c>
      <c r="B2130" s="10" t="str">
        <f t="array" ref="B2130">IFERROR(XLOOKUP(A2130,'Asignacion Ene'!A:A,'Asignacion Ene'!C:C))</f>
        <v>Hisense</v>
      </c>
      <c r="C2130" s="10" t="str">
        <f t="array" ref="C2130">IFERROR(XLOOKUP(A2130,'Asignacion Ene'!A:A,'Asignacion Ene'!B:B))</f>
        <v>EC-03</v>
      </c>
      <c r="D2130" s="28">
        <v>45678.0</v>
      </c>
      <c r="E2130" s="19" t="s">
        <v>117</v>
      </c>
      <c r="F2130" s="10" t="str">
        <f t="array" ref="F2130">IFERROR(XLOOKUP(E2130,Operadores!A:A,Operadores!B:B))</f>
        <v>GALSA</v>
      </c>
      <c r="G2130" s="16" t="s">
        <v>103</v>
      </c>
      <c r="H2130" s="13">
        <v>26.51</v>
      </c>
      <c r="I2130" s="18">
        <v>272.0</v>
      </c>
      <c r="J2130" s="15">
        <f t="shared" si="5"/>
        <v>7210.72</v>
      </c>
      <c r="K2130" s="10" t="str">
        <f t="array" ref="K2130">IFERROR(XLOOKUP(G2130,'Tipo de Carga'!A:A,'Tipo de Carga'!B:B))</f>
        <v>Ticket</v>
      </c>
      <c r="L2130" s="10">
        <f t="shared" si="2"/>
        <v>4</v>
      </c>
      <c r="M2130" s="10">
        <f t="shared" si="3"/>
        <v>21</v>
      </c>
      <c r="N2130" s="10">
        <f t="shared" si="4"/>
        <v>1</v>
      </c>
      <c r="O2130" s="10" t="str">
        <f t="array" ref="O2130">IFERROR(XLOOKUP(G2130,'Tipo de Carga'!A:A,'Tipo de Carga'!C:C))</f>
        <v>Diesel</v>
      </c>
    </row>
    <row r="2131">
      <c r="A2131" s="16">
        <v>1761.0</v>
      </c>
      <c r="B2131" s="10" t="str">
        <f t="array" ref="B2131">IFERROR(XLOOKUP(A2131,'Asignacion Ene'!A:A,'Asignacion Ene'!C:C))</f>
        <v>Wm Full</v>
      </c>
      <c r="C2131" s="10" t="str">
        <f t="array" ref="C2131">IFERROR(XLOOKUP(A2131,'Asignacion Ene'!A:A,'Asignacion Ene'!B:B))</f>
        <v>EC-08</v>
      </c>
      <c r="D2131" s="28">
        <v>45678.0</v>
      </c>
      <c r="E2131" s="19" t="s">
        <v>102</v>
      </c>
      <c r="F2131" s="10" t="str">
        <f t="array" ref="F2131">IFERROR(XLOOKUP(E2131,Operadores!A:A,Operadores!B:B))</f>
        <v>RAMBAR</v>
      </c>
      <c r="G2131" s="16" t="s">
        <v>103</v>
      </c>
      <c r="H2131" s="13">
        <v>26.34</v>
      </c>
      <c r="I2131" s="18">
        <v>351.0</v>
      </c>
      <c r="J2131" s="15">
        <f t="shared" si="5"/>
        <v>9245.34</v>
      </c>
      <c r="K2131" s="10" t="str">
        <f t="array" ref="K2131">IFERROR(XLOOKUP(G2131,'Tipo de Carga'!A:A,'Tipo de Carga'!B:B))</f>
        <v>Ticket</v>
      </c>
      <c r="L2131" s="10">
        <f t="shared" si="2"/>
        <v>4</v>
      </c>
      <c r="M2131" s="10">
        <f t="shared" si="3"/>
        <v>21</v>
      </c>
      <c r="N2131" s="10">
        <f t="shared" si="4"/>
        <v>1</v>
      </c>
      <c r="O2131" s="10" t="str">
        <f t="array" ref="O2131">IFERROR(XLOOKUP(G2131,'Tipo de Carga'!A:A,'Tipo de Carga'!C:C))</f>
        <v>Diesel</v>
      </c>
    </row>
    <row r="2132">
      <c r="A2132" s="16">
        <v>2022.0</v>
      </c>
      <c r="B2132" s="10" t="str">
        <f t="array" ref="B2132">IFERROR(XLOOKUP(A2132,'Asignacion Ene'!A:A,'Asignacion Ene'!C:C))</f>
        <v>MeLi Dedicado TD</v>
      </c>
      <c r="C2132" s="10" t="str">
        <f t="array" ref="C2132">IFERROR(XLOOKUP(A2132,'Asignacion Ene'!A:A,'Asignacion Ene'!B:B))</f>
        <v>EC-05</v>
      </c>
      <c r="D2132" s="28">
        <v>45678.0</v>
      </c>
      <c r="E2132" s="19" t="s">
        <v>183</v>
      </c>
      <c r="F2132" s="10" t="str">
        <f t="array" ref="F2132">IFERROR(XLOOKUP(E2132,Operadores!A:A,Operadores!B:B))</f>
        <v>DELBL</v>
      </c>
      <c r="G2132" s="16" t="s">
        <v>103</v>
      </c>
      <c r="H2132" s="13">
        <v>26.69</v>
      </c>
      <c r="I2132" s="18">
        <v>450.0</v>
      </c>
      <c r="J2132" s="15">
        <f t="shared" si="5"/>
        <v>12010.5</v>
      </c>
      <c r="K2132" s="10" t="str">
        <f t="array" ref="K2132">IFERROR(XLOOKUP(G2132,'Tipo de Carga'!A:A,'Tipo de Carga'!B:B))</f>
        <v>Ticket</v>
      </c>
      <c r="L2132" s="10">
        <f t="shared" si="2"/>
        <v>4</v>
      </c>
      <c r="M2132" s="10">
        <f t="shared" si="3"/>
        <v>21</v>
      </c>
      <c r="N2132" s="10">
        <f t="shared" si="4"/>
        <v>1</v>
      </c>
      <c r="O2132" s="10" t="str">
        <f t="array" ref="O2132">IFERROR(XLOOKUP(G2132,'Tipo de Carga'!A:A,'Tipo de Carga'!C:C))</f>
        <v>Diesel</v>
      </c>
    </row>
    <row r="2133">
      <c r="A2133" s="16">
        <v>1716.0</v>
      </c>
      <c r="B2133" s="10" t="str">
        <f t="array" ref="B2133">IFERROR(XLOOKUP(A2133,'Asignacion Ene'!A:A,'Asignacion Ene'!C:C))</f>
        <v>Wm Sencillo</v>
      </c>
      <c r="C2133" s="10" t="str">
        <f t="array" ref="C2133">IFERROR(XLOOKUP(A2133,'Asignacion Ene'!A:A,'Asignacion Ene'!B:B))</f>
        <v>EC-08</v>
      </c>
      <c r="D2133" s="28">
        <v>45678.0</v>
      </c>
      <c r="E2133" s="19" t="s">
        <v>261</v>
      </c>
      <c r="F2133" s="10" t="str">
        <f t="array" ref="F2133">IFERROR(XLOOKUP(E2133,Operadores!A:A,Operadores!B:B))</f>
        <v>BAUTRI</v>
      </c>
      <c r="G2133" s="16" t="s">
        <v>103</v>
      </c>
      <c r="H2133" s="13">
        <v>26.45</v>
      </c>
      <c r="I2133" s="18">
        <v>533.0</v>
      </c>
      <c r="J2133" s="15">
        <f t="shared" si="5"/>
        <v>14097.85</v>
      </c>
      <c r="K2133" s="10" t="str">
        <f t="array" ref="K2133">IFERROR(XLOOKUP(G2133,'Tipo de Carga'!A:A,'Tipo de Carga'!B:B))</f>
        <v>Ticket</v>
      </c>
      <c r="L2133" s="10">
        <f t="shared" si="2"/>
        <v>4</v>
      </c>
      <c r="M2133" s="10">
        <f t="shared" si="3"/>
        <v>21</v>
      </c>
      <c r="N2133" s="10">
        <f t="shared" si="4"/>
        <v>1</v>
      </c>
      <c r="O2133" s="10" t="str">
        <f t="array" ref="O2133">IFERROR(XLOOKUP(G2133,'Tipo de Carga'!A:A,'Tipo de Carga'!C:C))</f>
        <v>Diesel</v>
      </c>
    </row>
    <row r="2134">
      <c r="A2134" s="16">
        <v>1921.0</v>
      </c>
      <c r="B2134" s="10" t="str">
        <f t="array" ref="B2134">IFERROR(XLOOKUP(A2134,'Asignacion Ene'!A:A,'Asignacion Ene'!C:C))</f>
        <v>Circuitos</v>
      </c>
      <c r="C2134" s="10" t="str">
        <f t="array" ref="C2134">IFERROR(XLOOKUP(A2134,'Asignacion Ene'!A:A,'Asignacion Ene'!B:B))</f>
        <v>EC-03</v>
      </c>
      <c r="D2134" s="28">
        <v>45678.0</v>
      </c>
      <c r="E2134" s="19" t="s">
        <v>107</v>
      </c>
      <c r="F2134" s="10" t="str">
        <f t="array" ref="F2134">IFERROR(XLOOKUP(E2134,Operadores!A:A,Operadores!B:B))</f>
        <v>MIREDM</v>
      </c>
      <c r="G2134" s="16" t="s">
        <v>422</v>
      </c>
      <c r="H2134" s="13">
        <v>10.25</v>
      </c>
      <c r="I2134" s="18">
        <v>306.0</v>
      </c>
      <c r="J2134" s="15">
        <f t="shared" si="5"/>
        <v>3136.5</v>
      </c>
      <c r="K2134" s="10" t="str">
        <f t="array" ref="K2134">IFERROR(XLOOKUP(G2134,'Tipo de Carga'!A:A,'Tipo de Carga'!B:B))</f>
        <v>Natgas</v>
      </c>
      <c r="L2134" s="10">
        <f t="shared" si="2"/>
        <v>4</v>
      </c>
      <c r="M2134" s="10">
        <f t="shared" si="3"/>
        <v>21</v>
      </c>
      <c r="N2134" s="10">
        <f t="shared" si="4"/>
        <v>1</v>
      </c>
      <c r="O2134" s="10" t="str">
        <f t="array" ref="O2134">IFERROR(XLOOKUP(G2134,'Tipo de Carga'!A:A,'Tipo de Carga'!C:C))</f>
        <v>GNC</v>
      </c>
    </row>
    <row r="2135">
      <c r="A2135" s="16">
        <v>1917.0</v>
      </c>
      <c r="B2135" s="10" t="str">
        <f t="array" ref="B2135">IFERROR(XLOOKUP(A2135,'Asignacion Ene'!A:A,'Asignacion Ene'!C:C))</f>
        <v>MeLi asignado SD</v>
      </c>
      <c r="C2135" s="10" t="str">
        <f t="array" ref="C2135">IFERROR(XLOOKUP(A2135,'Asignacion Ene'!A:A,'Asignacion Ene'!B:B))</f>
        <v>EC-05</v>
      </c>
      <c r="D2135" s="28">
        <v>45678.0</v>
      </c>
      <c r="E2135" s="19" t="s">
        <v>184</v>
      </c>
      <c r="F2135" s="10" t="str">
        <f t="array" ref="F2135">IFERROR(XLOOKUP(E2135,Operadores!A:A,Operadores!B:B))</f>
        <v>ARASAL</v>
      </c>
      <c r="G2135" s="16" t="s">
        <v>185</v>
      </c>
      <c r="H2135" s="13">
        <v>10.25</v>
      </c>
      <c r="I2135" s="18">
        <v>233.34</v>
      </c>
      <c r="J2135" s="15">
        <f t="shared" si="5"/>
        <v>2391.735</v>
      </c>
      <c r="K2135" s="10" t="str">
        <f t="array" ref="K2135">IFERROR(XLOOKUP(G2135,'Tipo de Carga'!A:A,'Tipo de Carga'!B:B))</f>
        <v>Natgas</v>
      </c>
      <c r="L2135" s="10">
        <f t="shared" si="2"/>
        <v>4</v>
      </c>
      <c r="M2135" s="10">
        <f t="shared" si="3"/>
        <v>21</v>
      </c>
      <c r="N2135" s="10">
        <f t="shared" si="4"/>
        <v>1</v>
      </c>
      <c r="O2135" s="10" t="str">
        <f t="array" ref="O2135">IFERROR(XLOOKUP(G2135,'Tipo de Carga'!A:A,'Tipo de Carga'!C:C))</f>
        <v>GNC</v>
      </c>
    </row>
    <row r="2136">
      <c r="A2136" s="16">
        <v>1923.0</v>
      </c>
      <c r="B2136" s="10" t="str">
        <f t="array" ref="B2136">IFERROR(XLOOKUP(A2136,'Asignacion Ene'!A:A,'Asignacion Ene'!C:C))</f>
        <v>MeLi Ded Puebla</v>
      </c>
      <c r="C2136" s="10" t="str">
        <f t="array" ref="C2136">IFERROR(XLOOKUP(A2136,'Asignacion Ene'!A:A,'Asignacion Ene'!B:B))</f>
        <v>EC-05</v>
      </c>
      <c r="D2136" s="28">
        <v>45677.0</v>
      </c>
      <c r="E2136" s="19" t="s">
        <v>233</v>
      </c>
      <c r="F2136" s="10" t="str">
        <f t="array" ref="F2136">IFERROR(XLOOKUP(E2136,Operadores!A:A,Operadores!B:B))</f>
        <v>REYFER01</v>
      </c>
      <c r="G2136" s="16" t="s">
        <v>111</v>
      </c>
      <c r="H2136" s="13">
        <v>10.65</v>
      </c>
      <c r="I2136" s="18">
        <v>261.0</v>
      </c>
      <c r="J2136" s="15">
        <f t="shared" si="5"/>
        <v>2779.65</v>
      </c>
      <c r="K2136" s="10" t="str">
        <f t="array" ref="K2136">IFERROR(XLOOKUP(G2136,'Tipo de Carga'!A:A,'Tipo de Carga'!B:B))</f>
        <v>COMSUSTENTA</v>
      </c>
      <c r="L2136" s="10">
        <f t="shared" si="2"/>
        <v>4</v>
      </c>
      <c r="M2136" s="10">
        <f t="shared" si="3"/>
        <v>20</v>
      </c>
      <c r="N2136" s="10">
        <f t="shared" si="4"/>
        <v>1</v>
      </c>
      <c r="O2136" s="10" t="str">
        <f t="array" ref="O2136">IFERROR(XLOOKUP(G2136,'Tipo de Carga'!A:A,'Tipo de Carga'!C:C))</f>
        <v>GNC</v>
      </c>
    </row>
    <row r="2137">
      <c r="A2137" s="16">
        <v>1928.0</v>
      </c>
      <c r="B2137" s="10" t="str">
        <f t="array" ref="B2137">IFERROR(XLOOKUP(A2137,'Asignacion Ene'!A:A,'Asignacion Ene'!C:C))</f>
        <v>MeLi Ded Puebla</v>
      </c>
      <c r="C2137" s="10" t="str">
        <f t="array" ref="C2137">IFERROR(XLOOKUP(A2137,'Asignacion Ene'!A:A,'Asignacion Ene'!B:B))</f>
        <v>EC-05</v>
      </c>
      <c r="D2137" s="28">
        <v>45677.0</v>
      </c>
      <c r="E2137" s="19" t="s">
        <v>234</v>
      </c>
      <c r="F2137" s="10" t="str">
        <f t="array" ref="F2137">IFERROR(XLOOKUP(E2137,Operadores!A:A,Operadores!B:B))</f>
        <v>BARPED</v>
      </c>
      <c r="G2137" s="16" t="s">
        <v>111</v>
      </c>
      <c r="H2137" s="13">
        <v>10.65</v>
      </c>
      <c r="I2137" s="18">
        <v>220.0</v>
      </c>
      <c r="J2137" s="15">
        <f t="shared" si="5"/>
        <v>2343</v>
      </c>
      <c r="K2137" s="10" t="str">
        <f t="array" ref="K2137">IFERROR(XLOOKUP(G2137,'Tipo de Carga'!A:A,'Tipo de Carga'!B:B))</f>
        <v>COMSUSTENTA</v>
      </c>
      <c r="L2137" s="10">
        <f t="shared" si="2"/>
        <v>4</v>
      </c>
      <c r="M2137" s="10">
        <f t="shared" si="3"/>
        <v>20</v>
      </c>
      <c r="N2137" s="10">
        <f t="shared" si="4"/>
        <v>1</v>
      </c>
      <c r="O2137" s="10" t="str">
        <f t="array" ref="O2137">IFERROR(XLOOKUP(G2137,'Tipo de Carga'!A:A,'Tipo de Carga'!C:C))</f>
        <v>GNC</v>
      </c>
    </row>
    <row r="2138">
      <c r="A2138" s="16">
        <v>1912.0</v>
      </c>
      <c r="B2138" s="10" t="str">
        <f t="array" ref="B2138">IFERROR(XLOOKUP(A2138,'Asignacion Ene'!A:A,'Asignacion Ene'!C:C))</f>
        <v>MeLi asignado SD</v>
      </c>
      <c r="C2138" s="10" t="str">
        <f t="array" ref="C2138">IFERROR(XLOOKUP(A2138,'Asignacion Ene'!A:A,'Asignacion Ene'!B:B))</f>
        <v>EC-05</v>
      </c>
      <c r="D2138" s="28">
        <v>45678.0</v>
      </c>
      <c r="E2138" s="19" t="s">
        <v>231</v>
      </c>
      <c r="F2138" s="10" t="str">
        <f t="array" ref="F2138">IFERROR(XLOOKUP(E2138,Operadores!A:A,Operadores!B:B))</f>
        <v>PARMI</v>
      </c>
      <c r="G2138" s="16" t="s">
        <v>111</v>
      </c>
      <c r="H2138" s="13">
        <v>10.65</v>
      </c>
      <c r="I2138" s="18">
        <v>272.0</v>
      </c>
      <c r="J2138" s="15">
        <f t="shared" si="5"/>
        <v>2896.8</v>
      </c>
      <c r="K2138" s="10" t="str">
        <f t="array" ref="K2138">IFERROR(XLOOKUP(G2138,'Tipo de Carga'!A:A,'Tipo de Carga'!B:B))</f>
        <v>COMSUSTENTA</v>
      </c>
      <c r="L2138" s="10">
        <f t="shared" si="2"/>
        <v>4</v>
      </c>
      <c r="M2138" s="10">
        <f t="shared" si="3"/>
        <v>21</v>
      </c>
      <c r="N2138" s="10">
        <f t="shared" si="4"/>
        <v>1</v>
      </c>
      <c r="O2138" s="10" t="str">
        <f t="array" ref="O2138">IFERROR(XLOOKUP(G2138,'Tipo de Carga'!A:A,'Tipo de Carga'!C:C))</f>
        <v>GNC</v>
      </c>
    </row>
    <row r="2139">
      <c r="A2139" s="16">
        <v>1919.0</v>
      </c>
      <c r="B2139" s="10" t="str">
        <f t="array" ref="B2139">IFERROR(XLOOKUP(A2139,'Asignacion Ene'!A:A,'Asignacion Ene'!C:C))</f>
        <v>MeLi Ded Puebla</v>
      </c>
      <c r="C2139" s="10" t="str">
        <f t="array" ref="C2139">IFERROR(XLOOKUP(A2139,'Asignacion Ene'!A:A,'Asignacion Ene'!B:B))</f>
        <v>EC-05</v>
      </c>
      <c r="D2139" s="28">
        <v>45678.0</v>
      </c>
      <c r="E2139" s="19" t="s">
        <v>322</v>
      </c>
      <c r="F2139" s="10" t="str">
        <f t="array" ref="F2139">IFERROR(XLOOKUP(E2139,Operadores!A:A,Operadores!B:B))</f>
        <v>HERRE</v>
      </c>
      <c r="G2139" s="16" t="s">
        <v>111</v>
      </c>
      <c r="H2139" s="13">
        <v>10.65</v>
      </c>
      <c r="I2139" s="18">
        <v>242.0</v>
      </c>
      <c r="J2139" s="15">
        <f t="shared" si="5"/>
        <v>2577.3</v>
      </c>
      <c r="K2139" s="10" t="str">
        <f t="array" ref="K2139">IFERROR(XLOOKUP(G2139,'Tipo de Carga'!A:A,'Tipo de Carga'!B:B))</f>
        <v>COMSUSTENTA</v>
      </c>
      <c r="L2139" s="10">
        <f t="shared" si="2"/>
        <v>4</v>
      </c>
      <c r="M2139" s="10">
        <f t="shared" si="3"/>
        <v>21</v>
      </c>
      <c r="N2139" s="10">
        <f t="shared" si="4"/>
        <v>1</v>
      </c>
      <c r="O2139" s="10" t="str">
        <f t="array" ref="O2139">IFERROR(XLOOKUP(G2139,'Tipo de Carga'!A:A,'Tipo de Carga'!C:C))</f>
        <v>GNC</v>
      </c>
    </row>
    <row r="2140">
      <c r="A2140" s="16">
        <v>1920.0</v>
      </c>
      <c r="B2140" s="10" t="str">
        <f t="array" ref="B2140">IFERROR(XLOOKUP(A2140,'Asignacion Ene'!A:A,'Asignacion Ene'!C:C))</f>
        <v>MeLi asignado SD</v>
      </c>
      <c r="C2140" s="10" t="str">
        <f t="array" ref="C2140">IFERROR(XLOOKUP(A2140,'Asignacion Ene'!A:A,'Asignacion Ene'!B:B))</f>
        <v>EC-05</v>
      </c>
      <c r="D2140" s="28">
        <v>45678.0</v>
      </c>
      <c r="E2140" s="19" t="s">
        <v>107</v>
      </c>
      <c r="F2140" s="10" t="str">
        <f t="array" ref="F2140">IFERROR(XLOOKUP(E2140,Operadores!A:A,Operadores!B:B))</f>
        <v>MIREDM</v>
      </c>
      <c r="G2140" s="16" t="s">
        <v>111</v>
      </c>
      <c r="H2140" s="13">
        <v>10.65</v>
      </c>
      <c r="I2140" s="18">
        <v>318.0</v>
      </c>
      <c r="J2140" s="15">
        <f t="shared" si="5"/>
        <v>3386.7</v>
      </c>
      <c r="K2140" s="10" t="str">
        <f t="array" ref="K2140">IFERROR(XLOOKUP(G2140,'Tipo de Carga'!A:A,'Tipo de Carga'!B:B))</f>
        <v>COMSUSTENTA</v>
      </c>
      <c r="L2140" s="10">
        <f t="shared" si="2"/>
        <v>4</v>
      </c>
      <c r="M2140" s="10">
        <f t="shared" si="3"/>
        <v>21</v>
      </c>
      <c r="N2140" s="10">
        <f t="shared" si="4"/>
        <v>1</v>
      </c>
      <c r="O2140" s="10" t="str">
        <f t="array" ref="O2140">IFERROR(XLOOKUP(G2140,'Tipo de Carga'!A:A,'Tipo de Carga'!C:C))</f>
        <v>GNC</v>
      </c>
    </row>
    <row r="2141">
      <c r="A2141" s="16">
        <v>1921.0</v>
      </c>
      <c r="B2141" s="10" t="str">
        <f t="array" ref="B2141">IFERROR(XLOOKUP(A2141,'Asignacion Ene'!A:A,'Asignacion Ene'!C:C))</f>
        <v>Circuitos</v>
      </c>
      <c r="C2141" s="10" t="str">
        <f t="array" ref="C2141">IFERROR(XLOOKUP(A2141,'Asignacion Ene'!A:A,'Asignacion Ene'!B:B))</f>
        <v>EC-03</v>
      </c>
      <c r="D2141" s="28">
        <v>45678.0</v>
      </c>
      <c r="E2141" s="19"/>
      <c r="F2141" s="10"/>
      <c r="G2141" s="16" t="s">
        <v>111</v>
      </c>
      <c r="H2141" s="13">
        <v>10.65</v>
      </c>
      <c r="I2141" s="18">
        <v>213.0</v>
      </c>
      <c r="J2141" s="15">
        <f t="shared" si="5"/>
        <v>2268.45</v>
      </c>
      <c r="K2141" s="10" t="str">
        <f t="array" ref="K2141">IFERROR(XLOOKUP(G2141,'Tipo de Carga'!A:A,'Tipo de Carga'!B:B))</f>
        <v>COMSUSTENTA</v>
      </c>
      <c r="L2141" s="10">
        <f t="shared" si="2"/>
        <v>4</v>
      </c>
      <c r="M2141" s="10">
        <f t="shared" si="3"/>
        <v>21</v>
      </c>
      <c r="N2141" s="10">
        <f t="shared" si="4"/>
        <v>1</v>
      </c>
      <c r="O2141" s="10" t="str">
        <f t="array" ref="O2141">IFERROR(XLOOKUP(G2141,'Tipo de Carga'!A:A,'Tipo de Carga'!C:C))</f>
        <v>GNC</v>
      </c>
    </row>
    <row r="2142">
      <c r="A2142" s="16">
        <v>1923.0</v>
      </c>
      <c r="B2142" s="10" t="str">
        <f t="array" ref="B2142">IFERROR(XLOOKUP(A2142,'Asignacion Ene'!A:A,'Asignacion Ene'!C:C))</f>
        <v>MeLi Ded Puebla</v>
      </c>
      <c r="C2142" s="10" t="str">
        <f t="array" ref="C2142">IFERROR(XLOOKUP(A2142,'Asignacion Ene'!A:A,'Asignacion Ene'!B:B))</f>
        <v>EC-05</v>
      </c>
      <c r="D2142" s="28">
        <v>45678.0</v>
      </c>
      <c r="E2142" s="19" t="s">
        <v>233</v>
      </c>
      <c r="F2142" s="10" t="str">
        <f t="array" ref="F2142">IFERROR(XLOOKUP(E2142,Operadores!A:A,Operadores!B:B))</f>
        <v>REYFER01</v>
      </c>
      <c r="G2142" s="16" t="s">
        <v>111</v>
      </c>
      <c r="H2142" s="13">
        <v>10.65</v>
      </c>
      <c r="I2142" s="18">
        <v>200.0</v>
      </c>
      <c r="J2142" s="15">
        <f t="shared" si="5"/>
        <v>2130</v>
      </c>
      <c r="K2142" s="10" t="str">
        <f t="array" ref="K2142">IFERROR(XLOOKUP(G2142,'Tipo de Carga'!A:A,'Tipo de Carga'!B:B))</f>
        <v>COMSUSTENTA</v>
      </c>
      <c r="L2142" s="10">
        <f t="shared" si="2"/>
        <v>4</v>
      </c>
      <c r="M2142" s="10">
        <f t="shared" si="3"/>
        <v>21</v>
      </c>
      <c r="N2142" s="10">
        <f t="shared" si="4"/>
        <v>1</v>
      </c>
      <c r="O2142" s="10" t="str">
        <f t="array" ref="O2142">IFERROR(XLOOKUP(G2142,'Tipo de Carga'!A:A,'Tipo de Carga'!C:C))</f>
        <v>GNC</v>
      </c>
    </row>
    <row r="2143">
      <c r="A2143" s="16">
        <v>1928.0</v>
      </c>
      <c r="B2143" s="10" t="str">
        <f t="array" ref="B2143">IFERROR(XLOOKUP(A2143,'Asignacion Ene'!A:A,'Asignacion Ene'!C:C))</f>
        <v>MeLi Ded Puebla</v>
      </c>
      <c r="C2143" s="10" t="str">
        <f t="array" ref="C2143">IFERROR(XLOOKUP(A2143,'Asignacion Ene'!A:A,'Asignacion Ene'!B:B))</f>
        <v>EC-05</v>
      </c>
      <c r="D2143" s="28">
        <v>45678.0</v>
      </c>
      <c r="E2143" s="19" t="s">
        <v>234</v>
      </c>
      <c r="F2143" s="10" t="str">
        <f t="array" ref="F2143">IFERROR(XLOOKUP(E2143,Operadores!A:A,Operadores!B:B))</f>
        <v>BARPED</v>
      </c>
      <c r="G2143" s="16" t="s">
        <v>111</v>
      </c>
      <c r="H2143" s="13">
        <v>10.65</v>
      </c>
      <c r="I2143" s="18">
        <v>220.0</v>
      </c>
      <c r="J2143" s="15">
        <f t="shared" si="5"/>
        <v>2343</v>
      </c>
      <c r="K2143" s="10" t="str">
        <f t="array" ref="K2143">IFERROR(XLOOKUP(G2143,'Tipo de Carga'!A:A,'Tipo de Carga'!B:B))</f>
        <v>COMSUSTENTA</v>
      </c>
      <c r="L2143" s="10">
        <f t="shared" si="2"/>
        <v>4</v>
      </c>
      <c r="M2143" s="10">
        <f t="shared" si="3"/>
        <v>21</v>
      </c>
      <c r="N2143" s="10">
        <f t="shared" si="4"/>
        <v>1</v>
      </c>
      <c r="O2143" s="10" t="str">
        <f t="array" ref="O2143">IFERROR(XLOOKUP(G2143,'Tipo de Carga'!A:A,'Tipo de Carga'!C:C))</f>
        <v>GNC</v>
      </c>
    </row>
    <row r="2144">
      <c r="A2144" s="16">
        <v>2018.0</v>
      </c>
      <c r="B2144" s="10" t="str">
        <f t="array" ref="B2144">IFERROR(XLOOKUP(A2144,'Asignacion Ene'!A:A,'Asignacion Ene'!C:C))</f>
        <v>MeLi Asignado TD</v>
      </c>
      <c r="C2144" s="10" t="str">
        <f t="array" ref="C2144">IFERROR(XLOOKUP(A2144,'Asignacion Ene'!A:A,'Asignacion Ene'!B:B))</f>
        <v>EC-05</v>
      </c>
      <c r="D2144" s="28">
        <v>45679.0</v>
      </c>
      <c r="E2144" s="16" t="s">
        <v>205</v>
      </c>
      <c r="F2144" s="10" t="str">
        <f t="array" ref="F2144">IFERROR(XLOOKUP(E2144,Operadores!A:A,Operadores!B:B))</f>
        <v>MACFRA</v>
      </c>
      <c r="G2144" s="16" t="s">
        <v>17</v>
      </c>
      <c r="H2144" s="13">
        <v>19.29</v>
      </c>
      <c r="I2144" s="18">
        <v>257.0</v>
      </c>
      <c r="J2144" s="15">
        <f t="shared" si="5"/>
        <v>4957.53</v>
      </c>
      <c r="K2144" s="10" t="str">
        <f t="array" ref="K2144">IFERROR(XLOOKUP(G2144,'Tipo de Carga'!A:A,'Tipo de Carga'!B:B))</f>
        <v>Autoabasto</v>
      </c>
      <c r="L2144" s="10">
        <f t="shared" si="2"/>
        <v>4</v>
      </c>
      <c r="M2144" s="10">
        <f t="shared" si="3"/>
        <v>22</v>
      </c>
      <c r="N2144" s="10">
        <f t="shared" si="4"/>
        <v>1</v>
      </c>
      <c r="O2144" s="10" t="str">
        <f t="array" ref="O2144">IFERROR(XLOOKUP(G2144,'Tipo de Carga'!A:A,'Tipo de Carga'!C:C))</f>
        <v>Diesel</v>
      </c>
    </row>
    <row r="2145">
      <c r="A2145" s="16">
        <v>1965.0</v>
      </c>
      <c r="B2145" s="10" t="str">
        <f t="array" ref="B2145">IFERROR(XLOOKUP(A2145,'Asignacion Ene'!A:A,'Asignacion Ene'!C:C))</f>
        <v>Circuitos</v>
      </c>
      <c r="C2145" s="10" t="str">
        <f t="array" ref="C2145">IFERROR(XLOOKUP(A2145,'Asignacion Ene'!A:A,'Asignacion Ene'!B:B))</f>
        <v>EC-03</v>
      </c>
      <c r="D2145" s="28">
        <v>45679.0</v>
      </c>
      <c r="E2145" s="16" t="s">
        <v>161</v>
      </c>
      <c r="F2145" s="10" t="str">
        <f t="array" ref="F2145">IFERROR(XLOOKUP(E2145,Operadores!A:A,Operadores!B:B))</f>
        <v>BREISR</v>
      </c>
      <c r="G2145" s="16" t="s">
        <v>17</v>
      </c>
      <c r="H2145" s="13">
        <v>19.29</v>
      </c>
      <c r="I2145" s="18">
        <v>409.0</v>
      </c>
      <c r="J2145" s="15">
        <f t="shared" si="5"/>
        <v>7889.61</v>
      </c>
      <c r="K2145" s="10" t="str">
        <f t="array" ref="K2145">IFERROR(XLOOKUP(G2145,'Tipo de Carga'!A:A,'Tipo de Carga'!B:B))</f>
        <v>Autoabasto</v>
      </c>
      <c r="L2145" s="10">
        <f t="shared" si="2"/>
        <v>4</v>
      </c>
      <c r="M2145" s="10">
        <f t="shared" si="3"/>
        <v>22</v>
      </c>
      <c r="N2145" s="10">
        <f t="shared" si="4"/>
        <v>1</v>
      </c>
      <c r="O2145" s="10" t="str">
        <f t="array" ref="O2145">IFERROR(XLOOKUP(G2145,'Tipo de Carga'!A:A,'Tipo de Carga'!C:C))</f>
        <v>Diesel</v>
      </c>
    </row>
    <row r="2146">
      <c r="A2146" s="16">
        <v>2069.0</v>
      </c>
      <c r="B2146" s="10" t="str">
        <f t="array" ref="B2146">IFERROR(XLOOKUP(A2146,'Asignacion Ene'!A:A,'Asignacion Ene'!C:C))</f>
        <v>Peñafiel Tecamac</v>
      </c>
      <c r="C2146" s="10" t="str">
        <f t="array" ref="C2146">IFERROR(XLOOKUP(A2146,'Asignacion Ene'!A:A,'Asignacion Ene'!B:B))</f>
        <v>EC-02</v>
      </c>
      <c r="D2146" s="28">
        <v>45679.0</v>
      </c>
      <c r="E2146" s="16" t="s">
        <v>51</v>
      </c>
      <c r="F2146" s="10" t="str">
        <f t="array" ref="F2146">IFERROR(XLOOKUP(E2146,Operadores!A:A,Operadores!B:B))</f>
        <v>TABYAI</v>
      </c>
      <c r="G2146" s="16" t="s">
        <v>17</v>
      </c>
      <c r="H2146" s="13">
        <v>19.29</v>
      </c>
      <c r="I2146" s="18">
        <v>78.0</v>
      </c>
      <c r="J2146" s="15">
        <f t="shared" si="5"/>
        <v>1504.62</v>
      </c>
      <c r="K2146" s="10" t="str">
        <f t="array" ref="K2146">IFERROR(XLOOKUP(G2146,'Tipo de Carga'!A:A,'Tipo de Carga'!B:B))</f>
        <v>Autoabasto</v>
      </c>
      <c r="L2146" s="10">
        <f t="shared" si="2"/>
        <v>4</v>
      </c>
      <c r="M2146" s="10">
        <f t="shared" si="3"/>
        <v>22</v>
      </c>
      <c r="N2146" s="10">
        <f t="shared" si="4"/>
        <v>1</v>
      </c>
      <c r="O2146" s="10" t="str">
        <f t="array" ref="O2146">IFERROR(XLOOKUP(G2146,'Tipo de Carga'!A:A,'Tipo de Carga'!C:C))</f>
        <v>Diesel</v>
      </c>
    </row>
    <row r="2147">
      <c r="A2147" s="16">
        <v>1958.0</v>
      </c>
      <c r="B2147" s="10" t="str">
        <f t="array" ref="B2147">IFERROR(XLOOKUP(A2147,'Asignacion Ene'!A:A,'Asignacion Ene'!C:C))</f>
        <v>Full Liver</v>
      </c>
      <c r="C2147" s="10" t="str">
        <f t="array" ref="C2147">IFERROR(XLOOKUP(A2147,'Asignacion Ene'!A:A,'Asignacion Ene'!B:B))</f>
        <v>EC-01</v>
      </c>
      <c r="D2147" s="28">
        <v>45679.0</v>
      </c>
      <c r="E2147" s="16" t="s">
        <v>63</v>
      </c>
      <c r="F2147" s="10" t="str">
        <f t="array" ref="F2147">IFERROR(XLOOKUP(E2147,Operadores!A:A,Operadores!B:B))</f>
        <v>MARFRA</v>
      </c>
      <c r="G2147" s="16" t="s">
        <v>17</v>
      </c>
      <c r="H2147" s="13">
        <v>19.29</v>
      </c>
      <c r="I2147" s="18">
        <v>830.0</v>
      </c>
      <c r="J2147" s="15">
        <f t="shared" si="5"/>
        <v>16010.7</v>
      </c>
      <c r="K2147" s="10" t="str">
        <f t="array" ref="K2147">IFERROR(XLOOKUP(G2147,'Tipo de Carga'!A:A,'Tipo de Carga'!B:B))</f>
        <v>Autoabasto</v>
      </c>
      <c r="L2147" s="10">
        <f t="shared" si="2"/>
        <v>4</v>
      </c>
      <c r="M2147" s="10">
        <f t="shared" si="3"/>
        <v>22</v>
      </c>
      <c r="N2147" s="10">
        <f t="shared" si="4"/>
        <v>1</v>
      </c>
      <c r="O2147" s="10" t="str">
        <f t="array" ref="O2147">IFERROR(XLOOKUP(G2147,'Tipo de Carga'!A:A,'Tipo de Carga'!C:C))</f>
        <v>Diesel</v>
      </c>
    </row>
    <row r="2148">
      <c r="A2148" s="16">
        <v>1897.0</v>
      </c>
      <c r="B2148" s="10" t="str">
        <f t="array" ref="B2148">IFERROR(XLOOKUP(A2148,'Asignacion Ene'!A:A,'Asignacion Ene'!C:C))</f>
        <v>Full Liver</v>
      </c>
      <c r="C2148" s="10" t="str">
        <f t="array" ref="C2148">IFERROR(XLOOKUP(A2148,'Asignacion Ene'!A:A,'Asignacion Ene'!B:B))</f>
        <v>EC-01</v>
      </c>
      <c r="D2148" s="28">
        <v>45679.0</v>
      </c>
      <c r="E2148" s="16" t="s">
        <v>21</v>
      </c>
      <c r="F2148" s="10" t="str">
        <f t="array" ref="F2148">IFERROR(XLOOKUP(E2148,Operadores!A:A,Operadores!B:B))</f>
        <v>RODAR</v>
      </c>
      <c r="G2148" s="16" t="s">
        <v>17</v>
      </c>
      <c r="H2148" s="13">
        <v>19.29</v>
      </c>
      <c r="I2148" s="18">
        <v>320.0</v>
      </c>
      <c r="J2148" s="15">
        <f t="shared" si="5"/>
        <v>6172.8</v>
      </c>
      <c r="K2148" s="10" t="str">
        <f t="array" ref="K2148">IFERROR(XLOOKUP(G2148,'Tipo de Carga'!A:A,'Tipo de Carga'!B:B))</f>
        <v>Autoabasto</v>
      </c>
      <c r="L2148" s="10">
        <f t="shared" si="2"/>
        <v>4</v>
      </c>
      <c r="M2148" s="10">
        <f t="shared" si="3"/>
        <v>22</v>
      </c>
      <c r="N2148" s="10">
        <f t="shared" si="4"/>
        <v>1</v>
      </c>
      <c r="O2148" s="10" t="str">
        <f t="array" ref="O2148">IFERROR(XLOOKUP(G2148,'Tipo de Carga'!A:A,'Tipo de Carga'!C:C))</f>
        <v>Diesel</v>
      </c>
    </row>
    <row r="2149">
      <c r="A2149" s="16">
        <v>2072.0</v>
      </c>
      <c r="B2149" s="10" t="str">
        <f t="array" ref="B2149">IFERROR(XLOOKUP(A2149,'Asignacion Ene'!A:A,'Asignacion Ene'!C:C))</f>
        <v>Peñafiel Tecamac</v>
      </c>
      <c r="C2149" s="10" t="str">
        <f t="array" ref="C2149">IFERROR(XLOOKUP(A2149,'Asignacion Ene'!A:A,'Asignacion Ene'!B:B))</f>
        <v>EC-02</v>
      </c>
      <c r="D2149" s="28">
        <v>45679.0</v>
      </c>
      <c r="E2149" s="16" t="s">
        <v>293</v>
      </c>
      <c r="F2149" s="10" t="str">
        <f t="array" ref="F2149">IFERROR(XLOOKUP(E2149,Operadores!A:A,Operadores!B:B))</f>
        <v>RODRO01</v>
      </c>
      <c r="G2149" s="16" t="s">
        <v>17</v>
      </c>
      <c r="H2149" s="13">
        <v>19.29</v>
      </c>
      <c r="I2149" s="18">
        <v>771.0</v>
      </c>
      <c r="J2149" s="15">
        <f t="shared" si="5"/>
        <v>14872.59</v>
      </c>
      <c r="K2149" s="10" t="str">
        <f t="array" ref="K2149">IFERROR(XLOOKUP(G2149,'Tipo de Carga'!A:A,'Tipo de Carga'!B:B))</f>
        <v>Autoabasto</v>
      </c>
      <c r="L2149" s="10">
        <f t="shared" si="2"/>
        <v>4</v>
      </c>
      <c r="M2149" s="10">
        <f t="shared" si="3"/>
        <v>22</v>
      </c>
      <c r="N2149" s="10">
        <f t="shared" si="4"/>
        <v>1</v>
      </c>
      <c r="O2149" s="10" t="str">
        <f t="array" ref="O2149">IFERROR(XLOOKUP(G2149,'Tipo de Carga'!A:A,'Tipo de Carga'!C:C))</f>
        <v>Diesel</v>
      </c>
    </row>
    <row r="2150">
      <c r="A2150" s="16">
        <v>1952.0</v>
      </c>
      <c r="B2150" s="10" t="str">
        <f t="array" ref="B2150">IFERROR(XLOOKUP(A2150,'Asignacion Ene'!A:A,'Asignacion Ene'!C:C))</f>
        <v>MeLi asignado SD</v>
      </c>
      <c r="C2150" s="10" t="str">
        <f t="array" ref="C2150">IFERROR(XLOOKUP(A2150,'Asignacion Ene'!A:A,'Asignacion Ene'!B:B))</f>
        <v>EC-05</v>
      </c>
      <c r="D2150" s="28">
        <v>45679.0</v>
      </c>
      <c r="E2150" s="16" t="s">
        <v>345</v>
      </c>
      <c r="F2150" s="10" t="str">
        <f t="array" ref="F2150">IFERROR(XLOOKUP(E2150,Operadores!A:A,Operadores!B:B))</f>
        <v>TREJUA</v>
      </c>
      <c r="G2150" s="16" t="s">
        <v>17</v>
      </c>
      <c r="H2150" s="13">
        <v>19.29</v>
      </c>
      <c r="I2150" s="18">
        <v>805.0</v>
      </c>
      <c r="J2150" s="15">
        <f t="shared" si="5"/>
        <v>15528.45</v>
      </c>
      <c r="K2150" s="10" t="str">
        <f t="array" ref="K2150">IFERROR(XLOOKUP(G2150,'Tipo de Carga'!A:A,'Tipo de Carga'!B:B))</f>
        <v>Autoabasto</v>
      </c>
      <c r="L2150" s="10">
        <f t="shared" si="2"/>
        <v>4</v>
      </c>
      <c r="M2150" s="10">
        <f t="shared" si="3"/>
        <v>22</v>
      </c>
      <c r="N2150" s="10">
        <f t="shared" si="4"/>
        <v>1</v>
      </c>
      <c r="O2150" s="10" t="str">
        <f t="array" ref="O2150">IFERROR(XLOOKUP(G2150,'Tipo de Carga'!A:A,'Tipo de Carga'!C:C))</f>
        <v>Diesel</v>
      </c>
    </row>
    <row r="2151">
      <c r="A2151" s="16">
        <v>1767.0</v>
      </c>
      <c r="B2151" s="10" t="str">
        <f t="array" ref="B2151">IFERROR(XLOOKUP(A2151,'Asignacion Ene'!A:A,'Asignacion Ene'!C:C))</f>
        <v>Pilgrims Tepo</v>
      </c>
      <c r="C2151" s="10" t="str">
        <f t="array" ref="C2151">IFERROR(XLOOKUP(A2151,'Asignacion Ene'!A:A,'Asignacion Ene'!B:B))</f>
        <v>EC-02</v>
      </c>
      <c r="D2151" s="28">
        <v>45679.0</v>
      </c>
      <c r="E2151" s="16" t="s">
        <v>123</v>
      </c>
      <c r="F2151" s="10" t="str">
        <f t="array" ref="F2151">IFERROR(XLOOKUP(E2151,Operadores!A:A,Operadores!B:B))</f>
        <v>CARJOS02</v>
      </c>
      <c r="G2151" s="16" t="s">
        <v>17</v>
      </c>
      <c r="H2151" s="13">
        <v>19.29</v>
      </c>
      <c r="I2151" s="18">
        <v>118.0</v>
      </c>
      <c r="J2151" s="15">
        <f t="shared" si="5"/>
        <v>2276.22</v>
      </c>
      <c r="K2151" s="10" t="str">
        <f t="array" ref="K2151">IFERROR(XLOOKUP(G2151,'Tipo de Carga'!A:A,'Tipo de Carga'!B:B))</f>
        <v>Autoabasto</v>
      </c>
      <c r="L2151" s="10">
        <f t="shared" si="2"/>
        <v>4</v>
      </c>
      <c r="M2151" s="10">
        <f t="shared" si="3"/>
        <v>22</v>
      </c>
      <c r="N2151" s="10">
        <f t="shared" si="4"/>
        <v>1</v>
      </c>
      <c r="O2151" s="10" t="str">
        <f t="array" ref="O2151">IFERROR(XLOOKUP(G2151,'Tipo de Carga'!A:A,'Tipo de Carga'!C:C))</f>
        <v>Diesel</v>
      </c>
    </row>
    <row r="2152">
      <c r="A2152" s="16">
        <v>1788.0</v>
      </c>
      <c r="B2152" s="10" t="str">
        <f t="array" ref="B2152">IFERROR(XLOOKUP(A2152,'Asignacion Ene'!A:A,'Asignacion Ene'!C:C))</f>
        <v>Liverpool Local</v>
      </c>
      <c r="C2152" s="10" t="str">
        <f t="array" ref="C2152">IFERROR(XLOOKUP(A2152,'Asignacion Ene'!A:A,'Asignacion Ene'!B:B))</f>
        <v>EC-01</v>
      </c>
      <c r="D2152" s="28">
        <v>45679.0</v>
      </c>
      <c r="E2152" s="16" t="s">
        <v>313</v>
      </c>
      <c r="F2152" s="10" t="str">
        <f t="array" ref="F2152">IFERROR(XLOOKUP(E2152,Operadores!A:A,Operadores!B:B))</f>
        <v>CABJUA</v>
      </c>
      <c r="G2152" s="16" t="s">
        <v>17</v>
      </c>
      <c r="H2152" s="13">
        <v>19.29</v>
      </c>
      <c r="I2152" s="18">
        <v>359.0</v>
      </c>
      <c r="J2152" s="15">
        <f t="shared" si="5"/>
        <v>6925.11</v>
      </c>
      <c r="K2152" s="10" t="str">
        <f t="array" ref="K2152">IFERROR(XLOOKUP(G2152,'Tipo de Carga'!A:A,'Tipo de Carga'!B:B))</f>
        <v>Autoabasto</v>
      </c>
      <c r="L2152" s="10">
        <f t="shared" si="2"/>
        <v>4</v>
      </c>
      <c r="M2152" s="10">
        <f t="shared" si="3"/>
        <v>22</v>
      </c>
      <c r="N2152" s="10">
        <f t="shared" si="4"/>
        <v>1</v>
      </c>
      <c r="O2152" s="10" t="str">
        <f t="array" ref="O2152">IFERROR(XLOOKUP(G2152,'Tipo de Carga'!A:A,'Tipo de Carga'!C:C))</f>
        <v>Diesel</v>
      </c>
    </row>
    <row r="2153">
      <c r="A2153" s="16">
        <v>1735.0</v>
      </c>
      <c r="B2153" s="10" t="str">
        <f t="array" ref="B2153">IFERROR(XLOOKUP(A2153,'Asignacion Ene'!A:A,'Asignacion Ene'!C:C))</f>
        <v>Pilgrims Tepo</v>
      </c>
      <c r="C2153" s="10" t="str">
        <f t="array" ref="C2153">IFERROR(XLOOKUP(A2153,'Asignacion Ene'!A:A,'Asignacion Ene'!B:B))</f>
        <v>EC-02</v>
      </c>
      <c r="D2153" s="28">
        <v>45679.0</v>
      </c>
      <c r="E2153" s="16" t="s">
        <v>370</v>
      </c>
      <c r="F2153" s="10" t="str">
        <f t="array" ref="F2153">IFERROR(XLOOKUP(E2153,Operadores!A:A,Operadores!B:B))</f>
        <v>BOROSC</v>
      </c>
      <c r="G2153" s="16" t="s">
        <v>17</v>
      </c>
      <c r="H2153" s="13">
        <v>19.29</v>
      </c>
      <c r="I2153" s="18">
        <v>217.0</v>
      </c>
      <c r="J2153" s="15">
        <f t="shared" si="5"/>
        <v>4185.93</v>
      </c>
      <c r="K2153" s="10" t="str">
        <f t="array" ref="K2153">IFERROR(XLOOKUP(G2153,'Tipo de Carga'!A:A,'Tipo de Carga'!B:B))</f>
        <v>Autoabasto</v>
      </c>
      <c r="L2153" s="10">
        <f t="shared" si="2"/>
        <v>4</v>
      </c>
      <c r="M2153" s="10">
        <f t="shared" si="3"/>
        <v>22</v>
      </c>
      <c r="N2153" s="10">
        <f t="shared" si="4"/>
        <v>1</v>
      </c>
      <c r="O2153" s="10" t="str">
        <f t="array" ref="O2153">IFERROR(XLOOKUP(G2153,'Tipo de Carga'!A:A,'Tipo de Carga'!C:C))</f>
        <v>Diesel</v>
      </c>
    </row>
    <row r="2154">
      <c r="A2154" s="16">
        <v>1985.0</v>
      </c>
      <c r="B2154" s="10" t="str">
        <f t="array" ref="B2154">IFERROR(XLOOKUP(A2154,'Asignacion Ene'!A:A,'Asignacion Ene'!C:C))</f>
        <v>MeLi Dedicado TD</v>
      </c>
      <c r="C2154" s="10" t="str">
        <f t="array" ref="C2154">IFERROR(XLOOKUP(A2154,'Asignacion Ene'!A:A,'Asignacion Ene'!B:B))</f>
        <v>EC-05</v>
      </c>
      <c r="D2154" s="28">
        <v>45679.0</v>
      </c>
      <c r="E2154" s="16" t="s">
        <v>189</v>
      </c>
      <c r="F2154" s="10" t="str">
        <f t="array" ref="F2154">IFERROR(XLOOKUP(E2154,Operadores!A:A,Operadores!B:B))</f>
        <v>MENMI</v>
      </c>
      <c r="G2154" s="16" t="s">
        <v>17</v>
      </c>
      <c r="H2154" s="13">
        <v>19.29</v>
      </c>
      <c r="I2154" s="18">
        <v>643.0</v>
      </c>
      <c r="J2154" s="15">
        <f t="shared" si="5"/>
        <v>12403.47</v>
      </c>
      <c r="K2154" s="10" t="str">
        <f t="array" ref="K2154">IFERROR(XLOOKUP(G2154,'Tipo de Carga'!A:A,'Tipo de Carga'!B:B))</f>
        <v>Autoabasto</v>
      </c>
      <c r="L2154" s="10">
        <f t="shared" si="2"/>
        <v>4</v>
      </c>
      <c r="M2154" s="10">
        <f t="shared" si="3"/>
        <v>22</v>
      </c>
      <c r="N2154" s="10">
        <f t="shared" si="4"/>
        <v>1</v>
      </c>
      <c r="O2154" s="10" t="str">
        <f t="array" ref="O2154">IFERROR(XLOOKUP(G2154,'Tipo de Carga'!A:A,'Tipo de Carga'!C:C))</f>
        <v>Diesel</v>
      </c>
    </row>
    <row r="2155">
      <c r="A2155" s="16">
        <v>1704.0</v>
      </c>
      <c r="B2155" s="10" t="str">
        <f t="array" ref="B2155">IFERROR(XLOOKUP(A2155,'Asignacion Ene'!A:A,'Asignacion Ene'!C:C))</f>
        <v>Pilgrims Tepo</v>
      </c>
      <c r="C2155" s="10" t="str">
        <f t="array" ref="C2155">IFERROR(XLOOKUP(A2155,'Asignacion Ene'!A:A,'Asignacion Ene'!B:B))</f>
        <v>EC-02</v>
      </c>
      <c r="D2155" s="28">
        <v>45679.0</v>
      </c>
      <c r="E2155" s="16" t="s">
        <v>369</v>
      </c>
      <c r="F2155" s="10" t="str">
        <f t="array" ref="F2155">IFERROR(XLOOKUP(E2155,Operadores!A:A,Operadores!B:B))</f>
        <v>HERJUA01</v>
      </c>
      <c r="G2155" s="16" t="s">
        <v>17</v>
      </c>
      <c r="H2155" s="13">
        <v>19.29</v>
      </c>
      <c r="I2155" s="18">
        <v>73.0</v>
      </c>
      <c r="J2155" s="15">
        <f t="shared" si="5"/>
        <v>1408.17</v>
      </c>
      <c r="K2155" s="10" t="str">
        <f t="array" ref="K2155">IFERROR(XLOOKUP(G2155,'Tipo de Carga'!A:A,'Tipo de Carga'!B:B))</f>
        <v>Autoabasto</v>
      </c>
      <c r="L2155" s="10">
        <f t="shared" si="2"/>
        <v>4</v>
      </c>
      <c r="M2155" s="10">
        <f t="shared" si="3"/>
        <v>22</v>
      </c>
      <c r="N2155" s="10">
        <f t="shared" si="4"/>
        <v>1</v>
      </c>
      <c r="O2155" s="10" t="str">
        <f t="array" ref="O2155">IFERROR(XLOOKUP(G2155,'Tipo de Carga'!A:A,'Tipo de Carga'!C:C))</f>
        <v>Diesel</v>
      </c>
    </row>
    <row r="2156">
      <c r="A2156" s="16">
        <v>1866.0</v>
      </c>
      <c r="B2156" s="10" t="str">
        <f t="array" ref="B2156">IFERROR(XLOOKUP(A2156,'Asignacion Ene'!A:A,'Asignacion Ene'!C:C))</f>
        <v>Pilgrims Tepo</v>
      </c>
      <c r="C2156" s="10" t="str">
        <f t="array" ref="C2156">IFERROR(XLOOKUP(A2156,'Asignacion Ene'!A:A,'Asignacion Ene'!B:B))</f>
        <v>EC-02</v>
      </c>
      <c r="D2156" s="28">
        <v>45679.0</v>
      </c>
      <c r="E2156" s="16" t="s">
        <v>54</v>
      </c>
      <c r="F2156" s="10" t="str">
        <f t="array" ref="F2156">IFERROR(XLOOKUP(E2156,Operadores!A:A,Operadores!B:B))</f>
        <v>JORJON</v>
      </c>
      <c r="G2156" s="16" t="s">
        <v>17</v>
      </c>
      <c r="H2156" s="13">
        <v>19.29</v>
      </c>
      <c r="I2156" s="18">
        <v>149.0</v>
      </c>
      <c r="J2156" s="15">
        <f t="shared" si="5"/>
        <v>2874.21</v>
      </c>
      <c r="K2156" s="10" t="str">
        <f t="array" ref="K2156">IFERROR(XLOOKUP(G2156,'Tipo de Carga'!A:A,'Tipo de Carga'!B:B))</f>
        <v>Autoabasto</v>
      </c>
      <c r="L2156" s="10">
        <f t="shared" si="2"/>
        <v>4</v>
      </c>
      <c r="M2156" s="10">
        <f t="shared" si="3"/>
        <v>22</v>
      </c>
      <c r="N2156" s="10">
        <f t="shared" si="4"/>
        <v>1</v>
      </c>
      <c r="O2156" s="10" t="str">
        <f t="array" ref="O2156">IFERROR(XLOOKUP(G2156,'Tipo de Carga'!A:A,'Tipo de Carga'!C:C))</f>
        <v>Diesel</v>
      </c>
    </row>
    <row r="2157">
      <c r="A2157" s="16">
        <v>1757.0</v>
      </c>
      <c r="B2157" s="10" t="str">
        <f t="array" ref="B2157">IFERROR(XLOOKUP(A2157,'Asignacion Ene'!A:A,'Asignacion Ene'!C:C))</f>
        <v>Pilgrims Tepo</v>
      </c>
      <c r="C2157" s="10" t="str">
        <f t="array" ref="C2157">IFERROR(XLOOKUP(A2157,'Asignacion Ene'!A:A,'Asignacion Ene'!B:B))</f>
        <v>EC-02</v>
      </c>
      <c r="D2157" s="28">
        <v>45679.0</v>
      </c>
      <c r="E2157" s="16" t="s">
        <v>267</v>
      </c>
      <c r="F2157" s="10" t="str">
        <f t="array" ref="F2157">IFERROR(XLOOKUP(E2157,Operadores!A:A,Operadores!B:B))</f>
        <v>RAMJOS</v>
      </c>
      <c r="G2157" s="16" t="s">
        <v>17</v>
      </c>
      <c r="H2157" s="13">
        <v>19.29</v>
      </c>
      <c r="I2157" s="18">
        <v>284.0</v>
      </c>
      <c r="J2157" s="15">
        <f t="shared" si="5"/>
        <v>5478.36</v>
      </c>
      <c r="K2157" s="10" t="str">
        <f t="array" ref="K2157">IFERROR(XLOOKUP(G2157,'Tipo de Carga'!A:A,'Tipo de Carga'!B:B))</f>
        <v>Autoabasto</v>
      </c>
      <c r="L2157" s="10">
        <f t="shared" si="2"/>
        <v>4</v>
      </c>
      <c r="M2157" s="10">
        <f t="shared" si="3"/>
        <v>22</v>
      </c>
      <c r="N2157" s="10">
        <f t="shared" si="4"/>
        <v>1</v>
      </c>
      <c r="O2157" s="10" t="str">
        <f t="array" ref="O2157">IFERROR(XLOOKUP(G2157,'Tipo de Carga'!A:A,'Tipo de Carga'!C:C))</f>
        <v>Diesel</v>
      </c>
    </row>
    <row r="2158">
      <c r="A2158" s="16">
        <v>2002.0</v>
      </c>
      <c r="B2158" s="10" t="str">
        <f t="array" ref="B2158">IFERROR(XLOOKUP(A2158,'Asignacion Ene'!A:A,'Asignacion Ene'!C:C))</f>
        <v>MeLi Dedicado Merida</v>
      </c>
      <c r="C2158" s="10" t="str">
        <f t="array" ref="C2158">IFERROR(XLOOKUP(A2158,'Asignacion Ene'!A:A,'Asignacion Ene'!B:B))</f>
        <v>EC-05</v>
      </c>
      <c r="D2158" s="28">
        <v>45679.0</v>
      </c>
      <c r="E2158" s="16" t="s">
        <v>309</v>
      </c>
      <c r="F2158" s="10" t="str">
        <f t="array" ref="F2158">IFERROR(XLOOKUP(E2158,Operadores!A:A,Operadores!B:B))</f>
        <v>VELALE</v>
      </c>
      <c r="G2158" s="16" t="s">
        <v>17</v>
      </c>
      <c r="H2158" s="13">
        <v>19.29</v>
      </c>
      <c r="I2158" s="18">
        <v>300.0</v>
      </c>
      <c r="J2158" s="15">
        <f t="shared" si="5"/>
        <v>5787</v>
      </c>
      <c r="K2158" s="10" t="str">
        <f t="array" ref="K2158">IFERROR(XLOOKUP(G2158,'Tipo de Carga'!A:A,'Tipo de Carga'!B:B))</f>
        <v>Autoabasto</v>
      </c>
      <c r="L2158" s="10">
        <f t="shared" si="2"/>
        <v>4</v>
      </c>
      <c r="M2158" s="10">
        <f t="shared" si="3"/>
        <v>22</v>
      </c>
      <c r="N2158" s="10">
        <f t="shared" si="4"/>
        <v>1</v>
      </c>
      <c r="O2158" s="10" t="str">
        <f t="array" ref="O2158">IFERROR(XLOOKUP(G2158,'Tipo de Carga'!A:A,'Tipo de Carga'!C:C))</f>
        <v>Diesel</v>
      </c>
    </row>
    <row r="2159">
      <c r="A2159" s="16">
        <v>2006.0</v>
      </c>
      <c r="B2159" s="10" t="str">
        <f t="array" ref="B2159">IFERROR(XLOOKUP(A2159,'Asignacion Ene'!A:A,'Asignacion Ene'!C:C))</f>
        <v>MeLi Dedicado Merida</v>
      </c>
      <c r="C2159" s="10" t="str">
        <f t="array" ref="C2159">IFERROR(XLOOKUP(A2159,'Asignacion Ene'!A:A,'Asignacion Ene'!B:B))</f>
        <v>EC-05</v>
      </c>
      <c r="D2159" s="28">
        <v>45679.0</v>
      </c>
      <c r="E2159" s="16" t="s">
        <v>226</v>
      </c>
      <c r="F2159" s="10" t="str">
        <f t="array" ref="F2159">IFERROR(XLOOKUP(E2159,Operadores!A:A,Operadores!B:B))</f>
        <v>BERJES</v>
      </c>
      <c r="G2159" s="16" t="s">
        <v>17</v>
      </c>
      <c r="H2159" s="13">
        <v>19.29</v>
      </c>
      <c r="I2159" s="18">
        <v>15.0</v>
      </c>
      <c r="J2159" s="15">
        <f t="shared" si="5"/>
        <v>289.35</v>
      </c>
      <c r="K2159" s="10" t="str">
        <f t="array" ref="K2159">IFERROR(XLOOKUP(G2159,'Tipo de Carga'!A:A,'Tipo de Carga'!B:B))</f>
        <v>Autoabasto</v>
      </c>
      <c r="L2159" s="10">
        <f t="shared" si="2"/>
        <v>4</v>
      </c>
      <c r="M2159" s="10">
        <f t="shared" si="3"/>
        <v>22</v>
      </c>
      <c r="N2159" s="10">
        <f t="shared" si="4"/>
        <v>1</v>
      </c>
      <c r="O2159" s="10" t="str">
        <f t="array" ref="O2159">IFERROR(XLOOKUP(G2159,'Tipo de Carga'!A:A,'Tipo de Carga'!C:C))</f>
        <v>Diesel</v>
      </c>
    </row>
    <row r="2160">
      <c r="A2160" s="16">
        <v>1731.0</v>
      </c>
      <c r="B2160" s="10" t="str">
        <f t="array" ref="B2160">IFERROR(XLOOKUP(A2160,'Asignacion Ene'!A:A,'Asignacion Ene'!C:C))</f>
        <v>Pilgrims Tepo</v>
      </c>
      <c r="C2160" s="10" t="str">
        <f t="array" ref="C2160">IFERROR(XLOOKUP(A2160,'Asignacion Ene'!A:A,'Asignacion Ene'!B:B))</f>
        <v>EC-02</v>
      </c>
      <c r="D2160" s="28">
        <v>45679.0</v>
      </c>
      <c r="E2160" s="16" t="s">
        <v>270</v>
      </c>
      <c r="F2160" s="10" t="str">
        <f t="array" ref="F2160">IFERROR(XLOOKUP(E2160,Operadores!A:A,Operadores!B:B))</f>
        <v>ROSGIL</v>
      </c>
      <c r="G2160" s="16" t="s">
        <v>17</v>
      </c>
      <c r="H2160" s="13">
        <v>19.2900000000001</v>
      </c>
      <c r="I2160" s="18">
        <v>298.0</v>
      </c>
      <c r="J2160" s="15">
        <f t="shared" si="5"/>
        <v>5748.42</v>
      </c>
      <c r="K2160" s="10" t="str">
        <f t="array" ref="K2160">IFERROR(XLOOKUP(G2160,'Tipo de Carga'!A:A,'Tipo de Carga'!B:B))</f>
        <v>Autoabasto</v>
      </c>
      <c r="L2160" s="10">
        <f t="shared" si="2"/>
        <v>4</v>
      </c>
      <c r="M2160" s="10">
        <f t="shared" si="3"/>
        <v>22</v>
      </c>
      <c r="N2160" s="10">
        <f t="shared" si="4"/>
        <v>1</v>
      </c>
      <c r="O2160" s="10" t="str">
        <f t="array" ref="O2160">IFERROR(XLOOKUP(G2160,'Tipo de Carga'!A:A,'Tipo de Carga'!C:C))</f>
        <v>Diesel</v>
      </c>
    </row>
    <row r="2161">
      <c r="A2161" s="16">
        <v>1946.0</v>
      </c>
      <c r="B2161" s="10" t="str">
        <f t="array" ref="B2161">IFERROR(XLOOKUP(A2161,'Asignacion Ene'!A:A,'Asignacion Ene'!C:C))</f>
        <v>MeLi asignado SD</v>
      </c>
      <c r="C2161" s="10" t="str">
        <f t="array" ref="C2161">IFERROR(XLOOKUP(A2161,'Asignacion Ene'!A:A,'Asignacion Ene'!B:B))</f>
        <v>EC-05</v>
      </c>
      <c r="D2161" s="28">
        <v>45679.0</v>
      </c>
      <c r="E2161" s="16" t="s">
        <v>192</v>
      </c>
      <c r="F2161" s="10" t="str">
        <f t="array" ref="F2161">IFERROR(XLOOKUP(E2161,Operadores!A:A,Operadores!B:B))</f>
        <v>MARARM</v>
      </c>
      <c r="G2161" s="16" t="s">
        <v>17</v>
      </c>
      <c r="H2161" s="13">
        <v>19.2900000000001</v>
      </c>
      <c r="I2161" s="18">
        <v>295.0</v>
      </c>
      <c r="J2161" s="15">
        <f t="shared" si="5"/>
        <v>5690.55</v>
      </c>
      <c r="K2161" s="10" t="str">
        <f t="array" ref="K2161">IFERROR(XLOOKUP(G2161,'Tipo de Carga'!A:A,'Tipo de Carga'!B:B))</f>
        <v>Autoabasto</v>
      </c>
      <c r="L2161" s="10">
        <f t="shared" si="2"/>
        <v>4</v>
      </c>
      <c r="M2161" s="10">
        <f t="shared" si="3"/>
        <v>22</v>
      </c>
      <c r="N2161" s="10">
        <f t="shared" si="4"/>
        <v>1</v>
      </c>
      <c r="O2161" s="10" t="str">
        <f t="array" ref="O2161">IFERROR(XLOOKUP(G2161,'Tipo de Carga'!A:A,'Tipo de Carga'!C:C))</f>
        <v>Diesel</v>
      </c>
    </row>
    <row r="2162">
      <c r="A2162" s="16">
        <v>1780.0</v>
      </c>
      <c r="B2162" s="10" t="str">
        <f t="array" ref="B2162">IFERROR(XLOOKUP(A2162,'Asignacion Ene'!A:A,'Asignacion Ene'!C:C))</f>
        <v>Pilgrims Tepo</v>
      </c>
      <c r="C2162" s="10" t="str">
        <f t="array" ref="C2162">IFERROR(XLOOKUP(A2162,'Asignacion Ene'!A:A,'Asignacion Ene'!B:B))</f>
        <v>EC-02</v>
      </c>
      <c r="D2162" s="28">
        <v>45679.0</v>
      </c>
      <c r="E2162" s="16" t="s">
        <v>292</v>
      </c>
      <c r="F2162" s="10" t="str">
        <f t="array" ref="F2162">IFERROR(XLOOKUP(E2162,Operadores!A:A,Operadores!B:B))</f>
        <v>JIMJOR</v>
      </c>
      <c r="G2162" s="16" t="s">
        <v>17</v>
      </c>
      <c r="H2162" s="13">
        <v>19.2900000000001</v>
      </c>
      <c r="I2162" s="18">
        <v>199.0</v>
      </c>
      <c r="J2162" s="15">
        <f t="shared" si="5"/>
        <v>3838.71</v>
      </c>
      <c r="K2162" s="10" t="str">
        <f t="array" ref="K2162">IFERROR(XLOOKUP(G2162,'Tipo de Carga'!A:A,'Tipo de Carga'!B:B))</f>
        <v>Autoabasto</v>
      </c>
      <c r="L2162" s="10">
        <f t="shared" si="2"/>
        <v>4</v>
      </c>
      <c r="M2162" s="10">
        <f t="shared" si="3"/>
        <v>22</v>
      </c>
      <c r="N2162" s="10">
        <f t="shared" si="4"/>
        <v>1</v>
      </c>
      <c r="O2162" s="10" t="str">
        <f t="array" ref="O2162">IFERROR(XLOOKUP(G2162,'Tipo de Carga'!A:A,'Tipo de Carga'!C:C))</f>
        <v>Diesel</v>
      </c>
    </row>
    <row r="2163">
      <c r="A2163" s="16">
        <v>1765.0</v>
      </c>
      <c r="B2163" s="10" t="str">
        <f t="array" ref="B2163">IFERROR(XLOOKUP(A2163,'Asignacion Ene'!A:A,'Asignacion Ene'!C:C))</f>
        <v>Hisense</v>
      </c>
      <c r="C2163" s="10" t="str">
        <f t="array" ref="C2163">IFERROR(XLOOKUP(A2163,'Asignacion Ene'!A:A,'Asignacion Ene'!B:B))</f>
        <v>EC-03</v>
      </c>
      <c r="D2163" s="28">
        <v>45679.0</v>
      </c>
      <c r="E2163" s="16" t="s">
        <v>358</v>
      </c>
      <c r="F2163" s="10" t="str">
        <f t="array" ref="F2163">IFERROR(XLOOKUP(E2163,Operadores!A:A,Operadores!B:B))</f>
        <v>CUAALV</v>
      </c>
      <c r="G2163" s="16" t="s">
        <v>17</v>
      </c>
      <c r="H2163" s="13">
        <v>19.2900000000001</v>
      </c>
      <c r="I2163" s="18">
        <v>349.0</v>
      </c>
      <c r="J2163" s="15">
        <f t="shared" si="5"/>
        <v>6732.21</v>
      </c>
      <c r="K2163" s="10" t="str">
        <f t="array" ref="K2163">IFERROR(XLOOKUP(G2163,'Tipo de Carga'!A:A,'Tipo de Carga'!B:B))</f>
        <v>Autoabasto</v>
      </c>
      <c r="L2163" s="10">
        <f t="shared" si="2"/>
        <v>4</v>
      </c>
      <c r="M2163" s="10">
        <f t="shared" si="3"/>
        <v>22</v>
      </c>
      <c r="N2163" s="10">
        <f t="shared" si="4"/>
        <v>1</v>
      </c>
      <c r="O2163" s="10" t="str">
        <f t="array" ref="O2163">IFERROR(XLOOKUP(G2163,'Tipo de Carga'!A:A,'Tipo de Carga'!C:C))</f>
        <v>Diesel</v>
      </c>
    </row>
    <row r="2164">
      <c r="A2164" s="16">
        <v>1934.0</v>
      </c>
      <c r="B2164" s="10" t="str">
        <f t="array" ref="B2164">IFERROR(XLOOKUP(A2164,'Asignacion Ene'!A:A,'Asignacion Ene'!C:C))</f>
        <v>Circuitos</v>
      </c>
      <c r="C2164" s="10" t="str">
        <f t="array" ref="C2164">IFERROR(XLOOKUP(A2164,'Asignacion Ene'!A:A,'Asignacion Ene'!B:B))</f>
        <v>EC-03</v>
      </c>
      <c r="D2164" s="28">
        <v>45679.0</v>
      </c>
      <c r="E2164" s="16" t="s">
        <v>298</v>
      </c>
      <c r="F2164" s="10" t="str">
        <f t="array" ref="F2164">IFERROR(XLOOKUP(E2164,Operadores!A:A,Operadores!B:B))</f>
        <v>AVIEN</v>
      </c>
      <c r="G2164" s="16" t="s">
        <v>17</v>
      </c>
      <c r="H2164" s="13">
        <v>19.2900000000001</v>
      </c>
      <c r="I2164" s="18">
        <v>278.0</v>
      </c>
      <c r="J2164" s="15">
        <f t="shared" si="5"/>
        <v>5362.62</v>
      </c>
      <c r="K2164" s="10" t="str">
        <f t="array" ref="K2164">IFERROR(XLOOKUP(G2164,'Tipo de Carga'!A:A,'Tipo de Carga'!B:B))</f>
        <v>Autoabasto</v>
      </c>
      <c r="L2164" s="10">
        <f t="shared" si="2"/>
        <v>4</v>
      </c>
      <c r="M2164" s="10">
        <f t="shared" si="3"/>
        <v>22</v>
      </c>
      <c r="N2164" s="10">
        <f t="shared" si="4"/>
        <v>1</v>
      </c>
      <c r="O2164" s="10" t="str">
        <f t="array" ref="O2164">IFERROR(XLOOKUP(G2164,'Tipo de Carga'!A:A,'Tipo de Carga'!C:C))</f>
        <v>Diesel</v>
      </c>
    </row>
    <row r="2165">
      <c r="A2165" s="16">
        <v>1942.0</v>
      </c>
      <c r="B2165" s="10" t="str">
        <f t="array" ref="B2165">IFERROR(XLOOKUP(A2165,'Asignacion Ene'!A:A,'Asignacion Ene'!C:C))</f>
        <v>MeLi asignado SD</v>
      </c>
      <c r="C2165" s="10" t="str">
        <f t="array" ref="C2165">IFERROR(XLOOKUP(A2165,'Asignacion Ene'!A:A,'Asignacion Ene'!B:B))</f>
        <v>EC-05</v>
      </c>
      <c r="D2165" s="28">
        <v>45679.0</v>
      </c>
      <c r="E2165" s="16" t="s">
        <v>64</v>
      </c>
      <c r="F2165" s="10" t="str">
        <f t="array" ref="F2165">IFERROR(XLOOKUP(E2165,Operadores!A:A,Operadores!B:B))</f>
        <v>GARJUA04</v>
      </c>
      <c r="G2165" s="16" t="s">
        <v>17</v>
      </c>
      <c r="H2165" s="13">
        <v>19.2900000000001</v>
      </c>
      <c r="I2165" s="18">
        <v>252.0</v>
      </c>
      <c r="J2165" s="15">
        <f t="shared" si="5"/>
        <v>4861.08</v>
      </c>
      <c r="K2165" s="10" t="str">
        <f t="array" ref="K2165">IFERROR(XLOOKUP(G2165,'Tipo de Carga'!A:A,'Tipo de Carga'!B:B))</f>
        <v>Autoabasto</v>
      </c>
      <c r="L2165" s="10">
        <f t="shared" si="2"/>
        <v>4</v>
      </c>
      <c r="M2165" s="10">
        <f t="shared" si="3"/>
        <v>22</v>
      </c>
      <c r="N2165" s="10">
        <f t="shared" si="4"/>
        <v>1</v>
      </c>
      <c r="O2165" s="10" t="str">
        <f t="array" ref="O2165">IFERROR(XLOOKUP(G2165,'Tipo de Carga'!A:A,'Tipo de Carga'!C:C))</f>
        <v>Diesel</v>
      </c>
    </row>
    <row r="2166">
      <c r="A2166" s="16">
        <v>1899.0</v>
      </c>
      <c r="B2166" s="10" t="str">
        <f t="array" ref="B2166">IFERROR(XLOOKUP(A2166,'Asignacion Ene'!A:A,'Asignacion Ene'!C:C))</f>
        <v>Full Liver</v>
      </c>
      <c r="C2166" s="10" t="str">
        <f t="array" ref="C2166">IFERROR(XLOOKUP(A2166,'Asignacion Ene'!A:A,'Asignacion Ene'!B:B))</f>
        <v>EC-01</v>
      </c>
      <c r="D2166" s="28">
        <v>45679.0</v>
      </c>
      <c r="E2166" s="16" t="s">
        <v>324</v>
      </c>
      <c r="F2166" s="10" t="str">
        <f t="array" ref="F2166">IFERROR(XLOOKUP(E2166,Operadores!A:A,Operadores!B:B))</f>
        <v>VEROD</v>
      </c>
      <c r="G2166" s="16" t="s">
        <v>17</v>
      </c>
      <c r="H2166" s="13">
        <v>19.2900000000001</v>
      </c>
      <c r="I2166" s="18">
        <v>728.0</v>
      </c>
      <c r="J2166" s="15">
        <f t="shared" si="5"/>
        <v>14043.12</v>
      </c>
      <c r="K2166" s="10" t="str">
        <f t="array" ref="K2166">IFERROR(XLOOKUP(G2166,'Tipo de Carga'!A:A,'Tipo de Carga'!B:B))</f>
        <v>Autoabasto</v>
      </c>
      <c r="L2166" s="10">
        <f t="shared" si="2"/>
        <v>4</v>
      </c>
      <c r="M2166" s="10">
        <f t="shared" si="3"/>
        <v>22</v>
      </c>
      <c r="N2166" s="10">
        <f t="shared" si="4"/>
        <v>1</v>
      </c>
      <c r="O2166" s="10" t="str">
        <f t="array" ref="O2166">IFERROR(XLOOKUP(G2166,'Tipo de Carga'!A:A,'Tipo de Carga'!C:C))</f>
        <v>Diesel</v>
      </c>
    </row>
    <row r="2167">
      <c r="A2167" s="16">
        <v>2007.0</v>
      </c>
      <c r="B2167" s="10" t="str">
        <f t="array" ref="B2167">IFERROR(XLOOKUP(A2167,'Asignacion Ene'!A:A,'Asignacion Ene'!C:C))</f>
        <v>MeLi Asignado TD</v>
      </c>
      <c r="C2167" s="10" t="str">
        <f t="array" ref="C2167">IFERROR(XLOOKUP(A2167,'Asignacion Ene'!A:A,'Asignacion Ene'!B:B))</f>
        <v>EC-05</v>
      </c>
      <c r="D2167" s="28">
        <v>45679.0</v>
      </c>
      <c r="E2167" s="16" t="s">
        <v>190</v>
      </c>
      <c r="F2167" s="10" t="str">
        <f t="array" ref="F2167">IFERROR(XLOOKUP(E2167,Operadores!A:A,Operadores!B:B))</f>
        <v>PADRI</v>
      </c>
      <c r="G2167" s="16" t="s">
        <v>17</v>
      </c>
      <c r="H2167" s="13">
        <v>19.2900000000001</v>
      </c>
      <c r="I2167" s="18">
        <v>477.0</v>
      </c>
      <c r="J2167" s="15">
        <f t="shared" si="5"/>
        <v>9201.33</v>
      </c>
      <c r="K2167" s="10" t="str">
        <f t="array" ref="K2167">IFERROR(XLOOKUP(G2167,'Tipo de Carga'!A:A,'Tipo de Carga'!B:B))</f>
        <v>Autoabasto</v>
      </c>
      <c r="L2167" s="10">
        <f t="shared" si="2"/>
        <v>4</v>
      </c>
      <c r="M2167" s="10">
        <f t="shared" si="3"/>
        <v>22</v>
      </c>
      <c r="N2167" s="10">
        <f t="shared" si="4"/>
        <v>1</v>
      </c>
      <c r="O2167" s="10" t="str">
        <f t="array" ref="O2167">IFERROR(XLOOKUP(G2167,'Tipo de Carga'!A:A,'Tipo de Carga'!C:C))</f>
        <v>Diesel</v>
      </c>
    </row>
    <row r="2168">
      <c r="A2168" s="16">
        <v>2086.0</v>
      </c>
      <c r="B2168" s="10" t="str">
        <f t="array" ref="B2168">IFERROR(XLOOKUP(A2168,'Asignacion Ene'!A:A,'Asignacion Ene'!C:C))</f>
        <v>MeLi asignado SD</v>
      </c>
      <c r="C2168" s="10" t="str">
        <f t="array" ref="C2168">IFERROR(XLOOKUP(A2168,'Asignacion Ene'!A:A,'Asignacion Ene'!B:B))</f>
        <v>EC-05</v>
      </c>
      <c r="D2168" s="28">
        <v>45679.0</v>
      </c>
      <c r="E2168" s="16" t="s">
        <v>139</v>
      </c>
      <c r="F2168" s="10" t="str">
        <f t="array" ref="F2168">IFERROR(XLOOKUP(E2168,Operadores!A:A,Operadores!B:B))</f>
        <v>SOSERN</v>
      </c>
      <c r="G2168" s="16" t="s">
        <v>17</v>
      </c>
      <c r="H2168" s="13">
        <v>19.2900000000001</v>
      </c>
      <c r="I2168" s="18">
        <v>406.0</v>
      </c>
      <c r="J2168" s="15">
        <f t="shared" si="5"/>
        <v>7831.74</v>
      </c>
      <c r="K2168" s="10" t="str">
        <f t="array" ref="K2168">IFERROR(XLOOKUP(G2168,'Tipo de Carga'!A:A,'Tipo de Carga'!B:B))</f>
        <v>Autoabasto</v>
      </c>
      <c r="L2168" s="10">
        <f t="shared" si="2"/>
        <v>4</v>
      </c>
      <c r="M2168" s="10">
        <f t="shared" si="3"/>
        <v>22</v>
      </c>
      <c r="N2168" s="10">
        <f t="shared" si="4"/>
        <v>1</v>
      </c>
      <c r="O2168" s="10" t="str">
        <f t="array" ref="O2168">IFERROR(XLOOKUP(G2168,'Tipo de Carga'!A:A,'Tipo de Carga'!C:C))</f>
        <v>Diesel</v>
      </c>
    </row>
    <row r="2169">
      <c r="A2169" s="16">
        <v>1982.0</v>
      </c>
      <c r="B2169" s="10" t="str">
        <f t="array" ref="B2169">IFERROR(XLOOKUP(A2169,'Asignacion Ene'!A:A,'Asignacion Ene'!C:C))</f>
        <v>MeLi asignado SD</v>
      </c>
      <c r="C2169" s="10" t="str">
        <f t="array" ref="C2169">IFERROR(XLOOKUP(A2169,'Asignacion Ene'!A:A,'Asignacion Ene'!B:B))</f>
        <v>EC-05</v>
      </c>
      <c r="D2169" s="28">
        <v>45679.0</v>
      </c>
      <c r="E2169" s="16" t="s">
        <v>134</v>
      </c>
      <c r="F2169" s="10" t="str">
        <f t="array" ref="F2169">IFERROR(XLOOKUP(E2169,Operadores!A:A,Operadores!B:B))</f>
        <v>IBAJOS</v>
      </c>
      <c r="G2169" s="16" t="s">
        <v>17</v>
      </c>
      <c r="H2169" s="13">
        <v>19.2900000000001</v>
      </c>
      <c r="I2169" s="18">
        <v>189.0</v>
      </c>
      <c r="J2169" s="15">
        <f t="shared" si="5"/>
        <v>3645.81</v>
      </c>
      <c r="K2169" s="10" t="str">
        <f t="array" ref="K2169">IFERROR(XLOOKUP(G2169,'Tipo de Carga'!A:A,'Tipo de Carga'!B:B))</f>
        <v>Autoabasto</v>
      </c>
      <c r="L2169" s="10">
        <f t="shared" si="2"/>
        <v>4</v>
      </c>
      <c r="M2169" s="10">
        <f t="shared" si="3"/>
        <v>22</v>
      </c>
      <c r="N2169" s="10">
        <f t="shared" si="4"/>
        <v>1</v>
      </c>
      <c r="O2169" s="10" t="str">
        <f t="array" ref="O2169">IFERROR(XLOOKUP(G2169,'Tipo de Carga'!A:A,'Tipo de Carga'!C:C))</f>
        <v>Diesel</v>
      </c>
    </row>
    <row r="2170">
      <c r="A2170" s="16">
        <v>1960.0</v>
      </c>
      <c r="B2170" s="10" t="str">
        <f t="array" ref="B2170">IFERROR(XLOOKUP(A2170,'Asignacion Ene'!A:A,'Asignacion Ene'!C:C))</f>
        <v>MeLi asignado SD</v>
      </c>
      <c r="C2170" s="10" t="str">
        <f t="array" ref="C2170">IFERROR(XLOOKUP(A2170,'Asignacion Ene'!A:A,'Asignacion Ene'!B:B))</f>
        <v>EC-05</v>
      </c>
      <c r="D2170" s="28">
        <v>45679.0</v>
      </c>
      <c r="E2170" s="16" t="s">
        <v>236</v>
      </c>
      <c r="F2170" s="10" t="str">
        <f t="array" ref="F2170">IFERROR(XLOOKUP(E2170,Operadores!A:A,Operadores!B:B))</f>
        <v>MARJUA02</v>
      </c>
      <c r="G2170" s="16" t="s">
        <v>17</v>
      </c>
      <c r="H2170" s="13">
        <v>19.2900000000001</v>
      </c>
      <c r="I2170" s="18">
        <v>32.0</v>
      </c>
      <c r="J2170" s="15">
        <f t="shared" si="5"/>
        <v>617.28</v>
      </c>
      <c r="K2170" s="10" t="str">
        <f t="array" ref="K2170">IFERROR(XLOOKUP(G2170,'Tipo de Carga'!A:A,'Tipo de Carga'!B:B))</f>
        <v>Autoabasto</v>
      </c>
      <c r="L2170" s="10">
        <f t="shared" si="2"/>
        <v>4</v>
      </c>
      <c r="M2170" s="10">
        <f t="shared" si="3"/>
        <v>22</v>
      </c>
      <c r="N2170" s="10">
        <f t="shared" si="4"/>
        <v>1</v>
      </c>
      <c r="O2170" s="10" t="str">
        <f t="array" ref="O2170">IFERROR(XLOOKUP(G2170,'Tipo de Carga'!A:A,'Tipo de Carga'!C:C))</f>
        <v>Diesel</v>
      </c>
    </row>
    <row r="2171">
      <c r="A2171" s="16">
        <v>1889.0</v>
      </c>
      <c r="B2171" s="10" t="str">
        <f t="array" ref="B2171">IFERROR(XLOOKUP(A2171,'Asignacion Ene'!A:A,'Asignacion Ene'!C:C))</f>
        <v>MeLi asignado SD</v>
      </c>
      <c r="C2171" s="10" t="str">
        <f t="array" ref="C2171">IFERROR(XLOOKUP(A2171,'Asignacion Ene'!A:A,'Asignacion Ene'!B:B))</f>
        <v>EC-05</v>
      </c>
      <c r="D2171" s="28">
        <v>45679.0</v>
      </c>
      <c r="E2171" s="16" t="s">
        <v>147</v>
      </c>
      <c r="F2171" s="10" t="str">
        <f t="array" ref="F2171">IFERROR(XLOOKUP(E2171,Operadores!A:A,Operadores!B:B))</f>
        <v>MARANG</v>
      </c>
      <c r="G2171" s="16" t="s">
        <v>17</v>
      </c>
      <c r="H2171" s="13">
        <v>19.2900000000001</v>
      </c>
      <c r="I2171" s="18">
        <v>350.0</v>
      </c>
      <c r="J2171" s="15">
        <f t="shared" si="5"/>
        <v>6751.5</v>
      </c>
      <c r="K2171" s="10" t="str">
        <f t="array" ref="K2171">IFERROR(XLOOKUP(G2171,'Tipo de Carga'!A:A,'Tipo de Carga'!B:B))</f>
        <v>Autoabasto</v>
      </c>
      <c r="L2171" s="10">
        <f t="shared" si="2"/>
        <v>4</v>
      </c>
      <c r="M2171" s="10">
        <f t="shared" si="3"/>
        <v>22</v>
      </c>
      <c r="N2171" s="10">
        <f t="shared" si="4"/>
        <v>1</v>
      </c>
      <c r="O2171" s="10" t="str">
        <f t="array" ref="O2171">IFERROR(XLOOKUP(G2171,'Tipo de Carga'!A:A,'Tipo de Carga'!C:C))</f>
        <v>Diesel</v>
      </c>
    </row>
    <row r="2172">
      <c r="A2172" s="16">
        <v>1941.0</v>
      </c>
      <c r="B2172" s="10" t="str">
        <f t="array" ref="B2172">IFERROR(XLOOKUP(A2172,'Asignacion Ene'!A:A,'Asignacion Ene'!C:C))</f>
        <v>Available</v>
      </c>
      <c r="C2172" s="10" t="str">
        <f t="array" ref="C2172">IFERROR(XLOOKUP(A2172,'Asignacion Ene'!A:A,'Asignacion Ene'!B:B))</f>
        <v>TTE</v>
      </c>
      <c r="D2172" s="28">
        <v>45679.0</v>
      </c>
      <c r="E2172" s="16" t="s">
        <v>133</v>
      </c>
      <c r="F2172" s="10" t="str">
        <f t="array" ref="F2172">IFERROR(XLOOKUP(E2172,Operadores!A:A,Operadores!B:B))</f>
        <v>GUTBE</v>
      </c>
      <c r="G2172" s="16" t="s">
        <v>17</v>
      </c>
      <c r="H2172" s="13">
        <v>19.2900000000001</v>
      </c>
      <c r="I2172" s="18">
        <v>349.0</v>
      </c>
      <c r="J2172" s="15">
        <f t="shared" si="5"/>
        <v>6732.21</v>
      </c>
      <c r="K2172" s="10" t="str">
        <f t="array" ref="K2172">IFERROR(XLOOKUP(G2172,'Tipo de Carga'!A:A,'Tipo de Carga'!B:B))</f>
        <v>Autoabasto</v>
      </c>
      <c r="L2172" s="10">
        <f t="shared" si="2"/>
        <v>4</v>
      </c>
      <c r="M2172" s="10">
        <f t="shared" si="3"/>
        <v>22</v>
      </c>
      <c r="N2172" s="10">
        <f t="shared" si="4"/>
        <v>1</v>
      </c>
      <c r="O2172" s="10" t="str">
        <f t="array" ref="O2172">IFERROR(XLOOKUP(G2172,'Tipo de Carga'!A:A,'Tipo de Carga'!C:C))</f>
        <v>Diesel</v>
      </c>
    </row>
    <row r="2173">
      <c r="A2173" s="16">
        <v>1977.0</v>
      </c>
      <c r="B2173" s="10" t="str">
        <f t="array" ref="B2173">IFERROR(XLOOKUP(A2173,'Asignacion Ene'!A:A,'Asignacion Ene'!C:C))</f>
        <v>MeLi asignado SD</v>
      </c>
      <c r="C2173" s="10" t="str">
        <f t="array" ref="C2173">IFERROR(XLOOKUP(A2173,'Asignacion Ene'!A:A,'Asignacion Ene'!B:B))</f>
        <v>EC-05</v>
      </c>
      <c r="D2173" s="28">
        <v>45679.0</v>
      </c>
      <c r="E2173" s="16" t="s">
        <v>110</v>
      </c>
      <c r="F2173" s="10" t="str">
        <f t="array" ref="F2173">IFERROR(XLOOKUP(E2173,Operadores!A:A,Operadores!B:B))</f>
        <v>ALVRAU</v>
      </c>
      <c r="G2173" s="16" t="s">
        <v>17</v>
      </c>
      <c r="H2173" s="13">
        <v>19.2900000000001</v>
      </c>
      <c r="I2173" s="18">
        <v>460.0</v>
      </c>
      <c r="J2173" s="15">
        <f t="shared" si="5"/>
        <v>8873.4</v>
      </c>
      <c r="K2173" s="10" t="str">
        <f t="array" ref="K2173">IFERROR(XLOOKUP(G2173,'Tipo de Carga'!A:A,'Tipo de Carga'!B:B))</f>
        <v>Autoabasto</v>
      </c>
      <c r="L2173" s="10">
        <f t="shared" si="2"/>
        <v>4</v>
      </c>
      <c r="M2173" s="10">
        <f t="shared" si="3"/>
        <v>22</v>
      </c>
      <c r="N2173" s="10">
        <f t="shared" si="4"/>
        <v>1</v>
      </c>
      <c r="O2173" s="10" t="str">
        <f t="array" ref="O2173">IFERROR(XLOOKUP(G2173,'Tipo de Carga'!A:A,'Tipo de Carga'!C:C))</f>
        <v>Diesel</v>
      </c>
    </row>
    <row r="2174">
      <c r="A2174" s="16">
        <v>1980.0</v>
      </c>
      <c r="B2174" s="10" t="str">
        <f t="array" ref="B2174">IFERROR(XLOOKUP(A2174,'Asignacion Ene'!A:A,'Asignacion Ene'!C:C))</f>
        <v>MeLi asignado SD</v>
      </c>
      <c r="C2174" s="10" t="str">
        <f t="array" ref="C2174">IFERROR(XLOOKUP(A2174,'Asignacion Ene'!A:A,'Asignacion Ene'!B:B))</f>
        <v>EC-05</v>
      </c>
      <c r="D2174" s="28">
        <v>45679.0</v>
      </c>
      <c r="E2174" s="16" t="s">
        <v>142</v>
      </c>
      <c r="F2174" s="10" t="str">
        <f t="array" ref="F2174">IFERROR(XLOOKUP(E2174,Operadores!A:A,Operadores!B:B))</f>
        <v>GARLUI</v>
      </c>
      <c r="G2174" s="16" t="s">
        <v>17</v>
      </c>
      <c r="H2174" s="13">
        <v>19.2900000000001</v>
      </c>
      <c r="I2174" s="18">
        <v>113.0</v>
      </c>
      <c r="J2174" s="15">
        <f t="shared" si="5"/>
        <v>2179.77</v>
      </c>
      <c r="K2174" s="10" t="str">
        <f t="array" ref="K2174">IFERROR(XLOOKUP(G2174,'Tipo de Carga'!A:A,'Tipo de Carga'!B:B))</f>
        <v>Autoabasto</v>
      </c>
      <c r="L2174" s="10">
        <f t="shared" si="2"/>
        <v>4</v>
      </c>
      <c r="M2174" s="10">
        <f t="shared" si="3"/>
        <v>22</v>
      </c>
      <c r="N2174" s="10">
        <f t="shared" si="4"/>
        <v>1</v>
      </c>
      <c r="O2174" s="10" t="str">
        <f t="array" ref="O2174">IFERROR(XLOOKUP(G2174,'Tipo de Carga'!A:A,'Tipo de Carga'!C:C))</f>
        <v>Diesel</v>
      </c>
    </row>
    <row r="2175">
      <c r="A2175" s="16">
        <v>1974.0</v>
      </c>
      <c r="B2175" s="10" t="str">
        <f t="array" ref="B2175">IFERROR(XLOOKUP(A2175,'Asignacion Ene'!A:A,'Asignacion Ene'!C:C))</f>
        <v>MeLi asignado SD</v>
      </c>
      <c r="C2175" s="10" t="str">
        <f t="array" ref="C2175">IFERROR(XLOOKUP(A2175,'Asignacion Ene'!A:A,'Asignacion Ene'!B:B))</f>
        <v>EC-05</v>
      </c>
      <c r="D2175" s="28">
        <v>45679.0</v>
      </c>
      <c r="E2175" s="16" t="s">
        <v>91</v>
      </c>
      <c r="F2175" s="10" t="str">
        <f t="array" ref="F2175">IFERROR(XLOOKUP(E2175,Operadores!A:A,Operadores!B:B))</f>
        <v>SOLBRI</v>
      </c>
      <c r="G2175" s="16" t="s">
        <v>17</v>
      </c>
      <c r="H2175" s="13">
        <v>19.2900000000001</v>
      </c>
      <c r="I2175" s="18">
        <v>660.0</v>
      </c>
      <c r="J2175" s="15">
        <f t="shared" si="5"/>
        <v>12731.4</v>
      </c>
      <c r="K2175" s="10" t="str">
        <f t="array" ref="K2175">IFERROR(XLOOKUP(G2175,'Tipo de Carga'!A:A,'Tipo de Carga'!B:B))</f>
        <v>Autoabasto</v>
      </c>
      <c r="L2175" s="10">
        <f t="shared" si="2"/>
        <v>4</v>
      </c>
      <c r="M2175" s="10">
        <f t="shared" si="3"/>
        <v>22</v>
      </c>
      <c r="N2175" s="10">
        <f t="shared" si="4"/>
        <v>1</v>
      </c>
      <c r="O2175" s="10" t="str">
        <f t="array" ref="O2175">IFERROR(XLOOKUP(G2175,'Tipo de Carga'!A:A,'Tipo de Carga'!C:C))</f>
        <v>Diesel</v>
      </c>
    </row>
    <row r="2176">
      <c r="A2176" s="16">
        <v>1838.0</v>
      </c>
      <c r="B2176" s="10" t="str">
        <f t="array" ref="B2176">IFERROR(XLOOKUP(A2176,'Asignacion Ene'!A:A,'Asignacion Ene'!C:C))</f>
        <v>Liverpool Local</v>
      </c>
      <c r="C2176" s="10" t="str">
        <f t="array" ref="C2176">IFERROR(XLOOKUP(A2176,'Asignacion Ene'!A:A,'Asignacion Ene'!B:B))</f>
        <v>EC-01</v>
      </c>
      <c r="D2176" s="28">
        <v>45679.0</v>
      </c>
      <c r="E2176" s="16" t="s">
        <v>423</v>
      </c>
      <c r="F2176" s="10" t="str">
        <f t="array" ref="F2176">IFERROR(XLOOKUP(E2176,Operadores!A:A,Operadores!B:B))</f>
        <v>CORANT</v>
      </c>
      <c r="G2176" s="16" t="s">
        <v>17</v>
      </c>
      <c r="H2176" s="13">
        <v>19.2900000000001</v>
      </c>
      <c r="I2176" s="18">
        <v>831.0</v>
      </c>
      <c r="J2176" s="15">
        <f t="shared" si="5"/>
        <v>16029.99</v>
      </c>
      <c r="K2176" s="10" t="str">
        <f t="array" ref="K2176">IFERROR(XLOOKUP(G2176,'Tipo de Carga'!A:A,'Tipo de Carga'!B:B))</f>
        <v>Autoabasto</v>
      </c>
      <c r="L2176" s="10">
        <f t="shared" si="2"/>
        <v>4</v>
      </c>
      <c r="M2176" s="10">
        <f t="shared" si="3"/>
        <v>22</v>
      </c>
      <c r="N2176" s="10">
        <f t="shared" si="4"/>
        <v>1</v>
      </c>
      <c r="O2176" s="10" t="str">
        <f t="array" ref="O2176">IFERROR(XLOOKUP(G2176,'Tipo de Carga'!A:A,'Tipo de Carga'!C:C))</f>
        <v>Diesel</v>
      </c>
    </row>
    <row r="2177">
      <c r="A2177" s="16">
        <v>2036.0</v>
      </c>
      <c r="B2177" s="10" t="str">
        <f t="array" ref="B2177">IFERROR(XLOOKUP(A2177,'Asignacion Ene'!A:A,'Asignacion Ene'!C:C))</f>
        <v>Liverpool Local</v>
      </c>
      <c r="C2177" s="10" t="str">
        <f t="array" ref="C2177">IFERROR(XLOOKUP(A2177,'Asignacion Ene'!A:A,'Asignacion Ene'!B:B))</f>
        <v>EC-01</v>
      </c>
      <c r="D2177" s="28">
        <v>45679.0</v>
      </c>
      <c r="E2177" s="16" t="s">
        <v>389</v>
      </c>
      <c r="F2177" s="10" t="str">
        <f t="array" ref="F2177">IFERROR(XLOOKUP(E2177,Operadores!A:A,Operadores!B:B))</f>
        <v>QUILA</v>
      </c>
      <c r="G2177" s="16" t="s">
        <v>17</v>
      </c>
      <c r="H2177" s="13">
        <v>19.2900000000001</v>
      </c>
      <c r="I2177" s="18">
        <v>521.0</v>
      </c>
      <c r="J2177" s="15">
        <f t="shared" si="5"/>
        <v>10050.09</v>
      </c>
      <c r="K2177" s="10" t="str">
        <f t="array" ref="K2177">IFERROR(XLOOKUP(G2177,'Tipo de Carga'!A:A,'Tipo de Carga'!B:B))</f>
        <v>Autoabasto</v>
      </c>
      <c r="L2177" s="10">
        <f t="shared" si="2"/>
        <v>4</v>
      </c>
      <c r="M2177" s="10">
        <f t="shared" si="3"/>
        <v>22</v>
      </c>
      <c r="N2177" s="10">
        <f t="shared" si="4"/>
        <v>1</v>
      </c>
      <c r="O2177" s="10" t="str">
        <f t="array" ref="O2177">IFERROR(XLOOKUP(G2177,'Tipo de Carga'!A:A,'Tipo de Carga'!C:C))</f>
        <v>Diesel</v>
      </c>
    </row>
    <row r="2178">
      <c r="A2178" s="16">
        <v>1949.0</v>
      </c>
      <c r="B2178" s="10" t="str">
        <f t="array" ref="B2178">IFERROR(XLOOKUP(A2178,'Asignacion Ene'!A:A,'Asignacion Ene'!C:C))</f>
        <v>MeLi asignado SD</v>
      </c>
      <c r="C2178" s="10" t="str">
        <f t="array" ref="C2178">IFERROR(XLOOKUP(A2178,'Asignacion Ene'!A:A,'Asignacion Ene'!B:B))</f>
        <v>EC-05</v>
      </c>
      <c r="D2178" s="28">
        <v>45679.0</v>
      </c>
      <c r="E2178" s="16" t="s">
        <v>195</v>
      </c>
      <c r="F2178" s="10" t="str">
        <f t="array" ref="F2178">IFERROR(XLOOKUP(E2178,Operadores!A:A,Operadores!B:B))</f>
        <v>MUÑJU</v>
      </c>
      <c r="G2178" s="16" t="s">
        <v>17</v>
      </c>
      <c r="H2178" s="13">
        <v>19.2900000000001</v>
      </c>
      <c r="I2178" s="18">
        <v>386.0</v>
      </c>
      <c r="J2178" s="15">
        <f t="shared" si="5"/>
        <v>7445.94</v>
      </c>
      <c r="K2178" s="10" t="str">
        <f t="array" ref="K2178">IFERROR(XLOOKUP(G2178,'Tipo de Carga'!A:A,'Tipo de Carga'!B:B))</f>
        <v>Autoabasto</v>
      </c>
      <c r="L2178" s="10">
        <f t="shared" si="2"/>
        <v>4</v>
      </c>
      <c r="M2178" s="10">
        <f t="shared" si="3"/>
        <v>22</v>
      </c>
      <c r="N2178" s="10">
        <f t="shared" si="4"/>
        <v>1</v>
      </c>
      <c r="O2178" s="10" t="str">
        <f t="array" ref="O2178">IFERROR(XLOOKUP(G2178,'Tipo de Carga'!A:A,'Tipo de Carga'!C:C))</f>
        <v>Diesel</v>
      </c>
    </row>
    <row r="2179">
      <c r="A2179" s="16">
        <v>2035.0</v>
      </c>
      <c r="B2179" s="10" t="str">
        <f t="array" ref="B2179">IFERROR(XLOOKUP(A2179,'Asignacion Ene'!A:A,'Asignacion Ene'!C:C))</f>
        <v>Liverpool Local</v>
      </c>
      <c r="C2179" s="10" t="str">
        <f t="array" ref="C2179">IFERROR(XLOOKUP(A2179,'Asignacion Ene'!A:A,'Asignacion Ene'!B:B))</f>
        <v>EC-01</v>
      </c>
      <c r="D2179" s="28">
        <v>45679.0</v>
      </c>
      <c r="E2179" s="16" t="s">
        <v>66</v>
      </c>
      <c r="F2179" s="10" t="str">
        <f t="array" ref="F2179">IFERROR(XLOOKUP(E2179,Operadores!A:A,Operadores!B:B))</f>
        <v>LOPALF</v>
      </c>
      <c r="G2179" s="16" t="s">
        <v>17</v>
      </c>
      <c r="H2179" s="13">
        <v>19.2900000000001</v>
      </c>
      <c r="I2179" s="18">
        <v>97.0</v>
      </c>
      <c r="J2179" s="15">
        <f t="shared" si="5"/>
        <v>1871.13</v>
      </c>
      <c r="K2179" s="10" t="str">
        <f t="array" ref="K2179">IFERROR(XLOOKUP(G2179,'Tipo de Carga'!A:A,'Tipo de Carga'!B:B))</f>
        <v>Autoabasto</v>
      </c>
      <c r="L2179" s="10">
        <f t="shared" si="2"/>
        <v>4</v>
      </c>
      <c r="M2179" s="10">
        <f t="shared" si="3"/>
        <v>22</v>
      </c>
      <c r="N2179" s="10">
        <f t="shared" si="4"/>
        <v>1</v>
      </c>
      <c r="O2179" s="10" t="str">
        <f t="array" ref="O2179">IFERROR(XLOOKUP(G2179,'Tipo de Carga'!A:A,'Tipo de Carga'!C:C))</f>
        <v>Diesel</v>
      </c>
    </row>
    <row r="2180">
      <c r="A2180" s="16">
        <v>2031.0</v>
      </c>
      <c r="B2180" s="10" t="str">
        <f t="array" ref="B2180">IFERROR(XLOOKUP(A2180,'Asignacion Ene'!A:A,'Asignacion Ene'!C:C))</f>
        <v>MeLi Dedicado Merida</v>
      </c>
      <c r="C2180" s="10" t="str">
        <f t="array" ref="C2180">IFERROR(XLOOKUP(A2180,'Asignacion Ene'!A:A,'Asignacion Ene'!B:B))</f>
        <v>EC-05</v>
      </c>
      <c r="D2180" s="28">
        <v>45679.0</v>
      </c>
      <c r="E2180" s="16" t="s">
        <v>92</v>
      </c>
      <c r="F2180" s="10" t="str">
        <f t="array" ref="F2180">IFERROR(XLOOKUP(E2180,Operadores!A:A,Operadores!B:B))</f>
        <v>SARJO</v>
      </c>
      <c r="G2180" s="16" t="s">
        <v>17</v>
      </c>
      <c r="H2180" s="13">
        <v>19.2900000000001</v>
      </c>
      <c r="I2180" s="18">
        <v>338.0</v>
      </c>
      <c r="J2180" s="15">
        <f t="shared" si="5"/>
        <v>6520.02</v>
      </c>
      <c r="K2180" s="10" t="str">
        <f t="array" ref="K2180">IFERROR(XLOOKUP(G2180,'Tipo de Carga'!A:A,'Tipo de Carga'!B:B))</f>
        <v>Autoabasto</v>
      </c>
      <c r="L2180" s="10">
        <f t="shared" si="2"/>
        <v>4</v>
      </c>
      <c r="M2180" s="10">
        <f t="shared" si="3"/>
        <v>22</v>
      </c>
      <c r="N2180" s="10">
        <f t="shared" si="4"/>
        <v>1</v>
      </c>
      <c r="O2180" s="10" t="str">
        <f t="array" ref="O2180">IFERROR(XLOOKUP(G2180,'Tipo de Carga'!A:A,'Tipo de Carga'!C:C))</f>
        <v>Diesel</v>
      </c>
    </row>
    <row r="2181">
      <c r="A2181" s="16">
        <v>1839.0</v>
      </c>
      <c r="B2181" s="10" t="str">
        <f t="array" ref="B2181">IFERROR(XLOOKUP(A2181,'Asignacion Ene'!A:A,'Asignacion Ene'!C:C))</f>
        <v>Liverpool Local</v>
      </c>
      <c r="C2181" s="10" t="str">
        <f t="array" ref="C2181">IFERROR(XLOOKUP(A2181,'Asignacion Ene'!A:A,'Asignacion Ene'!B:B))</f>
        <v>EC-01</v>
      </c>
      <c r="D2181" s="28">
        <v>45679.0</v>
      </c>
      <c r="E2181" s="16" t="s">
        <v>271</v>
      </c>
      <c r="F2181" s="10" t="str">
        <f t="array" ref="F2181">IFERROR(XLOOKUP(E2181,Operadores!A:A,Operadores!B:B))</f>
        <v>QUIALA</v>
      </c>
      <c r="G2181" s="16" t="s">
        <v>17</v>
      </c>
      <c r="H2181" s="13">
        <v>19.2900000000001</v>
      </c>
      <c r="I2181" s="18">
        <v>826.0</v>
      </c>
      <c r="J2181" s="15">
        <f t="shared" si="5"/>
        <v>15933.54</v>
      </c>
      <c r="K2181" s="10" t="str">
        <f t="array" ref="K2181">IFERROR(XLOOKUP(G2181,'Tipo de Carga'!A:A,'Tipo de Carga'!B:B))</f>
        <v>Autoabasto</v>
      </c>
      <c r="L2181" s="10">
        <f t="shared" si="2"/>
        <v>4</v>
      </c>
      <c r="M2181" s="10">
        <f t="shared" si="3"/>
        <v>22</v>
      </c>
      <c r="N2181" s="10">
        <f t="shared" si="4"/>
        <v>1</v>
      </c>
      <c r="O2181" s="10" t="str">
        <f t="array" ref="O2181">IFERROR(XLOOKUP(G2181,'Tipo de Carga'!A:A,'Tipo de Carga'!C:C))</f>
        <v>Diesel</v>
      </c>
    </row>
    <row r="2182">
      <c r="A2182" s="16">
        <v>1802.0</v>
      </c>
      <c r="B2182" s="10" t="str">
        <f t="array" ref="B2182">IFERROR(XLOOKUP(A2182,'Asignacion Ene'!A:A,'Asignacion Ene'!C:C))</f>
        <v>Liverpool Local</v>
      </c>
      <c r="C2182" s="10" t="str">
        <f t="array" ref="C2182">IFERROR(XLOOKUP(A2182,'Asignacion Ene'!A:A,'Asignacion Ene'!B:B))</f>
        <v>EC-01</v>
      </c>
      <c r="D2182" s="28">
        <v>45679.0</v>
      </c>
      <c r="E2182" s="16" t="s">
        <v>365</v>
      </c>
      <c r="F2182" s="10" t="str">
        <f t="array" ref="F2182">IFERROR(XLOOKUP(E2182,Operadores!A:A,Operadores!B:B))</f>
        <v>OROMAR</v>
      </c>
      <c r="G2182" s="16" t="s">
        <v>17</v>
      </c>
      <c r="H2182" s="13">
        <v>19.2900000000001</v>
      </c>
      <c r="I2182" s="18">
        <v>660.0</v>
      </c>
      <c r="J2182" s="15">
        <f t="shared" si="5"/>
        <v>12731.4</v>
      </c>
      <c r="K2182" s="10" t="str">
        <f t="array" ref="K2182">IFERROR(XLOOKUP(G2182,'Tipo de Carga'!A:A,'Tipo de Carga'!B:B))</f>
        <v>Autoabasto</v>
      </c>
      <c r="L2182" s="10">
        <f t="shared" si="2"/>
        <v>4</v>
      </c>
      <c r="M2182" s="10">
        <f t="shared" si="3"/>
        <v>22</v>
      </c>
      <c r="N2182" s="10">
        <f t="shared" si="4"/>
        <v>1</v>
      </c>
      <c r="O2182" s="10" t="str">
        <f t="array" ref="O2182">IFERROR(XLOOKUP(G2182,'Tipo de Carga'!A:A,'Tipo de Carga'!C:C))</f>
        <v>Diesel</v>
      </c>
    </row>
    <row r="2183">
      <c r="A2183" s="16">
        <v>1964.0</v>
      </c>
      <c r="B2183" s="10" t="str">
        <f t="array" ref="B2183">IFERROR(XLOOKUP(A2183,'Asignacion Ene'!A:A,'Asignacion Ene'!C:C))</f>
        <v>MeLi asignado SD</v>
      </c>
      <c r="C2183" s="10" t="str">
        <f t="array" ref="C2183">IFERROR(XLOOKUP(A2183,'Asignacion Ene'!A:A,'Asignacion Ene'!B:B))</f>
        <v>EC-05</v>
      </c>
      <c r="D2183" s="28">
        <v>45679.0</v>
      </c>
      <c r="E2183" s="16" t="s">
        <v>174</v>
      </c>
      <c r="F2183" s="10" t="str">
        <f t="array" ref="F2183">IFERROR(XLOOKUP(E2183,Operadores!A:A,Operadores!B:B))</f>
        <v>BENOSC</v>
      </c>
      <c r="G2183" s="16" t="s">
        <v>17</v>
      </c>
      <c r="H2183" s="13">
        <v>19.2900000000001</v>
      </c>
      <c r="I2183" s="18">
        <v>326.0</v>
      </c>
      <c r="J2183" s="15">
        <f t="shared" si="5"/>
        <v>6288.54</v>
      </c>
      <c r="K2183" s="10" t="str">
        <f t="array" ref="K2183">IFERROR(XLOOKUP(G2183,'Tipo de Carga'!A:A,'Tipo de Carga'!B:B))</f>
        <v>Autoabasto</v>
      </c>
      <c r="L2183" s="10">
        <f t="shared" si="2"/>
        <v>4</v>
      </c>
      <c r="M2183" s="10">
        <f t="shared" si="3"/>
        <v>22</v>
      </c>
      <c r="N2183" s="10">
        <f t="shared" si="4"/>
        <v>1</v>
      </c>
      <c r="O2183" s="10" t="str">
        <f t="array" ref="O2183">IFERROR(XLOOKUP(G2183,'Tipo de Carga'!A:A,'Tipo de Carga'!C:C))</f>
        <v>Diesel</v>
      </c>
    </row>
    <row r="2184">
      <c r="A2184" s="16">
        <v>1993.0</v>
      </c>
      <c r="B2184" s="10" t="str">
        <f t="array" ref="B2184">IFERROR(XLOOKUP(A2184,'Asignacion Ene'!A:A,'Asignacion Ene'!C:C))</f>
        <v>MeLi Dedicado TD</v>
      </c>
      <c r="C2184" s="10" t="str">
        <f t="array" ref="C2184">IFERROR(XLOOKUP(A2184,'Asignacion Ene'!A:A,'Asignacion Ene'!B:B))</f>
        <v>EC-05</v>
      </c>
      <c r="D2184" s="28">
        <v>45679.0</v>
      </c>
      <c r="E2184" s="16" t="s">
        <v>243</v>
      </c>
      <c r="F2184" s="10" t="str">
        <f t="array" ref="F2184">IFERROR(XLOOKUP(E2184,Operadores!A:A,Operadores!B:B))</f>
        <v>ZAMROB</v>
      </c>
      <c r="G2184" s="16" t="s">
        <v>17</v>
      </c>
      <c r="H2184" s="13">
        <v>19.2900000000001</v>
      </c>
      <c r="I2184" s="18">
        <v>514.0</v>
      </c>
      <c r="J2184" s="15">
        <f t="shared" si="5"/>
        <v>9915.06</v>
      </c>
      <c r="K2184" s="10" t="str">
        <f t="array" ref="K2184">IFERROR(XLOOKUP(G2184,'Tipo de Carga'!A:A,'Tipo de Carga'!B:B))</f>
        <v>Autoabasto</v>
      </c>
      <c r="L2184" s="10">
        <f t="shared" si="2"/>
        <v>4</v>
      </c>
      <c r="M2184" s="10">
        <f t="shared" si="3"/>
        <v>22</v>
      </c>
      <c r="N2184" s="10">
        <f t="shared" si="4"/>
        <v>1</v>
      </c>
      <c r="O2184" s="10" t="str">
        <f t="array" ref="O2184">IFERROR(XLOOKUP(G2184,'Tipo de Carga'!A:A,'Tipo de Carga'!C:C))</f>
        <v>Diesel</v>
      </c>
    </row>
    <row r="2185">
      <c r="A2185" s="16">
        <v>2042.0</v>
      </c>
      <c r="B2185" s="10" t="str">
        <f t="array" ref="B2185">IFERROR(XLOOKUP(A2185,'Asignacion Ene'!A:A,'Asignacion Ene'!C:C))</f>
        <v>Liverpool Local</v>
      </c>
      <c r="C2185" s="10" t="str">
        <f t="array" ref="C2185">IFERROR(XLOOKUP(A2185,'Asignacion Ene'!A:A,'Asignacion Ene'!B:B))</f>
        <v>EC-01</v>
      </c>
      <c r="D2185" s="28">
        <v>45679.0</v>
      </c>
      <c r="E2185" s="16" t="s">
        <v>150</v>
      </c>
      <c r="F2185" s="10" t="str">
        <f t="array" ref="F2185">IFERROR(XLOOKUP(E2185,Operadores!A:A,Operadores!B:B))</f>
        <v>JUAOSC</v>
      </c>
      <c r="G2185" s="16" t="s">
        <v>17</v>
      </c>
      <c r="H2185" s="13">
        <v>19.2900000000002</v>
      </c>
      <c r="I2185" s="18">
        <v>355.0</v>
      </c>
      <c r="J2185" s="15">
        <f t="shared" si="5"/>
        <v>6847.95</v>
      </c>
      <c r="K2185" s="10" t="str">
        <f t="array" ref="K2185">IFERROR(XLOOKUP(G2185,'Tipo de Carga'!A:A,'Tipo de Carga'!B:B))</f>
        <v>Autoabasto</v>
      </c>
      <c r="L2185" s="10">
        <f t="shared" si="2"/>
        <v>4</v>
      </c>
      <c r="M2185" s="10">
        <f t="shared" si="3"/>
        <v>22</v>
      </c>
      <c r="N2185" s="10">
        <f t="shared" si="4"/>
        <v>1</v>
      </c>
      <c r="O2185" s="10" t="str">
        <f t="array" ref="O2185">IFERROR(XLOOKUP(G2185,'Tipo de Carga'!A:A,'Tipo de Carga'!C:C))</f>
        <v>Diesel</v>
      </c>
    </row>
    <row r="2186">
      <c r="A2186" s="16">
        <v>1752.0</v>
      </c>
      <c r="B2186" s="10" t="str">
        <f t="array" ref="B2186">IFERROR(XLOOKUP(A2186,'Asignacion Ene'!A:A,'Asignacion Ene'!C:C))</f>
        <v>Liverpool Local</v>
      </c>
      <c r="C2186" s="10" t="str">
        <f t="array" ref="C2186">IFERROR(XLOOKUP(A2186,'Asignacion Ene'!A:A,'Asignacion Ene'!B:B))</f>
        <v>EC-01</v>
      </c>
      <c r="D2186" s="28">
        <v>45679.0</v>
      </c>
      <c r="E2186" s="16" t="s">
        <v>238</v>
      </c>
      <c r="F2186" s="10" t="str">
        <f t="array" ref="F2186">IFERROR(XLOOKUP(E2186,Operadores!A:A,Operadores!B:B))</f>
        <v>ROBJUA01</v>
      </c>
      <c r="G2186" s="16" t="s">
        <v>17</v>
      </c>
      <c r="H2186" s="13">
        <v>19.2900000000002</v>
      </c>
      <c r="I2186" s="18">
        <v>458.0</v>
      </c>
      <c r="J2186" s="15">
        <f t="shared" si="5"/>
        <v>8834.82</v>
      </c>
      <c r="K2186" s="10" t="str">
        <f t="array" ref="K2186">IFERROR(XLOOKUP(G2186,'Tipo de Carga'!A:A,'Tipo de Carga'!B:B))</f>
        <v>Autoabasto</v>
      </c>
      <c r="L2186" s="10">
        <f t="shared" si="2"/>
        <v>4</v>
      </c>
      <c r="M2186" s="10">
        <f t="shared" si="3"/>
        <v>22</v>
      </c>
      <c r="N2186" s="10">
        <f t="shared" si="4"/>
        <v>1</v>
      </c>
      <c r="O2186" s="10" t="str">
        <f t="array" ref="O2186">IFERROR(XLOOKUP(G2186,'Tipo de Carga'!A:A,'Tipo de Carga'!C:C))</f>
        <v>Diesel</v>
      </c>
    </row>
    <row r="2187">
      <c r="A2187" s="16">
        <v>2024.0</v>
      </c>
      <c r="B2187" s="10" t="str">
        <f t="array" ref="B2187">IFERROR(XLOOKUP(A2187,'Asignacion Ene'!A:A,'Asignacion Ene'!C:C))</f>
        <v>MeLi Dedicado Merida</v>
      </c>
      <c r="C2187" s="10" t="str">
        <f t="array" ref="C2187">IFERROR(XLOOKUP(A2187,'Asignacion Ene'!A:A,'Asignacion Ene'!B:B))</f>
        <v>EC-05</v>
      </c>
      <c r="D2187" s="28">
        <v>45679.0</v>
      </c>
      <c r="E2187" s="16" t="s">
        <v>113</v>
      </c>
      <c r="F2187" s="10" t="str">
        <f t="array" ref="F2187">IFERROR(XLOOKUP(E2187,Operadores!A:A,Operadores!B:B))</f>
        <v>DELJOS01</v>
      </c>
      <c r="G2187" s="16" t="s">
        <v>17</v>
      </c>
      <c r="H2187" s="13">
        <v>19.2900000000002</v>
      </c>
      <c r="I2187" s="18">
        <v>327.0</v>
      </c>
      <c r="J2187" s="15">
        <f t="shared" si="5"/>
        <v>6307.83</v>
      </c>
      <c r="K2187" s="10" t="str">
        <f t="array" ref="K2187">IFERROR(XLOOKUP(G2187,'Tipo de Carga'!A:A,'Tipo de Carga'!B:B))</f>
        <v>Autoabasto</v>
      </c>
      <c r="L2187" s="10">
        <f t="shared" si="2"/>
        <v>4</v>
      </c>
      <c r="M2187" s="10">
        <f t="shared" si="3"/>
        <v>22</v>
      </c>
      <c r="N2187" s="10">
        <f t="shared" si="4"/>
        <v>1</v>
      </c>
      <c r="O2187" s="10" t="str">
        <f t="array" ref="O2187">IFERROR(XLOOKUP(G2187,'Tipo de Carga'!A:A,'Tipo de Carga'!C:C))</f>
        <v>Diesel</v>
      </c>
    </row>
    <row r="2188">
      <c r="A2188" s="16">
        <v>1827.0</v>
      </c>
      <c r="B2188" s="10" t="str">
        <f t="array" ref="B2188">IFERROR(XLOOKUP(A2188,'Asignacion Ene'!A:A,'Asignacion Ene'!C:C))</f>
        <v>Full Liver</v>
      </c>
      <c r="C2188" s="10" t="str">
        <f t="array" ref="C2188">IFERROR(XLOOKUP(A2188,'Asignacion Ene'!A:A,'Asignacion Ene'!B:B))</f>
        <v>EC-01</v>
      </c>
      <c r="D2188" s="28">
        <v>45679.0</v>
      </c>
      <c r="E2188" s="16" t="s">
        <v>29</v>
      </c>
      <c r="F2188" s="10" t="str">
        <f t="array" ref="F2188">IFERROR(XLOOKUP(E2188,Operadores!A:A,Operadores!B:B))</f>
        <v>ANGMA</v>
      </c>
      <c r="G2188" s="16" t="s">
        <v>17</v>
      </c>
      <c r="H2188" s="13">
        <v>19.2900000000002</v>
      </c>
      <c r="I2188" s="18">
        <v>396.0</v>
      </c>
      <c r="J2188" s="15">
        <f t="shared" si="5"/>
        <v>7638.84</v>
      </c>
      <c r="K2188" s="10" t="str">
        <f t="array" ref="K2188">IFERROR(XLOOKUP(G2188,'Tipo de Carga'!A:A,'Tipo de Carga'!B:B))</f>
        <v>Autoabasto</v>
      </c>
      <c r="L2188" s="10">
        <f t="shared" si="2"/>
        <v>4</v>
      </c>
      <c r="M2188" s="10">
        <f t="shared" si="3"/>
        <v>22</v>
      </c>
      <c r="N2188" s="10">
        <f t="shared" si="4"/>
        <v>1</v>
      </c>
      <c r="O2188" s="10" t="str">
        <f t="array" ref="O2188">IFERROR(XLOOKUP(G2188,'Tipo de Carga'!A:A,'Tipo de Carga'!C:C))</f>
        <v>Diesel</v>
      </c>
    </row>
    <row r="2189">
      <c r="A2189" s="16">
        <v>1939.0</v>
      </c>
      <c r="B2189" s="10" t="str">
        <f t="array" ref="B2189">IFERROR(XLOOKUP(A2189,'Asignacion Ene'!A:A,'Asignacion Ene'!C:C))</f>
        <v>Full Liver</v>
      </c>
      <c r="C2189" s="10" t="str">
        <f t="array" ref="C2189">IFERROR(XLOOKUP(A2189,'Asignacion Ene'!A:A,'Asignacion Ene'!B:B))</f>
        <v>EC-01</v>
      </c>
      <c r="D2189" s="28">
        <v>45679.0</v>
      </c>
      <c r="E2189" s="16" t="s">
        <v>116</v>
      </c>
      <c r="F2189" s="10" t="str">
        <f t="array" ref="F2189">IFERROR(XLOOKUP(E2189,Operadores!A:A,Operadores!B:B))</f>
        <v>TORBR01</v>
      </c>
      <c r="G2189" s="16" t="s">
        <v>17</v>
      </c>
      <c r="H2189" s="13">
        <v>19.2900000000002</v>
      </c>
      <c r="I2189" s="18">
        <v>500.0</v>
      </c>
      <c r="J2189" s="15">
        <f t="shared" si="5"/>
        <v>9645</v>
      </c>
      <c r="K2189" s="10" t="str">
        <f t="array" ref="K2189">IFERROR(XLOOKUP(G2189,'Tipo de Carga'!A:A,'Tipo de Carga'!B:B))</f>
        <v>Autoabasto</v>
      </c>
      <c r="L2189" s="10">
        <f t="shared" si="2"/>
        <v>4</v>
      </c>
      <c r="M2189" s="10">
        <f t="shared" si="3"/>
        <v>22</v>
      </c>
      <c r="N2189" s="10">
        <f t="shared" si="4"/>
        <v>1</v>
      </c>
      <c r="O2189" s="10" t="str">
        <f t="array" ref="O2189">IFERROR(XLOOKUP(G2189,'Tipo de Carga'!A:A,'Tipo de Carga'!C:C))</f>
        <v>Diesel</v>
      </c>
    </row>
    <row r="2190">
      <c r="A2190" s="16">
        <v>1884.0</v>
      </c>
      <c r="B2190" s="10" t="str">
        <f t="array" ref="B2190">IFERROR(XLOOKUP(A2190,'Asignacion Ene'!A:A,'Asignacion Ene'!C:C))</f>
        <v>Liverpool Local</v>
      </c>
      <c r="C2190" s="10" t="str">
        <f t="array" ref="C2190">IFERROR(XLOOKUP(A2190,'Asignacion Ene'!A:A,'Asignacion Ene'!B:B))</f>
        <v>EC-01</v>
      </c>
      <c r="D2190" s="28">
        <v>45679.0</v>
      </c>
      <c r="E2190" s="16" t="s">
        <v>72</v>
      </c>
      <c r="F2190" s="10" t="str">
        <f t="array" ref="F2190">IFERROR(XLOOKUP(E2190,Operadores!A:A,Operadores!B:B))</f>
        <v>LOPJAV</v>
      </c>
      <c r="G2190" s="16" t="s">
        <v>17</v>
      </c>
      <c r="H2190" s="13">
        <v>19.2900000000002</v>
      </c>
      <c r="I2190" s="18">
        <v>682.0</v>
      </c>
      <c r="J2190" s="15">
        <f t="shared" si="5"/>
        <v>13155.78</v>
      </c>
      <c r="K2190" s="10" t="str">
        <f t="array" ref="K2190">IFERROR(XLOOKUP(G2190,'Tipo de Carga'!A:A,'Tipo de Carga'!B:B))</f>
        <v>Autoabasto</v>
      </c>
      <c r="L2190" s="10">
        <f t="shared" si="2"/>
        <v>4</v>
      </c>
      <c r="M2190" s="10">
        <f t="shared" si="3"/>
        <v>22</v>
      </c>
      <c r="N2190" s="10">
        <f t="shared" si="4"/>
        <v>1</v>
      </c>
      <c r="O2190" s="10" t="str">
        <f t="array" ref="O2190">IFERROR(XLOOKUP(G2190,'Tipo de Carga'!A:A,'Tipo de Carga'!C:C))</f>
        <v>Diesel</v>
      </c>
    </row>
    <row r="2191">
      <c r="A2191" s="16">
        <v>1896.0</v>
      </c>
      <c r="B2191" s="10" t="str">
        <f t="array" ref="B2191">IFERROR(XLOOKUP(A2191,'Asignacion Ene'!A:A,'Asignacion Ene'!C:C))</f>
        <v>Hisense</v>
      </c>
      <c r="C2191" s="10" t="str">
        <f t="array" ref="C2191">IFERROR(XLOOKUP(A2191,'Asignacion Ene'!A:A,'Asignacion Ene'!B:B))</f>
        <v>EC-03</v>
      </c>
      <c r="D2191" s="28">
        <v>45679.0</v>
      </c>
      <c r="E2191" s="16" t="s">
        <v>255</v>
      </c>
      <c r="F2191" s="10" t="str">
        <f t="array" ref="F2191">IFERROR(XLOOKUP(E2191,Operadores!A:A,Operadores!B:B))</f>
        <v>BALEDU</v>
      </c>
      <c r="G2191" s="16" t="s">
        <v>17</v>
      </c>
      <c r="H2191" s="13">
        <v>19.2900000000002</v>
      </c>
      <c r="I2191" s="18">
        <v>738.0</v>
      </c>
      <c r="J2191" s="15">
        <f t="shared" si="5"/>
        <v>14236.02</v>
      </c>
      <c r="K2191" s="10" t="str">
        <f t="array" ref="K2191">IFERROR(XLOOKUP(G2191,'Tipo de Carga'!A:A,'Tipo de Carga'!B:B))</f>
        <v>Autoabasto</v>
      </c>
      <c r="L2191" s="10">
        <f t="shared" si="2"/>
        <v>4</v>
      </c>
      <c r="M2191" s="10">
        <f t="shared" si="3"/>
        <v>22</v>
      </c>
      <c r="N2191" s="10">
        <f t="shared" si="4"/>
        <v>1</v>
      </c>
      <c r="O2191" s="10" t="str">
        <f t="array" ref="O2191">IFERROR(XLOOKUP(G2191,'Tipo de Carga'!A:A,'Tipo de Carga'!C:C))</f>
        <v>Diesel</v>
      </c>
    </row>
    <row r="2192">
      <c r="A2192" s="16">
        <v>1961.0</v>
      </c>
      <c r="B2192" s="10" t="str">
        <f t="array" ref="B2192">IFERROR(XLOOKUP(A2192,'Asignacion Ene'!A:A,'Asignacion Ene'!C:C))</f>
        <v>MeLi asignado SD</v>
      </c>
      <c r="C2192" s="10" t="str">
        <f t="array" ref="C2192">IFERROR(XLOOKUP(A2192,'Asignacion Ene'!A:A,'Asignacion Ene'!B:B))</f>
        <v>EC-05</v>
      </c>
      <c r="D2192" s="28">
        <v>45679.0</v>
      </c>
      <c r="E2192" s="16" t="s">
        <v>387</v>
      </c>
      <c r="F2192" s="10" t="str">
        <f t="array" ref="F2192">IFERROR(XLOOKUP(E2192,Operadores!A:A,Operadores!B:B))</f>
        <v>HERJOS07</v>
      </c>
      <c r="G2192" s="16" t="s">
        <v>17</v>
      </c>
      <c r="H2192" s="13">
        <v>19.2900000000002</v>
      </c>
      <c r="I2192" s="18">
        <v>380.0</v>
      </c>
      <c r="J2192" s="15">
        <f t="shared" si="5"/>
        <v>7330.2</v>
      </c>
      <c r="K2192" s="10" t="str">
        <f t="array" ref="K2192">IFERROR(XLOOKUP(G2192,'Tipo de Carga'!A:A,'Tipo de Carga'!B:B))</f>
        <v>Autoabasto</v>
      </c>
      <c r="L2192" s="10">
        <f t="shared" si="2"/>
        <v>4</v>
      </c>
      <c r="M2192" s="10">
        <f t="shared" si="3"/>
        <v>22</v>
      </c>
      <c r="N2192" s="10">
        <f t="shared" si="4"/>
        <v>1</v>
      </c>
      <c r="O2192" s="10" t="str">
        <f t="array" ref="O2192">IFERROR(XLOOKUP(G2192,'Tipo de Carga'!A:A,'Tipo de Carga'!C:C))</f>
        <v>Diesel</v>
      </c>
    </row>
    <row r="2193">
      <c r="A2193" s="16">
        <v>1836.0</v>
      </c>
      <c r="B2193" s="10" t="str">
        <f t="array" ref="B2193">IFERROR(XLOOKUP(A2193,'Asignacion Ene'!A:A,'Asignacion Ene'!C:C))</f>
        <v>Full Liver</v>
      </c>
      <c r="C2193" s="10" t="str">
        <f t="array" ref="C2193">IFERROR(XLOOKUP(A2193,'Asignacion Ene'!A:A,'Asignacion Ene'!B:B))</f>
        <v>EC-01</v>
      </c>
      <c r="D2193" s="28">
        <v>45679.0</v>
      </c>
      <c r="E2193" s="16" t="s">
        <v>311</v>
      </c>
      <c r="F2193" s="10" t="str">
        <f t="array" ref="F2193">IFERROR(XLOOKUP(E2193,Operadores!A:A,Operadores!B:B))</f>
        <v>ESGJOS</v>
      </c>
      <c r="G2193" s="16" t="s">
        <v>17</v>
      </c>
      <c r="H2193" s="13">
        <v>19.2900000000002</v>
      </c>
      <c r="I2193" s="18">
        <v>802.0</v>
      </c>
      <c r="J2193" s="15">
        <f t="shared" si="5"/>
        <v>15470.58</v>
      </c>
      <c r="K2193" s="10" t="str">
        <f t="array" ref="K2193">IFERROR(XLOOKUP(G2193,'Tipo de Carga'!A:A,'Tipo de Carga'!B:B))</f>
        <v>Autoabasto</v>
      </c>
      <c r="L2193" s="10">
        <f t="shared" si="2"/>
        <v>4</v>
      </c>
      <c r="M2193" s="10">
        <f t="shared" si="3"/>
        <v>22</v>
      </c>
      <c r="N2193" s="10">
        <f t="shared" si="4"/>
        <v>1</v>
      </c>
      <c r="O2193" s="10" t="str">
        <f t="array" ref="O2193">IFERROR(XLOOKUP(G2193,'Tipo de Carga'!A:A,'Tipo de Carga'!C:C))</f>
        <v>Diesel</v>
      </c>
    </row>
    <row r="2194">
      <c r="A2194" s="16">
        <v>1967.0</v>
      </c>
      <c r="B2194" s="10" t="str">
        <f t="array" ref="B2194">IFERROR(XLOOKUP(A2194,'Asignacion Ene'!A:A,'Asignacion Ene'!C:C))</f>
        <v>Sayer Sencillo</v>
      </c>
      <c r="C2194" s="10" t="str">
        <f t="array" ref="C2194">IFERROR(XLOOKUP(A2194,'Asignacion Ene'!A:A,'Asignacion Ene'!B:B))</f>
        <v>EC-04</v>
      </c>
      <c r="D2194" s="28">
        <v>45679.0</v>
      </c>
      <c r="E2194" s="16" t="s">
        <v>315</v>
      </c>
      <c r="F2194" s="10" t="str">
        <f t="array" ref="F2194">IFERROR(XLOOKUP(E2194,Operadores!A:A,Operadores!B:B))</f>
        <v>BARMIGX</v>
      </c>
      <c r="G2194" s="16" t="s">
        <v>77</v>
      </c>
      <c r="H2194" s="13">
        <v>19.38</v>
      </c>
      <c r="I2194" s="18">
        <v>441.0</v>
      </c>
      <c r="J2194" s="15">
        <f t="shared" si="5"/>
        <v>8546.58</v>
      </c>
      <c r="K2194" s="10" t="str">
        <f t="array" ref="K2194">IFERROR(XLOOKUP(G2194,'Tipo de Carga'!A:A,'Tipo de Carga'!B:B))</f>
        <v>Autoabasto</v>
      </c>
      <c r="L2194" s="10">
        <f t="shared" si="2"/>
        <v>4</v>
      </c>
      <c r="M2194" s="10">
        <f t="shared" si="3"/>
        <v>22</v>
      </c>
      <c r="N2194" s="10">
        <f t="shared" si="4"/>
        <v>1</v>
      </c>
      <c r="O2194" s="10" t="str">
        <f t="array" ref="O2194">IFERROR(XLOOKUP(G2194,'Tipo de Carga'!A:A,'Tipo de Carga'!C:C))</f>
        <v>Diesel</v>
      </c>
    </row>
    <row r="2195">
      <c r="A2195" s="16">
        <v>1948.0</v>
      </c>
      <c r="B2195" s="10" t="str">
        <f t="array" ref="B2195">IFERROR(XLOOKUP(A2195,'Asignacion Ene'!A:A,'Asignacion Ene'!C:C))</f>
        <v>Circuitos</v>
      </c>
      <c r="C2195" s="10" t="str">
        <f t="array" ref="C2195">IFERROR(XLOOKUP(A2195,'Asignacion Ene'!A:A,'Asignacion Ene'!B:B))</f>
        <v>EC-03</v>
      </c>
      <c r="D2195" s="28">
        <v>45679.0</v>
      </c>
      <c r="E2195" s="16" t="s">
        <v>81</v>
      </c>
      <c r="F2195" s="10" t="str">
        <f t="array" ref="F2195">IFERROR(XLOOKUP(E2195,Operadores!A:A,Operadores!B:B))</f>
        <v>MOREFR</v>
      </c>
      <c r="G2195" s="16" t="s">
        <v>77</v>
      </c>
      <c r="H2195" s="13">
        <v>19.38</v>
      </c>
      <c r="I2195" s="18">
        <v>290.0</v>
      </c>
      <c r="J2195" s="15">
        <f t="shared" si="5"/>
        <v>5620.2</v>
      </c>
      <c r="K2195" s="10" t="str">
        <f t="array" ref="K2195">IFERROR(XLOOKUP(G2195,'Tipo de Carga'!A:A,'Tipo de Carga'!B:B))</f>
        <v>Autoabasto</v>
      </c>
      <c r="L2195" s="10">
        <f t="shared" si="2"/>
        <v>4</v>
      </c>
      <c r="M2195" s="10">
        <f t="shared" si="3"/>
        <v>22</v>
      </c>
      <c r="N2195" s="10">
        <f t="shared" si="4"/>
        <v>1</v>
      </c>
      <c r="O2195" s="10" t="str">
        <f t="array" ref="O2195">IFERROR(XLOOKUP(G2195,'Tipo de Carga'!A:A,'Tipo de Carga'!C:C))</f>
        <v>Diesel</v>
      </c>
    </row>
    <row r="2196">
      <c r="A2196" s="16">
        <v>1854.0</v>
      </c>
      <c r="B2196" s="10" t="str">
        <f t="array" ref="B2196">IFERROR(XLOOKUP(A2196,'Asignacion Ene'!A:A,'Asignacion Ene'!C:C))</f>
        <v>Hisense</v>
      </c>
      <c r="C2196" s="10" t="str">
        <f t="array" ref="C2196">IFERROR(XLOOKUP(A2196,'Asignacion Ene'!A:A,'Asignacion Ene'!B:B))</f>
        <v>EC-03</v>
      </c>
      <c r="D2196" s="28">
        <v>45679.0</v>
      </c>
      <c r="E2196" s="16" t="s">
        <v>181</v>
      </c>
      <c r="F2196" s="10" t="str">
        <f t="array" ref="F2196">IFERROR(XLOOKUP(E2196,Operadores!A:A,Operadores!B:B))</f>
        <v>CARMAUX</v>
      </c>
      <c r="G2196" s="16" t="s">
        <v>77</v>
      </c>
      <c r="H2196" s="13">
        <v>19.38</v>
      </c>
      <c r="I2196" s="18">
        <v>815.0</v>
      </c>
      <c r="J2196" s="15">
        <f t="shared" si="5"/>
        <v>15794.7</v>
      </c>
      <c r="K2196" s="10" t="str">
        <f t="array" ref="K2196">IFERROR(XLOOKUP(G2196,'Tipo de Carga'!A:A,'Tipo de Carga'!B:B))</f>
        <v>Autoabasto</v>
      </c>
      <c r="L2196" s="10">
        <f t="shared" si="2"/>
        <v>4</v>
      </c>
      <c r="M2196" s="10">
        <f t="shared" si="3"/>
        <v>22</v>
      </c>
      <c r="N2196" s="10">
        <f t="shared" si="4"/>
        <v>1</v>
      </c>
      <c r="O2196" s="10" t="str">
        <f t="array" ref="O2196">IFERROR(XLOOKUP(G2196,'Tipo de Carga'!A:A,'Tipo de Carga'!C:C))</f>
        <v>Diesel</v>
      </c>
    </row>
    <row r="2197">
      <c r="A2197" s="16">
        <v>1996.0</v>
      </c>
      <c r="B2197" s="10" t="str">
        <f t="array" ref="B2197">IFERROR(XLOOKUP(A2197,'Asignacion Ene'!A:A,'Asignacion Ene'!C:C))</f>
        <v>MeLi Dedicado Merida</v>
      </c>
      <c r="C2197" s="10" t="str">
        <f t="array" ref="C2197">IFERROR(XLOOKUP(A2197,'Asignacion Ene'!A:A,'Asignacion Ene'!B:B))</f>
        <v>EC-05</v>
      </c>
      <c r="D2197" s="28">
        <v>45679.0</v>
      </c>
      <c r="E2197" s="16" t="s">
        <v>339</v>
      </c>
      <c r="F2197" s="10" t="str">
        <f t="array" ref="F2197">IFERROR(XLOOKUP(E2197,Operadores!A:A,Operadores!B:B))</f>
        <v>AGUARM</v>
      </c>
      <c r="G2197" s="16" t="s">
        <v>77</v>
      </c>
      <c r="H2197" s="13">
        <v>19.38</v>
      </c>
      <c r="I2197" s="18">
        <v>358.1</v>
      </c>
      <c r="J2197" s="15">
        <f t="shared" si="5"/>
        <v>6939.978</v>
      </c>
      <c r="K2197" s="10" t="str">
        <f t="array" ref="K2197">IFERROR(XLOOKUP(G2197,'Tipo de Carga'!A:A,'Tipo de Carga'!B:B))</f>
        <v>Autoabasto</v>
      </c>
      <c r="L2197" s="10">
        <f t="shared" si="2"/>
        <v>4</v>
      </c>
      <c r="M2197" s="10">
        <f t="shared" si="3"/>
        <v>22</v>
      </c>
      <c r="N2197" s="10">
        <f t="shared" si="4"/>
        <v>1</v>
      </c>
      <c r="O2197" s="10" t="str">
        <f t="array" ref="O2197">IFERROR(XLOOKUP(G2197,'Tipo de Carga'!A:A,'Tipo de Carga'!C:C))</f>
        <v>Diesel</v>
      </c>
    </row>
    <row r="2198">
      <c r="A2198" s="16">
        <v>1971.0</v>
      </c>
      <c r="B2198" s="10" t="str">
        <f t="array" ref="B2198">IFERROR(XLOOKUP(A2198,'Asignacion Ene'!A:A,'Asignacion Ene'!C:C))</f>
        <v>Sayer Sencillo</v>
      </c>
      <c r="C2198" s="10" t="str">
        <f t="array" ref="C2198">IFERROR(XLOOKUP(A2198,'Asignacion Ene'!A:A,'Asignacion Ene'!B:B))</f>
        <v>EC-04</v>
      </c>
      <c r="D2198" s="28">
        <v>45679.0</v>
      </c>
      <c r="E2198" s="16" t="s">
        <v>79</v>
      </c>
      <c r="F2198" s="10" t="str">
        <f t="array" ref="F2198">IFERROR(XLOOKUP(E2198,Operadores!A:A,Operadores!B:B))</f>
        <v>OLVOSX</v>
      </c>
      <c r="G2198" s="16" t="s">
        <v>77</v>
      </c>
      <c r="H2198" s="13">
        <v>19.38</v>
      </c>
      <c r="I2198" s="18">
        <v>265.03</v>
      </c>
      <c r="J2198" s="15">
        <f t="shared" si="5"/>
        <v>5136.2814</v>
      </c>
      <c r="K2198" s="10" t="str">
        <f t="array" ref="K2198">IFERROR(XLOOKUP(G2198,'Tipo de Carga'!A:A,'Tipo de Carga'!B:B))</f>
        <v>Autoabasto</v>
      </c>
      <c r="L2198" s="10">
        <f t="shared" si="2"/>
        <v>4</v>
      </c>
      <c r="M2198" s="10">
        <f t="shared" si="3"/>
        <v>22</v>
      </c>
      <c r="N2198" s="10">
        <f t="shared" si="4"/>
        <v>1</v>
      </c>
      <c r="O2198" s="10" t="str">
        <f t="array" ref="O2198">IFERROR(XLOOKUP(G2198,'Tipo de Carga'!A:A,'Tipo de Carga'!C:C))</f>
        <v>Diesel</v>
      </c>
    </row>
    <row r="2199">
      <c r="A2199" s="16">
        <v>1822.0</v>
      </c>
      <c r="B2199" s="10" t="str">
        <f t="array" ref="B2199">IFERROR(XLOOKUP(A2199,'Asignacion Ene'!A:A,'Asignacion Ene'!C:C))</f>
        <v>Sayer Vuelteros</v>
      </c>
      <c r="C2199" s="10" t="str">
        <f t="array" ref="C2199">IFERROR(XLOOKUP(A2199,'Asignacion Ene'!A:A,'Asignacion Ene'!B:B))</f>
        <v>EC-04</v>
      </c>
      <c r="D2199" s="28">
        <v>45679.0</v>
      </c>
      <c r="E2199" s="16" t="s">
        <v>399</v>
      </c>
      <c r="F2199" s="10" t="str">
        <f t="array" ref="F2199">IFERROR(XLOOKUP(E2199,Operadores!A:A,Operadores!B:B))</f>
        <v>OLVJES</v>
      </c>
      <c r="G2199" s="16" t="s">
        <v>77</v>
      </c>
      <c r="H2199" s="13">
        <v>19.38</v>
      </c>
      <c r="I2199" s="18">
        <v>824.55</v>
      </c>
      <c r="J2199" s="15">
        <f t="shared" si="5"/>
        <v>15979.779</v>
      </c>
      <c r="K2199" s="10" t="str">
        <f t="array" ref="K2199">IFERROR(XLOOKUP(G2199,'Tipo de Carga'!A:A,'Tipo de Carga'!B:B))</f>
        <v>Autoabasto</v>
      </c>
      <c r="L2199" s="10">
        <f t="shared" si="2"/>
        <v>4</v>
      </c>
      <c r="M2199" s="10">
        <f t="shared" si="3"/>
        <v>22</v>
      </c>
      <c r="N2199" s="10">
        <f t="shared" si="4"/>
        <v>1</v>
      </c>
      <c r="O2199" s="10" t="str">
        <f t="array" ref="O2199">IFERROR(XLOOKUP(G2199,'Tipo de Carga'!A:A,'Tipo de Carga'!C:C))</f>
        <v>Diesel</v>
      </c>
    </row>
    <row r="2200">
      <c r="A2200" s="16">
        <v>1799.0</v>
      </c>
      <c r="B2200" s="10" t="str">
        <f t="array" ref="B2200">IFERROR(XLOOKUP(A2200,'Asignacion Ene'!A:A,'Asignacion Ene'!C:C))</f>
        <v>Sayer Full</v>
      </c>
      <c r="C2200" s="10" t="str">
        <f t="array" ref="C2200">IFERROR(XLOOKUP(A2200,'Asignacion Ene'!A:A,'Asignacion Ene'!B:B))</f>
        <v>EC-04</v>
      </c>
      <c r="D2200" s="28">
        <v>45679.0</v>
      </c>
      <c r="E2200" s="16" t="s">
        <v>209</v>
      </c>
      <c r="F2200" s="10" t="str">
        <f t="array" ref="F2200">IFERROR(XLOOKUP(E2200,Operadores!A:A,Operadores!B:B))</f>
        <v>FERFRA</v>
      </c>
      <c r="G2200" s="16" t="s">
        <v>77</v>
      </c>
      <c r="H2200" s="13">
        <v>19.38</v>
      </c>
      <c r="I2200" s="18">
        <v>515.01</v>
      </c>
      <c r="J2200" s="15">
        <f t="shared" si="5"/>
        <v>9980.8938</v>
      </c>
      <c r="K2200" s="10" t="str">
        <f t="array" ref="K2200">IFERROR(XLOOKUP(G2200,'Tipo de Carga'!A:A,'Tipo de Carga'!B:B))</f>
        <v>Autoabasto</v>
      </c>
      <c r="L2200" s="10">
        <f t="shared" si="2"/>
        <v>4</v>
      </c>
      <c r="M2200" s="10">
        <f t="shared" si="3"/>
        <v>22</v>
      </c>
      <c r="N2200" s="10">
        <f t="shared" si="4"/>
        <v>1</v>
      </c>
      <c r="O2200" s="10" t="str">
        <f t="array" ref="O2200">IFERROR(XLOOKUP(G2200,'Tipo de Carga'!A:A,'Tipo de Carga'!C:C))</f>
        <v>Diesel</v>
      </c>
    </row>
    <row r="2201">
      <c r="A2201" s="16">
        <v>309.0</v>
      </c>
      <c r="B2201" s="10" t="str">
        <f t="array" ref="B2201">IFERROR(XLOOKUP(A2201,'Asignacion Ene'!A:A,'Asignacion Ene'!C:C))</f>
        <v>Sayer Thorton</v>
      </c>
      <c r="C2201" s="10" t="str">
        <f t="array" ref="C2201">IFERROR(XLOOKUP(A2201,'Asignacion Ene'!A:A,'Asignacion Ene'!B:B))</f>
        <v>EC-04</v>
      </c>
      <c r="D2201" s="28">
        <v>45679.0</v>
      </c>
      <c r="E2201" s="16" t="s">
        <v>154</v>
      </c>
      <c r="F2201" s="10" t="str">
        <f t="array" ref="F2201">IFERROR(XLOOKUP(E2201,Operadores!A:A,Operadores!B:B))</f>
        <v>REVELI</v>
      </c>
      <c r="G2201" s="16" t="s">
        <v>77</v>
      </c>
      <c r="H2201" s="13">
        <v>19.38</v>
      </c>
      <c r="I2201" s="18">
        <v>375.01</v>
      </c>
      <c r="J2201" s="15">
        <f t="shared" si="5"/>
        <v>7267.6938</v>
      </c>
      <c r="K2201" s="10" t="str">
        <f t="array" ref="K2201">IFERROR(XLOOKUP(G2201,'Tipo de Carga'!A:A,'Tipo de Carga'!B:B))</f>
        <v>Autoabasto</v>
      </c>
      <c r="L2201" s="10">
        <f t="shared" si="2"/>
        <v>4</v>
      </c>
      <c r="M2201" s="10">
        <f t="shared" si="3"/>
        <v>22</v>
      </c>
      <c r="N2201" s="10">
        <f t="shared" si="4"/>
        <v>1</v>
      </c>
      <c r="O2201" s="10" t="str">
        <f t="array" ref="O2201">IFERROR(XLOOKUP(G2201,'Tipo de Carga'!A:A,'Tipo de Carga'!C:C))</f>
        <v>Diesel</v>
      </c>
    </row>
    <row r="2202">
      <c r="A2202" s="16">
        <v>2093.0</v>
      </c>
      <c r="B2202" s="10" t="str">
        <f t="array" ref="B2202">IFERROR(XLOOKUP(A2202,'Asignacion Ene'!A:A,'Asignacion Ene'!C:C))</f>
        <v>Available</v>
      </c>
      <c r="C2202" s="10" t="str">
        <f t="array" ref="C2202">IFERROR(XLOOKUP(A2202,'Asignacion Ene'!A:A,'Asignacion Ene'!B:B))</f>
        <v>TTE</v>
      </c>
      <c r="D2202" s="28">
        <v>45679.0</v>
      </c>
      <c r="E2202" s="16" t="s">
        <v>32</v>
      </c>
      <c r="F2202" s="10" t="str">
        <f t="array" ref="F2202">IFERROR(XLOOKUP(E2202,Operadores!A:A,Operadores!B:B))</f>
        <v>MTTO</v>
      </c>
      <c r="G2202" s="16" t="s">
        <v>77</v>
      </c>
      <c r="H2202" s="13">
        <v>19.38</v>
      </c>
      <c r="I2202" s="18">
        <v>878.96</v>
      </c>
      <c r="J2202" s="15">
        <f t="shared" si="5"/>
        <v>17034.2448</v>
      </c>
      <c r="K2202" s="10" t="str">
        <f t="array" ref="K2202">IFERROR(XLOOKUP(G2202,'Tipo de Carga'!A:A,'Tipo de Carga'!B:B))</f>
        <v>Autoabasto</v>
      </c>
      <c r="L2202" s="10">
        <f t="shared" si="2"/>
        <v>4</v>
      </c>
      <c r="M2202" s="10">
        <f t="shared" si="3"/>
        <v>22</v>
      </c>
      <c r="N2202" s="10">
        <f t="shared" si="4"/>
        <v>1</v>
      </c>
      <c r="O2202" s="10" t="str">
        <f t="array" ref="O2202">IFERROR(XLOOKUP(G2202,'Tipo de Carga'!A:A,'Tipo de Carga'!C:C))</f>
        <v>Diesel</v>
      </c>
    </row>
    <row r="2203">
      <c r="A2203" s="16">
        <v>1835.0</v>
      </c>
      <c r="B2203" s="10" t="str">
        <f t="array" ref="B2203">IFERROR(XLOOKUP(A2203,'Asignacion Ene'!A:A,'Asignacion Ene'!C:C))</f>
        <v>Sayer Sencillo</v>
      </c>
      <c r="C2203" s="10" t="str">
        <f t="array" ref="C2203">IFERROR(XLOOKUP(A2203,'Asignacion Ene'!A:A,'Asignacion Ene'!B:B))</f>
        <v>EC-04</v>
      </c>
      <c r="D2203" s="28">
        <v>45679.0</v>
      </c>
      <c r="E2203" s="16" t="s">
        <v>357</v>
      </c>
      <c r="F2203" s="10" t="str">
        <f t="array" ref="F2203">IFERROR(XLOOKUP(E2203,Operadores!A:A,Operadores!B:B))</f>
        <v>GARCRU</v>
      </c>
      <c r="G2203" s="16" t="s">
        <v>77</v>
      </c>
      <c r="H2203" s="13">
        <v>19.38</v>
      </c>
      <c r="I2203" s="18">
        <v>595.4</v>
      </c>
      <c r="J2203" s="15">
        <f t="shared" si="5"/>
        <v>11538.852</v>
      </c>
      <c r="K2203" s="10" t="str">
        <f t="array" ref="K2203">IFERROR(XLOOKUP(G2203,'Tipo de Carga'!A:A,'Tipo de Carga'!B:B))</f>
        <v>Autoabasto</v>
      </c>
      <c r="L2203" s="10">
        <f t="shared" si="2"/>
        <v>4</v>
      </c>
      <c r="M2203" s="10">
        <f t="shared" si="3"/>
        <v>22</v>
      </c>
      <c r="N2203" s="10">
        <f t="shared" si="4"/>
        <v>1</v>
      </c>
      <c r="O2203" s="10" t="str">
        <f t="array" ref="O2203">IFERROR(XLOOKUP(G2203,'Tipo de Carga'!A:A,'Tipo de Carga'!C:C))</f>
        <v>Diesel</v>
      </c>
    </row>
    <row r="2204">
      <c r="A2204" s="16">
        <v>2105.0</v>
      </c>
      <c r="B2204" s="10" t="str">
        <f t="array" ref="B2204">IFERROR(XLOOKUP(A2204,'Asignacion Ene'!A:A,'Asignacion Ene'!C:C))</f>
        <v>Available</v>
      </c>
      <c r="C2204" s="10" t="str">
        <f t="array" ref="C2204">IFERROR(XLOOKUP(A2204,'Asignacion Ene'!A:A,'Asignacion Ene'!B:B))</f>
        <v>TTE</v>
      </c>
      <c r="D2204" s="28">
        <v>45679.0</v>
      </c>
      <c r="E2204" s="16" t="s">
        <v>32</v>
      </c>
      <c r="F2204" s="10" t="str">
        <f t="array" ref="F2204">IFERROR(XLOOKUP(E2204,Operadores!A:A,Operadores!B:B))</f>
        <v>MTTO</v>
      </c>
      <c r="G2204" s="16" t="s">
        <v>77</v>
      </c>
      <c r="H2204" s="13">
        <v>19.38</v>
      </c>
      <c r="I2204" s="18">
        <v>935.11</v>
      </c>
      <c r="J2204" s="15">
        <f t="shared" si="5"/>
        <v>18122.4318</v>
      </c>
      <c r="K2204" s="10" t="str">
        <f t="array" ref="K2204">IFERROR(XLOOKUP(G2204,'Tipo de Carga'!A:A,'Tipo de Carga'!B:B))</f>
        <v>Autoabasto</v>
      </c>
      <c r="L2204" s="10">
        <f t="shared" si="2"/>
        <v>4</v>
      </c>
      <c r="M2204" s="10">
        <f t="shared" si="3"/>
        <v>22</v>
      </c>
      <c r="N2204" s="10">
        <f t="shared" si="4"/>
        <v>1</v>
      </c>
      <c r="O2204" s="10" t="str">
        <f t="array" ref="O2204">IFERROR(XLOOKUP(G2204,'Tipo de Carga'!A:A,'Tipo de Carga'!C:C))</f>
        <v>Diesel</v>
      </c>
    </row>
    <row r="2205">
      <c r="A2205" s="16">
        <v>1786.0</v>
      </c>
      <c r="B2205" s="10" t="str">
        <f t="array" ref="B2205">IFERROR(XLOOKUP(A2205,'Asignacion Ene'!A:A,'Asignacion Ene'!C:C))</f>
        <v>Sayer Sencillo</v>
      </c>
      <c r="C2205" s="10" t="str">
        <f t="array" ref="C2205">IFERROR(XLOOKUP(A2205,'Asignacion Ene'!A:A,'Asignacion Ene'!B:B))</f>
        <v>EC-04</v>
      </c>
      <c r="D2205" s="28">
        <v>45679.0</v>
      </c>
      <c r="E2205" s="16" t="s">
        <v>334</v>
      </c>
      <c r="F2205" s="10" t="str">
        <f t="array" ref="F2205">IFERROR(XLOOKUP(E2205,Operadores!A:A,Operadores!B:B))</f>
        <v>GARISM</v>
      </c>
      <c r="G2205" s="16" t="s">
        <v>77</v>
      </c>
      <c r="H2205" s="13">
        <v>19.38</v>
      </c>
      <c r="I2205" s="18">
        <v>655.05</v>
      </c>
      <c r="J2205" s="15">
        <f t="shared" si="5"/>
        <v>12694.869</v>
      </c>
      <c r="K2205" s="10" t="str">
        <f t="array" ref="K2205">IFERROR(XLOOKUP(G2205,'Tipo de Carga'!A:A,'Tipo de Carga'!B:B))</f>
        <v>Autoabasto</v>
      </c>
      <c r="L2205" s="10">
        <f t="shared" si="2"/>
        <v>4</v>
      </c>
      <c r="M2205" s="10">
        <f t="shared" si="3"/>
        <v>22</v>
      </c>
      <c r="N2205" s="10">
        <f t="shared" si="4"/>
        <v>1</v>
      </c>
      <c r="O2205" s="10" t="str">
        <f t="array" ref="O2205">IFERROR(XLOOKUP(G2205,'Tipo de Carga'!A:A,'Tipo de Carga'!C:C))</f>
        <v>Diesel</v>
      </c>
    </row>
    <row r="2206">
      <c r="A2206" s="16">
        <v>1895.0</v>
      </c>
      <c r="B2206" s="10" t="str">
        <f t="array" ref="B2206">IFERROR(XLOOKUP(A2206,'Asignacion Ene'!A:A,'Asignacion Ene'!C:C))</f>
        <v>Sayer Sencillo</v>
      </c>
      <c r="C2206" s="10" t="str">
        <f t="array" ref="C2206">IFERROR(XLOOKUP(A2206,'Asignacion Ene'!A:A,'Asignacion Ene'!B:B))</f>
        <v>EC-04</v>
      </c>
      <c r="D2206" s="28">
        <v>45679.0</v>
      </c>
      <c r="E2206" s="16" t="s">
        <v>349</v>
      </c>
      <c r="F2206" s="10" t="str">
        <f t="array" ref="F2206">IFERROR(XLOOKUP(E2206,Operadores!A:A,Operadores!B:B))</f>
        <v>FABMA</v>
      </c>
      <c r="G2206" s="16" t="s">
        <v>77</v>
      </c>
      <c r="H2206" s="13">
        <v>19.38</v>
      </c>
      <c r="I2206" s="18">
        <v>436.89</v>
      </c>
      <c r="J2206" s="15">
        <f t="shared" si="5"/>
        <v>8466.9282</v>
      </c>
      <c r="K2206" s="10" t="str">
        <f t="array" ref="K2206">IFERROR(XLOOKUP(G2206,'Tipo de Carga'!A:A,'Tipo de Carga'!B:B))</f>
        <v>Autoabasto</v>
      </c>
      <c r="L2206" s="10">
        <f t="shared" si="2"/>
        <v>4</v>
      </c>
      <c r="M2206" s="10">
        <f t="shared" si="3"/>
        <v>22</v>
      </c>
      <c r="N2206" s="10">
        <f t="shared" si="4"/>
        <v>1</v>
      </c>
      <c r="O2206" s="10" t="str">
        <f t="array" ref="O2206">IFERROR(XLOOKUP(G2206,'Tipo de Carga'!A:A,'Tipo de Carga'!C:C))</f>
        <v>Diesel</v>
      </c>
    </row>
    <row r="2207">
      <c r="A2207" s="16">
        <v>2068.0</v>
      </c>
      <c r="B2207" s="10" t="str">
        <f t="array" ref="B2207">IFERROR(XLOOKUP(A2207,'Asignacion Ene'!A:A,'Asignacion Ene'!C:C))</f>
        <v>Sayer Pipas</v>
      </c>
      <c r="C2207" s="10" t="str">
        <f t="array" ref="C2207">IFERROR(XLOOKUP(A2207,'Asignacion Ene'!A:A,'Asignacion Ene'!B:B))</f>
        <v>EC-04</v>
      </c>
      <c r="D2207" s="28">
        <v>45679.0</v>
      </c>
      <c r="E2207" s="16" t="s">
        <v>356</v>
      </c>
      <c r="F2207" s="10" t="str">
        <f t="array" ref="F2207">IFERROR(XLOOKUP(E2207,Operadores!A:A,Operadores!B:B))</f>
        <v>LEMMIG</v>
      </c>
      <c r="G2207" s="16" t="s">
        <v>77</v>
      </c>
      <c r="H2207" s="13">
        <v>19.38</v>
      </c>
      <c r="I2207" s="18">
        <v>730.0</v>
      </c>
      <c r="J2207" s="15">
        <f t="shared" si="5"/>
        <v>14147.4</v>
      </c>
      <c r="K2207" s="10" t="str">
        <f t="array" ref="K2207">IFERROR(XLOOKUP(G2207,'Tipo de Carga'!A:A,'Tipo de Carga'!B:B))</f>
        <v>Autoabasto</v>
      </c>
      <c r="L2207" s="10">
        <f t="shared" si="2"/>
        <v>4</v>
      </c>
      <c r="M2207" s="10">
        <f t="shared" si="3"/>
        <v>22</v>
      </c>
      <c r="N2207" s="10">
        <f t="shared" si="4"/>
        <v>1</v>
      </c>
      <c r="O2207" s="10" t="str">
        <f t="array" ref="O2207">IFERROR(XLOOKUP(G2207,'Tipo de Carga'!A:A,'Tipo de Carga'!C:C))</f>
        <v>Diesel</v>
      </c>
    </row>
    <row r="2208">
      <c r="A2208" s="16">
        <v>2056.0</v>
      </c>
      <c r="B2208" s="10" t="str">
        <f t="array" ref="B2208">IFERROR(XLOOKUP(A2208,'Asignacion Ene'!A:A,'Asignacion Ene'!C:C))</f>
        <v>PISA Gdl</v>
      </c>
      <c r="C2208" s="10" t="str">
        <f t="array" ref="C2208">IFERROR(XLOOKUP(A2208,'Asignacion Ene'!A:A,'Asignacion Ene'!B:B))</f>
        <v>EC-06</v>
      </c>
      <c r="D2208" s="28">
        <v>45679.0</v>
      </c>
      <c r="E2208" s="16" t="s">
        <v>336</v>
      </c>
      <c r="F2208" s="10" t="str">
        <f t="array" ref="F2208">IFERROR(XLOOKUP(E2208,Operadores!A:A,Operadores!B:B))</f>
        <v>AQUISA</v>
      </c>
      <c r="G2208" s="16" t="s">
        <v>83</v>
      </c>
      <c r="H2208" s="13">
        <v>19.38</v>
      </c>
      <c r="I2208" s="18">
        <v>680.0</v>
      </c>
      <c r="J2208" s="15">
        <f t="shared" si="5"/>
        <v>13178.4</v>
      </c>
      <c r="K2208" s="10" t="str">
        <f t="array" ref="K2208">IFERROR(XLOOKUP(G2208,'Tipo de Carga'!A:A,'Tipo de Carga'!B:B))</f>
        <v>Autoabasto</v>
      </c>
      <c r="L2208" s="10">
        <f t="shared" si="2"/>
        <v>4</v>
      </c>
      <c r="M2208" s="10">
        <f t="shared" si="3"/>
        <v>22</v>
      </c>
      <c r="N2208" s="10">
        <f t="shared" si="4"/>
        <v>1</v>
      </c>
      <c r="O2208" s="10" t="str">
        <f t="array" ref="O2208">IFERROR(XLOOKUP(G2208,'Tipo de Carga'!A:A,'Tipo de Carga'!C:C))</f>
        <v>Diesel</v>
      </c>
    </row>
    <row r="2209">
      <c r="A2209" s="16">
        <v>1794.0</v>
      </c>
      <c r="B2209" s="10" t="str">
        <f t="array" ref="B2209">IFERROR(XLOOKUP(A2209,'Asignacion Ene'!A:A,'Asignacion Ene'!C:C))</f>
        <v>Peñafiel Tlajomulco</v>
      </c>
      <c r="C2209" s="10" t="str">
        <f t="array" ref="C2209">IFERROR(XLOOKUP(A2209,'Asignacion Ene'!A:A,'Asignacion Ene'!B:B))</f>
        <v>EC-06</v>
      </c>
      <c r="D2209" s="28">
        <v>45679.0</v>
      </c>
      <c r="E2209" s="16" t="s">
        <v>278</v>
      </c>
      <c r="F2209" s="10" t="str">
        <f t="array" ref="F2209">IFERROR(XLOOKUP(E2209,Operadores!A:A,Operadores!B:B))</f>
        <v>BUEOSC</v>
      </c>
      <c r="G2209" s="16" t="s">
        <v>83</v>
      </c>
      <c r="H2209" s="13">
        <v>19.38</v>
      </c>
      <c r="I2209" s="18">
        <v>505.0</v>
      </c>
      <c r="J2209" s="15">
        <f t="shared" si="5"/>
        <v>9786.9</v>
      </c>
      <c r="K2209" s="10" t="str">
        <f t="array" ref="K2209">IFERROR(XLOOKUP(G2209,'Tipo de Carga'!A:A,'Tipo de Carga'!B:B))</f>
        <v>Autoabasto</v>
      </c>
      <c r="L2209" s="10">
        <f t="shared" si="2"/>
        <v>4</v>
      </c>
      <c r="M2209" s="10">
        <f t="shared" si="3"/>
        <v>22</v>
      </c>
      <c r="N2209" s="10">
        <f t="shared" si="4"/>
        <v>1</v>
      </c>
      <c r="O2209" s="10" t="str">
        <f t="array" ref="O2209">IFERROR(XLOOKUP(G2209,'Tipo de Carga'!A:A,'Tipo de Carga'!C:C))</f>
        <v>Diesel</v>
      </c>
    </row>
    <row r="2210">
      <c r="A2210" s="16">
        <v>1796.0</v>
      </c>
      <c r="B2210" s="10" t="str">
        <f t="array" ref="B2210">IFERROR(XLOOKUP(A2210,'Asignacion Ene'!A:A,'Asignacion Ene'!C:C))</f>
        <v>Peñafiel Tlajomulco</v>
      </c>
      <c r="C2210" s="10" t="str">
        <f t="array" ref="C2210">IFERROR(XLOOKUP(A2210,'Asignacion Ene'!A:A,'Asignacion Ene'!B:B))</f>
        <v>EC-06</v>
      </c>
      <c r="D2210" s="28">
        <v>45679.0</v>
      </c>
      <c r="E2210" s="16" t="s">
        <v>157</v>
      </c>
      <c r="F2210" s="10" t="str">
        <f t="array" ref="F2210">IFERROR(XLOOKUP(E2210,Operadores!A:A,Operadores!B:B))</f>
        <v>FLOJOS02</v>
      </c>
      <c r="G2210" s="16" t="s">
        <v>83</v>
      </c>
      <c r="H2210" s="13">
        <v>19.38</v>
      </c>
      <c r="I2210" s="18">
        <v>490.0</v>
      </c>
      <c r="J2210" s="15">
        <f t="shared" si="5"/>
        <v>9496.2</v>
      </c>
      <c r="K2210" s="10" t="str">
        <f t="array" ref="K2210">IFERROR(XLOOKUP(G2210,'Tipo de Carga'!A:A,'Tipo de Carga'!B:B))</f>
        <v>Autoabasto</v>
      </c>
      <c r="L2210" s="10">
        <f t="shared" si="2"/>
        <v>4</v>
      </c>
      <c r="M2210" s="10">
        <f t="shared" si="3"/>
        <v>22</v>
      </c>
      <c r="N2210" s="10">
        <f t="shared" si="4"/>
        <v>1</v>
      </c>
      <c r="O2210" s="10" t="str">
        <f t="array" ref="O2210">IFERROR(XLOOKUP(G2210,'Tipo de Carga'!A:A,'Tipo de Carga'!C:C))</f>
        <v>Diesel</v>
      </c>
    </row>
    <row r="2211">
      <c r="A2211" s="16">
        <v>1947.0</v>
      </c>
      <c r="B2211" s="10" t="str">
        <f t="array" ref="B2211">IFERROR(XLOOKUP(A2211,'Asignacion Ene'!A:A,'Asignacion Ene'!C:C))</f>
        <v>Circuitos</v>
      </c>
      <c r="C2211" s="10" t="str">
        <f t="array" ref="C2211">IFERROR(XLOOKUP(A2211,'Asignacion Ene'!A:A,'Asignacion Ene'!B:B))</f>
        <v>EC-03</v>
      </c>
      <c r="D2211" s="28">
        <v>45679.0</v>
      </c>
      <c r="E2211" s="16" t="s">
        <v>41</v>
      </c>
      <c r="F2211" s="10" t="str">
        <f t="array" ref="F2211">IFERROR(XLOOKUP(E2211,Operadores!A:A,Operadores!B:B))</f>
        <v>DAMOS</v>
      </c>
      <c r="G2211" s="16" t="s">
        <v>83</v>
      </c>
      <c r="H2211" s="13">
        <v>19.38</v>
      </c>
      <c r="I2211" s="18">
        <v>314.0</v>
      </c>
      <c r="J2211" s="15">
        <f t="shared" si="5"/>
        <v>6085.32</v>
      </c>
      <c r="K2211" s="10" t="str">
        <f t="array" ref="K2211">IFERROR(XLOOKUP(G2211,'Tipo de Carga'!A:A,'Tipo de Carga'!B:B))</f>
        <v>Autoabasto</v>
      </c>
      <c r="L2211" s="10">
        <f t="shared" si="2"/>
        <v>4</v>
      </c>
      <c r="M2211" s="10">
        <f t="shared" si="3"/>
        <v>22</v>
      </c>
      <c r="N2211" s="10">
        <f t="shared" si="4"/>
        <v>1</v>
      </c>
      <c r="O2211" s="10" t="str">
        <f t="array" ref="O2211">IFERROR(XLOOKUP(G2211,'Tipo de Carga'!A:A,'Tipo de Carga'!C:C))</f>
        <v>Diesel</v>
      </c>
    </row>
    <row r="2212">
      <c r="A2212" s="16">
        <v>1947.0</v>
      </c>
      <c r="B2212" s="10" t="str">
        <f t="array" ref="B2212">IFERROR(XLOOKUP(A2212,'Asignacion Ene'!A:A,'Asignacion Ene'!C:C))</f>
        <v>Circuitos</v>
      </c>
      <c r="C2212" s="10" t="str">
        <f t="array" ref="C2212">IFERROR(XLOOKUP(A2212,'Asignacion Ene'!A:A,'Asignacion Ene'!B:B))</f>
        <v>EC-03</v>
      </c>
      <c r="D2212" s="28">
        <v>45679.0</v>
      </c>
      <c r="E2212" s="16" t="s">
        <v>41</v>
      </c>
      <c r="F2212" s="10" t="str">
        <f t="array" ref="F2212">IFERROR(XLOOKUP(E2212,Operadores!A:A,Operadores!B:B))</f>
        <v>DAMOS</v>
      </c>
      <c r="G2212" s="16" t="s">
        <v>83</v>
      </c>
      <c r="H2212" s="13">
        <v>19.38</v>
      </c>
      <c r="I2212" s="18">
        <v>0.0</v>
      </c>
      <c r="J2212" s="15">
        <f t="shared" si="5"/>
        <v>0</v>
      </c>
      <c r="K2212" s="10" t="str">
        <f t="array" ref="K2212">IFERROR(XLOOKUP(G2212,'Tipo de Carga'!A:A,'Tipo de Carga'!B:B))</f>
        <v>Autoabasto</v>
      </c>
      <c r="L2212" s="10">
        <f t="shared" si="2"/>
        <v>4</v>
      </c>
      <c r="M2212" s="10">
        <f t="shared" si="3"/>
        <v>22</v>
      </c>
      <c r="N2212" s="10">
        <f t="shared" si="4"/>
        <v>1</v>
      </c>
      <c r="O2212" s="10" t="str">
        <f t="array" ref="O2212">IFERROR(XLOOKUP(G2212,'Tipo de Carga'!A:A,'Tipo de Carga'!C:C))</f>
        <v>Diesel</v>
      </c>
    </row>
    <row r="2213">
      <c r="A2213" s="16">
        <v>1888.0</v>
      </c>
      <c r="B2213" s="10" t="str">
        <f t="array" ref="B2213">IFERROR(XLOOKUP(A2213,'Asignacion Ene'!A:A,'Asignacion Ene'!C:C))</f>
        <v>Circuitos</v>
      </c>
      <c r="C2213" s="10" t="str">
        <f t="array" ref="C2213">IFERROR(XLOOKUP(A2213,'Asignacion Ene'!A:A,'Asignacion Ene'!B:B))</f>
        <v>EC-03</v>
      </c>
      <c r="D2213" s="28">
        <v>45679.0</v>
      </c>
      <c r="E2213" s="16" t="s">
        <v>84</v>
      </c>
      <c r="F2213" s="10" t="str">
        <f t="array" ref="F2213">IFERROR(XLOOKUP(E2213,Operadores!A:A,Operadores!B:B))</f>
        <v>CUAJOR</v>
      </c>
      <c r="G2213" s="16" t="s">
        <v>83</v>
      </c>
      <c r="H2213" s="13">
        <v>19.38</v>
      </c>
      <c r="I2213" s="18">
        <v>520.0</v>
      </c>
      <c r="J2213" s="15">
        <f t="shared" si="5"/>
        <v>10077.6</v>
      </c>
      <c r="K2213" s="10" t="str">
        <f t="array" ref="K2213">IFERROR(XLOOKUP(G2213,'Tipo de Carga'!A:A,'Tipo de Carga'!B:B))</f>
        <v>Autoabasto</v>
      </c>
      <c r="L2213" s="10">
        <f t="shared" si="2"/>
        <v>4</v>
      </c>
      <c r="M2213" s="10">
        <f t="shared" si="3"/>
        <v>22</v>
      </c>
      <c r="N2213" s="10">
        <f t="shared" si="4"/>
        <v>1</v>
      </c>
      <c r="O2213" s="10" t="str">
        <f t="array" ref="O2213">IFERROR(XLOOKUP(G2213,'Tipo de Carga'!A:A,'Tipo de Carga'!C:C))</f>
        <v>Diesel</v>
      </c>
    </row>
    <row r="2214">
      <c r="A2214" s="16">
        <v>1859.0</v>
      </c>
      <c r="B2214" s="10" t="str">
        <f t="array" ref="B2214">IFERROR(XLOOKUP(A2214,'Asignacion Ene'!A:A,'Asignacion Ene'!C:C))</f>
        <v>Circuitos</v>
      </c>
      <c r="C2214" s="10" t="str">
        <f t="array" ref="C2214">IFERROR(XLOOKUP(A2214,'Asignacion Ene'!A:A,'Asignacion Ene'!B:B))</f>
        <v>EC-03</v>
      </c>
      <c r="D2214" s="28">
        <v>45679.0</v>
      </c>
      <c r="E2214" s="16" t="s">
        <v>415</v>
      </c>
      <c r="F2214" s="10" t="str">
        <f t="array" ref="F2214">IFERROR(XLOOKUP(E2214,Operadores!A:A,Operadores!B:B))</f>
        <v>JIMMI</v>
      </c>
      <c r="G2214" s="16" t="s">
        <v>83</v>
      </c>
      <c r="H2214" s="13">
        <v>19.38</v>
      </c>
      <c r="I2214" s="18">
        <v>489.0</v>
      </c>
      <c r="J2214" s="15">
        <f t="shared" si="5"/>
        <v>9476.82</v>
      </c>
      <c r="K2214" s="10" t="str">
        <f t="array" ref="K2214">IFERROR(XLOOKUP(G2214,'Tipo de Carga'!A:A,'Tipo de Carga'!B:B))</f>
        <v>Autoabasto</v>
      </c>
      <c r="L2214" s="10">
        <f t="shared" si="2"/>
        <v>4</v>
      </c>
      <c r="M2214" s="10">
        <f t="shared" si="3"/>
        <v>22</v>
      </c>
      <c r="N2214" s="10">
        <f t="shared" si="4"/>
        <v>1</v>
      </c>
      <c r="O2214" s="10" t="str">
        <f t="array" ref="O2214">IFERROR(XLOOKUP(G2214,'Tipo de Carga'!A:A,'Tipo de Carga'!C:C))</f>
        <v>Diesel</v>
      </c>
    </row>
    <row r="2215">
      <c r="A2215" s="16">
        <v>1740.0</v>
      </c>
      <c r="B2215" s="10" t="str">
        <f t="array" ref="B2215">IFERROR(XLOOKUP(A2215,'Asignacion Ene'!A:A,'Asignacion Ene'!C:C))</f>
        <v>Circuitos</v>
      </c>
      <c r="C2215" s="10" t="str">
        <f t="array" ref="C2215">IFERROR(XLOOKUP(A2215,'Asignacion Ene'!A:A,'Asignacion Ene'!B:B))</f>
        <v>EC-03</v>
      </c>
      <c r="D2215" s="28">
        <v>45679.0</v>
      </c>
      <c r="E2215" s="16" t="s">
        <v>386</v>
      </c>
      <c r="F2215" s="10" t="str">
        <f t="array" ref="F2215">IFERROR(XLOOKUP(E2215,Operadores!A:A,Operadores!B:B))</f>
        <v>MARJON</v>
      </c>
      <c r="G2215" s="16" t="s">
        <v>86</v>
      </c>
      <c r="H2215" s="13">
        <v>20.12557</v>
      </c>
      <c r="I2215" s="18">
        <v>299.0</v>
      </c>
      <c r="J2215" s="15">
        <f t="shared" si="5"/>
        <v>6017.54543</v>
      </c>
      <c r="K2215" s="10" t="str">
        <f t="array" ref="K2215">IFERROR(XLOOKUP(G2215,'Tipo de Carga'!A:A,'Tipo de Carga'!B:B))</f>
        <v>Autoabasto</v>
      </c>
      <c r="L2215" s="10">
        <f t="shared" si="2"/>
        <v>4</v>
      </c>
      <c r="M2215" s="10">
        <f t="shared" si="3"/>
        <v>22</v>
      </c>
      <c r="N2215" s="10">
        <f t="shared" si="4"/>
        <v>1</v>
      </c>
      <c r="O2215" s="10" t="str">
        <f t="array" ref="O2215">IFERROR(XLOOKUP(G2215,'Tipo de Carga'!A:A,'Tipo de Carga'!C:C))</f>
        <v>Diesel</v>
      </c>
    </row>
    <row r="2216">
      <c r="A2216" s="16">
        <v>1951.0</v>
      </c>
      <c r="B2216" s="10" t="str">
        <f t="array" ref="B2216">IFERROR(XLOOKUP(A2216,'Asignacion Ene'!A:A,'Asignacion Ene'!C:C))</f>
        <v>MeLi asignado SD</v>
      </c>
      <c r="C2216" s="10" t="str">
        <f t="array" ref="C2216">IFERROR(XLOOKUP(A2216,'Asignacion Ene'!A:A,'Asignacion Ene'!B:B))</f>
        <v>EC-05</v>
      </c>
      <c r="D2216" s="28">
        <v>45679.0</v>
      </c>
      <c r="E2216" s="16" t="s">
        <v>119</v>
      </c>
      <c r="F2216" s="10" t="str">
        <f t="array" ref="F2216">IFERROR(XLOOKUP(E2216,Operadores!A:A,Operadores!B:B))</f>
        <v>HERJOS08</v>
      </c>
      <c r="G2216" s="16" t="s">
        <v>86</v>
      </c>
      <c r="H2216" s="13">
        <v>20.12557</v>
      </c>
      <c r="I2216" s="18">
        <v>775.0</v>
      </c>
      <c r="J2216" s="15">
        <f t="shared" si="5"/>
        <v>15597.31675</v>
      </c>
      <c r="K2216" s="10" t="str">
        <f t="array" ref="K2216">IFERROR(XLOOKUP(G2216,'Tipo de Carga'!A:A,'Tipo de Carga'!B:B))</f>
        <v>Autoabasto</v>
      </c>
      <c r="L2216" s="10">
        <f t="shared" si="2"/>
        <v>4</v>
      </c>
      <c r="M2216" s="10">
        <f t="shared" si="3"/>
        <v>22</v>
      </c>
      <c r="N2216" s="10">
        <f t="shared" si="4"/>
        <v>1</v>
      </c>
      <c r="O2216" s="10" t="str">
        <f t="array" ref="O2216">IFERROR(XLOOKUP(G2216,'Tipo de Carga'!A:A,'Tipo de Carga'!C:C))</f>
        <v>Diesel</v>
      </c>
    </row>
    <row r="2217">
      <c r="A2217" s="16">
        <v>1932.0</v>
      </c>
      <c r="B2217" s="10" t="str">
        <f t="array" ref="B2217">IFERROR(XLOOKUP(A2217,'Asignacion Ene'!A:A,'Asignacion Ene'!C:C))</f>
        <v>Circuitos</v>
      </c>
      <c r="C2217" s="10" t="str">
        <f t="array" ref="C2217">IFERROR(XLOOKUP(A2217,'Asignacion Ene'!A:A,'Asignacion Ene'!B:B))</f>
        <v>EC-03</v>
      </c>
      <c r="D2217" s="28">
        <v>45679.0</v>
      </c>
      <c r="E2217" s="16" t="s">
        <v>151</v>
      </c>
      <c r="F2217" s="10" t="str">
        <f t="array" ref="F2217">IFERROR(XLOOKUP(E2217,Operadores!A:A,Operadores!B:B))</f>
        <v>FERRI</v>
      </c>
      <c r="G2217" s="16" t="s">
        <v>86</v>
      </c>
      <c r="H2217" s="13">
        <v>20.12557</v>
      </c>
      <c r="I2217" s="18">
        <v>105.0</v>
      </c>
      <c r="J2217" s="15">
        <f t="shared" si="5"/>
        <v>2113.18485</v>
      </c>
      <c r="K2217" s="10" t="str">
        <f t="array" ref="K2217">IFERROR(XLOOKUP(G2217,'Tipo de Carga'!A:A,'Tipo de Carga'!B:B))</f>
        <v>Autoabasto</v>
      </c>
      <c r="L2217" s="10">
        <f t="shared" si="2"/>
        <v>4</v>
      </c>
      <c r="M2217" s="10">
        <f t="shared" si="3"/>
        <v>22</v>
      </c>
      <c r="N2217" s="10">
        <f t="shared" si="4"/>
        <v>1</v>
      </c>
      <c r="O2217" s="10" t="str">
        <f t="array" ref="O2217">IFERROR(XLOOKUP(G2217,'Tipo de Carga'!A:A,'Tipo de Carga'!C:C))</f>
        <v>Diesel</v>
      </c>
    </row>
    <row r="2218">
      <c r="A2218" s="16">
        <v>1880.0</v>
      </c>
      <c r="B2218" s="10" t="str">
        <f t="array" ref="B2218">IFERROR(XLOOKUP(A2218,'Asignacion Ene'!A:A,'Asignacion Ene'!C:C))</f>
        <v>Circuitos</v>
      </c>
      <c r="C2218" s="10" t="str">
        <f t="array" ref="C2218">IFERROR(XLOOKUP(A2218,'Asignacion Ene'!A:A,'Asignacion Ene'!B:B))</f>
        <v>EC-03</v>
      </c>
      <c r="D2218" s="28">
        <v>45679.0</v>
      </c>
      <c r="E2218" s="16" t="s">
        <v>424</v>
      </c>
      <c r="F2218" s="10" t="str">
        <f t="array" ref="F2218">IFERROR(XLOOKUP(E2218,Operadores!A:A,Operadores!B:B))</f>
        <v>CRULE</v>
      </c>
      <c r="G2218" s="16" t="s">
        <v>86</v>
      </c>
      <c r="H2218" s="13">
        <v>20.12557</v>
      </c>
      <c r="I2218" s="18">
        <v>380.0</v>
      </c>
      <c r="J2218" s="15">
        <f t="shared" si="5"/>
        <v>7647.7166</v>
      </c>
      <c r="K2218" s="10" t="str">
        <f t="array" ref="K2218">IFERROR(XLOOKUP(G2218,'Tipo de Carga'!A:A,'Tipo de Carga'!B:B))</f>
        <v>Autoabasto</v>
      </c>
      <c r="L2218" s="10">
        <f t="shared" si="2"/>
        <v>4</v>
      </c>
      <c r="M2218" s="10">
        <f t="shared" si="3"/>
        <v>22</v>
      </c>
      <c r="N2218" s="10">
        <f t="shared" si="4"/>
        <v>1</v>
      </c>
      <c r="O2218" s="10" t="str">
        <f t="array" ref="O2218">IFERROR(XLOOKUP(G2218,'Tipo de Carga'!A:A,'Tipo de Carga'!C:C))</f>
        <v>Diesel</v>
      </c>
    </row>
    <row r="2219">
      <c r="A2219" s="16">
        <v>2081.0</v>
      </c>
      <c r="B2219" s="10" t="str">
        <f t="array" ref="B2219">IFERROR(XLOOKUP(A2219,'Asignacion Ene'!A:A,'Asignacion Ene'!C:C))</f>
        <v>Patieros Crisa</v>
      </c>
      <c r="C2219" s="10" t="str">
        <f t="array" ref="C2219">IFERROR(XLOOKUP(A2219,'Asignacion Ene'!A:A,'Asignacion Ene'!B:B))</f>
        <v>EC-07</v>
      </c>
      <c r="D2219" s="28">
        <v>45679.0</v>
      </c>
      <c r="E2219" s="16" t="s">
        <v>425</v>
      </c>
      <c r="F2219" s="10" t="str">
        <f t="array" ref="F2219">IFERROR(XLOOKUP(E2219,Operadores!A:A,Operadores!B:B))</f>
        <v>TORJUA01</v>
      </c>
      <c r="G2219" s="16" t="s">
        <v>86</v>
      </c>
      <c r="H2219" s="13">
        <v>20.12557</v>
      </c>
      <c r="I2219" s="18">
        <v>805.0</v>
      </c>
      <c r="J2219" s="15">
        <f t="shared" si="5"/>
        <v>16201.08385</v>
      </c>
      <c r="K2219" s="10" t="str">
        <f t="array" ref="K2219">IFERROR(XLOOKUP(G2219,'Tipo de Carga'!A:A,'Tipo de Carga'!B:B))</f>
        <v>Autoabasto</v>
      </c>
      <c r="L2219" s="10">
        <f t="shared" si="2"/>
        <v>4</v>
      </c>
      <c r="M2219" s="10">
        <f t="shared" si="3"/>
        <v>22</v>
      </c>
      <c r="N2219" s="10">
        <f t="shared" si="4"/>
        <v>1</v>
      </c>
      <c r="O2219" s="10" t="str">
        <f t="array" ref="O2219">IFERROR(XLOOKUP(G2219,'Tipo de Carga'!A:A,'Tipo de Carga'!C:C))</f>
        <v>Diesel</v>
      </c>
    </row>
    <row r="2220">
      <c r="A2220" s="16">
        <v>1852.0</v>
      </c>
      <c r="B2220" s="10" t="str">
        <f t="array" ref="B2220">IFERROR(XLOOKUP(A2220,'Asignacion Ene'!A:A,'Asignacion Ene'!C:C))</f>
        <v>Circuitos</v>
      </c>
      <c r="C2220" s="10" t="str">
        <f t="array" ref="C2220">IFERROR(XLOOKUP(A2220,'Asignacion Ene'!A:A,'Asignacion Ene'!B:B))</f>
        <v>EC-03</v>
      </c>
      <c r="D2220" s="28">
        <v>45679.0</v>
      </c>
      <c r="E2220" s="16" t="s">
        <v>379</v>
      </c>
      <c r="F2220" s="10" t="str">
        <f t="array" ref="F2220">IFERROR(XLOOKUP(E2220,Operadores!A:A,Operadores!B:B))</f>
        <v>REYALE</v>
      </c>
      <c r="G2220" s="16" t="s">
        <v>86</v>
      </c>
      <c r="H2220" s="13">
        <v>20.12557</v>
      </c>
      <c r="I2220" s="18">
        <v>612.0</v>
      </c>
      <c r="J2220" s="15">
        <f t="shared" si="5"/>
        <v>12316.84884</v>
      </c>
      <c r="K2220" s="10" t="str">
        <f t="array" ref="K2220">IFERROR(XLOOKUP(G2220,'Tipo de Carga'!A:A,'Tipo de Carga'!B:B))</f>
        <v>Autoabasto</v>
      </c>
      <c r="L2220" s="10">
        <f t="shared" si="2"/>
        <v>4</v>
      </c>
      <c r="M2220" s="10">
        <f t="shared" si="3"/>
        <v>22</v>
      </c>
      <c r="N2220" s="10">
        <f t="shared" si="4"/>
        <v>1</v>
      </c>
      <c r="O2220" s="10" t="str">
        <f t="array" ref="O2220">IFERROR(XLOOKUP(G2220,'Tipo de Carga'!A:A,'Tipo de Carga'!C:C))</f>
        <v>Diesel</v>
      </c>
    </row>
    <row r="2221">
      <c r="A2221" s="16">
        <v>1984.0</v>
      </c>
      <c r="B2221" s="10" t="str">
        <f t="array" ref="B2221">IFERROR(XLOOKUP(A2221,'Asignacion Ene'!A:A,'Asignacion Ene'!C:C))</f>
        <v>MeLi asignado SD</v>
      </c>
      <c r="C2221" s="10" t="str">
        <f t="array" ref="C2221">IFERROR(XLOOKUP(A2221,'Asignacion Ene'!A:A,'Asignacion Ene'!B:B))</f>
        <v>EC-05</v>
      </c>
      <c r="D2221" s="28">
        <v>45679.0</v>
      </c>
      <c r="E2221" s="16" t="s">
        <v>244</v>
      </c>
      <c r="F2221" s="10" t="str">
        <f t="array" ref="F2221">IFERROR(XLOOKUP(E2221,Operadores!A:A,Operadores!B:B))</f>
        <v>PERFID</v>
      </c>
      <c r="G2221" s="16" t="s">
        <v>86</v>
      </c>
      <c r="H2221" s="13">
        <v>20.12557</v>
      </c>
      <c r="I2221" s="18">
        <v>760.0</v>
      </c>
      <c r="J2221" s="15">
        <f t="shared" si="5"/>
        <v>15295.4332</v>
      </c>
      <c r="K2221" s="10" t="str">
        <f t="array" ref="K2221">IFERROR(XLOOKUP(G2221,'Tipo de Carga'!A:A,'Tipo de Carga'!B:B))</f>
        <v>Autoabasto</v>
      </c>
      <c r="L2221" s="10">
        <f t="shared" si="2"/>
        <v>4</v>
      </c>
      <c r="M2221" s="10">
        <f t="shared" si="3"/>
        <v>22</v>
      </c>
      <c r="N2221" s="10">
        <f t="shared" si="4"/>
        <v>1</v>
      </c>
      <c r="O2221" s="10" t="str">
        <f t="array" ref="O2221">IFERROR(XLOOKUP(G2221,'Tipo de Carga'!A:A,'Tipo de Carga'!C:C))</f>
        <v>Diesel</v>
      </c>
    </row>
    <row r="2222">
      <c r="A2222" s="16">
        <v>1785.0</v>
      </c>
      <c r="B2222" s="10" t="str">
        <f t="array" ref="B2222">IFERROR(XLOOKUP(A2222,'Asignacion Ene'!A:A,'Asignacion Ene'!C:C))</f>
        <v>Patieros sucursal</v>
      </c>
      <c r="C2222" s="10" t="str">
        <f t="array" ref="C2222">IFERROR(XLOOKUP(A2222,'Asignacion Ene'!A:A,'Asignacion Ene'!B:B))</f>
        <v>EC-03</v>
      </c>
      <c r="D2222" s="28">
        <v>45679.0</v>
      </c>
      <c r="E2222" s="16" t="s">
        <v>159</v>
      </c>
      <c r="F2222" s="10" t="str">
        <f t="array" ref="F2222">IFERROR(XLOOKUP(E2222,Operadores!A:A,Operadores!B:B))</f>
        <v>HERJU01</v>
      </c>
      <c r="G2222" s="16" t="s">
        <v>86</v>
      </c>
      <c r="H2222" s="13">
        <v>20.12557</v>
      </c>
      <c r="I2222" s="18">
        <v>700.0</v>
      </c>
      <c r="J2222" s="15">
        <f t="shared" si="5"/>
        <v>14087.899</v>
      </c>
      <c r="K2222" s="10" t="str">
        <f t="array" ref="K2222">IFERROR(XLOOKUP(G2222,'Tipo de Carga'!A:A,'Tipo de Carga'!B:B))</f>
        <v>Autoabasto</v>
      </c>
      <c r="L2222" s="10">
        <f t="shared" si="2"/>
        <v>4</v>
      </c>
      <c r="M2222" s="10">
        <f t="shared" si="3"/>
        <v>22</v>
      </c>
      <c r="N2222" s="10">
        <f t="shared" si="4"/>
        <v>1</v>
      </c>
      <c r="O2222" s="10" t="str">
        <f t="array" ref="O2222">IFERROR(XLOOKUP(G2222,'Tipo de Carga'!A:A,'Tipo de Carga'!C:C))</f>
        <v>Diesel</v>
      </c>
    </row>
    <row r="2223">
      <c r="A2223" s="16">
        <v>2091.0</v>
      </c>
      <c r="B2223" s="10" t="str">
        <f t="array" ref="B2223">IFERROR(XLOOKUP(A2223,'Asignacion Ene'!A:A,'Asignacion Ene'!C:C))</f>
        <v>Circuitos</v>
      </c>
      <c r="C2223" s="10" t="str">
        <f t="array" ref="C2223">IFERROR(XLOOKUP(A2223,'Asignacion Ene'!A:A,'Asignacion Ene'!B:B))</f>
        <v>EC-03</v>
      </c>
      <c r="D2223" s="28">
        <v>45679.0</v>
      </c>
      <c r="E2223" s="16" t="s">
        <v>49</v>
      </c>
      <c r="F2223" s="10" t="str">
        <f t="array" ref="F2223">IFERROR(XLOOKUP(E2223,Operadores!A:A,Operadores!B:B))</f>
        <v>ORTJES</v>
      </c>
      <c r="G2223" s="16" t="s">
        <v>33</v>
      </c>
      <c r="H2223" s="13">
        <v>19.16868</v>
      </c>
      <c r="I2223" s="18">
        <v>804.0</v>
      </c>
      <c r="J2223" s="15">
        <f t="shared" si="5"/>
        <v>15411.61872</v>
      </c>
      <c r="K2223" s="10" t="str">
        <f t="array" ref="K2223">IFERROR(XLOOKUP(G2223,'Tipo de Carga'!A:A,'Tipo de Carga'!B:B))</f>
        <v>Autoabasto</v>
      </c>
      <c r="L2223" s="10">
        <f t="shared" si="2"/>
        <v>4</v>
      </c>
      <c r="M2223" s="10">
        <f t="shared" si="3"/>
        <v>22</v>
      </c>
      <c r="N2223" s="10">
        <f t="shared" si="4"/>
        <v>1</v>
      </c>
      <c r="O2223" s="10" t="str">
        <f t="array" ref="O2223">IFERROR(XLOOKUP(G2223,'Tipo de Carga'!A:A,'Tipo de Carga'!C:C))</f>
        <v>Diesel</v>
      </c>
    </row>
    <row r="2224">
      <c r="A2224" s="16">
        <v>1797.0</v>
      </c>
      <c r="B2224" s="10" t="str">
        <f t="array" ref="B2224">IFERROR(XLOOKUP(A2224,'Asignacion Ene'!A:A,'Asignacion Ene'!C:C))</f>
        <v>Hisense</v>
      </c>
      <c r="C2224" s="10" t="str">
        <f t="array" ref="C2224">IFERROR(XLOOKUP(A2224,'Asignacion Ene'!A:A,'Asignacion Ene'!B:B))</f>
        <v>EC-03</v>
      </c>
      <c r="D2224" s="28">
        <v>45679.0</v>
      </c>
      <c r="E2224" s="16" t="s">
        <v>252</v>
      </c>
      <c r="F2224" s="10" t="str">
        <f t="array" ref="F2224">IFERROR(XLOOKUP(E2224,Operadores!A:A,Operadores!B:B))</f>
        <v>DEJMAR</v>
      </c>
      <c r="G2224" s="16" t="s">
        <v>33</v>
      </c>
      <c r="H2224" s="13">
        <v>19.16868</v>
      </c>
      <c r="I2224" s="18">
        <v>707.0</v>
      </c>
      <c r="J2224" s="15">
        <f t="shared" si="5"/>
        <v>13552.25676</v>
      </c>
      <c r="K2224" s="10" t="str">
        <f t="array" ref="K2224">IFERROR(XLOOKUP(G2224,'Tipo de Carga'!A:A,'Tipo de Carga'!B:B))</f>
        <v>Autoabasto</v>
      </c>
      <c r="L2224" s="10">
        <f t="shared" si="2"/>
        <v>4</v>
      </c>
      <c r="M2224" s="10">
        <f t="shared" si="3"/>
        <v>22</v>
      </c>
      <c r="N2224" s="10">
        <f t="shared" si="4"/>
        <v>1</v>
      </c>
      <c r="O2224" s="10" t="str">
        <f t="array" ref="O2224">IFERROR(XLOOKUP(G2224,'Tipo de Carga'!A:A,'Tipo de Carga'!C:C))</f>
        <v>Diesel</v>
      </c>
    </row>
    <row r="2225">
      <c r="A2225" s="16">
        <v>1997.0</v>
      </c>
      <c r="B2225" s="10" t="str">
        <f t="array" ref="B2225">IFERROR(XLOOKUP(A2225,'Asignacion Ene'!A:A,'Asignacion Ene'!C:C))</f>
        <v>MeLi Dedicado Merida</v>
      </c>
      <c r="C2225" s="10" t="str">
        <f t="array" ref="C2225">IFERROR(XLOOKUP(A2225,'Asignacion Ene'!A:A,'Asignacion Ene'!B:B))</f>
        <v>EC-05</v>
      </c>
      <c r="D2225" s="28">
        <v>45679.0</v>
      </c>
      <c r="E2225" s="16" t="s">
        <v>178</v>
      </c>
      <c r="F2225" s="10" t="str">
        <f t="array" ref="F2225">IFERROR(XLOOKUP(E2225,Operadores!A:A,Operadores!B:B))</f>
        <v>ESTAN</v>
      </c>
      <c r="G2225" s="16" t="s">
        <v>39</v>
      </c>
      <c r="H2225" s="13">
        <v>20.806606</v>
      </c>
      <c r="I2225" s="18">
        <v>390.0</v>
      </c>
      <c r="J2225" s="15">
        <f t="shared" si="5"/>
        <v>8114.57634</v>
      </c>
      <c r="K2225" s="10" t="str">
        <f t="array" ref="K2225">IFERROR(XLOOKUP(G2225,'Tipo de Carga'!A:A,'Tipo de Carga'!B:B))</f>
        <v>Autoabasto</v>
      </c>
      <c r="L2225" s="10">
        <f t="shared" si="2"/>
        <v>4</v>
      </c>
      <c r="M2225" s="10">
        <f t="shared" si="3"/>
        <v>22</v>
      </c>
      <c r="N2225" s="10">
        <f t="shared" si="4"/>
        <v>1</v>
      </c>
      <c r="O2225" s="10" t="str">
        <f t="array" ref="O2225">IFERROR(XLOOKUP(G2225,'Tipo de Carga'!A:A,'Tipo de Carga'!C:C))</f>
        <v>Diesel</v>
      </c>
    </row>
    <row r="2226">
      <c r="A2226" s="16">
        <v>2017.0</v>
      </c>
      <c r="B2226" s="10" t="str">
        <f t="array" ref="B2226">IFERROR(XLOOKUP(A2226,'Asignacion Ene'!A:A,'Asignacion Ene'!C:C))</f>
        <v>MeLi Dedicado TD</v>
      </c>
      <c r="C2226" s="10" t="str">
        <f t="array" ref="C2226">IFERROR(XLOOKUP(A2226,'Asignacion Ene'!A:A,'Asignacion Ene'!B:B))</f>
        <v>EC-05</v>
      </c>
      <c r="D2226" s="28">
        <v>45679.0</v>
      </c>
      <c r="E2226" s="16" t="s">
        <v>40</v>
      </c>
      <c r="F2226" s="10" t="str">
        <f t="array" ref="F2226">IFERROR(XLOOKUP(E2226,Operadores!A:A,Operadores!B:B))</f>
        <v>LUNADO</v>
      </c>
      <c r="G2226" s="16" t="s">
        <v>39</v>
      </c>
      <c r="H2226" s="13">
        <v>20.806606</v>
      </c>
      <c r="I2226" s="18">
        <v>462.0</v>
      </c>
      <c r="J2226" s="15">
        <f t="shared" si="5"/>
        <v>9612.651972</v>
      </c>
      <c r="K2226" s="10" t="str">
        <f t="array" ref="K2226">IFERROR(XLOOKUP(G2226,'Tipo de Carga'!A:A,'Tipo de Carga'!B:B))</f>
        <v>Autoabasto</v>
      </c>
      <c r="L2226" s="10">
        <f t="shared" si="2"/>
        <v>4</v>
      </c>
      <c r="M2226" s="10">
        <f t="shared" si="3"/>
        <v>22</v>
      </c>
      <c r="N2226" s="10">
        <f t="shared" si="4"/>
        <v>1</v>
      </c>
      <c r="O2226" s="10" t="str">
        <f t="array" ref="O2226">IFERROR(XLOOKUP(G2226,'Tipo de Carga'!A:A,'Tipo de Carga'!C:C))</f>
        <v>Diesel</v>
      </c>
    </row>
    <row r="2227">
      <c r="A2227" s="16">
        <v>1887.0</v>
      </c>
      <c r="B2227" s="10" t="str">
        <f t="array" ref="B2227">IFERROR(XLOOKUP(A2227,'Asignacion Ene'!A:A,'Asignacion Ene'!C:C))</f>
        <v>Circuitos</v>
      </c>
      <c r="C2227" s="10" t="str">
        <f t="array" ref="C2227">IFERROR(XLOOKUP(A2227,'Asignacion Ene'!A:A,'Asignacion Ene'!B:B))</f>
        <v>EC-03</v>
      </c>
      <c r="D2227" s="28">
        <v>45679.0</v>
      </c>
      <c r="E2227" s="16" t="s">
        <v>375</v>
      </c>
      <c r="F2227" s="10" t="str">
        <f t="array" ref="F2227">IFERROR(XLOOKUP(E2227,Operadores!A:A,Operadores!B:B))</f>
        <v>NARCA</v>
      </c>
      <c r="G2227" s="16" t="s">
        <v>39</v>
      </c>
      <c r="H2227" s="13">
        <v>20.806606</v>
      </c>
      <c r="I2227" s="18">
        <v>720.0</v>
      </c>
      <c r="J2227" s="15">
        <f t="shared" si="5"/>
        <v>14980.75632</v>
      </c>
      <c r="K2227" s="10" t="str">
        <f t="array" ref="K2227">IFERROR(XLOOKUP(G2227,'Tipo de Carga'!A:A,'Tipo de Carga'!B:B))</f>
        <v>Autoabasto</v>
      </c>
      <c r="L2227" s="10">
        <f t="shared" si="2"/>
        <v>4</v>
      </c>
      <c r="M2227" s="10">
        <f t="shared" si="3"/>
        <v>22</v>
      </c>
      <c r="N2227" s="10">
        <f t="shared" si="4"/>
        <v>1</v>
      </c>
      <c r="O2227" s="10" t="str">
        <f t="array" ref="O2227">IFERROR(XLOOKUP(G2227,'Tipo de Carga'!A:A,'Tipo de Carga'!C:C))</f>
        <v>Diesel</v>
      </c>
    </row>
    <row r="2228">
      <c r="A2228" s="16">
        <v>1819.0</v>
      </c>
      <c r="B2228" s="10" t="str">
        <f t="array" ref="B2228">IFERROR(XLOOKUP(A2228,'Asignacion Ene'!A:A,'Asignacion Ene'!C:C))</f>
        <v>Wm Full</v>
      </c>
      <c r="C2228" s="10" t="str">
        <f t="array" ref="C2228">IFERROR(XLOOKUP(A2228,'Asignacion Ene'!A:A,'Asignacion Ene'!B:B))</f>
        <v>EC-08</v>
      </c>
      <c r="D2228" s="28">
        <v>45679.0</v>
      </c>
      <c r="E2228" s="16" t="s">
        <v>100</v>
      </c>
      <c r="F2228" s="10" t="str">
        <f t="array" ref="F2228">IFERROR(XLOOKUP(E2228,Operadores!A:A,Operadores!B:B))</f>
        <v>ALFEDI</v>
      </c>
      <c r="G2228" s="16" t="s">
        <v>39</v>
      </c>
      <c r="H2228" s="13">
        <v>20.806606</v>
      </c>
      <c r="I2228" s="18">
        <v>384.0</v>
      </c>
      <c r="J2228" s="15">
        <f t="shared" si="5"/>
        <v>7989.736704</v>
      </c>
      <c r="K2228" s="10" t="str">
        <f t="array" ref="K2228">IFERROR(XLOOKUP(G2228,'Tipo de Carga'!A:A,'Tipo de Carga'!B:B))</f>
        <v>Autoabasto</v>
      </c>
      <c r="L2228" s="10">
        <f t="shared" si="2"/>
        <v>4</v>
      </c>
      <c r="M2228" s="10">
        <f t="shared" si="3"/>
        <v>22</v>
      </c>
      <c r="N2228" s="10">
        <f t="shared" si="4"/>
        <v>1</v>
      </c>
      <c r="O2228" s="10" t="str">
        <f t="array" ref="O2228">IFERROR(XLOOKUP(G2228,'Tipo de Carga'!A:A,'Tipo de Carga'!C:C))</f>
        <v>Diesel</v>
      </c>
    </row>
    <row r="2229">
      <c r="A2229" s="16">
        <v>2010.0</v>
      </c>
      <c r="B2229" s="10" t="str">
        <f t="array" ref="B2229">IFERROR(XLOOKUP(A2229,'Asignacion Ene'!A:A,'Asignacion Ene'!C:C))</f>
        <v>MeLi asignado SD</v>
      </c>
      <c r="C2229" s="10" t="str">
        <f t="array" ref="C2229">IFERROR(XLOOKUP(A2229,'Asignacion Ene'!A:A,'Asignacion Ene'!B:B))</f>
        <v>EC-05</v>
      </c>
      <c r="D2229" s="28">
        <v>45679.0</v>
      </c>
      <c r="E2229" s="16" t="s">
        <v>175</v>
      </c>
      <c r="F2229" s="10" t="str">
        <f t="array" ref="F2229">IFERROR(XLOOKUP(E2229,Operadores!A:A,Operadores!B:B))</f>
        <v>CHAJE</v>
      </c>
      <c r="G2229" s="16" t="s">
        <v>39</v>
      </c>
      <c r="H2229" s="13">
        <v>20.806606</v>
      </c>
      <c r="I2229" s="18">
        <v>250.0</v>
      </c>
      <c r="J2229" s="15">
        <f t="shared" si="5"/>
        <v>5201.6515</v>
      </c>
      <c r="K2229" s="10" t="str">
        <f t="array" ref="K2229">IFERROR(XLOOKUP(G2229,'Tipo de Carga'!A:A,'Tipo de Carga'!B:B))</f>
        <v>Autoabasto</v>
      </c>
      <c r="L2229" s="10">
        <f t="shared" si="2"/>
        <v>4</v>
      </c>
      <c r="M2229" s="10">
        <f t="shared" si="3"/>
        <v>22</v>
      </c>
      <c r="N2229" s="10">
        <f t="shared" si="4"/>
        <v>1</v>
      </c>
      <c r="O2229" s="10" t="str">
        <f t="array" ref="O2229">IFERROR(XLOOKUP(G2229,'Tipo de Carga'!A:A,'Tipo de Carga'!C:C))</f>
        <v>Diesel</v>
      </c>
    </row>
    <row r="2230">
      <c r="A2230" s="16">
        <v>1761.0</v>
      </c>
      <c r="B2230" s="10" t="str">
        <f t="array" ref="B2230">IFERROR(XLOOKUP(A2230,'Asignacion Ene'!A:A,'Asignacion Ene'!C:C))</f>
        <v>Wm Full</v>
      </c>
      <c r="C2230" s="10" t="str">
        <f t="array" ref="C2230">IFERROR(XLOOKUP(A2230,'Asignacion Ene'!A:A,'Asignacion Ene'!B:B))</f>
        <v>EC-08</v>
      </c>
      <c r="D2230" s="28">
        <v>45679.0</v>
      </c>
      <c r="E2230" s="16" t="s">
        <v>102</v>
      </c>
      <c r="F2230" s="10" t="str">
        <f t="array" ref="F2230">IFERROR(XLOOKUP(E2230,Operadores!A:A,Operadores!B:B))</f>
        <v>RAMBAR</v>
      </c>
      <c r="G2230" s="16" t="s">
        <v>39</v>
      </c>
      <c r="H2230" s="13">
        <v>20.806606</v>
      </c>
      <c r="I2230" s="18">
        <v>310.0</v>
      </c>
      <c r="J2230" s="15">
        <f t="shared" si="5"/>
        <v>6450.04786</v>
      </c>
      <c r="K2230" s="10" t="str">
        <f t="array" ref="K2230">IFERROR(XLOOKUP(G2230,'Tipo de Carga'!A:A,'Tipo de Carga'!B:B))</f>
        <v>Autoabasto</v>
      </c>
      <c r="L2230" s="10">
        <f t="shared" si="2"/>
        <v>4</v>
      </c>
      <c r="M2230" s="10">
        <f t="shared" si="3"/>
        <v>22</v>
      </c>
      <c r="N2230" s="10">
        <f t="shared" si="4"/>
        <v>1</v>
      </c>
      <c r="O2230" s="10" t="str">
        <f t="array" ref="O2230">IFERROR(XLOOKUP(G2230,'Tipo de Carga'!A:A,'Tipo de Carga'!C:C))</f>
        <v>Diesel</v>
      </c>
    </row>
    <row r="2231">
      <c r="A2231" s="16">
        <v>2026.0</v>
      </c>
      <c r="B2231" s="10" t="str">
        <f t="array" ref="B2231">IFERROR(XLOOKUP(A2231,'Asignacion Ene'!A:A,'Asignacion Ene'!C:C))</f>
        <v>MeLi Dedicado Merida</v>
      </c>
      <c r="C2231" s="10" t="str">
        <f t="array" ref="C2231">IFERROR(XLOOKUP(A2231,'Asignacion Ene'!A:A,'Asignacion Ene'!B:B))</f>
        <v>EC-05</v>
      </c>
      <c r="D2231" s="28">
        <v>45679.0</v>
      </c>
      <c r="E2231" s="16" t="s">
        <v>34</v>
      </c>
      <c r="F2231" s="10" t="str">
        <f t="array" ref="F2231">IFERROR(XLOOKUP(E2231,Operadores!A:A,Operadores!B:B))</f>
        <v>PERAN01</v>
      </c>
      <c r="G2231" s="16" t="s">
        <v>39</v>
      </c>
      <c r="H2231" s="13">
        <v>20.806606</v>
      </c>
      <c r="I2231" s="18">
        <v>239.0</v>
      </c>
      <c r="J2231" s="15">
        <f t="shared" si="5"/>
        <v>4972.778834</v>
      </c>
      <c r="K2231" s="10" t="str">
        <f t="array" ref="K2231">IFERROR(XLOOKUP(G2231,'Tipo de Carga'!A:A,'Tipo de Carga'!B:B))</f>
        <v>Autoabasto</v>
      </c>
      <c r="L2231" s="10">
        <f t="shared" si="2"/>
        <v>4</v>
      </c>
      <c r="M2231" s="10">
        <f t="shared" si="3"/>
        <v>22</v>
      </c>
      <c r="N2231" s="10">
        <f t="shared" si="4"/>
        <v>1</v>
      </c>
      <c r="O2231" s="10" t="str">
        <f t="array" ref="O2231">IFERROR(XLOOKUP(G2231,'Tipo de Carga'!A:A,'Tipo de Carga'!C:C))</f>
        <v>Diesel</v>
      </c>
    </row>
    <row r="2232">
      <c r="A2232" s="16">
        <v>2009.0</v>
      </c>
      <c r="B2232" s="10" t="str">
        <f t="array" ref="B2232">IFERROR(XLOOKUP(A2232,'Asignacion Ene'!A:A,'Asignacion Ene'!C:C))</f>
        <v>MeLi Dedicado Merida</v>
      </c>
      <c r="C2232" s="10" t="str">
        <f t="array" ref="C2232">IFERROR(XLOOKUP(A2232,'Asignacion Ene'!A:A,'Asignacion Ene'!B:B))</f>
        <v>EC-05</v>
      </c>
      <c r="D2232" s="28">
        <v>45679.0</v>
      </c>
      <c r="E2232" s="16" t="s">
        <v>166</v>
      </c>
      <c r="F2232" s="10" t="str">
        <f t="array" ref="F2232">IFERROR(XLOOKUP(E2232,Operadores!A:A,Operadores!B:B))</f>
        <v>GONCAR01</v>
      </c>
      <c r="G2232" s="16" t="s">
        <v>39</v>
      </c>
      <c r="H2232" s="13">
        <v>20.806606</v>
      </c>
      <c r="I2232" s="18">
        <v>440.0</v>
      </c>
      <c r="J2232" s="15">
        <f t="shared" si="5"/>
        <v>9154.90664</v>
      </c>
      <c r="K2232" s="10" t="str">
        <f t="array" ref="K2232">IFERROR(XLOOKUP(G2232,'Tipo de Carga'!A:A,'Tipo de Carga'!B:B))</f>
        <v>Autoabasto</v>
      </c>
      <c r="L2232" s="10">
        <f t="shared" si="2"/>
        <v>4</v>
      </c>
      <c r="M2232" s="10">
        <f t="shared" si="3"/>
        <v>22</v>
      </c>
      <c r="N2232" s="10">
        <f t="shared" si="4"/>
        <v>1</v>
      </c>
      <c r="O2232" s="10" t="str">
        <f t="array" ref="O2232">IFERROR(XLOOKUP(G2232,'Tipo de Carga'!A:A,'Tipo de Carga'!C:C))</f>
        <v>Diesel</v>
      </c>
    </row>
    <row r="2233">
      <c r="A2233" s="16">
        <v>2004.0</v>
      </c>
      <c r="B2233" s="10" t="str">
        <f t="array" ref="B2233">IFERROR(XLOOKUP(A2233,'Asignacion Ene'!A:A,'Asignacion Ene'!C:C))</f>
        <v>MeLi Dedicado Merida</v>
      </c>
      <c r="C2233" s="10" t="str">
        <f t="array" ref="C2233">IFERROR(XLOOKUP(A2233,'Asignacion Ene'!A:A,'Asignacion Ene'!B:B))</f>
        <v>EC-05</v>
      </c>
      <c r="D2233" s="28">
        <v>45679.0</v>
      </c>
      <c r="E2233" s="16" t="s">
        <v>384</v>
      </c>
      <c r="F2233" s="10" t="str">
        <f t="array" ref="F2233">IFERROR(XLOOKUP(E2233,Operadores!A:A,Operadores!B:B))</f>
        <v>DOMLEO</v>
      </c>
      <c r="G2233" s="16" t="s">
        <v>39</v>
      </c>
      <c r="H2233" s="13">
        <v>20.806606</v>
      </c>
      <c r="I2233" s="18">
        <v>461.0</v>
      </c>
      <c r="J2233" s="15">
        <f t="shared" si="5"/>
        <v>9591.845366</v>
      </c>
      <c r="K2233" s="10" t="str">
        <f t="array" ref="K2233">IFERROR(XLOOKUP(G2233,'Tipo de Carga'!A:A,'Tipo de Carga'!B:B))</f>
        <v>Autoabasto</v>
      </c>
      <c r="L2233" s="10">
        <f t="shared" si="2"/>
        <v>4</v>
      </c>
      <c r="M2233" s="10">
        <f t="shared" si="3"/>
        <v>22</v>
      </c>
      <c r="N2233" s="10">
        <f t="shared" si="4"/>
        <v>1</v>
      </c>
      <c r="O2233" s="10" t="str">
        <f t="array" ref="O2233">IFERROR(XLOOKUP(G2233,'Tipo de Carga'!A:A,'Tipo de Carga'!C:C))</f>
        <v>Diesel</v>
      </c>
    </row>
    <row r="2234">
      <c r="A2234" s="16">
        <v>2018.0</v>
      </c>
      <c r="B2234" s="10" t="str">
        <f t="array" ref="B2234">IFERROR(XLOOKUP(A2234,'Asignacion Ene'!A:A,'Asignacion Ene'!C:C))</f>
        <v>MeLi Asignado TD</v>
      </c>
      <c r="C2234" s="10" t="str">
        <f t="array" ref="C2234">IFERROR(XLOOKUP(A2234,'Asignacion Ene'!A:A,'Asignacion Ene'!B:B))</f>
        <v>EC-05</v>
      </c>
      <c r="D2234" s="28">
        <v>45679.0</v>
      </c>
      <c r="E2234" s="16" t="s">
        <v>205</v>
      </c>
      <c r="F2234" s="10" t="str">
        <f t="array" ref="F2234">IFERROR(XLOOKUP(E2234,Operadores!A:A,Operadores!B:B))</f>
        <v>MACFRA</v>
      </c>
      <c r="G2234" s="16" t="s">
        <v>39</v>
      </c>
      <c r="H2234" s="13">
        <v>20.806606</v>
      </c>
      <c r="I2234" s="18">
        <v>391.0</v>
      </c>
      <c r="J2234" s="15">
        <f t="shared" si="5"/>
        <v>8135.382946</v>
      </c>
      <c r="K2234" s="10" t="str">
        <f t="array" ref="K2234">IFERROR(XLOOKUP(G2234,'Tipo de Carga'!A:A,'Tipo de Carga'!B:B))</f>
        <v>Autoabasto</v>
      </c>
      <c r="L2234" s="10">
        <f t="shared" si="2"/>
        <v>4</v>
      </c>
      <c r="M2234" s="10">
        <f t="shared" si="3"/>
        <v>22</v>
      </c>
      <c r="N2234" s="10">
        <f t="shared" si="4"/>
        <v>1</v>
      </c>
      <c r="O2234" s="10" t="str">
        <f t="array" ref="O2234">IFERROR(XLOOKUP(G2234,'Tipo de Carga'!A:A,'Tipo de Carga'!C:C))</f>
        <v>Diesel</v>
      </c>
    </row>
    <row r="2235">
      <c r="A2235" s="16">
        <v>1818.0</v>
      </c>
      <c r="B2235" s="10" t="str">
        <f t="array" ref="B2235">IFERROR(XLOOKUP(A2235,'Asignacion Ene'!A:A,'Asignacion Ene'!C:C))</f>
        <v>Wm Full</v>
      </c>
      <c r="C2235" s="10" t="str">
        <f t="array" ref="C2235">IFERROR(XLOOKUP(A2235,'Asignacion Ene'!A:A,'Asignacion Ene'!B:B))</f>
        <v>EC-08</v>
      </c>
      <c r="D2235" s="28">
        <v>45679.0</v>
      </c>
      <c r="E2235" s="16" t="s">
        <v>176</v>
      </c>
      <c r="F2235" s="10" t="str">
        <f t="array" ref="F2235">IFERROR(XLOOKUP(E2235,Operadores!A:A,Operadores!B:B))</f>
        <v>HEROCT</v>
      </c>
      <c r="G2235" s="16" t="s">
        <v>39</v>
      </c>
      <c r="H2235" s="13">
        <v>20.806606</v>
      </c>
      <c r="I2235" s="18">
        <v>407.0</v>
      </c>
      <c r="J2235" s="15">
        <f t="shared" si="5"/>
        <v>8468.288642</v>
      </c>
      <c r="K2235" s="10" t="str">
        <f t="array" ref="K2235">IFERROR(XLOOKUP(G2235,'Tipo de Carga'!A:A,'Tipo de Carga'!B:B))</f>
        <v>Autoabasto</v>
      </c>
      <c r="L2235" s="10">
        <f t="shared" si="2"/>
        <v>4</v>
      </c>
      <c r="M2235" s="10">
        <f t="shared" si="3"/>
        <v>22</v>
      </c>
      <c r="N2235" s="10">
        <f t="shared" si="4"/>
        <v>1</v>
      </c>
      <c r="O2235" s="10" t="str">
        <f t="array" ref="O2235">IFERROR(XLOOKUP(G2235,'Tipo de Carga'!A:A,'Tipo de Carga'!C:C))</f>
        <v>Diesel</v>
      </c>
    </row>
    <row r="2236">
      <c r="A2236" s="16">
        <v>2028.0</v>
      </c>
      <c r="B2236" s="10" t="str">
        <f t="array" ref="B2236">IFERROR(XLOOKUP(A2236,'Asignacion Ene'!A:A,'Asignacion Ene'!C:C))</f>
        <v>MeLi Dedicado Merida</v>
      </c>
      <c r="C2236" s="10" t="str">
        <f t="array" ref="C2236">IFERROR(XLOOKUP(A2236,'Asignacion Ene'!A:A,'Asignacion Ene'!B:B))</f>
        <v>EC-05</v>
      </c>
      <c r="D2236" s="28">
        <v>45679.0</v>
      </c>
      <c r="E2236" s="16" t="s">
        <v>227</v>
      </c>
      <c r="F2236" s="10" t="str">
        <f t="array" ref="F2236">IFERROR(XLOOKUP(E2236,Operadores!A:A,Operadores!B:B))</f>
        <v>SANEUS</v>
      </c>
      <c r="G2236" s="16" t="s">
        <v>39</v>
      </c>
      <c r="H2236" s="13">
        <v>20.806606</v>
      </c>
      <c r="I2236" s="18">
        <v>481.0</v>
      </c>
      <c r="J2236" s="15">
        <f t="shared" si="5"/>
        <v>10007.97749</v>
      </c>
      <c r="K2236" s="10" t="str">
        <f t="array" ref="K2236">IFERROR(XLOOKUP(G2236,'Tipo de Carga'!A:A,'Tipo de Carga'!B:B))</f>
        <v>Autoabasto</v>
      </c>
      <c r="L2236" s="10">
        <f t="shared" si="2"/>
        <v>4</v>
      </c>
      <c r="M2236" s="10">
        <f t="shared" si="3"/>
        <v>22</v>
      </c>
      <c r="N2236" s="10">
        <f t="shared" si="4"/>
        <v>1</v>
      </c>
      <c r="O2236" s="10" t="str">
        <f t="array" ref="O2236">IFERROR(XLOOKUP(G2236,'Tipo de Carga'!A:A,'Tipo de Carga'!C:C))</f>
        <v>Diesel</v>
      </c>
    </row>
    <row r="2237">
      <c r="A2237" s="16">
        <v>1817.0</v>
      </c>
      <c r="B2237" s="10" t="str">
        <f t="array" ref="B2237">IFERROR(XLOOKUP(A2237,'Asignacion Ene'!A:A,'Asignacion Ene'!C:C))</f>
        <v>Wm Full</v>
      </c>
      <c r="C2237" s="10" t="str">
        <f t="array" ref="C2237">IFERROR(XLOOKUP(A2237,'Asignacion Ene'!A:A,'Asignacion Ene'!B:B))</f>
        <v>EC-08</v>
      </c>
      <c r="D2237" s="28">
        <v>45679.0</v>
      </c>
      <c r="E2237" s="16" t="s">
        <v>101</v>
      </c>
      <c r="F2237" s="10" t="str">
        <f t="array" ref="F2237">IFERROR(XLOOKUP(E2237,Operadores!A:A,Operadores!B:B))</f>
        <v>RUIROBX</v>
      </c>
      <c r="G2237" s="16" t="s">
        <v>39</v>
      </c>
      <c r="H2237" s="13">
        <v>20.806606</v>
      </c>
      <c r="I2237" s="18">
        <v>370.0</v>
      </c>
      <c r="J2237" s="15">
        <f t="shared" si="5"/>
        <v>7698.44422</v>
      </c>
      <c r="K2237" s="10" t="str">
        <f t="array" ref="K2237">IFERROR(XLOOKUP(G2237,'Tipo de Carga'!A:A,'Tipo de Carga'!B:B))</f>
        <v>Autoabasto</v>
      </c>
      <c r="L2237" s="10">
        <f t="shared" si="2"/>
        <v>4</v>
      </c>
      <c r="M2237" s="10">
        <f t="shared" si="3"/>
        <v>22</v>
      </c>
      <c r="N2237" s="10">
        <f t="shared" si="4"/>
        <v>1</v>
      </c>
      <c r="O2237" s="10" t="str">
        <f t="array" ref="O2237">IFERROR(XLOOKUP(G2237,'Tipo de Carga'!A:A,'Tipo de Carga'!C:C))</f>
        <v>Diesel</v>
      </c>
    </row>
    <row r="2238">
      <c r="A2238" s="16">
        <v>2002.0</v>
      </c>
      <c r="B2238" s="10" t="str">
        <f t="array" ref="B2238">IFERROR(XLOOKUP(A2238,'Asignacion Ene'!A:A,'Asignacion Ene'!C:C))</f>
        <v>MeLi Dedicado Merida</v>
      </c>
      <c r="C2238" s="10" t="str">
        <f t="array" ref="C2238">IFERROR(XLOOKUP(A2238,'Asignacion Ene'!A:A,'Asignacion Ene'!B:B))</f>
        <v>EC-05</v>
      </c>
      <c r="D2238" s="28">
        <v>45679.0</v>
      </c>
      <c r="E2238" s="16" t="s">
        <v>309</v>
      </c>
      <c r="F2238" s="10" t="str">
        <f t="array" ref="F2238">IFERROR(XLOOKUP(E2238,Operadores!A:A,Operadores!B:B))</f>
        <v>VELALE</v>
      </c>
      <c r="G2238" s="16" t="s">
        <v>39</v>
      </c>
      <c r="H2238" s="13">
        <v>20.806606</v>
      </c>
      <c r="I2238" s="18">
        <v>420.0</v>
      </c>
      <c r="J2238" s="15">
        <f t="shared" si="5"/>
        <v>8738.77452</v>
      </c>
      <c r="K2238" s="10" t="str">
        <f t="array" ref="K2238">IFERROR(XLOOKUP(G2238,'Tipo de Carga'!A:A,'Tipo de Carga'!B:B))</f>
        <v>Autoabasto</v>
      </c>
      <c r="L2238" s="10">
        <f t="shared" si="2"/>
        <v>4</v>
      </c>
      <c r="M2238" s="10">
        <f t="shared" si="3"/>
        <v>22</v>
      </c>
      <c r="N2238" s="10">
        <f t="shared" si="4"/>
        <v>1</v>
      </c>
      <c r="O2238" s="10" t="str">
        <f t="array" ref="O2238">IFERROR(XLOOKUP(G2238,'Tipo de Carga'!A:A,'Tipo de Carga'!C:C))</f>
        <v>Diesel</v>
      </c>
    </row>
    <row r="2239">
      <c r="A2239" s="16">
        <v>1820.0</v>
      </c>
      <c r="B2239" s="10" t="str">
        <f t="array" ref="B2239">IFERROR(XLOOKUP(A2239,'Asignacion Ene'!A:A,'Asignacion Ene'!C:C))</f>
        <v>Wm Full</v>
      </c>
      <c r="C2239" s="10" t="str">
        <f t="array" ref="C2239">IFERROR(XLOOKUP(A2239,'Asignacion Ene'!A:A,'Asignacion Ene'!B:B))</f>
        <v>EC-08</v>
      </c>
      <c r="D2239" s="28">
        <v>45679.0</v>
      </c>
      <c r="E2239" s="16" t="s">
        <v>167</v>
      </c>
      <c r="F2239" s="10" t="str">
        <f t="array" ref="F2239">IFERROR(XLOOKUP(E2239,Operadores!A:A,Operadores!B:B))</f>
        <v>CAMVI01</v>
      </c>
      <c r="G2239" s="16" t="s">
        <v>39</v>
      </c>
      <c r="H2239" s="13">
        <v>20.806606</v>
      </c>
      <c r="I2239" s="18">
        <v>376.0</v>
      </c>
      <c r="J2239" s="15">
        <f t="shared" si="5"/>
        <v>7823.283856</v>
      </c>
      <c r="K2239" s="10" t="str">
        <f t="array" ref="K2239">IFERROR(XLOOKUP(G2239,'Tipo de Carga'!A:A,'Tipo de Carga'!B:B))</f>
        <v>Autoabasto</v>
      </c>
      <c r="L2239" s="10">
        <f t="shared" si="2"/>
        <v>4</v>
      </c>
      <c r="M2239" s="10">
        <f t="shared" si="3"/>
        <v>22</v>
      </c>
      <c r="N2239" s="10">
        <f t="shared" si="4"/>
        <v>1</v>
      </c>
      <c r="O2239" s="10" t="str">
        <f t="array" ref="O2239">IFERROR(XLOOKUP(G2239,'Tipo de Carga'!A:A,'Tipo de Carga'!C:C))</f>
        <v>Diesel</v>
      </c>
    </row>
    <row r="2240">
      <c r="A2240" s="16">
        <v>1705.0</v>
      </c>
      <c r="B2240" s="10" t="str">
        <f t="array" ref="B2240">IFERROR(XLOOKUP(A2240,'Asignacion Ene'!A:A,'Asignacion Ene'!C:C))</f>
        <v>Wm Full</v>
      </c>
      <c r="C2240" s="10" t="str">
        <f t="array" ref="C2240">IFERROR(XLOOKUP(A2240,'Asignacion Ene'!A:A,'Asignacion Ene'!B:B))</f>
        <v>EC-08</v>
      </c>
      <c r="D2240" s="28">
        <v>45679.0</v>
      </c>
      <c r="E2240" s="16" t="s">
        <v>348</v>
      </c>
      <c r="F2240" s="10" t="str">
        <f t="array" ref="F2240">IFERROR(XLOOKUP(E2240,Operadores!A:A,Operadores!B:B))</f>
        <v>PERVIC</v>
      </c>
      <c r="G2240" s="16" t="s">
        <v>39</v>
      </c>
      <c r="H2240" s="13">
        <v>20.806606</v>
      </c>
      <c r="I2240" s="18">
        <v>480.0</v>
      </c>
      <c r="J2240" s="15">
        <f t="shared" si="5"/>
        <v>9987.17088</v>
      </c>
      <c r="K2240" s="10" t="str">
        <f t="array" ref="K2240">IFERROR(XLOOKUP(G2240,'Tipo de Carga'!A:A,'Tipo de Carga'!B:B))</f>
        <v>Autoabasto</v>
      </c>
      <c r="L2240" s="10">
        <f t="shared" si="2"/>
        <v>4</v>
      </c>
      <c r="M2240" s="10">
        <f t="shared" si="3"/>
        <v>22</v>
      </c>
      <c r="N2240" s="10">
        <f t="shared" si="4"/>
        <v>1</v>
      </c>
      <c r="O2240" s="10" t="str">
        <f t="array" ref="O2240">IFERROR(XLOOKUP(G2240,'Tipo de Carga'!A:A,'Tipo de Carga'!C:C))</f>
        <v>Diesel</v>
      </c>
    </row>
    <row r="2241">
      <c r="A2241" s="16">
        <v>1730.0</v>
      </c>
      <c r="B2241" s="10" t="str">
        <f t="array" ref="B2241">IFERROR(XLOOKUP(A2241,'Asignacion Ene'!A:A,'Asignacion Ene'!C:C))</f>
        <v>Wm Full</v>
      </c>
      <c r="C2241" s="10" t="str">
        <f t="array" ref="C2241">IFERROR(XLOOKUP(A2241,'Asignacion Ene'!A:A,'Asignacion Ene'!B:B))</f>
        <v>EC-08</v>
      </c>
      <c r="D2241" s="28">
        <v>45679.0</v>
      </c>
      <c r="E2241" s="16" t="s">
        <v>219</v>
      </c>
      <c r="F2241" s="10" t="str">
        <f t="array" ref="F2241">IFERROR(XLOOKUP(E2241,Operadores!A:A,Operadores!B:B))</f>
        <v>LOPERI</v>
      </c>
      <c r="G2241" s="16" t="s">
        <v>39</v>
      </c>
      <c r="H2241" s="13">
        <v>20.806606</v>
      </c>
      <c r="I2241" s="18">
        <v>410.0</v>
      </c>
      <c r="J2241" s="15">
        <f t="shared" si="5"/>
        <v>8530.70846</v>
      </c>
      <c r="K2241" s="10" t="str">
        <f t="array" ref="K2241">IFERROR(XLOOKUP(G2241,'Tipo de Carga'!A:A,'Tipo de Carga'!B:B))</f>
        <v>Autoabasto</v>
      </c>
      <c r="L2241" s="10">
        <f t="shared" si="2"/>
        <v>4</v>
      </c>
      <c r="M2241" s="10">
        <f t="shared" si="3"/>
        <v>22</v>
      </c>
      <c r="N2241" s="10">
        <f t="shared" si="4"/>
        <v>1</v>
      </c>
      <c r="O2241" s="10" t="str">
        <f t="array" ref="O2241">IFERROR(XLOOKUP(G2241,'Tipo de Carga'!A:A,'Tipo de Carga'!C:C))</f>
        <v>Diesel</v>
      </c>
    </row>
    <row r="2242">
      <c r="A2242" s="16">
        <v>1887.0</v>
      </c>
      <c r="B2242" s="10" t="str">
        <f t="array" ref="B2242">IFERROR(XLOOKUP(A2242,'Asignacion Ene'!A:A,'Asignacion Ene'!C:C))</f>
        <v>Circuitos</v>
      </c>
      <c r="C2242" s="10" t="str">
        <f t="array" ref="C2242">IFERROR(XLOOKUP(A2242,'Asignacion Ene'!A:A,'Asignacion Ene'!B:B))</f>
        <v>EC-03</v>
      </c>
      <c r="D2242" s="28">
        <v>45679.0</v>
      </c>
      <c r="E2242" s="19" t="s">
        <v>375</v>
      </c>
      <c r="F2242" s="10" t="str">
        <f t="array" ref="F2242">IFERROR(XLOOKUP(E2242,Operadores!A:A,Operadores!B:B))</f>
        <v>NARCA</v>
      </c>
      <c r="G2242" s="16" t="s">
        <v>103</v>
      </c>
      <c r="H2242" s="13">
        <v>26.08</v>
      </c>
      <c r="I2242" s="18">
        <v>184.0</v>
      </c>
      <c r="J2242" s="15">
        <f t="shared" si="5"/>
        <v>4798.72</v>
      </c>
      <c r="K2242" s="10" t="str">
        <f t="array" ref="K2242">IFERROR(XLOOKUP(G2242,'Tipo de Carga'!A:A,'Tipo de Carga'!B:B))</f>
        <v>Ticket</v>
      </c>
      <c r="L2242" s="10">
        <f t="shared" si="2"/>
        <v>4</v>
      </c>
      <c r="M2242" s="10">
        <f t="shared" si="3"/>
        <v>22</v>
      </c>
      <c r="N2242" s="10">
        <f t="shared" si="4"/>
        <v>1</v>
      </c>
      <c r="O2242" s="10" t="str">
        <f t="array" ref="O2242">IFERROR(XLOOKUP(G2242,'Tipo de Carga'!A:A,'Tipo de Carga'!C:C))</f>
        <v>Diesel</v>
      </c>
    </row>
    <row r="2243">
      <c r="A2243" s="16">
        <v>2091.0</v>
      </c>
      <c r="B2243" s="10" t="str">
        <f t="array" ref="B2243">IFERROR(XLOOKUP(A2243,'Asignacion Ene'!A:A,'Asignacion Ene'!C:C))</f>
        <v>Circuitos</v>
      </c>
      <c r="C2243" s="10" t="str">
        <f t="array" ref="C2243">IFERROR(XLOOKUP(A2243,'Asignacion Ene'!A:A,'Asignacion Ene'!B:B))</f>
        <v>EC-03</v>
      </c>
      <c r="D2243" s="28">
        <v>45679.0</v>
      </c>
      <c r="E2243" s="19" t="s">
        <v>49</v>
      </c>
      <c r="F2243" s="10" t="str">
        <f t="array" ref="F2243">IFERROR(XLOOKUP(E2243,Operadores!A:A,Operadores!B:B))</f>
        <v>ORTJES</v>
      </c>
      <c r="G2243" s="16" t="s">
        <v>103</v>
      </c>
      <c r="H2243" s="13">
        <v>25.49</v>
      </c>
      <c r="I2243" s="18">
        <v>188.0</v>
      </c>
      <c r="J2243" s="15">
        <f t="shared" si="5"/>
        <v>4792.12</v>
      </c>
      <c r="K2243" s="10" t="str">
        <f t="array" ref="K2243">IFERROR(XLOOKUP(G2243,'Tipo de Carga'!A:A,'Tipo de Carga'!B:B))</f>
        <v>Ticket</v>
      </c>
      <c r="L2243" s="10">
        <f t="shared" si="2"/>
        <v>4</v>
      </c>
      <c r="M2243" s="10">
        <f t="shared" si="3"/>
        <v>22</v>
      </c>
      <c r="N2243" s="10">
        <f t="shared" si="4"/>
        <v>1</v>
      </c>
      <c r="O2243" s="10" t="str">
        <f t="array" ref="O2243">IFERROR(XLOOKUP(G2243,'Tipo de Carga'!A:A,'Tipo de Carga'!C:C))</f>
        <v>Diesel</v>
      </c>
    </row>
    <row r="2244">
      <c r="A2244" s="16">
        <v>2007.0</v>
      </c>
      <c r="B2244" s="10" t="str">
        <f t="array" ref="B2244">IFERROR(XLOOKUP(A2244,'Asignacion Ene'!A:A,'Asignacion Ene'!C:C))</f>
        <v>MeLi Asignado TD</v>
      </c>
      <c r="C2244" s="10" t="str">
        <f t="array" ref="C2244">IFERROR(XLOOKUP(A2244,'Asignacion Ene'!A:A,'Asignacion Ene'!B:B))</f>
        <v>EC-05</v>
      </c>
      <c r="D2244" s="28">
        <v>45679.0</v>
      </c>
      <c r="E2244" s="19" t="s">
        <v>190</v>
      </c>
      <c r="F2244" s="10" t="str">
        <f t="array" ref="F2244">IFERROR(XLOOKUP(E2244,Operadores!A:A,Operadores!B:B))</f>
        <v>PADRI</v>
      </c>
      <c r="G2244" s="16" t="s">
        <v>103</v>
      </c>
      <c r="H2244" s="13">
        <v>26.5</v>
      </c>
      <c r="I2244" s="18">
        <v>136.0</v>
      </c>
      <c r="J2244" s="15">
        <f t="shared" si="5"/>
        <v>3604</v>
      </c>
      <c r="K2244" s="10" t="str">
        <f t="array" ref="K2244">IFERROR(XLOOKUP(G2244,'Tipo de Carga'!A:A,'Tipo de Carga'!B:B))</f>
        <v>Ticket</v>
      </c>
      <c r="L2244" s="10">
        <f t="shared" si="2"/>
        <v>4</v>
      </c>
      <c r="M2244" s="10">
        <f t="shared" si="3"/>
        <v>22</v>
      </c>
      <c r="N2244" s="10">
        <f t="shared" si="4"/>
        <v>1</v>
      </c>
      <c r="O2244" s="10" t="str">
        <f t="array" ref="O2244">IFERROR(XLOOKUP(G2244,'Tipo de Carga'!A:A,'Tipo de Carga'!C:C))</f>
        <v>Diesel</v>
      </c>
    </row>
    <row r="2245">
      <c r="A2245" s="16">
        <v>1894.0</v>
      </c>
      <c r="B2245" s="10" t="str">
        <f t="array" ref="B2245">IFERROR(XLOOKUP(A2245,'Asignacion Ene'!A:A,'Asignacion Ene'!C:C))</f>
        <v>Pipas</v>
      </c>
      <c r="C2245" s="10" t="str">
        <f t="array" ref="C2245">IFERROR(XLOOKUP(A2245,'Asignacion Ene'!A:A,'Asignacion Ene'!B:B))</f>
        <v>EC-02</v>
      </c>
      <c r="D2245" s="28">
        <v>45679.0</v>
      </c>
      <c r="E2245" s="19" t="s">
        <v>320</v>
      </c>
      <c r="F2245" s="10" t="str">
        <f t="array" ref="F2245">IFERROR(XLOOKUP(E2245,Operadores!A:A,Operadores!B:B))</f>
        <v>LOPJU</v>
      </c>
      <c r="G2245" s="16" t="s">
        <v>103</v>
      </c>
      <c r="H2245" s="13">
        <v>25.39</v>
      </c>
      <c r="I2245" s="18">
        <v>473.0</v>
      </c>
      <c r="J2245" s="15">
        <f t="shared" si="5"/>
        <v>12009.47</v>
      </c>
      <c r="K2245" s="10" t="str">
        <f t="array" ref="K2245">IFERROR(XLOOKUP(G2245,'Tipo de Carga'!A:A,'Tipo de Carga'!B:B))</f>
        <v>Ticket</v>
      </c>
      <c r="L2245" s="10">
        <f t="shared" si="2"/>
        <v>4</v>
      </c>
      <c r="M2245" s="10">
        <f t="shared" si="3"/>
        <v>22</v>
      </c>
      <c r="N2245" s="10">
        <f t="shared" si="4"/>
        <v>1</v>
      </c>
      <c r="O2245" s="10" t="str">
        <f t="array" ref="O2245">IFERROR(XLOOKUP(G2245,'Tipo de Carga'!A:A,'Tipo de Carga'!C:C))</f>
        <v>Diesel</v>
      </c>
    </row>
    <row r="2246">
      <c r="A2246" s="16">
        <v>1971.0</v>
      </c>
      <c r="B2246" s="10" t="str">
        <f t="array" ref="B2246">IFERROR(XLOOKUP(A2246,'Asignacion Ene'!A:A,'Asignacion Ene'!C:C))</f>
        <v>Sayer Sencillo</v>
      </c>
      <c r="C2246" s="10" t="str">
        <f t="array" ref="C2246">IFERROR(XLOOKUP(A2246,'Asignacion Ene'!A:A,'Asignacion Ene'!B:B))</f>
        <v>EC-04</v>
      </c>
      <c r="D2246" s="28">
        <v>45679.0</v>
      </c>
      <c r="E2246" s="19" t="s">
        <v>79</v>
      </c>
      <c r="F2246" s="10" t="str">
        <f t="array" ref="F2246">IFERROR(XLOOKUP(E2246,Operadores!A:A,Operadores!B:B))</f>
        <v>OLVOSX</v>
      </c>
      <c r="G2246" s="16" t="s">
        <v>103</v>
      </c>
      <c r="H2246" s="13">
        <v>25.29</v>
      </c>
      <c r="I2246" s="18">
        <v>206.0</v>
      </c>
      <c r="J2246" s="15">
        <f t="shared" si="5"/>
        <v>5209.74</v>
      </c>
      <c r="K2246" s="10" t="str">
        <f t="array" ref="K2246">IFERROR(XLOOKUP(G2246,'Tipo de Carga'!A:A,'Tipo de Carga'!B:B))</f>
        <v>Ticket</v>
      </c>
      <c r="L2246" s="10">
        <f t="shared" si="2"/>
        <v>4</v>
      </c>
      <c r="M2246" s="10">
        <f t="shared" si="3"/>
        <v>22</v>
      </c>
      <c r="N2246" s="10">
        <f t="shared" si="4"/>
        <v>1</v>
      </c>
      <c r="O2246" s="10" t="str">
        <f t="array" ref="O2246">IFERROR(XLOOKUP(G2246,'Tipo de Carga'!A:A,'Tipo de Carga'!C:C))</f>
        <v>Diesel</v>
      </c>
    </row>
    <row r="2247">
      <c r="A2247" s="16">
        <v>1853.0</v>
      </c>
      <c r="B2247" s="10" t="str">
        <f t="array" ref="B2247">IFERROR(XLOOKUP(A2247,'Asignacion Ene'!A:A,'Asignacion Ene'!C:C))</f>
        <v>Sayer Sencillo</v>
      </c>
      <c r="C2247" s="10" t="str">
        <f t="array" ref="C2247">IFERROR(XLOOKUP(A2247,'Asignacion Ene'!A:A,'Asignacion Ene'!B:B))</f>
        <v>EC-04</v>
      </c>
      <c r="D2247" s="28">
        <v>45679.0</v>
      </c>
      <c r="E2247" s="19" t="s">
        <v>249</v>
      </c>
      <c r="F2247" s="10" t="str">
        <f t="array" ref="F2247">IFERROR(XLOOKUP(E2247,Operadores!A:A,Operadores!B:B))</f>
        <v>VARRUB</v>
      </c>
      <c r="G2247" s="16" t="s">
        <v>103</v>
      </c>
      <c r="H2247" s="13">
        <v>25.29</v>
      </c>
      <c r="I2247" s="18">
        <v>111.0</v>
      </c>
      <c r="J2247" s="15">
        <f t="shared" si="5"/>
        <v>2807.19</v>
      </c>
      <c r="K2247" s="10" t="str">
        <f t="array" ref="K2247">IFERROR(XLOOKUP(G2247,'Tipo de Carga'!A:A,'Tipo de Carga'!B:B))</f>
        <v>Ticket</v>
      </c>
      <c r="L2247" s="10">
        <f t="shared" si="2"/>
        <v>4</v>
      </c>
      <c r="M2247" s="10">
        <f t="shared" si="3"/>
        <v>22</v>
      </c>
      <c r="N2247" s="10">
        <f t="shared" si="4"/>
        <v>1</v>
      </c>
      <c r="O2247" s="10" t="str">
        <f t="array" ref="O2247">IFERROR(XLOOKUP(G2247,'Tipo de Carga'!A:A,'Tipo de Carga'!C:C))</f>
        <v>Diesel</v>
      </c>
    </row>
    <row r="2248">
      <c r="A2248" s="16">
        <v>2030.0</v>
      </c>
      <c r="B2248" s="10" t="str">
        <f t="array" ref="B2248">IFERROR(XLOOKUP(A2248,'Asignacion Ene'!A:A,'Asignacion Ene'!C:C))</f>
        <v>MeLi Dedicado TD</v>
      </c>
      <c r="C2248" s="10" t="str">
        <f t="array" ref="C2248">IFERROR(XLOOKUP(A2248,'Asignacion Ene'!A:A,'Asignacion Ene'!B:B))</f>
        <v>EC-05</v>
      </c>
      <c r="D2248" s="28">
        <v>45679.0</v>
      </c>
      <c r="E2248" s="19" t="s">
        <v>337</v>
      </c>
      <c r="F2248" s="10" t="str">
        <f t="array" ref="F2248">IFERROR(XLOOKUP(E2248,Operadores!A:A,Operadores!B:B))</f>
        <v>MENBER</v>
      </c>
      <c r="G2248" s="16" t="s">
        <v>103</v>
      </c>
      <c r="H2248" s="13">
        <v>26.2</v>
      </c>
      <c r="I2248" s="18">
        <v>458.0</v>
      </c>
      <c r="J2248" s="15">
        <f t="shared" si="5"/>
        <v>11999.6</v>
      </c>
      <c r="K2248" s="10" t="str">
        <f t="array" ref="K2248">IFERROR(XLOOKUP(G2248,'Tipo de Carga'!A:A,'Tipo de Carga'!B:B))</f>
        <v>Ticket</v>
      </c>
      <c r="L2248" s="10">
        <f t="shared" si="2"/>
        <v>4</v>
      </c>
      <c r="M2248" s="10">
        <f t="shared" si="3"/>
        <v>22</v>
      </c>
      <c r="N2248" s="10">
        <f t="shared" si="4"/>
        <v>1</v>
      </c>
      <c r="O2248" s="10" t="str">
        <f t="array" ref="O2248">IFERROR(XLOOKUP(G2248,'Tipo de Carga'!A:A,'Tipo de Carga'!C:C))</f>
        <v>Diesel</v>
      </c>
    </row>
    <row r="2249">
      <c r="A2249" s="16">
        <v>1988.0</v>
      </c>
      <c r="B2249" s="10" t="str">
        <f t="array" ref="B2249">IFERROR(XLOOKUP(A2249,'Asignacion Ene'!A:A,'Asignacion Ene'!C:C))</f>
        <v>MeLi asignado SD</v>
      </c>
      <c r="C2249" s="10" t="str">
        <f t="array" ref="C2249">IFERROR(XLOOKUP(A2249,'Asignacion Ene'!A:A,'Asignacion Ene'!B:B))</f>
        <v>EC-05</v>
      </c>
      <c r="D2249" s="28">
        <v>45679.0</v>
      </c>
      <c r="E2249" s="19" t="s">
        <v>71</v>
      </c>
      <c r="F2249" s="10" t="str">
        <f t="array" ref="F2249">IFERROR(XLOOKUP(E2249,Operadores!A:A,Operadores!B:B))</f>
        <v>CHAJOE</v>
      </c>
      <c r="G2249" s="16" t="s">
        <v>103</v>
      </c>
      <c r="H2249" s="13">
        <v>25.79</v>
      </c>
      <c r="I2249" s="18">
        <v>504.0</v>
      </c>
      <c r="J2249" s="15">
        <f t="shared" si="5"/>
        <v>12998.16</v>
      </c>
      <c r="K2249" s="10" t="str">
        <f t="array" ref="K2249">IFERROR(XLOOKUP(G2249,'Tipo de Carga'!A:A,'Tipo de Carga'!B:B))</f>
        <v>Ticket</v>
      </c>
      <c r="L2249" s="10">
        <f t="shared" si="2"/>
        <v>4</v>
      </c>
      <c r="M2249" s="10">
        <f t="shared" si="3"/>
        <v>22</v>
      </c>
      <c r="N2249" s="10">
        <f t="shared" si="4"/>
        <v>1</v>
      </c>
      <c r="O2249" s="10" t="str">
        <f t="array" ref="O2249">IFERROR(XLOOKUP(G2249,'Tipo de Carga'!A:A,'Tipo de Carga'!C:C))</f>
        <v>Diesel</v>
      </c>
    </row>
    <row r="2250">
      <c r="A2250" s="16">
        <v>1806.0</v>
      </c>
      <c r="B2250" s="10" t="str">
        <f t="array" ref="B2250">IFERROR(XLOOKUP(A2250,'Asignacion Ene'!A:A,'Asignacion Ene'!C:C))</f>
        <v>Sayer Full</v>
      </c>
      <c r="C2250" s="10" t="str">
        <f t="array" ref="C2250">IFERROR(XLOOKUP(A2250,'Asignacion Ene'!A:A,'Asignacion Ene'!B:B))</f>
        <v>EC-04</v>
      </c>
      <c r="D2250" s="28">
        <v>45679.0</v>
      </c>
      <c r="E2250" s="19" t="s">
        <v>257</v>
      </c>
      <c r="F2250" s="10" t="str">
        <f t="array" ref="F2250">IFERROR(XLOOKUP(E2250,Operadores!A:A,Operadores!B:B))</f>
        <v>DIAOMA</v>
      </c>
      <c r="G2250" s="16" t="s">
        <v>103</v>
      </c>
      <c r="H2250" s="13">
        <v>26.99</v>
      </c>
      <c r="I2250" s="18">
        <v>141.0</v>
      </c>
      <c r="J2250" s="15">
        <f t="shared" si="5"/>
        <v>3805.59</v>
      </c>
      <c r="K2250" s="10" t="str">
        <f t="array" ref="K2250">IFERROR(XLOOKUP(G2250,'Tipo de Carga'!A:A,'Tipo de Carga'!B:B))</f>
        <v>Ticket</v>
      </c>
      <c r="L2250" s="10">
        <f t="shared" si="2"/>
        <v>4</v>
      </c>
      <c r="M2250" s="10">
        <f t="shared" si="3"/>
        <v>22</v>
      </c>
      <c r="N2250" s="10">
        <f t="shared" si="4"/>
        <v>1</v>
      </c>
      <c r="O2250" s="10" t="str">
        <f t="array" ref="O2250">IFERROR(XLOOKUP(G2250,'Tipo de Carga'!A:A,'Tipo de Carga'!C:C))</f>
        <v>Diesel</v>
      </c>
    </row>
    <row r="2251">
      <c r="A2251" s="16">
        <v>1791.0</v>
      </c>
      <c r="B2251" s="10" t="str">
        <f t="array" ref="B2251">IFERROR(XLOOKUP(A2251,'Asignacion Ene'!A:A,'Asignacion Ene'!C:C))</f>
        <v>Wm Sencillo</v>
      </c>
      <c r="C2251" s="10" t="str">
        <f t="array" ref="C2251">IFERROR(XLOOKUP(A2251,'Asignacion Ene'!A:A,'Asignacion Ene'!B:B))</f>
        <v>EC-08</v>
      </c>
      <c r="D2251" s="28">
        <v>45679.0</v>
      </c>
      <c r="E2251" s="19" t="s">
        <v>426</v>
      </c>
      <c r="F2251" s="10" t="str">
        <f t="array" ref="F2251">IFERROR(XLOOKUP(E2251,Operadores!A:A,Operadores!B:B))</f>
        <v>VIDJOS</v>
      </c>
      <c r="G2251" s="16" t="s">
        <v>103</v>
      </c>
      <c r="H2251" s="13">
        <v>26.45</v>
      </c>
      <c r="I2251" s="18">
        <v>749.0</v>
      </c>
      <c r="J2251" s="15">
        <f t="shared" si="5"/>
        <v>19811.05</v>
      </c>
      <c r="K2251" s="10" t="str">
        <f t="array" ref="K2251">IFERROR(XLOOKUP(G2251,'Tipo de Carga'!A:A,'Tipo de Carga'!B:B))</f>
        <v>Ticket</v>
      </c>
      <c r="L2251" s="10">
        <f t="shared" si="2"/>
        <v>4</v>
      </c>
      <c r="M2251" s="10">
        <f t="shared" si="3"/>
        <v>22</v>
      </c>
      <c r="N2251" s="10">
        <f t="shared" si="4"/>
        <v>1</v>
      </c>
      <c r="O2251" s="10" t="str">
        <f t="array" ref="O2251">IFERROR(XLOOKUP(G2251,'Tipo de Carga'!A:A,'Tipo de Carga'!C:C))</f>
        <v>Diesel</v>
      </c>
    </row>
    <row r="2252">
      <c r="A2252" s="16">
        <v>1763.0</v>
      </c>
      <c r="B2252" s="10" t="str">
        <f t="array" ref="B2252">IFERROR(XLOOKUP(A2252,'Asignacion Ene'!A:A,'Asignacion Ene'!C:C))</f>
        <v>Wm Sencillo</v>
      </c>
      <c r="C2252" s="10" t="str">
        <f t="array" ref="C2252">IFERROR(XLOOKUP(A2252,'Asignacion Ene'!A:A,'Asignacion Ene'!B:B))</f>
        <v>EC-08</v>
      </c>
      <c r="D2252" s="28">
        <v>45679.0</v>
      </c>
      <c r="E2252" s="19" t="s">
        <v>427</v>
      </c>
      <c r="F2252" s="10" t="str">
        <f t="array" ref="F2252">IFERROR(XLOOKUP(E2252,Operadores!A:A,Operadores!B:B))</f>
        <v>MARGON</v>
      </c>
      <c r="G2252" s="16" t="s">
        <v>103</v>
      </c>
      <c r="H2252" s="13">
        <v>26.45</v>
      </c>
      <c r="I2252" s="18">
        <v>537.0</v>
      </c>
      <c r="J2252" s="15">
        <f t="shared" si="5"/>
        <v>14203.65</v>
      </c>
      <c r="K2252" s="10" t="str">
        <f t="array" ref="K2252">IFERROR(XLOOKUP(G2252,'Tipo de Carga'!A:A,'Tipo de Carga'!B:B))</f>
        <v>Ticket</v>
      </c>
      <c r="L2252" s="10">
        <f t="shared" si="2"/>
        <v>4</v>
      </c>
      <c r="M2252" s="10">
        <f t="shared" si="3"/>
        <v>22</v>
      </c>
      <c r="N2252" s="10">
        <f t="shared" si="4"/>
        <v>1</v>
      </c>
      <c r="O2252" s="10" t="str">
        <f t="array" ref="O2252">IFERROR(XLOOKUP(G2252,'Tipo de Carga'!A:A,'Tipo de Carga'!C:C))</f>
        <v>Diesel</v>
      </c>
    </row>
    <row r="2253">
      <c r="A2253" s="16">
        <v>1931.0</v>
      </c>
      <c r="B2253" s="10" t="str">
        <f t="array" ref="B2253">IFERROR(XLOOKUP(A2253,'Asignacion Ene'!A:A,'Asignacion Ene'!C:C))</f>
        <v>Circuitos</v>
      </c>
      <c r="C2253" s="10" t="str">
        <f t="array" ref="C2253">IFERROR(XLOOKUP(A2253,'Asignacion Ene'!A:A,'Asignacion Ene'!B:B))</f>
        <v>EC-03</v>
      </c>
      <c r="D2253" s="28">
        <v>45679.0</v>
      </c>
      <c r="E2253" s="19" t="s">
        <v>279</v>
      </c>
      <c r="F2253" s="10" t="str">
        <f t="array" ref="F2253">IFERROR(XLOOKUP(E2253,Operadores!A:A,Operadores!B:B))</f>
        <v>ARBJO</v>
      </c>
      <c r="G2253" s="16" t="s">
        <v>103</v>
      </c>
      <c r="H2253" s="13">
        <v>26.09</v>
      </c>
      <c r="I2253" s="18">
        <v>360.0</v>
      </c>
      <c r="J2253" s="15">
        <f t="shared" si="5"/>
        <v>9392.4</v>
      </c>
      <c r="K2253" s="10" t="str">
        <f t="array" ref="K2253">IFERROR(XLOOKUP(G2253,'Tipo de Carga'!A:A,'Tipo de Carga'!B:B))</f>
        <v>Ticket</v>
      </c>
      <c r="L2253" s="10">
        <f t="shared" si="2"/>
        <v>4</v>
      </c>
      <c r="M2253" s="10">
        <f t="shared" si="3"/>
        <v>22</v>
      </c>
      <c r="N2253" s="10">
        <f t="shared" si="4"/>
        <v>1</v>
      </c>
      <c r="O2253" s="10" t="str">
        <f t="array" ref="O2253">IFERROR(XLOOKUP(G2253,'Tipo de Carga'!A:A,'Tipo de Carga'!C:C))</f>
        <v>Diesel</v>
      </c>
    </row>
    <row r="2254">
      <c r="A2254" s="16">
        <v>1939.0</v>
      </c>
      <c r="B2254" s="10" t="str">
        <f t="array" ref="B2254">IFERROR(XLOOKUP(A2254,'Asignacion Ene'!A:A,'Asignacion Ene'!C:C))</f>
        <v>Full Liver</v>
      </c>
      <c r="C2254" s="10" t="str">
        <f t="array" ref="C2254">IFERROR(XLOOKUP(A2254,'Asignacion Ene'!A:A,'Asignacion Ene'!B:B))</f>
        <v>EC-01</v>
      </c>
      <c r="D2254" s="28">
        <v>45679.0</v>
      </c>
      <c r="E2254" s="19" t="s">
        <v>116</v>
      </c>
      <c r="F2254" s="10" t="str">
        <f t="array" ref="F2254">IFERROR(XLOOKUP(E2254,Operadores!A:A,Operadores!B:B))</f>
        <v>TORBR01</v>
      </c>
      <c r="G2254" s="16" t="s">
        <v>103</v>
      </c>
      <c r="H2254" s="13">
        <v>25.99</v>
      </c>
      <c r="I2254" s="18">
        <v>200.0</v>
      </c>
      <c r="J2254" s="15">
        <f t="shared" si="5"/>
        <v>5198</v>
      </c>
      <c r="K2254" s="10" t="str">
        <f t="array" ref="K2254">IFERROR(XLOOKUP(G2254,'Tipo de Carga'!A:A,'Tipo de Carga'!B:B))</f>
        <v>Ticket</v>
      </c>
      <c r="L2254" s="10">
        <f t="shared" si="2"/>
        <v>4</v>
      </c>
      <c r="M2254" s="10">
        <f t="shared" si="3"/>
        <v>22</v>
      </c>
      <c r="N2254" s="10">
        <f t="shared" si="4"/>
        <v>1</v>
      </c>
      <c r="O2254" s="10" t="str">
        <f t="array" ref="O2254">IFERROR(XLOOKUP(G2254,'Tipo de Carga'!A:A,'Tipo de Carga'!C:C))</f>
        <v>Diesel</v>
      </c>
    </row>
    <row r="2255">
      <c r="A2255" s="16">
        <v>1738.0</v>
      </c>
      <c r="B2255" s="10" t="str">
        <f t="array" ref="B2255">IFERROR(XLOOKUP(A2255,'Asignacion Ene'!A:A,'Asignacion Ene'!C:C))</f>
        <v>Wm Full</v>
      </c>
      <c r="C2255" s="10" t="str">
        <f t="array" ref="C2255">IFERROR(XLOOKUP(A2255,'Asignacion Ene'!A:A,'Asignacion Ene'!B:B))</f>
        <v>EC-08</v>
      </c>
      <c r="D2255" s="28">
        <v>45679.0</v>
      </c>
      <c r="E2255" s="19" t="s">
        <v>223</v>
      </c>
      <c r="F2255" s="10" t="str">
        <f t="array" ref="F2255">IFERROR(XLOOKUP(E2255,Operadores!A:A,Operadores!B:B))</f>
        <v>PEROMA</v>
      </c>
      <c r="G2255" s="16" t="s">
        <v>103</v>
      </c>
      <c r="H2255" s="13">
        <v>27.34</v>
      </c>
      <c r="I2255" s="18">
        <v>280.0</v>
      </c>
      <c r="J2255" s="15">
        <f t="shared" si="5"/>
        <v>7655.2</v>
      </c>
      <c r="K2255" s="10" t="str">
        <f t="array" ref="K2255">IFERROR(XLOOKUP(G2255,'Tipo de Carga'!A:A,'Tipo de Carga'!B:B))</f>
        <v>Ticket</v>
      </c>
      <c r="L2255" s="10">
        <f t="shared" si="2"/>
        <v>4</v>
      </c>
      <c r="M2255" s="10">
        <f t="shared" si="3"/>
        <v>22</v>
      </c>
      <c r="N2255" s="10">
        <f t="shared" si="4"/>
        <v>1</v>
      </c>
      <c r="O2255" s="10" t="str">
        <f t="array" ref="O2255">IFERROR(XLOOKUP(G2255,'Tipo de Carga'!A:A,'Tipo de Carga'!C:C))</f>
        <v>Diesel</v>
      </c>
    </row>
    <row r="2256">
      <c r="A2256" s="16">
        <v>1800.0</v>
      </c>
      <c r="B2256" s="10" t="str">
        <f t="array" ref="B2256">IFERROR(XLOOKUP(A2256,'Asignacion Ene'!A:A,'Asignacion Ene'!C:C))</f>
        <v>Sayer Full</v>
      </c>
      <c r="C2256" s="10" t="str">
        <f t="array" ref="C2256">IFERROR(XLOOKUP(A2256,'Asignacion Ene'!A:A,'Asignacion Ene'!B:B))</f>
        <v>EC-04</v>
      </c>
      <c r="D2256" s="28">
        <v>45679.0</v>
      </c>
      <c r="E2256" s="19" t="s">
        <v>314</v>
      </c>
      <c r="F2256" s="10" t="str">
        <f t="array" ref="F2256">IFERROR(XLOOKUP(E2256,Operadores!A:A,Operadores!B:B))</f>
        <v>PERJU03</v>
      </c>
      <c r="G2256" s="16" t="s">
        <v>103</v>
      </c>
      <c r="H2256" s="13">
        <v>25.96</v>
      </c>
      <c r="I2256" s="18">
        <v>600.0</v>
      </c>
      <c r="J2256" s="15">
        <f t="shared" si="5"/>
        <v>15576</v>
      </c>
      <c r="K2256" s="10" t="str">
        <f t="array" ref="K2256">IFERROR(XLOOKUP(G2256,'Tipo de Carga'!A:A,'Tipo de Carga'!B:B))</f>
        <v>Ticket</v>
      </c>
      <c r="L2256" s="10">
        <f t="shared" si="2"/>
        <v>4</v>
      </c>
      <c r="M2256" s="10">
        <f t="shared" si="3"/>
        <v>22</v>
      </c>
      <c r="N2256" s="10">
        <f t="shared" si="4"/>
        <v>1</v>
      </c>
      <c r="O2256" s="10" t="str">
        <f t="array" ref="O2256">IFERROR(XLOOKUP(G2256,'Tipo de Carga'!A:A,'Tipo de Carga'!C:C))</f>
        <v>Diesel</v>
      </c>
    </row>
    <row r="2257">
      <c r="A2257" s="16">
        <v>1741.0</v>
      </c>
      <c r="B2257" s="10" t="str">
        <f t="array" ref="B2257">IFERROR(XLOOKUP(A2257,'Asignacion Ene'!A:A,'Asignacion Ene'!C:C))</f>
        <v>Hisense</v>
      </c>
      <c r="C2257" s="10" t="str">
        <f t="array" ref="C2257">IFERROR(XLOOKUP(A2257,'Asignacion Ene'!A:A,'Asignacion Ene'!B:B))</f>
        <v>EC-03</v>
      </c>
      <c r="D2257" s="28">
        <v>45679.0</v>
      </c>
      <c r="E2257" s="19"/>
      <c r="F2257" s="10"/>
      <c r="G2257" s="16" t="s">
        <v>106</v>
      </c>
      <c r="H2257" s="13">
        <v>21.487641</v>
      </c>
      <c r="I2257" s="18">
        <v>240.0</v>
      </c>
      <c r="J2257" s="15">
        <f t="shared" si="5"/>
        <v>5157.03384</v>
      </c>
      <c r="K2257" s="10" t="str">
        <f t="array" ref="K2257">IFERROR(XLOOKUP(G2257,'Tipo de Carga'!A:A,'Tipo de Carga'!B:B))</f>
        <v>Nieto</v>
      </c>
      <c r="L2257" s="10">
        <f t="shared" si="2"/>
        <v>4</v>
      </c>
      <c r="M2257" s="10">
        <f t="shared" si="3"/>
        <v>22</v>
      </c>
      <c r="N2257" s="10">
        <f t="shared" si="4"/>
        <v>1</v>
      </c>
      <c r="O2257" s="10" t="str">
        <f t="array" ref="O2257">IFERROR(XLOOKUP(G2257,'Tipo de Carga'!A:A,'Tipo de Carga'!C:C))</f>
        <v>Diesel</v>
      </c>
    </row>
    <row r="2258">
      <c r="A2258" s="16">
        <v>1921.0</v>
      </c>
      <c r="B2258" s="10" t="str">
        <f t="array" ref="B2258">IFERROR(XLOOKUP(A2258,'Asignacion Ene'!A:A,'Asignacion Ene'!C:C))</f>
        <v>Circuitos</v>
      </c>
      <c r="C2258" s="10" t="str">
        <f t="array" ref="C2258">IFERROR(XLOOKUP(A2258,'Asignacion Ene'!A:A,'Asignacion Ene'!B:B))</f>
        <v>EC-03</v>
      </c>
      <c r="D2258" s="28">
        <v>45679.0</v>
      </c>
      <c r="E2258" s="19" t="s">
        <v>107</v>
      </c>
      <c r="F2258" s="10" t="str">
        <f t="array" ref="F2258">IFERROR(XLOOKUP(E2258,Operadores!A:A,Operadores!B:B))</f>
        <v>MIREDM</v>
      </c>
      <c r="G2258" s="16" t="s">
        <v>108</v>
      </c>
      <c r="H2258" s="13">
        <v>10.25</v>
      </c>
      <c r="I2258" s="18">
        <v>232.0</v>
      </c>
      <c r="J2258" s="15">
        <f t="shared" si="5"/>
        <v>2378</v>
      </c>
      <c r="K2258" s="10" t="str">
        <f t="array" ref="K2258">IFERROR(XLOOKUP(G2258,'Tipo de Carga'!A:A,'Tipo de Carga'!B:B))</f>
        <v>Natgas</v>
      </c>
      <c r="L2258" s="10">
        <f t="shared" si="2"/>
        <v>4</v>
      </c>
      <c r="M2258" s="10">
        <f t="shared" si="3"/>
        <v>22</v>
      </c>
      <c r="N2258" s="10">
        <f t="shared" si="4"/>
        <v>1</v>
      </c>
      <c r="O2258" s="10" t="str">
        <f t="array" ref="O2258">IFERROR(XLOOKUP(G2258,'Tipo de Carga'!A:A,'Tipo de Carga'!C:C))</f>
        <v>GNC</v>
      </c>
    </row>
    <row r="2259">
      <c r="A2259" s="16">
        <v>1921.0</v>
      </c>
      <c r="B2259" s="10" t="str">
        <f t="array" ref="B2259">IFERROR(XLOOKUP(A2259,'Asignacion Ene'!A:A,'Asignacion Ene'!C:C))</f>
        <v>Circuitos</v>
      </c>
      <c r="C2259" s="10" t="str">
        <f t="array" ref="C2259">IFERROR(XLOOKUP(A2259,'Asignacion Ene'!A:A,'Asignacion Ene'!B:B))</f>
        <v>EC-03</v>
      </c>
      <c r="D2259" s="28">
        <v>45679.0</v>
      </c>
      <c r="E2259" s="19" t="s">
        <v>107</v>
      </c>
      <c r="F2259" s="10" t="str">
        <f t="array" ref="F2259">IFERROR(XLOOKUP(E2259,Operadores!A:A,Operadores!B:B))</f>
        <v>MIREDM</v>
      </c>
      <c r="G2259" s="16" t="s">
        <v>109</v>
      </c>
      <c r="H2259" s="13">
        <v>10.25</v>
      </c>
      <c r="I2259" s="18">
        <v>259.0</v>
      </c>
      <c r="J2259" s="15">
        <f t="shared" si="5"/>
        <v>2654.75</v>
      </c>
      <c r="K2259" s="10" t="str">
        <f t="array" ref="K2259">IFERROR(XLOOKUP(G2259,'Tipo de Carga'!A:A,'Tipo de Carga'!B:B))</f>
        <v>Natgas</v>
      </c>
      <c r="L2259" s="10">
        <f t="shared" si="2"/>
        <v>4</v>
      </c>
      <c r="M2259" s="10">
        <f t="shared" si="3"/>
        <v>22</v>
      </c>
      <c r="N2259" s="10">
        <f t="shared" si="4"/>
        <v>1</v>
      </c>
      <c r="O2259" s="10" t="str">
        <f t="array" ref="O2259">IFERROR(XLOOKUP(G2259,'Tipo de Carga'!A:A,'Tipo de Carga'!C:C))</f>
        <v>GNC</v>
      </c>
    </row>
    <row r="2260">
      <c r="A2260" s="16">
        <v>1917.0</v>
      </c>
      <c r="B2260" s="10" t="str">
        <f t="array" ref="B2260">IFERROR(XLOOKUP(A2260,'Asignacion Ene'!A:A,'Asignacion Ene'!C:C))</f>
        <v>MeLi asignado SD</v>
      </c>
      <c r="C2260" s="10" t="str">
        <f t="array" ref="C2260">IFERROR(XLOOKUP(A2260,'Asignacion Ene'!A:A,'Asignacion Ene'!B:B))</f>
        <v>EC-05</v>
      </c>
      <c r="D2260" s="28">
        <v>45679.0</v>
      </c>
      <c r="E2260" s="19" t="s">
        <v>184</v>
      </c>
      <c r="F2260" s="10" t="str">
        <f t="array" ref="F2260">IFERROR(XLOOKUP(E2260,Operadores!A:A,Operadores!B:B))</f>
        <v>ARASAL</v>
      </c>
      <c r="G2260" s="16" t="s">
        <v>185</v>
      </c>
      <c r="H2260" s="13">
        <v>10.25</v>
      </c>
      <c r="I2260" s="18">
        <v>240.0</v>
      </c>
      <c r="J2260" s="15">
        <f t="shared" si="5"/>
        <v>2460</v>
      </c>
      <c r="K2260" s="10" t="str">
        <f t="array" ref="K2260">IFERROR(XLOOKUP(G2260,'Tipo de Carga'!A:A,'Tipo de Carga'!B:B))</f>
        <v>Natgas</v>
      </c>
      <c r="L2260" s="10">
        <f t="shared" si="2"/>
        <v>4</v>
      </c>
      <c r="M2260" s="10">
        <f t="shared" si="3"/>
        <v>22</v>
      </c>
      <c r="N2260" s="10">
        <f t="shared" si="4"/>
        <v>1</v>
      </c>
      <c r="O2260" s="10" t="str">
        <f t="array" ref="O2260">IFERROR(XLOOKUP(G2260,'Tipo de Carga'!A:A,'Tipo de Carga'!C:C))</f>
        <v>GNC</v>
      </c>
    </row>
    <row r="2261">
      <c r="A2261" s="16">
        <v>1912.0</v>
      </c>
      <c r="B2261" s="10" t="str">
        <f t="array" ref="B2261">IFERROR(XLOOKUP(A2261,'Asignacion Ene'!A:A,'Asignacion Ene'!C:C))</f>
        <v>MeLi asignado SD</v>
      </c>
      <c r="C2261" s="10" t="str">
        <f t="array" ref="C2261">IFERROR(XLOOKUP(A2261,'Asignacion Ene'!A:A,'Asignacion Ene'!B:B))</f>
        <v>EC-05</v>
      </c>
      <c r="D2261" s="28">
        <v>45679.0</v>
      </c>
      <c r="E2261" s="19" t="s">
        <v>231</v>
      </c>
      <c r="F2261" s="10" t="str">
        <f t="array" ref="F2261">IFERROR(XLOOKUP(E2261,Operadores!A:A,Operadores!B:B))</f>
        <v>PARMI</v>
      </c>
      <c r="G2261" s="16" t="s">
        <v>111</v>
      </c>
      <c r="H2261" s="13">
        <v>10.65</v>
      </c>
      <c r="I2261" s="18">
        <v>289.0</v>
      </c>
      <c r="J2261" s="15">
        <f t="shared" si="5"/>
        <v>3077.85</v>
      </c>
      <c r="K2261" s="10" t="str">
        <f t="array" ref="K2261">IFERROR(XLOOKUP(G2261,'Tipo de Carga'!A:A,'Tipo de Carga'!B:B))</f>
        <v>COMSUSTENTA</v>
      </c>
      <c r="L2261" s="10">
        <f t="shared" si="2"/>
        <v>4</v>
      </c>
      <c r="M2261" s="10">
        <f t="shared" si="3"/>
        <v>22</v>
      </c>
      <c r="N2261" s="10">
        <f t="shared" si="4"/>
        <v>1</v>
      </c>
      <c r="O2261" s="10" t="str">
        <f t="array" ref="O2261">IFERROR(XLOOKUP(G2261,'Tipo de Carga'!A:A,'Tipo de Carga'!C:C))</f>
        <v>GNC</v>
      </c>
    </row>
    <row r="2262">
      <c r="A2262" s="16">
        <v>1919.0</v>
      </c>
      <c r="B2262" s="10" t="str">
        <f t="array" ref="B2262">IFERROR(XLOOKUP(A2262,'Asignacion Ene'!A:A,'Asignacion Ene'!C:C))</f>
        <v>MeLi Ded Puebla</v>
      </c>
      <c r="C2262" s="10" t="str">
        <f t="array" ref="C2262">IFERROR(XLOOKUP(A2262,'Asignacion Ene'!A:A,'Asignacion Ene'!B:B))</f>
        <v>EC-05</v>
      </c>
      <c r="D2262" s="28">
        <v>45679.0</v>
      </c>
      <c r="E2262" s="19" t="s">
        <v>322</v>
      </c>
      <c r="F2262" s="10" t="str">
        <f t="array" ref="F2262">IFERROR(XLOOKUP(E2262,Operadores!A:A,Operadores!B:B))</f>
        <v>HERRE</v>
      </c>
      <c r="G2262" s="16" t="s">
        <v>111</v>
      </c>
      <c r="H2262" s="13">
        <v>10.65</v>
      </c>
      <c r="I2262" s="18">
        <v>231.0</v>
      </c>
      <c r="J2262" s="15">
        <f t="shared" si="5"/>
        <v>2460.15</v>
      </c>
      <c r="K2262" s="10" t="str">
        <f t="array" ref="K2262">IFERROR(XLOOKUP(G2262,'Tipo de Carga'!A:A,'Tipo de Carga'!B:B))</f>
        <v>COMSUSTENTA</v>
      </c>
      <c r="L2262" s="10">
        <f t="shared" si="2"/>
        <v>4</v>
      </c>
      <c r="M2262" s="10">
        <f t="shared" si="3"/>
        <v>22</v>
      </c>
      <c r="N2262" s="10">
        <f t="shared" si="4"/>
        <v>1</v>
      </c>
      <c r="O2262" s="10" t="str">
        <f t="array" ref="O2262">IFERROR(XLOOKUP(G2262,'Tipo de Carga'!A:A,'Tipo de Carga'!C:C))</f>
        <v>GNC</v>
      </c>
    </row>
    <row r="2263">
      <c r="A2263" s="16">
        <v>1923.0</v>
      </c>
      <c r="B2263" s="10" t="str">
        <f t="array" ref="B2263">IFERROR(XLOOKUP(A2263,'Asignacion Ene'!A:A,'Asignacion Ene'!C:C))</f>
        <v>MeLi Ded Puebla</v>
      </c>
      <c r="C2263" s="10" t="str">
        <f t="array" ref="C2263">IFERROR(XLOOKUP(A2263,'Asignacion Ene'!A:A,'Asignacion Ene'!B:B))</f>
        <v>EC-05</v>
      </c>
      <c r="D2263" s="28">
        <v>45679.0</v>
      </c>
      <c r="E2263" s="19" t="s">
        <v>233</v>
      </c>
      <c r="F2263" s="10" t="str">
        <f t="array" ref="F2263">IFERROR(XLOOKUP(E2263,Operadores!A:A,Operadores!B:B))</f>
        <v>REYFER01</v>
      </c>
      <c r="G2263" s="16" t="s">
        <v>111</v>
      </c>
      <c r="H2263" s="13">
        <v>10.65</v>
      </c>
      <c r="I2263" s="18">
        <v>269.0</v>
      </c>
      <c r="J2263" s="15">
        <f t="shared" si="5"/>
        <v>2864.85</v>
      </c>
      <c r="K2263" s="10" t="str">
        <f t="array" ref="K2263">IFERROR(XLOOKUP(G2263,'Tipo de Carga'!A:A,'Tipo de Carga'!B:B))</f>
        <v>COMSUSTENTA</v>
      </c>
      <c r="L2263" s="10">
        <f t="shared" si="2"/>
        <v>4</v>
      </c>
      <c r="M2263" s="10">
        <f t="shared" si="3"/>
        <v>22</v>
      </c>
      <c r="N2263" s="10">
        <f t="shared" si="4"/>
        <v>1</v>
      </c>
      <c r="O2263" s="10" t="str">
        <f t="array" ref="O2263">IFERROR(XLOOKUP(G2263,'Tipo de Carga'!A:A,'Tipo de Carga'!C:C))</f>
        <v>GNC</v>
      </c>
    </row>
    <row r="2264">
      <c r="A2264" s="16">
        <v>1928.0</v>
      </c>
      <c r="B2264" s="10" t="str">
        <f t="array" ref="B2264">IFERROR(XLOOKUP(A2264,'Asignacion Ene'!A:A,'Asignacion Ene'!C:C))</f>
        <v>MeLi Ded Puebla</v>
      </c>
      <c r="C2264" s="10" t="str">
        <f t="array" ref="C2264">IFERROR(XLOOKUP(A2264,'Asignacion Ene'!A:A,'Asignacion Ene'!B:B))</f>
        <v>EC-05</v>
      </c>
      <c r="D2264" s="28">
        <v>45679.0</v>
      </c>
      <c r="E2264" s="19" t="s">
        <v>234</v>
      </c>
      <c r="F2264" s="10" t="str">
        <f t="array" ref="F2264">IFERROR(XLOOKUP(E2264,Operadores!A:A,Operadores!B:B))</f>
        <v>BARPED</v>
      </c>
      <c r="G2264" s="16" t="s">
        <v>111</v>
      </c>
      <c r="H2264" s="13">
        <v>10.65</v>
      </c>
      <c r="I2264" s="18">
        <v>453.0</v>
      </c>
      <c r="J2264" s="15">
        <f t="shared" si="5"/>
        <v>4824.45</v>
      </c>
      <c r="K2264" s="10" t="str">
        <f t="array" ref="K2264">IFERROR(XLOOKUP(G2264,'Tipo de Carga'!A:A,'Tipo de Carga'!B:B))</f>
        <v>COMSUSTENTA</v>
      </c>
      <c r="L2264" s="10">
        <f t="shared" si="2"/>
        <v>4</v>
      </c>
      <c r="M2264" s="10">
        <f t="shared" si="3"/>
        <v>22</v>
      </c>
      <c r="N2264" s="10">
        <f t="shared" si="4"/>
        <v>1</v>
      </c>
      <c r="O2264" s="10" t="str">
        <f t="array" ref="O2264">IFERROR(XLOOKUP(G2264,'Tipo de Carga'!A:A,'Tipo de Carga'!C:C))</f>
        <v>GNC</v>
      </c>
    </row>
    <row r="2265">
      <c r="A2265" s="16">
        <v>1954.0</v>
      </c>
      <c r="B2265" s="10" t="str">
        <f t="array" ref="B2265">IFERROR(XLOOKUP(A2265,'Asignacion Ene'!A:A,'Asignacion Ene'!C:C))</f>
        <v>MeLi asignado SD</v>
      </c>
      <c r="C2265" s="10" t="str">
        <f t="array" ref="C2265">IFERROR(XLOOKUP(A2265,'Asignacion Ene'!A:A,'Asignacion Ene'!B:B))</f>
        <v>EC-05</v>
      </c>
      <c r="D2265" s="28">
        <v>45680.0</v>
      </c>
      <c r="E2265" s="16" t="s">
        <v>341</v>
      </c>
      <c r="F2265" s="10" t="str">
        <f t="array" ref="F2265">IFERROR(XLOOKUP(E2265,Operadores!A:A,Operadores!B:B))</f>
        <v>ESTZAI</v>
      </c>
      <c r="G2265" s="16" t="s">
        <v>17</v>
      </c>
      <c r="H2265" s="13">
        <v>19.29</v>
      </c>
      <c r="I2265" s="18">
        <v>398.0</v>
      </c>
      <c r="J2265" s="15">
        <f t="shared" si="5"/>
        <v>7677.42</v>
      </c>
      <c r="K2265" s="10" t="str">
        <f t="array" ref="K2265">IFERROR(XLOOKUP(G2265,'Tipo de Carga'!A:A,'Tipo de Carga'!B:B))</f>
        <v>Autoabasto</v>
      </c>
      <c r="L2265" s="10">
        <f t="shared" si="2"/>
        <v>4</v>
      </c>
      <c r="M2265" s="10">
        <f t="shared" si="3"/>
        <v>23</v>
      </c>
      <c r="N2265" s="10">
        <f t="shared" si="4"/>
        <v>1</v>
      </c>
      <c r="O2265" s="10" t="str">
        <f t="array" ref="O2265">IFERROR(XLOOKUP(G2265,'Tipo de Carga'!A:A,'Tipo de Carga'!C:C))</f>
        <v>Diesel</v>
      </c>
    </row>
    <row r="2266">
      <c r="A2266" s="16">
        <v>2030.0</v>
      </c>
      <c r="B2266" s="10" t="str">
        <f t="array" ref="B2266">IFERROR(XLOOKUP(A2266,'Asignacion Ene'!A:A,'Asignacion Ene'!C:C))</f>
        <v>MeLi Dedicado TD</v>
      </c>
      <c r="C2266" s="10" t="str">
        <f t="array" ref="C2266">IFERROR(XLOOKUP(A2266,'Asignacion Ene'!A:A,'Asignacion Ene'!B:B))</f>
        <v>EC-05</v>
      </c>
      <c r="D2266" s="28">
        <v>45680.0</v>
      </c>
      <c r="E2266" s="16" t="s">
        <v>337</v>
      </c>
      <c r="F2266" s="10" t="str">
        <f t="array" ref="F2266">IFERROR(XLOOKUP(E2266,Operadores!A:A,Operadores!B:B))</f>
        <v>MENBER</v>
      </c>
      <c r="G2266" s="16" t="s">
        <v>17</v>
      </c>
      <c r="H2266" s="13">
        <v>19.29</v>
      </c>
      <c r="I2266" s="18">
        <v>554.0</v>
      </c>
      <c r="J2266" s="15">
        <f t="shared" si="5"/>
        <v>10686.66</v>
      </c>
      <c r="K2266" s="10" t="str">
        <f t="array" ref="K2266">IFERROR(XLOOKUP(G2266,'Tipo de Carga'!A:A,'Tipo de Carga'!B:B))</f>
        <v>Autoabasto</v>
      </c>
      <c r="L2266" s="10">
        <f t="shared" si="2"/>
        <v>4</v>
      </c>
      <c r="M2266" s="10">
        <f t="shared" si="3"/>
        <v>23</v>
      </c>
      <c r="N2266" s="10">
        <f t="shared" si="4"/>
        <v>1</v>
      </c>
      <c r="O2266" s="10" t="str">
        <f t="array" ref="O2266">IFERROR(XLOOKUP(G2266,'Tipo de Carga'!A:A,'Tipo de Carga'!C:C))</f>
        <v>Diesel</v>
      </c>
    </row>
    <row r="2267">
      <c r="A2267" s="16">
        <v>1864.0</v>
      </c>
      <c r="B2267" s="10" t="str">
        <f t="array" ref="B2267">IFERROR(XLOOKUP(A2267,'Asignacion Ene'!A:A,'Asignacion Ene'!C:C))</f>
        <v>Full Liver</v>
      </c>
      <c r="C2267" s="10" t="str">
        <f t="array" ref="C2267">IFERROR(XLOOKUP(A2267,'Asignacion Ene'!A:A,'Asignacion Ene'!B:B))</f>
        <v>EC-01</v>
      </c>
      <c r="D2267" s="28">
        <v>45680.0</v>
      </c>
      <c r="E2267" s="16" t="s">
        <v>26</v>
      </c>
      <c r="F2267" s="10" t="str">
        <f t="array" ref="F2267">IFERROR(XLOOKUP(E2267,Operadores!A:A,Operadores!B:B))</f>
        <v>DEJJOS</v>
      </c>
      <c r="G2267" s="16" t="s">
        <v>17</v>
      </c>
      <c r="H2267" s="13">
        <v>19.29</v>
      </c>
      <c r="I2267" s="18">
        <v>817.0</v>
      </c>
      <c r="J2267" s="15">
        <f t="shared" si="5"/>
        <v>15759.93</v>
      </c>
      <c r="K2267" s="10" t="str">
        <f t="array" ref="K2267">IFERROR(XLOOKUP(G2267,'Tipo de Carga'!A:A,'Tipo de Carga'!B:B))</f>
        <v>Autoabasto</v>
      </c>
      <c r="L2267" s="10">
        <f t="shared" si="2"/>
        <v>4</v>
      </c>
      <c r="M2267" s="10">
        <f t="shared" si="3"/>
        <v>23</v>
      </c>
      <c r="N2267" s="10">
        <f t="shared" si="4"/>
        <v>1</v>
      </c>
      <c r="O2267" s="10" t="str">
        <f t="array" ref="O2267">IFERROR(XLOOKUP(G2267,'Tipo de Carga'!A:A,'Tipo de Carga'!C:C))</f>
        <v>Diesel</v>
      </c>
    </row>
    <row r="2268">
      <c r="A2268" s="16">
        <v>2027.0</v>
      </c>
      <c r="B2268" s="10" t="str">
        <f t="array" ref="B2268">IFERROR(XLOOKUP(A2268,'Asignacion Ene'!A:A,'Asignacion Ene'!C:C))</f>
        <v>MeLi Dedicado Merida</v>
      </c>
      <c r="C2268" s="10" t="str">
        <f t="array" ref="C2268">IFERROR(XLOOKUP(A2268,'Asignacion Ene'!A:A,'Asignacion Ene'!B:B))</f>
        <v>EC-05</v>
      </c>
      <c r="D2268" s="28">
        <v>45680.0</v>
      </c>
      <c r="E2268" s="16" t="s">
        <v>22</v>
      </c>
      <c r="F2268" s="10" t="str">
        <f t="array" ref="F2268">IFERROR(XLOOKUP(E2268,Operadores!A:A,Operadores!B:B))</f>
        <v>AGUMAU</v>
      </c>
      <c r="G2268" s="16" t="s">
        <v>17</v>
      </c>
      <c r="H2268" s="13">
        <v>19.29</v>
      </c>
      <c r="I2268" s="18">
        <v>39.0</v>
      </c>
      <c r="J2268" s="15">
        <f t="shared" si="5"/>
        <v>752.31</v>
      </c>
      <c r="K2268" s="10" t="str">
        <f t="array" ref="K2268">IFERROR(XLOOKUP(G2268,'Tipo de Carga'!A:A,'Tipo de Carga'!B:B))</f>
        <v>Autoabasto</v>
      </c>
      <c r="L2268" s="10">
        <f t="shared" si="2"/>
        <v>4</v>
      </c>
      <c r="M2268" s="10">
        <f t="shared" si="3"/>
        <v>23</v>
      </c>
      <c r="N2268" s="10">
        <f t="shared" si="4"/>
        <v>1</v>
      </c>
      <c r="O2268" s="10" t="str">
        <f t="array" ref="O2268">IFERROR(XLOOKUP(G2268,'Tipo de Carga'!A:A,'Tipo de Carga'!C:C))</f>
        <v>Diesel</v>
      </c>
    </row>
    <row r="2269">
      <c r="A2269" s="16">
        <v>2020.0</v>
      </c>
      <c r="B2269" s="10" t="str">
        <f t="array" ref="B2269">IFERROR(XLOOKUP(A2269,'Asignacion Ene'!A:A,'Asignacion Ene'!C:C))</f>
        <v>MeLi Dedicado Merida</v>
      </c>
      <c r="C2269" s="10" t="str">
        <f t="array" ref="C2269">IFERROR(XLOOKUP(A2269,'Asignacion Ene'!A:A,'Asignacion Ene'!B:B))</f>
        <v>EC-05</v>
      </c>
      <c r="D2269" s="28">
        <v>45680.0</v>
      </c>
      <c r="E2269" s="16" t="s">
        <v>283</v>
      </c>
      <c r="F2269" s="10" t="str">
        <f t="array" ref="F2269">IFERROR(XLOOKUP(E2269,Operadores!A:A,Operadores!B:B))</f>
        <v>MUÑOSC</v>
      </c>
      <c r="G2269" s="16" t="s">
        <v>17</v>
      </c>
      <c r="H2269" s="13">
        <v>19.29</v>
      </c>
      <c r="I2269" s="18">
        <v>285.0</v>
      </c>
      <c r="J2269" s="15">
        <f t="shared" si="5"/>
        <v>5497.65</v>
      </c>
      <c r="K2269" s="10" t="str">
        <f t="array" ref="K2269">IFERROR(XLOOKUP(G2269,'Tipo de Carga'!A:A,'Tipo de Carga'!B:B))</f>
        <v>Autoabasto</v>
      </c>
      <c r="L2269" s="10">
        <f t="shared" si="2"/>
        <v>4</v>
      </c>
      <c r="M2269" s="10">
        <f t="shared" si="3"/>
        <v>23</v>
      </c>
      <c r="N2269" s="10">
        <f t="shared" si="4"/>
        <v>1</v>
      </c>
      <c r="O2269" s="10" t="str">
        <f t="array" ref="O2269">IFERROR(XLOOKUP(G2269,'Tipo de Carga'!A:A,'Tipo de Carga'!C:C))</f>
        <v>Diesel</v>
      </c>
    </row>
    <row r="2270">
      <c r="A2270" s="16">
        <v>1863.0</v>
      </c>
      <c r="B2270" s="10" t="str">
        <f t="array" ref="B2270">IFERROR(XLOOKUP(A2270,'Asignacion Ene'!A:A,'Asignacion Ene'!C:C))</f>
        <v>Pilgrims Tepo</v>
      </c>
      <c r="C2270" s="10" t="str">
        <f t="array" ref="C2270">IFERROR(XLOOKUP(A2270,'Asignacion Ene'!A:A,'Asignacion Ene'!B:B))</f>
        <v>EC-02</v>
      </c>
      <c r="D2270" s="28">
        <v>45680.0</v>
      </c>
      <c r="E2270" s="16" t="s">
        <v>124</v>
      </c>
      <c r="F2270" s="10" t="str">
        <f t="array" ref="F2270">IFERROR(XLOOKUP(E2270,Operadores!A:A,Operadores!B:B))</f>
        <v>MORDAN</v>
      </c>
      <c r="G2270" s="16" t="s">
        <v>17</v>
      </c>
      <c r="H2270" s="13">
        <v>19.29</v>
      </c>
      <c r="I2270" s="18">
        <v>184.0</v>
      </c>
      <c r="J2270" s="15">
        <f t="shared" si="5"/>
        <v>3549.36</v>
      </c>
      <c r="K2270" s="10" t="str">
        <f t="array" ref="K2270">IFERROR(XLOOKUP(G2270,'Tipo de Carga'!A:A,'Tipo de Carga'!B:B))</f>
        <v>Autoabasto</v>
      </c>
      <c r="L2270" s="10">
        <f t="shared" si="2"/>
        <v>4</v>
      </c>
      <c r="M2270" s="10">
        <f t="shared" si="3"/>
        <v>23</v>
      </c>
      <c r="N2270" s="10">
        <f t="shared" si="4"/>
        <v>1</v>
      </c>
      <c r="O2270" s="10" t="str">
        <f t="array" ref="O2270">IFERROR(XLOOKUP(G2270,'Tipo de Carga'!A:A,'Tipo de Carga'!C:C))</f>
        <v>Diesel</v>
      </c>
    </row>
    <row r="2271">
      <c r="A2271" s="16">
        <v>1688.0</v>
      </c>
      <c r="B2271" s="10" t="str">
        <f t="array" ref="B2271">IFERROR(XLOOKUP(A2271,'Asignacion Ene'!A:A,'Asignacion Ene'!C:C))</f>
        <v>Pilgrims Tepo</v>
      </c>
      <c r="C2271" s="10" t="str">
        <f t="array" ref="C2271">IFERROR(XLOOKUP(A2271,'Asignacion Ene'!A:A,'Asignacion Ene'!B:B))</f>
        <v>EC-02</v>
      </c>
      <c r="D2271" s="28">
        <v>45680.0</v>
      </c>
      <c r="E2271" s="16" t="s">
        <v>50</v>
      </c>
      <c r="F2271" s="10" t="str">
        <f t="array" ref="F2271">IFERROR(XLOOKUP(E2271,Operadores!A:A,Operadores!B:B))</f>
        <v>SANJUA07</v>
      </c>
      <c r="G2271" s="16" t="s">
        <v>17</v>
      </c>
      <c r="H2271" s="13">
        <v>19.29</v>
      </c>
      <c r="I2271" s="18">
        <v>125.0</v>
      </c>
      <c r="J2271" s="15">
        <f t="shared" si="5"/>
        <v>2411.25</v>
      </c>
      <c r="K2271" s="10" t="str">
        <f t="array" ref="K2271">IFERROR(XLOOKUP(G2271,'Tipo de Carga'!A:A,'Tipo de Carga'!B:B))</f>
        <v>Autoabasto</v>
      </c>
      <c r="L2271" s="10">
        <f t="shared" si="2"/>
        <v>4</v>
      </c>
      <c r="M2271" s="10">
        <f t="shared" si="3"/>
        <v>23</v>
      </c>
      <c r="N2271" s="10">
        <f t="shared" si="4"/>
        <v>1</v>
      </c>
      <c r="O2271" s="10" t="str">
        <f t="array" ref="O2271">IFERROR(XLOOKUP(G2271,'Tipo de Carga'!A:A,'Tipo de Carga'!C:C))</f>
        <v>Diesel</v>
      </c>
    </row>
    <row r="2272">
      <c r="A2272" s="16">
        <v>1987.0</v>
      </c>
      <c r="B2272" s="10" t="str">
        <f t="array" ref="B2272">IFERROR(XLOOKUP(A2272,'Asignacion Ene'!A:A,'Asignacion Ene'!C:C))</f>
        <v>MeLi asignado SD</v>
      </c>
      <c r="C2272" s="10" t="str">
        <f t="array" ref="C2272">IFERROR(XLOOKUP(A2272,'Asignacion Ene'!A:A,'Asignacion Ene'!B:B))</f>
        <v>EC-05</v>
      </c>
      <c r="D2272" s="28">
        <v>45680.0</v>
      </c>
      <c r="E2272" s="16" t="s">
        <v>245</v>
      </c>
      <c r="F2272" s="10" t="str">
        <f t="array" ref="F2272">IFERROR(XLOOKUP(E2272,Operadores!A:A,Operadores!B:B))</f>
        <v>SORJUL</v>
      </c>
      <c r="G2272" s="16" t="s">
        <v>17</v>
      </c>
      <c r="H2272" s="13">
        <v>19.29</v>
      </c>
      <c r="I2272" s="18">
        <v>407.0</v>
      </c>
      <c r="J2272" s="15">
        <f t="shared" si="5"/>
        <v>7851.03</v>
      </c>
      <c r="K2272" s="10" t="str">
        <f t="array" ref="K2272">IFERROR(XLOOKUP(G2272,'Tipo de Carga'!A:A,'Tipo de Carga'!B:B))</f>
        <v>Autoabasto</v>
      </c>
      <c r="L2272" s="10">
        <f t="shared" si="2"/>
        <v>4</v>
      </c>
      <c r="M2272" s="10">
        <f t="shared" si="3"/>
        <v>23</v>
      </c>
      <c r="N2272" s="10">
        <f t="shared" si="4"/>
        <v>1</v>
      </c>
      <c r="O2272" s="10" t="str">
        <f t="array" ref="O2272">IFERROR(XLOOKUP(G2272,'Tipo de Carga'!A:A,'Tipo de Carga'!C:C))</f>
        <v>Diesel</v>
      </c>
    </row>
    <row r="2273">
      <c r="A2273" s="16">
        <v>1731.0</v>
      </c>
      <c r="B2273" s="10" t="str">
        <f t="array" ref="B2273">IFERROR(XLOOKUP(A2273,'Asignacion Ene'!A:A,'Asignacion Ene'!C:C))</f>
        <v>Pilgrims Tepo</v>
      </c>
      <c r="C2273" s="10" t="str">
        <f t="array" ref="C2273">IFERROR(XLOOKUP(A2273,'Asignacion Ene'!A:A,'Asignacion Ene'!B:B))</f>
        <v>EC-02</v>
      </c>
      <c r="D2273" s="28">
        <v>45680.0</v>
      </c>
      <c r="E2273" s="16" t="s">
        <v>428</v>
      </c>
      <c r="F2273" s="10" t="str">
        <f t="array" ref="F2273">IFERROR(XLOOKUP(E2273,Operadores!A:A,Operadores!B:B))</f>
        <v>MARADO</v>
      </c>
      <c r="G2273" s="16" t="s">
        <v>17</v>
      </c>
      <c r="H2273" s="13">
        <v>19.29</v>
      </c>
      <c r="I2273" s="18">
        <v>150.0</v>
      </c>
      <c r="J2273" s="15">
        <f t="shared" si="5"/>
        <v>2893.5</v>
      </c>
      <c r="K2273" s="10" t="str">
        <f t="array" ref="K2273">IFERROR(XLOOKUP(G2273,'Tipo de Carga'!A:A,'Tipo de Carga'!B:B))</f>
        <v>Autoabasto</v>
      </c>
      <c r="L2273" s="10">
        <f t="shared" si="2"/>
        <v>4</v>
      </c>
      <c r="M2273" s="10">
        <f t="shared" si="3"/>
        <v>23</v>
      </c>
      <c r="N2273" s="10">
        <f t="shared" si="4"/>
        <v>1</v>
      </c>
      <c r="O2273" s="10" t="str">
        <f t="array" ref="O2273">IFERROR(XLOOKUP(G2273,'Tipo de Carga'!A:A,'Tipo de Carga'!C:C))</f>
        <v>Diesel</v>
      </c>
    </row>
    <row r="2274">
      <c r="A2274" s="16">
        <v>2001.0</v>
      </c>
      <c r="B2274" s="10" t="str">
        <f t="array" ref="B2274">IFERROR(XLOOKUP(A2274,'Asignacion Ene'!A:A,'Asignacion Ene'!C:C))</f>
        <v>MeLi Dedicado Merida</v>
      </c>
      <c r="C2274" s="10" t="str">
        <f t="array" ref="C2274">IFERROR(XLOOKUP(A2274,'Asignacion Ene'!A:A,'Asignacion Ene'!B:B))</f>
        <v>EC-05</v>
      </c>
      <c r="D2274" s="28">
        <v>45680.0</v>
      </c>
      <c r="E2274" s="16" t="s">
        <v>362</v>
      </c>
      <c r="F2274" s="10" t="str">
        <f t="array" ref="F2274">IFERROR(XLOOKUP(E2274,Operadores!A:A,Operadores!B:B))</f>
        <v>TRESER</v>
      </c>
      <c r="G2274" s="16" t="s">
        <v>17</v>
      </c>
      <c r="H2274" s="13">
        <v>19.29</v>
      </c>
      <c r="I2274" s="18">
        <v>245.0</v>
      </c>
      <c r="J2274" s="15">
        <f t="shared" si="5"/>
        <v>4726.05</v>
      </c>
      <c r="K2274" s="10" t="str">
        <f t="array" ref="K2274">IFERROR(XLOOKUP(G2274,'Tipo de Carga'!A:A,'Tipo de Carga'!B:B))</f>
        <v>Autoabasto</v>
      </c>
      <c r="L2274" s="10">
        <f t="shared" si="2"/>
        <v>4</v>
      </c>
      <c r="M2274" s="10">
        <f t="shared" si="3"/>
        <v>23</v>
      </c>
      <c r="N2274" s="10">
        <f t="shared" si="4"/>
        <v>1</v>
      </c>
      <c r="O2274" s="10" t="str">
        <f t="array" ref="O2274">IFERROR(XLOOKUP(G2274,'Tipo de Carga'!A:A,'Tipo de Carga'!C:C))</f>
        <v>Diesel</v>
      </c>
    </row>
    <row r="2275">
      <c r="A2275" s="16">
        <v>1951.0</v>
      </c>
      <c r="B2275" s="10" t="str">
        <f t="array" ref="B2275">IFERROR(XLOOKUP(A2275,'Asignacion Ene'!A:A,'Asignacion Ene'!C:C))</f>
        <v>MeLi asignado SD</v>
      </c>
      <c r="C2275" s="10" t="str">
        <f t="array" ref="C2275">IFERROR(XLOOKUP(A2275,'Asignacion Ene'!A:A,'Asignacion Ene'!B:B))</f>
        <v>EC-05</v>
      </c>
      <c r="D2275" s="28">
        <v>45680.0</v>
      </c>
      <c r="E2275" s="16" t="s">
        <v>119</v>
      </c>
      <c r="F2275" s="10" t="str">
        <f t="array" ref="F2275">IFERROR(XLOOKUP(E2275,Operadores!A:A,Operadores!B:B))</f>
        <v>HERJOS08</v>
      </c>
      <c r="G2275" s="16" t="s">
        <v>17</v>
      </c>
      <c r="H2275" s="13">
        <v>19.29</v>
      </c>
      <c r="I2275" s="18">
        <v>255.0</v>
      </c>
      <c r="J2275" s="15">
        <f t="shared" si="5"/>
        <v>4918.95</v>
      </c>
      <c r="K2275" s="10" t="str">
        <f t="array" ref="K2275">IFERROR(XLOOKUP(G2275,'Tipo de Carga'!A:A,'Tipo de Carga'!B:B))</f>
        <v>Autoabasto</v>
      </c>
      <c r="L2275" s="10">
        <f t="shared" si="2"/>
        <v>4</v>
      </c>
      <c r="M2275" s="10">
        <f t="shared" si="3"/>
        <v>23</v>
      </c>
      <c r="N2275" s="10">
        <f t="shared" si="4"/>
        <v>1</v>
      </c>
      <c r="O2275" s="10" t="str">
        <f t="array" ref="O2275">IFERROR(XLOOKUP(G2275,'Tipo de Carga'!A:A,'Tipo de Carga'!C:C))</f>
        <v>Diesel</v>
      </c>
    </row>
    <row r="2276">
      <c r="A2276" s="16">
        <v>1984.0</v>
      </c>
      <c r="B2276" s="10" t="str">
        <f t="array" ref="B2276">IFERROR(XLOOKUP(A2276,'Asignacion Ene'!A:A,'Asignacion Ene'!C:C))</f>
        <v>MeLi asignado SD</v>
      </c>
      <c r="C2276" s="10" t="str">
        <f t="array" ref="C2276">IFERROR(XLOOKUP(A2276,'Asignacion Ene'!A:A,'Asignacion Ene'!B:B))</f>
        <v>EC-05</v>
      </c>
      <c r="D2276" s="28">
        <v>45680.0</v>
      </c>
      <c r="E2276" s="16" t="s">
        <v>244</v>
      </c>
      <c r="F2276" s="10" t="str">
        <f t="array" ref="F2276">IFERROR(XLOOKUP(E2276,Operadores!A:A,Operadores!B:B))</f>
        <v>PERFID</v>
      </c>
      <c r="G2276" s="16" t="s">
        <v>17</v>
      </c>
      <c r="H2276" s="13">
        <v>19.29</v>
      </c>
      <c r="I2276" s="18">
        <v>232.0</v>
      </c>
      <c r="J2276" s="15">
        <f t="shared" si="5"/>
        <v>4475.28</v>
      </c>
      <c r="K2276" s="10" t="str">
        <f t="array" ref="K2276">IFERROR(XLOOKUP(G2276,'Tipo de Carga'!A:A,'Tipo de Carga'!B:B))</f>
        <v>Autoabasto</v>
      </c>
      <c r="L2276" s="10">
        <f t="shared" si="2"/>
        <v>4</v>
      </c>
      <c r="M2276" s="10">
        <f t="shared" si="3"/>
        <v>23</v>
      </c>
      <c r="N2276" s="10">
        <f t="shared" si="4"/>
        <v>1</v>
      </c>
      <c r="O2276" s="10" t="str">
        <f t="array" ref="O2276">IFERROR(XLOOKUP(G2276,'Tipo de Carga'!A:A,'Tipo de Carga'!C:C))</f>
        <v>Diesel</v>
      </c>
    </row>
    <row r="2277">
      <c r="A2277" s="16">
        <v>1689.0</v>
      </c>
      <c r="B2277" s="10" t="str">
        <f t="array" ref="B2277">IFERROR(XLOOKUP(A2277,'Asignacion Ene'!A:A,'Asignacion Ene'!C:C))</f>
        <v>Pilgrims Tepo</v>
      </c>
      <c r="C2277" s="10" t="str">
        <f t="array" ref="C2277">IFERROR(XLOOKUP(A2277,'Asignacion Ene'!A:A,'Asignacion Ene'!B:B))</f>
        <v>EC-02</v>
      </c>
      <c r="D2277" s="28">
        <v>45680.0</v>
      </c>
      <c r="E2277" s="16" t="s">
        <v>128</v>
      </c>
      <c r="F2277" s="10" t="str">
        <f t="array" ref="F2277">IFERROR(XLOOKUP(E2277,Operadores!A:A,Operadores!B:B))</f>
        <v>SANJOR</v>
      </c>
      <c r="G2277" s="16" t="s">
        <v>17</v>
      </c>
      <c r="H2277" s="13">
        <v>19.29</v>
      </c>
      <c r="I2277" s="18">
        <v>168.0</v>
      </c>
      <c r="J2277" s="15">
        <f t="shared" si="5"/>
        <v>3240.72</v>
      </c>
      <c r="K2277" s="10" t="str">
        <f t="array" ref="K2277">IFERROR(XLOOKUP(G2277,'Tipo de Carga'!A:A,'Tipo de Carga'!B:B))</f>
        <v>Autoabasto</v>
      </c>
      <c r="L2277" s="10">
        <f t="shared" si="2"/>
        <v>4</v>
      </c>
      <c r="M2277" s="10">
        <f t="shared" si="3"/>
        <v>23</v>
      </c>
      <c r="N2277" s="10">
        <f t="shared" si="4"/>
        <v>1</v>
      </c>
      <c r="O2277" s="10" t="str">
        <f t="array" ref="O2277">IFERROR(XLOOKUP(G2277,'Tipo de Carga'!A:A,'Tipo de Carga'!C:C))</f>
        <v>Diesel</v>
      </c>
    </row>
    <row r="2278">
      <c r="A2278" s="16">
        <v>1944.0</v>
      </c>
      <c r="B2278" s="10" t="str">
        <f t="array" ref="B2278">IFERROR(XLOOKUP(A2278,'Asignacion Ene'!A:A,'Asignacion Ene'!C:C))</f>
        <v>MeLi asignado SD</v>
      </c>
      <c r="C2278" s="10" t="str">
        <f t="array" ref="C2278">IFERROR(XLOOKUP(A2278,'Asignacion Ene'!A:A,'Asignacion Ene'!B:B))</f>
        <v>EC-05</v>
      </c>
      <c r="D2278" s="28">
        <v>45680.0</v>
      </c>
      <c r="E2278" s="16" t="s">
        <v>138</v>
      </c>
      <c r="F2278" s="10" t="str">
        <f t="array" ref="F2278">IFERROR(XLOOKUP(E2278,Operadores!A:A,Operadores!B:B))</f>
        <v>ORTARM</v>
      </c>
      <c r="G2278" s="16" t="s">
        <v>17</v>
      </c>
      <c r="H2278" s="13">
        <v>19.29</v>
      </c>
      <c r="I2278" s="18">
        <v>340.0</v>
      </c>
      <c r="J2278" s="15">
        <f t="shared" si="5"/>
        <v>6558.6</v>
      </c>
      <c r="K2278" s="10" t="str">
        <f t="array" ref="K2278">IFERROR(XLOOKUP(G2278,'Tipo de Carga'!A:A,'Tipo de Carga'!B:B))</f>
        <v>Autoabasto</v>
      </c>
      <c r="L2278" s="10">
        <f t="shared" si="2"/>
        <v>4</v>
      </c>
      <c r="M2278" s="10">
        <f t="shared" si="3"/>
        <v>23</v>
      </c>
      <c r="N2278" s="10">
        <f t="shared" si="4"/>
        <v>1</v>
      </c>
      <c r="O2278" s="10" t="str">
        <f t="array" ref="O2278">IFERROR(XLOOKUP(G2278,'Tipo de Carga'!A:A,'Tipo de Carga'!C:C))</f>
        <v>Diesel</v>
      </c>
    </row>
    <row r="2279">
      <c r="A2279" s="16">
        <v>1754.0</v>
      </c>
      <c r="B2279" s="10" t="str">
        <f t="array" ref="B2279">IFERROR(XLOOKUP(A2279,'Asignacion Ene'!A:A,'Asignacion Ene'!C:C))</f>
        <v>Pilgrims Tepo</v>
      </c>
      <c r="C2279" s="10" t="str">
        <f t="array" ref="C2279">IFERROR(XLOOKUP(A2279,'Asignacion Ene'!A:A,'Asignacion Ene'!B:B))</f>
        <v>EC-02</v>
      </c>
      <c r="D2279" s="28">
        <v>45680.0</v>
      </c>
      <c r="E2279" s="16" t="s">
        <v>127</v>
      </c>
      <c r="F2279" s="10" t="str">
        <f t="array" ref="F2279">IFERROR(XLOOKUP(E2279,Operadores!A:A,Operadores!B:B))</f>
        <v>PATRAM</v>
      </c>
      <c r="G2279" s="16" t="s">
        <v>17</v>
      </c>
      <c r="H2279" s="13">
        <v>19.29</v>
      </c>
      <c r="I2279" s="18">
        <v>145.0</v>
      </c>
      <c r="J2279" s="15">
        <f t="shared" si="5"/>
        <v>2797.05</v>
      </c>
      <c r="K2279" s="10" t="str">
        <f t="array" ref="K2279">IFERROR(XLOOKUP(G2279,'Tipo de Carga'!A:A,'Tipo de Carga'!B:B))</f>
        <v>Autoabasto</v>
      </c>
      <c r="L2279" s="10">
        <f t="shared" si="2"/>
        <v>4</v>
      </c>
      <c r="M2279" s="10">
        <f t="shared" si="3"/>
        <v>23</v>
      </c>
      <c r="N2279" s="10">
        <f t="shared" si="4"/>
        <v>1</v>
      </c>
      <c r="O2279" s="10" t="str">
        <f t="array" ref="O2279">IFERROR(XLOOKUP(G2279,'Tipo de Carga'!A:A,'Tipo de Carga'!C:C))</f>
        <v>Diesel</v>
      </c>
    </row>
    <row r="2280">
      <c r="A2280" s="16">
        <v>1697.0</v>
      </c>
      <c r="B2280" s="10" t="str">
        <f t="array" ref="B2280">IFERROR(XLOOKUP(A2280,'Asignacion Ene'!A:A,'Asignacion Ene'!C:C))</f>
        <v>Pilgrims Tepo</v>
      </c>
      <c r="C2280" s="10" t="str">
        <f t="array" ref="C2280">IFERROR(XLOOKUP(A2280,'Asignacion Ene'!A:A,'Asignacion Ene'!B:B))</f>
        <v>EC-02</v>
      </c>
      <c r="D2280" s="28">
        <v>45680.0</v>
      </c>
      <c r="E2280" s="16" t="s">
        <v>129</v>
      </c>
      <c r="F2280" s="10" t="str">
        <f t="array" ref="F2280">IFERROR(XLOOKUP(E2280,Operadores!A:A,Operadores!B:B))</f>
        <v>SANKEV</v>
      </c>
      <c r="G2280" s="16" t="s">
        <v>17</v>
      </c>
      <c r="H2280" s="13">
        <v>19.29</v>
      </c>
      <c r="I2280" s="18">
        <v>166.0</v>
      </c>
      <c r="J2280" s="15">
        <f t="shared" si="5"/>
        <v>3202.14</v>
      </c>
      <c r="K2280" s="10" t="str">
        <f t="array" ref="K2280">IFERROR(XLOOKUP(G2280,'Tipo de Carga'!A:A,'Tipo de Carga'!B:B))</f>
        <v>Autoabasto</v>
      </c>
      <c r="L2280" s="10">
        <f t="shared" si="2"/>
        <v>4</v>
      </c>
      <c r="M2280" s="10">
        <f t="shared" si="3"/>
        <v>23</v>
      </c>
      <c r="N2280" s="10">
        <f t="shared" si="4"/>
        <v>1</v>
      </c>
      <c r="O2280" s="10" t="str">
        <f t="array" ref="O2280">IFERROR(XLOOKUP(G2280,'Tipo de Carga'!A:A,'Tipo de Carga'!C:C))</f>
        <v>Diesel</v>
      </c>
    </row>
    <row r="2281">
      <c r="A2281" s="16">
        <v>1807.0</v>
      </c>
      <c r="B2281" s="10" t="str">
        <f t="array" ref="B2281">IFERROR(XLOOKUP(A2281,'Asignacion Ene'!A:A,'Asignacion Ene'!C:C))</f>
        <v>Liverpool Local</v>
      </c>
      <c r="C2281" s="10" t="str">
        <f t="array" ref="C2281">IFERROR(XLOOKUP(A2281,'Asignacion Ene'!A:A,'Asignacion Ene'!B:B))</f>
        <v>EC-01</v>
      </c>
      <c r="D2281" s="28">
        <v>45680.0</v>
      </c>
      <c r="E2281" s="16" t="s">
        <v>328</v>
      </c>
      <c r="F2281" s="10" t="str">
        <f t="array" ref="F2281">IFERROR(XLOOKUP(E2281,Operadores!A:A,Operadores!B:B))</f>
        <v>GARLO</v>
      </c>
      <c r="G2281" s="16" t="s">
        <v>17</v>
      </c>
      <c r="H2281" s="13">
        <v>19.2900000000001</v>
      </c>
      <c r="I2281" s="18">
        <v>459.0</v>
      </c>
      <c r="J2281" s="15">
        <f t="shared" si="5"/>
        <v>8854.11</v>
      </c>
      <c r="K2281" s="10" t="str">
        <f t="array" ref="K2281">IFERROR(XLOOKUP(G2281,'Tipo de Carga'!A:A,'Tipo de Carga'!B:B))</f>
        <v>Autoabasto</v>
      </c>
      <c r="L2281" s="10">
        <f t="shared" si="2"/>
        <v>4</v>
      </c>
      <c r="M2281" s="10">
        <f t="shared" si="3"/>
        <v>23</v>
      </c>
      <c r="N2281" s="10">
        <f t="shared" si="4"/>
        <v>1</v>
      </c>
      <c r="O2281" s="10" t="str">
        <f t="array" ref="O2281">IFERROR(XLOOKUP(G2281,'Tipo de Carga'!A:A,'Tipo de Carga'!C:C))</f>
        <v>Diesel</v>
      </c>
    </row>
    <row r="2282">
      <c r="A2282" s="16">
        <v>1989.0</v>
      </c>
      <c r="B2282" s="10" t="str">
        <f t="array" ref="B2282">IFERROR(XLOOKUP(A2282,'Asignacion Ene'!A:A,'Asignacion Ene'!C:C))</f>
        <v>MeLi asignado SD</v>
      </c>
      <c r="C2282" s="10" t="str">
        <f t="array" ref="C2282">IFERROR(XLOOKUP(A2282,'Asignacion Ene'!A:A,'Asignacion Ene'!B:B))</f>
        <v>EC-05</v>
      </c>
      <c r="D2282" s="28">
        <v>45680.0</v>
      </c>
      <c r="E2282" s="16" t="s">
        <v>137</v>
      </c>
      <c r="F2282" s="10" t="str">
        <f t="array" ref="F2282">IFERROR(XLOOKUP(E2282,Operadores!A:A,Operadores!B:B))</f>
        <v>CARCRI01</v>
      </c>
      <c r="G2282" s="16" t="s">
        <v>17</v>
      </c>
      <c r="H2282" s="13">
        <v>19.2900000000001</v>
      </c>
      <c r="I2282" s="18">
        <v>290.0</v>
      </c>
      <c r="J2282" s="15">
        <f t="shared" si="5"/>
        <v>5594.1</v>
      </c>
      <c r="K2282" s="10" t="str">
        <f t="array" ref="K2282">IFERROR(XLOOKUP(G2282,'Tipo de Carga'!A:A,'Tipo de Carga'!B:B))</f>
        <v>Autoabasto</v>
      </c>
      <c r="L2282" s="10">
        <f t="shared" si="2"/>
        <v>4</v>
      </c>
      <c r="M2282" s="10">
        <f t="shared" si="3"/>
        <v>23</v>
      </c>
      <c r="N2282" s="10">
        <f t="shared" si="4"/>
        <v>1</v>
      </c>
      <c r="O2282" s="10" t="str">
        <f t="array" ref="O2282">IFERROR(XLOOKUP(G2282,'Tipo de Carga'!A:A,'Tipo de Carga'!C:C))</f>
        <v>Diesel</v>
      </c>
    </row>
    <row r="2283">
      <c r="A2283" s="16">
        <v>1985.0</v>
      </c>
      <c r="B2283" s="10" t="str">
        <f t="array" ref="B2283">IFERROR(XLOOKUP(A2283,'Asignacion Ene'!A:A,'Asignacion Ene'!C:C))</f>
        <v>MeLi Dedicado TD</v>
      </c>
      <c r="C2283" s="10" t="str">
        <f t="array" ref="C2283">IFERROR(XLOOKUP(A2283,'Asignacion Ene'!A:A,'Asignacion Ene'!B:B))</f>
        <v>EC-05</v>
      </c>
      <c r="D2283" s="28">
        <v>45680.0</v>
      </c>
      <c r="E2283" s="16" t="s">
        <v>266</v>
      </c>
      <c r="F2283" s="10" t="str">
        <f t="array" ref="F2283">IFERROR(XLOOKUP(E2283,Operadores!A:A,Operadores!B:B))</f>
        <v>TORAN</v>
      </c>
      <c r="G2283" s="16" t="s">
        <v>17</v>
      </c>
      <c r="H2283" s="13">
        <v>19.2900000000001</v>
      </c>
      <c r="I2283" s="18">
        <v>328.0</v>
      </c>
      <c r="J2283" s="15">
        <f t="shared" si="5"/>
        <v>6327.12</v>
      </c>
      <c r="K2283" s="10" t="str">
        <f t="array" ref="K2283">IFERROR(XLOOKUP(G2283,'Tipo de Carga'!A:A,'Tipo de Carga'!B:B))</f>
        <v>Autoabasto</v>
      </c>
      <c r="L2283" s="10">
        <f t="shared" si="2"/>
        <v>4</v>
      </c>
      <c r="M2283" s="10">
        <f t="shared" si="3"/>
        <v>23</v>
      </c>
      <c r="N2283" s="10">
        <f t="shared" si="4"/>
        <v>1</v>
      </c>
      <c r="O2283" s="10" t="str">
        <f t="array" ref="O2283">IFERROR(XLOOKUP(G2283,'Tipo de Carga'!A:A,'Tipo de Carga'!C:C))</f>
        <v>Diesel</v>
      </c>
    </row>
    <row r="2284">
      <c r="A2284" s="16">
        <v>2089.0</v>
      </c>
      <c r="B2284" s="10" t="str">
        <f t="array" ref="B2284">IFERROR(XLOOKUP(A2284,'Asignacion Ene'!A:A,'Asignacion Ene'!C:C))</f>
        <v>Circuitos</v>
      </c>
      <c r="C2284" s="10" t="str">
        <f t="array" ref="C2284">IFERROR(XLOOKUP(A2284,'Asignacion Ene'!A:A,'Asignacion Ene'!B:B))</f>
        <v>EC-03</v>
      </c>
      <c r="D2284" s="28">
        <v>45680.0</v>
      </c>
      <c r="E2284" s="16" t="s">
        <v>386</v>
      </c>
      <c r="F2284" s="10" t="str">
        <f t="array" ref="F2284">IFERROR(XLOOKUP(E2284,Operadores!A:A,Operadores!B:B))</f>
        <v>MARJON</v>
      </c>
      <c r="G2284" s="16" t="s">
        <v>17</v>
      </c>
      <c r="H2284" s="13">
        <v>19.2900000000001</v>
      </c>
      <c r="I2284" s="18">
        <v>811.0</v>
      </c>
      <c r="J2284" s="15">
        <f t="shared" si="5"/>
        <v>15644.19</v>
      </c>
      <c r="K2284" s="10" t="str">
        <f t="array" ref="K2284">IFERROR(XLOOKUP(G2284,'Tipo de Carga'!A:A,'Tipo de Carga'!B:B))</f>
        <v>Autoabasto</v>
      </c>
      <c r="L2284" s="10">
        <f t="shared" si="2"/>
        <v>4</v>
      </c>
      <c r="M2284" s="10">
        <f t="shared" si="3"/>
        <v>23</v>
      </c>
      <c r="N2284" s="10">
        <f t="shared" si="4"/>
        <v>1</v>
      </c>
      <c r="O2284" s="10" t="str">
        <f t="array" ref="O2284">IFERROR(XLOOKUP(G2284,'Tipo de Carga'!A:A,'Tipo de Carga'!C:C))</f>
        <v>Diesel</v>
      </c>
    </row>
    <row r="2285">
      <c r="A2285" s="16">
        <v>1936.0</v>
      </c>
      <c r="B2285" s="10" t="str">
        <f t="array" ref="B2285">IFERROR(XLOOKUP(A2285,'Asignacion Ene'!A:A,'Asignacion Ene'!C:C))</f>
        <v>Circuitos</v>
      </c>
      <c r="C2285" s="10" t="str">
        <f t="array" ref="C2285">IFERROR(XLOOKUP(A2285,'Asignacion Ene'!A:A,'Asignacion Ene'!B:B))</f>
        <v>EC-03</v>
      </c>
      <c r="D2285" s="28">
        <v>45680.0</v>
      </c>
      <c r="E2285" s="16" t="s">
        <v>105</v>
      </c>
      <c r="F2285" s="10" t="str">
        <f t="array" ref="F2285">IFERROR(XLOOKUP(E2285,Operadores!A:A,Operadores!B:B))</f>
        <v>OCAMA</v>
      </c>
      <c r="G2285" s="16" t="s">
        <v>17</v>
      </c>
      <c r="H2285" s="13">
        <v>19.2900000000001</v>
      </c>
      <c r="I2285" s="18">
        <v>306.0</v>
      </c>
      <c r="J2285" s="15">
        <f t="shared" si="5"/>
        <v>5902.74</v>
      </c>
      <c r="K2285" s="10" t="str">
        <f t="array" ref="K2285">IFERROR(XLOOKUP(G2285,'Tipo de Carga'!A:A,'Tipo de Carga'!B:B))</f>
        <v>Autoabasto</v>
      </c>
      <c r="L2285" s="10">
        <f t="shared" si="2"/>
        <v>4</v>
      </c>
      <c r="M2285" s="10">
        <f t="shared" si="3"/>
        <v>23</v>
      </c>
      <c r="N2285" s="10">
        <f t="shared" si="4"/>
        <v>1</v>
      </c>
      <c r="O2285" s="10" t="str">
        <f t="array" ref="O2285">IFERROR(XLOOKUP(G2285,'Tipo de Carga'!A:A,'Tipo de Carga'!C:C))</f>
        <v>Diesel</v>
      </c>
    </row>
    <row r="2286">
      <c r="A2286" s="16">
        <v>1978.0</v>
      </c>
      <c r="B2286" s="10" t="str">
        <f t="array" ref="B2286">IFERROR(XLOOKUP(A2286,'Asignacion Ene'!A:A,'Asignacion Ene'!C:C))</f>
        <v>MeLi asignado SD</v>
      </c>
      <c r="C2286" s="10" t="str">
        <f t="array" ref="C2286">IFERROR(XLOOKUP(A2286,'Asignacion Ene'!A:A,'Asignacion Ene'!B:B))</f>
        <v>EC-05</v>
      </c>
      <c r="D2286" s="28">
        <v>45680.0</v>
      </c>
      <c r="E2286" s="16" t="s">
        <v>136</v>
      </c>
      <c r="F2286" s="10" t="str">
        <f t="array" ref="F2286">IFERROR(XLOOKUP(E2286,Operadores!A:A,Operadores!B:B))</f>
        <v>MENERNX</v>
      </c>
      <c r="G2286" s="16" t="s">
        <v>17</v>
      </c>
      <c r="H2286" s="13">
        <v>19.2900000000001</v>
      </c>
      <c r="I2286" s="18">
        <v>698.0</v>
      </c>
      <c r="J2286" s="15">
        <f t="shared" si="5"/>
        <v>13464.42</v>
      </c>
      <c r="K2286" s="10" t="str">
        <f t="array" ref="K2286">IFERROR(XLOOKUP(G2286,'Tipo de Carga'!A:A,'Tipo de Carga'!B:B))</f>
        <v>Autoabasto</v>
      </c>
      <c r="L2286" s="10">
        <f t="shared" si="2"/>
        <v>4</v>
      </c>
      <c r="M2286" s="10">
        <f t="shared" si="3"/>
        <v>23</v>
      </c>
      <c r="N2286" s="10">
        <f t="shared" si="4"/>
        <v>1</v>
      </c>
      <c r="O2286" s="10" t="str">
        <f t="array" ref="O2286">IFERROR(XLOOKUP(G2286,'Tipo de Carga'!A:A,'Tipo de Carga'!C:C))</f>
        <v>Diesel</v>
      </c>
    </row>
    <row r="2287">
      <c r="A2287" s="16">
        <v>1982.0</v>
      </c>
      <c r="B2287" s="10" t="str">
        <f t="array" ref="B2287">IFERROR(XLOOKUP(A2287,'Asignacion Ene'!A:A,'Asignacion Ene'!C:C))</f>
        <v>MeLi asignado SD</v>
      </c>
      <c r="C2287" s="10" t="str">
        <f t="array" ref="C2287">IFERROR(XLOOKUP(A2287,'Asignacion Ene'!A:A,'Asignacion Ene'!B:B))</f>
        <v>EC-05</v>
      </c>
      <c r="D2287" s="28">
        <v>45680.0</v>
      </c>
      <c r="E2287" s="16" t="s">
        <v>134</v>
      </c>
      <c r="F2287" s="10" t="str">
        <f t="array" ref="F2287">IFERROR(XLOOKUP(E2287,Operadores!A:A,Operadores!B:B))</f>
        <v>IBAJOS</v>
      </c>
      <c r="G2287" s="16" t="s">
        <v>17</v>
      </c>
      <c r="H2287" s="13">
        <v>19.2900000000001</v>
      </c>
      <c r="I2287" s="18">
        <v>188.0</v>
      </c>
      <c r="J2287" s="15">
        <f t="shared" si="5"/>
        <v>3626.52</v>
      </c>
      <c r="K2287" s="10" t="str">
        <f t="array" ref="K2287">IFERROR(XLOOKUP(G2287,'Tipo de Carga'!A:A,'Tipo de Carga'!B:B))</f>
        <v>Autoabasto</v>
      </c>
      <c r="L2287" s="10">
        <f t="shared" si="2"/>
        <v>4</v>
      </c>
      <c r="M2287" s="10">
        <f t="shared" si="3"/>
        <v>23</v>
      </c>
      <c r="N2287" s="10">
        <f t="shared" si="4"/>
        <v>1</v>
      </c>
      <c r="O2287" s="10" t="str">
        <f t="array" ref="O2287">IFERROR(XLOOKUP(G2287,'Tipo de Carga'!A:A,'Tipo de Carga'!C:C))</f>
        <v>Diesel</v>
      </c>
    </row>
    <row r="2288">
      <c r="A2288" s="16">
        <v>1869.0</v>
      </c>
      <c r="B2288" s="10" t="str">
        <f t="array" ref="B2288">IFERROR(XLOOKUP(A2288,'Asignacion Ene'!A:A,'Asignacion Ene'!C:C))</f>
        <v>Circuitos</v>
      </c>
      <c r="C2288" s="10" t="str">
        <f t="array" ref="C2288">IFERROR(XLOOKUP(A2288,'Asignacion Ene'!A:A,'Asignacion Ene'!B:B))</f>
        <v>EC-03</v>
      </c>
      <c r="D2288" s="28">
        <v>45680.0</v>
      </c>
      <c r="E2288" s="16" t="s">
        <v>213</v>
      </c>
      <c r="F2288" s="10" t="str">
        <f t="array" ref="F2288">IFERROR(XLOOKUP(E2288,Operadores!A:A,Operadores!B:B))</f>
        <v>MERUBA</v>
      </c>
      <c r="G2288" s="16" t="s">
        <v>17</v>
      </c>
      <c r="H2288" s="13">
        <v>19.2900000000001</v>
      </c>
      <c r="I2288" s="18">
        <v>540.0</v>
      </c>
      <c r="J2288" s="15">
        <f t="shared" si="5"/>
        <v>10416.6</v>
      </c>
      <c r="K2288" s="10" t="str">
        <f t="array" ref="K2288">IFERROR(XLOOKUP(G2288,'Tipo de Carga'!A:A,'Tipo de Carga'!B:B))</f>
        <v>Autoabasto</v>
      </c>
      <c r="L2288" s="10">
        <f t="shared" si="2"/>
        <v>4</v>
      </c>
      <c r="M2288" s="10">
        <f t="shared" si="3"/>
        <v>23</v>
      </c>
      <c r="N2288" s="10">
        <f t="shared" si="4"/>
        <v>1</v>
      </c>
      <c r="O2288" s="10" t="str">
        <f t="array" ref="O2288">IFERROR(XLOOKUP(G2288,'Tipo de Carga'!A:A,'Tipo de Carga'!C:C))</f>
        <v>Diesel</v>
      </c>
    </row>
    <row r="2289">
      <c r="A2289" s="16">
        <v>1997.0</v>
      </c>
      <c r="B2289" s="10" t="str">
        <f t="array" ref="B2289">IFERROR(XLOOKUP(A2289,'Asignacion Ene'!A:A,'Asignacion Ene'!C:C))</f>
        <v>MeLi Dedicado Merida</v>
      </c>
      <c r="C2289" s="10" t="str">
        <f t="array" ref="C2289">IFERROR(XLOOKUP(A2289,'Asignacion Ene'!A:A,'Asignacion Ene'!B:B))</f>
        <v>EC-05</v>
      </c>
      <c r="D2289" s="28">
        <v>45680.0</v>
      </c>
      <c r="E2289" s="16" t="s">
        <v>178</v>
      </c>
      <c r="F2289" s="10" t="str">
        <f t="array" ref="F2289">IFERROR(XLOOKUP(E2289,Operadores!A:A,Operadores!B:B))</f>
        <v>ESTAN</v>
      </c>
      <c r="G2289" s="16" t="s">
        <v>17</v>
      </c>
      <c r="H2289" s="13">
        <v>19.2900000000001</v>
      </c>
      <c r="I2289" s="18">
        <v>259.0</v>
      </c>
      <c r="J2289" s="15">
        <f t="shared" si="5"/>
        <v>4996.11</v>
      </c>
      <c r="K2289" s="10" t="str">
        <f t="array" ref="K2289">IFERROR(XLOOKUP(G2289,'Tipo de Carga'!A:A,'Tipo de Carga'!B:B))</f>
        <v>Autoabasto</v>
      </c>
      <c r="L2289" s="10">
        <f t="shared" si="2"/>
        <v>4</v>
      </c>
      <c r="M2289" s="10">
        <f t="shared" si="3"/>
        <v>23</v>
      </c>
      <c r="N2289" s="10">
        <f t="shared" si="4"/>
        <v>1</v>
      </c>
      <c r="O2289" s="10" t="str">
        <f t="array" ref="O2289">IFERROR(XLOOKUP(G2289,'Tipo de Carga'!A:A,'Tipo de Carga'!C:C))</f>
        <v>Diesel</v>
      </c>
    </row>
    <row r="2290">
      <c r="A2290" s="16">
        <v>1980.0</v>
      </c>
      <c r="B2290" s="10" t="str">
        <f t="array" ref="B2290">IFERROR(XLOOKUP(A2290,'Asignacion Ene'!A:A,'Asignacion Ene'!C:C))</f>
        <v>MeLi asignado SD</v>
      </c>
      <c r="C2290" s="10" t="str">
        <f t="array" ref="C2290">IFERROR(XLOOKUP(A2290,'Asignacion Ene'!A:A,'Asignacion Ene'!B:B))</f>
        <v>EC-05</v>
      </c>
      <c r="D2290" s="28">
        <v>45680.0</v>
      </c>
      <c r="E2290" s="16" t="s">
        <v>142</v>
      </c>
      <c r="F2290" s="10" t="str">
        <f t="array" ref="F2290">IFERROR(XLOOKUP(E2290,Operadores!A:A,Operadores!B:B))</f>
        <v>GARLUI</v>
      </c>
      <c r="G2290" s="16" t="s">
        <v>17</v>
      </c>
      <c r="H2290" s="13">
        <v>19.2900000000001</v>
      </c>
      <c r="I2290" s="18">
        <v>102.0</v>
      </c>
      <c r="J2290" s="15">
        <f t="shared" si="5"/>
        <v>1967.58</v>
      </c>
      <c r="K2290" s="10" t="str">
        <f t="array" ref="K2290">IFERROR(XLOOKUP(G2290,'Tipo de Carga'!A:A,'Tipo de Carga'!B:B))</f>
        <v>Autoabasto</v>
      </c>
      <c r="L2290" s="10">
        <f t="shared" si="2"/>
        <v>4</v>
      </c>
      <c r="M2290" s="10">
        <f t="shared" si="3"/>
        <v>23</v>
      </c>
      <c r="N2290" s="10">
        <f t="shared" si="4"/>
        <v>1</v>
      </c>
      <c r="O2290" s="10" t="str">
        <f t="array" ref="O2290">IFERROR(XLOOKUP(G2290,'Tipo de Carga'!A:A,'Tipo de Carga'!C:C))</f>
        <v>Diesel</v>
      </c>
    </row>
    <row r="2291">
      <c r="A2291" s="16">
        <v>1994.0</v>
      </c>
      <c r="B2291" s="10" t="str">
        <f t="array" ref="B2291">IFERROR(XLOOKUP(A2291,'Asignacion Ene'!A:A,'Asignacion Ene'!C:C))</f>
        <v>MeLi Dedicado TD</v>
      </c>
      <c r="C2291" s="10" t="str">
        <f t="array" ref="C2291">IFERROR(XLOOKUP(A2291,'Asignacion Ene'!A:A,'Asignacion Ene'!B:B))</f>
        <v>EC-05</v>
      </c>
      <c r="D2291" s="28">
        <v>45680.0</v>
      </c>
      <c r="E2291" s="16" t="s">
        <v>59</v>
      </c>
      <c r="F2291" s="10" t="str">
        <f t="array" ref="F2291">IFERROR(XLOOKUP(E2291,Operadores!A:A,Operadores!B:B))</f>
        <v>ESCJOR</v>
      </c>
      <c r="G2291" s="16" t="s">
        <v>17</v>
      </c>
      <c r="H2291" s="13">
        <v>19.2900000000001</v>
      </c>
      <c r="I2291" s="18">
        <v>528.0</v>
      </c>
      <c r="J2291" s="15">
        <f t="shared" si="5"/>
        <v>10185.12</v>
      </c>
      <c r="K2291" s="10" t="str">
        <f t="array" ref="K2291">IFERROR(XLOOKUP(G2291,'Tipo de Carga'!A:A,'Tipo de Carga'!B:B))</f>
        <v>Autoabasto</v>
      </c>
      <c r="L2291" s="10">
        <f t="shared" si="2"/>
        <v>4</v>
      </c>
      <c r="M2291" s="10">
        <f t="shared" si="3"/>
        <v>23</v>
      </c>
      <c r="N2291" s="10">
        <f t="shared" si="4"/>
        <v>1</v>
      </c>
      <c r="O2291" s="10" t="str">
        <f t="array" ref="O2291">IFERROR(XLOOKUP(G2291,'Tipo de Carga'!A:A,'Tipo de Carga'!C:C))</f>
        <v>Diesel</v>
      </c>
    </row>
    <row r="2292">
      <c r="A2292" s="16">
        <v>2014.0</v>
      </c>
      <c r="B2292" s="10" t="str">
        <f t="array" ref="B2292">IFERROR(XLOOKUP(A2292,'Asignacion Ene'!A:A,'Asignacion Ene'!C:C))</f>
        <v>MeLi Asignado TD</v>
      </c>
      <c r="C2292" s="10" t="str">
        <f t="array" ref="C2292">IFERROR(XLOOKUP(A2292,'Asignacion Ene'!A:A,'Asignacion Ene'!B:B))</f>
        <v>EC-05</v>
      </c>
      <c r="D2292" s="28">
        <v>45680.0</v>
      </c>
      <c r="E2292" s="16" t="s">
        <v>75</v>
      </c>
      <c r="F2292" s="10" t="str">
        <f t="array" ref="F2292">IFERROR(XLOOKUP(E2292,Operadores!A:A,Operadores!B:B))</f>
        <v>OLVJUA01</v>
      </c>
      <c r="G2292" s="16" t="s">
        <v>17</v>
      </c>
      <c r="H2292" s="13">
        <v>19.2900000000001</v>
      </c>
      <c r="I2292" s="18">
        <v>600.0</v>
      </c>
      <c r="J2292" s="15">
        <f t="shared" si="5"/>
        <v>11574</v>
      </c>
      <c r="K2292" s="10" t="str">
        <f t="array" ref="K2292">IFERROR(XLOOKUP(G2292,'Tipo de Carga'!A:A,'Tipo de Carga'!B:B))</f>
        <v>Autoabasto</v>
      </c>
      <c r="L2292" s="10">
        <f t="shared" si="2"/>
        <v>4</v>
      </c>
      <c r="M2292" s="10">
        <f t="shared" si="3"/>
        <v>23</v>
      </c>
      <c r="N2292" s="10">
        <f t="shared" si="4"/>
        <v>1</v>
      </c>
      <c r="O2292" s="10" t="str">
        <f t="array" ref="O2292">IFERROR(XLOOKUP(G2292,'Tipo de Carga'!A:A,'Tipo de Carga'!C:C))</f>
        <v>Diesel</v>
      </c>
    </row>
    <row r="2293">
      <c r="A2293" s="16">
        <v>1946.0</v>
      </c>
      <c r="B2293" s="10" t="str">
        <f t="array" ref="B2293">IFERROR(XLOOKUP(A2293,'Asignacion Ene'!A:A,'Asignacion Ene'!C:C))</f>
        <v>MeLi asignado SD</v>
      </c>
      <c r="C2293" s="10" t="str">
        <f t="array" ref="C2293">IFERROR(XLOOKUP(A2293,'Asignacion Ene'!A:A,'Asignacion Ene'!B:B))</f>
        <v>EC-05</v>
      </c>
      <c r="D2293" s="28">
        <v>45680.0</v>
      </c>
      <c r="E2293" s="16" t="s">
        <v>231</v>
      </c>
      <c r="F2293" s="10" t="str">
        <f t="array" ref="F2293">IFERROR(XLOOKUP(E2293,Operadores!A:A,Operadores!B:B))</f>
        <v>PARMI</v>
      </c>
      <c r="G2293" s="16" t="s">
        <v>17</v>
      </c>
      <c r="H2293" s="13">
        <v>19.2900000000001</v>
      </c>
      <c r="I2293" s="18">
        <v>120.0</v>
      </c>
      <c r="J2293" s="15">
        <f t="shared" si="5"/>
        <v>2314.8</v>
      </c>
      <c r="K2293" s="10" t="str">
        <f t="array" ref="K2293">IFERROR(XLOOKUP(G2293,'Tipo de Carga'!A:A,'Tipo de Carga'!B:B))</f>
        <v>Autoabasto</v>
      </c>
      <c r="L2293" s="10">
        <f t="shared" si="2"/>
        <v>4</v>
      </c>
      <c r="M2293" s="10">
        <f t="shared" si="3"/>
        <v>23</v>
      </c>
      <c r="N2293" s="10">
        <f t="shared" si="4"/>
        <v>1</v>
      </c>
      <c r="O2293" s="10" t="str">
        <f t="array" ref="O2293">IFERROR(XLOOKUP(G2293,'Tipo de Carga'!A:A,'Tipo de Carga'!C:C))</f>
        <v>Diesel</v>
      </c>
    </row>
    <row r="2294">
      <c r="A2294" s="16">
        <v>1777.0</v>
      </c>
      <c r="B2294" s="10" t="str">
        <f t="array" ref="B2294">IFERROR(XLOOKUP(A2294,'Asignacion Ene'!A:A,'Asignacion Ene'!C:C))</f>
        <v>Liverpool Local</v>
      </c>
      <c r="C2294" s="10" t="str">
        <f t="array" ref="C2294">IFERROR(XLOOKUP(A2294,'Asignacion Ene'!A:A,'Asignacion Ene'!B:B))</f>
        <v>EC-01</v>
      </c>
      <c r="D2294" s="28">
        <v>45680.0</v>
      </c>
      <c r="E2294" s="16" t="s">
        <v>145</v>
      </c>
      <c r="F2294" s="10" t="str">
        <f t="array" ref="F2294">IFERROR(XLOOKUP(E2294,Operadores!A:A,Operadores!B:B))</f>
        <v>OVAQUI</v>
      </c>
      <c r="G2294" s="16" t="s">
        <v>17</v>
      </c>
      <c r="H2294" s="13">
        <v>19.2900000000001</v>
      </c>
      <c r="I2294" s="18">
        <v>715.0</v>
      </c>
      <c r="J2294" s="15">
        <f t="shared" si="5"/>
        <v>13792.35</v>
      </c>
      <c r="K2294" s="10" t="str">
        <f t="array" ref="K2294">IFERROR(XLOOKUP(G2294,'Tipo de Carga'!A:A,'Tipo de Carga'!B:B))</f>
        <v>Autoabasto</v>
      </c>
      <c r="L2294" s="10">
        <f t="shared" si="2"/>
        <v>4</v>
      </c>
      <c r="M2294" s="10">
        <f t="shared" si="3"/>
        <v>23</v>
      </c>
      <c r="N2294" s="10">
        <f t="shared" si="4"/>
        <v>1</v>
      </c>
      <c r="O2294" s="10" t="str">
        <f t="array" ref="O2294">IFERROR(XLOOKUP(G2294,'Tipo de Carga'!A:A,'Tipo de Carga'!C:C))</f>
        <v>Diesel</v>
      </c>
    </row>
    <row r="2295">
      <c r="A2295" s="16">
        <v>1751.0</v>
      </c>
      <c r="B2295" s="10" t="str">
        <f t="array" ref="B2295">IFERROR(XLOOKUP(A2295,'Asignacion Ene'!A:A,'Asignacion Ene'!C:C))</f>
        <v>Liverpool Local</v>
      </c>
      <c r="C2295" s="10" t="str">
        <f t="array" ref="C2295">IFERROR(XLOOKUP(A2295,'Asignacion Ene'!A:A,'Asignacion Ene'!B:B))</f>
        <v>EC-01</v>
      </c>
      <c r="D2295" s="28">
        <v>45680.0</v>
      </c>
      <c r="E2295" s="16" t="s">
        <v>429</v>
      </c>
      <c r="F2295" s="10" t="str">
        <f t="array" ref="F2295">IFERROR(XLOOKUP(E2295,Operadores!A:A,Operadores!B:B))</f>
        <v>VELJU</v>
      </c>
      <c r="G2295" s="16" t="s">
        <v>17</v>
      </c>
      <c r="H2295" s="13">
        <v>19.2900000000001</v>
      </c>
      <c r="I2295" s="18">
        <v>410.0</v>
      </c>
      <c r="J2295" s="15">
        <f t="shared" si="5"/>
        <v>7908.9</v>
      </c>
      <c r="K2295" s="10" t="str">
        <f t="array" ref="K2295">IFERROR(XLOOKUP(G2295,'Tipo de Carga'!A:A,'Tipo de Carga'!B:B))</f>
        <v>Autoabasto</v>
      </c>
      <c r="L2295" s="10">
        <f t="shared" si="2"/>
        <v>4</v>
      </c>
      <c r="M2295" s="10">
        <f t="shared" si="3"/>
        <v>23</v>
      </c>
      <c r="N2295" s="10">
        <f t="shared" si="4"/>
        <v>1</v>
      </c>
      <c r="O2295" s="10" t="str">
        <f t="array" ref="O2295">IFERROR(XLOOKUP(G2295,'Tipo de Carga'!A:A,'Tipo de Carga'!C:C))</f>
        <v>Diesel</v>
      </c>
    </row>
    <row r="2296">
      <c r="A2296" s="16">
        <v>2009.0</v>
      </c>
      <c r="B2296" s="10" t="str">
        <f t="array" ref="B2296">IFERROR(XLOOKUP(A2296,'Asignacion Ene'!A:A,'Asignacion Ene'!C:C))</f>
        <v>MeLi Dedicado Merida</v>
      </c>
      <c r="C2296" s="10" t="str">
        <f t="array" ref="C2296">IFERROR(XLOOKUP(A2296,'Asignacion Ene'!A:A,'Asignacion Ene'!B:B))</f>
        <v>EC-05</v>
      </c>
      <c r="D2296" s="28">
        <v>45680.0</v>
      </c>
      <c r="E2296" s="16" t="s">
        <v>166</v>
      </c>
      <c r="F2296" s="10" t="str">
        <f t="array" ref="F2296">IFERROR(XLOOKUP(E2296,Operadores!A:A,Operadores!B:B))</f>
        <v>GONCAR01</v>
      </c>
      <c r="G2296" s="16" t="s">
        <v>17</v>
      </c>
      <c r="H2296" s="13">
        <v>19.2900000000001</v>
      </c>
      <c r="I2296" s="18">
        <v>331.0</v>
      </c>
      <c r="J2296" s="15">
        <f t="shared" si="5"/>
        <v>6384.99</v>
      </c>
      <c r="K2296" s="10" t="str">
        <f t="array" ref="K2296">IFERROR(XLOOKUP(G2296,'Tipo de Carga'!A:A,'Tipo de Carga'!B:B))</f>
        <v>Autoabasto</v>
      </c>
      <c r="L2296" s="10">
        <f t="shared" si="2"/>
        <v>4</v>
      </c>
      <c r="M2296" s="10">
        <f t="shared" si="3"/>
        <v>23</v>
      </c>
      <c r="N2296" s="10">
        <f t="shared" si="4"/>
        <v>1</v>
      </c>
      <c r="O2296" s="10" t="str">
        <f t="array" ref="O2296">IFERROR(XLOOKUP(G2296,'Tipo de Carga'!A:A,'Tipo de Carga'!C:C))</f>
        <v>Diesel</v>
      </c>
    </row>
    <row r="2297">
      <c r="A2297" s="16">
        <v>1963.0</v>
      </c>
      <c r="B2297" s="10" t="str">
        <f t="array" ref="B2297">IFERROR(XLOOKUP(A2297,'Asignacion Ene'!A:A,'Asignacion Ene'!C:C))</f>
        <v>MeLi asignado SD</v>
      </c>
      <c r="C2297" s="10" t="str">
        <f t="array" ref="C2297">IFERROR(XLOOKUP(A2297,'Asignacion Ene'!A:A,'Asignacion Ene'!B:B))</f>
        <v>EC-05</v>
      </c>
      <c r="D2297" s="28">
        <v>45680.0</v>
      </c>
      <c r="E2297" s="16" t="s">
        <v>390</v>
      </c>
      <c r="F2297" s="10" t="str">
        <f t="array" ref="F2297">IFERROR(XLOOKUP(E2297,Operadores!A:A,Operadores!B:B))</f>
        <v>MALART</v>
      </c>
      <c r="G2297" s="16" t="s">
        <v>17</v>
      </c>
      <c r="H2297" s="13">
        <v>19.2900000000001</v>
      </c>
      <c r="I2297" s="18">
        <v>445.0</v>
      </c>
      <c r="J2297" s="15">
        <f t="shared" si="5"/>
        <v>8584.05</v>
      </c>
      <c r="K2297" s="10" t="str">
        <f t="array" ref="K2297">IFERROR(XLOOKUP(G2297,'Tipo de Carga'!A:A,'Tipo de Carga'!B:B))</f>
        <v>Autoabasto</v>
      </c>
      <c r="L2297" s="10">
        <f t="shared" si="2"/>
        <v>4</v>
      </c>
      <c r="M2297" s="10">
        <f t="shared" si="3"/>
        <v>23</v>
      </c>
      <c r="N2297" s="10">
        <f t="shared" si="4"/>
        <v>1</v>
      </c>
      <c r="O2297" s="10" t="str">
        <f t="array" ref="O2297">IFERROR(XLOOKUP(G2297,'Tipo de Carga'!A:A,'Tipo de Carga'!C:C))</f>
        <v>Diesel</v>
      </c>
    </row>
    <row r="2298">
      <c r="A2298" s="16">
        <v>1876.0</v>
      </c>
      <c r="B2298" s="10" t="str">
        <f t="array" ref="B2298">IFERROR(XLOOKUP(A2298,'Asignacion Ene'!A:A,'Asignacion Ene'!C:C))</f>
        <v>Circuitos</v>
      </c>
      <c r="C2298" s="10" t="str">
        <f t="array" ref="C2298">IFERROR(XLOOKUP(A2298,'Asignacion Ene'!A:A,'Asignacion Ene'!B:B))</f>
        <v>EC-03</v>
      </c>
      <c r="D2298" s="28">
        <v>45680.0</v>
      </c>
      <c r="E2298" s="16" t="s">
        <v>202</v>
      </c>
      <c r="F2298" s="10" t="str">
        <f t="array" ref="F2298">IFERROR(XLOOKUP(E2298,Operadores!A:A,Operadores!B:B))</f>
        <v>RUIFR</v>
      </c>
      <c r="G2298" s="16" t="s">
        <v>17</v>
      </c>
      <c r="H2298" s="13">
        <v>19.2900000000001</v>
      </c>
      <c r="I2298" s="18">
        <v>530.0</v>
      </c>
      <c r="J2298" s="15">
        <f t="shared" si="5"/>
        <v>10223.7</v>
      </c>
      <c r="K2298" s="10" t="str">
        <f t="array" ref="K2298">IFERROR(XLOOKUP(G2298,'Tipo de Carga'!A:A,'Tipo de Carga'!B:B))</f>
        <v>Autoabasto</v>
      </c>
      <c r="L2298" s="10">
        <f t="shared" si="2"/>
        <v>4</v>
      </c>
      <c r="M2298" s="10">
        <f t="shared" si="3"/>
        <v>23</v>
      </c>
      <c r="N2298" s="10">
        <f t="shared" si="4"/>
        <v>1</v>
      </c>
      <c r="O2298" s="10" t="str">
        <f t="array" ref="O2298">IFERROR(XLOOKUP(G2298,'Tipo de Carga'!A:A,'Tipo de Carga'!C:C))</f>
        <v>Diesel</v>
      </c>
    </row>
    <row r="2299">
      <c r="A2299" s="16">
        <v>2017.0</v>
      </c>
      <c r="B2299" s="10" t="str">
        <f t="array" ref="B2299">IFERROR(XLOOKUP(A2299,'Asignacion Ene'!A:A,'Asignacion Ene'!C:C))</f>
        <v>MeLi Dedicado TD</v>
      </c>
      <c r="C2299" s="10" t="str">
        <f t="array" ref="C2299">IFERROR(XLOOKUP(A2299,'Asignacion Ene'!A:A,'Asignacion Ene'!B:B))</f>
        <v>EC-05</v>
      </c>
      <c r="D2299" s="28">
        <v>45680.0</v>
      </c>
      <c r="E2299" s="16" t="s">
        <v>40</v>
      </c>
      <c r="F2299" s="10" t="str">
        <f t="array" ref="F2299">IFERROR(XLOOKUP(E2299,Operadores!A:A,Operadores!B:B))</f>
        <v>LUNADO</v>
      </c>
      <c r="G2299" s="16" t="s">
        <v>17</v>
      </c>
      <c r="H2299" s="13">
        <v>19.2900000000001</v>
      </c>
      <c r="I2299" s="18">
        <v>308.0</v>
      </c>
      <c r="J2299" s="15">
        <f t="shared" si="5"/>
        <v>5941.32</v>
      </c>
      <c r="K2299" s="10" t="str">
        <f t="array" ref="K2299">IFERROR(XLOOKUP(G2299,'Tipo de Carga'!A:A,'Tipo de Carga'!B:B))</f>
        <v>Autoabasto</v>
      </c>
      <c r="L2299" s="10">
        <f t="shared" si="2"/>
        <v>4</v>
      </c>
      <c r="M2299" s="10">
        <f t="shared" si="3"/>
        <v>23</v>
      </c>
      <c r="N2299" s="10">
        <f t="shared" si="4"/>
        <v>1</v>
      </c>
      <c r="O2299" s="10" t="str">
        <f t="array" ref="O2299">IFERROR(XLOOKUP(G2299,'Tipo de Carga'!A:A,'Tipo de Carga'!C:C))</f>
        <v>Diesel</v>
      </c>
    </row>
    <row r="2300">
      <c r="A2300" s="16">
        <v>1885.0</v>
      </c>
      <c r="B2300" s="10" t="str">
        <f t="array" ref="B2300">IFERROR(XLOOKUP(A2300,'Asignacion Ene'!A:A,'Asignacion Ene'!C:C))</f>
        <v>Liverpool Local</v>
      </c>
      <c r="C2300" s="10" t="str">
        <f t="array" ref="C2300">IFERROR(XLOOKUP(A2300,'Asignacion Ene'!A:A,'Asignacion Ene'!B:B))</f>
        <v>EC-01</v>
      </c>
      <c r="D2300" s="28">
        <v>45680.0</v>
      </c>
      <c r="E2300" s="16" t="s">
        <v>68</v>
      </c>
      <c r="F2300" s="10" t="str">
        <f t="array" ref="F2300">IFERROR(XLOOKUP(E2300,Operadores!A:A,Operadores!B:B))</f>
        <v>MONJU</v>
      </c>
      <c r="G2300" s="16" t="s">
        <v>17</v>
      </c>
      <c r="H2300" s="13">
        <v>19.2900000000001</v>
      </c>
      <c r="I2300" s="18">
        <v>549.0</v>
      </c>
      <c r="J2300" s="15">
        <f t="shared" si="5"/>
        <v>10590.21</v>
      </c>
      <c r="K2300" s="10" t="str">
        <f t="array" ref="K2300">IFERROR(XLOOKUP(G2300,'Tipo de Carga'!A:A,'Tipo de Carga'!B:B))</f>
        <v>Autoabasto</v>
      </c>
      <c r="L2300" s="10">
        <f t="shared" si="2"/>
        <v>4</v>
      </c>
      <c r="M2300" s="10">
        <f t="shared" si="3"/>
        <v>23</v>
      </c>
      <c r="N2300" s="10">
        <f t="shared" si="4"/>
        <v>1</v>
      </c>
      <c r="O2300" s="10" t="str">
        <f t="array" ref="O2300">IFERROR(XLOOKUP(G2300,'Tipo de Carga'!A:A,'Tipo de Carga'!C:C))</f>
        <v>Diesel</v>
      </c>
    </row>
    <row r="2301">
      <c r="A2301" s="16">
        <v>1720.0</v>
      </c>
      <c r="B2301" s="10" t="str">
        <f t="array" ref="B2301">IFERROR(XLOOKUP(A2301,'Asignacion Ene'!A:A,'Asignacion Ene'!C:C))</f>
        <v>Available</v>
      </c>
      <c r="C2301" s="10" t="str">
        <f t="array" ref="C2301">IFERROR(XLOOKUP(A2301,'Asignacion Ene'!A:A,'Asignacion Ene'!B:B))</f>
        <v>TTE</v>
      </c>
      <c r="D2301" s="28">
        <v>45680.0</v>
      </c>
      <c r="E2301" s="16" t="s">
        <v>193</v>
      </c>
      <c r="F2301" s="10" t="str">
        <f t="array" ref="F2301">IFERROR(XLOOKUP(E2301,Operadores!A:A,Operadores!B:B))</f>
        <v>MARMIG</v>
      </c>
      <c r="G2301" s="16" t="s">
        <v>17</v>
      </c>
      <c r="H2301" s="13">
        <v>19.2900000000002</v>
      </c>
      <c r="I2301" s="18">
        <v>447.0</v>
      </c>
      <c r="J2301" s="15">
        <f t="shared" si="5"/>
        <v>8622.63</v>
      </c>
      <c r="K2301" s="10" t="str">
        <f t="array" ref="K2301">IFERROR(XLOOKUP(G2301,'Tipo de Carga'!A:A,'Tipo de Carga'!B:B))</f>
        <v>Autoabasto</v>
      </c>
      <c r="L2301" s="10">
        <f t="shared" si="2"/>
        <v>4</v>
      </c>
      <c r="M2301" s="10">
        <f t="shared" si="3"/>
        <v>23</v>
      </c>
      <c r="N2301" s="10">
        <f t="shared" si="4"/>
        <v>1</v>
      </c>
      <c r="O2301" s="10" t="str">
        <f t="array" ref="O2301">IFERROR(XLOOKUP(G2301,'Tipo de Carga'!A:A,'Tipo de Carga'!C:C))</f>
        <v>Diesel</v>
      </c>
    </row>
    <row r="2302">
      <c r="A2302" s="16">
        <v>1874.0</v>
      </c>
      <c r="B2302" s="10" t="str">
        <f t="array" ref="B2302">IFERROR(XLOOKUP(A2302,'Asignacion Ene'!A:A,'Asignacion Ene'!C:C))</f>
        <v>Circuitos</v>
      </c>
      <c r="C2302" s="10" t="str">
        <f t="array" ref="C2302">IFERROR(XLOOKUP(A2302,'Asignacion Ene'!A:A,'Asignacion Ene'!B:B))</f>
        <v>EC-03</v>
      </c>
      <c r="D2302" s="28">
        <v>45680.0</v>
      </c>
      <c r="E2302" s="16" t="s">
        <v>27</v>
      </c>
      <c r="F2302" s="10" t="str">
        <f t="array" ref="F2302">IFERROR(XLOOKUP(E2302,Operadores!A:A,Operadores!B:B))</f>
        <v>CONMAU</v>
      </c>
      <c r="G2302" s="16" t="s">
        <v>17</v>
      </c>
      <c r="H2302" s="13">
        <v>19.2900000000002</v>
      </c>
      <c r="I2302" s="18">
        <v>299.0</v>
      </c>
      <c r="J2302" s="15">
        <f t="shared" si="5"/>
        <v>5767.71</v>
      </c>
      <c r="K2302" s="10" t="str">
        <f t="array" ref="K2302">IFERROR(XLOOKUP(G2302,'Tipo de Carga'!A:A,'Tipo de Carga'!B:B))</f>
        <v>Autoabasto</v>
      </c>
      <c r="L2302" s="10">
        <f t="shared" si="2"/>
        <v>4</v>
      </c>
      <c r="M2302" s="10">
        <f t="shared" si="3"/>
        <v>23</v>
      </c>
      <c r="N2302" s="10">
        <f t="shared" si="4"/>
        <v>1</v>
      </c>
      <c r="O2302" s="10" t="str">
        <f t="array" ref="O2302">IFERROR(XLOOKUP(G2302,'Tipo de Carga'!A:A,'Tipo de Carga'!C:C))</f>
        <v>Diesel</v>
      </c>
    </row>
    <row r="2303">
      <c r="A2303" s="16">
        <v>1823.0</v>
      </c>
      <c r="B2303" s="10" t="str">
        <f t="array" ref="B2303">IFERROR(XLOOKUP(A2303,'Asignacion Ene'!A:A,'Asignacion Ene'!C:C))</f>
        <v>Liverpool Local</v>
      </c>
      <c r="C2303" s="10" t="str">
        <f t="array" ref="C2303">IFERROR(XLOOKUP(A2303,'Asignacion Ene'!A:A,'Asignacion Ene'!B:B))</f>
        <v>EC-01</v>
      </c>
      <c r="D2303" s="28">
        <v>45680.0</v>
      </c>
      <c r="E2303" s="16" t="s">
        <v>367</v>
      </c>
      <c r="F2303" s="10" t="str">
        <f t="array" ref="F2303">IFERROR(XLOOKUP(E2303,Operadores!A:A,Operadores!B:B))</f>
        <v>MONCAR</v>
      </c>
      <c r="G2303" s="16" t="s">
        <v>17</v>
      </c>
      <c r="H2303" s="13">
        <v>19.2900000000002</v>
      </c>
      <c r="I2303" s="18">
        <v>737.0</v>
      </c>
      <c r="J2303" s="15">
        <f t="shared" si="5"/>
        <v>14216.73</v>
      </c>
      <c r="K2303" s="10" t="str">
        <f t="array" ref="K2303">IFERROR(XLOOKUP(G2303,'Tipo de Carga'!A:A,'Tipo de Carga'!B:B))</f>
        <v>Autoabasto</v>
      </c>
      <c r="L2303" s="10">
        <f t="shared" si="2"/>
        <v>4</v>
      </c>
      <c r="M2303" s="10">
        <f t="shared" si="3"/>
        <v>23</v>
      </c>
      <c r="N2303" s="10">
        <f t="shared" si="4"/>
        <v>1</v>
      </c>
      <c r="O2303" s="10" t="str">
        <f t="array" ref="O2303">IFERROR(XLOOKUP(G2303,'Tipo de Carga'!A:A,'Tipo de Carga'!C:C))</f>
        <v>Diesel</v>
      </c>
    </row>
    <row r="2304">
      <c r="A2304" s="16">
        <v>1831.0</v>
      </c>
      <c r="B2304" s="10" t="str">
        <f t="array" ref="B2304">IFERROR(XLOOKUP(A2304,'Asignacion Ene'!A:A,'Asignacion Ene'!C:C))</f>
        <v>Full Liver</v>
      </c>
      <c r="C2304" s="10" t="str">
        <f t="array" ref="C2304">IFERROR(XLOOKUP(A2304,'Asignacion Ene'!A:A,'Asignacion Ene'!B:B))</f>
        <v>EC-01</v>
      </c>
      <c r="D2304" s="28">
        <v>45680.0</v>
      </c>
      <c r="E2304" s="16" t="s">
        <v>68</v>
      </c>
      <c r="F2304" s="10" t="str">
        <f t="array" ref="F2304">IFERROR(XLOOKUP(E2304,Operadores!A:A,Operadores!B:B))</f>
        <v>MONJU</v>
      </c>
      <c r="G2304" s="16" t="s">
        <v>17</v>
      </c>
      <c r="H2304" s="13">
        <v>19.2900000000002</v>
      </c>
      <c r="I2304" s="18">
        <v>296.0</v>
      </c>
      <c r="J2304" s="15">
        <f t="shared" si="5"/>
        <v>5709.84</v>
      </c>
      <c r="K2304" s="10" t="str">
        <f t="array" ref="K2304">IFERROR(XLOOKUP(G2304,'Tipo de Carga'!A:A,'Tipo de Carga'!B:B))</f>
        <v>Autoabasto</v>
      </c>
      <c r="L2304" s="10">
        <f t="shared" si="2"/>
        <v>4</v>
      </c>
      <c r="M2304" s="10">
        <f t="shared" si="3"/>
        <v>23</v>
      </c>
      <c r="N2304" s="10">
        <f t="shared" si="4"/>
        <v>1</v>
      </c>
      <c r="O2304" s="10" t="str">
        <f t="array" ref="O2304">IFERROR(XLOOKUP(G2304,'Tipo de Carga'!A:A,'Tipo de Carga'!C:C))</f>
        <v>Diesel</v>
      </c>
    </row>
    <row r="2305">
      <c r="A2305" s="16">
        <v>1900.0</v>
      </c>
      <c r="B2305" s="10" t="str">
        <f t="array" ref="B2305">IFERROR(XLOOKUP(A2305,'Asignacion Ene'!A:A,'Asignacion Ene'!C:C))</f>
        <v>Full Liver</v>
      </c>
      <c r="C2305" s="10" t="str">
        <f t="array" ref="C2305">IFERROR(XLOOKUP(A2305,'Asignacion Ene'!A:A,'Asignacion Ene'!B:B))</f>
        <v>EC-01</v>
      </c>
      <c r="D2305" s="28">
        <v>45680.0</v>
      </c>
      <c r="E2305" s="16" t="s">
        <v>305</v>
      </c>
      <c r="F2305" s="10" t="str">
        <f t="array" ref="F2305">IFERROR(XLOOKUP(E2305,Operadores!A:A,Operadores!B:B))</f>
        <v>LEMANT</v>
      </c>
      <c r="G2305" s="16" t="s">
        <v>17</v>
      </c>
      <c r="H2305" s="13">
        <v>19.2900000000002</v>
      </c>
      <c r="I2305" s="18">
        <v>804.0</v>
      </c>
      <c r="J2305" s="15">
        <f t="shared" si="5"/>
        <v>15509.16</v>
      </c>
      <c r="K2305" s="10" t="str">
        <f t="array" ref="K2305">IFERROR(XLOOKUP(G2305,'Tipo de Carga'!A:A,'Tipo de Carga'!B:B))</f>
        <v>Autoabasto</v>
      </c>
      <c r="L2305" s="10">
        <f t="shared" si="2"/>
        <v>4</v>
      </c>
      <c r="M2305" s="10">
        <f t="shared" si="3"/>
        <v>23</v>
      </c>
      <c r="N2305" s="10">
        <f t="shared" si="4"/>
        <v>1</v>
      </c>
      <c r="O2305" s="10" t="str">
        <f t="array" ref="O2305">IFERROR(XLOOKUP(G2305,'Tipo de Carga'!A:A,'Tipo de Carga'!C:C))</f>
        <v>Diesel</v>
      </c>
    </row>
    <row r="2306">
      <c r="A2306" s="16">
        <v>2023.0</v>
      </c>
      <c r="B2306" s="10" t="str">
        <f t="array" ref="B2306">IFERROR(XLOOKUP(A2306,'Asignacion Ene'!A:A,'Asignacion Ene'!C:C))</f>
        <v>MeLi Asignado TD</v>
      </c>
      <c r="C2306" s="10" t="str">
        <f t="array" ref="C2306">IFERROR(XLOOKUP(A2306,'Asignacion Ene'!A:A,'Asignacion Ene'!B:B))</f>
        <v>EC-05</v>
      </c>
      <c r="D2306" s="28">
        <v>45680.0</v>
      </c>
      <c r="E2306" s="16" t="s">
        <v>126</v>
      </c>
      <c r="F2306" s="10" t="str">
        <f t="array" ref="F2306">IFERROR(XLOOKUP(E2306,Operadores!A:A,Operadores!B:B))</f>
        <v>ESCSAU</v>
      </c>
      <c r="G2306" s="16" t="s">
        <v>17</v>
      </c>
      <c r="H2306" s="13">
        <v>19.2900000000002</v>
      </c>
      <c r="I2306" s="18">
        <v>634.0</v>
      </c>
      <c r="J2306" s="15">
        <f t="shared" si="5"/>
        <v>12229.86</v>
      </c>
      <c r="K2306" s="10" t="str">
        <f t="array" ref="K2306">IFERROR(XLOOKUP(G2306,'Tipo de Carga'!A:A,'Tipo de Carga'!B:B))</f>
        <v>Autoabasto</v>
      </c>
      <c r="L2306" s="10">
        <f t="shared" si="2"/>
        <v>4</v>
      </c>
      <c r="M2306" s="10">
        <f t="shared" si="3"/>
        <v>23</v>
      </c>
      <c r="N2306" s="10">
        <f t="shared" si="4"/>
        <v>1</v>
      </c>
      <c r="O2306" s="10" t="str">
        <f t="array" ref="O2306">IFERROR(XLOOKUP(G2306,'Tipo de Carga'!A:A,'Tipo de Carga'!C:C))</f>
        <v>Diesel</v>
      </c>
    </row>
    <row r="2307">
      <c r="A2307" s="16">
        <v>2010.0</v>
      </c>
      <c r="B2307" s="10" t="str">
        <f t="array" ref="B2307">IFERROR(XLOOKUP(A2307,'Asignacion Ene'!A:A,'Asignacion Ene'!C:C))</f>
        <v>MeLi asignado SD</v>
      </c>
      <c r="C2307" s="10" t="str">
        <f t="array" ref="C2307">IFERROR(XLOOKUP(A2307,'Asignacion Ene'!A:A,'Asignacion Ene'!B:B))</f>
        <v>EC-05</v>
      </c>
      <c r="D2307" s="28">
        <v>45680.0</v>
      </c>
      <c r="E2307" s="16" t="s">
        <v>175</v>
      </c>
      <c r="F2307" s="10" t="str">
        <f t="array" ref="F2307">IFERROR(XLOOKUP(E2307,Operadores!A:A,Operadores!B:B))</f>
        <v>CHAJE</v>
      </c>
      <c r="G2307" s="16" t="s">
        <v>17</v>
      </c>
      <c r="H2307" s="13">
        <v>19.2900000000002</v>
      </c>
      <c r="I2307" s="18">
        <v>325.0</v>
      </c>
      <c r="J2307" s="15">
        <f t="shared" si="5"/>
        <v>6269.25</v>
      </c>
      <c r="K2307" s="10" t="str">
        <f t="array" ref="K2307">IFERROR(XLOOKUP(G2307,'Tipo de Carga'!A:A,'Tipo de Carga'!B:B))</f>
        <v>Autoabasto</v>
      </c>
      <c r="L2307" s="10">
        <f t="shared" si="2"/>
        <v>4</v>
      </c>
      <c r="M2307" s="10">
        <f t="shared" si="3"/>
        <v>23</v>
      </c>
      <c r="N2307" s="10">
        <f t="shared" si="4"/>
        <v>1</v>
      </c>
      <c r="O2307" s="10" t="str">
        <f t="array" ref="O2307">IFERROR(XLOOKUP(G2307,'Tipo de Carga'!A:A,'Tipo de Carga'!C:C))</f>
        <v>Diesel</v>
      </c>
    </row>
    <row r="2308">
      <c r="A2308" s="16">
        <v>2035.0</v>
      </c>
      <c r="B2308" s="10" t="str">
        <f t="array" ref="B2308">IFERROR(XLOOKUP(A2308,'Asignacion Ene'!A:A,'Asignacion Ene'!C:C))</f>
        <v>Liverpool Local</v>
      </c>
      <c r="C2308" s="10" t="str">
        <f t="array" ref="C2308">IFERROR(XLOOKUP(A2308,'Asignacion Ene'!A:A,'Asignacion Ene'!B:B))</f>
        <v>EC-01</v>
      </c>
      <c r="D2308" s="28">
        <v>45680.0</v>
      </c>
      <c r="E2308" s="16" t="s">
        <v>141</v>
      </c>
      <c r="F2308" s="10" t="str">
        <f t="array" ref="F2308">IFERROR(XLOOKUP(E2308,Operadores!A:A,Operadores!B:B))</f>
        <v>VELJOR</v>
      </c>
      <c r="G2308" s="16" t="s">
        <v>17</v>
      </c>
      <c r="H2308" s="13">
        <v>19.2900000000002</v>
      </c>
      <c r="I2308" s="18">
        <v>176.0</v>
      </c>
      <c r="J2308" s="15">
        <f t="shared" si="5"/>
        <v>3395.04</v>
      </c>
      <c r="K2308" s="10" t="str">
        <f t="array" ref="K2308">IFERROR(XLOOKUP(G2308,'Tipo de Carga'!A:A,'Tipo de Carga'!B:B))</f>
        <v>Autoabasto</v>
      </c>
      <c r="L2308" s="10">
        <f t="shared" si="2"/>
        <v>4</v>
      </c>
      <c r="M2308" s="10">
        <f t="shared" si="3"/>
        <v>23</v>
      </c>
      <c r="N2308" s="10">
        <f t="shared" si="4"/>
        <v>1</v>
      </c>
      <c r="O2308" s="10" t="str">
        <f t="array" ref="O2308">IFERROR(XLOOKUP(G2308,'Tipo de Carga'!A:A,'Tipo de Carga'!C:C))</f>
        <v>Diesel</v>
      </c>
    </row>
    <row r="2309">
      <c r="A2309" s="16">
        <v>1724.0</v>
      </c>
      <c r="B2309" s="10" t="str">
        <f t="array" ref="B2309">IFERROR(XLOOKUP(A2309,'Asignacion Ene'!A:A,'Asignacion Ene'!C:C))</f>
        <v>Liverpool Local</v>
      </c>
      <c r="C2309" s="10" t="str">
        <f t="array" ref="C2309">IFERROR(XLOOKUP(A2309,'Asignacion Ene'!A:A,'Asignacion Ene'!B:B))</f>
        <v>EC-01</v>
      </c>
      <c r="D2309" s="28">
        <v>45680.0</v>
      </c>
      <c r="E2309" s="16" t="s">
        <v>144</v>
      </c>
      <c r="F2309" s="10" t="str">
        <f t="array" ref="F2309">IFERROR(XLOOKUP(E2309,Operadores!A:A,Operadores!B:B))</f>
        <v>MORLU01</v>
      </c>
      <c r="G2309" s="16" t="s">
        <v>17</v>
      </c>
      <c r="H2309" s="13">
        <v>19.2900000000002</v>
      </c>
      <c r="I2309" s="18">
        <v>229.0</v>
      </c>
      <c r="J2309" s="15">
        <f t="shared" si="5"/>
        <v>4417.41</v>
      </c>
      <c r="K2309" s="10" t="str">
        <f t="array" ref="K2309">IFERROR(XLOOKUP(G2309,'Tipo de Carga'!A:A,'Tipo de Carga'!B:B))</f>
        <v>Autoabasto</v>
      </c>
      <c r="L2309" s="10">
        <f t="shared" si="2"/>
        <v>4</v>
      </c>
      <c r="M2309" s="10">
        <f t="shared" si="3"/>
        <v>23</v>
      </c>
      <c r="N2309" s="10">
        <f t="shared" si="4"/>
        <v>1</v>
      </c>
      <c r="O2309" s="10" t="str">
        <f t="array" ref="O2309">IFERROR(XLOOKUP(G2309,'Tipo de Carga'!A:A,'Tipo de Carga'!C:C))</f>
        <v>Diesel</v>
      </c>
    </row>
    <row r="2310">
      <c r="A2310" s="16">
        <v>1986.0</v>
      </c>
      <c r="B2310" s="10" t="str">
        <f t="array" ref="B2310">IFERROR(XLOOKUP(A2310,'Asignacion Ene'!A:A,'Asignacion Ene'!C:C))</f>
        <v>MeLi asignado SD</v>
      </c>
      <c r="C2310" s="10" t="str">
        <f t="array" ref="C2310">IFERROR(XLOOKUP(A2310,'Asignacion Ene'!A:A,'Asignacion Ene'!B:B))</f>
        <v>EC-05</v>
      </c>
      <c r="D2310" s="28">
        <v>45680.0</v>
      </c>
      <c r="E2310" s="16" t="s">
        <v>246</v>
      </c>
      <c r="F2310" s="10" t="str">
        <f t="array" ref="F2310">IFERROR(XLOOKUP(E2310,Operadores!A:A,Operadores!B:B))</f>
        <v>SOSMAR</v>
      </c>
      <c r="G2310" s="16" t="s">
        <v>17</v>
      </c>
      <c r="H2310" s="13">
        <v>19.2900000000002</v>
      </c>
      <c r="I2310" s="18">
        <v>784.0</v>
      </c>
      <c r="J2310" s="15">
        <f t="shared" si="5"/>
        <v>15123.36</v>
      </c>
      <c r="K2310" s="10" t="str">
        <f t="array" ref="K2310">IFERROR(XLOOKUP(G2310,'Tipo de Carga'!A:A,'Tipo de Carga'!B:B))</f>
        <v>Autoabasto</v>
      </c>
      <c r="L2310" s="10">
        <f t="shared" si="2"/>
        <v>4</v>
      </c>
      <c r="M2310" s="10">
        <f t="shared" si="3"/>
        <v>23</v>
      </c>
      <c r="N2310" s="10">
        <f t="shared" si="4"/>
        <v>1</v>
      </c>
      <c r="O2310" s="10" t="str">
        <f t="array" ref="O2310">IFERROR(XLOOKUP(G2310,'Tipo de Carga'!A:A,'Tipo de Carga'!C:C))</f>
        <v>Diesel</v>
      </c>
    </row>
    <row r="2311">
      <c r="A2311" s="16">
        <v>1943.0</v>
      </c>
      <c r="B2311" s="10" t="str">
        <f t="array" ref="B2311">IFERROR(XLOOKUP(A2311,'Asignacion Ene'!A:A,'Asignacion Ene'!C:C))</f>
        <v>Circuitos</v>
      </c>
      <c r="C2311" s="10" t="str">
        <f t="array" ref="C2311">IFERROR(XLOOKUP(A2311,'Asignacion Ene'!A:A,'Asignacion Ene'!B:B))</f>
        <v>EC-03</v>
      </c>
      <c r="D2311" s="28">
        <v>45680.0</v>
      </c>
      <c r="E2311" s="16" t="s">
        <v>318</v>
      </c>
      <c r="F2311" s="10" t="str">
        <f t="array" ref="F2311">IFERROR(XLOOKUP(E2311,Operadores!A:A,Operadores!B:B))</f>
        <v>RODRAU01</v>
      </c>
      <c r="G2311" s="16" t="s">
        <v>17</v>
      </c>
      <c r="H2311" s="13">
        <v>19.2900000000002</v>
      </c>
      <c r="I2311" s="18">
        <v>171.0</v>
      </c>
      <c r="J2311" s="15">
        <f t="shared" si="5"/>
        <v>3298.59</v>
      </c>
      <c r="K2311" s="10" t="str">
        <f t="array" ref="K2311">IFERROR(XLOOKUP(G2311,'Tipo de Carga'!A:A,'Tipo de Carga'!B:B))</f>
        <v>Autoabasto</v>
      </c>
      <c r="L2311" s="10">
        <f t="shared" si="2"/>
        <v>4</v>
      </c>
      <c r="M2311" s="10">
        <f t="shared" si="3"/>
        <v>23</v>
      </c>
      <c r="N2311" s="10">
        <f t="shared" si="4"/>
        <v>1</v>
      </c>
      <c r="O2311" s="10" t="str">
        <f t="array" ref="O2311">IFERROR(XLOOKUP(G2311,'Tipo de Carga'!A:A,'Tipo de Carga'!C:C))</f>
        <v>Diesel</v>
      </c>
    </row>
    <row r="2312">
      <c r="A2312" s="16">
        <v>2004.0</v>
      </c>
      <c r="B2312" s="10" t="str">
        <f t="array" ref="B2312">IFERROR(XLOOKUP(A2312,'Asignacion Ene'!A:A,'Asignacion Ene'!C:C))</f>
        <v>MeLi Dedicado Merida</v>
      </c>
      <c r="C2312" s="10" t="str">
        <f t="array" ref="C2312">IFERROR(XLOOKUP(A2312,'Asignacion Ene'!A:A,'Asignacion Ene'!B:B))</f>
        <v>EC-05</v>
      </c>
      <c r="D2312" s="28">
        <v>45680.0</v>
      </c>
      <c r="E2312" s="16" t="s">
        <v>37</v>
      </c>
      <c r="F2312" s="10" t="str">
        <f t="array" ref="F2312">IFERROR(XLOOKUP(E2312,Operadores!A:A,Operadores!B:B))</f>
        <v>HERHUG</v>
      </c>
      <c r="G2312" s="16" t="s">
        <v>17</v>
      </c>
      <c r="H2312" s="13">
        <v>19.2900000000002</v>
      </c>
      <c r="I2312" s="18">
        <v>319.0</v>
      </c>
      <c r="J2312" s="15">
        <f t="shared" si="5"/>
        <v>6153.51</v>
      </c>
      <c r="K2312" s="10" t="str">
        <f t="array" ref="K2312">IFERROR(XLOOKUP(G2312,'Tipo de Carga'!A:A,'Tipo de Carga'!B:B))</f>
        <v>Autoabasto</v>
      </c>
      <c r="L2312" s="10">
        <f t="shared" si="2"/>
        <v>4</v>
      </c>
      <c r="M2312" s="10">
        <f t="shared" si="3"/>
        <v>23</v>
      </c>
      <c r="N2312" s="10">
        <f t="shared" si="4"/>
        <v>1</v>
      </c>
      <c r="O2312" s="10" t="str">
        <f t="array" ref="O2312">IFERROR(XLOOKUP(G2312,'Tipo de Carga'!A:A,'Tipo de Carga'!C:C))</f>
        <v>Diesel</v>
      </c>
    </row>
    <row r="2313">
      <c r="A2313" s="16">
        <v>1902.0</v>
      </c>
      <c r="B2313" s="10" t="str">
        <f t="array" ref="B2313">IFERROR(XLOOKUP(A2313,'Asignacion Ene'!A:A,'Asignacion Ene'!C:C))</f>
        <v>Pipas</v>
      </c>
      <c r="C2313" s="10" t="str">
        <f t="array" ref="C2313">IFERROR(XLOOKUP(A2313,'Asignacion Ene'!A:A,'Asignacion Ene'!B:B))</f>
        <v>EC-02</v>
      </c>
      <c r="D2313" s="28">
        <v>45680.0</v>
      </c>
      <c r="E2313" s="16" t="s">
        <v>376</v>
      </c>
      <c r="F2313" s="10" t="str">
        <f t="array" ref="F2313">IFERROR(XLOOKUP(E2313,Operadores!A:A,Operadores!B:B))</f>
        <v>ROMJUA</v>
      </c>
      <c r="G2313" s="16" t="s">
        <v>17</v>
      </c>
      <c r="H2313" s="13">
        <v>19.2900000000002</v>
      </c>
      <c r="I2313" s="18">
        <v>210.0</v>
      </c>
      <c r="J2313" s="15">
        <f t="shared" si="5"/>
        <v>4050.9</v>
      </c>
      <c r="K2313" s="10" t="str">
        <f t="array" ref="K2313">IFERROR(XLOOKUP(G2313,'Tipo de Carga'!A:A,'Tipo de Carga'!B:B))</f>
        <v>Autoabasto</v>
      </c>
      <c r="L2313" s="10">
        <f t="shared" si="2"/>
        <v>4</v>
      </c>
      <c r="M2313" s="10">
        <f t="shared" si="3"/>
        <v>23</v>
      </c>
      <c r="N2313" s="10">
        <f t="shared" si="4"/>
        <v>1</v>
      </c>
      <c r="O2313" s="10" t="str">
        <f t="array" ref="O2313">IFERROR(XLOOKUP(G2313,'Tipo de Carga'!A:A,'Tipo de Carga'!C:C))</f>
        <v>Diesel</v>
      </c>
    </row>
    <row r="2314">
      <c r="A2314" s="16">
        <v>2022.0</v>
      </c>
      <c r="B2314" s="10" t="str">
        <f t="array" ref="B2314">IFERROR(XLOOKUP(A2314,'Asignacion Ene'!A:A,'Asignacion Ene'!C:C))</f>
        <v>MeLi Dedicado TD</v>
      </c>
      <c r="C2314" s="10" t="str">
        <f t="array" ref="C2314">IFERROR(XLOOKUP(A2314,'Asignacion Ene'!A:A,'Asignacion Ene'!B:B))</f>
        <v>EC-05</v>
      </c>
      <c r="D2314" s="28">
        <v>45680.0</v>
      </c>
      <c r="E2314" s="16" t="s">
        <v>183</v>
      </c>
      <c r="F2314" s="10" t="str">
        <f t="array" ref="F2314">IFERROR(XLOOKUP(E2314,Operadores!A:A,Operadores!B:B))</f>
        <v>DELBL</v>
      </c>
      <c r="G2314" s="16" t="s">
        <v>17</v>
      </c>
      <c r="H2314" s="13">
        <v>19.2900000000002</v>
      </c>
      <c r="I2314" s="18">
        <v>501.0</v>
      </c>
      <c r="J2314" s="15">
        <f t="shared" si="5"/>
        <v>9664.29</v>
      </c>
      <c r="K2314" s="10" t="str">
        <f t="array" ref="K2314">IFERROR(XLOOKUP(G2314,'Tipo de Carga'!A:A,'Tipo de Carga'!B:B))</f>
        <v>Autoabasto</v>
      </c>
      <c r="L2314" s="10">
        <f t="shared" si="2"/>
        <v>4</v>
      </c>
      <c r="M2314" s="10">
        <f t="shared" si="3"/>
        <v>23</v>
      </c>
      <c r="N2314" s="10">
        <f t="shared" si="4"/>
        <v>1</v>
      </c>
      <c r="O2314" s="10" t="str">
        <f t="array" ref="O2314">IFERROR(XLOOKUP(G2314,'Tipo de Carga'!A:A,'Tipo de Carga'!C:C))</f>
        <v>Diesel</v>
      </c>
    </row>
    <row r="2315">
      <c r="A2315" s="16">
        <v>1768.0</v>
      </c>
      <c r="B2315" s="10" t="str">
        <f t="array" ref="B2315">IFERROR(XLOOKUP(A2315,'Asignacion Ene'!A:A,'Asignacion Ene'!C:C))</f>
        <v>Pipas</v>
      </c>
      <c r="C2315" s="10" t="str">
        <f t="array" ref="C2315">IFERROR(XLOOKUP(A2315,'Asignacion Ene'!A:A,'Asignacion Ene'!B:B))</f>
        <v>EC-02</v>
      </c>
      <c r="D2315" s="28">
        <v>45680.0</v>
      </c>
      <c r="E2315" s="16" t="s">
        <v>303</v>
      </c>
      <c r="F2315" s="10" t="str">
        <f t="array" ref="F2315">IFERROR(XLOOKUP(E2315,Operadores!A:A,Operadores!B:B))</f>
        <v>MARJO08</v>
      </c>
      <c r="G2315" s="16" t="s">
        <v>17</v>
      </c>
      <c r="H2315" s="13">
        <v>19.2900000000003</v>
      </c>
      <c r="I2315" s="18">
        <v>502.0</v>
      </c>
      <c r="J2315" s="15">
        <f t="shared" si="5"/>
        <v>9683.58</v>
      </c>
      <c r="K2315" s="10" t="str">
        <f t="array" ref="K2315">IFERROR(XLOOKUP(G2315,'Tipo de Carga'!A:A,'Tipo de Carga'!B:B))</f>
        <v>Autoabasto</v>
      </c>
      <c r="L2315" s="10">
        <f t="shared" si="2"/>
        <v>4</v>
      </c>
      <c r="M2315" s="10">
        <f t="shared" si="3"/>
        <v>23</v>
      </c>
      <c r="N2315" s="10">
        <f t="shared" si="4"/>
        <v>1</v>
      </c>
      <c r="O2315" s="10" t="str">
        <f t="array" ref="O2315">IFERROR(XLOOKUP(G2315,'Tipo de Carga'!A:A,'Tipo de Carga'!C:C))</f>
        <v>Diesel</v>
      </c>
    </row>
    <row r="2316">
      <c r="A2316" s="16">
        <v>1969.0</v>
      </c>
      <c r="B2316" s="10" t="str">
        <f t="array" ref="B2316">IFERROR(XLOOKUP(A2316,'Asignacion Ene'!A:A,'Asignacion Ene'!C:C))</f>
        <v>Sayer Vuelteros</v>
      </c>
      <c r="C2316" s="10" t="str">
        <f t="array" ref="C2316">IFERROR(XLOOKUP(A2316,'Asignacion Ene'!A:A,'Asignacion Ene'!B:B))</f>
        <v>EC-04</v>
      </c>
      <c r="D2316" s="28">
        <v>45680.0</v>
      </c>
      <c r="E2316" s="16" t="s">
        <v>80</v>
      </c>
      <c r="F2316" s="10" t="str">
        <f t="array" ref="F2316">IFERROR(XLOOKUP(E2316,Operadores!A:A,Operadores!B:B))</f>
        <v>FIGMAR</v>
      </c>
      <c r="G2316" s="16" t="s">
        <v>77</v>
      </c>
      <c r="H2316" s="13">
        <v>19.38</v>
      </c>
      <c r="I2316" s="18">
        <v>544.0</v>
      </c>
      <c r="J2316" s="15">
        <f t="shared" si="5"/>
        <v>10542.72</v>
      </c>
      <c r="K2316" s="10" t="str">
        <f t="array" ref="K2316">IFERROR(XLOOKUP(G2316,'Tipo de Carga'!A:A,'Tipo de Carga'!B:B))</f>
        <v>Autoabasto</v>
      </c>
      <c r="L2316" s="10">
        <f t="shared" si="2"/>
        <v>4</v>
      </c>
      <c r="M2316" s="10">
        <f t="shared" si="3"/>
        <v>23</v>
      </c>
      <c r="N2316" s="10">
        <f t="shared" si="4"/>
        <v>1</v>
      </c>
      <c r="O2316" s="10" t="str">
        <f t="array" ref="O2316">IFERROR(XLOOKUP(G2316,'Tipo de Carga'!A:A,'Tipo de Carga'!C:C))</f>
        <v>Diesel</v>
      </c>
    </row>
    <row r="2317">
      <c r="A2317" s="16">
        <v>1848.0</v>
      </c>
      <c r="B2317" s="10" t="str">
        <f t="array" ref="B2317">IFERROR(XLOOKUP(A2317,'Asignacion Ene'!A:A,'Asignacion Ene'!C:C))</f>
        <v>Sayer Sencillo</v>
      </c>
      <c r="C2317" s="10" t="str">
        <f t="array" ref="C2317">IFERROR(XLOOKUP(A2317,'Asignacion Ene'!A:A,'Asignacion Ene'!B:B))</f>
        <v>EC-04</v>
      </c>
      <c r="D2317" s="28">
        <v>45680.0</v>
      </c>
      <c r="E2317" s="16" t="s">
        <v>316</v>
      </c>
      <c r="F2317" s="10" t="str">
        <f t="array" ref="F2317">IFERROR(XLOOKUP(E2317,Operadores!A:A,Operadores!B:B))</f>
        <v>ROSMA</v>
      </c>
      <c r="G2317" s="16" t="s">
        <v>77</v>
      </c>
      <c r="H2317" s="13">
        <v>19.38</v>
      </c>
      <c r="I2317" s="18">
        <v>290.0</v>
      </c>
      <c r="J2317" s="15">
        <f t="shared" si="5"/>
        <v>5620.2</v>
      </c>
      <c r="K2317" s="10" t="str">
        <f t="array" ref="K2317">IFERROR(XLOOKUP(G2317,'Tipo de Carga'!A:A,'Tipo de Carga'!B:B))</f>
        <v>Autoabasto</v>
      </c>
      <c r="L2317" s="10">
        <f t="shared" si="2"/>
        <v>4</v>
      </c>
      <c r="M2317" s="10">
        <f t="shared" si="3"/>
        <v>23</v>
      </c>
      <c r="N2317" s="10">
        <f t="shared" si="4"/>
        <v>1</v>
      </c>
      <c r="O2317" s="10" t="str">
        <f t="array" ref="O2317">IFERROR(XLOOKUP(G2317,'Tipo de Carga'!A:A,'Tipo de Carga'!C:C))</f>
        <v>Diesel</v>
      </c>
    </row>
    <row r="2318">
      <c r="A2318" s="16">
        <v>2104.0</v>
      </c>
      <c r="B2318" s="10" t="str">
        <f t="array" ref="B2318">IFERROR(XLOOKUP(A2318,'Asignacion Ene'!A:A,'Asignacion Ene'!C:C))</f>
        <v>Available</v>
      </c>
      <c r="C2318" s="10" t="str">
        <f t="array" ref="C2318">IFERROR(XLOOKUP(A2318,'Asignacion Ene'!A:A,'Asignacion Ene'!B:B))</f>
        <v>TTE</v>
      </c>
      <c r="D2318" s="28">
        <v>45680.0</v>
      </c>
      <c r="E2318" s="16" t="s">
        <v>32</v>
      </c>
      <c r="F2318" s="10" t="str">
        <f t="array" ref="F2318">IFERROR(XLOOKUP(E2318,Operadores!A:A,Operadores!B:B))</f>
        <v>MTTO</v>
      </c>
      <c r="G2318" s="16" t="s">
        <v>77</v>
      </c>
      <c r="H2318" s="13">
        <v>19.38</v>
      </c>
      <c r="I2318" s="18">
        <v>1015.0</v>
      </c>
      <c r="J2318" s="15">
        <f t="shared" si="5"/>
        <v>19670.7</v>
      </c>
      <c r="K2318" s="10" t="str">
        <f t="array" ref="K2318">IFERROR(XLOOKUP(G2318,'Tipo de Carga'!A:A,'Tipo de Carga'!B:B))</f>
        <v>Autoabasto</v>
      </c>
      <c r="L2318" s="10">
        <f t="shared" si="2"/>
        <v>4</v>
      </c>
      <c r="M2318" s="10">
        <f t="shared" si="3"/>
        <v>23</v>
      </c>
      <c r="N2318" s="10">
        <f t="shared" si="4"/>
        <v>1</v>
      </c>
      <c r="O2318" s="10" t="str">
        <f t="array" ref="O2318">IFERROR(XLOOKUP(G2318,'Tipo de Carga'!A:A,'Tipo de Carga'!C:C))</f>
        <v>Diesel</v>
      </c>
    </row>
    <row r="2319">
      <c r="A2319" s="16">
        <v>2108.0</v>
      </c>
      <c r="B2319" s="10" t="str">
        <f t="array" ref="B2319">IFERROR(XLOOKUP(A2319,'Asignacion Ene'!A:A,'Asignacion Ene'!C:C))</f>
        <v>Available</v>
      </c>
      <c r="C2319" s="10" t="str">
        <f t="array" ref="C2319">IFERROR(XLOOKUP(A2319,'Asignacion Ene'!A:A,'Asignacion Ene'!B:B))</f>
        <v>TTE</v>
      </c>
      <c r="D2319" s="28">
        <v>45680.0</v>
      </c>
      <c r="E2319" s="16" t="s">
        <v>184</v>
      </c>
      <c r="F2319" s="10" t="str">
        <f t="array" ref="F2319">IFERROR(XLOOKUP(E2319,Operadores!A:A,Operadores!B:B))</f>
        <v>ARASAL</v>
      </c>
      <c r="G2319" s="16" t="s">
        <v>77</v>
      </c>
      <c r="H2319" s="13">
        <v>19.38</v>
      </c>
      <c r="I2319" s="18">
        <v>851.0</v>
      </c>
      <c r="J2319" s="15">
        <f t="shared" si="5"/>
        <v>16492.38</v>
      </c>
      <c r="K2319" s="10" t="str">
        <f t="array" ref="K2319">IFERROR(XLOOKUP(G2319,'Tipo de Carga'!A:A,'Tipo de Carga'!B:B))</f>
        <v>Autoabasto</v>
      </c>
      <c r="L2319" s="10">
        <f t="shared" si="2"/>
        <v>4</v>
      </c>
      <c r="M2319" s="10">
        <f t="shared" si="3"/>
        <v>23</v>
      </c>
      <c r="N2319" s="10">
        <f t="shared" si="4"/>
        <v>1</v>
      </c>
      <c r="O2319" s="10" t="str">
        <f t="array" ref="O2319">IFERROR(XLOOKUP(G2319,'Tipo de Carga'!A:A,'Tipo de Carga'!C:C))</f>
        <v>Diesel</v>
      </c>
    </row>
    <row r="2320">
      <c r="A2320" s="16">
        <v>1970.0</v>
      </c>
      <c r="B2320" s="10" t="str">
        <f t="array" ref="B2320">IFERROR(XLOOKUP(A2320,'Asignacion Ene'!A:A,'Asignacion Ene'!C:C))</f>
        <v>Sayer Vuelteros</v>
      </c>
      <c r="C2320" s="10" t="str">
        <f t="array" ref="C2320">IFERROR(XLOOKUP(A2320,'Asignacion Ene'!A:A,'Asignacion Ene'!B:B))</f>
        <v>EC-04</v>
      </c>
      <c r="D2320" s="28">
        <v>45680.0</v>
      </c>
      <c r="E2320" s="16" t="s">
        <v>155</v>
      </c>
      <c r="F2320" s="10" t="str">
        <f t="array" ref="F2320">IFERROR(XLOOKUP(E2320,Operadores!A:A,Operadores!B:B))</f>
        <v>HERLEX</v>
      </c>
      <c r="G2320" s="16" t="s">
        <v>77</v>
      </c>
      <c r="H2320" s="13">
        <v>19.38</v>
      </c>
      <c r="I2320" s="18">
        <v>679.0</v>
      </c>
      <c r="J2320" s="15">
        <f t="shared" si="5"/>
        <v>13159.02</v>
      </c>
      <c r="K2320" s="10" t="str">
        <f t="array" ref="K2320">IFERROR(XLOOKUP(G2320,'Tipo de Carga'!A:A,'Tipo de Carga'!B:B))</f>
        <v>Autoabasto</v>
      </c>
      <c r="L2320" s="10">
        <f t="shared" si="2"/>
        <v>4</v>
      </c>
      <c r="M2320" s="10">
        <f t="shared" si="3"/>
        <v>23</v>
      </c>
      <c r="N2320" s="10">
        <f t="shared" si="4"/>
        <v>1</v>
      </c>
      <c r="O2320" s="10" t="str">
        <f t="array" ref="O2320">IFERROR(XLOOKUP(G2320,'Tipo de Carga'!A:A,'Tipo de Carga'!C:C))</f>
        <v>Diesel</v>
      </c>
    </row>
    <row r="2321">
      <c r="A2321" s="16">
        <v>308.0</v>
      </c>
      <c r="B2321" s="10" t="str">
        <f t="array" ref="B2321">IFERROR(XLOOKUP(A2321,'Asignacion Ene'!A:A,'Asignacion Ene'!C:C))</f>
        <v>Sayer Thorton</v>
      </c>
      <c r="C2321" s="10" t="str">
        <f t="array" ref="C2321">IFERROR(XLOOKUP(A2321,'Asignacion Ene'!A:A,'Asignacion Ene'!B:B))</f>
        <v>EC-04</v>
      </c>
      <c r="D2321" s="28">
        <v>45680.0</v>
      </c>
      <c r="E2321" s="16" t="s">
        <v>76</v>
      </c>
      <c r="F2321" s="10" t="str">
        <f t="array" ref="F2321">IFERROR(XLOOKUP(E2321,Operadores!A:A,Operadores!B:B))</f>
        <v>FLOTIT</v>
      </c>
      <c r="G2321" s="16" t="s">
        <v>77</v>
      </c>
      <c r="H2321" s="13">
        <v>19.38</v>
      </c>
      <c r="I2321" s="18">
        <v>230.0</v>
      </c>
      <c r="J2321" s="15">
        <f t="shared" si="5"/>
        <v>4457.4</v>
      </c>
      <c r="K2321" s="10" t="str">
        <f t="array" ref="K2321">IFERROR(XLOOKUP(G2321,'Tipo de Carga'!A:A,'Tipo de Carga'!B:B))</f>
        <v>Autoabasto</v>
      </c>
      <c r="L2321" s="10">
        <f t="shared" si="2"/>
        <v>4</v>
      </c>
      <c r="M2321" s="10">
        <f t="shared" si="3"/>
        <v>23</v>
      </c>
      <c r="N2321" s="10">
        <f t="shared" si="4"/>
        <v>1</v>
      </c>
      <c r="O2321" s="10" t="str">
        <f t="array" ref="O2321">IFERROR(XLOOKUP(G2321,'Tipo de Carga'!A:A,'Tipo de Carga'!C:C))</f>
        <v>Diesel</v>
      </c>
    </row>
    <row r="2322">
      <c r="A2322" s="16">
        <v>1941.0</v>
      </c>
      <c r="B2322" s="10" t="str">
        <f t="array" ref="B2322">IFERROR(XLOOKUP(A2322,'Asignacion Ene'!A:A,'Asignacion Ene'!C:C))</f>
        <v>Available</v>
      </c>
      <c r="C2322" s="10" t="str">
        <f t="array" ref="C2322">IFERROR(XLOOKUP(A2322,'Asignacion Ene'!A:A,'Asignacion Ene'!B:B))</f>
        <v>TTE</v>
      </c>
      <c r="D2322" s="28">
        <v>45680.0</v>
      </c>
      <c r="E2322" s="16" t="s">
        <v>133</v>
      </c>
      <c r="F2322" s="10" t="str">
        <f t="array" ref="F2322">IFERROR(XLOOKUP(E2322,Operadores!A:A,Operadores!B:B))</f>
        <v>GUTBE</v>
      </c>
      <c r="G2322" s="16" t="s">
        <v>77</v>
      </c>
      <c r="H2322" s="13">
        <v>19.38</v>
      </c>
      <c r="I2322" s="18">
        <v>62.0</v>
      </c>
      <c r="J2322" s="15">
        <f t="shared" si="5"/>
        <v>1201.56</v>
      </c>
      <c r="K2322" s="10" t="str">
        <f t="array" ref="K2322">IFERROR(XLOOKUP(G2322,'Tipo de Carga'!A:A,'Tipo de Carga'!B:B))</f>
        <v>Autoabasto</v>
      </c>
      <c r="L2322" s="10">
        <f t="shared" si="2"/>
        <v>4</v>
      </c>
      <c r="M2322" s="10">
        <f t="shared" si="3"/>
        <v>23</v>
      </c>
      <c r="N2322" s="10">
        <f t="shared" si="4"/>
        <v>1</v>
      </c>
      <c r="O2322" s="10" t="str">
        <f t="array" ref="O2322">IFERROR(XLOOKUP(G2322,'Tipo de Carga'!A:A,'Tipo de Carga'!C:C))</f>
        <v>Diesel</v>
      </c>
    </row>
    <row r="2323">
      <c r="A2323" s="16">
        <v>1903.0</v>
      </c>
      <c r="B2323" s="10" t="str">
        <f t="array" ref="B2323">IFERROR(XLOOKUP(A2323,'Asignacion Ene'!A:A,'Asignacion Ene'!C:C))</f>
        <v>Sayer Vuelteros</v>
      </c>
      <c r="C2323" s="10" t="str">
        <f t="array" ref="C2323">IFERROR(XLOOKUP(A2323,'Asignacion Ene'!A:A,'Asignacion Ene'!B:B))</f>
        <v>EC-04</v>
      </c>
      <c r="D2323" s="28">
        <v>45680.0</v>
      </c>
      <c r="E2323" s="16" t="s">
        <v>273</v>
      </c>
      <c r="F2323" s="10" t="str">
        <f t="array" ref="F2323">IFERROR(XLOOKUP(E2323,Operadores!A:A,Operadores!B:B))</f>
        <v>HEREM</v>
      </c>
      <c r="G2323" s="16" t="s">
        <v>77</v>
      </c>
      <c r="H2323" s="13">
        <v>19.38</v>
      </c>
      <c r="I2323" s="18">
        <v>300.0</v>
      </c>
      <c r="J2323" s="15">
        <f t="shared" si="5"/>
        <v>5814</v>
      </c>
      <c r="K2323" s="10" t="str">
        <f t="array" ref="K2323">IFERROR(XLOOKUP(G2323,'Tipo de Carga'!A:A,'Tipo de Carga'!B:B))</f>
        <v>Autoabasto</v>
      </c>
      <c r="L2323" s="10">
        <f t="shared" si="2"/>
        <v>4</v>
      </c>
      <c r="M2323" s="10">
        <f t="shared" si="3"/>
        <v>23</v>
      </c>
      <c r="N2323" s="10">
        <f t="shared" si="4"/>
        <v>1</v>
      </c>
      <c r="O2323" s="10" t="str">
        <f t="array" ref="O2323">IFERROR(XLOOKUP(G2323,'Tipo de Carga'!A:A,'Tipo de Carga'!C:C))</f>
        <v>Diesel</v>
      </c>
    </row>
    <row r="2324">
      <c r="A2324" s="16" t="s">
        <v>332</v>
      </c>
      <c r="B2324" s="10" t="str">
        <f t="array" ref="B2324">IFERROR(XLOOKUP(A2324,'Asignacion Ene'!A:A,'Asignacion Ene'!C:C))</f>
        <v/>
      </c>
      <c r="C2324" s="10" t="str">
        <f t="array" ref="C2324">IFERROR(XLOOKUP(A2324,'Asignacion Ene'!A:A,'Asignacion Ene'!B:B))</f>
        <v/>
      </c>
      <c r="D2324" s="28">
        <v>45680.0</v>
      </c>
      <c r="E2324" s="16" t="s">
        <v>32</v>
      </c>
      <c r="F2324" s="10" t="str">
        <f t="array" ref="F2324">IFERROR(XLOOKUP(E2324,Operadores!A:A,Operadores!B:B))</f>
        <v>MTTO</v>
      </c>
      <c r="G2324" s="16" t="s">
        <v>77</v>
      </c>
      <c r="H2324" s="13">
        <v>19.38</v>
      </c>
      <c r="I2324" s="18">
        <v>1.0</v>
      </c>
      <c r="J2324" s="15">
        <f t="shared" si="5"/>
        <v>19.38</v>
      </c>
      <c r="K2324" s="10" t="str">
        <f t="array" ref="K2324">IFERROR(XLOOKUP(G2324,'Tipo de Carga'!A:A,'Tipo de Carga'!B:B))</f>
        <v>Autoabasto</v>
      </c>
      <c r="L2324" s="10">
        <f t="shared" si="2"/>
        <v>4</v>
      </c>
      <c r="M2324" s="10">
        <f t="shared" si="3"/>
        <v>23</v>
      </c>
      <c r="N2324" s="10">
        <f t="shared" si="4"/>
        <v>1</v>
      </c>
      <c r="O2324" s="10" t="str">
        <f t="array" ref="O2324">IFERROR(XLOOKUP(G2324,'Tipo de Carga'!A:A,'Tipo de Carga'!C:C))</f>
        <v>Diesel</v>
      </c>
    </row>
    <row r="2325">
      <c r="A2325" s="16" t="s">
        <v>332</v>
      </c>
      <c r="B2325" s="10" t="str">
        <f t="array" ref="B2325">IFERROR(XLOOKUP(A2325,'Asignacion Ene'!A:A,'Asignacion Ene'!C:C))</f>
        <v/>
      </c>
      <c r="C2325" s="10" t="str">
        <f t="array" ref="C2325">IFERROR(XLOOKUP(A2325,'Asignacion Ene'!A:A,'Asignacion Ene'!B:B))</f>
        <v/>
      </c>
      <c r="D2325" s="28">
        <v>45680.0</v>
      </c>
      <c r="E2325" s="16" t="s">
        <v>32</v>
      </c>
      <c r="F2325" s="10" t="str">
        <f t="array" ref="F2325">IFERROR(XLOOKUP(E2325,Operadores!A:A,Operadores!B:B))</f>
        <v>MTTO</v>
      </c>
      <c r="G2325" s="16" t="s">
        <v>77</v>
      </c>
      <c r="H2325" s="13">
        <v>19.38</v>
      </c>
      <c r="I2325" s="18">
        <v>1.0</v>
      </c>
      <c r="J2325" s="15">
        <f t="shared" si="5"/>
        <v>19.38</v>
      </c>
      <c r="K2325" s="10" t="str">
        <f t="array" ref="K2325">IFERROR(XLOOKUP(G2325,'Tipo de Carga'!A:A,'Tipo de Carga'!B:B))</f>
        <v>Autoabasto</v>
      </c>
      <c r="L2325" s="10">
        <f t="shared" si="2"/>
        <v>4</v>
      </c>
      <c r="M2325" s="10">
        <f t="shared" si="3"/>
        <v>23</v>
      </c>
      <c r="N2325" s="10">
        <f t="shared" si="4"/>
        <v>1</v>
      </c>
      <c r="O2325" s="10" t="str">
        <f t="array" ref="O2325">IFERROR(XLOOKUP(G2325,'Tipo de Carga'!A:A,'Tipo de Carga'!C:C))</f>
        <v>Diesel</v>
      </c>
    </row>
    <row r="2326">
      <c r="A2326" s="16">
        <v>1932.0</v>
      </c>
      <c r="B2326" s="10" t="str">
        <f t="array" ref="B2326">IFERROR(XLOOKUP(A2326,'Asignacion Ene'!A:A,'Asignacion Ene'!C:C))</f>
        <v>Circuitos</v>
      </c>
      <c r="C2326" s="10" t="str">
        <f t="array" ref="C2326">IFERROR(XLOOKUP(A2326,'Asignacion Ene'!A:A,'Asignacion Ene'!B:B))</f>
        <v>EC-03</v>
      </c>
      <c r="D2326" s="28">
        <v>45680.0</v>
      </c>
      <c r="E2326" s="16" t="s">
        <v>151</v>
      </c>
      <c r="F2326" s="10" t="str">
        <f t="array" ref="F2326">IFERROR(XLOOKUP(E2326,Operadores!A:A,Operadores!B:B))</f>
        <v>FERRI</v>
      </c>
      <c r="G2326" s="16" t="s">
        <v>77</v>
      </c>
      <c r="H2326" s="13">
        <v>19.38</v>
      </c>
      <c r="I2326" s="18">
        <v>307.0</v>
      </c>
      <c r="J2326" s="15">
        <f t="shared" si="5"/>
        <v>5949.66</v>
      </c>
      <c r="K2326" s="10" t="str">
        <f t="array" ref="K2326">IFERROR(XLOOKUP(G2326,'Tipo de Carga'!A:A,'Tipo de Carga'!B:B))</f>
        <v>Autoabasto</v>
      </c>
      <c r="L2326" s="10">
        <f t="shared" si="2"/>
        <v>4</v>
      </c>
      <c r="M2326" s="10">
        <f t="shared" si="3"/>
        <v>23</v>
      </c>
      <c r="N2326" s="10">
        <f t="shared" si="4"/>
        <v>1</v>
      </c>
      <c r="O2326" s="10" t="str">
        <f t="array" ref="O2326">IFERROR(XLOOKUP(G2326,'Tipo de Carga'!A:A,'Tipo de Carga'!C:C))</f>
        <v>Diesel</v>
      </c>
    </row>
    <row r="2327">
      <c r="A2327" s="16">
        <v>1975.0</v>
      </c>
      <c r="B2327" s="10" t="str">
        <f t="array" ref="B2327">IFERROR(XLOOKUP(A2327,'Asignacion Ene'!A:A,'Asignacion Ene'!C:C))</f>
        <v>Sayer Sencillo</v>
      </c>
      <c r="C2327" s="10" t="str">
        <f t="array" ref="C2327">IFERROR(XLOOKUP(A2327,'Asignacion Ene'!A:A,'Asignacion Ene'!B:B))</f>
        <v>EC-04</v>
      </c>
      <c r="D2327" s="28">
        <v>45680.0</v>
      </c>
      <c r="E2327" s="16" t="s">
        <v>247</v>
      </c>
      <c r="F2327" s="10" t="str">
        <f t="array" ref="F2327">IFERROR(XLOOKUP(E2327,Operadores!A:A,Operadores!B:B))</f>
        <v>SANMAN</v>
      </c>
      <c r="G2327" s="16" t="s">
        <v>77</v>
      </c>
      <c r="H2327" s="13">
        <v>19.38</v>
      </c>
      <c r="I2327" s="18">
        <v>593.0</v>
      </c>
      <c r="J2327" s="15">
        <f t="shared" si="5"/>
        <v>11492.34</v>
      </c>
      <c r="K2327" s="10" t="str">
        <f t="array" ref="K2327">IFERROR(XLOOKUP(G2327,'Tipo de Carga'!A:A,'Tipo de Carga'!B:B))</f>
        <v>Autoabasto</v>
      </c>
      <c r="L2327" s="10">
        <f t="shared" si="2"/>
        <v>4</v>
      </c>
      <c r="M2327" s="10">
        <f t="shared" si="3"/>
        <v>23</v>
      </c>
      <c r="N2327" s="10">
        <f t="shared" si="4"/>
        <v>1</v>
      </c>
      <c r="O2327" s="10" t="str">
        <f t="array" ref="O2327">IFERROR(XLOOKUP(G2327,'Tipo de Carga'!A:A,'Tipo de Carga'!C:C))</f>
        <v>Diesel</v>
      </c>
    </row>
    <row r="2328">
      <c r="A2328" s="16">
        <v>1848.0</v>
      </c>
      <c r="B2328" s="10" t="str">
        <f t="array" ref="B2328">IFERROR(XLOOKUP(A2328,'Asignacion Ene'!A:A,'Asignacion Ene'!C:C))</f>
        <v>Sayer Sencillo</v>
      </c>
      <c r="C2328" s="10" t="str">
        <f t="array" ref="C2328">IFERROR(XLOOKUP(A2328,'Asignacion Ene'!A:A,'Asignacion Ene'!B:B))</f>
        <v>EC-04</v>
      </c>
      <c r="D2328" s="28">
        <v>45680.0</v>
      </c>
      <c r="E2328" s="16" t="s">
        <v>316</v>
      </c>
      <c r="F2328" s="10" t="str">
        <f t="array" ref="F2328">IFERROR(XLOOKUP(E2328,Operadores!A:A,Operadores!B:B))</f>
        <v>ROSMA</v>
      </c>
      <c r="G2328" s="16" t="s">
        <v>77</v>
      </c>
      <c r="H2328" s="13">
        <v>19.38</v>
      </c>
      <c r="I2328" s="18">
        <v>361.0</v>
      </c>
      <c r="J2328" s="15">
        <f t="shared" si="5"/>
        <v>6996.18</v>
      </c>
      <c r="K2328" s="10" t="str">
        <f t="array" ref="K2328">IFERROR(XLOOKUP(G2328,'Tipo de Carga'!A:A,'Tipo de Carga'!B:B))</f>
        <v>Autoabasto</v>
      </c>
      <c r="L2328" s="10">
        <f t="shared" si="2"/>
        <v>4</v>
      </c>
      <c r="M2328" s="10">
        <f t="shared" si="3"/>
        <v>23</v>
      </c>
      <c r="N2328" s="10">
        <f t="shared" si="4"/>
        <v>1</v>
      </c>
      <c r="O2328" s="10" t="str">
        <f t="array" ref="O2328">IFERROR(XLOOKUP(G2328,'Tipo de Carga'!A:A,'Tipo de Carga'!C:C))</f>
        <v>Diesel</v>
      </c>
    </row>
    <row r="2329">
      <c r="A2329" s="16">
        <v>2012.0</v>
      </c>
      <c r="B2329" s="10" t="str">
        <f t="array" ref="B2329">IFERROR(XLOOKUP(A2329,'Asignacion Ene'!A:A,'Asignacion Ene'!C:C))</f>
        <v>Sayer Sencillo</v>
      </c>
      <c r="C2329" s="10" t="str">
        <f t="array" ref="C2329">IFERROR(XLOOKUP(A2329,'Asignacion Ene'!A:A,'Asignacion Ene'!B:B))</f>
        <v>EC-04</v>
      </c>
      <c r="D2329" s="28">
        <v>45680.0</v>
      </c>
      <c r="E2329" s="16" t="s">
        <v>317</v>
      </c>
      <c r="F2329" s="10" t="str">
        <f t="array" ref="F2329">IFERROR(XLOOKUP(E2329,Operadores!A:A,Operadores!B:B))</f>
        <v>ZUGRO</v>
      </c>
      <c r="G2329" s="16" t="s">
        <v>77</v>
      </c>
      <c r="H2329" s="13">
        <v>19.38</v>
      </c>
      <c r="I2329" s="18">
        <v>600.0</v>
      </c>
      <c r="J2329" s="15">
        <f t="shared" si="5"/>
        <v>11628</v>
      </c>
      <c r="K2329" s="10" t="str">
        <f t="array" ref="K2329">IFERROR(XLOOKUP(G2329,'Tipo de Carga'!A:A,'Tipo de Carga'!B:B))</f>
        <v>Autoabasto</v>
      </c>
      <c r="L2329" s="10">
        <f t="shared" si="2"/>
        <v>4</v>
      </c>
      <c r="M2329" s="10">
        <f t="shared" si="3"/>
        <v>23</v>
      </c>
      <c r="N2329" s="10">
        <f t="shared" si="4"/>
        <v>1</v>
      </c>
      <c r="O2329" s="10" t="str">
        <f t="array" ref="O2329">IFERROR(XLOOKUP(G2329,'Tipo de Carga'!A:A,'Tipo de Carga'!C:C))</f>
        <v>Diesel</v>
      </c>
    </row>
    <row r="2330">
      <c r="A2330" s="16">
        <v>1768.0</v>
      </c>
      <c r="B2330" s="10" t="str">
        <f t="array" ref="B2330">IFERROR(XLOOKUP(A2330,'Asignacion Ene'!A:A,'Asignacion Ene'!C:C))</f>
        <v>Pipas</v>
      </c>
      <c r="C2330" s="10" t="str">
        <f t="array" ref="C2330">IFERROR(XLOOKUP(A2330,'Asignacion Ene'!A:A,'Asignacion Ene'!B:B))</f>
        <v>EC-02</v>
      </c>
      <c r="D2330" s="28">
        <v>45680.0</v>
      </c>
      <c r="E2330" s="16" t="s">
        <v>378</v>
      </c>
      <c r="F2330" s="10" t="str">
        <f t="array" ref="F2330">IFERROR(XLOOKUP(E2330,Operadores!A:A,Operadores!B:B))</f>
        <v>RUICRU</v>
      </c>
      <c r="G2330" s="16" t="s">
        <v>83</v>
      </c>
      <c r="H2330" s="13">
        <v>19.38</v>
      </c>
      <c r="I2330" s="18">
        <v>350.0</v>
      </c>
      <c r="J2330" s="15">
        <f t="shared" si="5"/>
        <v>6783</v>
      </c>
      <c r="K2330" s="10" t="str">
        <f t="array" ref="K2330">IFERROR(XLOOKUP(G2330,'Tipo de Carga'!A:A,'Tipo de Carga'!B:B))</f>
        <v>Autoabasto</v>
      </c>
      <c r="L2330" s="10">
        <f t="shared" si="2"/>
        <v>4</v>
      </c>
      <c r="M2330" s="10">
        <f t="shared" si="3"/>
        <v>23</v>
      </c>
      <c r="N2330" s="10">
        <f t="shared" si="4"/>
        <v>1</v>
      </c>
      <c r="O2330" s="10" t="str">
        <f t="array" ref="O2330">IFERROR(XLOOKUP(G2330,'Tipo de Carga'!A:A,'Tipo de Carga'!C:C))</f>
        <v>Diesel</v>
      </c>
    </row>
    <row r="2331">
      <c r="A2331" s="16">
        <v>2085.0</v>
      </c>
      <c r="B2331" s="10" t="str">
        <f t="array" ref="B2331">IFERROR(XLOOKUP(A2331,'Asignacion Ene'!A:A,'Asignacion Ene'!C:C))</f>
        <v>PISA Gdl</v>
      </c>
      <c r="C2331" s="10" t="str">
        <f t="array" ref="C2331">IFERROR(XLOOKUP(A2331,'Asignacion Ene'!A:A,'Asignacion Ene'!B:B))</f>
        <v>EC-06</v>
      </c>
      <c r="D2331" s="28">
        <v>45680.0</v>
      </c>
      <c r="E2331" s="16" t="s">
        <v>416</v>
      </c>
      <c r="F2331" s="10" t="str">
        <f t="array" ref="F2331">IFERROR(XLOOKUP(E2331,Operadores!A:A,Operadores!B:B))</f>
        <v>MARLUI02</v>
      </c>
      <c r="G2331" s="16" t="s">
        <v>83</v>
      </c>
      <c r="H2331" s="13">
        <v>19.38</v>
      </c>
      <c r="I2331" s="18">
        <v>579.0</v>
      </c>
      <c r="J2331" s="15">
        <f t="shared" si="5"/>
        <v>11221.02</v>
      </c>
      <c r="K2331" s="10" t="str">
        <f t="array" ref="K2331">IFERROR(XLOOKUP(G2331,'Tipo de Carga'!A:A,'Tipo de Carga'!B:B))</f>
        <v>Autoabasto</v>
      </c>
      <c r="L2331" s="10">
        <f t="shared" si="2"/>
        <v>4</v>
      </c>
      <c r="M2331" s="10">
        <f t="shared" si="3"/>
        <v>23</v>
      </c>
      <c r="N2331" s="10">
        <f t="shared" si="4"/>
        <v>1</v>
      </c>
      <c r="O2331" s="10" t="str">
        <f t="array" ref="O2331">IFERROR(XLOOKUP(G2331,'Tipo de Carga'!A:A,'Tipo de Carga'!C:C))</f>
        <v>Diesel</v>
      </c>
    </row>
    <row r="2332">
      <c r="A2332" s="16">
        <v>1947.0</v>
      </c>
      <c r="B2332" s="10" t="str">
        <f t="array" ref="B2332">IFERROR(XLOOKUP(A2332,'Asignacion Ene'!A:A,'Asignacion Ene'!C:C))</f>
        <v>Circuitos</v>
      </c>
      <c r="C2332" s="10" t="str">
        <f t="array" ref="C2332">IFERROR(XLOOKUP(A2332,'Asignacion Ene'!A:A,'Asignacion Ene'!B:B))</f>
        <v>EC-03</v>
      </c>
      <c r="D2332" s="28">
        <v>45680.0</v>
      </c>
      <c r="E2332" s="16" t="s">
        <v>41</v>
      </c>
      <c r="F2332" s="10" t="str">
        <f t="array" ref="F2332">IFERROR(XLOOKUP(E2332,Operadores!A:A,Operadores!B:B))</f>
        <v>DAMOS</v>
      </c>
      <c r="G2332" s="16" t="s">
        <v>83</v>
      </c>
      <c r="H2332" s="13">
        <v>19.38</v>
      </c>
      <c r="I2332" s="18">
        <v>380.0</v>
      </c>
      <c r="J2332" s="15">
        <f t="shared" si="5"/>
        <v>7364.4</v>
      </c>
      <c r="K2332" s="10" t="str">
        <f t="array" ref="K2332">IFERROR(XLOOKUP(G2332,'Tipo de Carga'!A:A,'Tipo de Carga'!B:B))</f>
        <v>Autoabasto</v>
      </c>
      <c r="L2332" s="10">
        <f t="shared" si="2"/>
        <v>4</v>
      </c>
      <c r="M2332" s="10">
        <f t="shared" si="3"/>
        <v>23</v>
      </c>
      <c r="N2332" s="10">
        <f t="shared" si="4"/>
        <v>1</v>
      </c>
      <c r="O2332" s="10" t="str">
        <f t="array" ref="O2332">IFERROR(XLOOKUP(G2332,'Tipo de Carga'!A:A,'Tipo de Carga'!C:C))</f>
        <v>Diesel</v>
      </c>
    </row>
    <row r="2333">
      <c r="A2333" s="16">
        <v>1774.0</v>
      </c>
      <c r="B2333" s="10" t="str">
        <f t="array" ref="B2333">IFERROR(XLOOKUP(A2333,'Asignacion Ene'!A:A,'Asignacion Ene'!C:C))</f>
        <v>Circuitos</v>
      </c>
      <c r="C2333" s="10" t="str">
        <f t="array" ref="C2333">IFERROR(XLOOKUP(A2333,'Asignacion Ene'!A:A,'Asignacion Ene'!B:B))</f>
        <v>EC-03</v>
      </c>
      <c r="D2333" s="28">
        <v>45680.0</v>
      </c>
      <c r="E2333" s="16" t="s">
        <v>397</v>
      </c>
      <c r="F2333" s="10" t="str">
        <f t="array" ref="F2333">IFERROR(XLOOKUP(E2333,Operadores!A:A,Operadores!B:B))</f>
        <v>CASSA</v>
      </c>
      <c r="G2333" s="16" t="s">
        <v>83</v>
      </c>
      <c r="H2333" s="13">
        <v>19.38</v>
      </c>
      <c r="I2333" s="18">
        <v>535.0</v>
      </c>
      <c r="J2333" s="15">
        <f t="shared" si="5"/>
        <v>10368.3</v>
      </c>
      <c r="K2333" s="10" t="str">
        <f t="array" ref="K2333">IFERROR(XLOOKUP(G2333,'Tipo de Carga'!A:A,'Tipo de Carga'!B:B))</f>
        <v>Autoabasto</v>
      </c>
      <c r="L2333" s="10">
        <f t="shared" si="2"/>
        <v>4</v>
      </c>
      <c r="M2333" s="10">
        <f t="shared" si="3"/>
        <v>23</v>
      </c>
      <c r="N2333" s="10">
        <f t="shared" si="4"/>
        <v>1</v>
      </c>
      <c r="O2333" s="10" t="str">
        <f t="array" ref="O2333">IFERROR(XLOOKUP(G2333,'Tipo de Carga'!A:A,'Tipo de Carga'!C:C))</f>
        <v>Diesel</v>
      </c>
    </row>
    <row r="2334">
      <c r="A2334" s="16">
        <v>2061.0</v>
      </c>
      <c r="B2334" s="10" t="str">
        <f t="array" ref="B2334">IFERROR(XLOOKUP(A2334,'Asignacion Ene'!A:A,'Asignacion Ene'!C:C))</f>
        <v>PISA Gdl</v>
      </c>
      <c r="C2334" s="10" t="str">
        <f t="array" ref="C2334">IFERROR(XLOOKUP(A2334,'Asignacion Ene'!A:A,'Asignacion Ene'!B:B))</f>
        <v>EC-06</v>
      </c>
      <c r="D2334" s="28">
        <v>45680.0</v>
      </c>
      <c r="E2334" s="16" t="s">
        <v>215</v>
      </c>
      <c r="F2334" s="10" t="str">
        <f t="array" ref="F2334">IFERROR(XLOOKUP(E2334,Operadores!A:A,Operadores!B:B))</f>
        <v>RESEDU</v>
      </c>
      <c r="G2334" s="16" t="s">
        <v>83</v>
      </c>
      <c r="H2334" s="13">
        <v>19.38</v>
      </c>
      <c r="I2334" s="18">
        <v>160.0</v>
      </c>
      <c r="J2334" s="15">
        <f t="shared" si="5"/>
        <v>3100.8</v>
      </c>
      <c r="K2334" s="10" t="str">
        <f t="array" ref="K2334">IFERROR(XLOOKUP(G2334,'Tipo de Carga'!A:A,'Tipo de Carga'!B:B))</f>
        <v>Autoabasto</v>
      </c>
      <c r="L2334" s="10">
        <f t="shared" si="2"/>
        <v>4</v>
      </c>
      <c r="M2334" s="10">
        <f t="shared" si="3"/>
        <v>23</v>
      </c>
      <c r="N2334" s="10">
        <f t="shared" si="4"/>
        <v>1</v>
      </c>
      <c r="O2334" s="10" t="str">
        <f t="array" ref="O2334">IFERROR(XLOOKUP(G2334,'Tipo de Carga'!A:A,'Tipo de Carga'!C:C))</f>
        <v>Diesel</v>
      </c>
    </row>
    <row r="2335">
      <c r="A2335" s="16">
        <v>2070.0</v>
      </c>
      <c r="B2335" s="10" t="str">
        <f t="array" ref="B2335">IFERROR(XLOOKUP(A2335,'Asignacion Ene'!A:A,'Asignacion Ene'!C:C))</f>
        <v>PISA Gdl</v>
      </c>
      <c r="C2335" s="10" t="str">
        <f t="array" ref="C2335">IFERROR(XLOOKUP(A2335,'Asignacion Ene'!A:A,'Asignacion Ene'!B:B))</f>
        <v>EC-06</v>
      </c>
      <c r="D2335" s="28">
        <v>45680.0</v>
      </c>
      <c r="E2335" s="16" t="s">
        <v>260</v>
      </c>
      <c r="F2335" s="10" t="str">
        <f t="array" ref="F2335">IFERROR(XLOOKUP(E2335,Operadores!A:A,Operadores!B:B))</f>
        <v>HUELUI</v>
      </c>
      <c r="G2335" s="16" t="s">
        <v>83</v>
      </c>
      <c r="H2335" s="13">
        <v>19.38</v>
      </c>
      <c r="I2335" s="18">
        <v>630.0</v>
      </c>
      <c r="J2335" s="15">
        <f t="shared" si="5"/>
        <v>12209.4</v>
      </c>
      <c r="K2335" s="10" t="str">
        <f t="array" ref="K2335">IFERROR(XLOOKUP(G2335,'Tipo de Carga'!A:A,'Tipo de Carga'!B:B))</f>
        <v>Autoabasto</v>
      </c>
      <c r="L2335" s="10">
        <f t="shared" si="2"/>
        <v>4</v>
      </c>
      <c r="M2335" s="10">
        <f t="shared" si="3"/>
        <v>23</v>
      </c>
      <c r="N2335" s="10">
        <f t="shared" si="4"/>
        <v>1</v>
      </c>
      <c r="O2335" s="10" t="str">
        <f t="array" ref="O2335">IFERROR(XLOOKUP(G2335,'Tipo de Carga'!A:A,'Tipo de Carga'!C:C))</f>
        <v>Diesel</v>
      </c>
    </row>
    <row r="2336">
      <c r="A2336" s="16">
        <v>2070.0</v>
      </c>
      <c r="B2336" s="10" t="str">
        <f t="array" ref="B2336">IFERROR(XLOOKUP(A2336,'Asignacion Ene'!A:A,'Asignacion Ene'!C:C))</f>
        <v>PISA Gdl</v>
      </c>
      <c r="C2336" s="10" t="str">
        <f t="array" ref="C2336">IFERROR(XLOOKUP(A2336,'Asignacion Ene'!A:A,'Asignacion Ene'!B:B))</f>
        <v>EC-06</v>
      </c>
      <c r="D2336" s="28">
        <v>45680.0</v>
      </c>
      <c r="E2336" s="16" t="s">
        <v>260</v>
      </c>
      <c r="F2336" s="10" t="str">
        <f t="array" ref="F2336">IFERROR(XLOOKUP(E2336,Operadores!A:A,Operadores!B:B))</f>
        <v>HUELUI</v>
      </c>
      <c r="G2336" s="16" t="s">
        <v>83</v>
      </c>
      <c r="H2336" s="13">
        <v>19.38</v>
      </c>
      <c r="I2336" s="18">
        <v>0.0</v>
      </c>
      <c r="J2336" s="15">
        <f t="shared" si="5"/>
        <v>0</v>
      </c>
      <c r="K2336" s="10" t="str">
        <f t="array" ref="K2336">IFERROR(XLOOKUP(G2336,'Tipo de Carga'!A:A,'Tipo de Carga'!B:B))</f>
        <v>Autoabasto</v>
      </c>
      <c r="L2336" s="10">
        <f t="shared" si="2"/>
        <v>4</v>
      </c>
      <c r="M2336" s="10">
        <f t="shared" si="3"/>
        <v>23</v>
      </c>
      <c r="N2336" s="10">
        <f t="shared" si="4"/>
        <v>1</v>
      </c>
      <c r="O2336" s="10" t="str">
        <f t="array" ref="O2336">IFERROR(XLOOKUP(G2336,'Tipo de Carga'!A:A,'Tipo de Carga'!C:C))</f>
        <v>Diesel</v>
      </c>
    </row>
    <row r="2337">
      <c r="A2337" s="16">
        <v>1955.0</v>
      </c>
      <c r="B2337" s="10" t="str">
        <f t="array" ref="B2337">IFERROR(XLOOKUP(A2337,'Asignacion Ene'!A:A,'Asignacion Ene'!C:C))</f>
        <v>Circuitos</v>
      </c>
      <c r="C2337" s="10" t="str">
        <f t="array" ref="C2337">IFERROR(XLOOKUP(A2337,'Asignacion Ene'!A:A,'Asignacion Ene'!B:B))</f>
        <v>EC-03</v>
      </c>
      <c r="D2337" s="28">
        <v>45680.0</v>
      </c>
      <c r="E2337" s="16" t="s">
        <v>329</v>
      </c>
      <c r="F2337" s="10" t="str">
        <f t="array" ref="F2337">IFERROR(XLOOKUP(E2337,Operadores!A:A,Operadores!B:B))</f>
        <v>MOZPEDX</v>
      </c>
      <c r="G2337" s="16" t="s">
        <v>83</v>
      </c>
      <c r="H2337" s="13">
        <v>19.38</v>
      </c>
      <c r="I2337" s="18">
        <v>470.0</v>
      </c>
      <c r="J2337" s="15">
        <f t="shared" si="5"/>
        <v>9108.6</v>
      </c>
      <c r="K2337" s="10" t="str">
        <f t="array" ref="K2337">IFERROR(XLOOKUP(G2337,'Tipo de Carga'!A:A,'Tipo de Carga'!B:B))</f>
        <v>Autoabasto</v>
      </c>
      <c r="L2337" s="10">
        <f t="shared" si="2"/>
        <v>4</v>
      </c>
      <c r="M2337" s="10">
        <f t="shared" si="3"/>
        <v>23</v>
      </c>
      <c r="N2337" s="10">
        <f t="shared" si="4"/>
        <v>1</v>
      </c>
      <c r="O2337" s="10" t="str">
        <f t="array" ref="O2337">IFERROR(XLOOKUP(G2337,'Tipo de Carga'!A:A,'Tipo de Carga'!C:C))</f>
        <v>Diesel</v>
      </c>
    </row>
    <row r="2338">
      <c r="A2338" s="16">
        <v>2041.0</v>
      </c>
      <c r="B2338" s="10" t="str">
        <f t="array" ref="B2338">IFERROR(XLOOKUP(A2338,'Asignacion Ene'!A:A,'Asignacion Ene'!C:C))</f>
        <v>PISA Gdl</v>
      </c>
      <c r="C2338" s="10" t="str">
        <f t="array" ref="C2338">IFERROR(XLOOKUP(A2338,'Asignacion Ene'!A:A,'Asignacion Ene'!B:B))</f>
        <v>EC-06</v>
      </c>
      <c r="D2338" s="28">
        <v>45680.0</v>
      </c>
      <c r="E2338" s="16" t="s">
        <v>393</v>
      </c>
      <c r="F2338" s="10" t="str">
        <f t="array" ref="F2338">IFERROR(XLOOKUP(E2338,Operadores!A:A,Operadores!B:B))</f>
        <v>GONRAF</v>
      </c>
      <c r="G2338" s="16" t="s">
        <v>83</v>
      </c>
      <c r="H2338" s="13">
        <v>19.38</v>
      </c>
      <c r="I2338" s="18">
        <v>852.0</v>
      </c>
      <c r="J2338" s="15">
        <f t="shared" si="5"/>
        <v>16511.76</v>
      </c>
      <c r="K2338" s="10" t="str">
        <f t="array" ref="K2338">IFERROR(XLOOKUP(G2338,'Tipo de Carga'!A:A,'Tipo de Carga'!B:B))</f>
        <v>Autoabasto</v>
      </c>
      <c r="L2338" s="10">
        <f t="shared" si="2"/>
        <v>4</v>
      </c>
      <c r="M2338" s="10">
        <f t="shared" si="3"/>
        <v>23</v>
      </c>
      <c r="N2338" s="10">
        <f t="shared" si="4"/>
        <v>1</v>
      </c>
      <c r="O2338" s="10" t="str">
        <f t="array" ref="O2338">IFERROR(XLOOKUP(G2338,'Tipo de Carga'!A:A,'Tipo de Carga'!C:C))</f>
        <v>Diesel</v>
      </c>
    </row>
    <row r="2339">
      <c r="A2339" s="16">
        <v>2060.0</v>
      </c>
      <c r="B2339" s="10" t="str">
        <f t="array" ref="B2339">IFERROR(XLOOKUP(A2339,'Asignacion Ene'!A:A,'Asignacion Ene'!C:C))</f>
        <v>PISA Gdl</v>
      </c>
      <c r="C2339" s="10" t="str">
        <f t="array" ref="C2339">IFERROR(XLOOKUP(A2339,'Asignacion Ene'!A:A,'Asignacion Ene'!B:B))</f>
        <v>EC-06</v>
      </c>
      <c r="D2339" s="28">
        <v>45680.0</v>
      </c>
      <c r="E2339" s="16" t="s">
        <v>16</v>
      </c>
      <c r="F2339" s="10" t="str">
        <f t="array" ref="F2339">IFERROR(XLOOKUP(E2339,Operadores!A:A,Operadores!B:B))</f>
        <v>VALGUS</v>
      </c>
      <c r="G2339" s="16" t="s">
        <v>86</v>
      </c>
      <c r="H2339" s="13">
        <v>20.12557</v>
      </c>
      <c r="I2339" s="18">
        <v>521.0</v>
      </c>
      <c r="J2339" s="15">
        <f t="shared" si="5"/>
        <v>10485.42197</v>
      </c>
      <c r="K2339" s="10" t="str">
        <f t="array" ref="K2339">IFERROR(XLOOKUP(G2339,'Tipo de Carga'!A:A,'Tipo de Carga'!B:B))</f>
        <v>Autoabasto</v>
      </c>
      <c r="L2339" s="10">
        <f t="shared" si="2"/>
        <v>4</v>
      </c>
      <c r="M2339" s="10">
        <f t="shared" si="3"/>
        <v>23</v>
      </c>
      <c r="N2339" s="10">
        <f t="shared" si="4"/>
        <v>1</v>
      </c>
      <c r="O2339" s="10" t="str">
        <f t="array" ref="O2339">IFERROR(XLOOKUP(G2339,'Tipo de Carga'!A:A,'Tipo de Carga'!C:C))</f>
        <v>Diesel</v>
      </c>
    </row>
    <row r="2340">
      <c r="A2340" s="16">
        <v>2077.0</v>
      </c>
      <c r="B2340" s="10" t="str">
        <f t="array" ref="B2340">IFERROR(XLOOKUP(A2340,'Asignacion Ene'!A:A,'Asignacion Ene'!C:C))</f>
        <v>PISA Gdl</v>
      </c>
      <c r="C2340" s="10" t="str">
        <f t="array" ref="C2340">IFERROR(XLOOKUP(A2340,'Asignacion Ene'!A:A,'Asignacion Ene'!B:B))</f>
        <v>EC-06</v>
      </c>
      <c r="D2340" s="28">
        <v>45680.0</v>
      </c>
      <c r="E2340" s="16" t="s">
        <v>158</v>
      </c>
      <c r="F2340" s="10" t="str">
        <f t="array" ref="F2340">IFERROR(XLOOKUP(E2340,Operadores!A:A,Operadores!B:B))</f>
        <v>SANVIC01</v>
      </c>
      <c r="G2340" s="16" t="s">
        <v>86</v>
      </c>
      <c r="H2340" s="13">
        <v>20.12557</v>
      </c>
      <c r="I2340" s="18">
        <v>500.0</v>
      </c>
      <c r="J2340" s="15">
        <f t="shared" si="5"/>
        <v>10062.785</v>
      </c>
      <c r="K2340" s="10" t="str">
        <f t="array" ref="K2340">IFERROR(XLOOKUP(G2340,'Tipo de Carga'!A:A,'Tipo de Carga'!B:B))</f>
        <v>Autoabasto</v>
      </c>
      <c r="L2340" s="10">
        <f t="shared" si="2"/>
        <v>4</v>
      </c>
      <c r="M2340" s="10">
        <f t="shared" si="3"/>
        <v>23</v>
      </c>
      <c r="N2340" s="10">
        <f t="shared" si="4"/>
        <v>1</v>
      </c>
      <c r="O2340" s="10" t="str">
        <f t="array" ref="O2340">IFERROR(XLOOKUP(G2340,'Tipo de Carga'!A:A,'Tipo de Carga'!C:C))</f>
        <v>Diesel</v>
      </c>
    </row>
    <row r="2341">
      <c r="A2341" s="16">
        <v>2054.0</v>
      </c>
      <c r="B2341" s="10" t="str">
        <f t="array" ref="B2341">IFERROR(XLOOKUP(A2341,'Asignacion Ene'!A:A,'Asignacion Ene'!C:C))</f>
        <v>Crisa</v>
      </c>
      <c r="C2341" s="10" t="str">
        <f t="array" ref="C2341">IFERROR(XLOOKUP(A2341,'Asignacion Ene'!A:A,'Asignacion Ene'!B:B))</f>
        <v>EC-07</v>
      </c>
      <c r="D2341" s="28">
        <v>45680.0</v>
      </c>
      <c r="E2341" s="16" t="s">
        <v>430</v>
      </c>
      <c r="F2341" s="10" t="str">
        <f t="array" ref="F2341">IFERROR(XLOOKUP(E2341,Operadores!A:A,Operadores!B:B))</f>
        <v>DELVIC</v>
      </c>
      <c r="G2341" s="16" t="s">
        <v>86</v>
      </c>
      <c r="H2341" s="13">
        <v>20.12557</v>
      </c>
      <c r="I2341" s="18">
        <v>764.0</v>
      </c>
      <c r="J2341" s="15">
        <f t="shared" si="5"/>
        <v>15375.93548</v>
      </c>
      <c r="K2341" s="10" t="str">
        <f t="array" ref="K2341">IFERROR(XLOOKUP(G2341,'Tipo de Carga'!A:A,'Tipo de Carga'!B:B))</f>
        <v>Autoabasto</v>
      </c>
      <c r="L2341" s="10">
        <f t="shared" si="2"/>
        <v>4</v>
      </c>
      <c r="M2341" s="10">
        <f t="shared" si="3"/>
        <v>23</v>
      </c>
      <c r="N2341" s="10">
        <f t="shared" si="4"/>
        <v>1</v>
      </c>
      <c r="O2341" s="10" t="str">
        <f t="array" ref="O2341">IFERROR(XLOOKUP(G2341,'Tipo de Carga'!A:A,'Tipo de Carga'!C:C))</f>
        <v>Diesel</v>
      </c>
    </row>
    <row r="2342">
      <c r="A2342" s="16">
        <v>1875.0</v>
      </c>
      <c r="B2342" s="10" t="str">
        <f t="array" ref="B2342">IFERROR(XLOOKUP(A2342,'Asignacion Ene'!A:A,'Asignacion Ene'!C:C))</f>
        <v>Circuitos</v>
      </c>
      <c r="C2342" s="10" t="str">
        <f t="array" ref="C2342">IFERROR(XLOOKUP(A2342,'Asignacion Ene'!A:A,'Asignacion Ene'!B:B))</f>
        <v>EC-03</v>
      </c>
      <c r="D2342" s="28">
        <v>45680.0</v>
      </c>
      <c r="E2342" s="16" t="s">
        <v>47</v>
      </c>
      <c r="F2342" s="10" t="str">
        <f t="array" ref="F2342">IFERROR(XLOOKUP(E2342,Operadores!A:A,Operadores!B:B))</f>
        <v>CARJOR</v>
      </c>
      <c r="G2342" s="16" t="s">
        <v>86</v>
      </c>
      <c r="H2342" s="13">
        <v>20.12557</v>
      </c>
      <c r="I2342" s="18">
        <v>377.0</v>
      </c>
      <c r="J2342" s="15">
        <f t="shared" si="5"/>
        <v>7587.33989</v>
      </c>
      <c r="K2342" s="10" t="str">
        <f t="array" ref="K2342">IFERROR(XLOOKUP(G2342,'Tipo de Carga'!A:A,'Tipo de Carga'!B:B))</f>
        <v>Autoabasto</v>
      </c>
      <c r="L2342" s="10">
        <f t="shared" si="2"/>
        <v>4</v>
      </c>
      <c r="M2342" s="10">
        <f t="shared" si="3"/>
        <v>23</v>
      </c>
      <c r="N2342" s="10">
        <f t="shared" si="4"/>
        <v>1</v>
      </c>
      <c r="O2342" s="10" t="str">
        <f t="array" ref="O2342">IFERROR(XLOOKUP(G2342,'Tipo de Carga'!A:A,'Tipo de Carga'!C:C))</f>
        <v>Diesel</v>
      </c>
    </row>
    <row r="2343">
      <c r="A2343" s="16">
        <v>1934.0</v>
      </c>
      <c r="B2343" s="10" t="str">
        <f t="array" ref="B2343">IFERROR(XLOOKUP(A2343,'Asignacion Ene'!A:A,'Asignacion Ene'!C:C))</f>
        <v>Circuitos</v>
      </c>
      <c r="C2343" s="10" t="str">
        <f t="array" ref="C2343">IFERROR(XLOOKUP(A2343,'Asignacion Ene'!A:A,'Asignacion Ene'!B:B))</f>
        <v>EC-03</v>
      </c>
      <c r="D2343" s="28">
        <v>45680.0</v>
      </c>
      <c r="E2343" s="16" t="s">
        <v>298</v>
      </c>
      <c r="F2343" s="10" t="str">
        <f t="array" ref="F2343">IFERROR(XLOOKUP(E2343,Operadores!A:A,Operadores!B:B))</f>
        <v>AVIEN</v>
      </c>
      <c r="G2343" s="16" t="s">
        <v>86</v>
      </c>
      <c r="H2343" s="13">
        <v>20.12557</v>
      </c>
      <c r="I2343" s="18">
        <v>320.0</v>
      </c>
      <c r="J2343" s="15">
        <f t="shared" si="5"/>
        <v>6440.1824</v>
      </c>
      <c r="K2343" s="10" t="str">
        <f t="array" ref="K2343">IFERROR(XLOOKUP(G2343,'Tipo de Carga'!A:A,'Tipo de Carga'!B:B))</f>
        <v>Autoabasto</v>
      </c>
      <c r="L2343" s="10">
        <f t="shared" si="2"/>
        <v>4</v>
      </c>
      <c r="M2343" s="10">
        <f t="shared" si="3"/>
        <v>23</v>
      </c>
      <c r="N2343" s="10">
        <f t="shared" si="4"/>
        <v>1</v>
      </c>
      <c r="O2343" s="10" t="str">
        <f t="array" ref="O2343">IFERROR(XLOOKUP(G2343,'Tipo de Carga'!A:A,'Tipo de Carga'!C:C))</f>
        <v>Diesel</v>
      </c>
    </row>
    <row r="2344">
      <c r="A2344" s="16" t="s">
        <v>31</v>
      </c>
      <c r="B2344" s="10" t="str">
        <f t="array" ref="B2344">IFERROR(XLOOKUP(A2344,'Asignacion Ene'!A:A,'Asignacion Ene'!C:C))</f>
        <v/>
      </c>
      <c r="C2344" s="10" t="str">
        <f t="array" ref="C2344">IFERROR(XLOOKUP(A2344,'Asignacion Ene'!A:A,'Asignacion Ene'!B:B))</f>
        <v/>
      </c>
      <c r="D2344" s="28">
        <v>45680.0</v>
      </c>
      <c r="E2344" s="16" t="s">
        <v>32</v>
      </c>
      <c r="F2344" s="10" t="str">
        <f t="array" ref="F2344">IFERROR(XLOOKUP(E2344,Operadores!A:A,Operadores!B:B))</f>
        <v>MTTO</v>
      </c>
      <c r="G2344" s="16" t="s">
        <v>33</v>
      </c>
      <c r="H2344" s="13">
        <v>19.16868</v>
      </c>
      <c r="I2344" s="18">
        <v>85.0</v>
      </c>
      <c r="J2344" s="15">
        <f t="shared" si="5"/>
        <v>1629.3378</v>
      </c>
      <c r="K2344" s="10" t="str">
        <f t="array" ref="K2344">IFERROR(XLOOKUP(G2344,'Tipo de Carga'!A:A,'Tipo de Carga'!B:B))</f>
        <v>Autoabasto</v>
      </c>
      <c r="L2344" s="10">
        <f t="shared" si="2"/>
        <v>4</v>
      </c>
      <c r="M2344" s="10">
        <f t="shared" si="3"/>
        <v>23</v>
      </c>
      <c r="N2344" s="10">
        <f t="shared" si="4"/>
        <v>1</v>
      </c>
      <c r="O2344" s="10" t="str">
        <f t="array" ref="O2344">IFERROR(XLOOKUP(G2344,'Tipo de Carga'!A:A,'Tipo de Carga'!C:C))</f>
        <v>Diesel</v>
      </c>
    </row>
    <row r="2345">
      <c r="A2345" s="16" t="s">
        <v>31</v>
      </c>
      <c r="B2345" s="10" t="str">
        <f t="array" ref="B2345">IFERROR(XLOOKUP(A2345,'Asignacion Ene'!A:A,'Asignacion Ene'!C:C))</f>
        <v/>
      </c>
      <c r="C2345" s="10" t="str">
        <f t="array" ref="C2345">IFERROR(XLOOKUP(A2345,'Asignacion Ene'!A:A,'Asignacion Ene'!B:B))</f>
        <v/>
      </c>
      <c r="D2345" s="28">
        <v>45680.0</v>
      </c>
      <c r="E2345" s="16" t="s">
        <v>32</v>
      </c>
      <c r="F2345" s="10" t="str">
        <f t="array" ref="F2345">IFERROR(XLOOKUP(E2345,Operadores!A:A,Operadores!B:B))</f>
        <v>MTTO</v>
      </c>
      <c r="G2345" s="16" t="s">
        <v>33</v>
      </c>
      <c r="H2345" s="13">
        <v>19.16868</v>
      </c>
      <c r="I2345" s="18">
        <v>115.0</v>
      </c>
      <c r="J2345" s="15">
        <f t="shared" si="5"/>
        <v>2204.3982</v>
      </c>
      <c r="K2345" s="10" t="str">
        <f t="array" ref="K2345">IFERROR(XLOOKUP(G2345,'Tipo de Carga'!A:A,'Tipo de Carga'!B:B))</f>
        <v>Autoabasto</v>
      </c>
      <c r="L2345" s="10">
        <f t="shared" si="2"/>
        <v>4</v>
      </c>
      <c r="M2345" s="10">
        <f t="shared" si="3"/>
        <v>23</v>
      </c>
      <c r="N2345" s="10">
        <f t="shared" si="4"/>
        <v>1</v>
      </c>
      <c r="O2345" s="10" t="str">
        <f t="array" ref="O2345">IFERROR(XLOOKUP(G2345,'Tipo de Carga'!A:A,'Tipo de Carga'!C:C))</f>
        <v>Diesel</v>
      </c>
    </row>
    <row r="2346">
      <c r="A2346" s="16">
        <v>1945.0</v>
      </c>
      <c r="B2346" s="10" t="str">
        <f t="array" ref="B2346">IFERROR(XLOOKUP(A2346,'Asignacion Ene'!A:A,'Asignacion Ene'!C:C))</f>
        <v>MeLi asignado SD</v>
      </c>
      <c r="C2346" s="10" t="str">
        <f t="array" ref="C2346">IFERROR(XLOOKUP(A2346,'Asignacion Ene'!A:A,'Asignacion Ene'!B:B))</f>
        <v>EC-05</v>
      </c>
      <c r="D2346" s="28">
        <v>45680.0</v>
      </c>
      <c r="E2346" s="16" t="s">
        <v>61</v>
      </c>
      <c r="F2346" s="10" t="str">
        <f t="array" ref="F2346">IFERROR(XLOOKUP(E2346,Operadores!A:A,Operadores!B:B))</f>
        <v>MUÑCEC</v>
      </c>
      <c r="G2346" s="16" t="s">
        <v>33</v>
      </c>
      <c r="H2346" s="13">
        <v>19.16868</v>
      </c>
      <c r="I2346" s="18">
        <v>400.0</v>
      </c>
      <c r="J2346" s="15">
        <f t="shared" si="5"/>
        <v>7667.472</v>
      </c>
      <c r="K2346" s="10" t="str">
        <f t="array" ref="K2346">IFERROR(XLOOKUP(G2346,'Tipo de Carga'!A:A,'Tipo de Carga'!B:B))</f>
        <v>Autoabasto</v>
      </c>
      <c r="L2346" s="10">
        <f t="shared" si="2"/>
        <v>4</v>
      </c>
      <c r="M2346" s="10">
        <f t="shared" si="3"/>
        <v>23</v>
      </c>
      <c r="N2346" s="10">
        <f t="shared" si="4"/>
        <v>1</v>
      </c>
      <c r="O2346" s="10" t="str">
        <f t="array" ref="O2346">IFERROR(XLOOKUP(G2346,'Tipo de Carga'!A:A,'Tipo de Carga'!C:C))</f>
        <v>Diesel</v>
      </c>
    </row>
    <row r="2347">
      <c r="A2347" s="16">
        <v>1762.0</v>
      </c>
      <c r="B2347" s="10" t="str">
        <f t="array" ref="B2347">IFERROR(XLOOKUP(A2347,'Asignacion Ene'!A:A,'Asignacion Ene'!C:C))</f>
        <v>Hisense</v>
      </c>
      <c r="C2347" s="10" t="str">
        <f t="array" ref="C2347">IFERROR(XLOOKUP(A2347,'Asignacion Ene'!A:A,'Asignacion Ene'!B:B))</f>
        <v>EC-03</v>
      </c>
      <c r="D2347" s="28">
        <v>45680.0</v>
      </c>
      <c r="E2347" s="16" t="s">
        <v>188</v>
      </c>
      <c r="F2347" s="10" t="str">
        <f t="array" ref="F2347">IFERROR(XLOOKUP(E2347,Operadores!A:A,Operadores!B:B))</f>
        <v>LOPMA03</v>
      </c>
      <c r="G2347" s="16" t="s">
        <v>33</v>
      </c>
      <c r="H2347" s="13">
        <v>19.16868</v>
      </c>
      <c r="I2347" s="18">
        <v>360.0</v>
      </c>
      <c r="J2347" s="15">
        <f t="shared" si="5"/>
        <v>6900.7248</v>
      </c>
      <c r="K2347" s="10" t="str">
        <f t="array" ref="K2347">IFERROR(XLOOKUP(G2347,'Tipo de Carga'!A:A,'Tipo de Carga'!B:B))</f>
        <v>Autoabasto</v>
      </c>
      <c r="L2347" s="10">
        <f t="shared" si="2"/>
        <v>4</v>
      </c>
      <c r="M2347" s="10">
        <f t="shared" si="3"/>
        <v>23</v>
      </c>
      <c r="N2347" s="10">
        <f t="shared" si="4"/>
        <v>1</v>
      </c>
      <c r="O2347" s="10" t="str">
        <f t="array" ref="O2347">IFERROR(XLOOKUP(G2347,'Tipo de Carga'!A:A,'Tipo de Carga'!C:C))</f>
        <v>Diesel</v>
      </c>
    </row>
    <row r="2348">
      <c r="A2348" s="16">
        <v>1898.0</v>
      </c>
      <c r="B2348" s="10" t="str">
        <f t="array" ref="B2348">IFERROR(XLOOKUP(A2348,'Asignacion Ene'!A:A,'Asignacion Ene'!C:C))</f>
        <v>Full Liver</v>
      </c>
      <c r="C2348" s="10" t="str">
        <f t="array" ref="C2348">IFERROR(XLOOKUP(A2348,'Asignacion Ene'!A:A,'Asignacion Ene'!B:B))</f>
        <v>EC-01</v>
      </c>
      <c r="D2348" s="28">
        <v>45680.0</v>
      </c>
      <c r="E2348" s="16" t="s">
        <v>182</v>
      </c>
      <c r="F2348" s="10" t="str">
        <f t="array" ref="F2348">IFERROR(XLOOKUP(E2348,Operadores!A:A,Operadores!B:B))</f>
        <v>CASMA</v>
      </c>
      <c r="G2348" s="16" t="s">
        <v>39</v>
      </c>
      <c r="H2348" s="13">
        <v>20.806606</v>
      </c>
      <c r="I2348" s="18">
        <v>742.0</v>
      </c>
      <c r="J2348" s="15">
        <f t="shared" si="5"/>
        <v>15438.50165</v>
      </c>
      <c r="K2348" s="10" t="str">
        <f t="array" ref="K2348">IFERROR(XLOOKUP(G2348,'Tipo de Carga'!A:A,'Tipo de Carga'!B:B))</f>
        <v>Autoabasto</v>
      </c>
      <c r="L2348" s="10">
        <f t="shared" si="2"/>
        <v>4</v>
      </c>
      <c r="M2348" s="10">
        <f t="shared" si="3"/>
        <v>23</v>
      </c>
      <c r="N2348" s="10">
        <f t="shared" si="4"/>
        <v>1</v>
      </c>
      <c r="O2348" s="10" t="str">
        <f t="array" ref="O2348">IFERROR(XLOOKUP(G2348,'Tipo de Carga'!A:A,'Tipo de Carga'!C:C))</f>
        <v>Diesel</v>
      </c>
    </row>
    <row r="2349">
      <c r="A2349" s="16">
        <v>2018.0</v>
      </c>
      <c r="B2349" s="10" t="str">
        <f t="array" ref="B2349">IFERROR(XLOOKUP(A2349,'Asignacion Ene'!A:A,'Asignacion Ene'!C:C))</f>
        <v>MeLi Asignado TD</v>
      </c>
      <c r="C2349" s="10" t="str">
        <f t="array" ref="C2349">IFERROR(XLOOKUP(A2349,'Asignacion Ene'!A:A,'Asignacion Ene'!B:B))</f>
        <v>EC-05</v>
      </c>
      <c r="D2349" s="28">
        <v>45680.0</v>
      </c>
      <c r="E2349" s="16" t="s">
        <v>53</v>
      </c>
      <c r="F2349" s="10" t="str">
        <f t="array" ref="F2349">IFERROR(XLOOKUP(E2349,Operadores!A:A,Operadores!B:B))</f>
        <v>CHAJUA</v>
      </c>
      <c r="G2349" s="16" t="s">
        <v>39</v>
      </c>
      <c r="H2349" s="13">
        <v>20.806606</v>
      </c>
      <c r="I2349" s="18">
        <v>250.0</v>
      </c>
      <c r="J2349" s="15">
        <f t="shared" si="5"/>
        <v>5201.6515</v>
      </c>
      <c r="K2349" s="10" t="str">
        <f t="array" ref="K2349">IFERROR(XLOOKUP(G2349,'Tipo de Carga'!A:A,'Tipo de Carga'!B:B))</f>
        <v>Autoabasto</v>
      </c>
      <c r="L2349" s="10">
        <f t="shared" si="2"/>
        <v>4</v>
      </c>
      <c r="M2349" s="10">
        <f t="shared" si="3"/>
        <v>23</v>
      </c>
      <c r="N2349" s="10">
        <f t="shared" si="4"/>
        <v>1</v>
      </c>
      <c r="O2349" s="10" t="str">
        <f t="array" ref="O2349">IFERROR(XLOOKUP(G2349,'Tipo de Carga'!A:A,'Tipo de Carga'!C:C))</f>
        <v>Diesel</v>
      </c>
    </row>
    <row r="2350">
      <c r="A2350" s="16">
        <v>1816.0</v>
      </c>
      <c r="B2350" s="10" t="str">
        <f t="array" ref="B2350">IFERROR(XLOOKUP(A2350,'Asignacion Ene'!A:A,'Asignacion Ene'!C:C))</f>
        <v>Wm Full</v>
      </c>
      <c r="C2350" s="10" t="str">
        <f t="array" ref="C2350">IFERROR(XLOOKUP(A2350,'Asignacion Ene'!A:A,'Asignacion Ene'!B:B))</f>
        <v>EC-08</v>
      </c>
      <c r="D2350" s="28">
        <v>45680.0</v>
      </c>
      <c r="E2350" s="16" t="s">
        <v>169</v>
      </c>
      <c r="F2350" s="10" t="str">
        <f t="array" ref="F2350">IFERROR(XLOOKUP(E2350,Operadores!A:A,Operadores!B:B))</f>
        <v>RODMIG</v>
      </c>
      <c r="G2350" s="16" t="s">
        <v>39</v>
      </c>
      <c r="H2350" s="13">
        <v>20.806606</v>
      </c>
      <c r="I2350" s="18">
        <v>382.0</v>
      </c>
      <c r="J2350" s="15">
        <f t="shared" si="5"/>
        <v>7948.123492</v>
      </c>
      <c r="K2350" s="10" t="str">
        <f t="array" ref="K2350">IFERROR(XLOOKUP(G2350,'Tipo de Carga'!A:A,'Tipo de Carga'!B:B))</f>
        <v>Autoabasto</v>
      </c>
      <c r="L2350" s="10">
        <f t="shared" si="2"/>
        <v>4</v>
      </c>
      <c r="M2350" s="10">
        <f t="shared" si="3"/>
        <v>23</v>
      </c>
      <c r="N2350" s="10">
        <f t="shared" si="4"/>
        <v>1</v>
      </c>
      <c r="O2350" s="10" t="str">
        <f t="array" ref="O2350">IFERROR(XLOOKUP(G2350,'Tipo de Carga'!A:A,'Tipo de Carga'!C:C))</f>
        <v>Diesel</v>
      </c>
    </row>
    <row r="2351">
      <c r="A2351" s="16">
        <v>1729.0</v>
      </c>
      <c r="B2351" s="10" t="str">
        <f t="array" ref="B2351">IFERROR(XLOOKUP(A2351,'Asignacion Ene'!A:A,'Asignacion Ene'!C:C))</f>
        <v>Wm Full</v>
      </c>
      <c r="C2351" s="10" t="str">
        <f t="array" ref="C2351">IFERROR(XLOOKUP(A2351,'Asignacion Ene'!A:A,'Asignacion Ene'!B:B))</f>
        <v>EC-08</v>
      </c>
      <c r="D2351" s="28">
        <v>45680.0</v>
      </c>
      <c r="E2351" s="16" t="s">
        <v>220</v>
      </c>
      <c r="F2351" s="10" t="str">
        <f t="array" ref="F2351">IFERROR(XLOOKUP(E2351,Operadores!A:A,Operadores!B:B))</f>
        <v>CAMJU01</v>
      </c>
      <c r="G2351" s="16" t="s">
        <v>39</v>
      </c>
      <c r="H2351" s="13">
        <v>20.806606</v>
      </c>
      <c r="I2351" s="18">
        <v>229.0</v>
      </c>
      <c r="J2351" s="15">
        <f t="shared" si="5"/>
        <v>4764.712774</v>
      </c>
      <c r="K2351" s="10" t="str">
        <f t="array" ref="K2351">IFERROR(XLOOKUP(G2351,'Tipo de Carga'!A:A,'Tipo de Carga'!B:B))</f>
        <v>Autoabasto</v>
      </c>
      <c r="L2351" s="10">
        <f t="shared" si="2"/>
        <v>4</v>
      </c>
      <c r="M2351" s="10">
        <f t="shared" si="3"/>
        <v>23</v>
      </c>
      <c r="N2351" s="10">
        <f t="shared" si="4"/>
        <v>1</v>
      </c>
      <c r="O2351" s="10" t="str">
        <f t="array" ref="O2351">IFERROR(XLOOKUP(G2351,'Tipo de Carga'!A:A,'Tipo de Carga'!C:C))</f>
        <v>Diesel</v>
      </c>
    </row>
    <row r="2352">
      <c r="A2352" s="16">
        <v>1972.0</v>
      </c>
      <c r="B2352" s="10" t="str">
        <f t="array" ref="B2352">IFERROR(XLOOKUP(A2352,'Asignacion Ene'!A:A,'Asignacion Ene'!C:C))</f>
        <v>Sayer Sencillo</v>
      </c>
      <c r="C2352" s="10" t="str">
        <f t="array" ref="C2352">IFERROR(XLOOKUP(A2352,'Asignacion Ene'!A:A,'Asignacion Ene'!B:B))</f>
        <v>EC-04</v>
      </c>
      <c r="D2352" s="28">
        <v>45680.0</v>
      </c>
      <c r="E2352" s="16" t="s">
        <v>274</v>
      </c>
      <c r="F2352" s="10" t="str">
        <f t="array" ref="F2352">IFERROR(XLOOKUP(E2352,Operadores!A:A,Operadores!B:B))</f>
        <v>ROMJOS</v>
      </c>
      <c r="G2352" s="16" t="s">
        <v>39</v>
      </c>
      <c r="H2352" s="13">
        <v>20.806606</v>
      </c>
      <c r="I2352" s="18">
        <v>900.0</v>
      </c>
      <c r="J2352" s="15">
        <f t="shared" si="5"/>
        <v>18725.9454</v>
      </c>
      <c r="K2352" s="10" t="str">
        <f t="array" ref="K2352">IFERROR(XLOOKUP(G2352,'Tipo de Carga'!A:A,'Tipo de Carga'!B:B))</f>
        <v>Autoabasto</v>
      </c>
      <c r="L2352" s="10">
        <f t="shared" si="2"/>
        <v>4</v>
      </c>
      <c r="M2352" s="10">
        <f t="shared" si="3"/>
        <v>23</v>
      </c>
      <c r="N2352" s="10">
        <f t="shared" si="4"/>
        <v>1</v>
      </c>
      <c r="O2352" s="10" t="str">
        <f t="array" ref="O2352">IFERROR(XLOOKUP(G2352,'Tipo de Carga'!A:A,'Tipo de Carga'!C:C))</f>
        <v>Diesel</v>
      </c>
    </row>
    <row r="2353">
      <c r="A2353" s="16">
        <v>1701.0</v>
      </c>
      <c r="B2353" s="10" t="str">
        <f t="array" ref="B2353">IFERROR(XLOOKUP(A2353,'Asignacion Ene'!A:A,'Asignacion Ene'!C:C))</f>
        <v>Wm Full</v>
      </c>
      <c r="C2353" s="10" t="str">
        <f t="array" ref="C2353">IFERROR(XLOOKUP(A2353,'Asignacion Ene'!A:A,'Asignacion Ene'!B:B))</f>
        <v>EC-08</v>
      </c>
      <c r="D2353" s="28">
        <v>45680.0</v>
      </c>
      <c r="E2353" s="16" t="s">
        <v>221</v>
      </c>
      <c r="F2353" s="10" t="str">
        <f t="array" ref="F2353">IFERROR(XLOOKUP(E2353,Operadores!A:A,Operadores!B:B))</f>
        <v>ALVGAB</v>
      </c>
      <c r="G2353" s="16" t="s">
        <v>39</v>
      </c>
      <c r="H2353" s="13">
        <v>20.806606</v>
      </c>
      <c r="I2353" s="18">
        <v>115.0</v>
      </c>
      <c r="J2353" s="15">
        <f t="shared" si="5"/>
        <v>2392.75969</v>
      </c>
      <c r="K2353" s="10" t="str">
        <f t="array" ref="K2353">IFERROR(XLOOKUP(G2353,'Tipo de Carga'!A:A,'Tipo de Carga'!B:B))</f>
        <v>Autoabasto</v>
      </c>
      <c r="L2353" s="10">
        <f t="shared" si="2"/>
        <v>4</v>
      </c>
      <c r="M2353" s="10">
        <f t="shared" si="3"/>
        <v>23</v>
      </c>
      <c r="N2353" s="10">
        <f t="shared" si="4"/>
        <v>1</v>
      </c>
      <c r="O2353" s="10" t="str">
        <f t="array" ref="O2353">IFERROR(XLOOKUP(G2353,'Tipo de Carga'!A:A,'Tipo de Carga'!C:C))</f>
        <v>Diesel</v>
      </c>
    </row>
    <row r="2354">
      <c r="A2354" s="16">
        <v>1738.0</v>
      </c>
      <c r="B2354" s="10" t="str">
        <f t="array" ref="B2354">IFERROR(XLOOKUP(A2354,'Asignacion Ene'!A:A,'Asignacion Ene'!C:C))</f>
        <v>Wm Full</v>
      </c>
      <c r="C2354" s="10" t="str">
        <f t="array" ref="C2354">IFERROR(XLOOKUP(A2354,'Asignacion Ene'!A:A,'Asignacion Ene'!B:B))</f>
        <v>EC-08</v>
      </c>
      <c r="D2354" s="28">
        <v>45680.0</v>
      </c>
      <c r="E2354" s="16" t="s">
        <v>223</v>
      </c>
      <c r="F2354" s="10" t="str">
        <f t="array" ref="F2354">IFERROR(XLOOKUP(E2354,Operadores!A:A,Operadores!B:B))</f>
        <v>PEROMA</v>
      </c>
      <c r="G2354" s="16" t="s">
        <v>39</v>
      </c>
      <c r="H2354" s="13">
        <v>20.806606</v>
      </c>
      <c r="I2354" s="18">
        <v>300.0</v>
      </c>
      <c r="J2354" s="15">
        <f t="shared" si="5"/>
        <v>6241.9818</v>
      </c>
      <c r="K2354" s="10" t="str">
        <f t="array" ref="K2354">IFERROR(XLOOKUP(G2354,'Tipo de Carga'!A:A,'Tipo de Carga'!B:B))</f>
        <v>Autoabasto</v>
      </c>
      <c r="L2354" s="10">
        <f t="shared" si="2"/>
        <v>4</v>
      </c>
      <c r="M2354" s="10">
        <f t="shared" si="3"/>
        <v>23</v>
      </c>
      <c r="N2354" s="10">
        <f t="shared" si="4"/>
        <v>1</v>
      </c>
      <c r="O2354" s="10" t="str">
        <f t="array" ref="O2354">IFERROR(XLOOKUP(G2354,'Tipo de Carga'!A:A,'Tipo de Carga'!C:C))</f>
        <v>Diesel</v>
      </c>
    </row>
    <row r="2355">
      <c r="A2355" s="16">
        <v>2015.0</v>
      </c>
      <c r="B2355" s="10" t="str">
        <f t="array" ref="B2355">IFERROR(XLOOKUP(A2355,'Asignacion Ene'!A:A,'Asignacion Ene'!C:C))</f>
        <v>MeLi Asignado TD</v>
      </c>
      <c r="C2355" s="10" t="str">
        <f t="array" ref="C2355">IFERROR(XLOOKUP(A2355,'Asignacion Ene'!A:A,'Asignacion Ene'!B:B))</f>
        <v>EC-05</v>
      </c>
      <c r="D2355" s="28">
        <v>45680.0</v>
      </c>
      <c r="E2355" s="16" t="s">
        <v>174</v>
      </c>
      <c r="F2355" s="10" t="str">
        <f t="array" ref="F2355">IFERROR(XLOOKUP(E2355,Operadores!A:A,Operadores!B:B))</f>
        <v>BENOSC</v>
      </c>
      <c r="G2355" s="16" t="s">
        <v>39</v>
      </c>
      <c r="H2355" s="13">
        <v>20.806606</v>
      </c>
      <c r="I2355" s="18">
        <v>314.0</v>
      </c>
      <c r="J2355" s="15">
        <f t="shared" si="5"/>
        <v>6533.274284</v>
      </c>
      <c r="K2355" s="10" t="str">
        <f t="array" ref="K2355">IFERROR(XLOOKUP(G2355,'Tipo de Carga'!A:A,'Tipo de Carga'!B:B))</f>
        <v>Autoabasto</v>
      </c>
      <c r="L2355" s="10">
        <f t="shared" si="2"/>
        <v>4</v>
      </c>
      <c r="M2355" s="10">
        <f t="shared" si="3"/>
        <v>23</v>
      </c>
      <c r="N2355" s="10">
        <f t="shared" si="4"/>
        <v>1</v>
      </c>
      <c r="O2355" s="10" t="str">
        <f t="array" ref="O2355">IFERROR(XLOOKUP(G2355,'Tipo de Carga'!A:A,'Tipo de Carga'!C:C))</f>
        <v>Diesel</v>
      </c>
    </row>
    <row r="2356">
      <c r="A2356" s="16">
        <v>2026.0</v>
      </c>
      <c r="B2356" s="10" t="str">
        <f t="array" ref="B2356">IFERROR(XLOOKUP(A2356,'Asignacion Ene'!A:A,'Asignacion Ene'!C:C))</f>
        <v>MeLi Dedicado Merida</v>
      </c>
      <c r="C2356" s="10" t="str">
        <f t="array" ref="C2356">IFERROR(XLOOKUP(A2356,'Asignacion Ene'!A:A,'Asignacion Ene'!B:B))</f>
        <v>EC-05</v>
      </c>
      <c r="D2356" s="28">
        <v>45680.0</v>
      </c>
      <c r="E2356" s="16" t="s">
        <v>224</v>
      </c>
      <c r="F2356" s="10" t="str">
        <f t="array" ref="F2356">IFERROR(XLOOKUP(E2356,Operadores!A:A,Operadores!B:B))</f>
        <v>CRUTOM</v>
      </c>
      <c r="G2356" s="16" t="s">
        <v>39</v>
      </c>
      <c r="H2356" s="13">
        <v>20.806606</v>
      </c>
      <c r="I2356" s="18">
        <v>350.0</v>
      </c>
      <c r="J2356" s="15">
        <f t="shared" si="5"/>
        <v>7282.3121</v>
      </c>
      <c r="K2356" s="10" t="str">
        <f t="array" ref="K2356">IFERROR(XLOOKUP(G2356,'Tipo de Carga'!A:A,'Tipo de Carga'!B:B))</f>
        <v>Autoabasto</v>
      </c>
      <c r="L2356" s="10">
        <f t="shared" si="2"/>
        <v>4</v>
      </c>
      <c r="M2356" s="10">
        <f t="shared" si="3"/>
        <v>23</v>
      </c>
      <c r="N2356" s="10">
        <f t="shared" si="4"/>
        <v>1</v>
      </c>
      <c r="O2356" s="10" t="str">
        <f t="array" ref="O2356">IFERROR(XLOOKUP(G2356,'Tipo de Carga'!A:A,'Tipo de Carga'!C:C))</f>
        <v>Diesel</v>
      </c>
    </row>
    <row r="2357">
      <c r="A2357" s="16">
        <v>2029.0</v>
      </c>
      <c r="B2357" s="10" t="str">
        <f t="array" ref="B2357">IFERROR(XLOOKUP(A2357,'Asignacion Ene'!A:A,'Asignacion Ene'!C:C))</f>
        <v>MeLi Dedicado Merida</v>
      </c>
      <c r="C2357" s="10" t="str">
        <f t="array" ref="C2357">IFERROR(XLOOKUP(A2357,'Asignacion Ene'!A:A,'Asignacion Ene'!B:B))</f>
        <v>EC-05</v>
      </c>
      <c r="D2357" s="28">
        <v>45680.0</v>
      </c>
      <c r="E2357" s="16" t="s">
        <v>225</v>
      </c>
      <c r="F2357" s="10" t="str">
        <f t="array" ref="F2357">IFERROR(XLOOKUP(E2357,Operadores!A:A,Operadores!B:B))</f>
        <v>ACOHER</v>
      </c>
      <c r="G2357" s="16" t="s">
        <v>39</v>
      </c>
      <c r="H2357" s="13">
        <v>20.806606</v>
      </c>
      <c r="I2357" s="18">
        <v>363.0</v>
      </c>
      <c r="J2357" s="15">
        <f t="shared" si="5"/>
        <v>7552.797978</v>
      </c>
      <c r="K2357" s="10" t="str">
        <f t="array" ref="K2357">IFERROR(XLOOKUP(G2357,'Tipo de Carga'!A:A,'Tipo de Carga'!B:B))</f>
        <v>Autoabasto</v>
      </c>
      <c r="L2357" s="10">
        <f t="shared" si="2"/>
        <v>4</v>
      </c>
      <c r="M2357" s="10">
        <f t="shared" si="3"/>
        <v>23</v>
      </c>
      <c r="N2357" s="10">
        <f t="shared" si="4"/>
        <v>1</v>
      </c>
      <c r="O2357" s="10" t="str">
        <f t="array" ref="O2357">IFERROR(XLOOKUP(G2357,'Tipo de Carga'!A:A,'Tipo de Carga'!C:C))</f>
        <v>Diesel</v>
      </c>
    </row>
    <row r="2358">
      <c r="A2358" s="16">
        <v>1907.0</v>
      </c>
      <c r="B2358" s="10" t="str">
        <f t="array" ref="B2358">IFERROR(XLOOKUP(A2358,'Asignacion Ene'!A:A,'Asignacion Ene'!C:C))</f>
        <v>Circuitos</v>
      </c>
      <c r="C2358" s="10" t="str">
        <f t="array" ref="C2358">IFERROR(XLOOKUP(A2358,'Asignacion Ene'!A:A,'Asignacion Ene'!B:B))</f>
        <v>EC-03</v>
      </c>
      <c r="D2358" s="28">
        <v>45680.0</v>
      </c>
      <c r="E2358" s="16" t="s">
        <v>287</v>
      </c>
      <c r="F2358" s="10" t="str">
        <f t="array" ref="F2358">IFERROR(XLOOKUP(E2358,Operadores!A:A,Operadores!B:B))</f>
        <v>HUAIS</v>
      </c>
      <c r="G2358" s="16" t="s">
        <v>39</v>
      </c>
      <c r="H2358" s="13">
        <v>20.806606</v>
      </c>
      <c r="I2358" s="18">
        <v>555.0</v>
      </c>
      <c r="J2358" s="15">
        <f t="shared" si="5"/>
        <v>11547.66633</v>
      </c>
      <c r="K2358" s="10" t="str">
        <f t="array" ref="K2358">IFERROR(XLOOKUP(G2358,'Tipo de Carga'!A:A,'Tipo de Carga'!B:B))</f>
        <v>Autoabasto</v>
      </c>
      <c r="L2358" s="10">
        <f t="shared" si="2"/>
        <v>4</v>
      </c>
      <c r="M2358" s="10">
        <f t="shared" si="3"/>
        <v>23</v>
      </c>
      <c r="N2358" s="10">
        <f t="shared" si="4"/>
        <v>1</v>
      </c>
      <c r="O2358" s="10" t="str">
        <f t="array" ref="O2358">IFERROR(XLOOKUP(G2358,'Tipo de Carga'!A:A,'Tipo de Carga'!C:C))</f>
        <v>Diesel</v>
      </c>
    </row>
    <row r="2359">
      <c r="A2359" s="16">
        <v>1769.0</v>
      </c>
      <c r="B2359" s="10" t="str">
        <f t="array" ref="B2359">IFERROR(XLOOKUP(A2359,'Asignacion Ene'!A:A,'Asignacion Ene'!C:C))</f>
        <v>Wm Sencillo</v>
      </c>
      <c r="C2359" s="10" t="str">
        <f t="array" ref="C2359">IFERROR(XLOOKUP(A2359,'Asignacion Ene'!A:A,'Asignacion Ene'!B:B))</f>
        <v>EC-08</v>
      </c>
      <c r="D2359" s="28">
        <v>45680.0</v>
      </c>
      <c r="E2359" s="16" t="s">
        <v>321</v>
      </c>
      <c r="F2359" s="10" t="str">
        <f t="array" ref="F2359">IFERROR(XLOOKUP(E2359,Operadores!A:A,Operadores!B:B))</f>
        <v>TOVREN</v>
      </c>
      <c r="G2359" s="16" t="s">
        <v>39</v>
      </c>
      <c r="H2359" s="13">
        <v>20.806606</v>
      </c>
      <c r="I2359" s="18">
        <v>132.0</v>
      </c>
      <c r="J2359" s="15">
        <f t="shared" si="5"/>
        <v>2746.471992</v>
      </c>
      <c r="K2359" s="10" t="str">
        <f t="array" ref="K2359">IFERROR(XLOOKUP(G2359,'Tipo de Carga'!A:A,'Tipo de Carga'!B:B))</f>
        <v>Autoabasto</v>
      </c>
      <c r="L2359" s="10">
        <f t="shared" si="2"/>
        <v>4</v>
      </c>
      <c r="M2359" s="10">
        <f t="shared" si="3"/>
        <v>23</v>
      </c>
      <c r="N2359" s="10">
        <f t="shared" si="4"/>
        <v>1</v>
      </c>
      <c r="O2359" s="10" t="str">
        <f t="array" ref="O2359">IFERROR(XLOOKUP(G2359,'Tipo de Carga'!A:A,'Tipo de Carga'!C:C))</f>
        <v>Diesel</v>
      </c>
    </row>
    <row r="2360">
      <c r="A2360" s="16">
        <v>1811.0</v>
      </c>
      <c r="B2360" s="10" t="str">
        <f t="array" ref="B2360">IFERROR(XLOOKUP(A2360,'Asignacion Ene'!A:A,'Asignacion Ene'!C:C))</f>
        <v>Wm Sencillo</v>
      </c>
      <c r="C2360" s="10" t="str">
        <f t="array" ref="C2360">IFERROR(XLOOKUP(A2360,'Asignacion Ene'!A:A,'Asignacion Ene'!B:B))</f>
        <v>EC-08</v>
      </c>
      <c r="D2360" s="28">
        <v>45680.0</v>
      </c>
      <c r="E2360" s="16" t="s">
        <v>284</v>
      </c>
      <c r="F2360" s="10" t="str">
        <f t="array" ref="F2360">IFERROR(XLOOKUP(E2360,Operadores!A:A,Operadores!B:B))</f>
        <v>SOTJES01</v>
      </c>
      <c r="G2360" s="16" t="s">
        <v>39</v>
      </c>
      <c r="H2360" s="13">
        <v>20.806606</v>
      </c>
      <c r="I2360" s="18">
        <v>245.0</v>
      </c>
      <c r="J2360" s="15">
        <f t="shared" si="5"/>
        <v>5097.61847</v>
      </c>
      <c r="K2360" s="10" t="str">
        <f t="array" ref="K2360">IFERROR(XLOOKUP(G2360,'Tipo de Carga'!A:A,'Tipo de Carga'!B:B))</f>
        <v>Autoabasto</v>
      </c>
      <c r="L2360" s="10">
        <f t="shared" si="2"/>
        <v>4</v>
      </c>
      <c r="M2360" s="10">
        <f t="shared" si="3"/>
        <v>23</v>
      </c>
      <c r="N2360" s="10">
        <f t="shared" si="4"/>
        <v>1</v>
      </c>
      <c r="O2360" s="10" t="str">
        <f t="array" ref="O2360">IFERROR(XLOOKUP(G2360,'Tipo de Carga'!A:A,'Tipo de Carga'!C:C))</f>
        <v>Diesel</v>
      </c>
    </row>
    <row r="2361">
      <c r="A2361" s="16">
        <v>1723.0</v>
      </c>
      <c r="B2361" s="10" t="str">
        <f t="array" ref="B2361">IFERROR(XLOOKUP(A2361,'Asignacion Ene'!A:A,'Asignacion Ene'!C:C))</f>
        <v>Wm Sencillo</v>
      </c>
      <c r="C2361" s="10" t="str">
        <f t="array" ref="C2361">IFERROR(XLOOKUP(A2361,'Asignacion Ene'!A:A,'Asignacion Ene'!B:B))</f>
        <v>EC-08</v>
      </c>
      <c r="D2361" s="28">
        <v>45680.0</v>
      </c>
      <c r="E2361" s="16" t="s">
        <v>395</v>
      </c>
      <c r="F2361" s="10" t="str">
        <f t="array" ref="F2361">IFERROR(XLOOKUP(E2361,Operadores!A:A,Operadores!B:B))</f>
        <v>GAROMA</v>
      </c>
      <c r="G2361" s="16" t="s">
        <v>39</v>
      </c>
      <c r="H2361" s="13">
        <v>20.806606</v>
      </c>
      <c r="I2361" s="18">
        <v>350.0</v>
      </c>
      <c r="J2361" s="15">
        <f t="shared" si="5"/>
        <v>7282.3121</v>
      </c>
      <c r="K2361" s="10" t="str">
        <f t="array" ref="K2361">IFERROR(XLOOKUP(G2361,'Tipo de Carga'!A:A,'Tipo de Carga'!B:B))</f>
        <v>Autoabasto</v>
      </c>
      <c r="L2361" s="10">
        <f t="shared" si="2"/>
        <v>4</v>
      </c>
      <c r="M2361" s="10">
        <f t="shared" si="3"/>
        <v>23</v>
      </c>
      <c r="N2361" s="10">
        <f t="shared" si="4"/>
        <v>1</v>
      </c>
      <c r="O2361" s="10" t="str">
        <f t="array" ref="O2361">IFERROR(XLOOKUP(G2361,'Tipo de Carga'!A:A,'Tipo de Carga'!C:C))</f>
        <v>Diesel</v>
      </c>
    </row>
    <row r="2362">
      <c r="A2362" s="16">
        <v>1999.0</v>
      </c>
      <c r="B2362" s="10" t="str">
        <f t="array" ref="B2362">IFERROR(XLOOKUP(A2362,'Asignacion Ene'!A:A,'Asignacion Ene'!C:C))</f>
        <v>MeLi Dedicado Merida</v>
      </c>
      <c r="C2362" s="10" t="str">
        <f t="array" ref="C2362">IFERROR(XLOOKUP(A2362,'Asignacion Ene'!A:A,'Asignacion Ene'!B:B))</f>
        <v>EC-05</v>
      </c>
      <c r="D2362" s="28">
        <v>45680.0</v>
      </c>
      <c r="E2362" s="16" t="s">
        <v>88</v>
      </c>
      <c r="F2362" s="10" t="str">
        <f t="array" ref="F2362">IFERROR(XLOOKUP(E2362,Operadores!A:A,Operadores!B:B))</f>
        <v>CAMJOS</v>
      </c>
      <c r="G2362" s="16" t="s">
        <v>39</v>
      </c>
      <c r="H2362" s="13">
        <v>20.806606</v>
      </c>
      <c r="I2362" s="18">
        <v>259.0</v>
      </c>
      <c r="J2362" s="15">
        <f t="shared" si="5"/>
        <v>5388.910954</v>
      </c>
      <c r="K2362" s="10" t="str">
        <f t="array" ref="K2362">IFERROR(XLOOKUP(G2362,'Tipo de Carga'!A:A,'Tipo de Carga'!B:B))</f>
        <v>Autoabasto</v>
      </c>
      <c r="L2362" s="10">
        <f t="shared" si="2"/>
        <v>4</v>
      </c>
      <c r="M2362" s="10">
        <f t="shared" si="3"/>
        <v>23</v>
      </c>
      <c r="N2362" s="10">
        <f t="shared" si="4"/>
        <v>1</v>
      </c>
      <c r="O2362" s="10" t="str">
        <f t="array" ref="O2362">IFERROR(XLOOKUP(G2362,'Tipo de Carga'!A:A,'Tipo de Carga'!C:C))</f>
        <v>Diesel</v>
      </c>
    </row>
    <row r="2363">
      <c r="A2363" s="16">
        <v>1814.0</v>
      </c>
      <c r="B2363" s="10" t="str">
        <f t="array" ref="B2363">IFERROR(XLOOKUP(A2363,'Asignacion Ene'!A:A,'Asignacion Ene'!C:C))</f>
        <v>Wm Sencillo</v>
      </c>
      <c r="C2363" s="10" t="str">
        <f t="array" ref="C2363">IFERROR(XLOOKUP(A2363,'Asignacion Ene'!A:A,'Asignacion Ene'!B:B))</f>
        <v>EC-08</v>
      </c>
      <c r="D2363" s="28">
        <v>45680.0</v>
      </c>
      <c r="E2363" s="16" t="s">
        <v>97</v>
      </c>
      <c r="F2363" s="10" t="str">
        <f t="array" ref="F2363">IFERROR(XLOOKUP(E2363,Operadores!A:A,Operadores!B:B))</f>
        <v>DELALE</v>
      </c>
      <c r="G2363" s="16" t="s">
        <v>39</v>
      </c>
      <c r="H2363" s="13">
        <v>20.806606</v>
      </c>
      <c r="I2363" s="18">
        <v>186.0</v>
      </c>
      <c r="J2363" s="15">
        <f t="shared" si="5"/>
        <v>3870.028716</v>
      </c>
      <c r="K2363" s="10" t="str">
        <f t="array" ref="K2363">IFERROR(XLOOKUP(G2363,'Tipo de Carga'!A:A,'Tipo de Carga'!B:B))</f>
        <v>Autoabasto</v>
      </c>
      <c r="L2363" s="10">
        <f t="shared" si="2"/>
        <v>4</v>
      </c>
      <c r="M2363" s="10">
        <f t="shared" si="3"/>
        <v>23</v>
      </c>
      <c r="N2363" s="10">
        <f t="shared" si="4"/>
        <v>1</v>
      </c>
      <c r="O2363" s="10" t="str">
        <f t="array" ref="O2363">IFERROR(XLOOKUP(G2363,'Tipo de Carga'!A:A,'Tipo de Carga'!C:C))</f>
        <v>Diesel</v>
      </c>
    </row>
    <row r="2364">
      <c r="A2364" s="16">
        <v>2020.0</v>
      </c>
      <c r="B2364" s="10" t="str">
        <f t="array" ref="B2364">IFERROR(XLOOKUP(A2364,'Asignacion Ene'!A:A,'Asignacion Ene'!C:C))</f>
        <v>MeLi Dedicado Merida</v>
      </c>
      <c r="C2364" s="10" t="str">
        <f t="array" ref="C2364">IFERROR(XLOOKUP(A2364,'Asignacion Ene'!A:A,'Asignacion Ene'!B:B))</f>
        <v>EC-05</v>
      </c>
      <c r="D2364" s="28">
        <v>45680.0</v>
      </c>
      <c r="E2364" s="16" t="s">
        <v>283</v>
      </c>
      <c r="F2364" s="10" t="str">
        <f t="array" ref="F2364">IFERROR(XLOOKUP(E2364,Operadores!A:A,Operadores!B:B))</f>
        <v>MUÑOSC</v>
      </c>
      <c r="G2364" s="16" t="s">
        <v>39</v>
      </c>
      <c r="H2364" s="13">
        <v>20.806606</v>
      </c>
      <c r="I2364" s="18">
        <v>430.0</v>
      </c>
      <c r="J2364" s="15">
        <f t="shared" si="5"/>
        <v>8946.84058</v>
      </c>
      <c r="K2364" s="10" t="str">
        <f t="array" ref="K2364">IFERROR(XLOOKUP(G2364,'Tipo de Carga'!A:A,'Tipo de Carga'!B:B))</f>
        <v>Autoabasto</v>
      </c>
      <c r="L2364" s="10">
        <f t="shared" si="2"/>
        <v>4</v>
      </c>
      <c r="M2364" s="10">
        <f t="shared" si="3"/>
        <v>23</v>
      </c>
      <c r="N2364" s="10">
        <f t="shared" si="4"/>
        <v>1</v>
      </c>
      <c r="O2364" s="10" t="str">
        <f t="array" ref="O2364">IFERROR(XLOOKUP(G2364,'Tipo de Carga'!A:A,'Tipo de Carga'!C:C))</f>
        <v>Diesel</v>
      </c>
    </row>
    <row r="2365">
      <c r="A2365" s="16">
        <v>1715.0</v>
      </c>
      <c r="B2365" s="10" t="str">
        <f t="array" ref="B2365">IFERROR(XLOOKUP(A2365,'Asignacion Ene'!A:A,'Asignacion Ene'!C:C))</f>
        <v>Wm Full</v>
      </c>
      <c r="C2365" s="10" t="str">
        <f t="array" ref="C2365">IFERROR(XLOOKUP(A2365,'Asignacion Ene'!A:A,'Asignacion Ene'!B:B))</f>
        <v>EC-08</v>
      </c>
      <c r="D2365" s="28">
        <v>45680.0</v>
      </c>
      <c r="E2365" s="16" t="s">
        <v>262</v>
      </c>
      <c r="F2365" s="10" t="str">
        <f t="array" ref="F2365">IFERROR(XLOOKUP(E2365,Operadores!A:A,Operadores!B:B))</f>
        <v>HERMOI</v>
      </c>
      <c r="G2365" s="16" t="s">
        <v>39</v>
      </c>
      <c r="H2365" s="13">
        <v>20.806606</v>
      </c>
      <c r="I2365" s="18">
        <v>400.0</v>
      </c>
      <c r="J2365" s="15">
        <f t="shared" si="5"/>
        <v>8322.6424</v>
      </c>
      <c r="K2365" s="10" t="str">
        <f t="array" ref="K2365">IFERROR(XLOOKUP(G2365,'Tipo de Carga'!A:A,'Tipo de Carga'!B:B))</f>
        <v>Autoabasto</v>
      </c>
      <c r="L2365" s="10">
        <f t="shared" si="2"/>
        <v>4</v>
      </c>
      <c r="M2365" s="10">
        <f t="shared" si="3"/>
        <v>23</v>
      </c>
      <c r="N2365" s="10">
        <f t="shared" si="4"/>
        <v>1</v>
      </c>
      <c r="O2365" s="10" t="str">
        <f t="array" ref="O2365">IFERROR(XLOOKUP(G2365,'Tipo de Carga'!A:A,'Tipo de Carga'!C:C))</f>
        <v>Diesel</v>
      </c>
    </row>
    <row r="2366">
      <c r="A2366" s="16">
        <v>1758.0</v>
      </c>
      <c r="B2366" s="10" t="str">
        <f t="array" ref="B2366">IFERROR(XLOOKUP(A2366,'Asignacion Ene'!A:A,'Asignacion Ene'!C:C))</f>
        <v>Wm Full</v>
      </c>
      <c r="C2366" s="10" t="str">
        <f t="array" ref="C2366">IFERROR(XLOOKUP(A2366,'Asignacion Ene'!A:A,'Asignacion Ene'!B:B))</f>
        <v>EC-08</v>
      </c>
      <c r="D2366" s="28">
        <v>45680.0</v>
      </c>
      <c r="E2366" s="16" t="s">
        <v>259</v>
      </c>
      <c r="F2366" s="10" t="str">
        <f t="array" ref="F2366">IFERROR(XLOOKUP(E2366,Operadores!A:A,Operadores!B:B))</f>
        <v>PINGUA</v>
      </c>
      <c r="G2366" s="16" t="s">
        <v>39</v>
      </c>
      <c r="H2366" s="13">
        <v>20.806606</v>
      </c>
      <c r="I2366" s="18">
        <v>458.0</v>
      </c>
      <c r="J2366" s="15">
        <f t="shared" si="5"/>
        <v>9529.425548</v>
      </c>
      <c r="K2366" s="10" t="str">
        <f t="array" ref="K2366">IFERROR(XLOOKUP(G2366,'Tipo de Carga'!A:A,'Tipo de Carga'!B:B))</f>
        <v>Autoabasto</v>
      </c>
      <c r="L2366" s="10">
        <f t="shared" si="2"/>
        <v>4</v>
      </c>
      <c r="M2366" s="10">
        <f t="shared" si="3"/>
        <v>23</v>
      </c>
      <c r="N2366" s="10">
        <f t="shared" si="4"/>
        <v>1</v>
      </c>
      <c r="O2366" s="10" t="str">
        <f t="array" ref="O2366">IFERROR(XLOOKUP(G2366,'Tipo de Carga'!A:A,'Tipo de Carga'!C:C))</f>
        <v>Diesel</v>
      </c>
    </row>
    <row r="2367">
      <c r="A2367" s="16">
        <v>1991.0</v>
      </c>
      <c r="B2367" s="10" t="str">
        <f t="array" ref="B2367">IFERROR(XLOOKUP(A2367,'Asignacion Ene'!A:A,'Asignacion Ene'!C:C))</f>
        <v>MeLi Dedicado Merida</v>
      </c>
      <c r="C2367" s="10" t="str">
        <f t="array" ref="C2367">IFERROR(XLOOKUP(A2367,'Asignacion Ene'!A:A,'Asignacion Ene'!B:B))</f>
        <v>EC-05</v>
      </c>
      <c r="D2367" s="28">
        <v>45680.0</v>
      </c>
      <c r="E2367" s="16" t="s">
        <v>165</v>
      </c>
      <c r="F2367" s="10" t="str">
        <f t="array" ref="F2367">IFERROR(XLOOKUP(E2367,Operadores!A:A,Operadores!B:B))</f>
        <v>RUEREN</v>
      </c>
      <c r="G2367" s="16" t="s">
        <v>39</v>
      </c>
      <c r="H2367" s="13">
        <v>20.806606</v>
      </c>
      <c r="I2367" s="18">
        <v>255.0</v>
      </c>
      <c r="J2367" s="15">
        <f t="shared" si="5"/>
        <v>5305.68453</v>
      </c>
      <c r="K2367" s="10" t="str">
        <f t="array" ref="K2367">IFERROR(XLOOKUP(G2367,'Tipo de Carga'!A:A,'Tipo de Carga'!B:B))</f>
        <v>Autoabasto</v>
      </c>
      <c r="L2367" s="10">
        <f t="shared" si="2"/>
        <v>4</v>
      </c>
      <c r="M2367" s="10">
        <f t="shared" si="3"/>
        <v>23</v>
      </c>
      <c r="N2367" s="10">
        <f t="shared" si="4"/>
        <v>1</v>
      </c>
      <c r="O2367" s="10" t="str">
        <f t="array" ref="O2367">IFERROR(XLOOKUP(G2367,'Tipo de Carga'!A:A,'Tipo de Carga'!C:C))</f>
        <v>Diesel</v>
      </c>
    </row>
    <row r="2368">
      <c r="A2368" s="16">
        <v>2001.0</v>
      </c>
      <c r="B2368" s="10" t="str">
        <f t="array" ref="B2368">IFERROR(XLOOKUP(A2368,'Asignacion Ene'!A:A,'Asignacion Ene'!C:C))</f>
        <v>MeLi Dedicado Merida</v>
      </c>
      <c r="C2368" s="10" t="str">
        <f t="array" ref="C2368">IFERROR(XLOOKUP(A2368,'Asignacion Ene'!A:A,'Asignacion Ene'!B:B))</f>
        <v>EC-05</v>
      </c>
      <c r="D2368" s="28">
        <v>45680.0</v>
      </c>
      <c r="E2368" s="16" t="s">
        <v>173</v>
      </c>
      <c r="F2368" s="10" t="str">
        <f t="array" ref="F2368">IFERROR(XLOOKUP(E2368,Operadores!A:A,Operadores!B:B))</f>
        <v>GARJUL</v>
      </c>
      <c r="G2368" s="16" t="s">
        <v>39</v>
      </c>
      <c r="H2368" s="13">
        <v>20.806606</v>
      </c>
      <c r="I2368" s="18">
        <v>460.0</v>
      </c>
      <c r="J2368" s="15">
        <f t="shared" si="5"/>
        <v>9571.03876</v>
      </c>
      <c r="K2368" s="10" t="str">
        <f t="array" ref="K2368">IFERROR(XLOOKUP(G2368,'Tipo de Carga'!A:A,'Tipo de Carga'!B:B))</f>
        <v>Autoabasto</v>
      </c>
      <c r="L2368" s="10">
        <f t="shared" si="2"/>
        <v>4</v>
      </c>
      <c r="M2368" s="10">
        <f t="shared" si="3"/>
        <v>23</v>
      </c>
      <c r="N2368" s="10">
        <f t="shared" si="4"/>
        <v>1</v>
      </c>
      <c r="O2368" s="10" t="str">
        <f t="array" ref="O2368">IFERROR(XLOOKUP(G2368,'Tipo de Carga'!A:A,'Tipo de Carga'!C:C))</f>
        <v>Diesel</v>
      </c>
    </row>
    <row r="2369">
      <c r="A2369" s="16">
        <v>1806.0</v>
      </c>
      <c r="B2369" s="10" t="str">
        <f t="array" ref="B2369">IFERROR(XLOOKUP(A2369,'Asignacion Ene'!A:A,'Asignacion Ene'!C:C))</f>
        <v>Sayer Full</v>
      </c>
      <c r="C2369" s="10" t="str">
        <f t="array" ref="C2369">IFERROR(XLOOKUP(A2369,'Asignacion Ene'!A:A,'Asignacion Ene'!B:B))</f>
        <v>EC-04</v>
      </c>
      <c r="D2369" s="28">
        <v>45680.0</v>
      </c>
      <c r="E2369" s="16" t="s">
        <v>257</v>
      </c>
      <c r="F2369" s="10" t="str">
        <f t="array" ref="F2369">IFERROR(XLOOKUP(E2369,Operadores!A:A,Operadores!B:B))</f>
        <v>DIAOMA</v>
      </c>
      <c r="G2369" s="16" t="s">
        <v>39</v>
      </c>
      <c r="H2369" s="13">
        <v>20.806606</v>
      </c>
      <c r="I2369" s="18">
        <v>481.0</v>
      </c>
      <c r="J2369" s="15">
        <f t="shared" si="5"/>
        <v>10007.97749</v>
      </c>
      <c r="K2369" s="10" t="str">
        <f t="array" ref="K2369">IFERROR(XLOOKUP(G2369,'Tipo de Carga'!A:A,'Tipo de Carga'!B:B))</f>
        <v>Autoabasto</v>
      </c>
      <c r="L2369" s="10">
        <f t="shared" si="2"/>
        <v>4</v>
      </c>
      <c r="M2369" s="10">
        <f t="shared" si="3"/>
        <v>23</v>
      </c>
      <c r="N2369" s="10">
        <f t="shared" si="4"/>
        <v>1</v>
      </c>
      <c r="O2369" s="10" t="str">
        <f t="array" ref="O2369">IFERROR(XLOOKUP(G2369,'Tipo de Carga'!A:A,'Tipo de Carga'!C:C))</f>
        <v>Diesel</v>
      </c>
    </row>
    <row r="2370">
      <c r="A2370" s="16">
        <v>2013.0</v>
      </c>
      <c r="B2370" s="10" t="str">
        <f t="array" ref="B2370">IFERROR(XLOOKUP(A2370,'Asignacion Ene'!A:A,'Asignacion Ene'!C:C))</f>
        <v>MeLi Dedicado Merida</v>
      </c>
      <c r="C2370" s="10" t="str">
        <f t="array" ref="C2370">IFERROR(XLOOKUP(A2370,'Asignacion Ene'!A:A,'Asignacion Ene'!B:B))</f>
        <v>EC-05</v>
      </c>
      <c r="D2370" s="28">
        <v>45680.0</v>
      </c>
      <c r="E2370" s="16" t="s">
        <v>417</v>
      </c>
      <c r="F2370" s="10" t="str">
        <f t="array" ref="F2370">IFERROR(XLOOKUP(E2370,Operadores!A:A,Operadores!B:B))</f>
        <v>MONJON</v>
      </c>
      <c r="G2370" s="16" t="s">
        <v>39</v>
      </c>
      <c r="H2370" s="13">
        <v>20.806606</v>
      </c>
      <c r="I2370" s="18">
        <v>318.0</v>
      </c>
      <c r="J2370" s="15">
        <f t="shared" si="5"/>
        <v>6616.500708</v>
      </c>
      <c r="K2370" s="10" t="str">
        <f t="array" ref="K2370">IFERROR(XLOOKUP(G2370,'Tipo de Carga'!A:A,'Tipo de Carga'!B:B))</f>
        <v>Autoabasto</v>
      </c>
      <c r="L2370" s="10">
        <f t="shared" si="2"/>
        <v>4</v>
      </c>
      <c r="M2370" s="10">
        <f t="shared" si="3"/>
        <v>23</v>
      </c>
      <c r="N2370" s="10">
        <f t="shared" si="4"/>
        <v>1</v>
      </c>
      <c r="O2370" s="10" t="str">
        <f t="array" ref="O2370">IFERROR(XLOOKUP(G2370,'Tipo de Carga'!A:A,'Tipo de Carga'!C:C))</f>
        <v>Diesel</v>
      </c>
    </row>
    <row r="2371">
      <c r="A2371" s="16">
        <v>2008.0</v>
      </c>
      <c r="B2371" s="10" t="str">
        <f t="array" ref="B2371">IFERROR(XLOOKUP(A2371,'Asignacion Ene'!A:A,'Asignacion Ene'!C:C))</f>
        <v>MeLi Dedicado Merida</v>
      </c>
      <c r="C2371" s="10" t="str">
        <f t="array" ref="C2371">IFERROR(XLOOKUP(A2371,'Asignacion Ene'!A:A,'Asignacion Ene'!B:B))</f>
        <v>EC-05</v>
      </c>
      <c r="D2371" s="28">
        <v>45680.0</v>
      </c>
      <c r="E2371" s="16" t="s">
        <v>28</v>
      </c>
      <c r="F2371" s="10" t="str">
        <f t="array" ref="F2371">IFERROR(XLOOKUP(E2371,Operadores!A:A,Operadores!B:B))</f>
        <v>CADEMM</v>
      </c>
      <c r="G2371" s="16" t="s">
        <v>39</v>
      </c>
      <c r="H2371" s="13">
        <v>20.806606</v>
      </c>
      <c r="I2371" s="18">
        <v>256.0</v>
      </c>
      <c r="J2371" s="15">
        <f t="shared" si="5"/>
        <v>5326.491136</v>
      </c>
      <c r="K2371" s="10" t="str">
        <f t="array" ref="K2371">IFERROR(XLOOKUP(G2371,'Tipo de Carga'!A:A,'Tipo de Carga'!B:B))</f>
        <v>Autoabasto</v>
      </c>
      <c r="L2371" s="10">
        <f t="shared" si="2"/>
        <v>4</v>
      </c>
      <c r="M2371" s="10">
        <f t="shared" si="3"/>
        <v>23</v>
      </c>
      <c r="N2371" s="10">
        <f t="shared" si="4"/>
        <v>1</v>
      </c>
      <c r="O2371" s="10" t="str">
        <f t="array" ref="O2371">IFERROR(XLOOKUP(G2371,'Tipo de Carga'!A:A,'Tipo de Carga'!C:C))</f>
        <v>Diesel</v>
      </c>
    </row>
    <row r="2372">
      <c r="A2372" s="16">
        <v>2031.0</v>
      </c>
      <c r="B2372" s="10" t="str">
        <f t="array" ref="B2372">IFERROR(XLOOKUP(A2372,'Asignacion Ene'!A:A,'Asignacion Ene'!C:C))</f>
        <v>MeLi Dedicado Merida</v>
      </c>
      <c r="C2372" s="10" t="str">
        <f t="array" ref="C2372">IFERROR(XLOOKUP(A2372,'Asignacion Ene'!A:A,'Asignacion Ene'!B:B))</f>
        <v>EC-05</v>
      </c>
      <c r="D2372" s="28">
        <v>45680.0</v>
      </c>
      <c r="E2372" s="16" t="s">
        <v>239</v>
      </c>
      <c r="F2372" s="10" t="str">
        <f t="array" ref="F2372">IFERROR(XLOOKUP(E2372,Operadores!A:A,Operadores!B:B))</f>
        <v>LEOJUA</v>
      </c>
      <c r="G2372" s="16" t="s">
        <v>39</v>
      </c>
      <c r="H2372" s="13">
        <v>20.806606</v>
      </c>
      <c r="I2372" s="18">
        <v>228.0</v>
      </c>
      <c r="J2372" s="15">
        <f t="shared" si="5"/>
        <v>4743.906168</v>
      </c>
      <c r="K2372" s="10" t="str">
        <f t="array" ref="K2372">IFERROR(XLOOKUP(G2372,'Tipo de Carga'!A:A,'Tipo de Carga'!B:B))</f>
        <v>Autoabasto</v>
      </c>
      <c r="L2372" s="10">
        <f t="shared" si="2"/>
        <v>4</v>
      </c>
      <c r="M2372" s="10">
        <f t="shared" si="3"/>
        <v>23</v>
      </c>
      <c r="N2372" s="10">
        <f t="shared" si="4"/>
        <v>1</v>
      </c>
      <c r="O2372" s="10" t="str">
        <f t="array" ref="O2372">IFERROR(XLOOKUP(G2372,'Tipo de Carga'!A:A,'Tipo de Carga'!C:C))</f>
        <v>Diesel</v>
      </c>
    </row>
    <row r="2373">
      <c r="A2373" s="16">
        <v>1856.0</v>
      </c>
      <c r="B2373" s="10" t="str">
        <f t="array" ref="B2373">IFERROR(XLOOKUP(A2373,'Asignacion Ene'!A:A,'Asignacion Ene'!C:C))</f>
        <v>Pipas</v>
      </c>
      <c r="C2373" s="10" t="str">
        <f t="array" ref="C2373">IFERROR(XLOOKUP(A2373,'Asignacion Ene'!A:A,'Asignacion Ene'!B:B))</f>
        <v>EC-02</v>
      </c>
      <c r="D2373" s="28">
        <v>45680.0</v>
      </c>
      <c r="E2373" s="16" t="s">
        <v>291</v>
      </c>
      <c r="F2373" s="10" t="str">
        <f t="array" ref="F2373">IFERROR(XLOOKUP(E2373,Operadores!A:A,Operadores!B:B))</f>
        <v>PACJOS</v>
      </c>
      <c r="G2373" s="16" t="s">
        <v>103</v>
      </c>
      <c r="H2373" s="13">
        <v>25.29</v>
      </c>
      <c r="I2373" s="18">
        <v>474.0</v>
      </c>
      <c r="J2373" s="15">
        <f t="shared" si="5"/>
        <v>11987.46</v>
      </c>
      <c r="K2373" s="10" t="str">
        <f t="array" ref="K2373">IFERROR(XLOOKUP(G2373,'Tipo de Carga'!A:A,'Tipo de Carga'!B:B))</f>
        <v>Ticket</v>
      </c>
      <c r="L2373" s="10">
        <f t="shared" si="2"/>
        <v>4</v>
      </c>
      <c r="M2373" s="10">
        <f t="shared" si="3"/>
        <v>23</v>
      </c>
      <c r="N2373" s="10">
        <f t="shared" si="4"/>
        <v>1</v>
      </c>
      <c r="O2373" s="10" t="str">
        <f t="array" ref="O2373">IFERROR(XLOOKUP(G2373,'Tipo de Carga'!A:A,'Tipo de Carga'!C:C))</f>
        <v>Diesel</v>
      </c>
    </row>
    <row r="2374">
      <c r="A2374" s="16">
        <v>1938.0</v>
      </c>
      <c r="B2374" s="10" t="str">
        <f t="array" ref="B2374">IFERROR(XLOOKUP(A2374,'Asignacion Ene'!A:A,'Asignacion Ene'!C:C))</f>
        <v>Sayer Sencillo</v>
      </c>
      <c r="C2374" s="10" t="str">
        <f t="array" ref="C2374">IFERROR(XLOOKUP(A2374,'Asignacion Ene'!A:A,'Asignacion Ene'!B:B))</f>
        <v>EC-04</v>
      </c>
      <c r="D2374" s="28">
        <v>45680.0</v>
      </c>
      <c r="E2374" s="19" t="s">
        <v>256</v>
      </c>
      <c r="F2374" s="10" t="str">
        <f t="array" ref="F2374">IFERROR(XLOOKUP(E2374,Operadores!A:A,Operadores!B:B))</f>
        <v>SOSCA01</v>
      </c>
      <c r="G2374" s="16" t="s">
        <v>103</v>
      </c>
      <c r="H2374" s="13">
        <v>26.54</v>
      </c>
      <c r="I2374" s="18">
        <v>543.0</v>
      </c>
      <c r="J2374" s="15">
        <f t="shared" si="5"/>
        <v>14411.22</v>
      </c>
      <c r="K2374" s="10" t="str">
        <f t="array" ref="K2374">IFERROR(XLOOKUP(G2374,'Tipo de Carga'!A:A,'Tipo de Carga'!B:B))</f>
        <v>Ticket</v>
      </c>
      <c r="L2374" s="10">
        <f t="shared" si="2"/>
        <v>4</v>
      </c>
      <c r="M2374" s="10">
        <f t="shared" si="3"/>
        <v>23</v>
      </c>
      <c r="N2374" s="10">
        <f t="shared" si="4"/>
        <v>1</v>
      </c>
      <c r="O2374" s="10" t="str">
        <f t="array" ref="O2374">IFERROR(XLOOKUP(G2374,'Tipo de Carga'!A:A,'Tipo de Carga'!C:C))</f>
        <v>Diesel</v>
      </c>
    </row>
    <row r="2375">
      <c r="A2375" s="16">
        <v>1800.0</v>
      </c>
      <c r="B2375" s="10" t="str">
        <f t="array" ref="B2375">IFERROR(XLOOKUP(A2375,'Asignacion Ene'!A:A,'Asignacion Ene'!C:C))</f>
        <v>Sayer Full</v>
      </c>
      <c r="C2375" s="10" t="str">
        <f t="array" ref="C2375">IFERROR(XLOOKUP(A2375,'Asignacion Ene'!A:A,'Asignacion Ene'!B:B))</f>
        <v>EC-04</v>
      </c>
      <c r="D2375" s="28">
        <v>45680.0</v>
      </c>
      <c r="E2375" s="19" t="s">
        <v>314</v>
      </c>
      <c r="F2375" s="10" t="str">
        <f t="array" ref="F2375">IFERROR(XLOOKUP(E2375,Operadores!A:A,Operadores!B:B))</f>
        <v>PERJU03</v>
      </c>
      <c r="G2375" s="16" t="s">
        <v>103</v>
      </c>
      <c r="H2375" s="13">
        <v>26.54</v>
      </c>
      <c r="I2375" s="18">
        <v>144.0</v>
      </c>
      <c r="J2375" s="15">
        <f t="shared" si="5"/>
        <v>3821.76</v>
      </c>
      <c r="K2375" s="10" t="str">
        <f t="array" ref="K2375">IFERROR(XLOOKUP(G2375,'Tipo de Carga'!A:A,'Tipo de Carga'!B:B))</f>
        <v>Ticket</v>
      </c>
      <c r="L2375" s="10">
        <f t="shared" si="2"/>
        <v>4</v>
      </c>
      <c r="M2375" s="10">
        <f t="shared" si="3"/>
        <v>23</v>
      </c>
      <c r="N2375" s="10">
        <f t="shared" si="4"/>
        <v>1</v>
      </c>
      <c r="O2375" s="10" t="str">
        <f t="array" ref="O2375">IFERROR(XLOOKUP(G2375,'Tipo de Carga'!A:A,'Tipo de Carga'!C:C))</f>
        <v>Diesel</v>
      </c>
    </row>
    <row r="2376">
      <c r="A2376" s="16">
        <v>1714.0</v>
      </c>
      <c r="B2376" s="10" t="str">
        <f t="array" ref="B2376">IFERROR(XLOOKUP(A2376,'Asignacion Ene'!A:A,'Asignacion Ene'!C:C))</f>
        <v>Wm Sencillo</v>
      </c>
      <c r="C2376" s="10" t="str">
        <f t="array" ref="C2376">IFERROR(XLOOKUP(A2376,'Asignacion Ene'!A:A,'Asignacion Ene'!B:B))</f>
        <v>EC-08</v>
      </c>
      <c r="D2376" s="28">
        <v>45680.0</v>
      </c>
      <c r="E2376" s="19" t="s">
        <v>431</v>
      </c>
      <c r="F2376" s="10" t="str">
        <f t="array" ref="F2376">IFERROR(XLOOKUP(E2376,Operadores!A:A,Operadores!B:B))</f>
        <v>DELANG</v>
      </c>
      <c r="G2376" s="16" t="s">
        <v>103</v>
      </c>
      <c r="H2376" s="13">
        <v>26.45</v>
      </c>
      <c r="I2376" s="18">
        <v>452.0</v>
      </c>
      <c r="J2376" s="15">
        <f t="shared" si="5"/>
        <v>11955.4</v>
      </c>
      <c r="K2376" s="10" t="str">
        <f t="array" ref="K2376">IFERROR(XLOOKUP(G2376,'Tipo de Carga'!A:A,'Tipo de Carga'!B:B))</f>
        <v>Ticket</v>
      </c>
      <c r="L2376" s="10">
        <f t="shared" si="2"/>
        <v>4</v>
      </c>
      <c r="M2376" s="10">
        <f t="shared" si="3"/>
        <v>23</v>
      </c>
      <c r="N2376" s="10">
        <f t="shared" si="4"/>
        <v>1</v>
      </c>
      <c r="O2376" s="10" t="str">
        <f t="array" ref="O2376">IFERROR(XLOOKUP(G2376,'Tipo de Carga'!A:A,'Tipo de Carga'!C:C))</f>
        <v>Diesel</v>
      </c>
    </row>
    <row r="2377">
      <c r="A2377" s="16">
        <v>1798.0</v>
      </c>
      <c r="B2377" s="10" t="str">
        <f t="array" ref="B2377">IFERROR(XLOOKUP(A2377,'Asignacion Ene'!A:A,'Asignacion Ene'!C:C))</f>
        <v>Wm Full</v>
      </c>
      <c r="C2377" s="10" t="str">
        <f t="array" ref="C2377">IFERROR(XLOOKUP(A2377,'Asignacion Ene'!A:A,'Asignacion Ene'!B:B))</f>
        <v>EC-08</v>
      </c>
      <c r="D2377" s="28">
        <v>45680.0</v>
      </c>
      <c r="E2377" s="19" t="s">
        <v>42</v>
      </c>
      <c r="F2377" s="10" t="str">
        <f t="array" ref="F2377">IFERROR(XLOOKUP(E2377,Operadores!A:A,Operadores!B:B))</f>
        <v>COPJAI</v>
      </c>
      <c r="G2377" s="16" t="s">
        <v>103</v>
      </c>
      <c r="H2377" s="13">
        <v>25.99</v>
      </c>
      <c r="I2377" s="18">
        <v>445.0</v>
      </c>
      <c r="J2377" s="15">
        <f t="shared" si="5"/>
        <v>11565.55</v>
      </c>
      <c r="K2377" s="10" t="str">
        <f t="array" ref="K2377">IFERROR(XLOOKUP(G2377,'Tipo de Carga'!A:A,'Tipo de Carga'!B:B))</f>
        <v>Ticket</v>
      </c>
      <c r="L2377" s="10">
        <f t="shared" si="2"/>
        <v>4</v>
      </c>
      <c r="M2377" s="10">
        <f t="shared" si="3"/>
        <v>23</v>
      </c>
      <c r="N2377" s="10">
        <f t="shared" si="4"/>
        <v>1</v>
      </c>
      <c r="O2377" s="10" t="str">
        <f t="array" ref="O2377">IFERROR(XLOOKUP(G2377,'Tipo de Carga'!A:A,'Tipo de Carga'!C:C))</f>
        <v>Diesel</v>
      </c>
    </row>
    <row r="2378">
      <c r="A2378" s="16">
        <v>1939.0</v>
      </c>
      <c r="B2378" s="10" t="str">
        <f t="array" ref="B2378">IFERROR(XLOOKUP(A2378,'Asignacion Ene'!A:A,'Asignacion Ene'!C:C))</f>
        <v>Full Liver</v>
      </c>
      <c r="C2378" s="10" t="str">
        <f t="array" ref="C2378">IFERROR(XLOOKUP(A2378,'Asignacion Ene'!A:A,'Asignacion Ene'!B:B))</f>
        <v>EC-01</v>
      </c>
      <c r="D2378" s="28">
        <v>45680.0</v>
      </c>
      <c r="E2378" s="19" t="s">
        <v>116</v>
      </c>
      <c r="F2378" s="10" t="str">
        <f t="array" ref="F2378">IFERROR(XLOOKUP(E2378,Operadores!A:A,Operadores!B:B))</f>
        <v>TORBR01</v>
      </c>
      <c r="G2378" s="16" t="s">
        <v>103</v>
      </c>
      <c r="H2378" s="13">
        <v>25.51</v>
      </c>
      <c r="I2378" s="18">
        <v>220.0</v>
      </c>
      <c r="J2378" s="15">
        <f t="shared" si="5"/>
        <v>5612.2</v>
      </c>
      <c r="K2378" s="10" t="str">
        <f t="array" ref="K2378">IFERROR(XLOOKUP(G2378,'Tipo de Carga'!A:A,'Tipo de Carga'!B:B))</f>
        <v>Ticket</v>
      </c>
      <c r="L2378" s="10">
        <f t="shared" si="2"/>
        <v>4</v>
      </c>
      <c r="M2378" s="10">
        <f t="shared" si="3"/>
        <v>23</v>
      </c>
      <c r="N2378" s="10">
        <f t="shared" si="4"/>
        <v>1</v>
      </c>
      <c r="O2378" s="10" t="str">
        <f t="array" ref="O2378">IFERROR(XLOOKUP(G2378,'Tipo de Carga'!A:A,'Tipo de Carga'!C:C))</f>
        <v>Diesel</v>
      </c>
    </row>
    <row r="2379">
      <c r="A2379" s="16">
        <v>1956.0</v>
      </c>
      <c r="B2379" s="10" t="str">
        <f t="array" ref="B2379">IFERROR(XLOOKUP(A2379,'Asignacion Ene'!A:A,'Asignacion Ene'!C:C))</f>
        <v>MeLi asignado SD</v>
      </c>
      <c r="C2379" s="10" t="str">
        <f t="array" ref="C2379">IFERROR(XLOOKUP(A2379,'Asignacion Ene'!A:A,'Asignacion Ene'!B:B))</f>
        <v>EC-05</v>
      </c>
      <c r="D2379" s="28">
        <v>45680.0</v>
      </c>
      <c r="E2379" s="19" t="s">
        <v>38</v>
      </c>
      <c r="F2379" s="10" t="str">
        <f t="array" ref="F2379">IFERROR(XLOOKUP(E2379,Operadores!A:A,Operadores!B:B))</f>
        <v>BENMAX</v>
      </c>
      <c r="G2379" s="16" t="s">
        <v>103</v>
      </c>
      <c r="H2379" s="13">
        <v>25.65</v>
      </c>
      <c r="I2379" s="18">
        <v>203.0</v>
      </c>
      <c r="J2379" s="15">
        <f t="shared" si="5"/>
        <v>5206.95</v>
      </c>
      <c r="K2379" s="10" t="str">
        <f t="array" ref="K2379">IFERROR(XLOOKUP(G2379,'Tipo de Carga'!A:A,'Tipo de Carga'!B:B))</f>
        <v>Ticket</v>
      </c>
      <c r="L2379" s="10">
        <f t="shared" si="2"/>
        <v>4</v>
      </c>
      <c r="M2379" s="10">
        <f t="shared" si="3"/>
        <v>23</v>
      </c>
      <c r="N2379" s="10">
        <f t="shared" si="4"/>
        <v>1</v>
      </c>
      <c r="O2379" s="10" t="str">
        <f t="array" ref="O2379">IFERROR(XLOOKUP(G2379,'Tipo de Carga'!A:A,'Tipo de Carga'!C:C))</f>
        <v>Diesel</v>
      </c>
    </row>
    <row r="2380">
      <c r="A2380" s="16">
        <v>1921.0</v>
      </c>
      <c r="B2380" s="10" t="str">
        <f t="array" ref="B2380">IFERROR(XLOOKUP(A2380,'Asignacion Ene'!A:A,'Asignacion Ene'!C:C))</f>
        <v>Circuitos</v>
      </c>
      <c r="C2380" s="10" t="str">
        <f t="array" ref="C2380">IFERROR(XLOOKUP(A2380,'Asignacion Ene'!A:A,'Asignacion Ene'!B:B))</f>
        <v>EC-03</v>
      </c>
      <c r="D2380" s="28">
        <v>45680.0</v>
      </c>
      <c r="E2380" s="19" t="s">
        <v>107</v>
      </c>
      <c r="F2380" s="10" t="str">
        <f t="array" ref="F2380">IFERROR(XLOOKUP(E2380,Operadores!A:A,Operadores!B:B))</f>
        <v>MIREDM</v>
      </c>
      <c r="G2380" s="16" t="s">
        <v>109</v>
      </c>
      <c r="H2380" s="13">
        <v>10.25</v>
      </c>
      <c r="I2380" s="18">
        <v>254.0</v>
      </c>
      <c r="J2380" s="15">
        <f t="shared" si="5"/>
        <v>2603.5</v>
      </c>
      <c r="K2380" s="10" t="str">
        <f t="array" ref="K2380">IFERROR(XLOOKUP(G2380,'Tipo de Carga'!A:A,'Tipo de Carga'!B:B))</f>
        <v>Natgas</v>
      </c>
      <c r="L2380" s="10">
        <f t="shared" si="2"/>
        <v>4</v>
      </c>
      <c r="M2380" s="10">
        <f t="shared" si="3"/>
        <v>23</v>
      </c>
      <c r="N2380" s="10">
        <f t="shared" si="4"/>
        <v>1</v>
      </c>
      <c r="O2380" s="10" t="str">
        <f t="array" ref="O2380">IFERROR(XLOOKUP(G2380,'Tipo de Carga'!A:A,'Tipo de Carga'!C:C))</f>
        <v>GNC</v>
      </c>
    </row>
    <row r="2381">
      <c r="A2381" s="16">
        <v>1917.0</v>
      </c>
      <c r="B2381" s="10" t="str">
        <f t="array" ref="B2381">IFERROR(XLOOKUP(A2381,'Asignacion Ene'!A:A,'Asignacion Ene'!C:C))</f>
        <v>MeLi asignado SD</v>
      </c>
      <c r="C2381" s="10" t="str">
        <f t="array" ref="C2381">IFERROR(XLOOKUP(A2381,'Asignacion Ene'!A:A,'Asignacion Ene'!B:B))</f>
        <v>EC-05</v>
      </c>
      <c r="D2381" s="28">
        <v>45680.0</v>
      </c>
      <c r="E2381" s="19" t="s">
        <v>184</v>
      </c>
      <c r="F2381" s="10" t="str">
        <f t="array" ref="F2381">IFERROR(XLOOKUP(E2381,Operadores!A:A,Operadores!B:B))</f>
        <v>ARASAL</v>
      </c>
      <c r="G2381" s="16" t="s">
        <v>185</v>
      </c>
      <c r="H2381" s="13">
        <v>10.25</v>
      </c>
      <c r="I2381" s="18">
        <v>183.0</v>
      </c>
      <c r="J2381" s="15">
        <f t="shared" si="5"/>
        <v>1875.75</v>
      </c>
      <c r="K2381" s="10" t="str">
        <f t="array" ref="K2381">IFERROR(XLOOKUP(G2381,'Tipo de Carga'!A:A,'Tipo de Carga'!B:B))</f>
        <v>Natgas</v>
      </c>
      <c r="L2381" s="10">
        <f t="shared" si="2"/>
        <v>4</v>
      </c>
      <c r="M2381" s="10">
        <f t="shared" si="3"/>
        <v>23</v>
      </c>
      <c r="N2381" s="10">
        <f t="shared" si="4"/>
        <v>1</v>
      </c>
      <c r="O2381" s="10" t="str">
        <f t="array" ref="O2381">IFERROR(XLOOKUP(G2381,'Tipo de Carga'!A:A,'Tipo de Carga'!C:C))</f>
        <v>GNC</v>
      </c>
    </row>
    <row r="2382">
      <c r="A2382" s="16">
        <v>1921.0</v>
      </c>
      <c r="B2382" s="10" t="str">
        <f t="array" ref="B2382">IFERROR(XLOOKUP(A2382,'Asignacion Ene'!A:A,'Asignacion Ene'!C:C))</f>
        <v>Circuitos</v>
      </c>
      <c r="C2382" s="10" t="str">
        <f t="array" ref="C2382">IFERROR(XLOOKUP(A2382,'Asignacion Ene'!A:A,'Asignacion Ene'!B:B))</f>
        <v>EC-03</v>
      </c>
      <c r="D2382" s="28">
        <v>45680.0</v>
      </c>
      <c r="E2382" s="19" t="s">
        <v>107</v>
      </c>
      <c r="F2382" s="10" t="str">
        <f t="array" ref="F2382">IFERROR(XLOOKUP(E2382,Operadores!A:A,Operadores!B:B))</f>
        <v>MIREDM</v>
      </c>
      <c r="G2382" s="16" t="s">
        <v>111</v>
      </c>
      <c r="H2382" s="13">
        <v>10.65</v>
      </c>
      <c r="I2382" s="18">
        <v>243.0</v>
      </c>
      <c r="J2382" s="15">
        <f t="shared" si="5"/>
        <v>2587.95</v>
      </c>
      <c r="K2382" s="10" t="str">
        <f t="array" ref="K2382">IFERROR(XLOOKUP(G2382,'Tipo de Carga'!A:A,'Tipo de Carga'!B:B))</f>
        <v>COMSUSTENTA</v>
      </c>
      <c r="L2382" s="10">
        <f t="shared" si="2"/>
        <v>4</v>
      </c>
      <c r="M2382" s="10">
        <f t="shared" si="3"/>
        <v>23</v>
      </c>
      <c r="N2382" s="10">
        <f t="shared" si="4"/>
        <v>1</v>
      </c>
      <c r="O2382" s="10" t="str">
        <f t="array" ref="O2382">IFERROR(XLOOKUP(G2382,'Tipo de Carga'!A:A,'Tipo de Carga'!C:C))</f>
        <v>GNC</v>
      </c>
    </row>
    <row r="2383">
      <c r="A2383" s="16">
        <v>1923.0</v>
      </c>
      <c r="B2383" s="10" t="str">
        <f t="array" ref="B2383">IFERROR(XLOOKUP(A2383,'Asignacion Ene'!A:A,'Asignacion Ene'!C:C))</f>
        <v>MeLi Ded Puebla</v>
      </c>
      <c r="C2383" s="10" t="str">
        <f t="array" ref="C2383">IFERROR(XLOOKUP(A2383,'Asignacion Ene'!A:A,'Asignacion Ene'!B:B))</f>
        <v>EC-05</v>
      </c>
      <c r="D2383" s="28">
        <v>45680.0</v>
      </c>
      <c r="E2383" s="19" t="s">
        <v>233</v>
      </c>
      <c r="F2383" s="10" t="str">
        <f t="array" ref="F2383">IFERROR(XLOOKUP(E2383,Operadores!A:A,Operadores!B:B))</f>
        <v>REYFER01</v>
      </c>
      <c r="G2383" s="16" t="s">
        <v>111</v>
      </c>
      <c r="H2383" s="13">
        <v>10.65</v>
      </c>
      <c r="I2383" s="18">
        <v>205.0</v>
      </c>
      <c r="J2383" s="15">
        <f t="shared" si="5"/>
        <v>2183.25</v>
      </c>
      <c r="K2383" s="10" t="str">
        <f t="array" ref="K2383">IFERROR(XLOOKUP(G2383,'Tipo de Carga'!A:A,'Tipo de Carga'!B:B))</f>
        <v>COMSUSTENTA</v>
      </c>
      <c r="L2383" s="10">
        <f t="shared" si="2"/>
        <v>4</v>
      </c>
      <c r="M2383" s="10">
        <f t="shared" si="3"/>
        <v>23</v>
      </c>
      <c r="N2383" s="10">
        <f t="shared" si="4"/>
        <v>1</v>
      </c>
      <c r="O2383" s="10" t="str">
        <f t="array" ref="O2383">IFERROR(XLOOKUP(G2383,'Tipo de Carga'!A:A,'Tipo de Carga'!C:C))</f>
        <v>GNC</v>
      </c>
    </row>
    <row r="2384">
      <c r="A2384" s="16">
        <v>1928.0</v>
      </c>
      <c r="B2384" s="10" t="str">
        <f t="array" ref="B2384">IFERROR(XLOOKUP(A2384,'Asignacion Ene'!A:A,'Asignacion Ene'!C:C))</f>
        <v>MeLi Ded Puebla</v>
      </c>
      <c r="C2384" s="10" t="str">
        <f t="array" ref="C2384">IFERROR(XLOOKUP(A2384,'Asignacion Ene'!A:A,'Asignacion Ene'!B:B))</f>
        <v>EC-05</v>
      </c>
      <c r="D2384" s="28">
        <v>45680.0</v>
      </c>
      <c r="E2384" s="19" t="s">
        <v>234</v>
      </c>
      <c r="F2384" s="10" t="str">
        <f t="array" ref="F2384">IFERROR(XLOOKUP(E2384,Operadores!A:A,Operadores!B:B))</f>
        <v>BARPED</v>
      </c>
      <c r="G2384" s="16" t="s">
        <v>111</v>
      </c>
      <c r="H2384" s="13">
        <v>10.65</v>
      </c>
      <c r="I2384" s="18">
        <v>254.0</v>
      </c>
      <c r="J2384" s="15">
        <f t="shared" si="5"/>
        <v>2705.1</v>
      </c>
      <c r="K2384" s="10" t="str">
        <f t="array" ref="K2384">IFERROR(XLOOKUP(G2384,'Tipo de Carga'!A:A,'Tipo de Carga'!B:B))</f>
        <v>COMSUSTENTA</v>
      </c>
      <c r="L2384" s="10">
        <f t="shared" si="2"/>
        <v>4</v>
      </c>
      <c r="M2384" s="10">
        <f t="shared" si="3"/>
        <v>23</v>
      </c>
      <c r="N2384" s="10">
        <f t="shared" si="4"/>
        <v>1</v>
      </c>
      <c r="O2384" s="10" t="str">
        <f t="array" ref="O2384">IFERROR(XLOOKUP(G2384,'Tipo de Carga'!A:A,'Tipo de Carga'!C:C))</f>
        <v>GNC</v>
      </c>
    </row>
    <row r="2385">
      <c r="A2385" s="16">
        <v>1735.0</v>
      </c>
      <c r="B2385" s="10" t="str">
        <f t="array" ref="B2385">IFERROR(XLOOKUP(A2385,'Asignacion Ene'!A:A,'Asignacion Ene'!C:C))</f>
        <v>Pilgrims Tepo</v>
      </c>
      <c r="C2385" s="10" t="str">
        <f t="array" ref="C2385">IFERROR(XLOOKUP(A2385,'Asignacion Ene'!A:A,'Asignacion Ene'!B:B))</f>
        <v>EC-02</v>
      </c>
      <c r="D2385" s="28">
        <v>45681.91261574074</v>
      </c>
      <c r="E2385" s="16" t="s">
        <v>340</v>
      </c>
      <c r="F2385" s="10" t="str">
        <f t="array" ref="F2385">IFERROR(XLOOKUP(E2385,Operadores!A:A,Operadores!B:B))</f>
        <v>GONENR</v>
      </c>
      <c r="G2385" s="16" t="s">
        <v>17</v>
      </c>
      <c r="H2385" s="13">
        <v>19.29</v>
      </c>
      <c r="I2385" s="18">
        <v>195.64</v>
      </c>
      <c r="J2385" s="15">
        <f t="shared" si="5"/>
        <v>3773.8956</v>
      </c>
      <c r="K2385" s="10" t="str">
        <f t="array" ref="K2385">IFERROR(XLOOKUP(G2385,'Tipo de Carga'!A:A,'Tipo de Carga'!B:B))</f>
        <v>Autoabasto</v>
      </c>
      <c r="L2385" s="10">
        <f t="shared" si="2"/>
        <v>4</v>
      </c>
      <c r="M2385" s="10">
        <f t="shared" si="3"/>
        <v>24</v>
      </c>
      <c r="N2385" s="10">
        <f t="shared" si="4"/>
        <v>1</v>
      </c>
      <c r="O2385" s="10" t="str">
        <f t="array" ref="O2385">IFERROR(XLOOKUP(G2385,'Tipo de Carga'!A:A,'Tipo de Carga'!C:C))</f>
        <v>Diesel</v>
      </c>
    </row>
    <row r="2386">
      <c r="A2386" s="16">
        <v>1752.0</v>
      </c>
      <c r="B2386" s="10" t="str">
        <f t="array" ref="B2386">IFERROR(XLOOKUP(A2386,'Asignacion Ene'!A:A,'Asignacion Ene'!C:C))</f>
        <v>Liverpool Local</v>
      </c>
      <c r="C2386" s="10" t="str">
        <f t="array" ref="C2386">IFERROR(XLOOKUP(A2386,'Asignacion Ene'!A:A,'Asignacion Ene'!B:B))</f>
        <v>EC-01</v>
      </c>
      <c r="D2386" s="28">
        <v>45681.90380787037</v>
      </c>
      <c r="E2386" s="16" t="s">
        <v>149</v>
      </c>
      <c r="F2386" s="10" t="str">
        <f t="array" ref="F2386">IFERROR(XLOOKUP(E2386,Operadores!A:A,Operadores!B:B))</f>
        <v>REYGU</v>
      </c>
      <c r="G2386" s="16" t="s">
        <v>17</v>
      </c>
      <c r="H2386" s="13">
        <v>19.29</v>
      </c>
      <c r="I2386" s="18">
        <v>486.28</v>
      </c>
      <c r="J2386" s="15">
        <f t="shared" si="5"/>
        <v>9380.3412</v>
      </c>
      <c r="K2386" s="10" t="str">
        <f t="array" ref="K2386">IFERROR(XLOOKUP(G2386,'Tipo de Carga'!A:A,'Tipo de Carga'!B:B))</f>
        <v>Autoabasto</v>
      </c>
      <c r="L2386" s="10">
        <f t="shared" si="2"/>
        <v>4</v>
      </c>
      <c r="M2386" s="10">
        <f t="shared" si="3"/>
        <v>24</v>
      </c>
      <c r="N2386" s="10">
        <f t="shared" si="4"/>
        <v>1</v>
      </c>
      <c r="O2386" s="10" t="str">
        <f t="array" ref="O2386">IFERROR(XLOOKUP(G2386,'Tipo de Carga'!A:A,'Tipo de Carga'!C:C))</f>
        <v>Diesel</v>
      </c>
    </row>
    <row r="2387">
      <c r="A2387" s="16">
        <v>1907.0</v>
      </c>
      <c r="B2387" s="10" t="str">
        <f t="array" ref="B2387">IFERROR(XLOOKUP(A2387,'Asignacion Ene'!A:A,'Asignacion Ene'!C:C))</f>
        <v>Circuitos</v>
      </c>
      <c r="C2387" s="10" t="str">
        <f t="array" ref="C2387">IFERROR(XLOOKUP(A2387,'Asignacion Ene'!A:A,'Asignacion Ene'!B:B))</f>
        <v>EC-03</v>
      </c>
      <c r="D2387" s="28">
        <v>45681.85141203704</v>
      </c>
      <c r="E2387" s="16" t="s">
        <v>287</v>
      </c>
      <c r="F2387" s="10" t="str">
        <f t="array" ref="F2387">IFERROR(XLOOKUP(E2387,Operadores!A:A,Operadores!B:B))</f>
        <v>HUAIS</v>
      </c>
      <c r="G2387" s="16" t="s">
        <v>17</v>
      </c>
      <c r="H2387" s="13">
        <v>19.29</v>
      </c>
      <c r="I2387" s="18">
        <v>157.93</v>
      </c>
      <c r="J2387" s="15">
        <f t="shared" si="5"/>
        <v>3046.4697</v>
      </c>
      <c r="K2387" s="10" t="str">
        <f t="array" ref="K2387">IFERROR(XLOOKUP(G2387,'Tipo de Carga'!A:A,'Tipo de Carga'!B:B))</f>
        <v>Autoabasto</v>
      </c>
      <c r="L2387" s="10">
        <f t="shared" si="2"/>
        <v>4</v>
      </c>
      <c r="M2387" s="10">
        <f t="shared" si="3"/>
        <v>24</v>
      </c>
      <c r="N2387" s="10">
        <f t="shared" si="4"/>
        <v>1</v>
      </c>
      <c r="O2387" s="10" t="str">
        <f t="array" ref="O2387">IFERROR(XLOOKUP(G2387,'Tipo de Carga'!A:A,'Tipo de Carga'!C:C))</f>
        <v>Diesel</v>
      </c>
    </row>
    <row r="2388">
      <c r="A2388" s="16">
        <v>1961.0</v>
      </c>
      <c r="B2388" s="10" t="str">
        <f t="array" ref="B2388">IFERROR(XLOOKUP(A2388,'Asignacion Ene'!A:A,'Asignacion Ene'!C:C))</f>
        <v>MeLi asignado SD</v>
      </c>
      <c r="C2388" s="10" t="str">
        <f t="array" ref="C2388">IFERROR(XLOOKUP(A2388,'Asignacion Ene'!A:A,'Asignacion Ene'!B:B))</f>
        <v>EC-05</v>
      </c>
      <c r="D2388" s="28">
        <v>45681.843043981484</v>
      </c>
      <c r="E2388" s="16" t="s">
        <v>387</v>
      </c>
      <c r="F2388" s="10" t="str">
        <f t="array" ref="F2388">IFERROR(XLOOKUP(E2388,Operadores!A:A,Operadores!B:B))</f>
        <v>HERJOS07</v>
      </c>
      <c r="G2388" s="16" t="s">
        <v>17</v>
      </c>
      <c r="H2388" s="13">
        <v>19.29</v>
      </c>
      <c r="I2388" s="18">
        <v>672.7</v>
      </c>
      <c r="J2388" s="15">
        <f t="shared" si="5"/>
        <v>12976.383</v>
      </c>
      <c r="K2388" s="10" t="str">
        <f t="array" ref="K2388">IFERROR(XLOOKUP(G2388,'Tipo de Carga'!A:A,'Tipo de Carga'!B:B))</f>
        <v>Autoabasto</v>
      </c>
      <c r="L2388" s="10">
        <f t="shared" si="2"/>
        <v>4</v>
      </c>
      <c r="M2388" s="10">
        <f t="shared" si="3"/>
        <v>24</v>
      </c>
      <c r="N2388" s="10">
        <f t="shared" si="4"/>
        <v>1</v>
      </c>
      <c r="O2388" s="10" t="str">
        <f t="array" ref="O2388">IFERROR(XLOOKUP(G2388,'Tipo de Carga'!A:A,'Tipo de Carga'!C:C))</f>
        <v>Diesel</v>
      </c>
    </row>
    <row r="2389">
      <c r="A2389" s="16">
        <v>2088.0</v>
      </c>
      <c r="B2389" s="10" t="str">
        <f t="array" ref="B2389">IFERROR(XLOOKUP(A2389,'Asignacion Ene'!A:A,'Asignacion Ene'!C:C))</f>
        <v>MeLi Ded Puebla</v>
      </c>
      <c r="C2389" s="10" t="str">
        <f t="array" ref="C2389">IFERROR(XLOOKUP(A2389,'Asignacion Ene'!A:A,'Asignacion Ene'!B:B))</f>
        <v>EC-05</v>
      </c>
      <c r="D2389" s="28">
        <v>45681.83403935185</v>
      </c>
      <c r="E2389" s="16" t="s">
        <v>310</v>
      </c>
      <c r="F2389" s="10" t="str">
        <f t="array" ref="F2389">IFERROR(XLOOKUP(E2389,Operadores!A:A,Operadores!B:B))</f>
        <v>SANMA05</v>
      </c>
      <c r="G2389" s="16" t="s">
        <v>17</v>
      </c>
      <c r="H2389" s="13">
        <v>19.29</v>
      </c>
      <c r="I2389" s="18">
        <v>736.72</v>
      </c>
      <c r="J2389" s="15">
        <f t="shared" si="5"/>
        <v>14211.3288</v>
      </c>
      <c r="K2389" s="10" t="str">
        <f t="array" ref="K2389">IFERROR(XLOOKUP(G2389,'Tipo de Carga'!A:A,'Tipo de Carga'!B:B))</f>
        <v>Autoabasto</v>
      </c>
      <c r="L2389" s="10">
        <f t="shared" si="2"/>
        <v>4</v>
      </c>
      <c r="M2389" s="10">
        <f t="shared" si="3"/>
        <v>24</v>
      </c>
      <c r="N2389" s="10">
        <f t="shared" si="4"/>
        <v>1</v>
      </c>
      <c r="O2389" s="10" t="str">
        <f t="array" ref="O2389">IFERROR(XLOOKUP(G2389,'Tipo de Carga'!A:A,'Tipo de Carga'!C:C))</f>
        <v>Diesel</v>
      </c>
    </row>
    <row r="2390">
      <c r="A2390" s="16">
        <v>1866.0</v>
      </c>
      <c r="B2390" s="10" t="str">
        <f t="array" ref="B2390">IFERROR(XLOOKUP(A2390,'Asignacion Ene'!A:A,'Asignacion Ene'!C:C))</f>
        <v>Pilgrims Tepo</v>
      </c>
      <c r="C2390" s="10" t="str">
        <f t="array" ref="C2390">IFERROR(XLOOKUP(A2390,'Asignacion Ene'!A:A,'Asignacion Ene'!B:B))</f>
        <v>EC-02</v>
      </c>
      <c r="D2390" s="28">
        <v>45681.82604166667</v>
      </c>
      <c r="E2390" s="16" t="s">
        <v>377</v>
      </c>
      <c r="F2390" s="10" t="str">
        <f t="array" ref="F2390">IFERROR(XLOOKUP(E2390,Operadores!A:A,Operadores!B:B))</f>
        <v>FRAMAU</v>
      </c>
      <c r="G2390" s="16" t="s">
        <v>17</v>
      </c>
      <c r="H2390" s="13">
        <v>19.29</v>
      </c>
      <c r="I2390" s="18">
        <v>196.86</v>
      </c>
      <c r="J2390" s="15">
        <f t="shared" si="5"/>
        <v>3797.4294</v>
      </c>
      <c r="K2390" s="10" t="str">
        <f t="array" ref="K2390">IFERROR(XLOOKUP(G2390,'Tipo de Carga'!A:A,'Tipo de Carga'!B:B))</f>
        <v>Autoabasto</v>
      </c>
      <c r="L2390" s="10">
        <f t="shared" si="2"/>
        <v>4</v>
      </c>
      <c r="M2390" s="10">
        <f t="shared" si="3"/>
        <v>24</v>
      </c>
      <c r="N2390" s="10">
        <f t="shared" si="4"/>
        <v>1</v>
      </c>
      <c r="O2390" s="10" t="str">
        <f t="array" ref="O2390">IFERROR(XLOOKUP(G2390,'Tipo de Carga'!A:A,'Tipo de Carga'!C:C))</f>
        <v>Diesel</v>
      </c>
    </row>
    <row r="2391">
      <c r="A2391" s="16">
        <v>2007.0</v>
      </c>
      <c r="B2391" s="10" t="str">
        <f t="array" ref="B2391">IFERROR(XLOOKUP(A2391,'Asignacion Ene'!A:A,'Asignacion Ene'!C:C))</f>
        <v>MeLi Asignado TD</v>
      </c>
      <c r="C2391" s="10" t="str">
        <f t="array" ref="C2391">IFERROR(XLOOKUP(A2391,'Asignacion Ene'!A:A,'Asignacion Ene'!B:B))</f>
        <v>EC-05</v>
      </c>
      <c r="D2391" s="28">
        <v>45681.810578703706</v>
      </c>
      <c r="E2391" s="16" t="s">
        <v>190</v>
      </c>
      <c r="F2391" s="10" t="str">
        <f t="array" ref="F2391">IFERROR(XLOOKUP(E2391,Operadores!A:A,Operadores!B:B))</f>
        <v>PADRI</v>
      </c>
      <c r="G2391" s="16" t="s">
        <v>17</v>
      </c>
      <c r="H2391" s="13">
        <v>19.29</v>
      </c>
      <c r="I2391" s="18">
        <v>466.43</v>
      </c>
      <c r="J2391" s="15">
        <f t="shared" si="5"/>
        <v>8997.4347</v>
      </c>
      <c r="K2391" s="10" t="str">
        <f t="array" ref="K2391">IFERROR(XLOOKUP(G2391,'Tipo de Carga'!A:A,'Tipo de Carga'!B:B))</f>
        <v>Autoabasto</v>
      </c>
      <c r="L2391" s="10">
        <f t="shared" si="2"/>
        <v>4</v>
      </c>
      <c r="M2391" s="10">
        <f t="shared" si="3"/>
        <v>24</v>
      </c>
      <c r="N2391" s="10">
        <f t="shared" si="4"/>
        <v>1</v>
      </c>
      <c r="O2391" s="10" t="str">
        <f t="array" ref="O2391">IFERROR(XLOOKUP(G2391,'Tipo de Carga'!A:A,'Tipo de Carga'!C:C))</f>
        <v>Diesel</v>
      </c>
    </row>
    <row r="2392">
      <c r="A2392" s="16">
        <v>1757.0</v>
      </c>
      <c r="B2392" s="10" t="str">
        <f t="array" ref="B2392">IFERROR(XLOOKUP(A2392,'Asignacion Ene'!A:A,'Asignacion Ene'!C:C))</f>
        <v>Pilgrims Tepo</v>
      </c>
      <c r="C2392" s="10" t="str">
        <f t="array" ref="C2392">IFERROR(XLOOKUP(A2392,'Asignacion Ene'!A:A,'Asignacion Ene'!B:B))</f>
        <v>EC-02</v>
      </c>
      <c r="D2392" s="28">
        <v>45681.77511574074</v>
      </c>
      <c r="E2392" s="16" t="s">
        <v>267</v>
      </c>
      <c r="F2392" s="10" t="str">
        <f t="array" ref="F2392">IFERROR(XLOOKUP(E2392,Operadores!A:A,Operadores!B:B))</f>
        <v>RAMJOS</v>
      </c>
      <c r="G2392" s="16" t="s">
        <v>17</v>
      </c>
      <c r="H2392" s="13">
        <v>19.29</v>
      </c>
      <c r="I2392" s="18">
        <v>233.43</v>
      </c>
      <c r="J2392" s="15">
        <f t="shared" si="5"/>
        <v>4502.8647</v>
      </c>
      <c r="K2392" s="10" t="str">
        <f t="array" ref="K2392">IFERROR(XLOOKUP(G2392,'Tipo de Carga'!A:A,'Tipo de Carga'!B:B))</f>
        <v>Autoabasto</v>
      </c>
      <c r="L2392" s="10">
        <f t="shared" si="2"/>
        <v>4</v>
      </c>
      <c r="M2392" s="10">
        <f t="shared" si="3"/>
        <v>24</v>
      </c>
      <c r="N2392" s="10">
        <f t="shared" si="4"/>
        <v>1</v>
      </c>
      <c r="O2392" s="10" t="str">
        <f t="array" ref="O2392">IFERROR(XLOOKUP(G2392,'Tipo de Carga'!A:A,'Tipo de Carga'!C:C))</f>
        <v>Diesel</v>
      </c>
    </row>
    <row r="2393">
      <c r="A2393" s="16">
        <v>1780.0</v>
      </c>
      <c r="B2393" s="10" t="str">
        <f t="array" ref="B2393">IFERROR(XLOOKUP(A2393,'Asignacion Ene'!A:A,'Asignacion Ene'!C:C))</f>
        <v>Pilgrims Tepo</v>
      </c>
      <c r="C2393" s="10" t="str">
        <f t="array" ref="C2393">IFERROR(XLOOKUP(A2393,'Asignacion Ene'!A:A,'Asignacion Ene'!B:B))</f>
        <v>EC-02</v>
      </c>
      <c r="D2393" s="28">
        <v>45681.765914351854</v>
      </c>
      <c r="E2393" s="16" t="s">
        <v>196</v>
      </c>
      <c r="F2393" s="10" t="str">
        <f t="array" ref="F2393">IFERROR(XLOOKUP(E2393,Operadores!A:A,Operadores!B:B))</f>
        <v>CHAJUA01</v>
      </c>
      <c r="G2393" s="16" t="s">
        <v>17</v>
      </c>
      <c r="H2393" s="13">
        <v>19.29</v>
      </c>
      <c r="I2393" s="18">
        <v>165.78</v>
      </c>
      <c r="J2393" s="15">
        <f t="shared" si="5"/>
        <v>3197.8962</v>
      </c>
      <c r="K2393" s="10" t="str">
        <f t="array" ref="K2393">IFERROR(XLOOKUP(G2393,'Tipo de Carga'!A:A,'Tipo de Carga'!B:B))</f>
        <v>Autoabasto</v>
      </c>
      <c r="L2393" s="10">
        <f t="shared" si="2"/>
        <v>4</v>
      </c>
      <c r="M2393" s="10">
        <f t="shared" si="3"/>
        <v>24</v>
      </c>
      <c r="N2393" s="10">
        <f t="shared" si="4"/>
        <v>1</v>
      </c>
      <c r="O2393" s="10" t="str">
        <f t="array" ref="O2393">IFERROR(XLOOKUP(G2393,'Tipo de Carga'!A:A,'Tipo de Carga'!C:C))</f>
        <v>Diesel</v>
      </c>
    </row>
    <row r="2394">
      <c r="A2394" s="16">
        <v>1704.0</v>
      </c>
      <c r="B2394" s="10" t="str">
        <f t="array" ref="B2394">IFERROR(XLOOKUP(A2394,'Asignacion Ene'!A:A,'Asignacion Ene'!C:C))</f>
        <v>Pilgrims Tepo</v>
      </c>
      <c r="C2394" s="10" t="str">
        <f t="array" ref="C2394">IFERROR(XLOOKUP(A2394,'Asignacion Ene'!A:A,'Asignacion Ene'!B:B))</f>
        <v>EC-02</v>
      </c>
      <c r="D2394" s="28">
        <v>45681.752291666664</v>
      </c>
      <c r="E2394" s="16" t="s">
        <v>312</v>
      </c>
      <c r="F2394" s="10" t="str">
        <f t="array" ref="F2394">IFERROR(XLOOKUP(E2394,Operadores!A:A,Operadores!B:B))</f>
        <v>RENOSC</v>
      </c>
      <c r="G2394" s="16" t="s">
        <v>17</v>
      </c>
      <c r="H2394" s="13">
        <v>19.29</v>
      </c>
      <c r="I2394" s="18">
        <v>197.74</v>
      </c>
      <c r="J2394" s="15">
        <f t="shared" si="5"/>
        <v>3814.4046</v>
      </c>
      <c r="K2394" s="10" t="str">
        <f t="array" ref="K2394">IFERROR(XLOOKUP(G2394,'Tipo de Carga'!A:A,'Tipo de Carga'!B:B))</f>
        <v>Autoabasto</v>
      </c>
      <c r="L2394" s="10">
        <f t="shared" si="2"/>
        <v>4</v>
      </c>
      <c r="M2394" s="10">
        <f t="shared" si="3"/>
        <v>24</v>
      </c>
      <c r="N2394" s="10">
        <f t="shared" si="4"/>
        <v>1</v>
      </c>
      <c r="O2394" s="10" t="str">
        <f t="array" ref="O2394">IFERROR(XLOOKUP(G2394,'Tipo de Carga'!A:A,'Tipo de Carga'!C:C))</f>
        <v>Diesel</v>
      </c>
    </row>
    <row r="2395">
      <c r="A2395" s="16">
        <v>1795.0</v>
      </c>
      <c r="B2395" s="10" t="str">
        <f t="array" ref="B2395">IFERROR(XLOOKUP(A2395,'Asignacion Ene'!A:A,'Asignacion Ene'!C:C))</f>
        <v>Pilgrims Tepo</v>
      </c>
      <c r="C2395" s="10" t="str">
        <f t="array" ref="C2395">IFERROR(XLOOKUP(A2395,'Asignacion Ene'!A:A,'Asignacion Ene'!B:B))</f>
        <v>EC-02</v>
      </c>
      <c r="D2395" s="28">
        <v>45681.74527777778</v>
      </c>
      <c r="E2395" s="16" t="s">
        <v>338</v>
      </c>
      <c r="F2395" s="10" t="str">
        <f t="array" ref="F2395">IFERROR(XLOOKUP(E2395,Operadores!A:A,Operadores!B:B))</f>
        <v>MEDAND</v>
      </c>
      <c r="G2395" s="16" t="s">
        <v>17</v>
      </c>
      <c r="H2395" s="13">
        <v>19.29</v>
      </c>
      <c r="I2395" s="18">
        <v>427.85</v>
      </c>
      <c r="J2395" s="15">
        <f t="shared" si="5"/>
        <v>8253.2265</v>
      </c>
      <c r="K2395" s="10" t="str">
        <f t="array" ref="K2395">IFERROR(XLOOKUP(G2395,'Tipo de Carga'!A:A,'Tipo de Carga'!B:B))</f>
        <v>Autoabasto</v>
      </c>
      <c r="L2395" s="10">
        <f t="shared" si="2"/>
        <v>4</v>
      </c>
      <c r="M2395" s="10">
        <f t="shared" si="3"/>
        <v>24</v>
      </c>
      <c r="N2395" s="10">
        <f t="shared" si="4"/>
        <v>1</v>
      </c>
      <c r="O2395" s="10" t="str">
        <f t="array" ref="O2395">IFERROR(XLOOKUP(G2395,'Tipo de Carga'!A:A,'Tipo de Carga'!C:C))</f>
        <v>Diesel</v>
      </c>
    </row>
    <row r="2396">
      <c r="A2396" s="16">
        <v>1932.0</v>
      </c>
      <c r="B2396" s="10" t="str">
        <f t="array" ref="B2396">IFERROR(XLOOKUP(A2396,'Asignacion Ene'!A:A,'Asignacion Ene'!C:C))</f>
        <v>Circuitos</v>
      </c>
      <c r="C2396" s="10" t="str">
        <f t="array" ref="C2396">IFERROR(XLOOKUP(A2396,'Asignacion Ene'!A:A,'Asignacion Ene'!B:B))</f>
        <v>EC-03</v>
      </c>
      <c r="D2396" s="28">
        <v>45681.73064814815</v>
      </c>
      <c r="E2396" s="16" t="s">
        <v>151</v>
      </c>
      <c r="F2396" s="10" t="str">
        <f t="array" ref="F2396">IFERROR(XLOOKUP(E2396,Operadores!A:A,Operadores!B:B))</f>
        <v>FERRI</v>
      </c>
      <c r="G2396" s="16" t="s">
        <v>17</v>
      </c>
      <c r="H2396" s="13">
        <v>19.29</v>
      </c>
      <c r="I2396" s="18">
        <v>98.65</v>
      </c>
      <c r="J2396" s="15">
        <f t="shared" si="5"/>
        <v>1902.9585</v>
      </c>
      <c r="K2396" s="10" t="str">
        <f t="array" ref="K2396">IFERROR(XLOOKUP(G2396,'Tipo de Carga'!A:A,'Tipo de Carga'!B:B))</f>
        <v>Autoabasto</v>
      </c>
      <c r="L2396" s="10">
        <f t="shared" si="2"/>
        <v>4</v>
      </c>
      <c r="M2396" s="10">
        <f t="shared" si="3"/>
        <v>24</v>
      </c>
      <c r="N2396" s="10">
        <f t="shared" si="4"/>
        <v>1</v>
      </c>
      <c r="O2396" s="10" t="str">
        <f t="array" ref="O2396">IFERROR(XLOOKUP(G2396,'Tipo de Carga'!A:A,'Tipo de Carga'!C:C))</f>
        <v>Diesel</v>
      </c>
    </row>
    <row r="2397">
      <c r="A2397" s="16">
        <v>1731.0</v>
      </c>
      <c r="B2397" s="10" t="str">
        <f t="array" ref="B2397">IFERROR(XLOOKUP(A2397,'Asignacion Ene'!A:A,'Asignacion Ene'!C:C))</f>
        <v>Pilgrims Tepo</v>
      </c>
      <c r="C2397" s="10" t="str">
        <f t="array" ref="C2397">IFERROR(XLOOKUP(A2397,'Asignacion Ene'!A:A,'Asignacion Ene'!B:B))</f>
        <v>EC-02</v>
      </c>
      <c r="D2397" s="28">
        <v>45681.690983796296</v>
      </c>
      <c r="E2397" s="16" t="s">
        <v>135</v>
      </c>
      <c r="F2397" s="10" t="str">
        <f t="array" ref="F2397">IFERROR(XLOOKUP(E2397,Operadores!A:A,Operadores!B:B))</f>
        <v>GALISM</v>
      </c>
      <c r="G2397" s="16" t="s">
        <v>17</v>
      </c>
      <c r="H2397" s="13">
        <v>19.29</v>
      </c>
      <c r="I2397" s="18">
        <v>46.71</v>
      </c>
      <c r="J2397" s="15">
        <f t="shared" si="5"/>
        <v>901.0359</v>
      </c>
      <c r="K2397" s="10" t="str">
        <f t="array" ref="K2397">IFERROR(XLOOKUP(G2397,'Tipo de Carga'!A:A,'Tipo de Carga'!B:B))</f>
        <v>Autoabasto</v>
      </c>
      <c r="L2397" s="10">
        <f t="shared" si="2"/>
        <v>4</v>
      </c>
      <c r="M2397" s="10">
        <f t="shared" si="3"/>
        <v>24</v>
      </c>
      <c r="N2397" s="10">
        <f t="shared" si="4"/>
        <v>1</v>
      </c>
      <c r="O2397" s="10" t="str">
        <f t="array" ref="O2397">IFERROR(XLOOKUP(G2397,'Tipo de Carga'!A:A,'Tipo de Carga'!C:C))</f>
        <v>Diesel</v>
      </c>
    </row>
    <row r="2398">
      <c r="A2398" s="16">
        <v>2065.0</v>
      </c>
      <c r="B2398" s="10" t="str">
        <f t="array" ref="B2398">IFERROR(XLOOKUP(A2398,'Asignacion Ene'!A:A,'Asignacion Ene'!C:C))</f>
        <v>PISA Gdl</v>
      </c>
      <c r="C2398" s="10" t="str">
        <f t="array" ref="C2398">IFERROR(XLOOKUP(A2398,'Asignacion Ene'!A:A,'Asignacion Ene'!B:B))</f>
        <v>EC-06</v>
      </c>
      <c r="D2398" s="28">
        <v>45681.68105324074</v>
      </c>
      <c r="E2398" s="16" t="s">
        <v>214</v>
      </c>
      <c r="F2398" s="10" t="str">
        <f t="array" ref="F2398">IFERROR(XLOOKUP(E2398,Operadores!A:A,Operadores!B:B))</f>
        <v>GOMIZT</v>
      </c>
      <c r="G2398" s="16" t="s">
        <v>17</v>
      </c>
      <c r="H2398" s="13">
        <v>19.29</v>
      </c>
      <c r="I2398" s="18">
        <v>380.69</v>
      </c>
      <c r="J2398" s="15">
        <f t="shared" si="5"/>
        <v>7343.5101</v>
      </c>
      <c r="K2398" s="10" t="str">
        <f t="array" ref="K2398">IFERROR(XLOOKUP(G2398,'Tipo de Carga'!A:A,'Tipo de Carga'!B:B))</f>
        <v>Autoabasto</v>
      </c>
      <c r="L2398" s="10">
        <f t="shared" si="2"/>
        <v>4</v>
      </c>
      <c r="M2398" s="10">
        <f t="shared" si="3"/>
        <v>24</v>
      </c>
      <c r="N2398" s="10">
        <f t="shared" si="4"/>
        <v>1</v>
      </c>
      <c r="O2398" s="10" t="str">
        <f t="array" ref="O2398">IFERROR(XLOOKUP(G2398,'Tipo de Carga'!A:A,'Tipo de Carga'!C:C))</f>
        <v>Diesel</v>
      </c>
    </row>
    <row r="2399">
      <c r="A2399" s="16">
        <v>1856.0</v>
      </c>
      <c r="B2399" s="10" t="str">
        <f t="array" ref="B2399">IFERROR(XLOOKUP(A2399,'Asignacion Ene'!A:A,'Asignacion Ene'!C:C))</f>
        <v>Pipas</v>
      </c>
      <c r="C2399" s="10" t="str">
        <f t="array" ref="C2399">IFERROR(XLOOKUP(A2399,'Asignacion Ene'!A:A,'Asignacion Ene'!B:B))</f>
        <v>EC-02</v>
      </c>
      <c r="D2399" s="28">
        <v>45681.6733912037</v>
      </c>
      <c r="E2399" s="16" t="s">
        <v>291</v>
      </c>
      <c r="F2399" s="10" t="str">
        <f t="array" ref="F2399">IFERROR(XLOOKUP(E2399,Operadores!A:A,Operadores!B:B))</f>
        <v>PACJOS</v>
      </c>
      <c r="G2399" s="16" t="s">
        <v>17</v>
      </c>
      <c r="H2399" s="13">
        <v>19.29</v>
      </c>
      <c r="I2399" s="18">
        <v>565.06</v>
      </c>
      <c r="J2399" s="15">
        <f t="shared" si="5"/>
        <v>10900.0074</v>
      </c>
      <c r="K2399" s="10" t="str">
        <f t="array" ref="K2399">IFERROR(XLOOKUP(G2399,'Tipo de Carga'!A:A,'Tipo de Carga'!B:B))</f>
        <v>Autoabasto</v>
      </c>
      <c r="L2399" s="10">
        <f t="shared" si="2"/>
        <v>4</v>
      </c>
      <c r="M2399" s="10">
        <f t="shared" si="3"/>
        <v>24</v>
      </c>
      <c r="N2399" s="10">
        <f t="shared" si="4"/>
        <v>1</v>
      </c>
      <c r="O2399" s="10" t="str">
        <f t="array" ref="O2399">IFERROR(XLOOKUP(G2399,'Tipo de Carga'!A:A,'Tipo de Carga'!C:C))</f>
        <v>Diesel</v>
      </c>
    </row>
    <row r="2400">
      <c r="A2400" s="16">
        <v>1793.0</v>
      </c>
      <c r="B2400" s="10" t="str">
        <f t="array" ref="B2400">IFERROR(XLOOKUP(A2400,'Asignacion Ene'!A:A,'Asignacion Ene'!C:C))</f>
        <v>Hisense</v>
      </c>
      <c r="C2400" s="10" t="str">
        <f t="array" ref="C2400">IFERROR(XLOOKUP(A2400,'Asignacion Ene'!A:A,'Asignacion Ene'!B:B))</f>
        <v>EC-03</v>
      </c>
      <c r="D2400" s="28">
        <v>45681.66079861111</v>
      </c>
      <c r="E2400" s="16" t="s">
        <v>281</v>
      </c>
      <c r="F2400" s="10" t="str">
        <f t="array" ref="F2400">IFERROR(XLOOKUP(E2400,Operadores!A:A,Operadores!B:B))</f>
        <v>MEDJOS01</v>
      </c>
      <c r="G2400" s="16" t="s">
        <v>17</v>
      </c>
      <c r="H2400" s="13">
        <v>19.29</v>
      </c>
      <c r="I2400" s="18">
        <v>799.52</v>
      </c>
      <c r="J2400" s="15">
        <f t="shared" si="5"/>
        <v>15422.7408</v>
      </c>
      <c r="K2400" s="10" t="str">
        <f t="array" ref="K2400">IFERROR(XLOOKUP(G2400,'Tipo de Carga'!A:A,'Tipo de Carga'!B:B))</f>
        <v>Autoabasto</v>
      </c>
      <c r="L2400" s="10">
        <f t="shared" si="2"/>
        <v>4</v>
      </c>
      <c r="M2400" s="10">
        <f t="shared" si="3"/>
        <v>24</v>
      </c>
      <c r="N2400" s="10">
        <f t="shared" si="4"/>
        <v>1</v>
      </c>
      <c r="O2400" s="10" t="str">
        <f t="array" ref="O2400">IFERROR(XLOOKUP(G2400,'Tipo de Carga'!A:A,'Tipo de Carga'!C:C))</f>
        <v>Diesel</v>
      </c>
    </row>
    <row r="2401">
      <c r="A2401" s="16">
        <v>2086.0</v>
      </c>
      <c r="B2401" s="10" t="str">
        <f t="array" ref="B2401">IFERROR(XLOOKUP(A2401,'Asignacion Ene'!A:A,'Asignacion Ene'!C:C))</f>
        <v>MeLi asignado SD</v>
      </c>
      <c r="C2401" s="10" t="str">
        <f t="array" ref="C2401">IFERROR(XLOOKUP(A2401,'Asignacion Ene'!A:A,'Asignacion Ene'!B:B))</f>
        <v>EC-05</v>
      </c>
      <c r="D2401" s="28">
        <v>45681.65083333333</v>
      </c>
      <c r="E2401" s="16" t="s">
        <v>139</v>
      </c>
      <c r="F2401" s="10" t="str">
        <f t="array" ref="F2401">IFERROR(XLOOKUP(E2401,Operadores!A:A,Operadores!B:B))</f>
        <v>SOSERN</v>
      </c>
      <c r="G2401" s="16" t="s">
        <v>17</v>
      </c>
      <c r="H2401" s="13">
        <v>19.29</v>
      </c>
      <c r="I2401" s="18">
        <v>256.75</v>
      </c>
      <c r="J2401" s="15">
        <f t="shared" si="5"/>
        <v>4952.7075</v>
      </c>
      <c r="K2401" s="10" t="str">
        <f t="array" ref="K2401">IFERROR(XLOOKUP(G2401,'Tipo de Carga'!A:A,'Tipo de Carga'!B:B))</f>
        <v>Autoabasto</v>
      </c>
      <c r="L2401" s="10">
        <f t="shared" si="2"/>
        <v>4</v>
      </c>
      <c r="M2401" s="10">
        <f t="shared" si="3"/>
        <v>24</v>
      </c>
      <c r="N2401" s="10">
        <f t="shared" si="4"/>
        <v>1</v>
      </c>
      <c r="O2401" s="10" t="str">
        <f t="array" ref="O2401">IFERROR(XLOOKUP(G2401,'Tipo de Carga'!A:A,'Tipo de Carga'!C:C))</f>
        <v>Diesel</v>
      </c>
    </row>
    <row r="2402">
      <c r="A2402" s="16">
        <v>1988.0</v>
      </c>
      <c r="B2402" s="10" t="str">
        <f t="array" ref="B2402">IFERROR(XLOOKUP(A2402,'Asignacion Ene'!A:A,'Asignacion Ene'!C:C))</f>
        <v>MeLi asignado SD</v>
      </c>
      <c r="C2402" s="10" t="str">
        <f t="array" ref="C2402">IFERROR(XLOOKUP(A2402,'Asignacion Ene'!A:A,'Asignacion Ene'!B:B))</f>
        <v>EC-05</v>
      </c>
      <c r="D2402" s="28">
        <v>45681.63596064815</v>
      </c>
      <c r="E2402" s="16" t="s">
        <v>71</v>
      </c>
      <c r="F2402" s="10" t="str">
        <f t="array" ref="F2402">IFERROR(XLOOKUP(E2402,Operadores!A:A,Operadores!B:B))</f>
        <v>CHAJOE</v>
      </c>
      <c r="G2402" s="16" t="s">
        <v>17</v>
      </c>
      <c r="H2402" s="13">
        <v>19.29</v>
      </c>
      <c r="I2402" s="18">
        <v>754.42</v>
      </c>
      <c r="J2402" s="15">
        <f t="shared" si="5"/>
        <v>14552.7618</v>
      </c>
      <c r="K2402" s="10" t="str">
        <f t="array" ref="K2402">IFERROR(XLOOKUP(G2402,'Tipo de Carga'!A:A,'Tipo de Carga'!B:B))</f>
        <v>Autoabasto</v>
      </c>
      <c r="L2402" s="10">
        <f t="shared" si="2"/>
        <v>4</v>
      </c>
      <c r="M2402" s="10">
        <f t="shared" si="3"/>
        <v>24</v>
      </c>
      <c r="N2402" s="10">
        <f t="shared" si="4"/>
        <v>1</v>
      </c>
      <c r="O2402" s="10" t="str">
        <f t="array" ref="O2402">IFERROR(XLOOKUP(G2402,'Tipo de Carga'!A:A,'Tipo de Carga'!C:C))</f>
        <v>Diesel</v>
      </c>
    </row>
    <row r="2403">
      <c r="A2403" s="16">
        <v>1850.0</v>
      </c>
      <c r="B2403" s="10" t="str">
        <f t="array" ref="B2403">IFERROR(XLOOKUP(A2403,'Asignacion Ene'!A:A,'Asignacion Ene'!C:C))</f>
        <v>Hisense</v>
      </c>
      <c r="C2403" s="10" t="str">
        <f t="array" ref="C2403">IFERROR(XLOOKUP(A2403,'Asignacion Ene'!A:A,'Asignacion Ene'!B:B))</f>
        <v>EC-03</v>
      </c>
      <c r="D2403" s="28">
        <v>45681.63028935185</v>
      </c>
      <c r="E2403" s="16" t="s">
        <v>218</v>
      </c>
      <c r="F2403" s="10" t="str">
        <f t="array" ref="F2403">IFERROR(XLOOKUP(E2403,Operadores!A:A,Operadores!B:B))</f>
        <v>DOMSAL</v>
      </c>
      <c r="G2403" s="16" t="s">
        <v>17</v>
      </c>
      <c r="H2403" s="13">
        <v>19.29</v>
      </c>
      <c r="I2403" s="18">
        <v>770.26</v>
      </c>
      <c r="J2403" s="15">
        <f t="shared" si="5"/>
        <v>14858.3154</v>
      </c>
      <c r="K2403" s="10" t="str">
        <f t="array" ref="K2403">IFERROR(XLOOKUP(G2403,'Tipo de Carga'!A:A,'Tipo de Carga'!B:B))</f>
        <v>Autoabasto</v>
      </c>
      <c r="L2403" s="10">
        <f t="shared" si="2"/>
        <v>4</v>
      </c>
      <c r="M2403" s="10">
        <f t="shared" si="3"/>
        <v>24</v>
      </c>
      <c r="N2403" s="10">
        <f t="shared" si="4"/>
        <v>1</v>
      </c>
      <c r="O2403" s="10" t="str">
        <f t="array" ref="O2403">IFERROR(XLOOKUP(G2403,'Tipo de Carga'!A:A,'Tipo de Carga'!C:C))</f>
        <v>Diesel</v>
      </c>
    </row>
    <row r="2404">
      <c r="A2404" s="16">
        <v>1851.0</v>
      </c>
      <c r="B2404" s="10" t="str">
        <f t="array" ref="B2404">IFERROR(XLOOKUP(A2404,'Asignacion Ene'!A:A,'Asignacion Ene'!C:C))</f>
        <v>Circuitos</v>
      </c>
      <c r="C2404" s="10" t="str">
        <f t="array" ref="C2404">IFERROR(XLOOKUP(A2404,'Asignacion Ene'!A:A,'Asignacion Ene'!B:B))</f>
        <v>EC-03</v>
      </c>
      <c r="D2404" s="28">
        <v>45681.617847222224</v>
      </c>
      <c r="E2404" s="16" t="s">
        <v>36</v>
      </c>
      <c r="F2404" s="10" t="str">
        <f t="array" ref="F2404">IFERROR(XLOOKUP(E2404,Operadores!A:A,Operadores!B:B))</f>
        <v>ROJFEL</v>
      </c>
      <c r="G2404" s="16" t="s">
        <v>17</v>
      </c>
      <c r="H2404" s="13">
        <v>19.29</v>
      </c>
      <c r="I2404" s="18">
        <v>894.73</v>
      </c>
      <c r="J2404" s="15">
        <f t="shared" si="5"/>
        <v>17259.3417</v>
      </c>
      <c r="K2404" s="10" t="str">
        <f t="array" ref="K2404">IFERROR(XLOOKUP(G2404,'Tipo de Carga'!A:A,'Tipo de Carga'!B:B))</f>
        <v>Autoabasto</v>
      </c>
      <c r="L2404" s="10">
        <f t="shared" si="2"/>
        <v>4</v>
      </c>
      <c r="M2404" s="10">
        <f t="shared" si="3"/>
        <v>24</v>
      </c>
      <c r="N2404" s="10">
        <f t="shared" si="4"/>
        <v>1</v>
      </c>
      <c r="O2404" s="10" t="str">
        <f t="array" ref="O2404">IFERROR(XLOOKUP(G2404,'Tipo de Carga'!A:A,'Tipo de Carga'!C:C))</f>
        <v>Diesel</v>
      </c>
    </row>
    <row r="2405">
      <c r="A2405" s="16">
        <v>1982.0</v>
      </c>
      <c r="B2405" s="10" t="str">
        <f t="array" ref="B2405">IFERROR(XLOOKUP(A2405,'Asignacion Ene'!A:A,'Asignacion Ene'!C:C))</f>
        <v>MeLi asignado SD</v>
      </c>
      <c r="C2405" s="10" t="str">
        <f t="array" ref="C2405">IFERROR(XLOOKUP(A2405,'Asignacion Ene'!A:A,'Asignacion Ene'!B:B))</f>
        <v>EC-05</v>
      </c>
      <c r="D2405" s="28">
        <v>45681.610127314816</v>
      </c>
      <c r="E2405" s="16" t="s">
        <v>134</v>
      </c>
      <c r="F2405" s="10" t="str">
        <f t="array" ref="F2405">IFERROR(XLOOKUP(E2405,Operadores!A:A,Operadores!B:B))</f>
        <v>IBAJOS</v>
      </c>
      <c r="G2405" s="16" t="s">
        <v>17</v>
      </c>
      <c r="H2405" s="13">
        <v>19.29</v>
      </c>
      <c r="I2405" s="18">
        <v>196.59</v>
      </c>
      <c r="J2405" s="15">
        <f t="shared" si="5"/>
        <v>3792.2211</v>
      </c>
      <c r="K2405" s="10" t="str">
        <f t="array" ref="K2405">IFERROR(XLOOKUP(G2405,'Tipo de Carga'!A:A,'Tipo de Carga'!B:B))</f>
        <v>Autoabasto</v>
      </c>
      <c r="L2405" s="10">
        <f t="shared" si="2"/>
        <v>4</v>
      </c>
      <c r="M2405" s="10">
        <f t="shared" si="3"/>
        <v>24</v>
      </c>
      <c r="N2405" s="10">
        <f t="shared" si="4"/>
        <v>1</v>
      </c>
      <c r="O2405" s="10" t="str">
        <f t="array" ref="O2405">IFERROR(XLOOKUP(G2405,'Tipo de Carga'!A:A,'Tipo de Carga'!C:C))</f>
        <v>Diesel</v>
      </c>
    </row>
    <row r="2406">
      <c r="A2406" s="16">
        <v>1908.0</v>
      </c>
      <c r="B2406" s="10" t="str">
        <f t="array" ref="B2406">IFERROR(XLOOKUP(A2406,'Asignacion Ene'!A:A,'Asignacion Ene'!C:C))</f>
        <v>Circuitos</v>
      </c>
      <c r="C2406" s="10" t="str">
        <f t="array" ref="C2406">IFERROR(XLOOKUP(A2406,'Asignacion Ene'!A:A,'Asignacion Ene'!B:B))</f>
        <v>EC-03</v>
      </c>
      <c r="D2406" s="28">
        <v>45681.59190972222</v>
      </c>
      <c r="E2406" s="16" t="s">
        <v>333</v>
      </c>
      <c r="F2406" s="10" t="str">
        <f t="array" ref="F2406">IFERROR(XLOOKUP(E2406,Operadores!A:A,Operadores!B:B))</f>
        <v>GARJOR01</v>
      </c>
      <c r="G2406" s="16" t="s">
        <v>17</v>
      </c>
      <c r="H2406" s="13">
        <v>19.29</v>
      </c>
      <c r="I2406" s="18">
        <v>632.52</v>
      </c>
      <c r="J2406" s="15">
        <f t="shared" si="5"/>
        <v>12201.3108</v>
      </c>
      <c r="K2406" s="10" t="str">
        <f t="array" ref="K2406">IFERROR(XLOOKUP(G2406,'Tipo de Carga'!A:A,'Tipo de Carga'!B:B))</f>
        <v>Autoabasto</v>
      </c>
      <c r="L2406" s="10">
        <f t="shared" si="2"/>
        <v>4</v>
      </c>
      <c r="M2406" s="10">
        <f t="shared" si="3"/>
        <v>24</v>
      </c>
      <c r="N2406" s="10">
        <f t="shared" si="4"/>
        <v>1</v>
      </c>
      <c r="O2406" s="10" t="str">
        <f t="array" ref="O2406">IFERROR(XLOOKUP(G2406,'Tipo de Carga'!A:A,'Tipo de Carga'!C:C))</f>
        <v>Diesel</v>
      </c>
    </row>
    <row r="2407">
      <c r="A2407" s="16">
        <v>1783.0</v>
      </c>
      <c r="B2407" s="10" t="str">
        <f t="array" ref="B2407">IFERROR(XLOOKUP(A2407,'Asignacion Ene'!A:A,'Asignacion Ene'!C:C))</f>
        <v>Liverpool Local</v>
      </c>
      <c r="C2407" s="10" t="str">
        <f t="array" ref="C2407">IFERROR(XLOOKUP(A2407,'Asignacion Ene'!A:A,'Asignacion Ene'!B:B))</f>
        <v>EC-01</v>
      </c>
      <c r="D2407" s="28">
        <v>45681.53160879629</v>
      </c>
      <c r="E2407" s="16" t="s">
        <v>392</v>
      </c>
      <c r="F2407" s="10" t="str">
        <f t="array" ref="F2407">IFERROR(XLOOKUP(E2407,Operadores!A:A,Operadores!B:B))</f>
        <v>FLOIRV</v>
      </c>
      <c r="G2407" s="16" t="s">
        <v>17</v>
      </c>
      <c r="H2407" s="13">
        <v>19.29</v>
      </c>
      <c r="I2407" s="18">
        <v>856.25</v>
      </c>
      <c r="J2407" s="15">
        <f t="shared" si="5"/>
        <v>16517.0625</v>
      </c>
      <c r="K2407" s="10" t="str">
        <f t="array" ref="K2407">IFERROR(XLOOKUP(G2407,'Tipo de Carga'!A:A,'Tipo de Carga'!B:B))</f>
        <v>Autoabasto</v>
      </c>
      <c r="L2407" s="10">
        <f t="shared" si="2"/>
        <v>4</v>
      </c>
      <c r="M2407" s="10">
        <f t="shared" si="3"/>
        <v>24</v>
      </c>
      <c r="N2407" s="10">
        <f t="shared" si="4"/>
        <v>1</v>
      </c>
      <c r="O2407" s="10" t="str">
        <f t="array" ref="O2407">IFERROR(XLOOKUP(G2407,'Tipo de Carga'!A:A,'Tipo de Carga'!C:C))</f>
        <v>Diesel</v>
      </c>
    </row>
    <row r="2408">
      <c r="A2408" s="16">
        <v>1829.0</v>
      </c>
      <c r="B2408" s="10" t="str">
        <f t="array" ref="B2408">IFERROR(XLOOKUP(A2408,'Asignacion Ene'!A:A,'Asignacion Ene'!C:C))</f>
        <v>Circuitos</v>
      </c>
      <c r="C2408" s="10" t="str">
        <f t="array" ref="C2408">IFERROR(XLOOKUP(A2408,'Asignacion Ene'!A:A,'Asignacion Ene'!B:B))</f>
        <v>EC-03</v>
      </c>
      <c r="D2408" s="28">
        <v>45681.51292824074</v>
      </c>
      <c r="E2408" s="16" t="s">
        <v>152</v>
      </c>
      <c r="F2408" s="10" t="str">
        <f t="array" ref="F2408">IFERROR(XLOOKUP(E2408,Operadores!A:A,Operadores!B:B))</f>
        <v>HERAL04</v>
      </c>
      <c r="G2408" s="16" t="s">
        <v>17</v>
      </c>
      <c r="H2408" s="13">
        <v>19.29</v>
      </c>
      <c r="I2408" s="18">
        <v>520.74</v>
      </c>
      <c r="J2408" s="15">
        <f t="shared" si="5"/>
        <v>10045.0746</v>
      </c>
      <c r="K2408" s="10" t="str">
        <f t="array" ref="K2408">IFERROR(XLOOKUP(G2408,'Tipo de Carga'!A:A,'Tipo de Carga'!B:B))</f>
        <v>Autoabasto</v>
      </c>
      <c r="L2408" s="10">
        <f t="shared" si="2"/>
        <v>4</v>
      </c>
      <c r="M2408" s="10">
        <f t="shared" si="3"/>
        <v>24</v>
      </c>
      <c r="N2408" s="10">
        <f t="shared" si="4"/>
        <v>1</v>
      </c>
      <c r="O2408" s="10" t="str">
        <f t="array" ref="O2408">IFERROR(XLOOKUP(G2408,'Tipo de Carga'!A:A,'Tipo de Carga'!C:C))</f>
        <v>Diesel</v>
      </c>
    </row>
    <row r="2409">
      <c r="A2409" s="16">
        <v>1976.0</v>
      </c>
      <c r="B2409" s="10" t="str">
        <f t="array" ref="B2409">IFERROR(XLOOKUP(A2409,'Asignacion Ene'!A:A,'Asignacion Ene'!C:C))</f>
        <v>MeLi asignado SD</v>
      </c>
      <c r="C2409" s="10" t="str">
        <f t="array" ref="C2409">IFERROR(XLOOKUP(A2409,'Asignacion Ene'!A:A,'Asignacion Ene'!B:B))</f>
        <v>EC-05</v>
      </c>
      <c r="D2409" s="28">
        <v>45681.464050925926</v>
      </c>
      <c r="E2409" s="16" t="s">
        <v>300</v>
      </c>
      <c r="F2409" s="10" t="str">
        <f t="array" ref="F2409">IFERROR(XLOOKUP(E2409,Operadores!A:A,Operadores!B:B))</f>
        <v>BAUGEO</v>
      </c>
      <c r="G2409" s="16" t="s">
        <v>17</v>
      </c>
      <c r="H2409" s="13">
        <v>19.29</v>
      </c>
      <c r="I2409" s="18">
        <v>650.92</v>
      </c>
      <c r="J2409" s="15">
        <f t="shared" si="5"/>
        <v>12556.2468</v>
      </c>
      <c r="K2409" s="10" t="str">
        <f t="array" ref="K2409">IFERROR(XLOOKUP(G2409,'Tipo de Carga'!A:A,'Tipo de Carga'!B:B))</f>
        <v>Autoabasto</v>
      </c>
      <c r="L2409" s="10">
        <f t="shared" si="2"/>
        <v>4</v>
      </c>
      <c r="M2409" s="10">
        <f t="shared" si="3"/>
        <v>24</v>
      </c>
      <c r="N2409" s="10">
        <f t="shared" si="4"/>
        <v>1</v>
      </c>
      <c r="O2409" s="10" t="str">
        <f t="array" ref="O2409">IFERROR(XLOOKUP(G2409,'Tipo de Carga'!A:A,'Tipo de Carga'!C:C))</f>
        <v>Diesel</v>
      </c>
    </row>
    <row r="2410">
      <c r="A2410" s="16">
        <v>2019.0</v>
      </c>
      <c r="B2410" s="10" t="str">
        <f t="array" ref="B2410">IFERROR(XLOOKUP(A2410,'Asignacion Ene'!A:A,'Asignacion Ene'!C:C))</f>
        <v>MeLi Dedicado TD</v>
      </c>
      <c r="C2410" s="10" t="str">
        <f t="array" ref="C2410">IFERROR(XLOOKUP(A2410,'Asignacion Ene'!A:A,'Asignacion Ene'!B:B))</f>
        <v>EC-05</v>
      </c>
      <c r="D2410" s="28">
        <v>45681.45071759259</v>
      </c>
      <c r="E2410" s="16" t="s">
        <v>294</v>
      </c>
      <c r="F2410" s="10" t="str">
        <f t="array" ref="F2410">IFERROR(XLOOKUP(E2410,Operadores!A:A,Operadores!B:B))</f>
        <v>CRUDAN</v>
      </c>
      <c r="G2410" s="16" t="s">
        <v>17</v>
      </c>
      <c r="H2410" s="13">
        <v>19.29</v>
      </c>
      <c r="I2410" s="18">
        <v>641.21</v>
      </c>
      <c r="J2410" s="15">
        <f t="shared" si="5"/>
        <v>12368.9409</v>
      </c>
      <c r="K2410" s="10" t="str">
        <f t="array" ref="K2410">IFERROR(XLOOKUP(G2410,'Tipo de Carga'!A:A,'Tipo de Carga'!B:B))</f>
        <v>Autoabasto</v>
      </c>
      <c r="L2410" s="10">
        <f t="shared" si="2"/>
        <v>4</v>
      </c>
      <c r="M2410" s="10">
        <f t="shared" si="3"/>
        <v>24</v>
      </c>
      <c r="N2410" s="10">
        <f t="shared" si="4"/>
        <v>1</v>
      </c>
      <c r="O2410" s="10" t="str">
        <f t="array" ref="O2410">IFERROR(XLOOKUP(G2410,'Tipo de Carga'!A:A,'Tipo de Carga'!C:C))</f>
        <v>Diesel</v>
      </c>
    </row>
    <row r="2411">
      <c r="A2411" s="16">
        <v>1980.0</v>
      </c>
      <c r="B2411" s="10" t="str">
        <f t="array" ref="B2411">IFERROR(XLOOKUP(A2411,'Asignacion Ene'!A:A,'Asignacion Ene'!C:C))</f>
        <v>MeLi asignado SD</v>
      </c>
      <c r="C2411" s="10" t="str">
        <f t="array" ref="C2411">IFERROR(XLOOKUP(A2411,'Asignacion Ene'!A:A,'Asignacion Ene'!B:B))</f>
        <v>EC-05</v>
      </c>
      <c r="D2411" s="28">
        <v>45681.44878472222</v>
      </c>
      <c r="E2411" s="16" t="s">
        <v>142</v>
      </c>
      <c r="F2411" s="10" t="str">
        <f t="array" ref="F2411">IFERROR(XLOOKUP(E2411,Operadores!A:A,Operadores!B:B))</f>
        <v>GARLUI</v>
      </c>
      <c r="G2411" s="16" t="s">
        <v>17</v>
      </c>
      <c r="H2411" s="13">
        <v>19.29</v>
      </c>
      <c r="I2411" s="18">
        <v>105.17</v>
      </c>
      <c r="J2411" s="15">
        <f t="shared" si="5"/>
        <v>2028.7293</v>
      </c>
      <c r="K2411" s="10" t="str">
        <f t="array" ref="K2411">IFERROR(XLOOKUP(G2411,'Tipo de Carga'!A:A,'Tipo de Carga'!B:B))</f>
        <v>Autoabasto</v>
      </c>
      <c r="L2411" s="10">
        <f t="shared" si="2"/>
        <v>4</v>
      </c>
      <c r="M2411" s="10">
        <f t="shared" si="3"/>
        <v>24</v>
      </c>
      <c r="N2411" s="10">
        <f t="shared" si="4"/>
        <v>1</v>
      </c>
      <c r="O2411" s="10" t="str">
        <f t="array" ref="O2411">IFERROR(XLOOKUP(G2411,'Tipo de Carga'!A:A,'Tipo de Carga'!C:C))</f>
        <v>Diesel</v>
      </c>
    </row>
    <row r="2412">
      <c r="A2412" s="16">
        <v>1865.0</v>
      </c>
      <c r="B2412" s="10" t="str">
        <f t="array" ref="B2412">IFERROR(XLOOKUP(A2412,'Asignacion Ene'!A:A,'Asignacion Ene'!C:C))</f>
        <v>Circuitos</v>
      </c>
      <c r="C2412" s="10" t="str">
        <f t="array" ref="C2412">IFERROR(XLOOKUP(A2412,'Asignacion Ene'!A:A,'Asignacion Ene'!B:B))</f>
        <v>EC-03</v>
      </c>
      <c r="D2412" s="28">
        <v>45681.435578703706</v>
      </c>
      <c r="E2412" s="16" t="s">
        <v>131</v>
      </c>
      <c r="F2412" s="10" t="str">
        <f t="array" ref="F2412">IFERROR(XLOOKUP(E2412,Operadores!A:A,Operadores!B:B))</f>
        <v>REYRAU</v>
      </c>
      <c r="G2412" s="16" t="s">
        <v>17</v>
      </c>
      <c r="H2412" s="13">
        <v>19.29</v>
      </c>
      <c r="I2412" s="18">
        <v>661.31</v>
      </c>
      <c r="J2412" s="15">
        <f t="shared" si="5"/>
        <v>12756.6699</v>
      </c>
      <c r="K2412" s="10" t="str">
        <f t="array" ref="K2412">IFERROR(XLOOKUP(G2412,'Tipo de Carga'!A:A,'Tipo de Carga'!B:B))</f>
        <v>Autoabasto</v>
      </c>
      <c r="L2412" s="10">
        <f t="shared" si="2"/>
        <v>4</v>
      </c>
      <c r="M2412" s="10">
        <f t="shared" si="3"/>
        <v>24</v>
      </c>
      <c r="N2412" s="10">
        <f t="shared" si="4"/>
        <v>1</v>
      </c>
      <c r="O2412" s="10" t="str">
        <f t="array" ref="O2412">IFERROR(XLOOKUP(G2412,'Tipo de Carga'!A:A,'Tipo de Carga'!C:C))</f>
        <v>Diesel</v>
      </c>
    </row>
    <row r="2413">
      <c r="A2413" s="16">
        <v>1733.0</v>
      </c>
      <c r="B2413" s="10" t="str">
        <f t="array" ref="B2413">IFERROR(XLOOKUP(A2413,'Asignacion Ene'!A:A,'Asignacion Ene'!C:C))</f>
        <v>Liverpool Local</v>
      </c>
      <c r="C2413" s="10" t="str">
        <f t="array" ref="C2413">IFERROR(XLOOKUP(A2413,'Asignacion Ene'!A:A,'Asignacion Ene'!B:B))</f>
        <v>EC-01</v>
      </c>
      <c r="D2413" s="28">
        <v>45681.433703703704</v>
      </c>
      <c r="E2413" s="16" t="s">
        <v>301</v>
      </c>
      <c r="F2413" s="10" t="str">
        <f t="array" ref="F2413">IFERROR(XLOOKUP(E2413,Operadores!A:A,Operadores!B:B))</f>
        <v>CABCAR</v>
      </c>
      <c r="G2413" s="16" t="s">
        <v>17</v>
      </c>
      <c r="H2413" s="13">
        <v>19.29</v>
      </c>
      <c r="I2413" s="18">
        <v>462.69</v>
      </c>
      <c r="J2413" s="15">
        <f t="shared" si="5"/>
        <v>8925.2901</v>
      </c>
      <c r="K2413" s="10" t="str">
        <f t="array" ref="K2413">IFERROR(XLOOKUP(G2413,'Tipo de Carga'!A:A,'Tipo de Carga'!B:B))</f>
        <v>Autoabasto</v>
      </c>
      <c r="L2413" s="10">
        <f t="shared" si="2"/>
        <v>4</v>
      </c>
      <c r="M2413" s="10">
        <f t="shared" si="3"/>
        <v>24</v>
      </c>
      <c r="N2413" s="10">
        <f t="shared" si="4"/>
        <v>1</v>
      </c>
      <c r="O2413" s="10" t="str">
        <f t="array" ref="O2413">IFERROR(XLOOKUP(G2413,'Tipo de Carga'!A:A,'Tipo de Carga'!C:C))</f>
        <v>Diesel</v>
      </c>
    </row>
    <row r="2414">
      <c r="A2414" s="16">
        <v>2105.0</v>
      </c>
      <c r="B2414" s="10" t="str">
        <f t="array" ref="B2414">IFERROR(XLOOKUP(A2414,'Asignacion Ene'!A:A,'Asignacion Ene'!C:C))</f>
        <v>Available</v>
      </c>
      <c r="C2414" s="10" t="str">
        <f t="array" ref="C2414">IFERROR(XLOOKUP(A2414,'Asignacion Ene'!A:A,'Asignacion Ene'!B:B))</f>
        <v>TTE</v>
      </c>
      <c r="D2414" s="28">
        <v>45681.422060185185</v>
      </c>
      <c r="E2414" s="16" t="s">
        <v>233</v>
      </c>
      <c r="F2414" s="10" t="str">
        <f t="array" ref="F2414">IFERROR(XLOOKUP(E2414,Operadores!A:A,Operadores!B:B))</f>
        <v>REYFER01</v>
      </c>
      <c r="G2414" s="16" t="s">
        <v>17</v>
      </c>
      <c r="H2414" s="13">
        <v>19.29</v>
      </c>
      <c r="I2414" s="18">
        <v>175.41</v>
      </c>
      <c r="J2414" s="15">
        <f t="shared" si="5"/>
        <v>3383.6589</v>
      </c>
      <c r="K2414" s="10" t="str">
        <f t="array" ref="K2414">IFERROR(XLOOKUP(G2414,'Tipo de Carga'!A:A,'Tipo de Carga'!B:B))</f>
        <v>Autoabasto</v>
      </c>
      <c r="L2414" s="10">
        <f t="shared" si="2"/>
        <v>4</v>
      </c>
      <c r="M2414" s="10">
        <f t="shared" si="3"/>
        <v>24</v>
      </c>
      <c r="N2414" s="10">
        <f t="shared" si="4"/>
        <v>1</v>
      </c>
      <c r="O2414" s="10" t="str">
        <f t="array" ref="O2414">IFERROR(XLOOKUP(G2414,'Tipo de Carga'!A:A,'Tipo de Carga'!C:C))</f>
        <v>Diesel</v>
      </c>
    </row>
    <row r="2415">
      <c r="A2415" s="16">
        <v>1993.0</v>
      </c>
      <c r="B2415" s="10" t="str">
        <f t="array" ref="B2415">IFERROR(XLOOKUP(A2415,'Asignacion Ene'!A:A,'Asignacion Ene'!C:C))</f>
        <v>MeLi Dedicado TD</v>
      </c>
      <c r="C2415" s="10" t="str">
        <f t="array" ref="C2415">IFERROR(XLOOKUP(A2415,'Asignacion Ene'!A:A,'Asignacion Ene'!B:B))</f>
        <v>EC-05</v>
      </c>
      <c r="D2415" s="28">
        <v>45681.41609953704</v>
      </c>
      <c r="E2415" s="16" t="s">
        <v>374</v>
      </c>
      <c r="F2415" s="10" t="str">
        <f t="array" ref="F2415">IFERROR(XLOOKUP(E2415,Operadores!A:A,Operadores!B:B))</f>
        <v>CELJOS</v>
      </c>
      <c r="G2415" s="16" t="s">
        <v>17</v>
      </c>
      <c r="H2415" s="13">
        <v>19.29</v>
      </c>
      <c r="I2415" s="18">
        <v>532.23</v>
      </c>
      <c r="J2415" s="15">
        <f t="shared" si="5"/>
        <v>10266.7167</v>
      </c>
      <c r="K2415" s="10" t="str">
        <f t="array" ref="K2415">IFERROR(XLOOKUP(G2415,'Tipo de Carga'!A:A,'Tipo de Carga'!B:B))</f>
        <v>Autoabasto</v>
      </c>
      <c r="L2415" s="10">
        <f t="shared" si="2"/>
        <v>4</v>
      </c>
      <c r="M2415" s="10">
        <f t="shared" si="3"/>
        <v>24</v>
      </c>
      <c r="N2415" s="10">
        <f t="shared" si="4"/>
        <v>1</v>
      </c>
      <c r="O2415" s="10" t="str">
        <f t="array" ref="O2415">IFERROR(XLOOKUP(G2415,'Tipo de Carga'!A:A,'Tipo de Carga'!C:C))</f>
        <v>Diesel</v>
      </c>
    </row>
    <row r="2416">
      <c r="A2416" s="16">
        <v>2026.0</v>
      </c>
      <c r="B2416" s="10" t="str">
        <f t="array" ref="B2416">IFERROR(XLOOKUP(A2416,'Asignacion Ene'!A:A,'Asignacion Ene'!C:C))</f>
        <v>MeLi Dedicado Merida</v>
      </c>
      <c r="C2416" s="10" t="str">
        <f t="array" ref="C2416">IFERROR(XLOOKUP(A2416,'Asignacion Ene'!A:A,'Asignacion Ene'!B:B))</f>
        <v>EC-05</v>
      </c>
      <c r="D2416" s="28">
        <v>45681.41142361111</v>
      </c>
      <c r="E2416" s="16" t="s">
        <v>34</v>
      </c>
      <c r="F2416" s="10" t="str">
        <f t="array" ref="F2416">IFERROR(XLOOKUP(E2416,Operadores!A:A,Operadores!B:B))</f>
        <v>PERAN01</v>
      </c>
      <c r="G2416" s="16" t="s">
        <v>17</v>
      </c>
      <c r="H2416" s="13">
        <v>19.29</v>
      </c>
      <c r="I2416" s="18">
        <v>280.21</v>
      </c>
      <c r="J2416" s="15">
        <f t="shared" si="5"/>
        <v>5405.2509</v>
      </c>
      <c r="K2416" s="10" t="str">
        <f t="array" ref="K2416">IFERROR(XLOOKUP(G2416,'Tipo de Carga'!A:A,'Tipo de Carga'!B:B))</f>
        <v>Autoabasto</v>
      </c>
      <c r="L2416" s="10">
        <f t="shared" si="2"/>
        <v>4</v>
      </c>
      <c r="M2416" s="10">
        <f t="shared" si="3"/>
        <v>24</v>
      </c>
      <c r="N2416" s="10">
        <f t="shared" si="4"/>
        <v>1</v>
      </c>
      <c r="O2416" s="10" t="str">
        <f t="array" ref="O2416">IFERROR(XLOOKUP(G2416,'Tipo de Carga'!A:A,'Tipo de Carga'!C:C))</f>
        <v>Diesel</v>
      </c>
    </row>
    <row r="2417">
      <c r="A2417" s="16">
        <v>1852.0</v>
      </c>
      <c r="B2417" s="10" t="str">
        <f t="array" ref="B2417">IFERROR(XLOOKUP(A2417,'Asignacion Ene'!A:A,'Asignacion Ene'!C:C))</f>
        <v>Circuitos</v>
      </c>
      <c r="C2417" s="10" t="str">
        <f t="array" ref="C2417">IFERROR(XLOOKUP(A2417,'Asignacion Ene'!A:A,'Asignacion Ene'!B:B))</f>
        <v>EC-03</v>
      </c>
      <c r="D2417" s="28">
        <v>45681.393900462965</v>
      </c>
      <c r="E2417" s="16" t="s">
        <v>379</v>
      </c>
      <c r="F2417" s="10" t="str">
        <f t="array" ref="F2417">IFERROR(XLOOKUP(E2417,Operadores!A:A,Operadores!B:B))</f>
        <v>REYALE</v>
      </c>
      <c r="G2417" s="16" t="s">
        <v>17</v>
      </c>
      <c r="H2417" s="13">
        <v>19.29</v>
      </c>
      <c r="I2417" s="18">
        <v>453.15</v>
      </c>
      <c r="J2417" s="15">
        <f t="shared" si="5"/>
        <v>8741.2635</v>
      </c>
      <c r="K2417" s="10" t="str">
        <f t="array" ref="K2417">IFERROR(XLOOKUP(G2417,'Tipo de Carga'!A:A,'Tipo de Carga'!B:B))</f>
        <v>Autoabasto</v>
      </c>
      <c r="L2417" s="10">
        <f t="shared" si="2"/>
        <v>4</v>
      </c>
      <c r="M2417" s="10">
        <f t="shared" si="3"/>
        <v>24</v>
      </c>
      <c r="N2417" s="10">
        <f t="shared" si="4"/>
        <v>1</v>
      </c>
      <c r="O2417" s="10" t="str">
        <f t="array" ref="O2417">IFERROR(XLOOKUP(G2417,'Tipo de Carga'!A:A,'Tipo de Carga'!C:C))</f>
        <v>Diesel</v>
      </c>
    </row>
    <row r="2418">
      <c r="A2418" s="16">
        <v>2028.0</v>
      </c>
      <c r="B2418" s="10" t="str">
        <f t="array" ref="B2418">IFERROR(XLOOKUP(A2418,'Asignacion Ene'!A:A,'Asignacion Ene'!C:C))</f>
        <v>MeLi Dedicado Merida</v>
      </c>
      <c r="C2418" s="10" t="str">
        <f t="array" ref="C2418">IFERROR(XLOOKUP(A2418,'Asignacion Ene'!A:A,'Asignacion Ene'!B:B))</f>
        <v>EC-05</v>
      </c>
      <c r="D2418" s="28">
        <v>45681.384050925924</v>
      </c>
      <c r="E2418" s="16" t="s">
        <v>227</v>
      </c>
      <c r="F2418" s="10" t="str">
        <f t="array" ref="F2418">IFERROR(XLOOKUP(E2418,Operadores!A:A,Operadores!B:B))</f>
        <v>SANEUS</v>
      </c>
      <c r="G2418" s="16" t="s">
        <v>17</v>
      </c>
      <c r="H2418" s="13">
        <v>19.29</v>
      </c>
      <c r="I2418" s="18">
        <v>308.18</v>
      </c>
      <c r="J2418" s="15">
        <f t="shared" si="5"/>
        <v>5944.7922</v>
      </c>
      <c r="K2418" s="10" t="str">
        <f t="array" ref="K2418">IFERROR(XLOOKUP(G2418,'Tipo de Carga'!A:A,'Tipo de Carga'!B:B))</f>
        <v>Autoabasto</v>
      </c>
      <c r="L2418" s="10">
        <f t="shared" si="2"/>
        <v>4</v>
      </c>
      <c r="M2418" s="10">
        <f t="shared" si="3"/>
        <v>24</v>
      </c>
      <c r="N2418" s="10">
        <f t="shared" si="4"/>
        <v>1</v>
      </c>
      <c r="O2418" s="10" t="str">
        <f t="array" ref="O2418">IFERROR(XLOOKUP(G2418,'Tipo de Carga'!A:A,'Tipo de Carga'!C:C))</f>
        <v>Diesel</v>
      </c>
    </row>
    <row r="2419">
      <c r="A2419" s="16">
        <v>2042.0</v>
      </c>
      <c r="B2419" s="10" t="str">
        <f t="array" ref="B2419">IFERROR(XLOOKUP(A2419,'Asignacion Ene'!A:A,'Asignacion Ene'!C:C))</f>
        <v>Liverpool Local</v>
      </c>
      <c r="C2419" s="10" t="str">
        <f t="array" ref="C2419">IFERROR(XLOOKUP(A2419,'Asignacion Ene'!A:A,'Asignacion Ene'!B:B))</f>
        <v>EC-01</v>
      </c>
      <c r="D2419" s="28">
        <v>45681.336377314816</v>
      </c>
      <c r="E2419" s="16" t="s">
        <v>308</v>
      </c>
      <c r="F2419" s="10" t="str">
        <f t="array" ref="F2419">IFERROR(XLOOKUP(E2419,Operadores!A:A,Operadores!B:B))</f>
        <v>ESCALA</v>
      </c>
      <c r="G2419" s="16" t="s">
        <v>17</v>
      </c>
      <c r="H2419" s="13">
        <v>19.29</v>
      </c>
      <c r="I2419" s="18">
        <v>277.72</v>
      </c>
      <c r="J2419" s="15">
        <f t="shared" si="5"/>
        <v>5357.2188</v>
      </c>
      <c r="K2419" s="10" t="str">
        <f t="array" ref="K2419">IFERROR(XLOOKUP(G2419,'Tipo de Carga'!A:A,'Tipo de Carga'!B:B))</f>
        <v>Autoabasto</v>
      </c>
      <c r="L2419" s="10">
        <f t="shared" si="2"/>
        <v>4</v>
      </c>
      <c r="M2419" s="10">
        <f t="shared" si="3"/>
        <v>24</v>
      </c>
      <c r="N2419" s="10">
        <f t="shared" si="4"/>
        <v>1</v>
      </c>
      <c r="O2419" s="10" t="str">
        <f t="array" ref="O2419">IFERROR(XLOOKUP(G2419,'Tipo de Carga'!A:A,'Tipo de Carga'!C:C))</f>
        <v>Diesel</v>
      </c>
    </row>
    <row r="2420">
      <c r="A2420" s="16">
        <v>1931.0</v>
      </c>
      <c r="B2420" s="10" t="str">
        <f t="array" ref="B2420">IFERROR(XLOOKUP(A2420,'Asignacion Ene'!A:A,'Asignacion Ene'!C:C))</f>
        <v>Circuitos</v>
      </c>
      <c r="C2420" s="10" t="str">
        <f t="array" ref="C2420">IFERROR(XLOOKUP(A2420,'Asignacion Ene'!A:A,'Asignacion Ene'!B:B))</f>
        <v>EC-03</v>
      </c>
      <c r="D2420" s="28">
        <v>45681.33101851852</v>
      </c>
      <c r="E2420" s="16" t="s">
        <v>279</v>
      </c>
      <c r="F2420" s="10" t="str">
        <f t="array" ref="F2420">IFERROR(XLOOKUP(E2420,Operadores!A:A,Operadores!B:B))</f>
        <v>ARBJO</v>
      </c>
      <c r="G2420" s="16" t="s">
        <v>17</v>
      </c>
      <c r="H2420" s="13">
        <v>19.29</v>
      </c>
      <c r="I2420" s="18">
        <v>463.01</v>
      </c>
      <c r="J2420" s="15">
        <f t="shared" si="5"/>
        <v>8931.4629</v>
      </c>
      <c r="K2420" s="10" t="str">
        <f t="array" ref="K2420">IFERROR(XLOOKUP(G2420,'Tipo de Carga'!A:A,'Tipo de Carga'!B:B))</f>
        <v>Autoabasto</v>
      </c>
      <c r="L2420" s="10">
        <f t="shared" si="2"/>
        <v>4</v>
      </c>
      <c r="M2420" s="10">
        <f t="shared" si="3"/>
        <v>24</v>
      </c>
      <c r="N2420" s="10">
        <f t="shared" si="4"/>
        <v>1</v>
      </c>
      <c r="O2420" s="10" t="str">
        <f t="array" ref="O2420">IFERROR(XLOOKUP(G2420,'Tipo de Carga'!A:A,'Tipo de Carga'!C:C))</f>
        <v>Diesel</v>
      </c>
    </row>
    <row r="2421">
      <c r="A2421" s="16">
        <v>2040.0</v>
      </c>
      <c r="B2421" s="10" t="str">
        <f t="array" ref="B2421">IFERROR(XLOOKUP(A2421,'Asignacion Ene'!A:A,'Asignacion Ene'!C:C))</f>
        <v>Liverpool Local</v>
      </c>
      <c r="C2421" s="10" t="str">
        <f t="array" ref="C2421">IFERROR(XLOOKUP(A2421,'Asignacion Ene'!A:A,'Asignacion Ene'!B:B))</f>
        <v>EC-01</v>
      </c>
      <c r="D2421" s="28">
        <v>45681.32538194444</v>
      </c>
      <c r="E2421" s="16" t="s">
        <v>69</v>
      </c>
      <c r="F2421" s="10" t="str">
        <f t="array" ref="F2421">IFERROR(XLOOKUP(E2421,Operadores!A:A,Operadores!B:B))</f>
        <v>GONAL01</v>
      </c>
      <c r="G2421" s="16" t="s">
        <v>17</v>
      </c>
      <c r="H2421" s="13">
        <v>19.29</v>
      </c>
      <c r="I2421" s="18">
        <v>763.87</v>
      </c>
      <c r="J2421" s="15">
        <f t="shared" si="5"/>
        <v>14735.0523</v>
      </c>
      <c r="K2421" s="10" t="str">
        <f t="array" ref="K2421">IFERROR(XLOOKUP(G2421,'Tipo de Carga'!A:A,'Tipo de Carga'!B:B))</f>
        <v>Autoabasto</v>
      </c>
      <c r="L2421" s="10">
        <f t="shared" si="2"/>
        <v>4</v>
      </c>
      <c r="M2421" s="10">
        <f t="shared" si="3"/>
        <v>24</v>
      </c>
      <c r="N2421" s="10">
        <f t="shared" si="4"/>
        <v>1</v>
      </c>
      <c r="O2421" s="10" t="str">
        <f t="array" ref="O2421">IFERROR(XLOOKUP(G2421,'Tipo de Carga'!A:A,'Tipo de Carga'!C:C))</f>
        <v>Diesel</v>
      </c>
    </row>
    <row r="2422">
      <c r="A2422" s="16">
        <v>1883.0</v>
      </c>
      <c r="B2422" s="10" t="str">
        <f t="array" ref="B2422">IFERROR(XLOOKUP(A2422,'Asignacion Ene'!A:A,'Asignacion Ene'!C:C))</f>
        <v>Circuitos</v>
      </c>
      <c r="C2422" s="10" t="str">
        <f t="array" ref="C2422">IFERROR(XLOOKUP(A2422,'Asignacion Ene'!A:A,'Asignacion Ene'!B:B))</f>
        <v>EC-03</v>
      </c>
      <c r="D2422" s="28">
        <v>45681.31984953704</v>
      </c>
      <c r="E2422" s="16" t="s">
        <v>23</v>
      </c>
      <c r="F2422" s="10" t="str">
        <f t="array" ref="F2422">IFERROR(XLOOKUP(E2422,Operadores!A:A,Operadores!B:B))</f>
        <v>JIMMI01</v>
      </c>
      <c r="G2422" s="16" t="s">
        <v>17</v>
      </c>
      <c r="H2422" s="13">
        <v>19.29</v>
      </c>
      <c r="I2422" s="18">
        <v>50.53</v>
      </c>
      <c r="J2422" s="15">
        <f t="shared" si="5"/>
        <v>974.7237</v>
      </c>
      <c r="K2422" s="10" t="str">
        <f t="array" ref="K2422">IFERROR(XLOOKUP(G2422,'Tipo de Carga'!A:A,'Tipo de Carga'!B:B))</f>
        <v>Autoabasto</v>
      </c>
      <c r="L2422" s="10">
        <f t="shared" si="2"/>
        <v>4</v>
      </c>
      <c r="M2422" s="10">
        <f t="shared" si="3"/>
        <v>24</v>
      </c>
      <c r="N2422" s="10">
        <f t="shared" si="4"/>
        <v>1</v>
      </c>
      <c r="O2422" s="10" t="str">
        <f t="array" ref="O2422">IFERROR(XLOOKUP(G2422,'Tipo de Carga'!A:A,'Tipo de Carga'!C:C))</f>
        <v>Diesel</v>
      </c>
    </row>
    <row r="2423">
      <c r="A2423" s="16">
        <v>2029.0</v>
      </c>
      <c r="B2423" s="10" t="str">
        <f t="array" ref="B2423">IFERROR(XLOOKUP(A2423,'Asignacion Ene'!A:A,'Asignacion Ene'!C:C))</f>
        <v>MeLi Dedicado Merida</v>
      </c>
      <c r="C2423" s="10" t="str">
        <f t="array" ref="C2423">IFERROR(XLOOKUP(A2423,'Asignacion Ene'!A:A,'Asignacion Ene'!B:B))</f>
        <v>EC-05</v>
      </c>
      <c r="D2423" s="28">
        <v>45681.310162037036</v>
      </c>
      <c r="E2423" s="16" t="s">
        <v>225</v>
      </c>
      <c r="F2423" s="10" t="str">
        <f t="array" ref="F2423">IFERROR(XLOOKUP(E2423,Operadores!A:A,Operadores!B:B))</f>
        <v>ACOHER</v>
      </c>
      <c r="G2423" s="16" t="s">
        <v>17</v>
      </c>
      <c r="H2423" s="13">
        <v>19.29</v>
      </c>
      <c r="I2423" s="18">
        <v>253.71</v>
      </c>
      <c r="J2423" s="15">
        <f t="shared" si="5"/>
        <v>4894.0659</v>
      </c>
      <c r="K2423" s="10" t="str">
        <f t="array" ref="K2423">IFERROR(XLOOKUP(G2423,'Tipo de Carga'!A:A,'Tipo de Carga'!B:B))</f>
        <v>Autoabasto</v>
      </c>
      <c r="L2423" s="10">
        <f t="shared" si="2"/>
        <v>4</v>
      </c>
      <c r="M2423" s="10">
        <f t="shared" si="3"/>
        <v>24</v>
      </c>
      <c r="N2423" s="10">
        <f t="shared" si="4"/>
        <v>1</v>
      </c>
      <c r="O2423" s="10" t="str">
        <f t="array" ref="O2423">IFERROR(XLOOKUP(G2423,'Tipo de Carga'!A:A,'Tipo de Carga'!C:C))</f>
        <v>Diesel</v>
      </c>
    </row>
    <row r="2424">
      <c r="A2424" s="16">
        <v>1960.0</v>
      </c>
      <c r="B2424" s="10" t="str">
        <f t="array" ref="B2424">IFERROR(XLOOKUP(A2424,'Asignacion Ene'!A:A,'Asignacion Ene'!C:C))</f>
        <v>MeLi asignado SD</v>
      </c>
      <c r="C2424" s="10" t="str">
        <f t="array" ref="C2424">IFERROR(XLOOKUP(A2424,'Asignacion Ene'!A:A,'Asignacion Ene'!B:B))</f>
        <v>EC-05</v>
      </c>
      <c r="D2424" s="28">
        <v>45681.29100694445</v>
      </c>
      <c r="E2424" s="16" t="s">
        <v>147</v>
      </c>
      <c r="F2424" s="10" t="str">
        <f t="array" ref="F2424">IFERROR(XLOOKUP(E2424,Operadores!A:A,Operadores!B:B))</f>
        <v>MARANG</v>
      </c>
      <c r="G2424" s="16" t="s">
        <v>17</v>
      </c>
      <c r="H2424" s="13">
        <v>19.29</v>
      </c>
      <c r="I2424" s="18">
        <v>295.06</v>
      </c>
      <c r="J2424" s="15">
        <f t="shared" si="5"/>
        <v>5691.7074</v>
      </c>
      <c r="K2424" s="10" t="str">
        <f t="array" ref="K2424">IFERROR(XLOOKUP(G2424,'Tipo de Carga'!A:A,'Tipo de Carga'!B:B))</f>
        <v>Autoabasto</v>
      </c>
      <c r="L2424" s="10">
        <f t="shared" si="2"/>
        <v>4</v>
      </c>
      <c r="M2424" s="10">
        <f t="shared" si="3"/>
        <v>24</v>
      </c>
      <c r="N2424" s="10">
        <f t="shared" si="4"/>
        <v>1</v>
      </c>
      <c r="O2424" s="10" t="str">
        <f t="array" ref="O2424">IFERROR(XLOOKUP(G2424,'Tipo de Carga'!A:A,'Tipo de Carga'!C:C))</f>
        <v>Diesel</v>
      </c>
    </row>
    <row r="2425">
      <c r="A2425" s="16">
        <v>2084.0</v>
      </c>
      <c r="B2425" s="10" t="str">
        <f t="array" ref="B2425">IFERROR(XLOOKUP(A2425,'Asignacion Ene'!A:A,'Asignacion Ene'!C:C))</f>
        <v>PISA Gdl</v>
      </c>
      <c r="C2425" s="10" t="str">
        <f t="array" ref="C2425">IFERROR(XLOOKUP(A2425,'Asignacion Ene'!A:A,'Asignacion Ene'!B:B))</f>
        <v>EC-06</v>
      </c>
      <c r="D2425" s="28">
        <v>45681.27736111111</v>
      </c>
      <c r="E2425" s="16" t="s">
        <v>216</v>
      </c>
      <c r="F2425" s="10" t="str">
        <f t="array" ref="F2425">IFERROR(XLOOKUP(E2425,Operadores!A:A,Operadores!B:B))</f>
        <v>LOPEDU</v>
      </c>
      <c r="G2425" s="16" t="s">
        <v>17</v>
      </c>
      <c r="H2425" s="13">
        <v>19.29</v>
      </c>
      <c r="I2425" s="18">
        <v>410.26</v>
      </c>
      <c r="J2425" s="15">
        <f t="shared" si="5"/>
        <v>7913.9154</v>
      </c>
      <c r="K2425" s="10" t="str">
        <f t="array" ref="K2425">IFERROR(XLOOKUP(G2425,'Tipo de Carga'!A:A,'Tipo de Carga'!B:B))</f>
        <v>Autoabasto</v>
      </c>
      <c r="L2425" s="10">
        <f t="shared" si="2"/>
        <v>4</v>
      </c>
      <c r="M2425" s="10">
        <f t="shared" si="3"/>
        <v>24</v>
      </c>
      <c r="N2425" s="10">
        <f t="shared" si="4"/>
        <v>1</v>
      </c>
      <c r="O2425" s="10" t="str">
        <f t="array" ref="O2425">IFERROR(XLOOKUP(G2425,'Tipo de Carga'!A:A,'Tipo de Carga'!C:C))</f>
        <v>Diesel</v>
      </c>
    </row>
    <row r="2426">
      <c r="A2426" s="16">
        <v>2035.0</v>
      </c>
      <c r="B2426" s="10" t="str">
        <f t="array" ref="B2426">IFERROR(XLOOKUP(A2426,'Asignacion Ene'!A:A,'Asignacion Ene'!C:C))</f>
        <v>Liverpool Local</v>
      </c>
      <c r="C2426" s="10" t="str">
        <f t="array" ref="C2426">IFERROR(XLOOKUP(A2426,'Asignacion Ene'!A:A,'Asignacion Ene'!B:B))</f>
        <v>EC-01</v>
      </c>
      <c r="D2426" s="28">
        <v>45681.262395833335</v>
      </c>
      <c r="E2426" s="16" t="s">
        <v>66</v>
      </c>
      <c r="F2426" s="10" t="str">
        <f t="array" ref="F2426">IFERROR(XLOOKUP(E2426,Operadores!A:A,Operadores!B:B))</f>
        <v>LOPALF</v>
      </c>
      <c r="G2426" s="16" t="s">
        <v>17</v>
      </c>
      <c r="H2426" s="13">
        <v>19.29</v>
      </c>
      <c r="I2426" s="18">
        <v>104.74</v>
      </c>
      <c r="J2426" s="15">
        <f t="shared" si="5"/>
        <v>2020.4346</v>
      </c>
      <c r="K2426" s="10" t="str">
        <f t="array" ref="K2426">IFERROR(XLOOKUP(G2426,'Tipo de Carga'!A:A,'Tipo de Carga'!B:B))</f>
        <v>Autoabasto</v>
      </c>
      <c r="L2426" s="10">
        <f t="shared" si="2"/>
        <v>4</v>
      </c>
      <c r="M2426" s="10">
        <f t="shared" si="3"/>
        <v>24</v>
      </c>
      <c r="N2426" s="10">
        <f t="shared" si="4"/>
        <v>1</v>
      </c>
      <c r="O2426" s="10" t="str">
        <f t="array" ref="O2426">IFERROR(XLOOKUP(G2426,'Tipo de Carga'!A:A,'Tipo de Carga'!C:C))</f>
        <v>Diesel</v>
      </c>
    </row>
    <row r="2427">
      <c r="A2427" s="16">
        <v>1909.0</v>
      </c>
      <c r="B2427" s="10" t="str">
        <f t="array" ref="B2427">IFERROR(XLOOKUP(A2427,'Asignacion Ene'!A:A,'Asignacion Ene'!C:C))</f>
        <v>Circuitos</v>
      </c>
      <c r="C2427" s="10" t="str">
        <f t="array" ref="C2427">IFERROR(XLOOKUP(A2427,'Asignacion Ene'!A:A,'Asignacion Ene'!B:B))</f>
        <v>EC-03</v>
      </c>
      <c r="D2427" s="28">
        <v>45681.22246527778</v>
      </c>
      <c r="E2427" s="16" t="s">
        <v>347</v>
      </c>
      <c r="F2427" s="10" t="str">
        <f t="array" ref="F2427">IFERROR(XLOOKUP(E2427,Operadores!A:A,Operadores!B:B))</f>
        <v>ZUÑDAV</v>
      </c>
      <c r="G2427" s="16" t="s">
        <v>17</v>
      </c>
      <c r="H2427" s="13">
        <v>19.29</v>
      </c>
      <c r="I2427" s="18">
        <v>501.81</v>
      </c>
      <c r="J2427" s="15">
        <f t="shared" si="5"/>
        <v>9679.9149</v>
      </c>
      <c r="K2427" s="10" t="str">
        <f t="array" ref="K2427">IFERROR(XLOOKUP(G2427,'Tipo de Carga'!A:A,'Tipo de Carga'!B:B))</f>
        <v>Autoabasto</v>
      </c>
      <c r="L2427" s="10">
        <f t="shared" si="2"/>
        <v>4</v>
      </c>
      <c r="M2427" s="10">
        <f t="shared" si="3"/>
        <v>24</v>
      </c>
      <c r="N2427" s="10">
        <f t="shared" si="4"/>
        <v>1</v>
      </c>
      <c r="O2427" s="10" t="str">
        <f t="array" ref="O2427">IFERROR(XLOOKUP(G2427,'Tipo de Carga'!A:A,'Tipo de Carga'!C:C))</f>
        <v>Diesel</v>
      </c>
    </row>
    <row r="2428">
      <c r="A2428" s="16">
        <v>1983.0</v>
      </c>
      <c r="B2428" s="10" t="str">
        <f t="array" ref="B2428">IFERROR(XLOOKUP(A2428,'Asignacion Ene'!A:A,'Asignacion Ene'!C:C))</f>
        <v>MeLi asignado SD</v>
      </c>
      <c r="C2428" s="10" t="str">
        <f t="array" ref="C2428">IFERROR(XLOOKUP(A2428,'Asignacion Ene'!A:A,'Asignacion Ene'!B:B))</f>
        <v>EC-05</v>
      </c>
      <c r="D2428" s="28">
        <v>45681.09783564815</v>
      </c>
      <c r="E2428" s="16" t="s">
        <v>110</v>
      </c>
      <c r="F2428" s="10" t="str">
        <f t="array" ref="F2428">IFERROR(XLOOKUP(E2428,Operadores!A:A,Operadores!B:B))</f>
        <v>ALVRAU</v>
      </c>
      <c r="G2428" s="16" t="s">
        <v>17</v>
      </c>
      <c r="H2428" s="13">
        <v>19.29</v>
      </c>
      <c r="I2428" s="18">
        <v>241.05</v>
      </c>
      <c r="J2428" s="15">
        <f t="shared" si="5"/>
        <v>4649.8545</v>
      </c>
      <c r="K2428" s="10" t="str">
        <f t="array" ref="K2428">IFERROR(XLOOKUP(G2428,'Tipo de Carga'!A:A,'Tipo de Carga'!B:B))</f>
        <v>Autoabasto</v>
      </c>
      <c r="L2428" s="10">
        <f t="shared" si="2"/>
        <v>4</v>
      </c>
      <c r="M2428" s="10">
        <f t="shared" si="3"/>
        <v>24</v>
      </c>
      <c r="N2428" s="10">
        <f t="shared" si="4"/>
        <v>1</v>
      </c>
      <c r="O2428" s="10" t="str">
        <f t="array" ref="O2428">IFERROR(XLOOKUP(G2428,'Tipo de Carga'!A:A,'Tipo de Carga'!C:C))</f>
        <v>Diesel</v>
      </c>
    </row>
    <row r="2429">
      <c r="A2429" s="16">
        <v>1996.0</v>
      </c>
      <c r="B2429" s="10" t="str">
        <f t="array" ref="B2429">IFERROR(XLOOKUP(A2429,'Asignacion Ene'!A:A,'Asignacion Ene'!C:C))</f>
        <v>MeLi Dedicado Merida</v>
      </c>
      <c r="C2429" s="10" t="str">
        <f t="array" ref="C2429">IFERROR(XLOOKUP(A2429,'Asignacion Ene'!A:A,'Asignacion Ene'!B:B))</f>
        <v>EC-05</v>
      </c>
      <c r="D2429" s="28">
        <v>45681.083703703705</v>
      </c>
      <c r="E2429" s="16" t="s">
        <v>339</v>
      </c>
      <c r="F2429" s="10" t="str">
        <f t="array" ref="F2429">IFERROR(XLOOKUP(E2429,Operadores!A:A,Operadores!B:B))</f>
        <v>AGUARM</v>
      </c>
      <c r="G2429" s="16" t="s">
        <v>17</v>
      </c>
      <c r="H2429" s="13">
        <v>19.29</v>
      </c>
      <c r="I2429" s="18">
        <v>493.74</v>
      </c>
      <c r="J2429" s="15">
        <f t="shared" si="5"/>
        <v>9524.2446</v>
      </c>
      <c r="K2429" s="10" t="str">
        <f t="array" ref="K2429">IFERROR(XLOOKUP(G2429,'Tipo de Carga'!A:A,'Tipo de Carga'!B:B))</f>
        <v>Autoabasto</v>
      </c>
      <c r="L2429" s="10">
        <f t="shared" si="2"/>
        <v>4</v>
      </c>
      <c r="M2429" s="10">
        <f t="shared" si="3"/>
        <v>24</v>
      </c>
      <c r="N2429" s="10">
        <f t="shared" si="4"/>
        <v>1</v>
      </c>
      <c r="O2429" s="10" t="str">
        <f t="array" ref="O2429">IFERROR(XLOOKUP(G2429,'Tipo de Carga'!A:A,'Tipo de Carga'!C:C))</f>
        <v>Diesel</v>
      </c>
    </row>
    <row r="2430">
      <c r="A2430" s="16">
        <v>1750.0</v>
      </c>
      <c r="B2430" s="10" t="str">
        <f t="array" ref="B2430">IFERROR(XLOOKUP(A2430,'Asignacion Ene'!A:A,'Asignacion Ene'!C:C))</f>
        <v>Patieros sucursal</v>
      </c>
      <c r="C2430" s="10" t="str">
        <f t="array" ref="C2430">IFERROR(XLOOKUP(A2430,'Asignacion Ene'!A:A,'Asignacion Ene'!B:B))</f>
        <v>EC-03</v>
      </c>
      <c r="D2430" s="28">
        <v>45681.04056712963</v>
      </c>
      <c r="E2430" s="16" t="s">
        <v>354</v>
      </c>
      <c r="F2430" s="10" t="str">
        <f t="array" ref="F2430">IFERROR(XLOOKUP(E2430,Operadores!A:A,Operadores!B:B))</f>
        <v>SALMAR01</v>
      </c>
      <c r="G2430" s="16" t="s">
        <v>17</v>
      </c>
      <c r="H2430" s="13">
        <v>19.29</v>
      </c>
      <c r="I2430" s="18">
        <v>200.01</v>
      </c>
      <c r="J2430" s="15">
        <f t="shared" si="5"/>
        <v>3858.1929</v>
      </c>
      <c r="K2430" s="10" t="str">
        <f t="array" ref="K2430">IFERROR(XLOOKUP(G2430,'Tipo de Carga'!A:A,'Tipo de Carga'!B:B))</f>
        <v>Autoabasto</v>
      </c>
      <c r="L2430" s="10">
        <f t="shared" si="2"/>
        <v>4</v>
      </c>
      <c r="M2430" s="10">
        <f t="shared" si="3"/>
        <v>24</v>
      </c>
      <c r="N2430" s="10">
        <f t="shared" si="4"/>
        <v>1</v>
      </c>
      <c r="O2430" s="10" t="str">
        <f t="array" ref="O2430">IFERROR(XLOOKUP(G2430,'Tipo de Carga'!A:A,'Tipo de Carga'!C:C))</f>
        <v>Diesel</v>
      </c>
    </row>
    <row r="2431">
      <c r="A2431" s="16">
        <v>1981.0</v>
      </c>
      <c r="B2431" s="10" t="str">
        <f t="array" ref="B2431">IFERROR(XLOOKUP(A2431,'Asignacion Ene'!A:A,'Asignacion Ene'!C:C))</f>
        <v>MeLi asignado SD</v>
      </c>
      <c r="C2431" s="10" t="str">
        <f t="array" ref="C2431">IFERROR(XLOOKUP(A2431,'Asignacion Ene'!A:A,'Asignacion Ene'!B:B))</f>
        <v>EC-05</v>
      </c>
      <c r="D2431" s="28">
        <v>45681.006064814814</v>
      </c>
      <c r="E2431" s="16" t="s">
        <v>187</v>
      </c>
      <c r="F2431" s="10" t="str">
        <f t="array" ref="F2431">IFERROR(XLOOKUP(E2431,Operadores!A:A,Operadores!B:B))</f>
        <v>OLIGER</v>
      </c>
      <c r="G2431" s="16" t="s">
        <v>17</v>
      </c>
      <c r="H2431" s="13">
        <v>19.29</v>
      </c>
      <c r="I2431" s="18">
        <v>499.45</v>
      </c>
      <c r="J2431" s="15">
        <f t="shared" si="5"/>
        <v>9634.3905</v>
      </c>
      <c r="K2431" s="10" t="str">
        <f t="array" ref="K2431">IFERROR(XLOOKUP(G2431,'Tipo de Carga'!A:A,'Tipo de Carga'!B:B))</f>
        <v>Autoabasto</v>
      </c>
      <c r="L2431" s="10">
        <f t="shared" si="2"/>
        <v>4</v>
      </c>
      <c r="M2431" s="10">
        <f t="shared" si="3"/>
        <v>24</v>
      </c>
      <c r="N2431" s="10">
        <f t="shared" si="4"/>
        <v>1</v>
      </c>
      <c r="O2431" s="10" t="str">
        <f t="array" ref="O2431">IFERROR(XLOOKUP(G2431,'Tipo de Carga'!A:A,'Tipo de Carga'!C:C))</f>
        <v>Diesel</v>
      </c>
    </row>
    <row r="2432">
      <c r="A2432" s="16">
        <v>2079.0</v>
      </c>
      <c r="B2432" s="10" t="str">
        <f t="array" ref="B2432">IFERROR(XLOOKUP(A2432,'Asignacion Ene'!A:A,'Asignacion Ene'!C:C))</f>
        <v>Protans</v>
      </c>
      <c r="C2432" s="10" t="str">
        <f t="array" ref="C2432">IFERROR(XLOOKUP(A2432,'Asignacion Ene'!A:A,'Asignacion Ene'!B:B))</f>
        <v>EC-03</v>
      </c>
      <c r="D2432" s="28">
        <v>45681.947696759256</v>
      </c>
      <c r="E2432" s="16" t="s">
        <v>207</v>
      </c>
      <c r="F2432" s="10" t="str">
        <f t="array" ref="F2432">IFERROR(XLOOKUP(E2432,Operadores!A:A,Operadores!B:B))</f>
        <v>LOPJOS03</v>
      </c>
      <c r="G2432" s="16" t="s">
        <v>77</v>
      </c>
      <c r="H2432" s="13">
        <v>19.38</v>
      </c>
      <c r="I2432" s="18">
        <v>508.16</v>
      </c>
      <c r="J2432" s="15">
        <f t="shared" si="5"/>
        <v>9848.1408</v>
      </c>
      <c r="K2432" s="10" t="str">
        <f t="array" ref="K2432">IFERROR(XLOOKUP(G2432,'Tipo de Carga'!A:A,'Tipo de Carga'!B:B))</f>
        <v>Autoabasto</v>
      </c>
      <c r="L2432" s="10">
        <f t="shared" si="2"/>
        <v>4</v>
      </c>
      <c r="M2432" s="10">
        <f t="shared" si="3"/>
        <v>24</v>
      </c>
      <c r="N2432" s="10">
        <f t="shared" si="4"/>
        <v>1</v>
      </c>
      <c r="O2432" s="10" t="str">
        <f t="array" ref="O2432">IFERROR(XLOOKUP(G2432,'Tipo de Carga'!A:A,'Tipo de Carga'!C:C))</f>
        <v>Diesel</v>
      </c>
    </row>
    <row r="2433">
      <c r="A2433" s="16">
        <v>308.0</v>
      </c>
      <c r="B2433" s="10" t="str">
        <f t="array" ref="B2433">IFERROR(XLOOKUP(A2433,'Asignacion Ene'!A:A,'Asignacion Ene'!C:C))</f>
        <v>Sayer Thorton</v>
      </c>
      <c r="C2433" s="10" t="str">
        <f t="array" ref="C2433">IFERROR(XLOOKUP(A2433,'Asignacion Ene'!A:A,'Asignacion Ene'!B:B))</f>
        <v>EC-04</v>
      </c>
      <c r="D2433" s="28">
        <v>45681.911041666666</v>
      </c>
      <c r="E2433" s="16" t="s">
        <v>76</v>
      </c>
      <c r="F2433" s="10" t="str">
        <f t="array" ref="F2433">IFERROR(XLOOKUP(E2433,Operadores!A:A,Operadores!B:B))</f>
        <v>FLOTIT</v>
      </c>
      <c r="G2433" s="16" t="s">
        <v>77</v>
      </c>
      <c r="H2433" s="13">
        <v>19.38</v>
      </c>
      <c r="I2433" s="18">
        <v>260.59</v>
      </c>
      <c r="J2433" s="15">
        <f t="shared" si="5"/>
        <v>5050.2342</v>
      </c>
      <c r="K2433" s="10" t="str">
        <f t="array" ref="K2433">IFERROR(XLOOKUP(G2433,'Tipo de Carga'!A:A,'Tipo de Carga'!B:B))</f>
        <v>Autoabasto</v>
      </c>
      <c r="L2433" s="10">
        <f t="shared" si="2"/>
        <v>4</v>
      </c>
      <c r="M2433" s="10">
        <f t="shared" si="3"/>
        <v>24</v>
      </c>
      <c r="N2433" s="10">
        <f t="shared" si="4"/>
        <v>1</v>
      </c>
      <c r="O2433" s="10" t="str">
        <f t="array" ref="O2433">IFERROR(XLOOKUP(G2433,'Tipo de Carga'!A:A,'Tipo de Carga'!C:C))</f>
        <v>Diesel</v>
      </c>
    </row>
    <row r="2434">
      <c r="A2434" s="16">
        <v>1895.0</v>
      </c>
      <c r="B2434" s="10" t="str">
        <f t="array" ref="B2434">IFERROR(XLOOKUP(A2434,'Asignacion Ene'!A:A,'Asignacion Ene'!C:C))</f>
        <v>Sayer Sencillo</v>
      </c>
      <c r="C2434" s="10" t="str">
        <f t="array" ref="C2434">IFERROR(XLOOKUP(A2434,'Asignacion Ene'!A:A,'Asignacion Ene'!B:B))</f>
        <v>EC-04</v>
      </c>
      <c r="D2434" s="28">
        <v>45681.80616898148</v>
      </c>
      <c r="E2434" s="16" t="s">
        <v>349</v>
      </c>
      <c r="F2434" s="10" t="str">
        <f t="array" ref="F2434">IFERROR(XLOOKUP(E2434,Operadores!A:A,Operadores!B:B))</f>
        <v>FABMA</v>
      </c>
      <c r="G2434" s="16" t="s">
        <v>77</v>
      </c>
      <c r="H2434" s="13">
        <v>19.38</v>
      </c>
      <c r="I2434" s="18">
        <v>620.03</v>
      </c>
      <c r="J2434" s="15">
        <f t="shared" si="5"/>
        <v>12016.1814</v>
      </c>
      <c r="K2434" s="10" t="str">
        <f t="array" ref="K2434">IFERROR(XLOOKUP(G2434,'Tipo de Carga'!A:A,'Tipo de Carga'!B:B))</f>
        <v>Autoabasto</v>
      </c>
      <c r="L2434" s="10">
        <f t="shared" si="2"/>
        <v>4</v>
      </c>
      <c r="M2434" s="10">
        <f t="shared" si="3"/>
        <v>24</v>
      </c>
      <c r="N2434" s="10">
        <f t="shared" si="4"/>
        <v>1</v>
      </c>
      <c r="O2434" s="10" t="str">
        <f t="array" ref="O2434">IFERROR(XLOOKUP(G2434,'Tipo de Carga'!A:A,'Tipo de Carga'!C:C))</f>
        <v>Diesel</v>
      </c>
    </row>
    <row r="2435">
      <c r="A2435" s="16">
        <v>1786.0</v>
      </c>
      <c r="B2435" s="10" t="str">
        <f t="array" ref="B2435">IFERROR(XLOOKUP(A2435,'Asignacion Ene'!A:A,'Asignacion Ene'!C:C))</f>
        <v>Sayer Sencillo</v>
      </c>
      <c r="C2435" s="10" t="str">
        <f t="array" ref="C2435">IFERROR(XLOOKUP(A2435,'Asignacion Ene'!A:A,'Asignacion Ene'!B:B))</f>
        <v>EC-04</v>
      </c>
      <c r="D2435" s="28">
        <v>45681.79555555555</v>
      </c>
      <c r="E2435" s="16" t="s">
        <v>334</v>
      </c>
      <c r="F2435" s="10" t="str">
        <f t="array" ref="F2435">IFERROR(XLOOKUP(E2435,Operadores!A:A,Operadores!B:B))</f>
        <v>GARISM</v>
      </c>
      <c r="G2435" s="16" t="s">
        <v>77</v>
      </c>
      <c r="H2435" s="13">
        <v>19.38</v>
      </c>
      <c r="I2435" s="18">
        <v>565.03</v>
      </c>
      <c r="J2435" s="15">
        <f t="shared" si="5"/>
        <v>10950.2814</v>
      </c>
      <c r="K2435" s="10" t="str">
        <f t="array" ref="K2435">IFERROR(XLOOKUP(G2435,'Tipo de Carga'!A:A,'Tipo de Carga'!B:B))</f>
        <v>Autoabasto</v>
      </c>
      <c r="L2435" s="10">
        <f t="shared" si="2"/>
        <v>4</v>
      </c>
      <c r="M2435" s="10">
        <f t="shared" si="3"/>
        <v>24</v>
      </c>
      <c r="N2435" s="10">
        <f t="shared" si="4"/>
        <v>1</v>
      </c>
      <c r="O2435" s="10" t="str">
        <f t="array" ref="O2435">IFERROR(XLOOKUP(G2435,'Tipo de Carga'!A:A,'Tipo de Carga'!C:C))</f>
        <v>Diesel</v>
      </c>
    </row>
    <row r="2436">
      <c r="A2436" s="16">
        <v>2103.0</v>
      </c>
      <c r="B2436" s="10" t="str">
        <f t="array" ref="B2436">IFERROR(XLOOKUP(A2436,'Asignacion Ene'!A:A,'Asignacion Ene'!C:C))</f>
        <v>Available</v>
      </c>
      <c r="C2436" s="10" t="str">
        <f t="array" ref="C2436">IFERROR(XLOOKUP(A2436,'Asignacion Ene'!A:A,'Asignacion Ene'!B:B))</f>
        <v>TTE</v>
      </c>
      <c r="D2436" s="28">
        <v>45681.736226851855</v>
      </c>
      <c r="E2436" s="16" t="s">
        <v>32</v>
      </c>
      <c r="F2436" s="10" t="str">
        <f t="array" ref="F2436">IFERROR(XLOOKUP(E2436,Operadores!A:A,Operadores!B:B))</f>
        <v>MTTO</v>
      </c>
      <c r="G2436" s="16" t="s">
        <v>77</v>
      </c>
      <c r="H2436" s="13">
        <v>19.38</v>
      </c>
      <c r="I2436" s="18">
        <v>904.17</v>
      </c>
      <c r="J2436" s="15">
        <f t="shared" si="5"/>
        <v>17522.8146</v>
      </c>
      <c r="K2436" s="10" t="str">
        <f t="array" ref="K2436">IFERROR(XLOOKUP(G2436,'Tipo de Carga'!A:A,'Tipo de Carga'!B:B))</f>
        <v>Autoabasto</v>
      </c>
      <c r="L2436" s="10">
        <f t="shared" si="2"/>
        <v>4</v>
      </c>
      <c r="M2436" s="10">
        <f t="shared" si="3"/>
        <v>24</v>
      </c>
      <c r="N2436" s="10">
        <f t="shared" si="4"/>
        <v>1</v>
      </c>
      <c r="O2436" s="10" t="str">
        <f t="array" ref="O2436">IFERROR(XLOOKUP(G2436,'Tipo de Carga'!A:A,'Tipo de Carga'!C:C))</f>
        <v>Diesel</v>
      </c>
    </row>
    <row r="2437">
      <c r="A2437" s="16">
        <v>1891.0</v>
      </c>
      <c r="B2437" s="10" t="str">
        <f t="array" ref="B2437">IFERROR(XLOOKUP(A2437,'Asignacion Ene'!A:A,'Asignacion Ene'!C:C))</f>
        <v>Circuitos</v>
      </c>
      <c r="C2437" s="10" t="str">
        <f t="array" ref="C2437">IFERROR(XLOOKUP(A2437,'Asignacion Ene'!A:A,'Asignacion Ene'!B:B))</f>
        <v>EC-03</v>
      </c>
      <c r="D2437" s="28">
        <v>45681.72537037037</v>
      </c>
      <c r="E2437" s="16" t="s">
        <v>355</v>
      </c>
      <c r="F2437" s="10" t="str">
        <f t="array" ref="F2437">IFERROR(XLOOKUP(E2437,Operadores!A:A,Operadores!B:B))</f>
        <v>GONJOS03</v>
      </c>
      <c r="G2437" s="16" t="s">
        <v>77</v>
      </c>
      <c r="H2437" s="13">
        <v>19.38</v>
      </c>
      <c r="I2437" s="18">
        <v>680.03</v>
      </c>
      <c r="J2437" s="15">
        <f t="shared" si="5"/>
        <v>13178.9814</v>
      </c>
      <c r="K2437" s="10" t="str">
        <f t="array" ref="K2437">IFERROR(XLOOKUP(G2437,'Tipo de Carga'!A:A,'Tipo de Carga'!B:B))</f>
        <v>Autoabasto</v>
      </c>
      <c r="L2437" s="10">
        <f t="shared" si="2"/>
        <v>4</v>
      </c>
      <c r="M2437" s="10">
        <f t="shared" si="3"/>
        <v>24</v>
      </c>
      <c r="N2437" s="10">
        <f t="shared" si="4"/>
        <v>1</v>
      </c>
      <c r="O2437" s="10" t="str">
        <f t="array" ref="O2437">IFERROR(XLOOKUP(G2437,'Tipo de Carga'!A:A,'Tipo de Carga'!C:C))</f>
        <v>Diesel</v>
      </c>
    </row>
    <row r="2438">
      <c r="A2438" s="16">
        <v>2099.0</v>
      </c>
      <c r="B2438" s="10" t="str">
        <f t="array" ref="B2438">IFERROR(XLOOKUP(A2438,'Asignacion Ene'!A:A,'Asignacion Ene'!C:C))</f>
        <v>Available</v>
      </c>
      <c r="C2438" s="10" t="str">
        <f t="array" ref="C2438">IFERROR(XLOOKUP(A2438,'Asignacion Ene'!A:A,'Asignacion Ene'!B:B))</f>
        <v>TTE</v>
      </c>
      <c r="D2438" s="28">
        <v>45681.671689814815</v>
      </c>
      <c r="E2438" s="16" t="s">
        <v>32</v>
      </c>
      <c r="F2438" s="10" t="str">
        <f t="array" ref="F2438">IFERROR(XLOOKUP(E2438,Operadores!A:A,Operadores!B:B))</f>
        <v>MTTO</v>
      </c>
      <c r="G2438" s="16" t="s">
        <v>77</v>
      </c>
      <c r="H2438" s="13">
        <v>19.38</v>
      </c>
      <c r="I2438" s="18">
        <v>922.12</v>
      </c>
      <c r="J2438" s="15">
        <f t="shared" si="5"/>
        <v>17870.6856</v>
      </c>
      <c r="K2438" s="10" t="str">
        <f t="array" ref="K2438">IFERROR(XLOOKUP(G2438,'Tipo de Carga'!A:A,'Tipo de Carga'!B:B))</f>
        <v>Autoabasto</v>
      </c>
      <c r="L2438" s="10">
        <f t="shared" si="2"/>
        <v>4</v>
      </c>
      <c r="M2438" s="10">
        <f t="shared" si="3"/>
        <v>24</v>
      </c>
      <c r="N2438" s="10">
        <f t="shared" si="4"/>
        <v>1</v>
      </c>
      <c r="O2438" s="10" t="str">
        <f t="array" ref="O2438">IFERROR(XLOOKUP(G2438,'Tipo de Carga'!A:A,'Tipo de Carga'!C:C))</f>
        <v>Diesel</v>
      </c>
    </row>
    <row r="2439">
      <c r="A2439" s="16">
        <v>1806.0</v>
      </c>
      <c r="B2439" s="10" t="str">
        <f t="array" ref="B2439">IFERROR(XLOOKUP(A2439,'Asignacion Ene'!A:A,'Asignacion Ene'!C:C))</f>
        <v>Sayer Full</v>
      </c>
      <c r="C2439" s="10" t="str">
        <f t="array" ref="C2439">IFERROR(XLOOKUP(A2439,'Asignacion Ene'!A:A,'Asignacion Ene'!B:B))</f>
        <v>EC-04</v>
      </c>
      <c r="D2439" s="28">
        <v>45681.63216435185</v>
      </c>
      <c r="E2439" s="16" t="s">
        <v>257</v>
      </c>
      <c r="F2439" s="10" t="str">
        <f t="array" ref="F2439">IFERROR(XLOOKUP(E2439,Operadores!A:A,Operadores!B:B))</f>
        <v>DIAOMA</v>
      </c>
      <c r="G2439" s="16" t="s">
        <v>77</v>
      </c>
      <c r="H2439" s="13">
        <v>19.38</v>
      </c>
      <c r="I2439" s="18">
        <v>530.29</v>
      </c>
      <c r="J2439" s="15">
        <f t="shared" si="5"/>
        <v>10277.0202</v>
      </c>
      <c r="K2439" s="10" t="str">
        <f t="array" ref="K2439">IFERROR(XLOOKUP(G2439,'Tipo de Carga'!A:A,'Tipo de Carga'!B:B))</f>
        <v>Autoabasto</v>
      </c>
      <c r="L2439" s="10">
        <f t="shared" si="2"/>
        <v>4</v>
      </c>
      <c r="M2439" s="10">
        <f t="shared" si="3"/>
        <v>24</v>
      </c>
      <c r="N2439" s="10">
        <f t="shared" si="4"/>
        <v>1</v>
      </c>
      <c r="O2439" s="10" t="str">
        <f t="array" ref="O2439">IFERROR(XLOOKUP(G2439,'Tipo de Carga'!A:A,'Tipo de Carga'!C:C))</f>
        <v>Diesel</v>
      </c>
    </row>
    <row r="2440">
      <c r="A2440" s="16">
        <v>1785.0</v>
      </c>
      <c r="B2440" s="10" t="str">
        <f t="array" ref="B2440">IFERROR(XLOOKUP(A2440,'Asignacion Ene'!A:A,'Asignacion Ene'!C:C))</f>
        <v>Patieros sucursal</v>
      </c>
      <c r="C2440" s="10" t="str">
        <f t="array" ref="C2440">IFERROR(XLOOKUP(A2440,'Asignacion Ene'!A:A,'Asignacion Ene'!B:B))</f>
        <v>EC-03</v>
      </c>
      <c r="D2440" s="28">
        <v>45681.60671296297</v>
      </c>
      <c r="E2440" s="16" t="s">
        <v>159</v>
      </c>
      <c r="F2440" s="10" t="str">
        <f t="array" ref="F2440">IFERROR(XLOOKUP(E2440,Operadores!A:A,Operadores!B:B))</f>
        <v>HERJU01</v>
      </c>
      <c r="G2440" s="16" t="s">
        <v>77</v>
      </c>
      <c r="H2440" s="13">
        <v>19.38</v>
      </c>
      <c r="I2440" s="18">
        <v>450.0</v>
      </c>
      <c r="J2440" s="15">
        <f t="shared" si="5"/>
        <v>8721</v>
      </c>
      <c r="K2440" s="10" t="str">
        <f t="array" ref="K2440">IFERROR(XLOOKUP(G2440,'Tipo de Carga'!A:A,'Tipo de Carga'!B:B))</f>
        <v>Autoabasto</v>
      </c>
      <c r="L2440" s="10">
        <f t="shared" si="2"/>
        <v>4</v>
      </c>
      <c r="M2440" s="10">
        <f t="shared" si="3"/>
        <v>24</v>
      </c>
      <c r="N2440" s="10">
        <f t="shared" si="4"/>
        <v>1</v>
      </c>
      <c r="O2440" s="10" t="str">
        <f t="array" ref="O2440">IFERROR(XLOOKUP(G2440,'Tipo de Carga'!A:A,'Tipo de Carga'!C:C))</f>
        <v>Diesel</v>
      </c>
    </row>
    <row r="2441">
      <c r="A2441" s="16">
        <v>1971.0</v>
      </c>
      <c r="B2441" s="10" t="str">
        <f t="array" ref="B2441">IFERROR(XLOOKUP(A2441,'Asignacion Ene'!A:A,'Asignacion Ene'!C:C))</f>
        <v>Sayer Sencillo</v>
      </c>
      <c r="C2441" s="10" t="str">
        <f t="array" ref="C2441">IFERROR(XLOOKUP(A2441,'Asignacion Ene'!A:A,'Asignacion Ene'!B:B))</f>
        <v>EC-04</v>
      </c>
      <c r="D2441" s="28">
        <v>45681.59061342593</v>
      </c>
      <c r="E2441" s="16" t="s">
        <v>79</v>
      </c>
      <c r="F2441" s="10" t="str">
        <f t="array" ref="F2441">IFERROR(XLOOKUP(E2441,Operadores!A:A,Operadores!B:B))</f>
        <v>OLVOSX</v>
      </c>
      <c r="G2441" s="16" t="s">
        <v>77</v>
      </c>
      <c r="H2441" s="13">
        <v>19.38</v>
      </c>
      <c r="I2441" s="18">
        <v>580.0</v>
      </c>
      <c r="J2441" s="15">
        <f t="shared" si="5"/>
        <v>11240.4</v>
      </c>
      <c r="K2441" s="10" t="str">
        <f t="array" ref="K2441">IFERROR(XLOOKUP(G2441,'Tipo de Carga'!A:A,'Tipo de Carga'!B:B))</f>
        <v>Autoabasto</v>
      </c>
      <c r="L2441" s="10">
        <f t="shared" si="2"/>
        <v>4</v>
      </c>
      <c r="M2441" s="10">
        <f t="shared" si="3"/>
        <v>24</v>
      </c>
      <c r="N2441" s="10">
        <f t="shared" si="4"/>
        <v>1</v>
      </c>
      <c r="O2441" s="10" t="str">
        <f t="array" ref="O2441">IFERROR(XLOOKUP(G2441,'Tipo de Carga'!A:A,'Tipo de Carga'!C:C))</f>
        <v>Diesel</v>
      </c>
    </row>
    <row r="2442">
      <c r="A2442" s="16">
        <v>1881.0</v>
      </c>
      <c r="B2442" s="10" t="str">
        <f t="array" ref="B2442">IFERROR(XLOOKUP(A2442,'Asignacion Ene'!A:A,'Asignacion Ene'!C:C))</f>
        <v>Circuitos</v>
      </c>
      <c r="C2442" s="10" t="str">
        <f t="array" ref="C2442">IFERROR(XLOOKUP(A2442,'Asignacion Ene'!A:A,'Asignacion Ene'!B:B))</f>
        <v>EC-03</v>
      </c>
      <c r="D2442" s="28">
        <v>45681.388032407405</v>
      </c>
      <c r="E2442" s="16" t="s">
        <v>156</v>
      </c>
      <c r="F2442" s="10" t="str">
        <f t="array" ref="F2442">IFERROR(XLOOKUP(E2442,Operadores!A:A,Operadores!B:B))</f>
        <v>CERJER</v>
      </c>
      <c r="G2442" s="16" t="s">
        <v>77</v>
      </c>
      <c r="H2442" s="13">
        <v>19.38</v>
      </c>
      <c r="I2442" s="18">
        <v>640.11</v>
      </c>
      <c r="J2442" s="15">
        <f t="shared" si="5"/>
        <v>12405.3318</v>
      </c>
      <c r="K2442" s="10" t="str">
        <f t="array" ref="K2442">IFERROR(XLOOKUP(G2442,'Tipo de Carga'!A:A,'Tipo de Carga'!B:B))</f>
        <v>Autoabasto</v>
      </c>
      <c r="L2442" s="10">
        <f t="shared" si="2"/>
        <v>4</v>
      </c>
      <c r="M2442" s="10">
        <f t="shared" si="3"/>
        <v>24</v>
      </c>
      <c r="N2442" s="10">
        <f t="shared" si="4"/>
        <v>1</v>
      </c>
      <c r="O2442" s="10" t="str">
        <f t="array" ref="O2442">IFERROR(XLOOKUP(G2442,'Tipo de Carga'!A:A,'Tipo de Carga'!C:C))</f>
        <v>Diesel</v>
      </c>
    </row>
    <row r="2443">
      <c r="A2443" s="16">
        <v>1858.0</v>
      </c>
      <c r="B2443" s="10" t="str">
        <f t="array" ref="B2443">IFERROR(XLOOKUP(A2443,'Asignacion Ene'!A:A,'Asignacion Ene'!C:C))</f>
        <v>Hisense</v>
      </c>
      <c r="C2443" s="10" t="str">
        <f t="array" ref="C2443">IFERROR(XLOOKUP(A2443,'Asignacion Ene'!A:A,'Asignacion Ene'!B:B))</f>
        <v>EC-03</v>
      </c>
      <c r="D2443" s="28">
        <v>45681.35172453704</v>
      </c>
      <c r="E2443" s="16" t="s">
        <v>78</v>
      </c>
      <c r="F2443" s="10" t="str">
        <f t="array" ref="F2443">IFERROR(XLOOKUP(E2443,Operadores!A:A,Operadores!B:B))</f>
        <v>IBAANY</v>
      </c>
      <c r="G2443" s="16" t="s">
        <v>77</v>
      </c>
      <c r="H2443" s="13">
        <v>19.38</v>
      </c>
      <c r="I2443" s="18">
        <v>721.7</v>
      </c>
      <c r="J2443" s="15">
        <f t="shared" si="5"/>
        <v>13986.546</v>
      </c>
      <c r="K2443" s="10" t="str">
        <f t="array" ref="K2443">IFERROR(XLOOKUP(G2443,'Tipo de Carga'!A:A,'Tipo de Carga'!B:B))</f>
        <v>Autoabasto</v>
      </c>
      <c r="L2443" s="10">
        <f t="shared" si="2"/>
        <v>4</v>
      </c>
      <c r="M2443" s="10">
        <f t="shared" si="3"/>
        <v>24</v>
      </c>
      <c r="N2443" s="10">
        <f t="shared" si="4"/>
        <v>1</v>
      </c>
      <c r="O2443" s="10" t="str">
        <f t="array" ref="O2443">IFERROR(XLOOKUP(G2443,'Tipo de Carga'!A:A,'Tipo de Carga'!C:C))</f>
        <v>Diesel</v>
      </c>
    </row>
    <row r="2444">
      <c r="A2444" s="16">
        <v>2060.0</v>
      </c>
      <c r="B2444" s="10" t="str">
        <f t="array" ref="B2444">IFERROR(XLOOKUP(A2444,'Asignacion Ene'!A:A,'Asignacion Ene'!C:C))</f>
        <v>PISA Gdl</v>
      </c>
      <c r="C2444" s="10" t="str">
        <f t="array" ref="C2444">IFERROR(XLOOKUP(A2444,'Asignacion Ene'!A:A,'Asignacion Ene'!B:B))</f>
        <v>EC-06</v>
      </c>
      <c r="D2444" s="28">
        <v>45681.98846064815</v>
      </c>
      <c r="E2444" s="16" t="s">
        <v>16</v>
      </c>
      <c r="F2444" s="10" t="str">
        <f t="array" ref="F2444">IFERROR(XLOOKUP(E2444,Operadores!A:A,Operadores!B:B))</f>
        <v>VALGUS</v>
      </c>
      <c r="G2444" s="16" t="s">
        <v>83</v>
      </c>
      <c r="H2444" s="13">
        <v>19.38</v>
      </c>
      <c r="I2444" s="18">
        <v>366.0</v>
      </c>
      <c r="J2444" s="15">
        <f t="shared" si="5"/>
        <v>7093.08</v>
      </c>
      <c r="K2444" s="10" t="str">
        <f t="array" ref="K2444">IFERROR(XLOOKUP(G2444,'Tipo de Carga'!A:A,'Tipo de Carga'!B:B))</f>
        <v>Autoabasto</v>
      </c>
      <c r="L2444" s="10">
        <f t="shared" si="2"/>
        <v>4</v>
      </c>
      <c r="M2444" s="10">
        <f t="shared" si="3"/>
        <v>24</v>
      </c>
      <c r="N2444" s="10">
        <f t="shared" si="4"/>
        <v>1</v>
      </c>
      <c r="O2444" s="10" t="str">
        <f t="array" ref="O2444">IFERROR(XLOOKUP(G2444,'Tipo de Carga'!A:A,'Tipo de Carga'!C:C))</f>
        <v>Diesel</v>
      </c>
    </row>
    <row r="2445">
      <c r="A2445" s="16">
        <v>2057.0</v>
      </c>
      <c r="B2445" s="10" t="str">
        <f t="array" ref="B2445">IFERROR(XLOOKUP(A2445,'Asignacion Ene'!A:A,'Asignacion Ene'!C:C))</f>
        <v>PISA Gdl</v>
      </c>
      <c r="C2445" s="10" t="str">
        <f t="array" ref="C2445">IFERROR(XLOOKUP(A2445,'Asignacion Ene'!A:A,'Asignacion Ene'!B:B))</f>
        <v>EC-06</v>
      </c>
      <c r="D2445" s="28">
        <v>45681.971724537034</v>
      </c>
      <c r="E2445" s="16" t="s">
        <v>381</v>
      </c>
      <c r="F2445" s="10" t="str">
        <f t="array" ref="F2445">IFERROR(XLOOKUP(E2445,Operadores!A:A,Operadores!B:B))</f>
        <v>MORDAV</v>
      </c>
      <c r="G2445" s="16" t="s">
        <v>83</v>
      </c>
      <c r="H2445" s="13">
        <v>19.38</v>
      </c>
      <c r="I2445" s="18">
        <v>371.04</v>
      </c>
      <c r="J2445" s="15">
        <f t="shared" si="5"/>
        <v>7190.7552</v>
      </c>
      <c r="K2445" s="10" t="str">
        <f t="array" ref="K2445">IFERROR(XLOOKUP(G2445,'Tipo de Carga'!A:A,'Tipo de Carga'!B:B))</f>
        <v>Autoabasto</v>
      </c>
      <c r="L2445" s="10">
        <f t="shared" si="2"/>
        <v>4</v>
      </c>
      <c r="M2445" s="10">
        <f t="shared" si="3"/>
        <v>24</v>
      </c>
      <c r="N2445" s="10">
        <f t="shared" si="4"/>
        <v>1</v>
      </c>
      <c r="O2445" s="10" t="str">
        <f t="array" ref="O2445">IFERROR(XLOOKUP(G2445,'Tipo de Carga'!A:A,'Tipo de Carga'!C:C))</f>
        <v>Diesel</v>
      </c>
    </row>
    <row r="2446">
      <c r="A2446" s="16">
        <v>2077.0</v>
      </c>
      <c r="B2446" s="10" t="str">
        <f t="array" ref="B2446">IFERROR(XLOOKUP(A2446,'Asignacion Ene'!A:A,'Asignacion Ene'!C:C))</f>
        <v>PISA Gdl</v>
      </c>
      <c r="C2446" s="10" t="str">
        <f t="array" ref="C2446">IFERROR(XLOOKUP(A2446,'Asignacion Ene'!A:A,'Asignacion Ene'!B:B))</f>
        <v>EC-06</v>
      </c>
      <c r="D2446" s="28">
        <v>45681.96501157407</v>
      </c>
      <c r="E2446" s="16" t="s">
        <v>158</v>
      </c>
      <c r="F2446" s="10" t="str">
        <f t="array" ref="F2446">IFERROR(XLOOKUP(E2446,Operadores!A:A,Operadores!B:B))</f>
        <v>SANVIC01</v>
      </c>
      <c r="G2446" s="16" t="s">
        <v>83</v>
      </c>
      <c r="H2446" s="13">
        <v>19.38</v>
      </c>
      <c r="I2446" s="18">
        <v>354.4</v>
      </c>
      <c r="J2446" s="15">
        <f t="shared" si="5"/>
        <v>6868.272</v>
      </c>
      <c r="K2446" s="10" t="str">
        <f t="array" ref="K2446">IFERROR(XLOOKUP(G2446,'Tipo de Carga'!A:A,'Tipo de Carga'!B:B))</f>
        <v>Autoabasto</v>
      </c>
      <c r="L2446" s="10">
        <f t="shared" si="2"/>
        <v>4</v>
      </c>
      <c r="M2446" s="10">
        <f t="shared" si="3"/>
        <v>24</v>
      </c>
      <c r="N2446" s="10">
        <f t="shared" si="4"/>
        <v>1</v>
      </c>
      <c r="O2446" s="10" t="str">
        <f t="array" ref="O2446">IFERROR(XLOOKUP(G2446,'Tipo de Carga'!A:A,'Tipo de Carga'!C:C))</f>
        <v>Diesel</v>
      </c>
    </row>
    <row r="2447">
      <c r="A2447" s="16">
        <v>1825.0</v>
      </c>
      <c r="B2447" s="10" t="str">
        <f t="array" ref="B2447">IFERROR(XLOOKUP(A2447,'Asignacion Ene'!A:A,'Asignacion Ene'!C:C))</f>
        <v>Circuitos</v>
      </c>
      <c r="C2447" s="10" t="str">
        <f t="array" ref="C2447">IFERROR(XLOOKUP(A2447,'Asignacion Ene'!A:A,'Asignacion Ene'!B:B))</f>
        <v>EC-03</v>
      </c>
      <c r="D2447" s="28">
        <v>45681.86292824074</v>
      </c>
      <c r="E2447" s="16" t="s">
        <v>406</v>
      </c>
      <c r="F2447" s="10" t="str">
        <f t="array" ref="F2447">IFERROR(XLOOKUP(E2447,Operadores!A:A,Operadores!B:B))</f>
        <v>ESPIS</v>
      </c>
      <c r="G2447" s="16" t="s">
        <v>83</v>
      </c>
      <c r="H2447" s="13">
        <v>19.38</v>
      </c>
      <c r="I2447" s="18">
        <v>650.03</v>
      </c>
      <c r="J2447" s="15">
        <f t="shared" si="5"/>
        <v>12597.5814</v>
      </c>
      <c r="K2447" s="10" t="str">
        <f t="array" ref="K2447">IFERROR(XLOOKUP(G2447,'Tipo de Carga'!A:A,'Tipo de Carga'!B:B))</f>
        <v>Autoabasto</v>
      </c>
      <c r="L2447" s="10">
        <f t="shared" si="2"/>
        <v>4</v>
      </c>
      <c r="M2447" s="10">
        <f t="shared" si="3"/>
        <v>24</v>
      </c>
      <c r="N2447" s="10">
        <f t="shared" si="4"/>
        <v>1</v>
      </c>
      <c r="O2447" s="10" t="str">
        <f t="array" ref="O2447">IFERROR(XLOOKUP(G2447,'Tipo de Carga'!A:A,'Tipo de Carga'!C:C))</f>
        <v>Diesel</v>
      </c>
    </row>
    <row r="2448">
      <c r="A2448" s="16">
        <v>1859.0</v>
      </c>
      <c r="B2448" s="10" t="str">
        <f t="array" ref="B2448">IFERROR(XLOOKUP(A2448,'Asignacion Ene'!A:A,'Asignacion Ene'!C:C))</f>
        <v>Circuitos</v>
      </c>
      <c r="C2448" s="10" t="str">
        <f t="array" ref="C2448">IFERROR(XLOOKUP(A2448,'Asignacion Ene'!A:A,'Asignacion Ene'!B:B))</f>
        <v>EC-03</v>
      </c>
      <c r="D2448" s="28">
        <v>45681.51945601852</v>
      </c>
      <c r="E2448" s="16" t="s">
        <v>415</v>
      </c>
      <c r="F2448" s="10" t="str">
        <f t="array" ref="F2448">IFERROR(XLOOKUP(E2448,Operadores!A:A,Operadores!B:B))</f>
        <v>JIMMI</v>
      </c>
      <c r="G2448" s="16" t="s">
        <v>83</v>
      </c>
      <c r="H2448" s="13">
        <v>19.38</v>
      </c>
      <c r="I2448" s="18">
        <v>366.02</v>
      </c>
      <c r="J2448" s="15">
        <f t="shared" si="5"/>
        <v>7093.4676</v>
      </c>
      <c r="K2448" s="10" t="str">
        <f t="array" ref="K2448">IFERROR(XLOOKUP(G2448,'Tipo de Carga'!A:A,'Tipo de Carga'!B:B))</f>
        <v>Autoabasto</v>
      </c>
      <c r="L2448" s="10">
        <f t="shared" si="2"/>
        <v>4</v>
      </c>
      <c r="M2448" s="10">
        <f t="shared" si="3"/>
        <v>24</v>
      </c>
      <c r="N2448" s="10">
        <f t="shared" si="4"/>
        <v>1</v>
      </c>
      <c r="O2448" s="10" t="str">
        <f t="array" ref="O2448">IFERROR(XLOOKUP(G2448,'Tipo de Carga'!A:A,'Tipo de Carga'!C:C))</f>
        <v>Diesel</v>
      </c>
    </row>
    <row r="2449">
      <c r="A2449" s="16">
        <v>1877.0</v>
      </c>
      <c r="B2449" s="10" t="str">
        <f t="array" ref="B2449">IFERROR(XLOOKUP(A2449,'Asignacion Ene'!A:A,'Asignacion Ene'!C:C))</f>
        <v>Circuitos</v>
      </c>
      <c r="C2449" s="10" t="str">
        <f t="array" ref="C2449">IFERROR(XLOOKUP(A2449,'Asignacion Ene'!A:A,'Asignacion Ene'!B:B))</f>
        <v>EC-03</v>
      </c>
      <c r="D2449" s="28">
        <v>45681.49706018518</v>
      </c>
      <c r="E2449" s="16" t="s">
        <v>211</v>
      </c>
      <c r="F2449" s="10" t="str">
        <f t="array" ref="F2449">IFERROR(XLOOKUP(E2449,Operadores!A:A,Operadores!B:B))</f>
        <v>GRERI</v>
      </c>
      <c r="G2449" s="16" t="s">
        <v>83</v>
      </c>
      <c r="H2449" s="13">
        <v>19.38</v>
      </c>
      <c r="I2449" s="18">
        <v>399.03</v>
      </c>
      <c r="J2449" s="15">
        <f t="shared" si="5"/>
        <v>7733.2014</v>
      </c>
      <c r="K2449" s="10" t="str">
        <f t="array" ref="K2449">IFERROR(XLOOKUP(G2449,'Tipo de Carga'!A:A,'Tipo de Carga'!B:B))</f>
        <v>Autoabasto</v>
      </c>
      <c r="L2449" s="10">
        <f t="shared" si="2"/>
        <v>4</v>
      </c>
      <c r="M2449" s="10">
        <f t="shared" si="3"/>
        <v>24</v>
      </c>
      <c r="N2449" s="10">
        <f t="shared" si="4"/>
        <v>1</v>
      </c>
      <c r="O2449" s="10" t="str">
        <f t="array" ref="O2449">IFERROR(XLOOKUP(G2449,'Tipo de Carga'!A:A,'Tipo de Carga'!C:C))</f>
        <v>Diesel</v>
      </c>
    </row>
    <row r="2450">
      <c r="A2450" s="16">
        <v>2056.0</v>
      </c>
      <c r="B2450" s="10" t="str">
        <f t="array" ref="B2450">IFERROR(XLOOKUP(A2450,'Asignacion Ene'!A:A,'Asignacion Ene'!C:C))</f>
        <v>PISA Gdl</v>
      </c>
      <c r="C2450" s="10" t="str">
        <f t="array" ref="C2450">IFERROR(XLOOKUP(A2450,'Asignacion Ene'!A:A,'Asignacion Ene'!B:B))</f>
        <v>EC-06</v>
      </c>
      <c r="D2450" s="28">
        <v>45681.44672453704</v>
      </c>
      <c r="E2450" s="16" t="s">
        <v>336</v>
      </c>
      <c r="F2450" s="10" t="str">
        <f t="array" ref="F2450">IFERROR(XLOOKUP(E2450,Operadores!A:A,Operadores!B:B))</f>
        <v>AQUISA</v>
      </c>
      <c r="G2450" s="16" t="s">
        <v>83</v>
      </c>
      <c r="H2450" s="13">
        <v>19.38</v>
      </c>
      <c r="I2450" s="18">
        <v>631.94</v>
      </c>
      <c r="J2450" s="15">
        <f t="shared" si="5"/>
        <v>12246.9972</v>
      </c>
      <c r="K2450" s="10" t="str">
        <f t="array" ref="K2450">IFERROR(XLOOKUP(G2450,'Tipo de Carga'!A:A,'Tipo de Carga'!B:B))</f>
        <v>Autoabasto</v>
      </c>
      <c r="L2450" s="10">
        <f t="shared" si="2"/>
        <v>4</v>
      </c>
      <c r="M2450" s="10">
        <f t="shared" si="3"/>
        <v>24</v>
      </c>
      <c r="N2450" s="10">
        <f t="shared" si="4"/>
        <v>1</v>
      </c>
      <c r="O2450" s="10" t="str">
        <f t="array" ref="O2450">IFERROR(XLOOKUP(G2450,'Tipo de Carga'!A:A,'Tipo de Carga'!C:C))</f>
        <v>Diesel</v>
      </c>
    </row>
    <row r="2451">
      <c r="A2451" s="16">
        <v>2051.0</v>
      </c>
      <c r="B2451" s="10" t="str">
        <f t="array" ref="B2451">IFERROR(XLOOKUP(A2451,'Asignacion Ene'!A:A,'Asignacion Ene'!C:C))</f>
        <v>PISA Gdl</v>
      </c>
      <c r="C2451" s="10" t="str">
        <f t="array" ref="C2451">IFERROR(XLOOKUP(A2451,'Asignacion Ene'!A:A,'Asignacion Ene'!B:B))</f>
        <v>EC-06</v>
      </c>
      <c r="D2451" s="28">
        <v>45681.06333333333</v>
      </c>
      <c r="E2451" s="16" t="s">
        <v>160</v>
      </c>
      <c r="F2451" s="10" t="str">
        <f t="array" ref="F2451">IFERROR(XLOOKUP(E2451,Operadores!A:A,Operadores!B:B))</f>
        <v>CARGUS</v>
      </c>
      <c r="G2451" s="16" t="s">
        <v>83</v>
      </c>
      <c r="H2451" s="13">
        <v>19.38</v>
      </c>
      <c r="I2451" s="18">
        <v>877.31</v>
      </c>
      <c r="J2451" s="15">
        <f t="shared" si="5"/>
        <v>17002.2678</v>
      </c>
      <c r="K2451" s="10" t="str">
        <f t="array" ref="K2451">IFERROR(XLOOKUP(G2451,'Tipo de Carga'!A:A,'Tipo de Carga'!B:B))</f>
        <v>Autoabasto</v>
      </c>
      <c r="L2451" s="10">
        <f t="shared" si="2"/>
        <v>4</v>
      </c>
      <c r="M2451" s="10">
        <f t="shared" si="3"/>
        <v>24</v>
      </c>
      <c r="N2451" s="10">
        <f t="shared" si="4"/>
        <v>1</v>
      </c>
      <c r="O2451" s="10" t="str">
        <f t="array" ref="O2451">IFERROR(XLOOKUP(G2451,'Tipo de Carga'!A:A,'Tipo de Carga'!C:C))</f>
        <v>Diesel</v>
      </c>
    </row>
    <row r="2452">
      <c r="A2452" s="16">
        <v>1948.0</v>
      </c>
      <c r="B2452" s="10" t="str">
        <f t="array" ref="B2452">IFERROR(XLOOKUP(A2452,'Asignacion Ene'!A:A,'Asignacion Ene'!C:C))</f>
        <v>Circuitos</v>
      </c>
      <c r="C2452" s="10" t="str">
        <f t="array" ref="C2452">IFERROR(XLOOKUP(A2452,'Asignacion Ene'!A:A,'Asignacion Ene'!B:B))</f>
        <v>EC-03</v>
      </c>
      <c r="D2452" s="28">
        <v>45681.885034722225</v>
      </c>
      <c r="E2452" s="16" t="s">
        <v>81</v>
      </c>
      <c r="F2452" s="10" t="str">
        <f t="array" ref="F2452">IFERROR(XLOOKUP(E2452,Operadores!A:A,Operadores!B:B))</f>
        <v>MOREFR</v>
      </c>
      <c r="G2452" s="16" t="s">
        <v>86</v>
      </c>
      <c r="H2452" s="13">
        <v>20.12557</v>
      </c>
      <c r="I2452" s="18">
        <v>505.06</v>
      </c>
      <c r="J2452" s="15">
        <f t="shared" si="5"/>
        <v>10164.62038</v>
      </c>
      <c r="K2452" s="10" t="str">
        <f t="array" ref="K2452">IFERROR(XLOOKUP(G2452,'Tipo de Carga'!A:A,'Tipo de Carga'!B:B))</f>
        <v>Autoabasto</v>
      </c>
      <c r="L2452" s="10">
        <f t="shared" si="2"/>
        <v>4</v>
      </c>
      <c r="M2452" s="10">
        <f t="shared" si="3"/>
        <v>24</v>
      </c>
      <c r="N2452" s="10">
        <f t="shared" si="4"/>
        <v>1</v>
      </c>
      <c r="O2452" s="10" t="str">
        <f t="array" ref="O2452">IFERROR(XLOOKUP(G2452,'Tipo de Carga'!A:A,'Tipo de Carga'!C:C))</f>
        <v>Diesel</v>
      </c>
    </row>
    <row r="2453">
      <c r="A2453" s="16">
        <v>1873.0</v>
      </c>
      <c r="B2453" s="10" t="str">
        <f t="array" ref="B2453">IFERROR(XLOOKUP(A2453,'Asignacion Ene'!A:A,'Asignacion Ene'!C:C))</f>
        <v>Circuitos</v>
      </c>
      <c r="C2453" s="10" t="str">
        <f t="array" ref="C2453">IFERROR(XLOOKUP(A2453,'Asignacion Ene'!A:A,'Asignacion Ene'!B:B))</f>
        <v>EC-03</v>
      </c>
      <c r="D2453" s="28">
        <v>45681.7134375</v>
      </c>
      <c r="E2453" s="16" t="s">
        <v>295</v>
      </c>
      <c r="F2453" s="10" t="str">
        <f t="array" ref="F2453">IFERROR(XLOOKUP(E2453,Operadores!A:A,Operadores!B:B))</f>
        <v>GUADI</v>
      </c>
      <c r="G2453" s="16" t="s">
        <v>86</v>
      </c>
      <c r="H2453" s="13">
        <v>20.12557</v>
      </c>
      <c r="I2453" s="18">
        <v>400.06</v>
      </c>
      <c r="J2453" s="15">
        <f t="shared" si="5"/>
        <v>8051.435534</v>
      </c>
      <c r="K2453" s="10" t="str">
        <f t="array" ref="K2453">IFERROR(XLOOKUP(G2453,'Tipo de Carga'!A:A,'Tipo de Carga'!B:B))</f>
        <v>Autoabasto</v>
      </c>
      <c r="L2453" s="10">
        <f t="shared" si="2"/>
        <v>4</v>
      </c>
      <c r="M2453" s="10">
        <f t="shared" si="3"/>
        <v>24</v>
      </c>
      <c r="N2453" s="10">
        <f t="shared" si="4"/>
        <v>1</v>
      </c>
      <c r="O2453" s="10" t="str">
        <f t="array" ref="O2453">IFERROR(XLOOKUP(G2453,'Tipo de Carga'!A:A,'Tipo de Carga'!C:C))</f>
        <v>Diesel</v>
      </c>
    </row>
    <row r="2454">
      <c r="A2454" s="16">
        <v>1871.0</v>
      </c>
      <c r="B2454" s="10" t="str">
        <f t="array" ref="B2454">IFERROR(XLOOKUP(A2454,'Asignacion Ene'!A:A,'Asignacion Ene'!C:C))</f>
        <v>Circuitos</v>
      </c>
      <c r="C2454" s="10" t="str">
        <f t="array" ref="C2454">IFERROR(XLOOKUP(A2454,'Asignacion Ene'!A:A,'Asignacion Ene'!B:B))</f>
        <v>EC-03</v>
      </c>
      <c r="D2454" s="28">
        <v>45681.671331018515</v>
      </c>
      <c r="E2454" s="16" t="s">
        <v>82</v>
      </c>
      <c r="F2454" s="10" t="str">
        <f t="array" ref="F2454">IFERROR(XLOOKUP(E2454,Operadores!A:A,Operadores!B:B))</f>
        <v>LOPREN</v>
      </c>
      <c r="G2454" s="16" t="s">
        <v>86</v>
      </c>
      <c r="H2454" s="13">
        <v>20.12557</v>
      </c>
      <c r="I2454" s="18">
        <v>473.16</v>
      </c>
      <c r="J2454" s="15">
        <f t="shared" si="5"/>
        <v>9522.614701</v>
      </c>
      <c r="K2454" s="10" t="str">
        <f t="array" ref="K2454">IFERROR(XLOOKUP(G2454,'Tipo de Carga'!A:A,'Tipo de Carga'!B:B))</f>
        <v>Autoabasto</v>
      </c>
      <c r="L2454" s="10">
        <f t="shared" si="2"/>
        <v>4</v>
      </c>
      <c r="M2454" s="10">
        <f t="shared" si="3"/>
        <v>24</v>
      </c>
      <c r="N2454" s="10">
        <f t="shared" si="4"/>
        <v>1</v>
      </c>
      <c r="O2454" s="10" t="str">
        <f t="array" ref="O2454">IFERROR(XLOOKUP(G2454,'Tipo de Carga'!A:A,'Tipo de Carga'!C:C))</f>
        <v>Diesel</v>
      </c>
    </row>
    <row r="2455">
      <c r="A2455" s="16">
        <v>1874.0</v>
      </c>
      <c r="B2455" s="10" t="str">
        <f t="array" ref="B2455">IFERROR(XLOOKUP(A2455,'Asignacion Ene'!A:A,'Asignacion Ene'!C:C))</f>
        <v>Circuitos</v>
      </c>
      <c r="C2455" s="10" t="str">
        <f t="array" ref="C2455">IFERROR(XLOOKUP(A2455,'Asignacion Ene'!A:A,'Asignacion Ene'!B:B))</f>
        <v>EC-03</v>
      </c>
      <c r="D2455" s="28">
        <v>45681.63612268519</v>
      </c>
      <c r="E2455" s="16" t="s">
        <v>27</v>
      </c>
      <c r="F2455" s="10" t="str">
        <f t="array" ref="F2455">IFERROR(XLOOKUP(E2455,Operadores!A:A,Operadores!B:B))</f>
        <v>CONMAU</v>
      </c>
      <c r="G2455" s="16" t="s">
        <v>86</v>
      </c>
      <c r="H2455" s="13">
        <v>20.12557</v>
      </c>
      <c r="I2455" s="18">
        <v>251.09</v>
      </c>
      <c r="J2455" s="15">
        <f t="shared" si="5"/>
        <v>5053.329371</v>
      </c>
      <c r="K2455" s="10" t="str">
        <f t="array" ref="K2455">IFERROR(XLOOKUP(G2455,'Tipo de Carga'!A:A,'Tipo de Carga'!B:B))</f>
        <v>Autoabasto</v>
      </c>
      <c r="L2455" s="10">
        <f t="shared" si="2"/>
        <v>4</v>
      </c>
      <c r="M2455" s="10">
        <f t="shared" si="3"/>
        <v>24</v>
      </c>
      <c r="N2455" s="10">
        <f t="shared" si="4"/>
        <v>1</v>
      </c>
      <c r="O2455" s="10" t="str">
        <f t="array" ref="O2455">IFERROR(XLOOKUP(G2455,'Tipo de Carga'!A:A,'Tipo de Carga'!C:C))</f>
        <v>Diesel</v>
      </c>
    </row>
    <row r="2456">
      <c r="A2456" s="16">
        <v>2057.0</v>
      </c>
      <c r="B2456" s="10" t="str">
        <f t="array" ref="B2456">IFERROR(XLOOKUP(A2456,'Asignacion Ene'!A:A,'Asignacion Ene'!C:C))</f>
        <v>PISA Gdl</v>
      </c>
      <c r="C2456" s="10" t="str">
        <f t="array" ref="C2456">IFERROR(XLOOKUP(A2456,'Asignacion Ene'!A:A,'Asignacion Ene'!B:B))</f>
        <v>EC-06</v>
      </c>
      <c r="D2456" s="28">
        <v>45681.417662037034</v>
      </c>
      <c r="E2456" s="16" t="s">
        <v>381</v>
      </c>
      <c r="F2456" s="10" t="str">
        <f t="array" ref="F2456">IFERROR(XLOOKUP(E2456,Operadores!A:A,Operadores!B:B))</f>
        <v>MORDAV</v>
      </c>
      <c r="G2456" s="16" t="s">
        <v>86</v>
      </c>
      <c r="H2456" s="13">
        <v>20.12557</v>
      </c>
      <c r="I2456" s="18">
        <v>546.0</v>
      </c>
      <c r="J2456" s="15">
        <f t="shared" si="5"/>
        <v>10988.56122</v>
      </c>
      <c r="K2456" s="10" t="str">
        <f t="array" ref="K2456">IFERROR(XLOOKUP(G2456,'Tipo de Carga'!A:A,'Tipo de Carga'!B:B))</f>
        <v>Autoabasto</v>
      </c>
      <c r="L2456" s="10">
        <f t="shared" si="2"/>
        <v>4</v>
      </c>
      <c r="M2456" s="10">
        <f t="shared" si="3"/>
        <v>24</v>
      </c>
      <c r="N2456" s="10">
        <f t="shared" si="4"/>
        <v>1</v>
      </c>
      <c r="O2456" s="10" t="str">
        <f t="array" ref="O2456">IFERROR(XLOOKUP(G2456,'Tipo de Carga'!A:A,'Tipo de Carga'!C:C))</f>
        <v>Diesel</v>
      </c>
    </row>
    <row r="2457">
      <c r="A2457" s="16">
        <v>1888.0</v>
      </c>
      <c r="B2457" s="10" t="str">
        <f t="array" ref="B2457">IFERROR(XLOOKUP(A2457,'Asignacion Ene'!A:A,'Asignacion Ene'!C:C))</f>
        <v>Circuitos</v>
      </c>
      <c r="C2457" s="10" t="str">
        <f t="array" ref="C2457">IFERROR(XLOOKUP(A2457,'Asignacion Ene'!A:A,'Asignacion Ene'!B:B))</f>
        <v>EC-03</v>
      </c>
      <c r="D2457" s="28">
        <v>45681.085648148146</v>
      </c>
      <c r="E2457" s="16" t="s">
        <v>84</v>
      </c>
      <c r="F2457" s="10" t="str">
        <f t="array" ref="F2457">IFERROR(XLOOKUP(E2457,Operadores!A:A,Operadores!B:B))</f>
        <v>CUAJOR</v>
      </c>
      <c r="G2457" s="16" t="s">
        <v>86</v>
      </c>
      <c r="H2457" s="13">
        <v>20.12557</v>
      </c>
      <c r="I2457" s="18">
        <v>572.62</v>
      </c>
      <c r="J2457" s="15">
        <f t="shared" si="5"/>
        <v>11524.30389</v>
      </c>
      <c r="K2457" s="10" t="str">
        <f t="array" ref="K2457">IFERROR(XLOOKUP(G2457,'Tipo de Carga'!A:A,'Tipo de Carga'!B:B))</f>
        <v>Autoabasto</v>
      </c>
      <c r="L2457" s="10">
        <f t="shared" si="2"/>
        <v>4</v>
      </c>
      <c r="M2457" s="10">
        <f t="shared" si="3"/>
        <v>24</v>
      </c>
      <c r="N2457" s="10">
        <f t="shared" si="4"/>
        <v>1</v>
      </c>
      <c r="O2457" s="10" t="str">
        <f t="array" ref="O2457">IFERROR(XLOOKUP(G2457,'Tipo de Carga'!A:A,'Tipo de Carga'!C:C))</f>
        <v>Diesel</v>
      </c>
    </row>
    <row r="2458">
      <c r="A2458" s="16">
        <v>1789.0</v>
      </c>
      <c r="B2458" s="10" t="str">
        <f t="array" ref="B2458">IFERROR(XLOOKUP(A2458,'Asignacion Ene'!A:A,'Asignacion Ene'!C:C))</f>
        <v>Hisense</v>
      </c>
      <c r="C2458" s="10" t="str">
        <f t="array" ref="C2458">IFERROR(XLOOKUP(A2458,'Asignacion Ene'!A:A,'Asignacion Ene'!B:B))</f>
        <v>EC-03</v>
      </c>
      <c r="D2458" s="28">
        <v>45681.926886574074</v>
      </c>
      <c r="E2458" s="16" t="s">
        <v>114</v>
      </c>
      <c r="F2458" s="10" t="str">
        <f t="array" ref="F2458">IFERROR(XLOOKUP(E2458,Operadores!A:A,Operadores!B:B))</f>
        <v>ACOFED</v>
      </c>
      <c r="G2458" s="16" t="s">
        <v>33</v>
      </c>
      <c r="H2458" s="13">
        <v>19.16868</v>
      </c>
      <c r="I2458" s="18">
        <v>871.97</v>
      </c>
      <c r="J2458" s="15">
        <f t="shared" si="5"/>
        <v>16714.5139</v>
      </c>
      <c r="K2458" s="10" t="str">
        <f t="array" ref="K2458">IFERROR(XLOOKUP(G2458,'Tipo de Carga'!A:A,'Tipo de Carga'!B:B))</f>
        <v>Autoabasto</v>
      </c>
      <c r="L2458" s="10">
        <f t="shared" si="2"/>
        <v>4</v>
      </c>
      <c r="M2458" s="10">
        <f t="shared" si="3"/>
        <v>24</v>
      </c>
      <c r="N2458" s="10">
        <f t="shared" si="4"/>
        <v>1</v>
      </c>
      <c r="O2458" s="10" t="str">
        <f t="array" ref="O2458">IFERROR(XLOOKUP(G2458,'Tipo de Carga'!A:A,'Tipo de Carga'!C:C))</f>
        <v>Diesel</v>
      </c>
    </row>
    <row r="2459">
      <c r="A2459" s="16" t="s">
        <v>31</v>
      </c>
      <c r="B2459" s="10" t="str">
        <f t="array" ref="B2459">IFERROR(XLOOKUP(A2459,'Asignacion Ene'!A:A,'Asignacion Ene'!C:C))</f>
        <v/>
      </c>
      <c r="C2459" s="10" t="str">
        <f t="array" ref="C2459">IFERROR(XLOOKUP(A2459,'Asignacion Ene'!A:A,'Asignacion Ene'!B:B))</f>
        <v/>
      </c>
      <c r="D2459" s="28">
        <v>45681.865636574075</v>
      </c>
      <c r="E2459" s="16" t="s">
        <v>32</v>
      </c>
      <c r="F2459" s="10" t="str">
        <f t="array" ref="F2459">IFERROR(XLOOKUP(E2459,Operadores!A:A,Operadores!B:B))</f>
        <v>MTTO</v>
      </c>
      <c r="G2459" s="16" t="s">
        <v>33</v>
      </c>
      <c r="H2459" s="13">
        <v>19.16868</v>
      </c>
      <c r="I2459" s="18">
        <v>80.4</v>
      </c>
      <c r="J2459" s="15">
        <f t="shared" si="5"/>
        <v>1541.161872</v>
      </c>
      <c r="K2459" s="10" t="str">
        <f t="array" ref="K2459">IFERROR(XLOOKUP(G2459,'Tipo de Carga'!A:A,'Tipo de Carga'!B:B))</f>
        <v>Autoabasto</v>
      </c>
      <c r="L2459" s="10">
        <f t="shared" si="2"/>
        <v>4</v>
      </c>
      <c r="M2459" s="10">
        <f t="shared" si="3"/>
        <v>24</v>
      </c>
      <c r="N2459" s="10">
        <f t="shared" si="4"/>
        <v>1</v>
      </c>
      <c r="O2459" s="10" t="str">
        <f t="array" ref="O2459">IFERROR(XLOOKUP(G2459,'Tipo de Carga'!A:A,'Tipo de Carga'!C:C))</f>
        <v>Diesel</v>
      </c>
    </row>
    <row r="2460">
      <c r="A2460" s="16" t="s">
        <v>31</v>
      </c>
      <c r="B2460" s="10" t="str">
        <f t="array" ref="B2460">IFERROR(XLOOKUP(A2460,'Asignacion Ene'!A:A,'Asignacion Ene'!C:C))</f>
        <v/>
      </c>
      <c r="C2460" s="10" t="str">
        <f t="array" ref="C2460">IFERROR(XLOOKUP(A2460,'Asignacion Ene'!A:A,'Asignacion Ene'!B:B))</f>
        <v/>
      </c>
      <c r="D2460" s="28">
        <v>45681.84984953704</v>
      </c>
      <c r="E2460" s="16" t="s">
        <v>32</v>
      </c>
      <c r="F2460" s="10" t="str">
        <f t="array" ref="F2460">IFERROR(XLOOKUP(E2460,Operadores!A:A,Operadores!B:B))</f>
        <v>MTTO</v>
      </c>
      <c r="G2460" s="16" t="s">
        <v>33</v>
      </c>
      <c r="H2460" s="13">
        <v>19.16868</v>
      </c>
      <c r="I2460" s="18">
        <v>120.01</v>
      </c>
      <c r="J2460" s="15">
        <f t="shared" si="5"/>
        <v>2300.433287</v>
      </c>
      <c r="K2460" s="10" t="str">
        <f t="array" ref="K2460">IFERROR(XLOOKUP(G2460,'Tipo de Carga'!A:A,'Tipo de Carga'!B:B))</f>
        <v>Autoabasto</v>
      </c>
      <c r="L2460" s="10">
        <f t="shared" si="2"/>
        <v>4</v>
      </c>
      <c r="M2460" s="10">
        <f t="shared" si="3"/>
        <v>24</v>
      </c>
      <c r="N2460" s="10">
        <f t="shared" si="4"/>
        <v>1</v>
      </c>
      <c r="O2460" s="10" t="str">
        <f t="array" ref="O2460">IFERROR(XLOOKUP(G2460,'Tipo de Carga'!A:A,'Tipo de Carga'!C:C))</f>
        <v>Diesel</v>
      </c>
    </row>
    <row r="2461">
      <c r="A2461" s="16">
        <v>1797.0</v>
      </c>
      <c r="B2461" s="10" t="str">
        <f t="array" ref="B2461">IFERROR(XLOOKUP(A2461,'Asignacion Ene'!A:A,'Asignacion Ene'!C:C))</f>
        <v>Hisense</v>
      </c>
      <c r="C2461" s="10" t="str">
        <f t="array" ref="C2461">IFERROR(XLOOKUP(A2461,'Asignacion Ene'!A:A,'Asignacion Ene'!B:B))</f>
        <v>EC-03</v>
      </c>
      <c r="D2461" s="28">
        <v>45681.99561342593</v>
      </c>
      <c r="E2461" s="16" t="s">
        <v>252</v>
      </c>
      <c r="F2461" s="10" t="str">
        <f t="array" ref="F2461">IFERROR(XLOOKUP(E2461,Operadores!A:A,Operadores!B:B))</f>
        <v>DEJMAR</v>
      </c>
      <c r="G2461" s="16" t="s">
        <v>39</v>
      </c>
      <c r="H2461" s="13">
        <v>20.806606</v>
      </c>
      <c r="I2461" s="18">
        <v>675.07</v>
      </c>
      <c r="J2461" s="15">
        <f t="shared" si="5"/>
        <v>14045.91551</v>
      </c>
      <c r="K2461" s="10" t="str">
        <f t="array" ref="K2461">IFERROR(XLOOKUP(G2461,'Tipo de Carga'!A:A,'Tipo de Carga'!B:B))</f>
        <v>Autoabasto</v>
      </c>
      <c r="L2461" s="10">
        <f t="shared" si="2"/>
        <v>4</v>
      </c>
      <c r="M2461" s="10">
        <f t="shared" si="3"/>
        <v>24</v>
      </c>
      <c r="N2461" s="10">
        <f t="shared" si="4"/>
        <v>1</v>
      </c>
      <c r="O2461" s="10" t="str">
        <f t="array" ref="O2461">IFERROR(XLOOKUP(G2461,'Tipo de Carga'!A:A,'Tipo de Carga'!C:C))</f>
        <v>Diesel</v>
      </c>
    </row>
    <row r="2462">
      <c r="A2462" s="16">
        <v>2008.0</v>
      </c>
      <c r="B2462" s="10" t="str">
        <f t="array" ref="B2462">IFERROR(XLOOKUP(A2462,'Asignacion Ene'!A:A,'Asignacion Ene'!C:C))</f>
        <v>MeLi Dedicado Merida</v>
      </c>
      <c r="C2462" s="10" t="str">
        <f t="array" ref="C2462">IFERROR(XLOOKUP(A2462,'Asignacion Ene'!A:A,'Asignacion Ene'!B:B))</f>
        <v>EC-05</v>
      </c>
      <c r="D2462" s="28">
        <v>45681.789456018516</v>
      </c>
      <c r="E2462" s="16" t="s">
        <v>28</v>
      </c>
      <c r="F2462" s="10" t="str">
        <f t="array" ref="F2462">IFERROR(XLOOKUP(E2462,Operadores!A:A,Operadores!B:B))</f>
        <v>CADEMM</v>
      </c>
      <c r="G2462" s="16" t="s">
        <v>39</v>
      </c>
      <c r="H2462" s="13">
        <v>20.806606</v>
      </c>
      <c r="I2462" s="18">
        <v>451.26</v>
      </c>
      <c r="J2462" s="15">
        <f t="shared" si="5"/>
        <v>9389.189024</v>
      </c>
      <c r="K2462" s="10" t="str">
        <f t="array" ref="K2462">IFERROR(XLOOKUP(G2462,'Tipo de Carga'!A:A,'Tipo de Carga'!B:B))</f>
        <v>Autoabasto</v>
      </c>
      <c r="L2462" s="10">
        <f t="shared" si="2"/>
        <v>4</v>
      </c>
      <c r="M2462" s="10">
        <f t="shared" si="3"/>
        <v>24</v>
      </c>
      <c r="N2462" s="10">
        <f t="shared" si="4"/>
        <v>1</v>
      </c>
      <c r="O2462" s="10" t="str">
        <f t="array" ref="O2462">IFERROR(XLOOKUP(G2462,'Tipo de Carga'!A:A,'Tipo de Carga'!C:C))</f>
        <v>Diesel</v>
      </c>
    </row>
    <row r="2463">
      <c r="A2463" s="16">
        <v>1765.0</v>
      </c>
      <c r="B2463" s="10" t="str">
        <f t="array" ref="B2463">IFERROR(XLOOKUP(A2463,'Asignacion Ene'!A:A,'Asignacion Ene'!C:C))</f>
        <v>Hisense</v>
      </c>
      <c r="C2463" s="10" t="str">
        <f t="array" ref="C2463">IFERROR(XLOOKUP(A2463,'Asignacion Ene'!A:A,'Asignacion Ene'!B:B))</f>
        <v>EC-03</v>
      </c>
      <c r="D2463" s="28">
        <v>45681.735671296294</v>
      </c>
      <c r="E2463" s="16" t="s">
        <v>358</v>
      </c>
      <c r="F2463" s="10" t="str">
        <f t="array" ref="F2463">IFERROR(XLOOKUP(E2463,Operadores!A:A,Operadores!B:B))</f>
        <v>CUAALV</v>
      </c>
      <c r="G2463" s="16" t="s">
        <v>39</v>
      </c>
      <c r="H2463" s="13">
        <v>20.806606</v>
      </c>
      <c r="I2463" s="18">
        <v>300.09</v>
      </c>
      <c r="J2463" s="15">
        <f t="shared" si="5"/>
        <v>6243.854395</v>
      </c>
      <c r="K2463" s="10" t="str">
        <f t="array" ref="K2463">IFERROR(XLOOKUP(G2463,'Tipo de Carga'!A:A,'Tipo de Carga'!B:B))</f>
        <v>Autoabasto</v>
      </c>
      <c r="L2463" s="10">
        <f t="shared" si="2"/>
        <v>4</v>
      </c>
      <c r="M2463" s="10">
        <f t="shared" si="3"/>
        <v>24</v>
      </c>
      <c r="N2463" s="10">
        <f t="shared" si="4"/>
        <v>1</v>
      </c>
      <c r="O2463" s="10" t="str">
        <f t="array" ref="O2463">IFERROR(XLOOKUP(G2463,'Tipo de Carga'!A:A,'Tipo de Carga'!C:C))</f>
        <v>Diesel</v>
      </c>
    </row>
    <row r="2464">
      <c r="A2464" s="16">
        <v>1721.0</v>
      </c>
      <c r="B2464" s="10" t="str">
        <f t="array" ref="B2464">IFERROR(XLOOKUP(A2464,'Asignacion Ene'!A:A,'Asignacion Ene'!C:C))</f>
        <v>Wm Full</v>
      </c>
      <c r="C2464" s="10" t="str">
        <f t="array" ref="C2464">IFERROR(XLOOKUP(A2464,'Asignacion Ene'!A:A,'Asignacion Ene'!B:B))</f>
        <v>EC-08</v>
      </c>
      <c r="D2464" s="28">
        <v>45681.71761574074</v>
      </c>
      <c r="E2464" s="16" t="s">
        <v>432</v>
      </c>
      <c r="F2464" s="10" t="str">
        <f t="array" ref="F2464">IFERROR(XLOOKUP(E2464,Operadores!A:A,Operadores!B:B))</f>
        <v>VAZISA</v>
      </c>
      <c r="G2464" s="16" t="s">
        <v>39</v>
      </c>
      <c r="H2464" s="13">
        <v>20.806606</v>
      </c>
      <c r="I2464" s="18">
        <v>440.8</v>
      </c>
      <c r="J2464" s="15">
        <f t="shared" si="5"/>
        <v>9171.551925</v>
      </c>
      <c r="K2464" s="10" t="str">
        <f t="array" ref="K2464">IFERROR(XLOOKUP(G2464,'Tipo de Carga'!A:A,'Tipo de Carga'!B:B))</f>
        <v>Autoabasto</v>
      </c>
      <c r="L2464" s="10">
        <f t="shared" si="2"/>
        <v>4</v>
      </c>
      <c r="M2464" s="10">
        <f t="shared" si="3"/>
        <v>24</v>
      </c>
      <c r="N2464" s="10">
        <f t="shared" si="4"/>
        <v>1</v>
      </c>
      <c r="O2464" s="10" t="str">
        <f t="array" ref="O2464">IFERROR(XLOOKUP(G2464,'Tipo de Carga'!A:A,'Tipo de Carga'!C:C))</f>
        <v>Diesel</v>
      </c>
    </row>
    <row r="2465">
      <c r="A2465" s="16">
        <v>1762.0</v>
      </c>
      <c r="B2465" s="10" t="str">
        <f t="array" ref="B2465">IFERROR(XLOOKUP(A2465,'Asignacion Ene'!A:A,'Asignacion Ene'!C:C))</f>
        <v>Hisense</v>
      </c>
      <c r="C2465" s="10" t="str">
        <f t="array" ref="C2465">IFERROR(XLOOKUP(A2465,'Asignacion Ene'!A:A,'Asignacion Ene'!B:B))</f>
        <v>EC-03</v>
      </c>
      <c r="D2465" s="28">
        <v>45681.642118055555</v>
      </c>
      <c r="E2465" s="16" t="s">
        <v>188</v>
      </c>
      <c r="F2465" s="10" t="str">
        <f t="array" ref="F2465">IFERROR(XLOOKUP(E2465,Operadores!A:A,Operadores!B:B))</f>
        <v>LOPMA03</v>
      </c>
      <c r="G2465" s="16" t="s">
        <v>39</v>
      </c>
      <c r="H2465" s="13">
        <v>20.806606</v>
      </c>
      <c r="I2465" s="18">
        <v>290.04</v>
      </c>
      <c r="J2465" s="15">
        <f t="shared" si="5"/>
        <v>6034.748004</v>
      </c>
      <c r="K2465" s="10" t="str">
        <f t="array" ref="K2465">IFERROR(XLOOKUP(G2465,'Tipo de Carga'!A:A,'Tipo de Carga'!B:B))</f>
        <v>Autoabasto</v>
      </c>
      <c r="L2465" s="10">
        <f t="shared" si="2"/>
        <v>4</v>
      </c>
      <c r="M2465" s="10">
        <f t="shared" si="3"/>
        <v>24</v>
      </c>
      <c r="N2465" s="10">
        <f t="shared" si="4"/>
        <v>1</v>
      </c>
      <c r="O2465" s="10" t="str">
        <f t="array" ref="O2465">IFERROR(XLOOKUP(G2465,'Tipo de Carga'!A:A,'Tipo de Carga'!C:C))</f>
        <v>Diesel</v>
      </c>
    </row>
    <row r="2466">
      <c r="A2466" s="16">
        <v>2010.0</v>
      </c>
      <c r="B2466" s="10" t="str">
        <f t="array" ref="B2466">IFERROR(XLOOKUP(A2466,'Asignacion Ene'!A:A,'Asignacion Ene'!C:C))</f>
        <v>MeLi asignado SD</v>
      </c>
      <c r="C2466" s="10" t="str">
        <f t="array" ref="C2466">IFERROR(XLOOKUP(A2466,'Asignacion Ene'!A:A,'Asignacion Ene'!B:B))</f>
        <v>EC-05</v>
      </c>
      <c r="D2466" s="28">
        <v>45681.57381944444</v>
      </c>
      <c r="E2466" s="16" t="s">
        <v>175</v>
      </c>
      <c r="F2466" s="10" t="str">
        <f t="array" ref="F2466">IFERROR(XLOOKUP(E2466,Operadores!A:A,Operadores!B:B))</f>
        <v>CHAJE</v>
      </c>
      <c r="G2466" s="16" t="s">
        <v>39</v>
      </c>
      <c r="H2466" s="13">
        <v>20.806606</v>
      </c>
      <c r="I2466" s="18">
        <v>260.04</v>
      </c>
      <c r="J2466" s="15">
        <f t="shared" si="5"/>
        <v>5410.549824</v>
      </c>
      <c r="K2466" s="10" t="str">
        <f t="array" ref="K2466">IFERROR(XLOOKUP(G2466,'Tipo de Carga'!A:A,'Tipo de Carga'!B:B))</f>
        <v>Autoabasto</v>
      </c>
      <c r="L2466" s="10">
        <f t="shared" si="2"/>
        <v>4</v>
      </c>
      <c r="M2466" s="10">
        <f t="shared" si="3"/>
        <v>24</v>
      </c>
      <c r="N2466" s="10">
        <f t="shared" si="4"/>
        <v>1</v>
      </c>
      <c r="O2466" s="10" t="str">
        <f t="array" ref="O2466">IFERROR(XLOOKUP(G2466,'Tipo de Carga'!A:A,'Tipo de Carga'!C:C))</f>
        <v>Diesel</v>
      </c>
    </row>
    <row r="2467">
      <c r="A2467" s="16">
        <v>2027.0</v>
      </c>
      <c r="B2467" s="10" t="str">
        <f t="array" ref="B2467">IFERROR(XLOOKUP(A2467,'Asignacion Ene'!A:A,'Asignacion Ene'!C:C))</f>
        <v>MeLi Dedicado Merida</v>
      </c>
      <c r="C2467" s="10" t="str">
        <f t="array" ref="C2467">IFERROR(XLOOKUP(A2467,'Asignacion Ene'!A:A,'Asignacion Ene'!B:B))</f>
        <v>EC-05</v>
      </c>
      <c r="D2467" s="28">
        <v>45681.53841435185</v>
      </c>
      <c r="E2467" s="16" t="s">
        <v>40</v>
      </c>
      <c r="F2467" s="10" t="str">
        <f t="array" ref="F2467">IFERROR(XLOOKUP(E2467,Operadores!A:A,Operadores!B:B))</f>
        <v>LUNADO</v>
      </c>
      <c r="G2467" s="16" t="s">
        <v>39</v>
      </c>
      <c r="H2467" s="13">
        <v>20.806606</v>
      </c>
      <c r="I2467" s="18">
        <v>257.72</v>
      </c>
      <c r="J2467" s="15">
        <f t="shared" si="5"/>
        <v>5362.278498</v>
      </c>
      <c r="K2467" s="10" t="str">
        <f t="array" ref="K2467">IFERROR(XLOOKUP(G2467,'Tipo de Carga'!A:A,'Tipo de Carga'!B:B))</f>
        <v>Autoabasto</v>
      </c>
      <c r="L2467" s="10">
        <f t="shared" si="2"/>
        <v>4</v>
      </c>
      <c r="M2467" s="10">
        <f t="shared" si="3"/>
        <v>24</v>
      </c>
      <c r="N2467" s="10">
        <f t="shared" si="4"/>
        <v>1</v>
      </c>
      <c r="O2467" s="10" t="str">
        <f t="array" ref="O2467">IFERROR(XLOOKUP(G2467,'Tipo de Carga'!A:A,'Tipo de Carga'!C:C))</f>
        <v>Diesel</v>
      </c>
    </row>
    <row r="2468">
      <c r="A2468" s="16">
        <v>2000.0</v>
      </c>
      <c r="B2468" s="10" t="str">
        <f t="array" ref="B2468">IFERROR(XLOOKUP(A2468,'Asignacion Ene'!A:A,'Asignacion Ene'!C:C))</f>
        <v>MeLi Dedicado Merida</v>
      </c>
      <c r="C2468" s="10" t="str">
        <f t="array" ref="C2468">IFERROR(XLOOKUP(A2468,'Asignacion Ene'!A:A,'Asignacion Ene'!B:B))</f>
        <v>EC-05</v>
      </c>
      <c r="D2468" s="28">
        <v>45681.53371527778</v>
      </c>
      <c r="E2468" s="16" t="s">
        <v>407</v>
      </c>
      <c r="F2468" s="10" t="str">
        <f t="array" ref="F2468">IFERROR(XLOOKUP(E2468,Operadores!A:A,Operadores!B:B))</f>
        <v>CERDAV</v>
      </c>
      <c r="G2468" s="16" t="s">
        <v>39</v>
      </c>
      <c r="H2468" s="13">
        <v>20.806606</v>
      </c>
      <c r="I2468" s="18">
        <v>230.76</v>
      </c>
      <c r="J2468" s="15">
        <f t="shared" si="5"/>
        <v>4801.332401</v>
      </c>
      <c r="K2468" s="10" t="str">
        <f t="array" ref="K2468">IFERROR(XLOOKUP(G2468,'Tipo de Carga'!A:A,'Tipo de Carga'!B:B))</f>
        <v>Autoabasto</v>
      </c>
      <c r="L2468" s="10">
        <f t="shared" si="2"/>
        <v>4</v>
      </c>
      <c r="M2468" s="10">
        <f t="shared" si="3"/>
        <v>24</v>
      </c>
      <c r="N2468" s="10">
        <f t="shared" si="4"/>
        <v>1</v>
      </c>
      <c r="O2468" s="10" t="str">
        <f t="array" ref="O2468">IFERROR(XLOOKUP(G2468,'Tipo de Carga'!A:A,'Tipo de Carga'!C:C))</f>
        <v>Diesel</v>
      </c>
    </row>
    <row r="2469">
      <c r="A2469" s="16">
        <v>1791.0</v>
      </c>
      <c r="B2469" s="10" t="str">
        <f t="array" ref="B2469">IFERROR(XLOOKUP(A2469,'Asignacion Ene'!A:A,'Asignacion Ene'!C:C))</f>
        <v>Wm Sencillo</v>
      </c>
      <c r="C2469" s="10" t="str">
        <f t="array" ref="C2469">IFERROR(XLOOKUP(A2469,'Asignacion Ene'!A:A,'Asignacion Ene'!B:B))</f>
        <v>EC-08</v>
      </c>
      <c r="D2469" s="28">
        <v>45681.51813657407</v>
      </c>
      <c r="E2469" s="16" t="s">
        <v>426</v>
      </c>
      <c r="F2469" s="10" t="str">
        <f t="array" ref="F2469">IFERROR(XLOOKUP(E2469,Operadores!A:A,Operadores!B:B))</f>
        <v>VIDJOS</v>
      </c>
      <c r="G2469" s="16" t="s">
        <v>39</v>
      </c>
      <c r="H2469" s="13">
        <v>20.806606</v>
      </c>
      <c r="I2469" s="18">
        <v>110.0</v>
      </c>
      <c r="J2469" s="15">
        <f t="shared" si="5"/>
        <v>2288.72666</v>
      </c>
      <c r="K2469" s="10" t="str">
        <f t="array" ref="K2469">IFERROR(XLOOKUP(G2469,'Tipo de Carga'!A:A,'Tipo de Carga'!B:B))</f>
        <v>Autoabasto</v>
      </c>
      <c r="L2469" s="10">
        <f t="shared" si="2"/>
        <v>4</v>
      </c>
      <c r="M2469" s="10">
        <f t="shared" si="3"/>
        <v>24</v>
      </c>
      <c r="N2469" s="10">
        <f t="shared" si="4"/>
        <v>1</v>
      </c>
      <c r="O2469" s="10" t="str">
        <f t="array" ref="O2469">IFERROR(XLOOKUP(G2469,'Tipo de Carga'!A:A,'Tipo de Carga'!C:C))</f>
        <v>Diesel</v>
      </c>
    </row>
    <row r="2470">
      <c r="A2470" s="16">
        <v>1769.0</v>
      </c>
      <c r="B2470" s="10" t="str">
        <f t="array" ref="B2470">IFERROR(XLOOKUP(A2470,'Asignacion Ene'!A:A,'Asignacion Ene'!C:C))</f>
        <v>Wm Sencillo</v>
      </c>
      <c r="C2470" s="10" t="str">
        <f t="array" ref="C2470">IFERROR(XLOOKUP(A2470,'Asignacion Ene'!A:A,'Asignacion Ene'!B:B))</f>
        <v>EC-08</v>
      </c>
      <c r="D2470" s="28">
        <v>45681.44284722222</v>
      </c>
      <c r="E2470" s="16" t="s">
        <v>321</v>
      </c>
      <c r="F2470" s="10" t="str">
        <f t="array" ref="F2470">IFERROR(XLOOKUP(E2470,Operadores!A:A,Operadores!B:B))</f>
        <v>TOVREN</v>
      </c>
      <c r="G2470" s="16" t="s">
        <v>39</v>
      </c>
      <c r="H2470" s="13">
        <v>20.806606</v>
      </c>
      <c r="I2470" s="18">
        <v>190.53</v>
      </c>
      <c r="J2470" s="15">
        <f t="shared" si="5"/>
        <v>3964.282641</v>
      </c>
      <c r="K2470" s="10" t="str">
        <f t="array" ref="K2470">IFERROR(XLOOKUP(G2470,'Tipo de Carga'!A:A,'Tipo de Carga'!B:B))</f>
        <v>Autoabasto</v>
      </c>
      <c r="L2470" s="10">
        <f t="shared" si="2"/>
        <v>4</v>
      </c>
      <c r="M2470" s="10">
        <f t="shared" si="3"/>
        <v>24</v>
      </c>
      <c r="N2470" s="10">
        <f t="shared" si="4"/>
        <v>1</v>
      </c>
      <c r="O2470" s="10" t="str">
        <f t="array" ref="O2470">IFERROR(XLOOKUP(G2470,'Tipo de Carga'!A:A,'Tipo de Carga'!C:C))</f>
        <v>Diesel</v>
      </c>
    </row>
    <row r="2471">
      <c r="A2471" s="16">
        <v>1997.0</v>
      </c>
      <c r="B2471" s="10" t="str">
        <f t="array" ref="B2471">IFERROR(XLOOKUP(A2471,'Asignacion Ene'!A:A,'Asignacion Ene'!C:C))</f>
        <v>MeLi Dedicado Merida</v>
      </c>
      <c r="C2471" s="10" t="str">
        <f t="array" ref="C2471">IFERROR(XLOOKUP(A2471,'Asignacion Ene'!A:A,'Asignacion Ene'!B:B))</f>
        <v>EC-05</v>
      </c>
      <c r="D2471" s="28">
        <v>45681.38774305556</v>
      </c>
      <c r="E2471" s="16" t="s">
        <v>282</v>
      </c>
      <c r="F2471" s="10" t="str">
        <f t="array" ref="F2471">IFERROR(XLOOKUP(E2471,Operadores!A:A,Operadores!B:B))</f>
        <v>HERVIC02</v>
      </c>
      <c r="G2471" s="16" t="s">
        <v>39</v>
      </c>
      <c r="H2471" s="13">
        <v>20.806606</v>
      </c>
      <c r="I2471" s="18">
        <v>240.02</v>
      </c>
      <c r="J2471" s="15">
        <f t="shared" si="5"/>
        <v>4994.001572</v>
      </c>
      <c r="K2471" s="10" t="str">
        <f t="array" ref="K2471">IFERROR(XLOOKUP(G2471,'Tipo de Carga'!A:A,'Tipo de Carga'!B:B))</f>
        <v>Autoabasto</v>
      </c>
      <c r="L2471" s="10">
        <f t="shared" si="2"/>
        <v>4</v>
      </c>
      <c r="M2471" s="10">
        <f t="shared" si="3"/>
        <v>24</v>
      </c>
      <c r="N2471" s="10">
        <f t="shared" si="4"/>
        <v>1</v>
      </c>
      <c r="O2471" s="10" t="str">
        <f t="array" ref="O2471">IFERROR(XLOOKUP(G2471,'Tipo de Carga'!A:A,'Tipo de Carga'!C:C))</f>
        <v>Diesel</v>
      </c>
    </row>
    <row r="2472">
      <c r="A2472" s="16">
        <v>1814.0</v>
      </c>
      <c r="B2472" s="10" t="str">
        <f t="array" ref="B2472">IFERROR(XLOOKUP(A2472,'Asignacion Ene'!A:A,'Asignacion Ene'!C:C))</f>
        <v>Wm Sencillo</v>
      </c>
      <c r="C2472" s="10" t="str">
        <f t="array" ref="C2472">IFERROR(XLOOKUP(A2472,'Asignacion Ene'!A:A,'Asignacion Ene'!B:B))</f>
        <v>EC-08</v>
      </c>
      <c r="D2472" s="28">
        <v>45681.35775462963</v>
      </c>
      <c r="E2472" s="16" t="s">
        <v>97</v>
      </c>
      <c r="F2472" s="10" t="str">
        <f t="array" ref="F2472">IFERROR(XLOOKUP(E2472,Operadores!A:A,Operadores!B:B))</f>
        <v>DELALE</v>
      </c>
      <c r="G2472" s="16" t="s">
        <v>39</v>
      </c>
      <c r="H2472" s="13">
        <v>20.806606</v>
      </c>
      <c r="I2472" s="18">
        <v>160.47</v>
      </c>
      <c r="J2472" s="15">
        <f t="shared" si="5"/>
        <v>3338.836065</v>
      </c>
      <c r="K2472" s="10" t="str">
        <f t="array" ref="K2472">IFERROR(XLOOKUP(G2472,'Tipo de Carga'!A:A,'Tipo de Carga'!B:B))</f>
        <v>Autoabasto</v>
      </c>
      <c r="L2472" s="10">
        <f t="shared" si="2"/>
        <v>4</v>
      </c>
      <c r="M2472" s="10">
        <f t="shared" si="3"/>
        <v>24</v>
      </c>
      <c r="N2472" s="10">
        <f t="shared" si="4"/>
        <v>1</v>
      </c>
      <c r="O2472" s="10" t="str">
        <f t="array" ref="O2472">IFERROR(XLOOKUP(G2472,'Tipo de Carga'!A:A,'Tipo de Carga'!C:C))</f>
        <v>Diesel</v>
      </c>
    </row>
    <row r="2473">
      <c r="A2473" s="16">
        <v>1999.0</v>
      </c>
      <c r="B2473" s="10" t="str">
        <f t="array" ref="B2473">IFERROR(XLOOKUP(A2473,'Asignacion Ene'!A:A,'Asignacion Ene'!C:C))</f>
        <v>MeLi Dedicado Merida</v>
      </c>
      <c r="C2473" s="10" t="str">
        <f t="array" ref="C2473">IFERROR(XLOOKUP(A2473,'Asignacion Ene'!A:A,'Asignacion Ene'!B:B))</f>
        <v>EC-05</v>
      </c>
      <c r="D2473" s="28">
        <v>45681.317349537036</v>
      </c>
      <c r="E2473" s="16" t="s">
        <v>88</v>
      </c>
      <c r="F2473" s="10" t="str">
        <f t="array" ref="F2473">IFERROR(XLOOKUP(E2473,Operadores!A:A,Operadores!B:B))</f>
        <v>CAMJOS</v>
      </c>
      <c r="G2473" s="16" t="s">
        <v>39</v>
      </c>
      <c r="H2473" s="13">
        <v>20.806606</v>
      </c>
      <c r="I2473" s="18">
        <v>392.01</v>
      </c>
      <c r="J2473" s="15">
        <f t="shared" si="5"/>
        <v>8156.397618</v>
      </c>
      <c r="K2473" s="10" t="str">
        <f t="array" ref="K2473">IFERROR(XLOOKUP(G2473,'Tipo de Carga'!A:A,'Tipo de Carga'!B:B))</f>
        <v>Autoabasto</v>
      </c>
      <c r="L2473" s="10">
        <f t="shared" si="2"/>
        <v>4</v>
      </c>
      <c r="M2473" s="10">
        <f t="shared" si="3"/>
        <v>24</v>
      </c>
      <c r="N2473" s="10">
        <f t="shared" si="4"/>
        <v>1</v>
      </c>
      <c r="O2473" s="10" t="str">
        <f t="array" ref="O2473">IFERROR(XLOOKUP(G2473,'Tipo de Carga'!A:A,'Tipo de Carga'!C:C))</f>
        <v>Diesel</v>
      </c>
    </row>
    <row r="2474">
      <c r="A2474" s="16">
        <v>1753.0</v>
      </c>
      <c r="B2474" s="10" t="str">
        <f t="array" ref="B2474">IFERROR(XLOOKUP(A2474,'Asignacion Ene'!A:A,'Asignacion Ene'!C:C))</f>
        <v>Wm Full</v>
      </c>
      <c r="C2474" s="10" t="str">
        <f t="array" ref="C2474">IFERROR(XLOOKUP(A2474,'Asignacion Ene'!A:A,'Asignacion Ene'!B:B))</f>
        <v>EC-08</v>
      </c>
      <c r="D2474" s="28">
        <v>45681.278761574074</v>
      </c>
      <c r="E2474" s="16" t="s">
        <v>98</v>
      </c>
      <c r="F2474" s="10" t="str">
        <f t="array" ref="F2474">IFERROR(XLOOKUP(E2474,Operadores!A:A,Operadores!B:B))</f>
        <v>MENRI</v>
      </c>
      <c r="G2474" s="16" t="s">
        <v>39</v>
      </c>
      <c r="H2474" s="13">
        <v>20.806606</v>
      </c>
      <c r="I2474" s="18">
        <v>445.05</v>
      </c>
      <c r="J2474" s="15">
        <f t="shared" si="5"/>
        <v>9259.98</v>
      </c>
      <c r="K2474" s="10" t="str">
        <f t="array" ref="K2474">IFERROR(XLOOKUP(G2474,'Tipo de Carga'!A:A,'Tipo de Carga'!B:B))</f>
        <v>Autoabasto</v>
      </c>
      <c r="L2474" s="10">
        <f t="shared" si="2"/>
        <v>4</v>
      </c>
      <c r="M2474" s="10">
        <f t="shared" si="3"/>
        <v>24</v>
      </c>
      <c r="N2474" s="10">
        <f t="shared" si="4"/>
        <v>1</v>
      </c>
      <c r="O2474" s="10" t="str">
        <f t="array" ref="O2474">IFERROR(XLOOKUP(G2474,'Tipo de Carga'!A:A,'Tipo de Carga'!C:C))</f>
        <v>Diesel</v>
      </c>
    </row>
    <row r="2475">
      <c r="A2475" s="16">
        <v>1826.0</v>
      </c>
      <c r="B2475" s="10" t="str">
        <f t="array" ref="B2475">IFERROR(XLOOKUP(A2475,'Asignacion Ene'!A:A,'Asignacion Ene'!C:C))</f>
        <v>Wm Full</v>
      </c>
      <c r="C2475" s="10" t="str">
        <f t="array" ref="C2475">IFERROR(XLOOKUP(A2475,'Asignacion Ene'!A:A,'Asignacion Ene'!B:B))</f>
        <v>EC-08</v>
      </c>
      <c r="D2475" s="28">
        <v>45681.26903935185</v>
      </c>
      <c r="E2475" s="16" t="s">
        <v>361</v>
      </c>
      <c r="F2475" s="10" t="str">
        <f t="array" ref="F2475">IFERROR(XLOOKUP(E2475,Operadores!A:A,Operadores!B:B))</f>
        <v>MORFRE01</v>
      </c>
      <c r="G2475" s="16" t="s">
        <v>39</v>
      </c>
      <c r="H2475" s="13">
        <v>20.806606</v>
      </c>
      <c r="I2475" s="18">
        <v>365.35</v>
      </c>
      <c r="J2475" s="15">
        <f t="shared" si="5"/>
        <v>7601.693502</v>
      </c>
      <c r="K2475" s="10" t="str">
        <f t="array" ref="K2475">IFERROR(XLOOKUP(G2475,'Tipo de Carga'!A:A,'Tipo de Carga'!B:B))</f>
        <v>Autoabasto</v>
      </c>
      <c r="L2475" s="10">
        <f t="shared" si="2"/>
        <v>4</v>
      </c>
      <c r="M2475" s="10">
        <f t="shared" si="3"/>
        <v>24</v>
      </c>
      <c r="N2475" s="10">
        <f t="shared" si="4"/>
        <v>1</v>
      </c>
      <c r="O2475" s="10" t="str">
        <f t="array" ref="O2475">IFERROR(XLOOKUP(G2475,'Tipo de Carga'!A:A,'Tipo de Carga'!C:C))</f>
        <v>Diesel</v>
      </c>
    </row>
    <row r="2476">
      <c r="A2476" s="16">
        <v>1813.0</v>
      </c>
      <c r="B2476" s="10" t="str">
        <f t="array" ref="B2476">IFERROR(XLOOKUP(A2476,'Asignacion Ene'!A:A,'Asignacion Ene'!C:C))</f>
        <v>Wm Full</v>
      </c>
      <c r="C2476" s="10" t="str">
        <f t="array" ref="C2476">IFERROR(XLOOKUP(A2476,'Asignacion Ene'!A:A,'Asignacion Ene'!B:B))</f>
        <v>EC-08</v>
      </c>
      <c r="D2476" s="28">
        <v>45681.206608796296</v>
      </c>
      <c r="E2476" s="16" t="s">
        <v>172</v>
      </c>
      <c r="F2476" s="10" t="str">
        <f t="array" ref="F2476">IFERROR(XLOOKUP(E2476,Operadores!A:A,Operadores!B:B))</f>
        <v>VILJE</v>
      </c>
      <c r="G2476" s="16" t="s">
        <v>39</v>
      </c>
      <c r="H2476" s="13">
        <v>20.806606</v>
      </c>
      <c r="I2476" s="18">
        <v>426.64</v>
      </c>
      <c r="J2476" s="15">
        <f t="shared" si="5"/>
        <v>8876.930384</v>
      </c>
      <c r="K2476" s="10" t="str">
        <f t="array" ref="K2476">IFERROR(XLOOKUP(G2476,'Tipo de Carga'!A:A,'Tipo de Carga'!B:B))</f>
        <v>Autoabasto</v>
      </c>
      <c r="L2476" s="10">
        <f t="shared" si="2"/>
        <v>4</v>
      </c>
      <c r="M2476" s="10">
        <f t="shared" si="3"/>
        <v>24</v>
      </c>
      <c r="N2476" s="10">
        <f t="shared" si="4"/>
        <v>1</v>
      </c>
      <c r="O2476" s="10" t="str">
        <f t="array" ref="O2476">IFERROR(XLOOKUP(G2476,'Tipo de Carga'!A:A,'Tipo de Carga'!C:C))</f>
        <v>Diesel</v>
      </c>
    </row>
    <row r="2477">
      <c r="A2477" s="16">
        <v>2002.0</v>
      </c>
      <c r="B2477" s="10" t="str">
        <f t="array" ref="B2477">IFERROR(XLOOKUP(A2477,'Asignacion Ene'!A:A,'Asignacion Ene'!C:C))</f>
        <v>MeLi Dedicado Merida</v>
      </c>
      <c r="C2477" s="10" t="str">
        <f t="array" ref="C2477">IFERROR(XLOOKUP(A2477,'Asignacion Ene'!A:A,'Asignacion Ene'!B:B))</f>
        <v>EC-05</v>
      </c>
      <c r="D2477" s="28">
        <v>45681.13784722222</v>
      </c>
      <c r="E2477" s="16" t="s">
        <v>309</v>
      </c>
      <c r="F2477" s="10" t="str">
        <f t="array" ref="F2477">IFERROR(XLOOKUP(E2477,Operadores!A:A,Operadores!B:B))</f>
        <v>VELALE</v>
      </c>
      <c r="G2477" s="16" t="s">
        <v>39</v>
      </c>
      <c r="H2477" s="13">
        <v>20.806606</v>
      </c>
      <c r="I2477" s="18">
        <v>258.0</v>
      </c>
      <c r="J2477" s="15">
        <f t="shared" si="5"/>
        <v>5368.104348</v>
      </c>
      <c r="K2477" s="10" t="str">
        <f t="array" ref="K2477">IFERROR(XLOOKUP(G2477,'Tipo de Carga'!A:A,'Tipo de Carga'!B:B))</f>
        <v>Autoabasto</v>
      </c>
      <c r="L2477" s="10">
        <f t="shared" si="2"/>
        <v>4</v>
      </c>
      <c r="M2477" s="10">
        <f t="shared" si="3"/>
        <v>24</v>
      </c>
      <c r="N2477" s="10">
        <f t="shared" si="4"/>
        <v>1</v>
      </c>
      <c r="O2477" s="10" t="str">
        <f t="array" ref="O2477">IFERROR(XLOOKUP(G2477,'Tipo de Carga'!A:A,'Tipo de Carga'!C:C))</f>
        <v>Diesel</v>
      </c>
    </row>
    <row r="2478">
      <c r="A2478" s="16">
        <v>2016.0</v>
      </c>
      <c r="B2478" s="10" t="str">
        <f t="array" ref="B2478">IFERROR(XLOOKUP(A2478,'Asignacion Ene'!A:A,'Asignacion Ene'!C:C))</f>
        <v>MeLi Asignado TD</v>
      </c>
      <c r="C2478" s="10" t="str">
        <f t="array" ref="C2478">IFERROR(XLOOKUP(A2478,'Asignacion Ene'!A:A,'Asignacion Ene'!B:B))</f>
        <v>EC-05</v>
      </c>
      <c r="D2478" s="28">
        <v>45681.02159722222</v>
      </c>
      <c r="E2478" s="16" t="s">
        <v>95</v>
      </c>
      <c r="F2478" s="10" t="str">
        <f t="array" ref="F2478">IFERROR(XLOOKUP(E2478,Operadores!A:A,Operadores!B:B))</f>
        <v>VILYON</v>
      </c>
      <c r="G2478" s="16" t="s">
        <v>39</v>
      </c>
      <c r="H2478" s="13">
        <v>20.806606</v>
      </c>
      <c r="I2478" s="18">
        <v>230.12</v>
      </c>
      <c r="J2478" s="15">
        <f t="shared" si="5"/>
        <v>4788.016173</v>
      </c>
      <c r="K2478" s="10" t="str">
        <f t="array" ref="K2478">IFERROR(XLOOKUP(G2478,'Tipo de Carga'!A:A,'Tipo de Carga'!B:B))</f>
        <v>Autoabasto</v>
      </c>
      <c r="L2478" s="10">
        <f t="shared" si="2"/>
        <v>4</v>
      </c>
      <c r="M2478" s="10">
        <f t="shared" si="3"/>
        <v>24</v>
      </c>
      <c r="N2478" s="10">
        <f t="shared" si="4"/>
        <v>1</v>
      </c>
      <c r="O2478" s="10" t="str">
        <f t="array" ref="O2478">IFERROR(XLOOKUP(G2478,'Tipo de Carga'!A:A,'Tipo de Carga'!C:C))</f>
        <v>Diesel</v>
      </c>
    </row>
    <row r="2479">
      <c r="A2479" s="16">
        <v>1901.0</v>
      </c>
      <c r="B2479" s="10" t="str">
        <f t="array" ref="B2479">IFERROR(XLOOKUP(A2479,'Asignacion Ene'!A:A,'Asignacion Ene'!C:C))</f>
        <v>Pipas</v>
      </c>
      <c r="C2479" s="10" t="str">
        <f t="array" ref="C2479">IFERROR(XLOOKUP(A2479,'Asignacion Ene'!A:A,'Asignacion Ene'!B:B))</f>
        <v>EC-02</v>
      </c>
      <c r="D2479" s="28">
        <v>45681.00407407407</v>
      </c>
      <c r="E2479" s="16" t="s">
        <v>343</v>
      </c>
      <c r="F2479" s="10" t="str">
        <f t="array" ref="F2479">IFERROR(XLOOKUP(E2479,Operadores!A:A,Operadores!B:B))</f>
        <v>APODA</v>
      </c>
      <c r="G2479" s="16" t="s">
        <v>39</v>
      </c>
      <c r="H2479" s="13">
        <v>20.806606</v>
      </c>
      <c r="I2479" s="18">
        <v>880.0</v>
      </c>
      <c r="J2479" s="15">
        <f t="shared" si="5"/>
        <v>18309.81328</v>
      </c>
      <c r="K2479" s="10" t="str">
        <f t="array" ref="K2479">IFERROR(XLOOKUP(G2479,'Tipo de Carga'!A:A,'Tipo de Carga'!B:B))</f>
        <v>Autoabasto</v>
      </c>
      <c r="L2479" s="10">
        <f t="shared" si="2"/>
        <v>4</v>
      </c>
      <c r="M2479" s="10">
        <f t="shared" si="3"/>
        <v>24</v>
      </c>
      <c r="N2479" s="10">
        <f t="shared" si="4"/>
        <v>1</v>
      </c>
      <c r="O2479" s="10" t="str">
        <f t="array" ref="O2479">IFERROR(XLOOKUP(G2479,'Tipo de Carga'!A:A,'Tipo de Carga'!C:C))</f>
        <v>Diesel</v>
      </c>
    </row>
    <row r="2480">
      <c r="A2480" s="16">
        <v>2021.0</v>
      </c>
      <c r="B2480" s="10" t="str">
        <f t="array" ref="B2480">IFERROR(XLOOKUP(A2480,'Asignacion Ene'!A:A,'Asignacion Ene'!C:C))</f>
        <v>MeLi Dedicado Merida</v>
      </c>
      <c r="C2480" s="10" t="str">
        <f t="array" ref="C2480">IFERROR(XLOOKUP(A2480,'Asignacion Ene'!A:A,'Asignacion Ene'!B:B))</f>
        <v>EC-05</v>
      </c>
      <c r="D2480" s="28">
        <v>45681.00356481481</v>
      </c>
      <c r="E2480" s="16" t="s">
        <v>179</v>
      </c>
      <c r="F2480" s="10" t="str">
        <f t="array" ref="F2480">IFERROR(XLOOKUP(E2480,Operadores!A:A,Operadores!B:B))</f>
        <v>GUTIRV</v>
      </c>
      <c r="G2480" s="16" t="s">
        <v>39</v>
      </c>
      <c r="H2480" s="13">
        <v>20.806606</v>
      </c>
      <c r="I2480" s="18">
        <v>240.09</v>
      </c>
      <c r="J2480" s="15">
        <f t="shared" si="5"/>
        <v>4995.458035</v>
      </c>
      <c r="K2480" s="10" t="str">
        <f t="array" ref="K2480">IFERROR(XLOOKUP(G2480,'Tipo de Carga'!A:A,'Tipo de Carga'!B:B))</f>
        <v>Autoabasto</v>
      </c>
      <c r="L2480" s="10">
        <f t="shared" si="2"/>
        <v>4</v>
      </c>
      <c r="M2480" s="10">
        <f t="shared" si="3"/>
        <v>24</v>
      </c>
      <c r="N2480" s="10">
        <f t="shared" si="4"/>
        <v>1</v>
      </c>
      <c r="O2480" s="10" t="str">
        <f t="array" ref="O2480">IFERROR(XLOOKUP(G2480,'Tipo de Carga'!A:A,'Tipo de Carga'!C:C))</f>
        <v>Diesel</v>
      </c>
    </row>
    <row r="2481">
      <c r="A2481" s="16">
        <v>1992.0</v>
      </c>
      <c r="B2481" s="10" t="str">
        <f t="array" ref="B2481">IFERROR(XLOOKUP(A2481,'Asignacion Ene'!A:A,'Asignacion Ene'!C:C))</f>
        <v>MeLi Dedicado TD</v>
      </c>
      <c r="C2481" s="10" t="str">
        <f t="array" ref="C2481">IFERROR(XLOOKUP(A2481,'Asignacion Ene'!A:A,'Asignacion Ene'!B:B))</f>
        <v>EC-05</v>
      </c>
      <c r="D2481" s="28">
        <v>45681.0</v>
      </c>
      <c r="E2481" s="19" t="s">
        <v>44</v>
      </c>
      <c r="F2481" s="10" t="str">
        <f t="array" ref="F2481">IFERROR(XLOOKUP(E2481,Operadores!A:A,Operadores!B:B))</f>
        <v>BONAR</v>
      </c>
      <c r="G2481" s="16" t="s">
        <v>103</v>
      </c>
      <c r="H2481" s="13">
        <v>26.19</v>
      </c>
      <c r="I2481" s="18">
        <v>458.19</v>
      </c>
      <c r="J2481" s="15">
        <f t="shared" si="5"/>
        <v>11999.9961</v>
      </c>
      <c r="K2481" s="10" t="str">
        <f t="array" ref="K2481">IFERROR(XLOOKUP(G2481,'Tipo de Carga'!A:A,'Tipo de Carga'!B:B))</f>
        <v>Ticket</v>
      </c>
      <c r="L2481" s="10">
        <f t="shared" si="2"/>
        <v>4</v>
      </c>
      <c r="M2481" s="10">
        <f t="shared" si="3"/>
        <v>24</v>
      </c>
      <c r="N2481" s="10">
        <f t="shared" si="4"/>
        <v>1</v>
      </c>
      <c r="O2481" s="10" t="str">
        <f t="array" ref="O2481">IFERROR(XLOOKUP(G2481,'Tipo de Carga'!A:A,'Tipo de Carga'!C:C))</f>
        <v>Diesel</v>
      </c>
    </row>
    <row r="2482">
      <c r="A2482" s="16">
        <v>2007.0</v>
      </c>
      <c r="B2482" s="10" t="str">
        <f t="array" ref="B2482">IFERROR(XLOOKUP(A2482,'Asignacion Ene'!A:A,'Asignacion Ene'!C:C))</f>
        <v>MeLi Asignado TD</v>
      </c>
      <c r="C2482" s="10" t="str">
        <f t="array" ref="C2482">IFERROR(XLOOKUP(A2482,'Asignacion Ene'!A:A,'Asignacion Ene'!B:B))</f>
        <v>EC-05</v>
      </c>
      <c r="D2482" s="28">
        <v>45681.0</v>
      </c>
      <c r="E2482" s="19" t="s">
        <v>190</v>
      </c>
      <c r="F2482" s="10" t="str">
        <f t="array" ref="F2482">IFERROR(XLOOKUP(E2482,Operadores!A:A,Operadores!B:B))</f>
        <v>PADRI</v>
      </c>
      <c r="G2482" s="16" t="s">
        <v>103</v>
      </c>
      <c r="H2482" s="13">
        <v>26.5</v>
      </c>
      <c r="I2482" s="18">
        <v>135.84</v>
      </c>
      <c r="J2482" s="15">
        <f t="shared" si="5"/>
        <v>3599.76</v>
      </c>
      <c r="K2482" s="10" t="str">
        <f t="array" ref="K2482">IFERROR(XLOOKUP(G2482,'Tipo de Carga'!A:A,'Tipo de Carga'!B:B))</f>
        <v>Ticket</v>
      </c>
      <c r="L2482" s="10">
        <f t="shared" si="2"/>
        <v>4</v>
      </c>
      <c r="M2482" s="10">
        <f t="shared" si="3"/>
        <v>24</v>
      </c>
      <c r="N2482" s="10">
        <f t="shared" si="4"/>
        <v>1</v>
      </c>
      <c r="O2482" s="10" t="str">
        <f t="array" ref="O2482">IFERROR(XLOOKUP(G2482,'Tipo de Carga'!A:A,'Tipo de Carga'!C:C))</f>
        <v>Diesel</v>
      </c>
    </row>
    <row r="2483">
      <c r="A2483" s="16">
        <v>1956.0</v>
      </c>
      <c r="B2483" s="10" t="str">
        <f t="array" ref="B2483">IFERROR(XLOOKUP(A2483,'Asignacion Ene'!A:A,'Asignacion Ene'!C:C))</f>
        <v>MeLi asignado SD</v>
      </c>
      <c r="C2483" s="10" t="str">
        <f t="array" ref="C2483">IFERROR(XLOOKUP(A2483,'Asignacion Ene'!A:A,'Asignacion Ene'!B:B))</f>
        <v>EC-05</v>
      </c>
      <c r="D2483" s="28">
        <v>45681.0</v>
      </c>
      <c r="E2483" s="19" t="s">
        <v>38</v>
      </c>
      <c r="F2483" s="10" t="str">
        <f t="array" ref="F2483">IFERROR(XLOOKUP(E2483,Operadores!A:A,Operadores!B:B))</f>
        <v>BENMAX</v>
      </c>
      <c r="G2483" s="16" t="s">
        <v>103</v>
      </c>
      <c r="H2483" s="13">
        <v>27.48</v>
      </c>
      <c r="I2483" s="18">
        <v>262.0</v>
      </c>
      <c r="J2483" s="15">
        <f t="shared" si="5"/>
        <v>7199.76</v>
      </c>
      <c r="K2483" s="10" t="str">
        <f t="array" ref="K2483">IFERROR(XLOOKUP(G2483,'Tipo de Carga'!A:A,'Tipo de Carga'!B:B))</f>
        <v>Ticket</v>
      </c>
      <c r="L2483" s="10">
        <f t="shared" si="2"/>
        <v>4</v>
      </c>
      <c r="M2483" s="10">
        <f t="shared" si="3"/>
        <v>24</v>
      </c>
      <c r="N2483" s="10">
        <f t="shared" si="4"/>
        <v>1</v>
      </c>
      <c r="O2483" s="10" t="str">
        <f t="array" ref="O2483">IFERROR(XLOOKUP(G2483,'Tipo de Carga'!A:A,'Tipo de Carga'!C:C))</f>
        <v>Diesel</v>
      </c>
    </row>
    <row r="2484">
      <c r="A2484" s="16">
        <v>1938.0</v>
      </c>
      <c r="B2484" s="10" t="str">
        <f t="array" ref="B2484">IFERROR(XLOOKUP(A2484,'Asignacion Ene'!A:A,'Asignacion Ene'!C:C))</f>
        <v>Sayer Sencillo</v>
      </c>
      <c r="C2484" s="10" t="str">
        <f t="array" ref="C2484">IFERROR(XLOOKUP(A2484,'Asignacion Ene'!A:A,'Asignacion Ene'!B:B))</f>
        <v>EC-04</v>
      </c>
      <c r="D2484" s="28">
        <v>45681.0</v>
      </c>
      <c r="E2484" s="19" t="s">
        <v>256</v>
      </c>
      <c r="F2484" s="10" t="str">
        <f t="array" ref="F2484">IFERROR(XLOOKUP(E2484,Operadores!A:A,Operadores!B:B))</f>
        <v>SOSCA01</v>
      </c>
      <c r="G2484" s="16" t="s">
        <v>103</v>
      </c>
      <c r="H2484" s="13">
        <v>25.29</v>
      </c>
      <c r="I2484" s="18">
        <v>138.39</v>
      </c>
      <c r="J2484" s="15">
        <f t="shared" si="5"/>
        <v>3499.8831</v>
      </c>
      <c r="K2484" s="10" t="str">
        <f t="array" ref="K2484">IFERROR(XLOOKUP(G2484,'Tipo de Carga'!A:A,'Tipo de Carga'!B:B))</f>
        <v>Ticket</v>
      </c>
      <c r="L2484" s="10">
        <f t="shared" si="2"/>
        <v>4</v>
      </c>
      <c r="M2484" s="10">
        <f t="shared" si="3"/>
        <v>24</v>
      </c>
      <c r="N2484" s="10">
        <f t="shared" si="4"/>
        <v>1</v>
      </c>
      <c r="O2484" s="10" t="str">
        <f t="array" ref="O2484">IFERROR(XLOOKUP(G2484,'Tipo de Carga'!A:A,'Tipo de Carga'!C:C))</f>
        <v>Diesel</v>
      </c>
    </row>
    <row r="2485">
      <c r="A2485" s="16">
        <v>2012.0</v>
      </c>
      <c r="B2485" s="10" t="str">
        <f t="array" ref="B2485">IFERROR(XLOOKUP(A2485,'Asignacion Ene'!A:A,'Asignacion Ene'!C:C))</f>
        <v>Sayer Sencillo</v>
      </c>
      <c r="C2485" s="10" t="str">
        <f t="array" ref="C2485">IFERROR(XLOOKUP(A2485,'Asignacion Ene'!A:A,'Asignacion Ene'!B:B))</f>
        <v>EC-04</v>
      </c>
      <c r="D2485" s="28">
        <v>45681.0</v>
      </c>
      <c r="E2485" s="19" t="s">
        <v>317</v>
      </c>
      <c r="F2485" s="10" t="str">
        <f t="array" ref="F2485">IFERROR(XLOOKUP(E2485,Operadores!A:A,Operadores!B:B))</f>
        <v>ZUGRO</v>
      </c>
      <c r="G2485" s="16" t="s">
        <v>103</v>
      </c>
      <c r="H2485" s="13">
        <v>25.29</v>
      </c>
      <c r="I2485" s="18">
        <v>177.93</v>
      </c>
      <c r="J2485" s="15">
        <f t="shared" si="5"/>
        <v>4499.8497</v>
      </c>
      <c r="K2485" s="10" t="str">
        <f t="array" ref="K2485">IFERROR(XLOOKUP(G2485,'Tipo de Carga'!A:A,'Tipo de Carga'!B:B))</f>
        <v>Ticket</v>
      </c>
      <c r="L2485" s="10">
        <f t="shared" si="2"/>
        <v>4</v>
      </c>
      <c r="M2485" s="10">
        <f t="shared" si="3"/>
        <v>24</v>
      </c>
      <c r="N2485" s="10">
        <f t="shared" si="4"/>
        <v>1</v>
      </c>
      <c r="O2485" s="10" t="str">
        <f t="array" ref="O2485">IFERROR(XLOOKUP(G2485,'Tipo de Carga'!A:A,'Tipo de Carga'!C:C))</f>
        <v>Diesel</v>
      </c>
    </row>
    <row r="2486">
      <c r="A2486" s="16">
        <v>1799.0</v>
      </c>
      <c r="B2486" s="10" t="str">
        <f t="array" ref="B2486">IFERROR(XLOOKUP(A2486,'Asignacion Ene'!A:A,'Asignacion Ene'!C:C))</f>
        <v>Sayer Full</v>
      </c>
      <c r="C2486" s="10" t="str">
        <f t="array" ref="C2486">IFERROR(XLOOKUP(A2486,'Asignacion Ene'!A:A,'Asignacion Ene'!B:B))</f>
        <v>EC-04</v>
      </c>
      <c r="D2486" s="28">
        <v>45681.0</v>
      </c>
      <c r="E2486" s="19" t="s">
        <v>209</v>
      </c>
      <c r="F2486" s="10" t="str">
        <f t="array" ref="F2486">IFERROR(XLOOKUP(E2486,Operadores!A:A,Operadores!B:B))</f>
        <v>FERFRA</v>
      </c>
      <c r="G2486" s="16" t="s">
        <v>103</v>
      </c>
      <c r="H2486" s="13">
        <v>26.89</v>
      </c>
      <c r="I2486" s="18">
        <v>714.02</v>
      </c>
      <c r="J2486" s="15">
        <f t="shared" si="5"/>
        <v>19199.9978</v>
      </c>
      <c r="K2486" s="10" t="str">
        <f t="array" ref="K2486">IFERROR(XLOOKUP(G2486,'Tipo de Carga'!A:A,'Tipo de Carga'!B:B))</f>
        <v>Ticket</v>
      </c>
      <c r="L2486" s="10">
        <f t="shared" si="2"/>
        <v>4</v>
      </c>
      <c r="M2486" s="10">
        <f t="shared" si="3"/>
        <v>24</v>
      </c>
      <c r="N2486" s="10">
        <f t="shared" si="4"/>
        <v>1</v>
      </c>
      <c r="O2486" s="10" t="str">
        <f t="array" ref="O2486">IFERROR(XLOOKUP(G2486,'Tipo de Carga'!A:A,'Tipo de Carga'!C:C))</f>
        <v>Diesel</v>
      </c>
    </row>
    <row r="2487">
      <c r="A2487" s="16">
        <v>1967.0</v>
      </c>
      <c r="B2487" s="10" t="str">
        <f t="array" ref="B2487">IFERROR(XLOOKUP(A2487,'Asignacion Ene'!A:A,'Asignacion Ene'!C:C))</f>
        <v>Sayer Sencillo</v>
      </c>
      <c r="C2487" s="10" t="str">
        <f t="array" ref="C2487">IFERROR(XLOOKUP(A2487,'Asignacion Ene'!A:A,'Asignacion Ene'!B:B))</f>
        <v>EC-04</v>
      </c>
      <c r="D2487" s="28">
        <v>45681.0</v>
      </c>
      <c r="E2487" s="19" t="s">
        <v>315</v>
      </c>
      <c r="F2487" s="10" t="str">
        <f t="array" ref="F2487">IFERROR(XLOOKUP(E2487,Operadores!A:A,Operadores!B:B))</f>
        <v>BARMIGX</v>
      </c>
      <c r="G2487" s="16" t="s">
        <v>103</v>
      </c>
      <c r="H2487" s="13">
        <v>26.79</v>
      </c>
      <c r="I2487" s="18">
        <v>179.0</v>
      </c>
      <c r="J2487" s="15">
        <f t="shared" si="5"/>
        <v>4795.41</v>
      </c>
      <c r="K2487" s="10" t="str">
        <f t="array" ref="K2487">IFERROR(XLOOKUP(G2487,'Tipo de Carga'!A:A,'Tipo de Carga'!B:B))</f>
        <v>Ticket</v>
      </c>
      <c r="L2487" s="10">
        <f t="shared" si="2"/>
        <v>4</v>
      </c>
      <c r="M2487" s="10">
        <f t="shared" si="3"/>
        <v>24</v>
      </c>
      <c r="N2487" s="10">
        <f t="shared" si="4"/>
        <v>1</v>
      </c>
      <c r="O2487" s="10" t="str">
        <f t="array" ref="O2487">IFERROR(XLOOKUP(G2487,'Tipo de Carga'!A:A,'Tipo de Carga'!C:C))</f>
        <v>Diesel</v>
      </c>
    </row>
    <row r="2488">
      <c r="A2488" s="16">
        <v>1907.0</v>
      </c>
      <c r="B2488" s="10" t="str">
        <f t="array" ref="B2488">IFERROR(XLOOKUP(A2488,'Asignacion Ene'!A:A,'Asignacion Ene'!C:C))</f>
        <v>Circuitos</v>
      </c>
      <c r="C2488" s="10" t="str">
        <f t="array" ref="C2488">IFERROR(XLOOKUP(A2488,'Asignacion Ene'!A:A,'Asignacion Ene'!B:B))</f>
        <v>EC-03</v>
      </c>
      <c r="D2488" s="28">
        <v>45681.0</v>
      </c>
      <c r="E2488" s="19" t="s">
        <v>287</v>
      </c>
      <c r="F2488" s="10" t="str">
        <f t="array" ref="F2488">IFERROR(XLOOKUP(E2488,Operadores!A:A,Operadores!B:B))</f>
        <v>HUAIS</v>
      </c>
      <c r="G2488" s="16" t="s">
        <v>103</v>
      </c>
      <c r="H2488" s="13">
        <v>26.29</v>
      </c>
      <c r="I2488" s="18">
        <v>365.15</v>
      </c>
      <c r="J2488" s="15">
        <f t="shared" si="5"/>
        <v>9599.7935</v>
      </c>
      <c r="K2488" s="10" t="str">
        <f t="array" ref="K2488">IFERROR(XLOOKUP(G2488,'Tipo de Carga'!A:A,'Tipo de Carga'!B:B))</f>
        <v>Ticket</v>
      </c>
      <c r="L2488" s="10">
        <f t="shared" si="2"/>
        <v>4</v>
      </c>
      <c r="M2488" s="10">
        <f t="shared" si="3"/>
        <v>24</v>
      </c>
      <c r="N2488" s="10">
        <f t="shared" si="4"/>
        <v>1</v>
      </c>
      <c r="O2488" s="10" t="str">
        <f t="array" ref="O2488">IFERROR(XLOOKUP(G2488,'Tipo de Carga'!A:A,'Tipo de Carga'!C:C))</f>
        <v>Diesel</v>
      </c>
    </row>
    <row r="2489">
      <c r="A2489" s="16">
        <v>1899.0</v>
      </c>
      <c r="B2489" s="10" t="str">
        <f t="array" ref="B2489">IFERROR(XLOOKUP(A2489,'Asignacion Ene'!A:A,'Asignacion Ene'!C:C))</f>
        <v>Full Liver</v>
      </c>
      <c r="C2489" s="10" t="str">
        <f t="array" ref="C2489">IFERROR(XLOOKUP(A2489,'Asignacion Ene'!A:A,'Asignacion Ene'!B:B))</f>
        <v>EC-01</v>
      </c>
      <c r="D2489" s="28">
        <v>45681.0</v>
      </c>
      <c r="E2489" s="19" t="s">
        <v>324</v>
      </c>
      <c r="F2489" s="10" t="str">
        <f t="array" ref="F2489">IFERROR(XLOOKUP(E2489,Operadores!A:A,Operadores!B:B))</f>
        <v>VEROD</v>
      </c>
      <c r="G2489" s="16" t="s">
        <v>103</v>
      </c>
      <c r="H2489" s="13">
        <v>26.05</v>
      </c>
      <c r="I2489" s="18">
        <v>184.26</v>
      </c>
      <c r="J2489" s="15">
        <f t="shared" si="5"/>
        <v>4799.973</v>
      </c>
      <c r="K2489" s="10" t="str">
        <f t="array" ref="K2489">IFERROR(XLOOKUP(G2489,'Tipo de Carga'!A:A,'Tipo de Carga'!B:B))</f>
        <v>Ticket</v>
      </c>
      <c r="L2489" s="10">
        <f t="shared" si="2"/>
        <v>4</v>
      </c>
      <c r="M2489" s="10">
        <f t="shared" si="3"/>
        <v>24</v>
      </c>
      <c r="N2489" s="10">
        <f t="shared" si="4"/>
        <v>1</v>
      </c>
      <c r="O2489" s="10" t="str">
        <f t="array" ref="O2489">IFERROR(XLOOKUP(G2489,'Tipo de Carga'!A:A,'Tipo de Carga'!C:C))</f>
        <v>Diesel</v>
      </c>
    </row>
    <row r="2490">
      <c r="A2490" s="16">
        <v>1975.0</v>
      </c>
      <c r="B2490" s="10" t="str">
        <f t="array" ref="B2490">IFERROR(XLOOKUP(A2490,'Asignacion Ene'!A:A,'Asignacion Ene'!C:C))</f>
        <v>Sayer Sencillo</v>
      </c>
      <c r="C2490" s="10" t="str">
        <f t="array" ref="C2490">IFERROR(XLOOKUP(A2490,'Asignacion Ene'!A:A,'Asignacion Ene'!B:B))</f>
        <v>EC-04</v>
      </c>
      <c r="D2490" s="28">
        <v>45681.0</v>
      </c>
      <c r="E2490" s="19" t="s">
        <v>247</v>
      </c>
      <c r="F2490" s="10" t="str">
        <f t="array" ref="F2490">IFERROR(XLOOKUP(E2490,Operadores!A:A,Operadores!B:B))</f>
        <v>SANMAN</v>
      </c>
      <c r="G2490" s="16" t="s">
        <v>103</v>
      </c>
      <c r="H2490" s="13">
        <v>25.79</v>
      </c>
      <c r="I2490" s="18">
        <v>147.34</v>
      </c>
      <c r="J2490" s="15">
        <f t="shared" si="5"/>
        <v>3799.8986</v>
      </c>
      <c r="K2490" s="10" t="str">
        <f t="array" ref="K2490">IFERROR(XLOOKUP(G2490,'Tipo de Carga'!A:A,'Tipo de Carga'!B:B))</f>
        <v>Ticket</v>
      </c>
      <c r="L2490" s="10">
        <f t="shared" si="2"/>
        <v>4</v>
      </c>
      <c r="M2490" s="10">
        <f t="shared" si="3"/>
        <v>24</v>
      </c>
      <c r="N2490" s="10">
        <f t="shared" si="4"/>
        <v>1</v>
      </c>
      <c r="O2490" s="10" t="str">
        <f t="array" ref="O2490">IFERROR(XLOOKUP(G2490,'Tipo de Carga'!A:A,'Tipo de Carga'!C:C))</f>
        <v>Diesel</v>
      </c>
    </row>
    <row r="2491">
      <c r="A2491" s="16">
        <v>2022.0</v>
      </c>
      <c r="B2491" s="10" t="str">
        <f t="array" ref="B2491">IFERROR(XLOOKUP(A2491,'Asignacion Ene'!A:A,'Asignacion Ene'!C:C))</f>
        <v>MeLi Dedicado TD</v>
      </c>
      <c r="C2491" s="10" t="str">
        <f t="array" ref="C2491">IFERROR(XLOOKUP(A2491,'Asignacion Ene'!A:A,'Asignacion Ene'!B:B))</f>
        <v>EC-05</v>
      </c>
      <c r="D2491" s="28">
        <v>45681.0</v>
      </c>
      <c r="E2491" s="19" t="s">
        <v>183</v>
      </c>
      <c r="F2491" s="10" t="str">
        <f t="array" ref="F2491">IFERROR(XLOOKUP(E2491,Operadores!A:A,Operadores!B:B))</f>
        <v>DELBL</v>
      </c>
      <c r="G2491" s="16" t="s">
        <v>103</v>
      </c>
      <c r="H2491" s="13">
        <v>26.95</v>
      </c>
      <c r="I2491" s="18">
        <v>445.0</v>
      </c>
      <c r="J2491" s="15">
        <f t="shared" si="5"/>
        <v>11992.75</v>
      </c>
      <c r="K2491" s="10" t="str">
        <f t="array" ref="K2491">IFERROR(XLOOKUP(G2491,'Tipo de Carga'!A:A,'Tipo de Carga'!B:B))</f>
        <v>Ticket</v>
      </c>
      <c r="L2491" s="10">
        <f t="shared" si="2"/>
        <v>4</v>
      </c>
      <c r="M2491" s="10">
        <f t="shared" si="3"/>
        <v>24</v>
      </c>
      <c r="N2491" s="10">
        <f t="shared" si="4"/>
        <v>1</v>
      </c>
      <c r="O2491" s="10" t="str">
        <f t="array" ref="O2491">IFERROR(XLOOKUP(G2491,'Tipo de Carga'!A:A,'Tipo de Carga'!C:C))</f>
        <v>Diesel</v>
      </c>
    </row>
    <row r="2492">
      <c r="A2492" s="16">
        <v>1921.0</v>
      </c>
      <c r="B2492" s="10" t="str">
        <f t="array" ref="B2492">IFERROR(XLOOKUP(A2492,'Asignacion Ene'!A:A,'Asignacion Ene'!C:C))</f>
        <v>Circuitos</v>
      </c>
      <c r="C2492" s="10" t="str">
        <f t="array" ref="C2492">IFERROR(XLOOKUP(A2492,'Asignacion Ene'!A:A,'Asignacion Ene'!B:B))</f>
        <v>EC-03</v>
      </c>
      <c r="D2492" s="28">
        <v>45681.0</v>
      </c>
      <c r="E2492" s="19" t="s">
        <v>107</v>
      </c>
      <c r="F2492" s="10" t="str">
        <f t="array" ref="F2492">IFERROR(XLOOKUP(E2492,Operadores!A:A,Operadores!B:B))</f>
        <v>MIREDM</v>
      </c>
      <c r="G2492" s="16" t="s">
        <v>108</v>
      </c>
      <c r="H2492" s="13">
        <v>10.25</v>
      </c>
      <c r="I2492" s="18">
        <v>266.449</v>
      </c>
      <c r="J2492" s="15">
        <f t="shared" si="5"/>
        <v>2731.10225</v>
      </c>
      <c r="K2492" s="10" t="str">
        <f t="array" ref="K2492">IFERROR(XLOOKUP(G2492,'Tipo de Carga'!A:A,'Tipo de Carga'!B:B))</f>
        <v>Natgas</v>
      </c>
      <c r="L2492" s="10">
        <f t="shared" si="2"/>
        <v>4</v>
      </c>
      <c r="M2492" s="10">
        <f t="shared" si="3"/>
        <v>24</v>
      </c>
      <c r="N2492" s="10">
        <f t="shared" si="4"/>
        <v>1</v>
      </c>
      <c r="O2492" s="10" t="str">
        <f t="array" ref="O2492">IFERROR(XLOOKUP(G2492,'Tipo de Carga'!A:A,'Tipo de Carga'!C:C))</f>
        <v>GNC</v>
      </c>
    </row>
    <row r="2493">
      <c r="A2493" s="16">
        <v>1921.0</v>
      </c>
      <c r="B2493" s="10" t="str">
        <f t="array" ref="B2493">IFERROR(XLOOKUP(A2493,'Asignacion Ene'!A:A,'Asignacion Ene'!C:C))</f>
        <v>Circuitos</v>
      </c>
      <c r="C2493" s="10" t="str">
        <f t="array" ref="C2493">IFERROR(XLOOKUP(A2493,'Asignacion Ene'!A:A,'Asignacion Ene'!B:B))</f>
        <v>EC-03</v>
      </c>
      <c r="D2493" s="28">
        <v>45681.0</v>
      </c>
      <c r="E2493" s="19" t="s">
        <v>107</v>
      </c>
      <c r="F2493" s="10" t="str">
        <f t="array" ref="F2493">IFERROR(XLOOKUP(E2493,Operadores!A:A,Operadores!B:B))</f>
        <v>MIREDM</v>
      </c>
      <c r="G2493" s="16" t="s">
        <v>109</v>
      </c>
      <c r="H2493" s="13">
        <v>10.25</v>
      </c>
      <c r="I2493" s="18">
        <v>273.449</v>
      </c>
      <c r="J2493" s="15">
        <f t="shared" si="5"/>
        <v>2802.85225</v>
      </c>
      <c r="K2493" s="10" t="str">
        <f t="array" ref="K2493">IFERROR(XLOOKUP(G2493,'Tipo de Carga'!A:A,'Tipo de Carga'!B:B))</f>
        <v>Natgas</v>
      </c>
      <c r="L2493" s="10">
        <f t="shared" si="2"/>
        <v>4</v>
      </c>
      <c r="M2493" s="10">
        <f t="shared" si="3"/>
        <v>24</v>
      </c>
      <c r="N2493" s="10">
        <f t="shared" si="4"/>
        <v>1</v>
      </c>
      <c r="O2493" s="10" t="str">
        <f t="array" ref="O2493">IFERROR(XLOOKUP(G2493,'Tipo de Carga'!A:A,'Tipo de Carga'!C:C))</f>
        <v>GNC</v>
      </c>
    </row>
    <row r="2494">
      <c r="A2494" s="16">
        <v>1897.0</v>
      </c>
      <c r="B2494" s="10" t="str">
        <f t="array" ref="B2494">IFERROR(XLOOKUP(A2494,'Asignacion Ene'!A:A,'Asignacion Ene'!C:C))</f>
        <v>Full Liver</v>
      </c>
      <c r="C2494" s="10" t="str">
        <f t="array" ref="C2494">IFERROR(XLOOKUP(A2494,'Asignacion Ene'!A:A,'Asignacion Ene'!B:B))</f>
        <v>EC-01</v>
      </c>
      <c r="D2494" s="28">
        <v>45682.0</v>
      </c>
      <c r="E2494" s="16" t="s">
        <v>21</v>
      </c>
      <c r="F2494" s="10" t="str">
        <f t="array" ref="F2494">IFERROR(XLOOKUP(E2494,Operadores!A:A,Operadores!B:B))</f>
        <v>RODAR</v>
      </c>
      <c r="G2494" s="16" t="s">
        <v>17</v>
      </c>
      <c r="H2494" s="13">
        <v>19.29</v>
      </c>
      <c r="I2494" s="18">
        <v>700.0</v>
      </c>
      <c r="J2494" s="15">
        <f t="shared" si="5"/>
        <v>13503</v>
      </c>
      <c r="K2494" s="10" t="str">
        <f t="array" ref="K2494">IFERROR(XLOOKUP(G2494,'Tipo de Carga'!A:A,'Tipo de Carga'!B:B))</f>
        <v>Autoabasto</v>
      </c>
      <c r="L2494" s="10">
        <f t="shared" si="2"/>
        <v>4</v>
      </c>
      <c r="M2494" s="10">
        <f t="shared" si="3"/>
        <v>25</v>
      </c>
      <c r="N2494" s="10">
        <f t="shared" si="4"/>
        <v>1</v>
      </c>
      <c r="O2494" s="10" t="str">
        <f t="array" ref="O2494">IFERROR(XLOOKUP(G2494,'Tipo de Carga'!A:A,'Tipo de Carga'!C:C))</f>
        <v>Diesel</v>
      </c>
    </row>
    <row r="2495">
      <c r="A2495" s="16">
        <v>1958.0</v>
      </c>
      <c r="B2495" s="10" t="str">
        <f t="array" ref="B2495">IFERROR(XLOOKUP(A2495,'Asignacion Ene'!A:A,'Asignacion Ene'!C:C))</f>
        <v>Full Liver</v>
      </c>
      <c r="C2495" s="10" t="str">
        <f t="array" ref="C2495">IFERROR(XLOOKUP(A2495,'Asignacion Ene'!A:A,'Asignacion Ene'!B:B))</f>
        <v>EC-01</v>
      </c>
      <c r="D2495" s="28">
        <v>45682.0</v>
      </c>
      <c r="E2495" s="16" t="s">
        <v>48</v>
      </c>
      <c r="F2495" s="10" t="str">
        <f t="array" ref="F2495">IFERROR(XLOOKUP(E2495,Operadores!A:A,Operadores!B:B))</f>
        <v>MONAL</v>
      </c>
      <c r="G2495" s="16" t="s">
        <v>17</v>
      </c>
      <c r="H2495" s="13">
        <v>19.29</v>
      </c>
      <c r="I2495" s="18">
        <v>800.0</v>
      </c>
      <c r="J2495" s="15">
        <f t="shared" si="5"/>
        <v>15432</v>
      </c>
      <c r="K2495" s="10" t="str">
        <f t="array" ref="K2495">IFERROR(XLOOKUP(G2495,'Tipo de Carga'!A:A,'Tipo de Carga'!B:B))</f>
        <v>Autoabasto</v>
      </c>
      <c r="L2495" s="10">
        <f t="shared" si="2"/>
        <v>4</v>
      </c>
      <c r="M2495" s="10">
        <f t="shared" si="3"/>
        <v>25</v>
      </c>
      <c r="N2495" s="10">
        <f t="shared" si="4"/>
        <v>1</v>
      </c>
      <c r="O2495" s="10" t="str">
        <f t="array" ref="O2495">IFERROR(XLOOKUP(G2495,'Tipo de Carga'!A:A,'Tipo de Carga'!C:C))</f>
        <v>Diesel</v>
      </c>
    </row>
    <row r="2496">
      <c r="A2496" s="16">
        <v>1768.0</v>
      </c>
      <c r="B2496" s="10" t="str">
        <f t="array" ref="B2496">IFERROR(XLOOKUP(A2496,'Asignacion Ene'!A:A,'Asignacion Ene'!C:C))</f>
        <v>Pipas</v>
      </c>
      <c r="C2496" s="10" t="str">
        <f t="array" ref="C2496">IFERROR(XLOOKUP(A2496,'Asignacion Ene'!A:A,'Asignacion Ene'!B:B))</f>
        <v>EC-02</v>
      </c>
      <c r="D2496" s="28">
        <v>45682.0</v>
      </c>
      <c r="E2496" s="16" t="s">
        <v>378</v>
      </c>
      <c r="F2496" s="10" t="str">
        <f t="array" ref="F2496">IFERROR(XLOOKUP(E2496,Operadores!A:A,Operadores!B:B))</f>
        <v>RUICRU</v>
      </c>
      <c r="G2496" s="16" t="s">
        <v>17</v>
      </c>
      <c r="H2496" s="13">
        <v>19.29</v>
      </c>
      <c r="I2496" s="18">
        <v>290.0</v>
      </c>
      <c r="J2496" s="15">
        <f t="shared" si="5"/>
        <v>5594.1</v>
      </c>
      <c r="K2496" s="10" t="str">
        <f t="array" ref="K2496">IFERROR(XLOOKUP(G2496,'Tipo de Carga'!A:A,'Tipo de Carga'!B:B))</f>
        <v>Autoabasto</v>
      </c>
      <c r="L2496" s="10">
        <f t="shared" si="2"/>
        <v>4</v>
      </c>
      <c r="M2496" s="10">
        <f t="shared" si="3"/>
        <v>25</v>
      </c>
      <c r="N2496" s="10">
        <f t="shared" si="4"/>
        <v>1</v>
      </c>
      <c r="O2496" s="10" t="str">
        <f t="array" ref="O2496">IFERROR(XLOOKUP(G2496,'Tipo de Carga'!A:A,'Tipo de Carga'!C:C))</f>
        <v>Diesel</v>
      </c>
    </row>
    <row r="2497">
      <c r="A2497" s="16">
        <v>1836.0</v>
      </c>
      <c r="B2497" s="10" t="str">
        <f t="array" ref="B2497">IFERROR(XLOOKUP(A2497,'Asignacion Ene'!A:A,'Asignacion Ene'!C:C))</f>
        <v>Full Liver</v>
      </c>
      <c r="C2497" s="10" t="str">
        <f t="array" ref="C2497">IFERROR(XLOOKUP(A2497,'Asignacion Ene'!A:A,'Asignacion Ene'!B:B))</f>
        <v>EC-01</v>
      </c>
      <c r="D2497" s="28">
        <v>45682.0</v>
      </c>
      <c r="E2497" s="16" t="s">
        <v>311</v>
      </c>
      <c r="F2497" s="10" t="str">
        <f t="array" ref="F2497">IFERROR(XLOOKUP(E2497,Operadores!A:A,Operadores!B:B))</f>
        <v>ESGJOS</v>
      </c>
      <c r="G2497" s="16" t="s">
        <v>17</v>
      </c>
      <c r="H2497" s="13">
        <v>19.29</v>
      </c>
      <c r="I2497" s="18">
        <v>876.0</v>
      </c>
      <c r="J2497" s="15">
        <f t="shared" si="5"/>
        <v>16898.04</v>
      </c>
      <c r="K2497" s="10" t="str">
        <f t="array" ref="K2497">IFERROR(XLOOKUP(G2497,'Tipo de Carga'!A:A,'Tipo de Carga'!B:B))</f>
        <v>Autoabasto</v>
      </c>
      <c r="L2497" s="10">
        <f t="shared" si="2"/>
        <v>4</v>
      </c>
      <c r="M2497" s="10">
        <f t="shared" si="3"/>
        <v>25</v>
      </c>
      <c r="N2497" s="10">
        <f t="shared" si="4"/>
        <v>1</v>
      </c>
      <c r="O2497" s="10" t="str">
        <f t="array" ref="O2497">IFERROR(XLOOKUP(G2497,'Tipo de Carga'!A:A,'Tipo de Carga'!C:C))</f>
        <v>Diesel</v>
      </c>
    </row>
    <row r="2498">
      <c r="A2498" s="16">
        <v>1759.0</v>
      </c>
      <c r="B2498" s="10" t="str">
        <f t="array" ref="B2498">IFERROR(XLOOKUP(A2498,'Asignacion Ene'!A:A,'Asignacion Ene'!C:C))</f>
        <v>Liverpool Local</v>
      </c>
      <c r="C2498" s="10" t="str">
        <f t="array" ref="C2498">IFERROR(XLOOKUP(A2498,'Asignacion Ene'!A:A,'Asignacion Ene'!B:B))</f>
        <v>EC-01</v>
      </c>
      <c r="D2498" s="28">
        <v>45682.0</v>
      </c>
      <c r="E2498" s="16" t="s">
        <v>203</v>
      </c>
      <c r="F2498" s="10" t="str">
        <f t="array" ref="F2498">IFERROR(XLOOKUP(E2498,Operadores!A:A,Operadores!B:B))</f>
        <v>GORHUG</v>
      </c>
      <c r="G2498" s="16" t="s">
        <v>17</v>
      </c>
      <c r="H2498" s="13">
        <v>19.29</v>
      </c>
      <c r="I2498" s="18">
        <v>650.0</v>
      </c>
      <c r="J2498" s="15">
        <f t="shared" si="5"/>
        <v>12538.5</v>
      </c>
      <c r="K2498" s="10" t="str">
        <f t="array" ref="K2498">IFERROR(XLOOKUP(G2498,'Tipo de Carga'!A:A,'Tipo de Carga'!B:B))</f>
        <v>Autoabasto</v>
      </c>
      <c r="L2498" s="10">
        <f t="shared" si="2"/>
        <v>4</v>
      </c>
      <c r="M2498" s="10">
        <f t="shared" si="3"/>
        <v>25</v>
      </c>
      <c r="N2498" s="10">
        <f t="shared" si="4"/>
        <v>1</v>
      </c>
      <c r="O2498" s="10" t="str">
        <f t="array" ref="O2498">IFERROR(XLOOKUP(G2498,'Tipo de Carga'!A:A,'Tipo de Carga'!C:C))</f>
        <v>Diesel</v>
      </c>
    </row>
    <row r="2499">
      <c r="A2499" s="16">
        <v>1939.0</v>
      </c>
      <c r="B2499" s="10" t="str">
        <f t="array" ref="B2499">IFERROR(XLOOKUP(A2499,'Asignacion Ene'!A:A,'Asignacion Ene'!C:C))</f>
        <v>Full Liver</v>
      </c>
      <c r="C2499" s="10" t="str">
        <f t="array" ref="C2499">IFERROR(XLOOKUP(A2499,'Asignacion Ene'!A:A,'Asignacion Ene'!B:B))</f>
        <v>EC-01</v>
      </c>
      <c r="D2499" s="28">
        <v>45682.0</v>
      </c>
      <c r="E2499" s="16" t="s">
        <v>116</v>
      </c>
      <c r="F2499" s="10" t="str">
        <f t="array" ref="F2499">IFERROR(XLOOKUP(E2499,Operadores!A:A,Operadores!B:B))</f>
        <v>TORBR01</v>
      </c>
      <c r="G2499" s="16" t="s">
        <v>17</v>
      </c>
      <c r="H2499" s="13">
        <v>19.29</v>
      </c>
      <c r="I2499" s="18">
        <v>477.0</v>
      </c>
      <c r="J2499" s="15">
        <f t="shared" si="5"/>
        <v>9201.33</v>
      </c>
      <c r="K2499" s="10" t="str">
        <f t="array" ref="K2499">IFERROR(XLOOKUP(G2499,'Tipo de Carga'!A:A,'Tipo de Carga'!B:B))</f>
        <v>Autoabasto</v>
      </c>
      <c r="L2499" s="10">
        <f t="shared" si="2"/>
        <v>4</v>
      </c>
      <c r="M2499" s="10">
        <f t="shared" si="3"/>
        <v>25</v>
      </c>
      <c r="N2499" s="10">
        <f t="shared" si="4"/>
        <v>1</v>
      </c>
      <c r="O2499" s="10" t="str">
        <f t="array" ref="O2499">IFERROR(XLOOKUP(G2499,'Tipo de Carga'!A:A,'Tipo de Carga'!C:C))</f>
        <v>Diesel</v>
      </c>
    </row>
    <row r="2500">
      <c r="A2500" s="16">
        <v>1978.0</v>
      </c>
      <c r="B2500" s="10" t="str">
        <f t="array" ref="B2500">IFERROR(XLOOKUP(A2500,'Asignacion Ene'!A:A,'Asignacion Ene'!C:C))</f>
        <v>MeLi asignado SD</v>
      </c>
      <c r="C2500" s="10" t="str">
        <f t="array" ref="C2500">IFERROR(XLOOKUP(A2500,'Asignacion Ene'!A:A,'Asignacion Ene'!B:B))</f>
        <v>EC-05</v>
      </c>
      <c r="D2500" s="28">
        <v>45682.0</v>
      </c>
      <c r="E2500" s="16" t="s">
        <v>136</v>
      </c>
      <c r="F2500" s="10" t="str">
        <f t="array" ref="F2500">IFERROR(XLOOKUP(E2500,Operadores!A:A,Operadores!B:B))</f>
        <v>MENERNX</v>
      </c>
      <c r="G2500" s="16" t="s">
        <v>17</v>
      </c>
      <c r="H2500" s="13">
        <v>19.29</v>
      </c>
      <c r="I2500" s="18">
        <v>329.0</v>
      </c>
      <c r="J2500" s="15">
        <f t="shared" si="5"/>
        <v>6346.41</v>
      </c>
      <c r="K2500" s="10" t="str">
        <f t="array" ref="K2500">IFERROR(XLOOKUP(G2500,'Tipo de Carga'!A:A,'Tipo de Carga'!B:B))</f>
        <v>Autoabasto</v>
      </c>
      <c r="L2500" s="10">
        <f t="shared" si="2"/>
        <v>4</v>
      </c>
      <c r="M2500" s="10">
        <f t="shared" si="3"/>
        <v>25</v>
      </c>
      <c r="N2500" s="10">
        <f t="shared" si="4"/>
        <v>1</v>
      </c>
      <c r="O2500" s="10" t="str">
        <f t="array" ref="O2500">IFERROR(XLOOKUP(G2500,'Tipo de Carga'!A:A,'Tipo de Carga'!C:C))</f>
        <v>Diesel</v>
      </c>
    </row>
    <row r="2501">
      <c r="A2501" s="16">
        <v>2018.0</v>
      </c>
      <c r="B2501" s="10" t="str">
        <f t="array" ref="B2501">IFERROR(XLOOKUP(A2501,'Asignacion Ene'!A:A,'Asignacion Ene'!C:C))</f>
        <v>MeLi Asignado TD</v>
      </c>
      <c r="C2501" s="10" t="str">
        <f t="array" ref="C2501">IFERROR(XLOOKUP(A2501,'Asignacion Ene'!A:A,'Asignacion Ene'!B:B))</f>
        <v>EC-05</v>
      </c>
      <c r="D2501" s="28">
        <v>45682.0</v>
      </c>
      <c r="E2501" s="16" t="s">
        <v>53</v>
      </c>
      <c r="F2501" s="10" t="str">
        <f t="array" ref="F2501">IFERROR(XLOOKUP(E2501,Operadores!A:A,Operadores!B:B))</f>
        <v>CHAJUA</v>
      </c>
      <c r="G2501" s="16" t="s">
        <v>17</v>
      </c>
      <c r="H2501" s="13">
        <v>19.29</v>
      </c>
      <c r="I2501" s="18">
        <v>281.0</v>
      </c>
      <c r="J2501" s="15">
        <f t="shared" si="5"/>
        <v>5420.49</v>
      </c>
      <c r="K2501" s="10" t="str">
        <f t="array" ref="K2501">IFERROR(XLOOKUP(G2501,'Tipo de Carga'!A:A,'Tipo de Carga'!B:B))</f>
        <v>Autoabasto</v>
      </c>
      <c r="L2501" s="10">
        <f t="shared" si="2"/>
        <v>4</v>
      </c>
      <c r="M2501" s="10">
        <f t="shared" si="3"/>
        <v>25</v>
      </c>
      <c r="N2501" s="10">
        <f t="shared" si="4"/>
        <v>1</v>
      </c>
      <c r="O2501" s="10" t="str">
        <f t="array" ref="O2501">IFERROR(XLOOKUP(G2501,'Tipo de Carga'!A:A,'Tipo de Carga'!C:C))</f>
        <v>Diesel</v>
      </c>
    </row>
    <row r="2502">
      <c r="A2502" s="16">
        <v>1953.0</v>
      </c>
      <c r="B2502" s="10" t="str">
        <f t="array" ref="B2502">IFERROR(XLOOKUP(A2502,'Asignacion Ene'!A:A,'Asignacion Ene'!C:C))</f>
        <v>MeLi asignado SD</v>
      </c>
      <c r="C2502" s="10" t="str">
        <f t="array" ref="C2502">IFERROR(XLOOKUP(A2502,'Asignacion Ene'!A:A,'Asignacion Ene'!B:B))</f>
        <v>EC-05</v>
      </c>
      <c r="D2502" s="28">
        <v>45682.0</v>
      </c>
      <c r="E2502" s="16" t="s">
        <v>269</v>
      </c>
      <c r="F2502" s="10" t="str">
        <f t="array" ref="F2502">IFERROR(XLOOKUP(E2502,Operadores!A:A,Operadores!B:B))</f>
        <v>REDJUL</v>
      </c>
      <c r="G2502" s="16" t="s">
        <v>17</v>
      </c>
      <c r="H2502" s="13">
        <v>19.29</v>
      </c>
      <c r="I2502" s="18">
        <v>585.0</v>
      </c>
      <c r="J2502" s="15">
        <f t="shared" si="5"/>
        <v>11284.65</v>
      </c>
      <c r="K2502" s="10" t="str">
        <f t="array" ref="K2502">IFERROR(XLOOKUP(G2502,'Tipo de Carga'!A:A,'Tipo de Carga'!B:B))</f>
        <v>Autoabasto</v>
      </c>
      <c r="L2502" s="10">
        <f t="shared" si="2"/>
        <v>4</v>
      </c>
      <c r="M2502" s="10">
        <f t="shared" si="3"/>
        <v>25</v>
      </c>
      <c r="N2502" s="10">
        <f t="shared" si="4"/>
        <v>1</v>
      </c>
      <c r="O2502" s="10" t="str">
        <f t="array" ref="O2502">IFERROR(XLOOKUP(G2502,'Tipo de Carga'!A:A,'Tipo de Carga'!C:C))</f>
        <v>Diesel</v>
      </c>
    </row>
    <row r="2503">
      <c r="A2503" s="16">
        <v>1991.0</v>
      </c>
      <c r="B2503" s="10" t="str">
        <f t="array" ref="B2503">IFERROR(XLOOKUP(A2503,'Asignacion Ene'!A:A,'Asignacion Ene'!C:C))</f>
        <v>MeLi Dedicado Merida</v>
      </c>
      <c r="C2503" s="10" t="str">
        <f t="array" ref="C2503">IFERROR(XLOOKUP(A2503,'Asignacion Ene'!A:A,'Asignacion Ene'!B:B))</f>
        <v>EC-05</v>
      </c>
      <c r="D2503" s="28">
        <v>45682.0</v>
      </c>
      <c r="E2503" s="16" t="s">
        <v>165</v>
      </c>
      <c r="F2503" s="10" t="str">
        <f t="array" ref="F2503">IFERROR(XLOOKUP(E2503,Operadores!A:A,Operadores!B:B))</f>
        <v>RUEREN</v>
      </c>
      <c r="G2503" s="16" t="s">
        <v>17</v>
      </c>
      <c r="H2503" s="13">
        <v>19.29</v>
      </c>
      <c r="I2503" s="18">
        <v>269.0</v>
      </c>
      <c r="J2503" s="15">
        <f t="shared" si="5"/>
        <v>5189.01</v>
      </c>
      <c r="K2503" s="10" t="str">
        <f t="array" ref="K2503">IFERROR(XLOOKUP(G2503,'Tipo de Carga'!A:A,'Tipo de Carga'!B:B))</f>
        <v>Autoabasto</v>
      </c>
      <c r="L2503" s="10">
        <f t="shared" si="2"/>
        <v>4</v>
      </c>
      <c r="M2503" s="10">
        <f t="shared" si="3"/>
        <v>25</v>
      </c>
      <c r="N2503" s="10">
        <f t="shared" si="4"/>
        <v>1</v>
      </c>
      <c r="O2503" s="10" t="str">
        <f t="array" ref="O2503">IFERROR(XLOOKUP(G2503,'Tipo de Carga'!A:A,'Tipo de Carga'!C:C))</f>
        <v>Diesel</v>
      </c>
    </row>
    <row r="2504">
      <c r="A2504" s="16">
        <v>1949.0</v>
      </c>
      <c r="B2504" s="10" t="str">
        <f t="array" ref="B2504">IFERROR(XLOOKUP(A2504,'Asignacion Ene'!A:A,'Asignacion Ene'!C:C))</f>
        <v>MeLi asignado SD</v>
      </c>
      <c r="C2504" s="10" t="str">
        <f t="array" ref="C2504">IFERROR(XLOOKUP(A2504,'Asignacion Ene'!A:A,'Asignacion Ene'!B:B))</f>
        <v>EC-05</v>
      </c>
      <c r="D2504" s="28">
        <v>45682.0</v>
      </c>
      <c r="E2504" s="16" t="s">
        <v>195</v>
      </c>
      <c r="F2504" s="10" t="str">
        <f t="array" ref="F2504">IFERROR(XLOOKUP(E2504,Operadores!A:A,Operadores!B:B))</f>
        <v>MUÑJU</v>
      </c>
      <c r="G2504" s="16" t="s">
        <v>17</v>
      </c>
      <c r="H2504" s="13">
        <v>19.29</v>
      </c>
      <c r="I2504" s="18">
        <v>250.0</v>
      </c>
      <c r="J2504" s="15">
        <f t="shared" si="5"/>
        <v>4822.5</v>
      </c>
      <c r="K2504" s="10" t="str">
        <f t="array" ref="K2504">IFERROR(XLOOKUP(G2504,'Tipo de Carga'!A:A,'Tipo de Carga'!B:B))</f>
        <v>Autoabasto</v>
      </c>
      <c r="L2504" s="10">
        <f t="shared" si="2"/>
        <v>4</v>
      </c>
      <c r="M2504" s="10">
        <f t="shared" si="3"/>
        <v>25</v>
      </c>
      <c r="N2504" s="10">
        <f t="shared" si="4"/>
        <v>1</v>
      </c>
      <c r="O2504" s="10" t="str">
        <f t="array" ref="O2504">IFERROR(XLOOKUP(G2504,'Tipo de Carga'!A:A,'Tipo de Carga'!C:C))</f>
        <v>Diesel</v>
      </c>
    </row>
    <row r="2505">
      <c r="A2505" s="16">
        <v>1985.0</v>
      </c>
      <c r="B2505" s="10" t="str">
        <f t="array" ref="B2505">IFERROR(XLOOKUP(A2505,'Asignacion Ene'!A:A,'Asignacion Ene'!C:C))</f>
        <v>MeLi Dedicado TD</v>
      </c>
      <c r="C2505" s="10" t="str">
        <f t="array" ref="C2505">IFERROR(XLOOKUP(A2505,'Asignacion Ene'!A:A,'Asignacion Ene'!B:B))</f>
        <v>EC-05</v>
      </c>
      <c r="D2505" s="28">
        <v>45682.0</v>
      </c>
      <c r="E2505" s="16" t="s">
        <v>266</v>
      </c>
      <c r="F2505" s="10" t="str">
        <f t="array" ref="F2505">IFERROR(XLOOKUP(E2505,Operadores!A:A,Operadores!B:B))</f>
        <v>TORAN</v>
      </c>
      <c r="G2505" s="16" t="s">
        <v>17</v>
      </c>
      <c r="H2505" s="13">
        <v>19.29</v>
      </c>
      <c r="I2505" s="18">
        <v>626.0</v>
      </c>
      <c r="J2505" s="15">
        <f t="shared" si="5"/>
        <v>12075.54</v>
      </c>
      <c r="K2505" s="10" t="str">
        <f t="array" ref="K2505">IFERROR(XLOOKUP(G2505,'Tipo de Carga'!A:A,'Tipo de Carga'!B:B))</f>
        <v>Autoabasto</v>
      </c>
      <c r="L2505" s="10">
        <f t="shared" si="2"/>
        <v>4</v>
      </c>
      <c r="M2505" s="10">
        <f t="shared" si="3"/>
        <v>25</v>
      </c>
      <c r="N2505" s="10">
        <f t="shared" si="4"/>
        <v>1</v>
      </c>
      <c r="O2505" s="10" t="str">
        <f t="array" ref="O2505">IFERROR(XLOOKUP(G2505,'Tipo de Carga'!A:A,'Tipo de Carga'!C:C))</f>
        <v>Diesel</v>
      </c>
    </row>
    <row r="2506">
      <c r="A2506" s="16">
        <v>1863.0</v>
      </c>
      <c r="B2506" s="10" t="str">
        <f t="array" ref="B2506">IFERROR(XLOOKUP(A2506,'Asignacion Ene'!A:A,'Asignacion Ene'!C:C))</f>
        <v>Pilgrims Tepo</v>
      </c>
      <c r="C2506" s="10" t="str">
        <f t="array" ref="C2506">IFERROR(XLOOKUP(A2506,'Asignacion Ene'!A:A,'Asignacion Ene'!B:B))</f>
        <v>EC-02</v>
      </c>
      <c r="D2506" s="28">
        <v>45682.0</v>
      </c>
      <c r="E2506" s="16" t="s">
        <v>237</v>
      </c>
      <c r="F2506" s="10" t="str">
        <f t="array" ref="F2506">IFERROR(XLOOKUP(E2506,Operadores!A:A,Operadores!B:B))</f>
        <v>SANJES01</v>
      </c>
      <c r="G2506" s="16" t="s">
        <v>17</v>
      </c>
      <c r="H2506" s="13">
        <v>19.29</v>
      </c>
      <c r="I2506" s="18">
        <v>284.0</v>
      </c>
      <c r="J2506" s="15">
        <f t="shared" si="5"/>
        <v>5478.36</v>
      </c>
      <c r="K2506" s="10" t="str">
        <f t="array" ref="K2506">IFERROR(XLOOKUP(G2506,'Tipo de Carga'!A:A,'Tipo de Carga'!B:B))</f>
        <v>Autoabasto</v>
      </c>
      <c r="L2506" s="10">
        <f t="shared" si="2"/>
        <v>4</v>
      </c>
      <c r="M2506" s="10">
        <f t="shared" si="3"/>
        <v>25</v>
      </c>
      <c r="N2506" s="10">
        <f t="shared" si="4"/>
        <v>1</v>
      </c>
      <c r="O2506" s="10" t="str">
        <f t="array" ref="O2506">IFERROR(XLOOKUP(G2506,'Tipo de Carga'!A:A,'Tipo de Carga'!C:C))</f>
        <v>Diesel</v>
      </c>
    </row>
    <row r="2507">
      <c r="A2507" s="16">
        <v>2031.0</v>
      </c>
      <c r="B2507" s="10" t="str">
        <f t="array" ref="B2507">IFERROR(XLOOKUP(A2507,'Asignacion Ene'!A:A,'Asignacion Ene'!C:C))</f>
        <v>MeLi Dedicado Merida</v>
      </c>
      <c r="C2507" s="10" t="str">
        <f t="array" ref="C2507">IFERROR(XLOOKUP(A2507,'Asignacion Ene'!A:A,'Asignacion Ene'!B:B))</f>
        <v>EC-05</v>
      </c>
      <c r="D2507" s="28">
        <v>45682.0</v>
      </c>
      <c r="E2507" s="16" t="s">
        <v>92</v>
      </c>
      <c r="F2507" s="10" t="str">
        <f t="array" ref="F2507">IFERROR(XLOOKUP(E2507,Operadores!A:A,Operadores!B:B))</f>
        <v>SARJO</v>
      </c>
      <c r="G2507" s="16" t="s">
        <v>17</v>
      </c>
      <c r="H2507" s="13">
        <v>19.29</v>
      </c>
      <c r="I2507" s="18">
        <v>278.0</v>
      </c>
      <c r="J2507" s="15">
        <f t="shared" si="5"/>
        <v>5362.62</v>
      </c>
      <c r="K2507" s="10" t="str">
        <f t="array" ref="K2507">IFERROR(XLOOKUP(G2507,'Tipo de Carga'!A:A,'Tipo de Carga'!B:B))</f>
        <v>Autoabasto</v>
      </c>
      <c r="L2507" s="10">
        <f t="shared" si="2"/>
        <v>4</v>
      </c>
      <c r="M2507" s="10">
        <f t="shared" si="3"/>
        <v>25</v>
      </c>
      <c r="N2507" s="10">
        <f t="shared" si="4"/>
        <v>1</v>
      </c>
      <c r="O2507" s="10" t="str">
        <f t="array" ref="O2507">IFERROR(XLOOKUP(G2507,'Tipo de Carga'!A:A,'Tipo de Carga'!C:C))</f>
        <v>Diesel</v>
      </c>
    </row>
    <row r="2508">
      <c r="A2508" s="16">
        <v>1957.0</v>
      </c>
      <c r="B2508" s="10" t="str">
        <f t="array" ref="B2508">IFERROR(XLOOKUP(A2508,'Asignacion Ene'!A:A,'Asignacion Ene'!C:C))</f>
        <v>MeLi asignado SD</v>
      </c>
      <c r="C2508" s="10" t="str">
        <f t="array" ref="C2508">IFERROR(XLOOKUP(A2508,'Asignacion Ene'!A:A,'Asignacion Ene'!B:B))</f>
        <v>EC-05</v>
      </c>
      <c r="D2508" s="28">
        <v>45682.0</v>
      </c>
      <c r="E2508" s="16" t="s">
        <v>90</v>
      </c>
      <c r="F2508" s="10" t="str">
        <f t="array" ref="F2508">IFERROR(XLOOKUP(E2508,Operadores!A:A,Operadores!B:B))</f>
        <v>HERFRA</v>
      </c>
      <c r="G2508" s="16" t="s">
        <v>17</v>
      </c>
      <c r="H2508" s="13">
        <v>19.29</v>
      </c>
      <c r="I2508" s="18">
        <v>421.0</v>
      </c>
      <c r="J2508" s="15">
        <f t="shared" si="5"/>
        <v>8121.09</v>
      </c>
      <c r="K2508" s="10" t="str">
        <f t="array" ref="K2508">IFERROR(XLOOKUP(G2508,'Tipo de Carga'!A:A,'Tipo de Carga'!B:B))</f>
        <v>Autoabasto</v>
      </c>
      <c r="L2508" s="10">
        <f t="shared" si="2"/>
        <v>4</v>
      </c>
      <c r="M2508" s="10">
        <f t="shared" si="3"/>
        <v>25</v>
      </c>
      <c r="N2508" s="10">
        <f t="shared" si="4"/>
        <v>1</v>
      </c>
      <c r="O2508" s="10" t="str">
        <f t="array" ref="O2508">IFERROR(XLOOKUP(G2508,'Tipo de Carga'!A:A,'Tipo de Carga'!C:C))</f>
        <v>Diesel</v>
      </c>
    </row>
    <row r="2509">
      <c r="A2509" s="16">
        <v>1741.0</v>
      </c>
      <c r="B2509" s="10" t="str">
        <f t="array" ref="B2509">IFERROR(XLOOKUP(A2509,'Asignacion Ene'!A:A,'Asignacion Ene'!C:C))</f>
        <v>Hisense</v>
      </c>
      <c r="C2509" s="10" t="str">
        <f t="array" ref="C2509">IFERROR(XLOOKUP(A2509,'Asignacion Ene'!A:A,'Asignacion Ene'!B:B))</f>
        <v>EC-03</v>
      </c>
      <c r="D2509" s="28">
        <v>45682.0</v>
      </c>
      <c r="E2509" s="16" t="s">
        <v>117</v>
      </c>
      <c r="F2509" s="10" t="str">
        <f t="array" ref="F2509">IFERROR(XLOOKUP(E2509,Operadores!A:A,Operadores!B:B))</f>
        <v>GALSA</v>
      </c>
      <c r="G2509" s="16" t="s">
        <v>17</v>
      </c>
      <c r="H2509" s="13">
        <v>19.29</v>
      </c>
      <c r="I2509" s="18">
        <v>523.0</v>
      </c>
      <c r="J2509" s="15">
        <f t="shared" si="5"/>
        <v>10088.67</v>
      </c>
      <c r="K2509" s="10" t="str">
        <f t="array" ref="K2509">IFERROR(XLOOKUP(G2509,'Tipo de Carga'!A:A,'Tipo de Carga'!B:B))</f>
        <v>Autoabasto</v>
      </c>
      <c r="L2509" s="10">
        <f t="shared" si="2"/>
        <v>4</v>
      </c>
      <c r="M2509" s="10">
        <f t="shared" si="3"/>
        <v>25</v>
      </c>
      <c r="N2509" s="10">
        <f t="shared" si="4"/>
        <v>1</v>
      </c>
      <c r="O2509" s="10" t="str">
        <f t="array" ref="O2509">IFERROR(XLOOKUP(G2509,'Tipo de Carga'!A:A,'Tipo de Carga'!C:C))</f>
        <v>Diesel</v>
      </c>
    </row>
    <row r="2510">
      <c r="A2510" s="16">
        <v>1689.0</v>
      </c>
      <c r="B2510" s="10" t="str">
        <f t="array" ref="B2510">IFERROR(XLOOKUP(A2510,'Asignacion Ene'!A:A,'Asignacion Ene'!C:C))</f>
        <v>Pilgrims Tepo</v>
      </c>
      <c r="C2510" s="10" t="str">
        <f t="array" ref="C2510">IFERROR(XLOOKUP(A2510,'Asignacion Ene'!A:A,'Asignacion Ene'!B:B))</f>
        <v>EC-02</v>
      </c>
      <c r="D2510" s="28">
        <v>45682.0</v>
      </c>
      <c r="E2510" s="16" t="s">
        <v>24</v>
      </c>
      <c r="F2510" s="10" t="str">
        <f t="array" ref="F2510">IFERROR(XLOOKUP(E2510,Operadores!A:A,Operadores!B:B))</f>
        <v>OROEDU</v>
      </c>
      <c r="G2510" s="16" t="s">
        <v>17</v>
      </c>
      <c r="H2510" s="13">
        <v>19.2900000000001</v>
      </c>
      <c r="I2510" s="18">
        <v>314.0</v>
      </c>
      <c r="J2510" s="15">
        <f t="shared" si="5"/>
        <v>6057.06</v>
      </c>
      <c r="K2510" s="10" t="str">
        <f t="array" ref="K2510">IFERROR(XLOOKUP(G2510,'Tipo de Carga'!A:A,'Tipo de Carga'!B:B))</f>
        <v>Autoabasto</v>
      </c>
      <c r="L2510" s="10">
        <f t="shared" si="2"/>
        <v>4</v>
      </c>
      <c r="M2510" s="10">
        <f t="shared" si="3"/>
        <v>25</v>
      </c>
      <c r="N2510" s="10">
        <f t="shared" si="4"/>
        <v>1</v>
      </c>
      <c r="O2510" s="10" t="str">
        <f t="array" ref="O2510">IFERROR(XLOOKUP(G2510,'Tipo de Carga'!A:A,'Tipo de Carga'!C:C))</f>
        <v>Diesel</v>
      </c>
    </row>
    <row r="2511">
      <c r="A2511" s="16">
        <v>1765.0</v>
      </c>
      <c r="B2511" s="10" t="str">
        <f t="array" ref="B2511">IFERROR(XLOOKUP(A2511,'Asignacion Ene'!A:A,'Asignacion Ene'!C:C))</f>
        <v>Hisense</v>
      </c>
      <c r="C2511" s="10" t="str">
        <f t="array" ref="C2511">IFERROR(XLOOKUP(A2511,'Asignacion Ene'!A:A,'Asignacion Ene'!B:B))</f>
        <v>EC-03</v>
      </c>
      <c r="D2511" s="28">
        <v>45682.0</v>
      </c>
      <c r="E2511" s="16" t="s">
        <v>358</v>
      </c>
      <c r="F2511" s="10" t="str">
        <f t="array" ref="F2511">IFERROR(XLOOKUP(E2511,Operadores!A:A,Operadores!B:B))</f>
        <v>CUAALV</v>
      </c>
      <c r="G2511" s="16" t="s">
        <v>17</v>
      </c>
      <c r="H2511" s="13">
        <v>19.2900000000001</v>
      </c>
      <c r="I2511" s="18">
        <v>300.0</v>
      </c>
      <c r="J2511" s="15">
        <f t="shared" si="5"/>
        <v>5787</v>
      </c>
      <c r="K2511" s="10" t="str">
        <f t="array" ref="K2511">IFERROR(XLOOKUP(G2511,'Tipo de Carga'!A:A,'Tipo de Carga'!B:B))</f>
        <v>Autoabasto</v>
      </c>
      <c r="L2511" s="10">
        <f t="shared" si="2"/>
        <v>4</v>
      </c>
      <c r="M2511" s="10">
        <f t="shared" si="3"/>
        <v>25</v>
      </c>
      <c r="N2511" s="10">
        <f t="shared" si="4"/>
        <v>1</v>
      </c>
      <c r="O2511" s="10" t="str">
        <f t="array" ref="O2511">IFERROR(XLOOKUP(G2511,'Tipo de Carga'!A:A,'Tipo de Carga'!C:C))</f>
        <v>Diesel</v>
      </c>
    </row>
    <row r="2512">
      <c r="A2512" s="16">
        <v>1989.0</v>
      </c>
      <c r="B2512" s="10" t="str">
        <f t="array" ref="B2512">IFERROR(XLOOKUP(A2512,'Asignacion Ene'!A:A,'Asignacion Ene'!C:C))</f>
        <v>MeLi asignado SD</v>
      </c>
      <c r="C2512" s="10" t="str">
        <f t="array" ref="C2512">IFERROR(XLOOKUP(A2512,'Asignacion Ene'!A:A,'Asignacion Ene'!B:B))</f>
        <v>EC-05</v>
      </c>
      <c r="D2512" s="28">
        <v>45682.0</v>
      </c>
      <c r="E2512" s="16" t="s">
        <v>137</v>
      </c>
      <c r="F2512" s="10" t="str">
        <f t="array" ref="F2512">IFERROR(XLOOKUP(E2512,Operadores!A:A,Operadores!B:B))</f>
        <v>CARCRI01</v>
      </c>
      <c r="G2512" s="16" t="s">
        <v>17</v>
      </c>
      <c r="H2512" s="13">
        <v>19.2900000000001</v>
      </c>
      <c r="I2512" s="18">
        <v>298.0</v>
      </c>
      <c r="J2512" s="15">
        <f t="shared" si="5"/>
        <v>5748.42</v>
      </c>
      <c r="K2512" s="10" t="str">
        <f t="array" ref="K2512">IFERROR(XLOOKUP(G2512,'Tipo de Carga'!A:A,'Tipo de Carga'!B:B))</f>
        <v>Autoabasto</v>
      </c>
      <c r="L2512" s="10">
        <f t="shared" si="2"/>
        <v>4</v>
      </c>
      <c r="M2512" s="10">
        <f t="shared" si="3"/>
        <v>25</v>
      </c>
      <c r="N2512" s="10">
        <f t="shared" si="4"/>
        <v>1</v>
      </c>
      <c r="O2512" s="10" t="str">
        <f t="array" ref="O2512">IFERROR(XLOOKUP(G2512,'Tipo de Carga'!A:A,'Tipo de Carga'!C:C))</f>
        <v>Diesel</v>
      </c>
    </row>
    <row r="2513">
      <c r="A2513" s="16">
        <v>1945.0</v>
      </c>
      <c r="B2513" s="10" t="str">
        <f t="array" ref="B2513">IFERROR(XLOOKUP(A2513,'Asignacion Ene'!A:A,'Asignacion Ene'!C:C))</f>
        <v>MeLi asignado SD</v>
      </c>
      <c r="C2513" s="10" t="str">
        <f t="array" ref="C2513">IFERROR(XLOOKUP(A2513,'Asignacion Ene'!A:A,'Asignacion Ene'!B:B))</f>
        <v>EC-05</v>
      </c>
      <c r="D2513" s="28">
        <v>45682.0</v>
      </c>
      <c r="E2513" s="16" t="s">
        <v>61</v>
      </c>
      <c r="F2513" s="10" t="str">
        <f t="array" ref="F2513">IFERROR(XLOOKUP(E2513,Operadores!A:A,Operadores!B:B))</f>
        <v>MUÑCEC</v>
      </c>
      <c r="G2513" s="16" t="s">
        <v>17</v>
      </c>
      <c r="H2513" s="13">
        <v>19.2900000000001</v>
      </c>
      <c r="I2513" s="18">
        <v>369.0</v>
      </c>
      <c r="J2513" s="15">
        <f t="shared" si="5"/>
        <v>7118.01</v>
      </c>
      <c r="K2513" s="10" t="str">
        <f t="array" ref="K2513">IFERROR(XLOOKUP(G2513,'Tipo de Carga'!A:A,'Tipo de Carga'!B:B))</f>
        <v>Autoabasto</v>
      </c>
      <c r="L2513" s="10">
        <f t="shared" si="2"/>
        <v>4</v>
      </c>
      <c r="M2513" s="10">
        <f t="shared" si="3"/>
        <v>25</v>
      </c>
      <c r="N2513" s="10">
        <f t="shared" si="4"/>
        <v>1</v>
      </c>
      <c r="O2513" s="10" t="str">
        <f t="array" ref="O2513">IFERROR(XLOOKUP(G2513,'Tipo de Carga'!A:A,'Tipo de Carga'!C:C))</f>
        <v>Diesel</v>
      </c>
    </row>
    <row r="2514">
      <c r="A2514" s="16">
        <v>1866.0</v>
      </c>
      <c r="B2514" s="10" t="str">
        <f t="array" ref="B2514">IFERROR(XLOOKUP(A2514,'Asignacion Ene'!A:A,'Asignacion Ene'!C:C))</f>
        <v>Pilgrims Tepo</v>
      </c>
      <c r="C2514" s="10" t="str">
        <f t="array" ref="C2514">IFERROR(XLOOKUP(A2514,'Asignacion Ene'!A:A,'Asignacion Ene'!B:B))</f>
        <v>EC-02</v>
      </c>
      <c r="D2514" s="28">
        <v>45682.0</v>
      </c>
      <c r="E2514" s="16" t="s">
        <v>54</v>
      </c>
      <c r="F2514" s="10" t="str">
        <f t="array" ref="F2514">IFERROR(XLOOKUP(E2514,Operadores!A:A,Operadores!B:B))</f>
        <v>JORJON</v>
      </c>
      <c r="G2514" s="16" t="s">
        <v>17</v>
      </c>
      <c r="H2514" s="13">
        <v>19.2900000000001</v>
      </c>
      <c r="I2514" s="18">
        <v>59.0</v>
      </c>
      <c r="J2514" s="15">
        <f t="shared" si="5"/>
        <v>1138.11</v>
      </c>
      <c r="K2514" s="10" t="str">
        <f t="array" ref="K2514">IFERROR(XLOOKUP(G2514,'Tipo de Carga'!A:A,'Tipo de Carga'!B:B))</f>
        <v>Autoabasto</v>
      </c>
      <c r="L2514" s="10">
        <f t="shared" si="2"/>
        <v>4</v>
      </c>
      <c r="M2514" s="10">
        <f t="shared" si="3"/>
        <v>25</v>
      </c>
      <c r="N2514" s="10">
        <f t="shared" si="4"/>
        <v>1</v>
      </c>
      <c r="O2514" s="10" t="str">
        <f t="array" ref="O2514">IFERROR(XLOOKUP(G2514,'Tipo de Carga'!A:A,'Tipo de Carga'!C:C))</f>
        <v>Diesel</v>
      </c>
    </row>
    <row r="2515">
      <c r="A2515" s="16">
        <v>1750.0</v>
      </c>
      <c r="B2515" s="10" t="str">
        <f t="array" ref="B2515">IFERROR(XLOOKUP(A2515,'Asignacion Ene'!A:A,'Asignacion Ene'!C:C))</f>
        <v>Patieros sucursal</v>
      </c>
      <c r="C2515" s="10" t="str">
        <f t="array" ref="C2515">IFERROR(XLOOKUP(A2515,'Asignacion Ene'!A:A,'Asignacion Ene'!B:B))</f>
        <v>EC-03</v>
      </c>
      <c r="D2515" s="28">
        <v>45682.0</v>
      </c>
      <c r="E2515" s="16" t="s">
        <v>354</v>
      </c>
      <c r="F2515" s="10" t="str">
        <f t="array" ref="F2515">IFERROR(XLOOKUP(E2515,Operadores!A:A,Operadores!B:B))</f>
        <v>SALMAR01</v>
      </c>
      <c r="G2515" s="16" t="s">
        <v>17</v>
      </c>
      <c r="H2515" s="13">
        <v>19.2900000000001</v>
      </c>
      <c r="I2515" s="18">
        <v>340.0</v>
      </c>
      <c r="J2515" s="15">
        <f t="shared" si="5"/>
        <v>6558.6</v>
      </c>
      <c r="K2515" s="10" t="str">
        <f t="array" ref="K2515">IFERROR(XLOOKUP(G2515,'Tipo de Carga'!A:A,'Tipo de Carga'!B:B))</f>
        <v>Autoabasto</v>
      </c>
      <c r="L2515" s="10">
        <f t="shared" si="2"/>
        <v>4</v>
      </c>
      <c r="M2515" s="10">
        <f t="shared" si="3"/>
        <v>25</v>
      </c>
      <c r="N2515" s="10">
        <f t="shared" si="4"/>
        <v>1</v>
      </c>
      <c r="O2515" s="10" t="str">
        <f t="array" ref="O2515">IFERROR(XLOOKUP(G2515,'Tipo de Carga'!A:A,'Tipo de Carga'!C:C))</f>
        <v>Diesel</v>
      </c>
    </row>
    <row r="2516">
      <c r="A2516" s="16">
        <v>1982.0</v>
      </c>
      <c r="B2516" s="10" t="str">
        <f t="array" ref="B2516">IFERROR(XLOOKUP(A2516,'Asignacion Ene'!A:A,'Asignacion Ene'!C:C))</f>
        <v>MeLi asignado SD</v>
      </c>
      <c r="C2516" s="10" t="str">
        <f t="array" ref="C2516">IFERROR(XLOOKUP(A2516,'Asignacion Ene'!A:A,'Asignacion Ene'!B:B))</f>
        <v>EC-05</v>
      </c>
      <c r="D2516" s="28">
        <v>45682.0</v>
      </c>
      <c r="E2516" s="16" t="s">
        <v>134</v>
      </c>
      <c r="F2516" s="10" t="str">
        <f t="array" ref="F2516">IFERROR(XLOOKUP(E2516,Operadores!A:A,Operadores!B:B))</f>
        <v>IBAJOS</v>
      </c>
      <c r="G2516" s="16" t="s">
        <v>17</v>
      </c>
      <c r="H2516" s="13">
        <v>19.2900000000001</v>
      </c>
      <c r="I2516" s="18">
        <v>186.0</v>
      </c>
      <c r="J2516" s="15">
        <f t="shared" si="5"/>
        <v>3587.94</v>
      </c>
      <c r="K2516" s="10" t="str">
        <f t="array" ref="K2516">IFERROR(XLOOKUP(G2516,'Tipo de Carga'!A:A,'Tipo de Carga'!B:B))</f>
        <v>Autoabasto</v>
      </c>
      <c r="L2516" s="10">
        <f t="shared" si="2"/>
        <v>4</v>
      </c>
      <c r="M2516" s="10">
        <f t="shared" si="3"/>
        <v>25</v>
      </c>
      <c r="N2516" s="10">
        <f t="shared" si="4"/>
        <v>1</v>
      </c>
      <c r="O2516" s="10" t="str">
        <f t="array" ref="O2516">IFERROR(XLOOKUP(G2516,'Tipo de Carga'!A:A,'Tipo de Carga'!C:C))</f>
        <v>Diesel</v>
      </c>
    </row>
    <row r="2517">
      <c r="A2517" s="16">
        <v>1802.0</v>
      </c>
      <c r="B2517" s="10" t="str">
        <f t="array" ref="B2517">IFERROR(XLOOKUP(A2517,'Asignacion Ene'!A:A,'Asignacion Ene'!C:C))</f>
        <v>Liverpool Local</v>
      </c>
      <c r="C2517" s="10" t="str">
        <f t="array" ref="C2517">IFERROR(XLOOKUP(A2517,'Asignacion Ene'!A:A,'Asignacion Ene'!B:B))</f>
        <v>EC-01</v>
      </c>
      <c r="D2517" s="28">
        <v>45682.0</v>
      </c>
      <c r="E2517" s="16" t="s">
        <v>365</v>
      </c>
      <c r="F2517" s="10" t="str">
        <f t="array" ref="F2517">IFERROR(XLOOKUP(E2517,Operadores!A:A,Operadores!B:B))</f>
        <v>OROMAR</v>
      </c>
      <c r="G2517" s="16" t="s">
        <v>17</v>
      </c>
      <c r="H2517" s="13">
        <v>19.2900000000001</v>
      </c>
      <c r="I2517" s="18">
        <v>346.0</v>
      </c>
      <c r="J2517" s="15">
        <f t="shared" si="5"/>
        <v>6674.34</v>
      </c>
      <c r="K2517" s="10" t="str">
        <f t="array" ref="K2517">IFERROR(XLOOKUP(G2517,'Tipo de Carga'!A:A,'Tipo de Carga'!B:B))</f>
        <v>Autoabasto</v>
      </c>
      <c r="L2517" s="10">
        <f t="shared" si="2"/>
        <v>4</v>
      </c>
      <c r="M2517" s="10">
        <f t="shared" si="3"/>
        <v>25</v>
      </c>
      <c r="N2517" s="10">
        <f t="shared" si="4"/>
        <v>1</v>
      </c>
      <c r="O2517" s="10" t="str">
        <f t="array" ref="O2517">IFERROR(XLOOKUP(G2517,'Tipo de Carga'!A:A,'Tipo de Carga'!C:C))</f>
        <v>Diesel</v>
      </c>
    </row>
    <row r="2518">
      <c r="A2518" s="16">
        <v>1767.0</v>
      </c>
      <c r="B2518" s="10" t="str">
        <f t="array" ref="B2518">IFERROR(XLOOKUP(A2518,'Asignacion Ene'!A:A,'Asignacion Ene'!C:C))</f>
        <v>Pilgrims Tepo</v>
      </c>
      <c r="C2518" s="10" t="str">
        <f t="array" ref="C2518">IFERROR(XLOOKUP(A2518,'Asignacion Ene'!A:A,'Asignacion Ene'!B:B))</f>
        <v>EC-02</v>
      </c>
      <c r="D2518" s="28">
        <v>45682.0</v>
      </c>
      <c r="E2518" s="16" t="s">
        <v>123</v>
      </c>
      <c r="F2518" s="10" t="str">
        <f t="array" ref="F2518">IFERROR(XLOOKUP(E2518,Operadores!A:A,Operadores!B:B))</f>
        <v>CARJOS02</v>
      </c>
      <c r="G2518" s="16" t="s">
        <v>17</v>
      </c>
      <c r="H2518" s="13">
        <v>19.2900000000001</v>
      </c>
      <c r="I2518" s="18">
        <v>30.0</v>
      </c>
      <c r="J2518" s="15">
        <f t="shared" si="5"/>
        <v>578.7</v>
      </c>
      <c r="K2518" s="10" t="str">
        <f t="array" ref="K2518">IFERROR(XLOOKUP(G2518,'Tipo de Carga'!A:A,'Tipo de Carga'!B:B))</f>
        <v>Autoabasto</v>
      </c>
      <c r="L2518" s="10">
        <f t="shared" si="2"/>
        <v>4</v>
      </c>
      <c r="M2518" s="10">
        <f t="shared" si="3"/>
        <v>25</v>
      </c>
      <c r="N2518" s="10">
        <f t="shared" si="4"/>
        <v>1</v>
      </c>
      <c r="O2518" s="10" t="str">
        <f t="array" ref="O2518">IFERROR(XLOOKUP(G2518,'Tipo de Carga'!A:A,'Tipo de Carga'!C:C))</f>
        <v>Diesel</v>
      </c>
    </row>
    <row r="2519">
      <c r="A2519" s="16">
        <v>1894.0</v>
      </c>
      <c r="B2519" s="10" t="str">
        <f t="array" ref="B2519">IFERROR(XLOOKUP(A2519,'Asignacion Ene'!A:A,'Asignacion Ene'!C:C))</f>
        <v>Pipas</v>
      </c>
      <c r="C2519" s="10" t="str">
        <f t="array" ref="C2519">IFERROR(XLOOKUP(A2519,'Asignacion Ene'!A:A,'Asignacion Ene'!B:B))</f>
        <v>EC-02</v>
      </c>
      <c r="D2519" s="28">
        <v>45682.0</v>
      </c>
      <c r="E2519" s="16" t="s">
        <v>320</v>
      </c>
      <c r="F2519" s="10" t="str">
        <f t="array" ref="F2519">IFERROR(XLOOKUP(E2519,Operadores!A:A,Operadores!B:B))</f>
        <v>LOPJU</v>
      </c>
      <c r="G2519" s="16" t="s">
        <v>17</v>
      </c>
      <c r="H2519" s="13">
        <v>19.2900000000001</v>
      </c>
      <c r="I2519" s="18">
        <v>780.0</v>
      </c>
      <c r="J2519" s="15">
        <f t="shared" si="5"/>
        <v>15046.2</v>
      </c>
      <c r="K2519" s="10" t="str">
        <f t="array" ref="K2519">IFERROR(XLOOKUP(G2519,'Tipo de Carga'!A:A,'Tipo de Carga'!B:B))</f>
        <v>Autoabasto</v>
      </c>
      <c r="L2519" s="10">
        <f t="shared" si="2"/>
        <v>4</v>
      </c>
      <c r="M2519" s="10">
        <f t="shared" si="3"/>
        <v>25</v>
      </c>
      <c r="N2519" s="10">
        <f t="shared" si="4"/>
        <v>1</v>
      </c>
      <c r="O2519" s="10" t="str">
        <f t="array" ref="O2519">IFERROR(XLOOKUP(G2519,'Tipo de Carga'!A:A,'Tipo de Carga'!C:C))</f>
        <v>Diesel</v>
      </c>
    </row>
    <row r="2520">
      <c r="A2520" s="16">
        <v>1955.0</v>
      </c>
      <c r="B2520" s="10" t="str">
        <f t="array" ref="B2520">IFERROR(XLOOKUP(A2520,'Asignacion Ene'!A:A,'Asignacion Ene'!C:C))</f>
        <v>Circuitos</v>
      </c>
      <c r="C2520" s="10" t="str">
        <f t="array" ref="C2520">IFERROR(XLOOKUP(A2520,'Asignacion Ene'!A:A,'Asignacion Ene'!B:B))</f>
        <v>EC-03</v>
      </c>
      <c r="D2520" s="28">
        <v>45682.0</v>
      </c>
      <c r="E2520" s="16" t="s">
        <v>329</v>
      </c>
      <c r="F2520" s="10" t="str">
        <f t="array" ref="F2520">IFERROR(XLOOKUP(E2520,Operadores!A:A,Operadores!B:B))</f>
        <v>MOZPEDX</v>
      </c>
      <c r="G2520" s="16" t="s">
        <v>17</v>
      </c>
      <c r="H2520" s="13">
        <v>19.2900000000001</v>
      </c>
      <c r="I2520" s="18">
        <v>580.0</v>
      </c>
      <c r="J2520" s="15">
        <f t="shared" si="5"/>
        <v>11188.2</v>
      </c>
      <c r="K2520" s="10" t="str">
        <f t="array" ref="K2520">IFERROR(XLOOKUP(G2520,'Tipo de Carga'!A:A,'Tipo de Carga'!B:B))</f>
        <v>Autoabasto</v>
      </c>
      <c r="L2520" s="10">
        <f t="shared" si="2"/>
        <v>4</v>
      </c>
      <c r="M2520" s="10">
        <f t="shared" si="3"/>
        <v>25</v>
      </c>
      <c r="N2520" s="10">
        <f t="shared" si="4"/>
        <v>1</v>
      </c>
      <c r="O2520" s="10" t="str">
        <f t="array" ref="O2520">IFERROR(XLOOKUP(G2520,'Tipo de Carga'!A:A,'Tipo de Carga'!C:C))</f>
        <v>Diesel</v>
      </c>
    </row>
    <row r="2521">
      <c r="A2521" s="16">
        <v>1809.0</v>
      </c>
      <c r="B2521" s="10" t="str">
        <f t="array" ref="B2521">IFERROR(XLOOKUP(A2521,'Asignacion Ene'!A:A,'Asignacion Ene'!C:C))</f>
        <v>Full Liver</v>
      </c>
      <c r="C2521" s="10" t="str">
        <f t="array" ref="C2521">IFERROR(XLOOKUP(A2521,'Asignacion Ene'!A:A,'Asignacion Ene'!B:B))</f>
        <v>EC-01</v>
      </c>
      <c r="D2521" s="28">
        <v>45682.0</v>
      </c>
      <c r="E2521" s="16" t="s">
        <v>63</v>
      </c>
      <c r="F2521" s="10" t="str">
        <f t="array" ref="F2521">IFERROR(XLOOKUP(E2521,Operadores!A:A,Operadores!B:B))</f>
        <v>MARFRA</v>
      </c>
      <c r="G2521" s="16" t="s">
        <v>17</v>
      </c>
      <c r="H2521" s="13">
        <v>19.2900000000001</v>
      </c>
      <c r="I2521" s="18">
        <v>748.0</v>
      </c>
      <c r="J2521" s="15">
        <f t="shared" si="5"/>
        <v>14428.92</v>
      </c>
      <c r="K2521" s="10" t="str">
        <f t="array" ref="K2521">IFERROR(XLOOKUP(G2521,'Tipo de Carga'!A:A,'Tipo de Carga'!B:B))</f>
        <v>Autoabasto</v>
      </c>
      <c r="L2521" s="10">
        <f t="shared" si="2"/>
        <v>4</v>
      </c>
      <c r="M2521" s="10">
        <f t="shared" si="3"/>
        <v>25</v>
      </c>
      <c r="N2521" s="10">
        <f t="shared" si="4"/>
        <v>1</v>
      </c>
      <c r="O2521" s="10" t="str">
        <f t="array" ref="O2521">IFERROR(XLOOKUP(G2521,'Tipo de Carga'!A:A,'Tipo de Carga'!C:C))</f>
        <v>Diesel</v>
      </c>
    </row>
    <row r="2522">
      <c r="A2522" s="16">
        <v>1854.0</v>
      </c>
      <c r="B2522" s="10" t="str">
        <f t="array" ref="B2522">IFERROR(XLOOKUP(A2522,'Asignacion Ene'!A:A,'Asignacion Ene'!C:C))</f>
        <v>Hisense</v>
      </c>
      <c r="C2522" s="10" t="str">
        <f t="array" ref="C2522">IFERROR(XLOOKUP(A2522,'Asignacion Ene'!A:A,'Asignacion Ene'!B:B))</f>
        <v>EC-03</v>
      </c>
      <c r="D2522" s="28">
        <v>45682.0</v>
      </c>
      <c r="E2522" s="16" t="s">
        <v>181</v>
      </c>
      <c r="F2522" s="10" t="str">
        <f t="array" ref="F2522">IFERROR(XLOOKUP(E2522,Operadores!A:A,Operadores!B:B))</f>
        <v>CARMAUX</v>
      </c>
      <c r="G2522" s="16" t="s">
        <v>17</v>
      </c>
      <c r="H2522" s="13">
        <v>19.2900000000001</v>
      </c>
      <c r="I2522" s="18">
        <v>780.0</v>
      </c>
      <c r="J2522" s="15">
        <f t="shared" si="5"/>
        <v>15046.2</v>
      </c>
      <c r="K2522" s="10" t="str">
        <f t="array" ref="K2522">IFERROR(XLOOKUP(G2522,'Tipo de Carga'!A:A,'Tipo de Carga'!B:B))</f>
        <v>Autoabasto</v>
      </c>
      <c r="L2522" s="10">
        <f t="shared" si="2"/>
        <v>4</v>
      </c>
      <c r="M2522" s="10">
        <f t="shared" si="3"/>
        <v>25</v>
      </c>
      <c r="N2522" s="10">
        <f t="shared" si="4"/>
        <v>1</v>
      </c>
      <c r="O2522" s="10" t="str">
        <f t="array" ref="O2522">IFERROR(XLOOKUP(G2522,'Tipo de Carga'!A:A,'Tipo de Carga'!C:C))</f>
        <v>Diesel</v>
      </c>
    </row>
    <row r="2523">
      <c r="A2523" s="16">
        <v>1994.0</v>
      </c>
      <c r="B2523" s="10" t="str">
        <f t="array" ref="B2523">IFERROR(XLOOKUP(A2523,'Asignacion Ene'!A:A,'Asignacion Ene'!C:C))</f>
        <v>MeLi Dedicado TD</v>
      </c>
      <c r="C2523" s="10" t="str">
        <f t="array" ref="C2523">IFERROR(XLOOKUP(A2523,'Asignacion Ene'!A:A,'Asignacion Ene'!B:B))</f>
        <v>EC-05</v>
      </c>
      <c r="D2523" s="28">
        <v>45682.0</v>
      </c>
      <c r="E2523" s="16" t="s">
        <v>59</v>
      </c>
      <c r="F2523" s="10" t="str">
        <f t="array" ref="F2523">IFERROR(XLOOKUP(E2523,Operadores!A:A,Operadores!B:B))</f>
        <v>ESCJOR</v>
      </c>
      <c r="G2523" s="16" t="s">
        <v>17</v>
      </c>
      <c r="H2523" s="13">
        <v>19.2900000000001</v>
      </c>
      <c r="I2523" s="18">
        <v>494.0</v>
      </c>
      <c r="J2523" s="15">
        <f t="shared" si="5"/>
        <v>9529.26</v>
      </c>
      <c r="K2523" s="10" t="str">
        <f t="array" ref="K2523">IFERROR(XLOOKUP(G2523,'Tipo de Carga'!A:A,'Tipo de Carga'!B:B))</f>
        <v>Autoabasto</v>
      </c>
      <c r="L2523" s="10">
        <f t="shared" si="2"/>
        <v>4</v>
      </c>
      <c r="M2523" s="10">
        <f t="shared" si="3"/>
        <v>25</v>
      </c>
      <c r="N2523" s="10">
        <f t="shared" si="4"/>
        <v>1</v>
      </c>
      <c r="O2523" s="10" t="str">
        <f t="array" ref="O2523">IFERROR(XLOOKUP(G2523,'Tipo de Carga'!A:A,'Tipo de Carga'!C:C))</f>
        <v>Diesel</v>
      </c>
    </row>
    <row r="2524">
      <c r="A2524" s="16">
        <v>2092.0</v>
      </c>
      <c r="B2524" s="10" t="str">
        <f t="array" ref="B2524">IFERROR(XLOOKUP(A2524,'Asignacion Ene'!A:A,'Asignacion Ene'!C:C))</f>
        <v>Circuitos</v>
      </c>
      <c r="C2524" s="10" t="str">
        <f t="array" ref="C2524">IFERROR(XLOOKUP(A2524,'Asignacion Ene'!A:A,'Asignacion Ene'!B:B))</f>
        <v>EC-03</v>
      </c>
      <c r="D2524" s="28">
        <v>45682.0</v>
      </c>
      <c r="E2524" s="16" t="s">
        <v>74</v>
      </c>
      <c r="F2524" s="10" t="str">
        <f t="array" ref="F2524">IFERROR(XLOOKUP(E2524,Operadores!A:A,Operadores!B:B))</f>
        <v>AGUMIG</v>
      </c>
      <c r="G2524" s="16" t="s">
        <v>17</v>
      </c>
      <c r="H2524" s="13">
        <v>19.2900000000001</v>
      </c>
      <c r="I2524" s="18">
        <v>438.0</v>
      </c>
      <c r="J2524" s="15">
        <f t="shared" si="5"/>
        <v>8449.02</v>
      </c>
      <c r="K2524" s="10" t="str">
        <f t="array" ref="K2524">IFERROR(XLOOKUP(G2524,'Tipo de Carga'!A:A,'Tipo de Carga'!B:B))</f>
        <v>Autoabasto</v>
      </c>
      <c r="L2524" s="10">
        <f t="shared" si="2"/>
        <v>4</v>
      </c>
      <c r="M2524" s="10">
        <f t="shared" si="3"/>
        <v>25</v>
      </c>
      <c r="N2524" s="10">
        <f t="shared" si="4"/>
        <v>1</v>
      </c>
      <c r="O2524" s="10" t="str">
        <f t="array" ref="O2524">IFERROR(XLOOKUP(G2524,'Tipo de Carga'!A:A,'Tipo de Carga'!C:C))</f>
        <v>Diesel</v>
      </c>
    </row>
    <row r="2525">
      <c r="A2525" s="16">
        <v>1980.0</v>
      </c>
      <c r="B2525" s="10" t="str">
        <f t="array" ref="B2525">IFERROR(XLOOKUP(A2525,'Asignacion Ene'!A:A,'Asignacion Ene'!C:C))</f>
        <v>MeLi asignado SD</v>
      </c>
      <c r="C2525" s="10" t="str">
        <f t="array" ref="C2525">IFERROR(XLOOKUP(A2525,'Asignacion Ene'!A:A,'Asignacion Ene'!B:B))</f>
        <v>EC-05</v>
      </c>
      <c r="D2525" s="28">
        <v>45682.0</v>
      </c>
      <c r="E2525" s="16" t="s">
        <v>142</v>
      </c>
      <c r="F2525" s="10" t="str">
        <f t="array" ref="F2525">IFERROR(XLOOKUP(E2525,Operadores!A:A,Operadores!B:B))</f>
        <v>GARLUI</v>
      </c>
      <c r="G2525" s="16" t="s">
        <v>17</v>
      </c>
      <c r="H2525" s="13">
        <v>19.2900000000001</v>
      </c>
      <c r="I2525" s="18">
        <v>100.0</v>
      </c>
      <c r="J2525" s="15">
        <f t="shared" si="5"/>
        <v>1929</v>
      </c>
      <c r="K2525" s="10" t="str">
        <f t="array" ref="K2525">IFERROR(XLOOKUP(G2525,'Tipo de Carga'!A:A,'Tipo de Carga'!B:B))</f>
        <v>Autoabasto</v>
      </c>
      <c r="L2525" s="10">
        <f t="shared" si="2"/>
        <v>4</v>
      </c>
      <c r="M2525" s="10">
        <f t="shared" si="3"/>
        <v>25</v>
      </c>
      <c r="N2525" s="10">
        <f t="shared" si="4"/>
        <v>1</v>
      </c>
      <c r="O2525" s="10" t="str">
        <f t="array" ref="O2525">IFERROR(XLOOKUP(G2525,'Tipo de Carga'!A:A,'Tipo de Carga'!C:C))</f>
        <v>Diesel</v>
      </c>
    </row>
    <row r="2526">
      <c r="A2526" s="16">
        <v>1833.0</v>
      </c>
      <c r="B2526" s="10" t="str">
        <f t="array" ref="B2526">IFERROR(XLOOKUP(A2526,'Asignacion Ene'!A:A,'Asignacion Ene'!C:C))</f>
        <v>Liverpool Local</v>
      </c>
      <c r="C2526" s="10" t="str">
        <f t="array" ref="C2526">IFERROR(XLOOKUP(A2526,'Asignacion Ene'!A:A,'Asignacion Ene'!B:B))</f>
        <v>EC-01</v>
      </c>
      <c r="D2526" s="28">
        <v>45682.0</v>
      </c>
      <c r="E2526" s="16" t="s">
        <v>353</v>
      </c>
      <c r="F2526" s="10" t="str">
        <f t="array" ref="F2526">IFERROR(XLOOKUP(E2526,Operadores!A:A,Operadores!B:B))</f>
        <v>VILGUS</v>
      </c>
      <c r="G2526" s="16" t="s">
        <v>17</v>
      </c>
      <c r="H2526" s="13">
        <v>19.2900000000001</v>
      </c>
      <c r="I2526" s="18">
        <v>382.0</v>
      </c>
      <c r="J2526" s="15">
        <f t="shared" si="5"/>
        <v>7368.78</v>
      </c>
      <c r="K2526" s="10" t="str">
        <f t="array" ref="K2526">IFERROR(XLOOKUP(G2526,'Tipo de Carga'!A:A,'Tipo de Carga'!B:B))</f>
        <v>Autoabasto</v>
      </c>
      <c r="L2526" s="10">
        <f t="shared" si="2"/>
        <v>4</v>
      </c>
      <c r="M2526" s="10">
        <f t="shared" si="3"/>
        <v>25</v>
      </c>
      <c r="N2526" s="10">
        <f t="shared" si="4"/>
        <v>1</v>
      </c>
      <c r="O2526" s="10" t="str">
        <f t="array" ref="O2526">IFERROR(XLOOKUP(G2526,'Tipo de Carga'!A:A,'Tipo de Carga'!C:C))</f>
        <v>Diesel</v>
      </c>
    </row>
    <row r="2527">
      <c r="A2527" s="16">
        <v>1812.0</v>
      </c>
      <c r="B2527" s="10" t="str">
        <f t="array" ref="B2527">IFERROR(XLOOKUP(A2527,'Asignacion Ene'!A:A,'Asignacion Ene'!C:C))</f>
        <v>Patieros sucursal</v>
      </c>
      <c r="C2527" s="10" t="str">
        <f t="array" ref="C2527">IFERROR(XLOOKUP(A2527,'Asignacion Ene'!A:A,'Asignacion Ene'!B:B))</f>
        <v>EC-03</v>
      </c>
      <c r="D2527" s="28">
        <v>45682.0</v>
      </c>
      <c r="E2527" s="16" t="s">
        <v>201</v>
      </c>
      <c r="F2527" s="10" t="str">
        <f t="array" ref="F2527">IFERROR(XLOOKUP(E2527,Operadores!A:A,Operadores!B:B))</f>
        <v>REYVI01</v>
      </c>
      <c r="G2527" s="16" t="s">
        <v>17</v>
      </c>
      <c r="H2527" s="13">
        <v>19.2900000000001</v>
      </c>
      <c r="I2527" s="18">
        <v>243.0</v>
      </c>
      <c r="J2527" s="15">
        <f t="shared" si="5"/>
        <v>4687.47</v>
      </c>
      <c r="K2527" s="10" t="str">
        <f t="array" ref="K2527">IFERROR(XLOOKUP(G2527,'Tipo de Carga'!A:A,'Tipo de Carga'!B:B))</f>
        <v>Autoabasto</v>
      </c>
      <c r="L2527" s="10">
        <f t="shared" si="2"/>
        <v>4</v>
      </c>
      <c r="M2527" s="10">
        <f t="shared" si="3"/>
        <v>25</v>
      </c>
      <c r="N2527" s="10">
        <f t="shared" si="4"/>
        <v>1</v>
      </c>
      <c r="O2527" s="10" t="str">
        <f t="array" ref="O2527">IFERROR(XLOOKUP(G2527,'Tipo de Carga'!A:A,'Tipo de Carga'!C:C))</f>
        <v>Diesel</v>
      </c>
    </row>
    <row r="2528">
      <c r="A2528" s="16">
        <v>2008.0</v>
      </c>
      <c r="B2528" s="10" t="str">
        <f t="array" ref="B2528">IFERROR(XLOOKUP(A2528,'Asignacion Ene'!A:A,'Asignacion Ene'!C:C))</f>
        <v>MeLi Dedicado Merida</v>
      </c>
      <c r="C2528" s="10" t="str">
        <f t="array" ref="C2528">IFERROR(XLOOKUP(A2528,'Asignacion Ene'!A:A,'Asignacion Ene'!B:B))</f>
        <v>EC-05</v>
      </c>
      <c r="D2528" s="28">
        <v>45682.0</v>
      </c>
      <c r="E2528" s="16" t="s">
        <v>28</v>
      </c>
      <c r="F2528" s="10" t="str">
        <f t="array" ref="F2528">IFERROR(XLOOKUP(E2528,Operadores!A:A,Operadores!B:B))</f>
        <v>CADEMM</v>
      </c>
      <c r="G2528" s="16" t="s">
        <v>17</v>
      </c>
      <c r="H2528" s="13">
        <v>19.2900000000002</v>
      </c>
      <c r="I2528" s="18">
        <v>281.0</v>
      </c>
      <c r="J2528" s="15">
        <f t="shared" si="5"/>
        <v>5420.49</v>
      </c>
      <c r="K2528" s="10" t="str">
        <f t="array" ref="K2528">IFERROR(XLOOKUP(G2528,'Tipo de Carga'!A:A,'Tipo de Carga'!B:B))</f>
        <v>Autoabasto</v>
      </c>
      <c r="L2528" s="10">
        <f t="shared" si="2"/>
        <v>4</v>
      </c>
      <c r="M2528" s="10">
        <f t="shared" si="3"/>
        <v>25</v>
      </c>
      <c r="N2528" s="10">
        <f t="shared" si="4"/>
        <v>1</v>
      </c>
      <c r="O2528" s="10" t="str">
        <f t="array" ref="O2528">IFERROR(XLOOKUP(G2528,'Tipo de Carga'!A:A,'Tipo de Carga'!C:C))</f>
        <v>Diesel</v>
      </c>
    </row>
    <row r="2529">
      <c r="A2529" s="16">
        <v>1788.0</v>
      </c>
      <c r="B2529" s="10" t="str">
        <f t="array" ref="B2529">IFERROR(XLOOKUP(A2529,'Asignacion Ene'!A:A,'Asignacion Ene'!C:C))</f>
        <v>Liverpool Local</v>
      </c>
      <c r="C2529" s="10" t="str">
        <f t="array" ref="C2529">IFERROR(XLOOKUP(A2529,'Asignacion Ene'!A:A,'Asignacion Ene'!B:B))</f>
        <v>EC-01</v>
      </c>
      <c r="D2529" s="28">
        <v>45682.0</v>
      </c>
      <c r="E2529" s="16" t="s">
        <v>313</v>
      </c>
      <c r="F2529" s="10" t="str">
        <f t="array" ref="F2529">IFERROR(XLOOKUP(E2529,Operadores!A:A,Operadores!B:B))</f>
        <v>CABJUA</v>
      </c>
      <c r="G2529" s="16" t="s">
        <v>17</v>
      </c>
      <c r="H2529" s="13">
        <v>19.2900000000002</v>
      </c>
      <c r="I2529" s="18">
        <v>450.0</v>
      </c>
      <c r="J2529" s="15">
        <f t="shared" si="5"/>
        <v>8680.5</v>
      </c>
      <c r="K2529" s="10" t="str">
        <f t="array" ref="K2529">IFERROR(XLOOKUP(G2529,'Tipo de Carga'!A:A,'Tipo de Carga'!B:B))</f>
        <v>Autoabasto</v>
      </c>
      <c r="L2529" s="10">
        <f t="shared" si="2"/>
        <v>4</v>
      </c>
      <c r="M2529" s="10">
        <f t="shared" si="3"/>
        <v>25</v>
      </c>
      <c r="N2529" s="10">
        <f t="shared" si="4"/>
        <v>1</v>
      </c>
      <c r="O2529" s="10" t="str">
        <f t="array" ref="O2529">IFERROR(XLOOKUP(G2529,'Tipo de Carga'!A:A,'Tipo de Carga'!C:C))</f>
        <v>Diesel</v>
      </c>
    </row>
    <row r="2530">
      <c r="A2530" s="16">
        <v>2040.0</v>
      </c>
      <c r="B2530" s="10" t="str">
        <f t="array" ref="B2530">IFERROR(XLOOKUP(A2530,'Asignacion Ene'!A:A,'Asignacion Ene'!C:C))</f>
        <v>Liverpool Local</v>
      </c>
      <c r="C2530" s="10" t="str">
        <f t="array" ref="C2530">IFERROR(XLOOKUP(A2530,'Asignacion Ene'!A:A,'Asignacion Ene'!B:B))</f>
        <v>EC-01</v>
      </c>
      <c r="D2530" s="28">
        <v>45682.0</v>
      </c>
      <c r="E2530" s="16" t="s">
        <v>200</v>
      </c>
      <c r="F2530" s="10" t="str">
        <f t="array" ref="F2530">IFERROR(XLOOKUP(E2530,Operadores!A:A,Operadores!B:B))</f>
        <v>RUEPAT</v>
      </c>
      <c r="G2530" s="16" t="s">
        <v>17</v>
      </c>
      <c r="H2530" s="13">
        <v>19.2900000000002</v>
      </c>
      <c r="I2530" s="18">
        <v>197.0</v>
      </c>
      <c r="J2530" s="15">
        <f t="shared" si="5"/>
        <v>3800.13</v>
      </c>
      <c r="K2530" s="10" t="str">
        <f t="array" ref="K2530">IFERROR(XLOOKUP(G2530,'Tipo de Carga'!A:A,'Tipo de Carga'!B:B))</f>
        <v>Autoabasto</v>
      </c>
      <c r="L2530" s="10">
        <f t="shared" si="2"/>
        <v>4</v>
      </c>
      <c r="M2530" s="10">
        <f t="shared" si="3"/>
        <v>25</v>
      </c>
      <c r="N2530" s="10">
        <f t="shared" si="4"/>
        <v>1</v>
      </c>
      <c r="O2530" s="10" t="str">
        <f t="array" ref="O2530">IFERROR(XLOOKUP(G2530,'Tipo de Carga'!A:A,'Tipo de Carga'!C:C))</f>
        <v>Diesel</v>
      </c>
    </row>
    <row r="2531">
      <c r="A2531" s="16">
        <v>1837.0</v>
      </c>
      <c r="B2531" s="10" t="str">
        <f t="array" ref="B2531">IFERROR(XLOOKUP(A2531,'Asignacion Ene'!A:A,'Asignacion Ene'!C:C))</f>
        <v>Liverpool Local</v>
      </c>
      <c r="C2531" s="10" t="str">
        <f t="array" ref="C2531">IFERROR(XLOOKUP(A2531,'Asignacion Ene'!A:A,'Asignacion Ene'!B:B))</f>
        <v>EC-01</v>
      </c>
      <c r="D2531" s="28">
        <v>45682.0</v>
      </c>
      <c r="E2531" s="16" t="s">
        <v>264</v>
      </c>
      <c r="F2531" s="10" t="str">
        <f t="array" ref="F2531">IFERROR(XLOOKUP(E2531,Operadores!A:A,Operadores!B:B))</f>
        <v>GONCES</v>
      </c>
      <c r="G2531" s="16" t="s">
        <v>17</v>
      </c>
      <c r="H2531" s="13">
        <v>19.2900000000002</v>
      </c>
      <c r="I2531" s="18">
        <v>760.0</v>
      </c>
      <c r="J2531" s="15">
        <f t="shared" si="5"/>
        <v>14660.4</v>
      </c>
      <c r="K2531" s="10" t="str">
        <f t="array" ref="K2531">IFERROR(XLOOKUP(G2531,'Tipo de Carga'!A:A,'Tipo de Carga'!B:B))</f>
        <v>Autoabasto</v>
      </c>
      <c r="L2531" s="10">
        <f t="shared" si="2"/>
        <v>4</v>
      </c>
      <c r="M2531" s="10">
        <f t="shared" si="3"/>
        <v>25</v>
      </c>
      <c r="N2531" s="10">
        <f t="shared" si="4"/>
        <v>1</v>
      </c>
      <c r="O2531" s="10" t="str">
        <f t="array" ref="O2531">IFERROR(XLOOKUP(G2531,'Tipo de Carga'!A:A,'Tipo de Carga'!C:C))</f>
        <v>Diesel</v>
      </c>
    </row>
    <row r="2532">
      <c r="A2532" s="16">
        <v>1901.0</v>
      </c>
      <c r="B2532" s="10" t="str">
        <f t="array" ref="B2532">IFERROR(XLOOKUP(A2532,'Asignacion Ene'!A:A,'Asignacion Ene'!C:C))</f>
        <v>Pipas</v>
      </c>
      <c r="C2532" s="10" t="str">
        <f t="array" ref="C2532">IFERROR(XLOOKUP(A2532,'Asignacion Ene'!A:A,'Asignacion Ene'!B:B))</f>
        <v>EC-02</v>
      </c>
      <c r="D2532" s="28">
        <v>45682.0</v>
      </c>
      <c r="E2532" s="16" t="s">
        <v>343</v>
      </c>
      <c r="F2532" s="10" t="str">
        <f t="array" ref="F2532">IFERROR(XLOOKUP(E2532,Operadores!A:A,Operadores!B:B))</f>
        <v>APODA</v>
      </c>
      <c r="G2532" s="16" t="s">
        <v>17</v>
      </c>
      <c r="H2532" s="13">
        <v>19.2900000000002</v>
      </c>
      <c r="I2532" s="18">
        <v>295.0</v>
      </c>
      <c r="J2532" s="15">
        <f t="shared" si="5"/>
        <v>5690.55</v>
      </c>
      <c r="K2532" s="10" t="str">
        <f t="array" ref="K2532">IFERROR(XLOOKUP(G2532,'Tipo de Carga'!A:A,'Tipo de Carga'!B:B))</f>
        <v>Autoabasto</v>
      </c>
      <c r="L2532" s="10">
        <f t="shared" si="2"/>
        <v>4</v>
      </c>
      <c r="M2532" s="10">
        <f t="shared" si="3"/>
        <v>25</v>
      </c>
      <c r="N2532" s="10">
        <f t="shared" si="4"/>
        <v>1</v>
      </c>
      <c r="O2532" s="10" t="str">
        <f t="array" ref="O2532">IFERROR(XLOOKUP(G2532,'Tipo de Carga'!A:A,'Tipo de Carga'!C:C))</f>
        <v>Diesel</v>
      </c>
    </row>
    <row r="2533">
      <c r="A2533" s="16">
        <v>1825.0</v>
      </c>
      <c r="B2533" s="10" t="str">
        <f t="array" ref="B2533">IFERROR(XLOOKUP(A2533,'Asignacion Ene'!A:A,'Asignacion Ene'!C:C))</f>
        <v>Circuitos</v>
      </c>
      <c r="C2533" s="10" t="str">
        <f t="array" ref="C2533">IFERROR(XLOOKUP(A2533,'Asignacion Ene'!A:A,'Asignacion Ene'!B:B))</f>
        <v>EC-03</v>
      </c>
      <c r="D2533" s="28">
        <v>45682.0</v>
      </c>
      <c r="E2533" s="16" t="s">
        <v>406</v>
      </c>
      <c r="F2533" s="10" t="str">
        <f t="array" ref="F2533">IFERROR(XLOOKUP(E2533,Operadores!A:A,Operadores!B:B))</f>
        <v>ESPIS</v>
      </c>
      <c r="G2533" s="16" t="s">
        <v>17</v>
      </c>
      <c r="H2533" s="13">
        <v>19.2900000000002</v>
      </c>
      <c r="I2533" s="18">
        <v>170.0</v>
      </c>
      <c r="J2533" s="15">
        <f t="shared" si="5"/>
        <v>3279.3</v>
      </c>
      <c r="K2533" s="10" t="str">
        <f t="array" ref="K2533">IFERROR(XLOOKUP(G2533,'Tipo de Carga'!A:A,'Tipo de Carga'!B:B))</f>
        <v>Autoabasto</v>
      </c>
      <c r="L2533" s="10">
        <f t="shared" si="2"/>
        <v>4</v>
      </c>
      <c r="M2533" s="10">
        <f t="shared" si="3"/>
        <v>25</v>
      </c>
      <c r="N2533" s="10">
        <f t="shared" si="4"/>
        <v>1</v>
      </c>
      <c r="O2533" s="10" t="str">
        <f t="array" ref="O2533">IFERROR(XLOOKUP(G2533,'Tipo de Carga'!A:A,'Tipo de Carga'!C:C))</f>
        <v>Diesel</v>
      </c>
    </row>
    <row r="2534">
      <c r="A2534" s="16">
        <v>2010.0</v>
      </c>
      <c r="B2534" s="10" t="str">
        <f t="array" ref="B2534">IFERROR(XLOOKUP(A2534,'Asignacion Ene'!A:A,'Asignacion Ene'!C:C))</f>
        <v>MeLi asignado SD</v>
      </c>
      <c r="C2534" s="10" t="str">
        <f t="array" ref="C2534">IFERROR(XLOOKUP(A2534,'Asignacion Ene'!A:A,'Asignacion Ene'!B:B))</f>
        <v>EC-05</v>
      </c>
      <c r="D2534" s="28">
        <v>45682.0</v>
      </c>
      <c r="E2534" s="16" t="s">
        <v>175</v>
      </c>
      <c r="F2534" s="10" t="str">
        <f t="array" ref="F2534">IFERROR(XLOOKUP(E2534,Operadores!A:A,Operadores!B:B))</f>
        <v>CHAJE</v>
      </c>
      <c r="G2534" s="16" t="s">
        <v>17</v>
      </c>
      <c r="H2534" s="13">
        <v>19.2900000000002</v>
      </c>
      <c r="I2534" s="18">
        <v>320.0</v>
      </c>
      <c r="J2534" s="15">
        <f t="shared" si="5"/>
        <v>6172.8</v>
      </c>
      <c r="K2534" s="10" t="str">
        <f t="array" ref="K2534">IFERROR(XLOOKUP(G2534,'Tipo de Carga'!A:A,'Tipo de Carga'!B:B))</f>
        <v>Autoabasto</v>
      </c>
      <c r="L2534" s="10">
        <f t="shared" si="2"/>
        <v>4</v>
      </c>
      <c r="M2534" s="10">
        <f t="shared" si="3"/>
        <v>25</v>
      </c>
      <c r="N2534" s="10">
        <f t="shared" si="4"/>
        <v>1</v>
      </c>
      <c r="O2534" s="10" t="str">
        <f t="array" ref="O2534">IFERROR(XLOOKUP(G2534,'Tipo de Carga'!A:A,'Tipo de Carga'!C:C))</f>
        <v>Diesel</v>
      </c>
    </row>
    <row r="2535">
      <c r="A2535" s="16">
        <v>2035.0</v>
      </c>
      <c r="B2535" s="10" t="str">
        <f t="array" ref="B2535">IFERROR(XLOOKUP(A2535,'Asignacion Ene'!A:A,'Asignacion Ene'!C:C))</f>
        <v>Liverpool Local</v>
      </c>
      <c r="C2535" s="10" t="str">
        <f t="array" ref="C2535">IFERROR(XLOOKUP(A2535,'Asignacion Ene'!A:A,'Asignacion Ene'!B:B))</f>
        <v>EC-01</v>
      </c>
      <c r="D2535" s="28">
        <v>45682.0</v>
      </c>
      <c r="E2535" s="16" t="s">
        <v>141</v>
      </c>
      <c r="F2535" s="10" t="str">
        <f t="array" ref="F2535">IFERROR(XLOOKUP(E2535,Operadores!A:A,Operadores!B:B))</f>
        <v>VELJOR</v>
      </c>
      <c r="G2535" s="16" t="s">
        <v>17</v>
      </c>
      <c r="H2535" s="13">
        <v>19.2900000000002</v>
      </c>
      <c r="I2535" s="18">
        <v>183.0</v>
      </c>
      <c r="J2535" s="15">
        <f t="shared" si="5"/>
        <v>3530.07</v>
      </c>
      <c r="K2535" s="10" t="str">
        <f t="array" ref="K2535">IFERROR(XLOOKUP(G2535,'Tipo de Carga'!A:A,'Tipo de Carga'!B:B))</f>
        <v>Autoabasto</v>
      </c>
      <c r="L2535" s="10">
        <f t="shared" si="2"/>
        <v>4</v>
      </c>
      <c r="M2535" s="10">
        <f t="shared" si="3"/>
        <v>25</v>
      </c>
      <c r="N2535" s="10">
        <f t="shared" si="4"/>
        <v>1</v>
      </c>
      <c r="O2535" s="10" t="str">
        <f t="array" ref="O2535">IFERROR(XLOOKUP(G2535,'Tipo de Carga'!A:A,'Tipo de Carga'!C:C))</f>
        <v>Diesel</v>
      </c>
    </row>
    <row r="2536">
      <c r="A2536" s="16">
        <v>1754.0</v>
      </c>
      <c r="B2536" s="10" t="str">
        <f t="array" ref="B2536">IFERROR(XLOOKUP(A2536,'Asignacion Ene'!A:A,'Asignacion Ene'!C:C))</f>
        <v>Pilgrims Tepo</v>
      </c>
      <c r="C2536" s="10" t="str">
        <f t="array" ref="C2536">IFERROR(XLOOKUP(A2536,'Asignacion Ene'!A:A,'Asignacion Ene'!B:B))</f>
        <v>EC-02</v>
      </c>
      <c r="D2536" s="28">
        <v>45682.0</v>
      </c>
      <c r="E2536" s="16" t="s">
        <v>122</v>
      </c>
      <c r="F2536" s="10" t="str">
        <f t="array" ref="F2536">IFERROR(XLOOKUP(E2536,Operadores!A:A,Operadores!B:B))</f>
        <v>SANCAR01</v>
      </c>
      <c r="G2536" s="16" t="s">
        <v>17</v>
      </c>
      <c r="H2536" s="13">
        <v>19.2900000000002</v>
      </c>
      <c r="I2536" s="18">
        <v>185.0</v>
      </c>
      <c r="J2536" s="15">
        <f t="shared" si="5"/>
        <v>3568.65</v>
      </c>
      <c r="K2536" s="10" t="str">
        <f t="array" ref="K2536">IFERROR(XLOOKUP(G2536,'Tipo de Carga'!A:A,'Tipo de Carga'!B:B))</f>
        <v>Autoabasto</v>
      </c>
      <c r="L2536" s="10">
        <f t="shared" si="2"/>
        <v>4</v>
      </c>
      <c r="M2536" s="10">
        <f t="shared" si="3"/>
        <v>25</v>
      </c>
      <c r="N2536" s="10">
        <f t="shared" si="4"/>
        <v>1</v>
      </c>
      <c r="O2536" s="10" t="str">
        <f t="array" ref="O2536">IFERROR(XLOOKUP(G2536,'Tipo de Carga'!A:A,'Tipo de Carga'!C:C))</f>
        <v>Diesel</v>
      </c>
    </row>
    <row r="2537">
      <c r="A2537" s="16">
        <v>1992.0</v>
      </c>
      <c r="B2537" s="10" t="str">
        <f t="array" ref="B2537">IFERROR(XLOOKUP(A2537,'Asignacion Ene'!A:A,'Asignacion Ene'!C:C))</f>
        <v>MeLi Dedicado TD</v>
      </c>
      <c r="C2537" s="10" t="str">
        <f t="array" ref="C2537">IFERROR(XLOOKUP(A2537,'Asignacion Ene'!A:A,'Asignacion Ene'!B:B))</f>
        <v>EC-05</v>
      </c>
      <c r="D2537" s="28">
        <v>45682.0</v>
      </c>
      <c r="E2537" s="16" t="s">
        <v>44</v>
      </c>
      <c r="F2537" s="10" t="str">
        <f t="array" ref="F2537">IFERROR(XLOOKUP(E2537,Operadores!A:A,Operadores!B:B))</f>
        <v>BONAR</v>
      </c>
      <c r="G2537" s="16" t="s">
        <v>17</v>
      </c>
      <c r="H2537" s="13">
        <v>19.2900000000002</v>
      </c>
      <c r="I2537" s="18">
        <v>510.0</v>
      </c>
      <c r="J2537" s="15">
        <f t="shared" si="5"/>
        <v>9837.9</v>
      </c>
      <c r="K2537" s="10" t="str">
        <f t="array" ref="K2537">IFERROR(XLOOKUP(G2537,'Tipo de Carga'!A:A,'Tipo de Carga'!B:B))</f>
        <v>Autoabasto</v>
      </c>
      <c r="L2537" s="10">
        <f t="shared" si="2"/>
        <v>4</v>
      </c>
      <c r="M2537" s="10">
        <f t="shared" si="3"/>
        <v>25</v>
      </c>
      <c r="N2537" s="10">
        <f t="shared" si="4"/>
        <v>1</v>
      </c>
      <c r="O2537" s="10" t="str">
        <f t="array" ref="O2537">IFERROR(XLOOKUP(G2537,'Tipo de Carga'!A:A,'Tipo de Carga'!C:C))</f>
        <v>Diesel</v>
      </c>
    </row>
    <row r="2538">
      <c r="A2538" s="16" t="s">
        <v>408</v>
      </c>
      <c r="B2538" s="10" t="str">
        <f t="array" ref="B2538">IFERROR(XLOOKUP(A2538,'Asignacion Ene'!A:A,'Asignacion Ene'!C:C))</f>
        <v>Sayer Patios y T.</v>
      </c>
      <c r="C2538" s="10" t="str">
        <f t="array" ref="C2538">IFERROR(XLOOKUP(A2538,'Asignacion Ene'!A:A,'Asignacion Ene'!B:B))</f>
        <v>EC-04</v>
      </c>
      <c r="D2538" s="28">
        <v>45682.0</v>
      </c>
      <c r="E2538" s="16" t="s">
        <v>433</v>
      </c>
      <c r="F2538" s="10" t="str">
        <f t="array" ref="F2538">IFERROR(XLOOKUP(E2538,Operadores!A:A,Operadores!B:B))</f>
        <v>REYJU02</v>
      </c>
      <c r="G2538" s="16" t="s">
        <v>17</v>
      </c>
      <c r="H2538" s="13">
        <v>19.2900000000002</v>
      </c>
      <c r="I2538" s="18">
        <v>153.0</v>
      </c>
      <c r="J2538" s="15">
        <f t="shared" si="5"/>
        <v>2951.37</v>
      </c>
      <c r="K2538" s="10" t="str">
        <f t="array" ref="K2538">IFERROR(XLOOKUP(G2538,'Tipo de Carga'!A:A,'Tipo de Carga'!B:B))</f>
        <v>Autoabasto</v>
      </c>
      <c r="L2538" s="10">
        <f t="shared" si="2"/>
        <v>4</v>
      </c>
      <c r="M2538" s="10">
        <f t="shared" si="3"/>
        <v>25</v>
      </c>
      <c r="N2538" s="10">
        <f t="shared" si="4"/>
        <v>1</v>
      </c>
      <c r="O2538" s="10" t="str">
        <f t="array" ref="O2538">IFERROR(XLOOKUP(G2538,'Tipo de Carga'!A:A,'Tipo de Carga'!C:C))</f>
        <v>Diesel</v>
      </c>
    </row>
    <row r="2539">
      <c r="A2539" s="16">
        <v>1990.0</v>
      </c>
      <c r="B2539" s="10" t="str">
        <f t="array" ref="B2539">IFERROR(XLOOKUP(A2539,'Asignacion Ene'!A:A,'Asignacion Ene'!C:C))</f>
        <v>MeLi asignado SD</v>
      </c>
      <c r="C2539" s="10" t="str">
        <f t="array" ref="C2539">IFERROR(XLOOKUP(A2539,'Asignacion Ene'!A:A,'Asignacion Ene'!B:B))</f>
        <v>EC-05</v>
      </c>
      <c r="D2539" s="28">
        <v>45682.0</v>
      </c>
      <c r="E2539" s="16" t="s">
        <v>191</v>
      </c>
      <c r="F2539" s="10" t="str">
        <f t="array" ref="F2539">IFERROR(XLOOKUP(E2539,Operadores!A:A,Operadores!B:B))</f>
        <v>MENCAX</v>
      </c>
      <c r="G2539" s="16" t="s">
        <v>17</v>
      </c>
      <c r="H2539" s="13">
        <v>19.2900000000002</v>
      </c>
      <c r="I2539" s="18">
        <v>612.0</v>
      </c>
      <c r="J2539" s="15">
        <f t="shared" si="5"/>
        <v>11805.48</v>
      </c>
      <c r="K2539" s="10" t="str">
        <f t="array" ref="K2539">IFERROR(XLOOKUP(G2539,'Tipo de Carga'!A:A,'Tipo de Carga'!B:B))</f>
        <v>Autoabasto</v>
      </c>
      <c r="L2539" s="10">
        <f t="shared" si="2"/>
        <v>4</v>
      </c>
      <c r="M2539" s="10">
        <f t="shared" si="3"/>
        <v>25</v>
      </c>
      <c r="N2539" s="10">
        <f t="shared" si="4"/>
        <v>1</v>
      </c>
      <c r="O2539" s="10" t="str">
        <f t="array" ref="O2539">IFERROR(XLOOKUP(G2539,'Tipo de Carga'!A:A,'Tipo de Carga'!C:C))</f>
        <v>Diesel</v>
      </c>
    </row>
    <row r="2540">
      <c r="A2540" s="16">
        <v>1740.0</v>
      </c>
      <c r="B2540" s="10" t="str">
        <f t="array" ref="B2540">IFERROR(XLOOKUP(A2540,'Asignacion Ene'!A:A,'Asignacion Ene'!C:C))</f>
        <v>Circuitos</v>
      </c>
      <c r="C2540" s="10" t="str">
        <f t="array" ref="C2540">IFERROR(XLOOKUP(A2540,'Asignacion Ene'!A:A,'Asignacion Ene'!B:B))</f>
        <v>EC-03</v>
      </c>
      <c r="D2540" s="28">
        <v>45682.0</v>
      </c>
      <c r="E2540" s="16" t="s">
        <v>386</v>
      </c>
      <c r="F2540" s="10" t="str">
        <f t="array" ref="F2540">IFERROR(XLOOKUP(E2540,Operadores!A:A,Operadores!B:B))</f>
        <v>MARJON</v>
      </c>
      <c r="G2540" s="16" t="s">
        <v>17</v>
      </c>
      <c r="H2540" s="13">
        <v>19.2900000000002</v>
      </c>
      <c r="I2540" s="18">
        <v>511.0</v>
      </c>
      <c r="J2540" s="15">
        <f t="shared" si="5"/>
        <v>9857.19</v>
      </c>
      <c r="K2540" s="10" t="str">
        <f t="array" ref="K2540">IFERROR(XLOOKUP(G2540,'Tipo de Carga'!A:A,'Tipo de Carga'!B:B))</f>
        <v>Autoabasto</v>
      </c>
      <c r="L2540" s="10">
        <f t="shared" si="2"/>
        <v>4</v>
      </c>
      <c r="M2540" s="10">
        <f t="shared" si="3"/>
        <v>25</v>
      </c>
      <c r="N2540" s="10">
        <f t="shared" si="4"/>
        <v>1</v>
      </c>
      <c r="O2540" s="10" t="str">
        <f t="array" ref="O2540">IFERROR(XLOOKUP(G2540,'Tipo de Carga'!A:A,'Tipo de Carga'!C:C))</f>
        <v>Diesel</v>
      </c>
    </row>
    <row r="2541">
      <c r="A2541" s="16">
        <v>1999.0</v>
      </c>
      <c r="B2541" s="10" t="str">
        <f t="array" ref="B2541">IFERROR(XLOOKUP(A2541,'Asignacion Ene'!A:A,'Asignacion Ene'!C:C))</f>
        <v>MeLi Dedicado Merida</v>
      </c>
      <c r="C2541" s="10" t="str">
        <f t="array" ref="C2541">IFERROR(XLOOKUP(A2541,'Asignacion Ene'!A:A,'Asignacion Ene'!B:B))</f>
        <v>EC-05</v>
      </c>
      <c r="D2541" s="28">
        <v>45682.0</v>
      </c>
      <c r="E2541" s="16" t="s">
        <v>88</v>
      </c>
      <c r="F2541" s="10" t="str">
        <f t="array" ref="F2541">IFERROR(XLOOKUP(E2541,Operadores!A:A,Operadores!B:B))</f>
        <v>CAMJOS</v>
      </c>
      <c r="G2541" s="16" t="s">
        <v>17</v>
      </c>
      <c r="H2541" s="13">
        <v>19.2900000000002</v>
      </c>
      <c r="I2541" s="18">
        <v>312.0</v>
      </c>
      <c r="J2541" s="15">
        <f t="shared" si="5"/>
        <v>6018.48</v>
      </c>
      <c r="K2541" s="10" t="str">
        <f t="array" ref="K2541">IFERROR(XLOOKUP(G2541,'Tipo de Carga'!A:A,'Tipo de Carga'!B:B))</f>
        <v>Autoabasto</v>
      </c>
      <c r="L2541" s="10">
        <f t="shared" si="2"/>
        <v>4</v>
      </c>
      <c r="M2541" s="10">
        <f t="shared" si="3"/>
        <v>25</v>
      </c>
      <c r="N2541" s="10">
        <f t="shared" si="4"/>
        <v>1</v>
      </c>
      <c r="O2541" s="10" t="str">
        <f t="array" ref="O2541">IFERROR(XLOOKUP(G2541,'Tipo de Carga'!A:A,'Tipo de Carga'!C:C))</f>
        <v>Diesel</v>
      </c>
    </row>
    <row r="2542">
      <c r="A2542" s="16">
        <v>1822.0</v>
      </c>
      <c r="B2542" s="10" t="str">
        <f t="array" ref="B2542">IFERROR(XLOOKUP(A2542,'Asignacion Ene'!A:A,'Asignacion Ene'!C:C))</f>
        <v>Sayer Vuelteros</v>
      </c>
      <c r="C2542" s="10" t="str">
        <f t="array" ref="C2542">IFERROR(XLOOKUP(A2542,'Asignacion Ene'!A:A,'Asignacion Ene'!B:B))</f>
        <v>EC-04</v>
      </c>
      <c r="D2542" s="28">
        <v>45682.0</v>
      </c>
      <c r="E2542" s="16" t="s">
        <v>399</v>
      </c>
      <c r="F2542" s="10" t="str">
        <f t="array" ref="F2542">IFERROR(XLOOKUP(E2542,Operadores!A:A,Operadores!B:B))</f>
        <v>OLVJES</v>
      </c>
      <c r="G2542" s="16" t="s">
        <v>77</v>
      </c>
      <c r="H2542" s="13">
        <v>19.38</v>
      </c>
      <c r="I2542" s="18">
        <v>828.0</v>
      </c>
      <c r="J2542" s="15">
        <f t="shared" si="5"/>
        <v>16046.64</v>
      </c>
      <c r="K2542" s="10" t="str">
        <f t="array" ref="K2542">IFERROR(XLOOKUP(G2542,'Tipo de Carga'!A:A,'Tipo de Carga'!B:B))</f>
        <v>Autoabasto</v>
      </c>
      <c r="L2542" s="10">
        <f t="shared" si="2"/>
        <v>4</v>
      </c>
      <c r="M2542" s="10">
        <f t="shared" si="3"/>
        <v>25</v>
      </c>
      <c r="N2542" s="10">
        <f t="shared" si="4"/>
        <v>1</v>
      </c>
      <c r="O2542" s="10" t="str">
        <f t="array" ref="O2542">IFERROR(XLOOKUP(G2542,'Tipo de Carga'!A:A,'Tipo de Carga'!C:C))</f>
        <v>Diesel</v>
      </c>
    </row>
    <row r="2543">
      <c r="A2543" s="16">
        <v>1849.0</v>
      </c>
      <c r="B2543" s="10" t="str">
        <f t="array" ref="B2543">IFERROR(XLOOKUP(A2543,'Asignacion Ene'!A:A,'Asignacion Ene'!C:C))</f>
        <v>Circuitos</v>
      </c>
      <c r="C2543" s="10" t="str">
        <f t="array" ref="C2543">IFERROR(XLOOKUP(A2543,'Asignacion Ene'!A:A,'Asignacion Ene'!B:B))</f>
        <v>EC-03</v>
      </c>
      <c r="D2543" s="28">
        <v>45682.0</v>
      </c>
      <c r="E2543" s="16" t="s">
        <v>208</v>
      </c>
      <c r="F2543" s="10" t="str">
        <f t="array" ref="F2543">IFERROR(XLOOKUP(E2543,Operadores!A:A,Operadores!B:B))</f>
        <v>MUÑGER</v>
      </c>
      <c r="G2543" s="16" t="s">
        <v>77</v>
      </c>
      <c r="H2543" s="13">
        <v>19.38</v>
      </c>
      <c r="I2543" s="18">
        <v>770.0</v>
      </c>
      <c r="J2543" s="15">
        <f t="shared" si="5"/>
        <v>14922.6</v>
      </c>
      <c r="K2543" s="10" t="str">
        <f t="array" ref="K2543">IFERROR(XLOOKUP(G2543,'Tipo de Carga'!A:A,'Tipo de Carga'!B:B))</f>
        <v>Autoabasto</v>
      </c>
      <c r="L2543" s="10">
        <f t="shared" si="2"/>
        <v>4</v>
      </c>
      <c r="M2543" s="10">
        <f t="shared" si="3"/>
        <v>25</v>
      </c>
      <c r="N2543" s="10">
        <f t="shared" si="4"/>
        <v>1</v>
      </c>
      <c r="O2543" s="10" t="str">
        <f t="array" ref="O2543">IFERROR(XLOOKUP(G2543,'Tipo de Carga'!A:A,'Tipo de Carga'!C:C))</f>
        <v>Diesel</v>
      </c>
    </row>
    <row r="2544">
      <c r="A2544" s="16">
        <v>2078.0</v>
      </c>
      <c r="B2544" s="10" t="str">
        <f t="array" ref="B2544">IFERROR(XLOOKUP(A2544,'Asignacion Ene'!A:A,'Asignacion Ene'!C:C))</f>
        <v>Protans</v>
      </c>
      <c r="C2544" s="10" t="str">
        <f t="array" ref="C2544">IFERROR(XLOOKUP(A2544,'Asignacion Ene'!A:A,'Asignacion Ene'!B:B))</f>
        <v>EC-03</v>
      </c>
      <c r="D2544" s="28">
        <v>45682.0</v>
      </c>
      <c r="E2544" s="16" t="s">
        <v>206</v>
      </c>
      <c r="F2544" s="10" t="str">
        <f t="array" ref="F2544">IFERROR(XLOOKUP(E2544,Operadores!A:A,Operadores!B:B))</f>
        <v>PERFE</v>
      </c>
      <c r="G2544" s="16" t="s">
        <v>77</v>
      </c>
      <c r="H2544" s="13">
        <v>19.38</v>
      </c>
      <c r="I2544" s="18">
        <v>705.0</v>
      </c>
      <c r="J2544" s="15">
        <f t="shared" si="5"/>
        <v>13662.9</v>
      </c>
      <c r="K2544" s="10" t="str">
        <f t="array" ref="K2544">IFERROR(XLOOKUP(G2544,'Tipo de Carga'!A:A,'Tipo de Carga'!B:B))</f>
        <v>Autoabasto</v>
      </c>
      <c r="L2544" s="10">
        <f t="shared" si="2"/>
        <v>4</v>
      </c>
      <c r="M2544" s="10">
        <f t="shared" si="3"/>
        <v>25</v>
      </c>
      <c r="N2544" s="10">
        <f t="shared" si="4"/>
        <v>1</v>
      </c>
      <c r="O2544" s="10" t="str">
        <f t="array" ref="O2544">IFERROR(XLOOKUP(G2544,'Tipo de Carga'!A:A,'Tipo de Carga'!C:C))</f>
        <v>Diesel</v>
      </c>
    </row>
    <row r="2545">
      <c r="A2545" s="16">
        <v>1938.0</v>
      </c>
      <c r="B2545" s="10" t="str">
        <f t="array" ref="B2545">IFERROR(XLOOKUP(A2545,'Asignacion Ene'!A:A,'Asignacion Ene'!C:C))</f>
        <v>Sayer Sencillo</v>
      </c>
      <c r="C2545" s="10" t="str">
        <f t="array" ref="C2545">IFERROR(XLOOKUP(A2545,'Asignacion Ene'!A:A,'Asignacion Ene'!B:B))</f>
        <v>EC-04</v>
      </c>
      <c r="D2545" s="28">
        <v>45682.0</v>
      </c>
      <c r="E2545" s="16" t="s">
        <v>256</v>
      </c>
      <c r="F2545" s="10" t="str">
        <f t="array" ref="F2545">IFERROR(XLOOKUP(E2545,Operadores!A:A,Operadores!B:B))</f>
        <v>SOSCA01</v>
      </c>
      <c r="G2545" s="16" t="s">
        <v>77</v>
      </c>
      <c r="H2545" s="13">
        <v>19.38</v>
      </c>
      <c r="I2545" s="18">
        <v>530.0</v>
      </c>
      <c r="J2545" s="15">
        <f t="shared" si="5"/>
        <v>10271.4</v>
      </c>
      <c r="K2545" s="10" t="str">
        <f t="array" ref="K2545">IFERROR(XLOOKUP(G2545,'Tipo de Carga'!A:A,'Tipo de Carga'!B:B))</f>
        <v>Autoabasto</v>
      </c>
      <c r="L2545" s="10">
        <f t="shared" si="2"/>
        <v>4</v>
      </c>
      <c r="M2545" s="10">
        <f t="shared" si="3"/>
        <v>25</v>
      </c>
      <c r="N2545" s="10">
        <f t="shared" si="4"/>
        <v>1</v>
      </c>
      <c r="O2545" s="10" t="str">
        <f t="array" ref="O2545">IFERROR(XLOOKUP(G2545,'Tipo de Carga'!A:A,'Tipo de Carga'!C:C))</f>
        <v>Diesel</v>
      </c>
    </row>
    <row r="2546">
      <c r="A2546" s="16">
        <v>1800.0</v>
      </c>
      <c r="B2546" s="10" t="str">
        <f t="array" ref="B2546">IFERROR(XLOOKUP(A2546,'Asignacion Ene'!A:A,'Asignacion Ene'!C:C))</f>
        <v>Sayer Full</v>
      </c>
      <c r="C2546" s="10" t="str">
        <f t="array" ref="C2546">IFERROR(XLOOKUP(A2546,'Asignacion Ene'!A:A,'Asignacion Ene'!B:B))</f>
        <v>EC-04</v>
      </c>
      <c r="D2546" s="28">
        <v>45682.0</v>
      </c>
      <c r="E2546" s="16" t="s">
        <v>314</v>
      </c>
      <c r="F2546" s="10" t="str">
        <f t="array" ref="F2546">IFERROR(XLOOKUP(E2546,Operadores!A:A,Operadores!B:B))</f>
        <v>PERJU03</v>
      </c>
      <c r="G2546" s="16" t="s">
        <v>77</v>
      </c>
      <c r="H2546" s="13">
        <v>19.38</v>
      </c>
      <c r="I2546" s="18">
        <v>850.0</v>
      </c>
      <c r="J2546" s="15">
        <f t="shared" si="5"/>
        <v>16473</v>
      </c>
      <c r="K2546" s="10" t="str">
        <f t="array" ref="K2546">IFERROR(XLOOKUP(G2546,'Tipo de Carga'!A:A,'Tipo de Carga'!B:B))</f>
        <v>Autoabasto</v>
      </c>
      <c r="L2546" s="10">
        <f t="shared" si="2"/>
        <v>4</v>
      </c>
      <c r="M2546" s="10">
        <f t="shared" si="3"/>
        <v>25</v>
      </c>
      <c r="N2546" s="10">
        <f t="shared" si="4"/>
        <v>1</v>
      </c>
      <c r="O2546" s="10" t="str">
        <f t="array" ref="O2546">IFERROR(XLOOKUP(G2546,'Tipo de Carga'!A:A,'Tipo de Carga'!C:C))</f>
        <v>Diesel</v>
      </c>
    </row>
    <row r="2547">
      <c r="A2547" s="16">
        <v>2012.0</v>
      </c>
      <c r="B2547" s="10" t="str">
        <f t="array" ref="B2547">IFERROR(XLOOKUP(A2547,'Asignacion Ene'!A:A,'Asignacion Ene'!C:C))</f>
        <v>Sayer Sencillo</v>
      </c>
      <c r="C2547" s="10" t="str">
        <f t="array" ref="C2547">IFERROR(XLOOKUP(A2547,'Asignacion Ene'!A:A,'Asignacion Ene'!B:B))</f>
        <v>EC-04</v>
      </c>
      <c r="D2547" s="28">
        <v>45682.0</v>
      </c>
      <c r="E2547" s="16" t="s">
        <v>317</v>
      </c>
      <c r="F2547" s="10" t="str">
        <f t="array" ref="F2547">IFERROR(XLOOKUP(E2547,Operadores!A:A,Operadores!B:B))</f>
        <v>ZUGRO</v>
      </c>
      <c r="G2547" s="16" t="s">
        <v>77</v>
      </c>
      <c r="H2547" s="13">
        <v>19.38</v>
      </c>
      <c r="I2547" s="18">
        <v>635.0</v>
      </c>
      <c r="J2547" s="15">
        <f t="shared" si="5"/>
        <v>12306.3</v>
      </c>
      <c r="K2547" s="10" t="str">
        <f t="array" ref="K2547">IFERROR(XLOOKUP(G2547,'Tipo de Carga'!A:A,'Tipo de Carga'!B:B))</f>
        <v>Autoabasto</v>
      </c>
      <c r="L2547" s="10">
        <f t="shared" si="2"/>
        <v>4</v>
      </c>
      <c r="M2547" s="10">
        <f t="shared" si="3"/>
        <v>25</v>
      </c>
      <c r="N2547" s="10">
        <f t="shared" si="4"/>
        <v>1</v>
      </c>
      <c r="O2547" s="10" t="str">
        <f t="array" ref="O2547">IFERROR(XLOOKUP(G2547,'Tipo de Carga'!A:A,'Tipo de Carga'!C:C))</f>
        <v>Diesel</v>
      </c>
    </row>
    <row r="2548">
      <c r="A2548" s="16">
        <v>1882.0</v>
      </c>
      <c r="B2548" s="10" t="str">
        <f t="array" ref="B2548">IFERROR(XLOOKUP(A2548,'Asignacion Ene'!A:A,'Asignacion Ene'!C:C))</f>
        <v>Sayer Sencillo</v>
      </c>
      <c r="C2548" s="10" t="str">
        <f t="array" ref="C2548">IFERROR(XLOOKUP(A2548,'Asignacion Ene'!A:A,'Asignacion Ene'!B:B))</f>
        <v>EC-04</v>
      </c>
      <c r="D2548" s="28">
        <v>45682.0</v>
      </c>
      <c r="E2548" s="16" t="s">
        <v>349</v>
      </c>
      <c r="F2548" s="10" t="str">
        <f t="array" ref="F2548">IFERROR(XLOOKUP(E2548,Operadores!A:A,Operadores!B:B))</f>
        <v>FABMA</v>
      </c>
      <c r="G2548" s="16" t="s">
        <v>77</v>
      </c>
      <c r="H2548" s="13">
        <v>19.38</v>
      </c>
      <c r="I2548" s="18">
        <v>369.0</v>
      </c>
      <c r="J2548" s="15">
        <f t="shared" si="5"/>
        <v>7151.22</v>
      </c>
      <c r="K2548" s="10" t="str">
        <f t="array" ref="K2548">IFERROR(XLOOKUP(G2548,'Tipo de Carga'!A:A,'Tipo de Carga'!B:B))</f>
        <v>Autoabasto</v>
      </c>
      <c r="L2548" s="10">
        <f t="shared" si="2"/>
        <v>4</v>
      </c>
      <c r="M2548" s="10">
        <f t="shared" si="3"/>
        <v>25</v>
      </c>
      <c r="N2548" s="10">
        <f t="shared" si="4"/>
        <v>1</v>
      </c>
      <c r="O2548" s="10" t="str">
        <f t="array" ref="O2548">IFERROR(XLOOKUP(G2548,'Tipo de Carga'!A:A,'Tipo de Carga'!C:C))</f>
        <v>Diesel</v>
      </c>
    </row>
    <row r="2549">
      <c r="A2549" s="16">
        <v>1970.0</v>
      </c>
      <c r="B2549" s="10" t="str">
        <f t="array" ref="B2549">IFERROR(XLOOKUP(A2549,'Asignacion Ene'!A:A,'Asignacion Ene'!C:C))</f>
        <v>Sayer Vuelteros</v>
      </c>
      <c r="C2549" s="10" t="str">
        <f t="array" ref="C2549">IFERROR(XLOOKUP(A2549,'Asignacion Ene'!A:A,'Asignacion Ene'!B:B))</f>
        <v>EC-04</v>
      </c>
      <c r="D2549" s="28">
        <v>45682.0</v>
      </c>
      <c r="E2549" s="16" t="s">
        <v>155</v>
      </c>
      <c r="F2549" s="10" t="str">
        <f t="array" ref="F2549">IFERROR(XLOOKUP(E2549,Operadores!A:A,Operadores!B:B))</f>
        <v>HERLEX</v>
      </c>
      <c r="G2549" s="16" t="s">
        <v>77</v>
      </c>
      <c r="H2549" s="13">
        <v>19.38</v>
      </c>
      <c r="I2549" s="18">
        <v>719.0</v>
      </c>
      <c r="J2549" s="15">
        <f t="shared" si="5"/>
        <v>13934.22</v>
      </c>
      <c r="K2549" s="10" t="str">
        <f t="array" ref="K2549">IFERROR(XLOOKUP(G2549,'Tipo de Carga'!A:A,'Tipo de Carga'!B:B))</f>
        <v>Autoabasto</v>
      </c>
      <c r="L2549" s="10">
        <f t="shared" si="2"/>
        <v>4</v>
      </c>
      <c r="M2549" s="10">
        <f t="shared" si="3"/>
        <v>25</v>
      </c>
      <c r="N2549" s="10">
        <f t="shared" si="4"/>
        <v>1</v>
      </c>
      <c r="O2549" s="10" t="str">
        <f t="array" ref="O2549">IFERROR(XLOOKUP(G2549,'Tipo de Carga'!A:A,'Tipo de Carga'!C:C))</f>
        <v>Diesel</v>
      </c>
    </row>
    <row r="2550">
      <c r="A2550" s="16">
        <v>1975.0</v>
      </c>
      <c r="B2550" s="10" t="str">
        <f t="array" ref="B2550">IFERROR(XLOOKUP(A2550,'Asignacion Ene'!A:A,'Asignacion Ene'!C:C))</f>
        <v>Sayer Sencillo</v>
      </c>
      <c r="C2550" s="10" t="str">
        <f t="array" ref="C2550">IFERROR(XLOOKUP(A2550,'Asignacion Ene'!A:A,'Asignacion Ene'!B:B))</f>
        <v>EC-04</v>
      </c>
      <c r="D2550" s="28">
        <v>45682.0</v>
      </c>
      <c r="E2550" s="16" t="s">
        <v>247</v>
      </c>
      <c r="F2550" s="10" t="str">
        <f t="array" ref="F2550">IFERROR(XLOOKUP(E2550,Operadores!A:A,Operadores!B:B))</f>
        <v>SANMAN</v>
      </c>
      <c r="G2550" s="16" t="s">
        <v>77</v>
      </c>
      <c r="H2550" s="13">
        <v>19.38</v>
      </c>
      <c r="I2550" s="18">
        <v>590.0</v>
      </c>
      <c r="J2550" s="15">
        <f t="shared" si="5"/>
        <v>11434.2</v>
      </c>
      <c r="K2550" s="10" t="str">
        <f t="array" ref="K2550">IFERROR(XLOOKUP(G2550,'Tipo de Carga'!A:A,'Tipo de Carga'!B:B))</f>
        <v>Autoabasto</v>
      </c>
      <c r="L2550" s="10">
        <f t="shared" si="2"/>
        <v>4</v>
      </c>
      <c r="M2550" s="10">
        <f t="shared" si="3"/>
        <v>25</v>
      </c>
      <c r="N2550" s="10">
        <f t="shared" si="4"/>
        <v>1</v>
      </c>
      <c r="O2550" s="10" t="str">
        <f t="array" ref="O2550">IFERROR(XLOOKUP(G2550,'Tipo de Carga'!A:A,'Tipo de Carga'!C:C))</f>
        <v>Diesel</v>
      </c>
    </row>
    <row r="2551">
      <c r="A2551" s="16">
        <v>1931.0</v>
      </c>
      <c r="B2551" s="10" t="str">
        <f t="array" ref="B2551">IFERROR(XLOOKUP(A2551,'Asignacion Ene'!A:A,'Asignacion Ene'!C:C))</f>
        <v>Circuitos</v>
      </c>
      <c r="C2551" s="10" t="str">
        <f t="array" ref="C2551">IFERROR(XLOOKUP(A2551,'Asignacion Ene'!A:A,'Asignacion Ene'!B:B))</f>
        <v>EC-03</v>
      </c>
      <c r="D2551" s="28">
        <v>45682.0</v>
      </c>
      <c r="E2551" s="16" t="s">
        <v>279</v>
      </c>
      <c r="F2551" s="10" t="str">
        <f t="array" ref="F2551">IFERROR(XLOOKUP(E2551,Operadores!A:A,Operadores!B:B))</f>
        <v>ARBJO</v>
      </c>
      <c r="G2551" s="16" t="s">
        <v>83</v>
      </c>
      <c r="H2551" s="13">
        <v>19.38</v>
      </c>
      <c r="I2551" s="18">
        <v>480.0</v>
      </c>
      <c r="J2551" s="15">
        <f t="shared" si="5"/>
        <v>9302.4</v>
      </c>
      <c r="K2551" s="10" t="str">
        <f t="array" ref="K2551">IFERROR(XLOOKUP(G2551,'Tipo de Carga'!A:A,'Tipo de Carga'!B:B))</f>
        <v>Autoabasto</v>
      </c>
      <c r="L2551" s="10">
        <f t="shared" si="2"/>
        <v>4</v>
      </c>
      <c r="M2551" s="10">
        <f t="shared" si="3"/>
        <v>25</v>
      </c>
      <c r="N2551" s="10">
        <f t="shared" si="4"/>
        <v>1</v>
      </c>
      <c r="O2551" s="10" t="str">
        <f t="array" ref="O2551">IFERROR(XLOOKUP(G2551,'Tipo de Carga'!A:A,'Tipo de Carga'!C:C))</f>
        <v>Diesel</v>
      </c>
    </row>
    <row r="2552">
      <c r="A2552" s="16">
        <v>1847.0</v>
      </c>
      <c r="B2552" s="10" t="str">
        <f t="array" ref="B2552">IFERROR(XLOOKUP(A2552,'Asignacion Ene'!A:A,'Asignacion Ene'!C:C))</f>
        <v>Circuitos</v>
      </c>
      <c r="C2552" s="10" t="str">
        <f t="array" ref="C2552">IFERROR(XLOOKUP(A2552,'Asignacion Ene'!A:A,'Asignacion Ene'!B:B))</f>
        <v>EC-03</v>
      </c>
      <c r="D2552" s="28">
        <v>45682.0</v>
      </c>
      <c r="E2552" s="16" t="s">
        <v>299</v>
      </c>
      <c r="F2552" s="10" t="str">
        <f t="array" ref="F2552">IFERROR(XLOOKUP(E2552,Operadores!A:A,Operadores!B:B))</f>
        <v>HERJO17X</v>
      </c>
      <c r="G2552" s="16" t="s">
        <v>83</v>
      </c>
      <c r="H2552" s="13">
        <v>19.38</v>
      </c>
      <c r="I2552" s="18">
        <v>805.0</v>
      </c>
      <c r="J2552" s="15">
        <f t="shared" si="5"/>
        <v>15600.9</v>
      </c>
      <c r="K2552" s="10" t="str">
        <f t="array" ref="K2552">IFERROR(XLOOKUP(G2552,'Tipo de Carga'!A:A,'Tipo de Carga'!B:B))</f>
        <v>Autoabasto</v>
      </c>
      <c r="L2552" s="10">
        <f t="shared" si="2"/>
        <v>4</v>
      </c>
      <c r="M2552" s="10">
        <f t="shared" si="3"/>
        <v>25</v>
      </c>
      <c r="N2552" s="10">
        <f t="shared" si="4"/>
        <v>1</v>
      </c>
      <c r="O2552" s="10" t="str">
        <f t="array" ref="O2552">IFERROR(XLOOKUP(G2552,'Tipo de Carga'!A:A,'Tipo de Carga'!C:C))</f>
        <v>Diesel</v>
      </c>
    </row>
    <row r="2553">
      <c r="A2553" s="16">
        <v>1936.0</v>
      </c>
      <c r="B2553" s="10" t="str">
        <f t="array" ref="B2553">IFERROR(XLOOKUP(A2553,'Asignacion Ene'!A:A,'Asignacion Ene'!C:C))</f>
        <v>Circuitos</v>
      </c>
      <c r="C2553" s="10" t="str">
        <f t="array" ref="C2553">IFERROR(XLOOKUP(A2553,'Asignacion Ene'!A:A,'Asignacion Ene'!B:B))</f>
        <v>EC-03</v>
      </c>
      <c r="D2553" s="28">
        <v>45682.0</v>
      </c>
      <c r="E2553" s="16" t="s">
        <v>105</v>
      </c>
      <c r="F2553" s="10" t="str">
        <f t="array" ref="F2553">IFERROR(XLOOKUP(E2553,Operadores!A:A,Operadores!B:B))</f>
        <v>OCAMA</v>
      </c>
      <c r="G2553" s="16" t="s">
        <v>83</v>
      </c>
      <c r="H2553" s="13">
        <v>19.38</v>
      </c>
      <c r="I2553" s="18">
        <v>275.0</v>
      </c>
      <c r="J2553" s="15">
        <f t="shared" si="5"/>
        <v>5329.5</v>
      </c>
      <c r="K2553" s="10" t="str">
        <f t="array" ref="K2553">IFERROR(XLOOKUP(G2553,'Tipo de Carga'!A:A,'Tipo de Carga'!B:B))</f>
        <v>Autoabasto</v>
      </c>
      <c r="L2553" s="10">
        <f t="shared" si="2"/>
        <v>4</v>
      </c>
      <c r="M2553" s="10">
        <f t="shared" si="3"/>
        <v>25</v>
      </c>
      <c r="N2553" s="10">
        <f t="shared" si="4"/>
        <v>1</v>
      </c>
      <c r="O2553" s="10" t="str">
        <f t="array" ref="O2553">IFERROR(XLOOKUP(G2553,'Tipo de Carga'!A:A,'Tipo de Carga'!C:C))</f>
        <v>Diesel</v>
      </c>
    </row>
    <row r="2554">
      <c r="A2554" s="16">
        <v>2053.0</v>
      </c>
      <c r="B2554" s="10" t="str">
        <f t="array" ref="B2554">IFERROR(XLOOKUP(A2554,'Asignacion Ene'!A:A,'Asignacion Ene'!C:C))</f>
        <v>PISA Gdl</v>
      </c>
      <c r="C2554" s="10" t="str">
        <f t="array" ref="C2554">IFERROR(XLOOKUP(A2554,'Asignacion Ene'!A:A,'Asignacion Ene'!B:B))</f>
        <v>EC-06</v>
      </c>
      <c r="D2554" s="28">
        <v>45682.0</v>
      </c>
      <c r="E2554" s="16" t="s">
        <v>138</v>
      </c>
      <c r="F2554" s="10" t="str">
        <f t="array" ref="F2554">IFERROR(XLOOKUP(E2554,Operadores!A:A,Operadores!B:B))</f>
        <v>ORTARM</v>
      </c>
      <c r="G2554" s="16" t="s">
        <v>83</v>
      </c>
      <c r="H2554" s="13">
        <v>19.38</v>
      </c>
      <c r="I2554" s="18">
        <v>330.0</v>
      </c>
      <c r="J2554" s="15">
        <f t="shared" si="5"/>
        <v>6395.4</v>
      </c>
      <c r="K2554" s="10" t="str">
        <f t="array" ref="K2554">IFERROR(XLOOKUP(G2554,'Tipo de Carga'!A:A,'Tipo de Carga'!B:B))</f>
        <v>Autoabasto</v>
      </c>
      <c r="L2554" s="10">
        <f t="shared" si="2"/>
        <v>4</v>
      </c>
      <c r="M2554" s="10">
        <f t="shared" si="3"/>
        <v>25</v>
      </c>
      <c r="N2554" s="10">
        <f t="shared" si="4"/>
        <v>1</v>
      </c>
      <c r="O2554" s="10" t="str">
        <f t="array" ref="O2554">IFERROR(XLOOKUP(G2554,'Tipo de Carga'!A:A,'Tipo de Carga'!C:C))</f>
        <v>Diesel</v>
      </c>
    </row>
    <row r="2555">
      <c r="A2555" s="16">
        <v>2063.0</v>
      </c>
      <c r="B2555" s="10" t="str">
        <f t="array" ref="B2555">IFERROR(XLOOKUP(A2555,'Asignacion Ene'!A:A,'Asignacion Ene'!C:C))</f>
        <v>PISA Gdl</v>
      </c>
      <c r="C2555" s="10" t="str">
        <f t="array" ref="C2555">IFERROR(XLOOKUP(A2555,'Asignacion Ene'!A:A,'Asignacion Ene'!B:B))</f>
        <v>EC-06</v>
      </c>
      <c r="D2555" s="28">
        <v>45682.0</v>
      </c>
      <c r="E2555" s="16" t="s">
        <v>163</v>
      </c>
      <c r="F2555" s="10" t="str">
        <f t="array" ref="F2555">IFERROR(XLOOKUP(E2555,Operadores!A:A,Operadores!B:B))</f>
        <v>GOMLUI02</v>
      </c>
      <c r="G2555" s="16" t="s">
        <v>83</v>
      </c>
      <c r="H2555" s="13">
        <v>19.38</v>
      </c>
      <c r="I2555" s="18">
        <v>482.0</v>
      </c>
      <c r="J2555" s="15">
        <f t="shared" si="5"/>
        <v>9341.16</v>
      </c>
      <c r="K2555" s="10" t="str">
        <f t="array" ref="K2555">IFERROR(XLOOKUP(G2555,'Tipo de Carga'!A:A,'Tipo de Carga'!B:B))</f>
        <v>Autoabasto</v>
      </c>
      <c r="L2555" s="10">
        <f t="shared" si="2"/>
        <v>4</v>
      </c>
      <c r="M2555" s="10">
        <f t="shared" si="3"/>
        <v>25</v>
      </c>
      <c r="N2555" s="10">
        <f t="shared" si="4"/>
        <v>1</v>
      </c>
      <c r="O2555" s="10" t="str">
        <f t="array" ref="O2555">IFERROR(XLOOKUP(G2555,'Tipo de Carga'!A:A,'Tipo de Carga'!C:C))</f>
        <v>Diesel</v>
      </c>
    </row>
    <row r="2556">
      <c r="A2556" s="16">
        <v>1947.0</v>
      </c>
      <c r="B2556" s="10" t="str">
        <f t="array" ref="B2556">IFERROR(XLOOKUP(A2556,'Asignacion Ene'!A:A,'Asignacion Ene'!C:C))</f>
        <v>Circuitos</v>
      </c>
      <c r="C2556" s="10" t="str">
        <f t="array" ref="C2556">IFERROR(XLOOKUP(A2556,'Asignacion Ene'!A:A,'Asignacion Ene'!B:B))</f>
        <v>EC-03</v>
      </c>
      <c r="D2556" s="28">
        <v>45682.0</v>
      </c>
      <c r="E2556" s="16" t="s">
        <v>41</v>
      </c>
      <c r="F2556" s="10" t="str">
        <f t="array" ref="F2556">IFERROR(XLOOKUP(E2556,Operadores!A:A,Operadores!B:B))</f>
        <v>DAMOS</v>
      </c>
      <c r="G2556" s="16" t="s">
        <v>83</v>
      </c>
      <c r="H2556" s="13">
        <v>19.38</v>
      </c>
      <c r="I2556" s="18">
        <v>479.0</v>
      </c>
      <c r="J2556" s="15">
        <f t="shared" si="5"/>
        <v>9283.02</v>
      </c>
      <c r="K2556" s="10" t="str">
        <f t="array" ref="K2556">IFERROR(XLOOKUP(G2556,'Tipo de Carga'!A:A,'Tipo de Carga'!B:B))</f>
        <v>Autoabasto</v>
      </c>
      <c r="L2556" s="10">
        <f t="shared" si="2"/>
        <v>4</v>
      </c>
      <c r="M2556" s="10">
        <f t="shared" si="3"/>
        <v>25</v>
      </c>
      <c r="N2556" s="10">
        <f t="shared" si="4"/>
        <v>1</v>
      </c>
      <c r="O2556" s="10" t="str">
        <f t="array" ref="O2556">IFERROR(XLOOKUP(G2556,'Tipo de Carga'!A:A,'Tipo de Carga'!C:C))</f>
        <v>Diesel</v>
      </c>
    </row>
    <row r="2557">
      <c r="A2557" s="16">
        <v>1879.0</v>
      </c>
      <c r="B2557" s="10" t="str">
        <f t="array" ref="B2557">IFERROR(XLOOKUP(A2557,'Asignacion Ene'!A:A,'Asignacion Ene'!C:C))</f>
        <v>Circuitos</v>
      </c>
      <c r="C2557" s="10" t="str">
        <f t="array" ref="C2557">IFERROR(XLOOKUP(A2557,'Asignacion Ene'!A:A,'Asignacion Ene'!B:B))</f>
        <v>EC-03</v>
      </c>
      <c r="D2557" s="28">
        <v>45682.0</v>
      </c>
      <c r="E2557" s="16" t="s">
        <v>132</v>
      </c>
      <c r="F2557" s="10" t="str">
        <f t="array" ref="F2557">IFERROR(XLOOKUP(E2557,Operadores!A:A,Operadores!B:B))</f>
        <v>ISLHI</v>
      </c>
      <c r="G2557" s="16" t="s">
        <v>83</v>
      </c>
      <c r="H2557" s="13">
        <v>19.38</v>
      </c>
      <c r="I2557" s="18">
        <v>190.0</v>
      </c>
      <c r="J2557" s="15">
        <f t="shared" si="5"/>
        <v>3682.2</v>
      </c>
      <c r="K2557" s="10" t="str">
        <f t="array" ref="K2557">IFERROR(XLOOKUP(G2557,'Tipo de Carga'!A:A,'Tipo de Carga'!B:B))</f>
        <v>Autoabasto</v>
      </c>
      <c r="L2557" s="10">
        <f t="shared" si="2"/>
        <v>4</v>
      </c>
      <c r="M2557" s="10">
        <f t="shared" si="3"/>
        <v>25</v>
      </c>
      <c r="N2557" s="10">
        <f t="shared" si="4"/>
        <v>1</v>
      </c>
      <c r="O2557" s="10" t="str">
        <f t="array" ref="O2557">IFERROR(XLOOKUP(G2557,'Tipo de Carga'!A:A,'Tipo de Carga'!C:C))</f>
        <v>Diesel</v>
      </c>
    </row>
    <row r="2558">
      <c r="A2558" s="16">
        <v>1996.0</v>
      </c>
      <c r="B2558" s="10" t="str">
        <f t="array" ref="B2558">IFERROR(XLOOKUP(A2558,'Asignacion Ene'!A:A,'Asignacion Ene'!C:C))</f>
        <v>MeLi Dedicado Merida</v>
      </c>
      <c r="C2558" s="10" t="str">
        <f t="array" ref="C2558">IFERROR(XLOOKUP(A2558,'Asignacion Ene'!A:A,'Asignacion Ene'!B:B))</f>
        <v>EC-05</v>
      </c>
      <c r="D2558" s="28">
        <v>45682.0</v>
      </c>
      <c r="E2558" s="16" t="s">
        <v>339</v>
      </c>
      <c r="F2558" s="10" t="str">
        <f t="array" ref="F2558">IFERROR(XLOOKUP(E2558,Operadores!A:A,Operadores!B:B))</f>
        <v>AGUARM</v>
      </c>
      <c r="G2558" s="16" t="s">
        <v>86</v>
      </c>
      <c r="H2558" s="13">
        <v>20.12557</v>
      </c>
      <c r="I2558" s="18">
        <v>421.0</v>
      </c>
      <c r="J2558" s="15">
        <f t="shared" si="5"/>
        <v>8472.86497</v>
      </c>
      <c r="K2558" s="10" t="str">
        <f t="array" ref="K2558">IFERROR(XLOOKUP(G2558,'Tipo de Carga'!A:A,'Tipo de Carga'!B:B))</f>
        <v>Autoabasto</v>
      </c>
      <c r="L2558" s="10">
        <f t="shared" si="2"/>
        <v>4</v>
      </c>
      <c r="M2558" s="10">
        <f t="shared" si="3"/>
        <v>25</v>
      </c>
      <c r="N2558" s="10">
        <f t="shared" si="4"/>
        <v>1</v>
      </c>
      <c r="O2558" s="10" t="str">
        <f t="array" ref="O2558">IFERROR(XLOOKUP(G2558,'Tipo de Carga'!A:A,'Tipo de Carga'!C:C))</f>
        <v>Diesel</v>
      </c>
    </row>
    <row r="2559">
      <c r="A2559" s="16">
        <v>1869.0</v>
      </c>
      <c r="B2559" s="10" t="str">
        <f t="array" ref="B2559">IFERROR(XLOOKUP(A2559,'Asignacion Ene'!A:A,'Asignacion Ene'!C:C))</f>
        <v>Circuitos</v>
      </c>
      <c r="C2559" s="10" t="str">
        <f t="array" ref="C2559">IFERROR(XLOOKUP(A2559,'Asignacion Ene'!A:A,'Asignacion Ene'!B:B))</f>
        <v>EC-03</v>
      </c>
      <c r="D2559" s="28">
        <v>45682.0</v>
      </c>
      <c r="E2559" s="16" t="s">
        <v>213</v>
      </c>
      <c r="F2559" s="10" t="str">
        <f t="array" ref="F2559">IFERROR(XLOOKUP(E2559,Operadores!A:A,Operadores!B:B))</f>
        <v>MERUBA</v>
      </c>
      <c r="G2559" s="16" t="s">
        <v>86</v>
      </c>
      <c r="H2559" s="13">
        <v>20.12557</v>
      </c>
      <c r="I2559" s="18">
        <v>615.0</v>
      </c>
      <c r="J2559" s="15">
        <f t="shared" si="5"/>
        <v>12377.22555</v>
      </c>
      <c r="K2559" s="10" t="str">
        <f t="array" ref="K2559">IFERROR(XLOOKUP(G2559,'Tipo de Carga'!A:A,'Tipo de Carga'!B:B))</f>
        <v>Autoabasto</v>
      </c>
      <c r="L2559" s="10">
        <f t="shared" si="2"/>
        <v>4</v>
      </c>
      <c r="M2559" s="10">
        <f t="shared" si="3"/>
        <v>25</v>
      </c>
      <c r="N2559" s="10">
        <f t="shared" si="4"/>
        <v>1</v>
      </c>
      <c r="O2559" s="10" t="str">
        <f t="array" ref="O2559">IFERROR(XLOOKUP(G2559,'Tipo de Carga'!A:A,'Tipo de Carga'!C:C))</f>
        <v>Diesel</v>
      </c>
    </row>
    <row r="2560">
      <c r="A2560" s="16">
        <v>1745.0</v>
      </c>
      <c r="B2560" s="10" t="str">
        <f t="array" ref="B2560">IFERROR(XLOOKUP(A2560,'Asignacion Ene'!A:A,'Asignacion Ene'!C:C))</f>
        <v>Patieros sucursal</v>
      </c>
      <c r="C2560" s="10" t="str">
        <f t="array" ref="C2560">IFERROR(XLOOKUP(A2560,'Asignacion Ene'!A:A,'Asignacion Ene'!B:B))</f>
        <v>EC-03</v>
      </c>
      <c r="D2560" s="28">
        <v>45682.0</v>
      </c>
      <c r="E2560" s="16" t="s">
        <v>383</v>
      </c>
      <c r="F2560" s="10" t="str">
        <f t="array" ref="F2560">IFERROR(XLOOKUP(E2560,Operadores!A:A,Operadores!B:B))</f>
        <v>CHAAL</v>
      </c>
      <c r="G2560" s="16" t="s">
        <v>86</v>
      </c>
      <c r="H2560" s="13">
        <v>20.12557</v>
      </c>
      <c r="I2560" s="18">
        <v>539.0</v>
      </c>
      <c r="J2560" s="15">
        <f t="shared" si="5"/>
        <v>10847.68223</v>
      </c>
      <c r="K2560" s="10" t="str">
        <f t="array" ref="K2560">IFERROR(XLOOKUP(G2560,'Tipo de Carga'!A:A,'Tipo de Carga'!B:B))</f>
        <v>Autoabasto</v>
      </c>
      <c r="L2560" s="10">
        <f t="shared" si="2"/>
        <v>4</v>
      </c>
      <c r="M2560" s="10">
        <f t="shared" si="3"/>
        <v>25</v>
      </c>
      <c r="N2560" s="10">
        <f t="shared" si="4"/>
        <v>1</v>
      </c>
      <c r="O2560" s="10" t="str">
        <f t="array" ref="O2560">IFERROR(XLOOKUP(G2560,'Tipo de Carga'!A:A,'Tipo de Carga'!C:C))</f>
        <v>Diesel</v>
      </c>
    </row>
    <row r="2561">
      <c r="A2561" s="16">
        <v>1940.0</v>
      </c>
      <c r="B2561" s="10" t="str">
        <f t="array" ref="B2561">IFERROR(XLOOKUP(A2561,'Asignacion Ene'!A:A,'Asignacion Ene'!C:C))</f>
        <v>Circuitos</v>
      </c>
      <c r="C2561" s="10" t="str">
        <f t="array" ref="C2561">IFERROR(XLOOKUP(A2561,'Asignacion Ene'!A:A,'Asignacion Ene'!B:B))</f>
        <v>EC-03</v>
      </c>
      <c r="D2561" s="28">
        <v>45682.0</v>
      </c>
      <c r="E2561" s="16" t="s">
        <v>434</v>
      </c>
      <c r="F2561" s="10" t="str">
        <f t="array" ref="F2561">IFERROR(XLOOKUP(E2561,Operadores!A:A,Operadores!B:B))</f>
        <v>FLOPE</v>
      </c>
      <c r="G2561" s="16" t="s">
        <v>86</v>
      </c>
      <c r="H2561" s="13">
        <v>20.12557</v>
      </c>
      <c r="I2561" s="18">
        <v>315.0</v>
      </c>
      <c r="J2561" s="15">
        <f t="shared" si="5"/>
        <v>6339.55455</v>
      </c>
      <c r="K2561" s="10" t="str">
        <f t="array" ref="K2561">IFERROR(XLOOKUP(G2561,'Tipo de Carga'!A:A,'Tipo de Carga'!B:B))</f>
        <v>Autoabasto</v>
      </c>
      <c r="L2561" s="10">
        <f t="shared" si="2"/>
        <v>4</v>
      </c>
      <c r="M2561" s="10">
        <f t="shared" si="3"/>
        <v>25</v>
      </c>
      <c r="N2561" s="10">
        <f t="shared" si="4"/>
        <v>1</v>
      </c>
      <c r="O2561" s="10" t="str">
        <f t="array" ref="O2561">IFERROR(XLOOKUP(G2561,'Tipo de Carga'!A:A,'Tipo de Carga'!C:C))</f>
        <v>Diesel</v>
      </c>
    </row>
    <row r="2562">
      <c r="A2562" s="16">
        <v>1949.0</v>
      </c>
      <c r="B2562" s="10" t="str">
        <f t="array" ref="B2562">IFERROR(XLOOKUP(A2562,'Asignacion Ene'!A:A,'Asignacion Ene'!C:C))</f>
        <v>MeLi asignado SD</v>
      </c>
      <c r="C2562" s="10" t="str">
        <f t="array" ref="C2562">IFERROR(XLOOKUP(A2562,'Asignacion Ene'!A:A,'Asignacion Ene'!B:B))</f>
        <v>EC-05</v>
      </c>
      <c r="D2562" s="28">
        <v>45682.0</v>
      </c>
      <c r="E2562" s="16" t="s">
        <v>195</v>
      </c>
      <c r="F2562" s="10" t="str">
        <f t="array" ref="F2562">IFERROR(XLOOKUP(E2562,Operadores!A:A,Operadores!B:B))</f>
        <v>MUÑJU</v>
      </c>
      <c r="G2562" s="16" t="s">
        <v>86</v>
      </c>
      <c r="H2562" s="13">
        <v>20.12557</v>
      </c>
      <c r="I2562" s="18">
        <v>469.0</v>
      </c>
      <c r="J2562" s="15">
        <f t="shared" si="5"/>
        <v>9438.89233</v>
      </c>
      <c r="K2562" s="10" t="str">
        <f t="array" ref="K2562">IFERROR(XLOOKUP(G2562,'Tipo de Carga'!A:A,'Tipo de Carga'!B:B))</f>
        <v>Autoabasto</v>
      </c>
      <c r="L2562" s="10">
        <f t="shared" si="2"/>
        <v>4</v>
      </c>
      <c r="M2562" s="10">
        <f t="shared" si="3"/>
        <v>25</v>
      </c>
      <c r="N2562" s="10">
        <f t="shared" si="4"/>
        <v>1</v>
      </c>
      <c r="O2562" s="10" t="str">
        <f t="array" ref="O2562">IFERROR(XLOOKUP(G2562,'Tipo de Carga'!A:A,'Tipo de Carga'!C:C))</f>
        <v>Diesel</v>
      </c>
    </row>
    <row r="2563">
      <c r="A2563" s="16">
        <v>1770.0</v>
      </c>
      <c r="B2563" s="10" t="str">
        <f t="array" ref="B2563">IFERROR(XLOOKUP(A2563,'Asignacion Ene'!A:A,'Asignacion Ene'!C:C))</f>
        <v>Wm Sencillo</v>
      </c>
      <c r="C2563" s="10" t="str">
        <f t="array" ref="C2563">IFERROR(XLOOKUP(A2563,'Asignacion Ene'!A:A,'Asignacion Ene'!B:B))</f>
        <v>EC-08</v>
      </c>
      <c r="D2563" s="28">
        <v>45682.0</v>
      </c>
      <c r="E2563" s="16" t="s">
        <v>435</v>
      </c>
      <c r="F2563" s="10" t="str">
        <f t="array" ref="F2563">IFERROR(XLOOKUP(E2563,Operadores!A:A,Operadores!B:B))</f>
        <v>NUCRIG</v>
      </c>
      <c r="G2563" s="16" t="s">
        <v>39</v>
      </c>
      <c r="H2563" s="13">
        <v>20.806606</v>
      </c>
      <c r="I2563" s="18">
        <v>463.0</v>
      </c>
      <c r="J2563" s="15">
        <f t="shared" si="5"/>
        <v>9633.458578</v>
      </c>
      <c r="K2563" s="10" t="str">
        <f t="array" ref="K2563">IFERROR(XLOOKUP(G2563,'Tipo de Carga'!A:A,'Tipo de Carga'!B:B))</f>
        <v>Autoabasto</v>
      </c>
      <c r="L2563" s="10">
        <f t="shared" si="2"/>
        <v>4</v>
      </c>
      <c r="M2563" s="10">
        <f t="shared" si="3"/>
        <v>25</v>
      </c>
      <c r="N2563" s="10">
        <f t="shared" si="4"/>
        <v>1</v>
      </c>
      <c r="O2563" s="10" t="str">
        <f t="array" ref="O2563">IFERROR(XLOOKUP(G2563,'Tipo de Carga'!A:A,'Tipo de Carga'!C:C))</f>
        <v>Diesel</v>
      </c>
    </row>
    <row r="2564">
      <c r="A2564" s="16">
        <v>2015.0</v>
      </c>
      <c r="B2564" s="10" t="str">
        <f t="array" ref="B2564">IFERROR(XLOOKUP(A2564,'Asignacion Ene'!A:A,'Asignacion Ene'!C:C))</f>
        <v>MeLi Asignado TD</v>
      </c>
      <c r="C2564" s="10" t="str">
        <f t="array" ref="C2564">IFERROR(XLOOKUP(A2564,'Asignacion Ene'!A:A,'Asignacion Ene'!B:B))</f>
        <v>EC-05</v>
      </c>
      <c r="D2564" s="28">
        <v>45682.0</v>
      </c>
      <c r="E2564" s="16" t="s">
        <v>174</v>
      </c>
      <c r="F2564" s="10" t="str">
        <f t="array" ref="F2564">IFERROR(XLOOKUP(E2564,Operadores!A:A,Operadores!B:B))</f>
        <v>BENOSC</v>
      </c>
      <c r="G2564" s="16" t="s">
        <v>39</v>
      </c>
      <c r="H2564" s="13">
        <v>20.806606</v>
      </c>
      <c r="I2564" s="18">
        <v>545.0</v>
      </c>
      <c r="J2564" s="15">
        <f t="shared" si="5"/>
        <v>11339.60027</v>
      </c>
      <c r="K2564" s="10" t="str">
        <f t="array" ref="K2564">IFERROR(XLOOKUP(G2564,'Tipo de Carga'!A:A,'Tipo de Carga'!B:B))</f>
        <v>Autoabasto</v>
      </c>
      <c r="L2564" s="10">
        <f t="shared" si="2"/>
        <v>4</v>
      </c>
      <c r="M2564" s="10">
        <f t="shared" si="3"/>
        <v>25</v>
      </c>
      <c r="N2564" s="10">
        <f t="shared" si="4"/>
        <v>1</v>
      </c>
      <c r="O2564" s="10" t="str">
        <f t="array" ref="O2564">IFERROR(XLOOKUP(G2564,'Tipo de Carga'!A:A,'Tipo de Carga'!C:C))</f>
        <v>Diesel</v>
      </c>
    </row>
    <row r="2565">
      <c r="A2565" s="16">
        <v>2009.0</v>
      </c>
      <c r="B2565" s="10" t="str">
        <f t="array" ref="B2565">IFERROR(XLOOKUP(A2565,'Asignacion Ene'!A:A,'Asignacion Ene'!C:C))</f>
        <v>MeLi Dedicado Merida</v>
      </c>
      <c r="C2565" s="10" t="str">
        <f t="array" ref="C2565">IFERROR(XLOOKUP(A2565,'Asignacion Ene'!A:A,'Asignacion Ene'!B:B))</f>
        <v>EC-05</v>
      </c>
      <c r="D2565" s="28">
        <v>45682.0</v>
      </c>
      <c r="E2565" s="16" t="s">
        <v>166</v>
      </c>
      <c r="F2565" s="10" t="str">
        <f t="array" ref="F2565">IFERROR(XLOOKUP(E2565,Operadores!A:A,Operadores!B:B))</f>
        <v>GONCAR01</v>
      </c>
      <c r="G2565" s="16" t="s">
        <v>39</v>
      </c>
      <c r="H2565" s="13">
        <v>20.806606</v>
      </c>
      <c r="I2565" s="18">
        <v>254.0</v>
      </c>
      <c r="J2565" s="15">
        <f t="shared" si="5"/>
        <v>5284.877924</v>
      </c>
      <c r="K2565" s="10" t="str">
        <f t="array" ref="K2565">IFERROR(XLOOKUP(G2565,'Tipo de Carga'!A:A,'Tipo de Carga'!B:B))</f>
        <v>Autoabasto</v>
      </c>
      <c r="L2565" s="10">
        <f t="shared" si="2"/>
        <v>4</v>
      </c>
      <c r="M2565" s="10">
        <f t="shared" si="3"/>
        <v>25</v>
      </c>
      <c r="N2565" s="10">
        <f t="shared" si="4"/>
        <v>1</v>
      </c>
      <c r="O2565" s="10" t="str">
        <f t="array" ref="O2565">IFERROR(XLOOKUP(G2565,'Tipo de Carga'!A:A,'Tipo de Carga'!C:C))</f>
        <v>Diesel</v>
      </c>
    </row>
    <row r="2566">
      <c r="A2566" s="16">
        <v>1813.0</v>
      </c>
      <c r="B2566" s="10" t="str">
        <f t="array" ref="B2566">IFERROR(XLOOKUP(A2566,'Asignacion Ene'!A:A,'Asignacion Ene'!C:C))</f>
        <v>Wm Full</v>
      </c>
      <c r="C2566" s="10" t="str">
        <f t="array" ref="C2566">IFERROR(XLOOKUP(A2566,'Asignacion Ene'!A:A,'Asignacion Ene'!B:B))</f>
        <v>EC-08</v>
      </c>
      <c r="D2566" s="28">
        <v>45682.0</v>
      </c>
      <c r="E2566" s="16" t="s">
        <v>100</v>
      </c>
      <c r="F2566" s="10" t="str">
        <f t="array" ref="F2566">IFERROR(XLOOKUP(E2566,Operadores!A:A,Operadores!B:B))</f>
        <v>ALFEDI</v>
      </c>
      <c r="G2566" s="16" t="s">
        <v>39</v>
      </c>
      <c r="H2566" s="13">
        <v>20.806606</v>
      </c>
      <c r="I2566" s="18">
        <v>37.0</v>
      </c>
      <c r="J2566" s="15">
        <f t="shared" si="5"/>
        <v>769.844422</v>
      </c>
      <c r="K2566" s="10" t="str">
        <f t="array" ref="K2566">IFERROR(XLOOKUP(G2566,'Tipo de Carga'!A:A,'Tipo de Carga'!B:B))</f>
        <v>Autoabasto</v>
      </c>
      <c r="L2566" s="10">
        <f t="shared" si="2"/>
        <v>4</v>
      </c>
      <c r="M2566" s="10">
        <f t="shared" si="3"/>
        <v>25</v>
      </c>
      <c r="N2566" s="10">
        <f t="shared" si="4"/>
        <v>1</v>
      </c>
      <c r="O2566" s="10" t="str">
        <f t="array" ref="O2566">IFERROR(XLOOKUP(G2566,'Tipo de Carga'!A:A,'Tipo de Carga'!C:C))</f>
        <v>Diesel</v>
      </c>
    </row>
    <row r="2567">
      <c r="A2567" s="16">
        <v>1883.0</v>
      </c>
      <c r="B2567" s="10" t="str">
        <f t="array" ref="B2567">IFERROR(XLOOKUP(A2567,'Asignacion Ene'!A:A,'Asignacion Ene'!C:C))</f>
        <v>Circuitos</v>
      </c>
      <c r="C2567" s="10" t="str">
        <f t="array" ref="C2567">IFERROR(XLOOKUP(A2567,'Asignacion Ene'!A:A,'Asignacion Ene'!B:B))</f>
        <v>EC-03</v>
      </c>
      <c r="D2567" s="28">
        <v>45682.0</v>
      </c>
      <c r="E2567" s="16" t="s">
        <v>375</v>
      </c>
      <c r="F2567" s="10" t="str">
        <f t="array" ref="F2567">IFERROR(XLOOKUP(E2567,Operadores!A:A,Operadores!B:B))</f>
        <v>NARCA</v>
      </c>
      <c r="G2567" s="16" t="s">
        <v>39</v>
      </c>
      <c r="H2567" s="13">
        <v>20.806606</v>
      </c>
      <c r="I2567" s="18">
        <v>330.0</v>
      </c>
      <c r="J2567" s="15">
        <f t="shared" si="5"/>
        <v>6866.17998</v>
      </c>
      <c r="K2567" s="10" t="str">
        <f t="array" ref="K2567">IFERROR(XLOOKUP(G2567,'Tipo de Carga'!A:A,'Tipo de Carga'!B:B))</f>
        <v>Autoabasto</v>
      </c>
      <c r="L2567" s="10">
        <f t="shared" si="2"/>
        <v>4</v>
      </c>
      <c r="M2567" s="10">
        <f t="shared" si="3"/>
        <v>25</v>
      </c>
      <c r="N2567" s="10">
        <f t="shared" si="4"/>
        <v>1</v>
      </c>
      <c r="O2567" s="10" t="str">
        <f t="array" ref="O2567">IFERROR(XLOOKUP(G2567,'Tipo de Carga'!A:A,'Tipo de Carga'!C:C))</f>
        <v>Diesel</v>
      </c>
    </row>
    <row r="2568">
      <c r="A2568" s="16">
        <v>1819.0</v>
      </c>
      <c r="B2568" s="10" t="str">
        <f t="array" ref="B2568">IFERROR(XLOOKUP(A2568,'Asignacion Ene'!A:A,'Asignacion Ene'!C:C))</f>
        <v>Wm Full</v>
      </c>
      <c r="C2568" s="10" t="str">
        <f t="array" ref="C2568">IFERROR(XLOOKUP(A2568,'Asignacion Ene'!A:A,'Asignacion Ene'!B:B))</f>
        <v>EC-08</v>
      </c>
      <c r="D2568" s="28">
        <v>45682.0</v>
      </c>
      <c r="E2568" s="16" t="s">
        <v>100</v>
      </c>
      <c r="F2568" s="10" t="str">
        <f t="array" ref="F2568">IFERROR(XLOOKUP(E2568,Operadores!A:A,Operadores!B:B))</f>
        <v>ALFEDI</v>
      </c>
      <c r="G2568" s="16" t="s">
        <v>39</v>
      </c>
      <c r="H2568" s="13">
        <v>20.806606</v>
      </c>
      <c r="I2568" s="18">
        <v>371.0</v>
      </c>
      <c r="J2568" s="15">
        <f t="shared" si="5"/>
        <v>7719.250826</v>
      </c>
      <c r="K2568" s="10" t="str">
        <f t="array" ref="K2568">IFERROR(XLOOKUP(G2568,'Tipo de Carga'!A:A,'Tipo de Carga'!B:B))</f>
        <v>Autoabasto</v>
      </c>
      <c r="L2568" s="10">
        <f t="shared" si="2"/>
        <v>4</v>
      </c>
      <c r="M2568" s="10">
        <f t="shared" si="3"/>
        <v>25</v>
      </c>
      <c r="N2568" s="10">
        <f t="shared" si="4"/>
        <v>1</v>
      </c>
      <c r="O2568" s="10" t="str">
        <f t="array" ref="O2568">IFERROR(XLOOKUP(G2568,'Tipo de Carga'!A:A,'Tipo de Carga'!C:C))</f>
        <v>Diesel</v>
      </c>
    </row>
    <row r="2569">
      <c r="A2569" s="16">
        <v>2001.0</v>
      </c>
      <c r="B2569" s="10" t="str">
        <f t="array" ref="B2569">IFERROR(XLOOKUP(A2569,'Asignacion Ene'!A:A,'Asignacion Ene'!C:C))</f>
        <v>MeLi Dedicado Merida</v>
      </c>
      <c r="C2569" s="10" t="str">
        <f t="array" ref="C2569">IFERROR(XLOOKUP(A2569,'Asignacion Ene'!A:A,'Asignacion Ene'!B:B))</f>
        <v>EC-05</v>
      </c>
      <c r="D2569" s="28">
        <v>45682.0</v>
      </c>
      <c r="E2569" s="16" t="s">
        <v>362</v>
      </c>
      <c r="F2569" s="10" t="str">
        <f t="array" ref="F2569">IFERROR(XLOOKUP(E2569,Operadores!A:A,Operadores!B:B))</f>
        <v>TRESER</v>
      </c>
      <c r="G2569" s="16" t="s">
        <v>39</v>
      </c>
      <c r="H2569" s="13">
        <v>20.806606</v>
      </c>
      <c r="I2569" s="18">
        <v>260.0</v>
      </c>
      <c r="J2569" s="15">
        <f t="shared" si="5"/>
        <v>5409.71756</v>
      </c>
      <c r="K2569" s="10" t="str">
        <f t="array" ref="K2569">IFERROR(XLOOKUP(G2569,'Tipo de Carga'!A:A,'Tipo de Carga'!B:B))</f>
        <v>Autoabasto</v>
      </c>
      <c r="L2569" s="10">
        <f t="shared" si="2"/>
        <v>4</v>
      </c>
      <c r="M2569" s="10">
        <f t="shared" si="3"/>
        <v>25</v>
      </c>
      <c r="N2569" s="10">
        <f t="shared" si="4"/>
        <v>1</v>
      </c>
      <c r="O2569" s="10" t="str">
        <f t="array" ref="O2569">IFERROR(XLOOKUP(G2569,'Tipo de Carga'!A:A,'Tipo de Carga'!C:C))</f>
        <v>Diesel</v>
      </c>
    </row>
    <row r="2570">
      <c r="A2570" s="16">
        <v>1728.0</v>
      </c>
      <c r="B2570" s="10" t="str">
        <f t="array" ref="B2570">IFERROR(XLOOKUP(A2570,'Asignacion Ene'!A:A,'Asignacion Ene'!C:C))</f>
        <v>Wm Full</v>
      </c>
      <c r="C2570" s="10" t="str">
        <f t="array" ref="C2570">IFERROR(XLOOKUP(A2570,'Asignacion Ene'!A:A,'Asignacion Ene'!B:B))</f>
        <v>EC-08</v>
      </c>
      <c r="D2570" s="28">
        <v>45682.0</v>
      </c>
      <c r="E2570" s="16" t="s">
        <v>93</v>
      </c>
      <c r="F2570" s="10" t="str">
        <f t="array" ref="F2570">IFERROR(XLOOKUP(E2570,Operadores!A:A,Operadores!B:B))</f>
        <v>MARJO13</v>
      </c>
      <c r="G2570" s="16" t="s">
        <v>39</v>
      </c>
      <c r="H2570" s="13">
        <v>20.806606</v>
      </c>
      <c r="I2570" s="18">
        <v>422.0</v>
      </c>
      <c r="J2570" s="15">
        <f t="shared" si="5"/>
        <v>8780.387732</v>
      </c>
      <c r="K2570" s="10" t="str">
        <f t="array" ref="K2570">IFERROR(XLOOKUP(G2570,'Tipo de Carga'!A:A,'Tipo de Carga'!B:B))</f>
        <v>Autoabasto</v>
      </c>
      <c r="L2570" s="10">
        <f t="shared" si="2"/>
        <v>4</v>
      </c>
      <c r="M2570" s="10">
        <f t="shared" si="3"/>
        <v>25</v>
      </c>
      <c r="N2570" s="10">
        <f t="shared" si="4"/>
        <v>1</v>
      </c>
      <c r="O2570" s="10" t="str">
        <f t="array" ref="O2570">IFERROR(XLOOKUP(G2570,'Tipo de Carga'!A:A,'Tipo de Carga'!C:C))</f>
        <v>Diesel</v>
      </c>
    </row>
    <row r="2571">
      <c r="A2571" s="16">
        <v>1730.0</v>
      </c>
      <c r="B2571" s="10" t="str">
        <f t="array" ref="B2571">IFERROR(XLOOKUP(A2571,'Asignacion Ene'!A:A,'Asignacion Ene'!C:C))</f>
        <v>Wm Full</v>
      </c>
      <c r="C2571" s="10" t="str">
        <f t="array" ref="C2571">IFERROR(XLOOKUP(A2571,'Asignacion Ene'!A:A,'Asignacion Ene'!B:B))</f>
        <v>EC-08</v>
      </c>
      <c r="D2571" s="28">
        <v>45682.0</v>
      </c>
      <c r="E2571" s="16" t="s">
        <v>219</v>
      </c>
      <c r="F2571" s="10" t="str">
        <f t="array" ref="F2571">IFERROR(XLOOKUP(E2571,Operadores!A:A,Operadores!B:B))</f>
        <v>LOPERI</v>
      </c>
      <c r="G2571" s="16" t="s">
        <v>39</v>
      </c>
      <c r="H2571" s="13">
        <v>20.806606</v>
      </c>
      <c r="I2571" s="18">
        <v>450.0</v>
      </c>
      <c r="J2571" s="15">
        <f t="shared" si="5"/>
        <v>9362.9727</v>
      </c>
      <c r="K2571" s="10" t="str">
        <f t="array" ref="K2571">IFERROR(XLOOKUP(G2571,'Tipo de Carga'!A:A,'Tipo de Carga'!B:B))</f>
        <v>Autoabasto</v>
      </c>
      <c r="L2571" s="10">
        <f t="shared" si="2"/>
        <v>4</v>
      </c>
      <c r="M2571" s="10">
        <f t="shared" si="3"/>
        <v>25</v>
      </c>
      <c r="N2571" s="10">
        <f t="shared" si="4"/>
        <v>1</v>
      </c>
      <c r="O2571" s="10" t="str">
        <f t="array" ref="O2571">IFERROR(XLOOKUP(G2571,'Tipo de Carga'!A:A,'Tipo de Carga'!C:C))</f>
        <v>Diesel</v>
      </c>
    </row>
    <row r="2572">
      <c r="A2572" s="16">
        <v>1758.0</v>
      </c>
      <c r="B2572" s="10" t="str">
        <f t="array" ref="B2572">IFERROR(XLOOKUP(A2572,'Asignacion Ene'!A:A,'Asignacion Ene'!C:C))</f>
        <v>Wm Full</v>
      </c>
      <c r="C2572" s="10" t="str">
        <f t="array" ref="C2572">IFERROR(XLOOKUP(A2572,'Asignacion Ene'!A:A,'Asignacion Ene'!B:B))</f>
        <v>EC-08</v>
      </c>
      <c r="D2572" s="28">
        <v>45682.0</v>
      </c>
      <c r="E2572" s="16" t="s">
        <v>259</v>
      </c>
      <c r="F2572" s="10" t="str">
        <f t="array" ref="F2572">IFERROR(XLOOKUP(E2572,Operadores!A:A,Operadores!B:B))</f>
        <v>PINGUA</v>
      </c>
      <c r="G2572" s="16" t="s">
        <v>39</v>
      </c>
      <c r="H2572" s="13">
        <v>20.806606</v>
      </c>
      <c r="I2572" s="18">
        <v>448.0</v>
      </c>
      <c r="J2572" s="15">
        <f t="shared" si="5"/>
        <v>9321.359488</v>
      </c>
      <c r="K2572" s="10" t="str">
        <f t="array" ref="K2572">IFERROR(XLOOKUP(G2572,'Tipo de Carga'!A:A,'Tipo de Carga'!B:B))</f>
        <v>Autoabasto</v>
      </c>
      <c r="L2572" s="10">
        <f t="shared" si="2"/>
        <v>4</v>
      </c>
      <c r="M2572" s="10">
        <f t="shared" si="3"/>
        <v>25</v>
      </c>
      <c r="N2572" s="10">
        <f t="shared" si="4"/>
        <v>1</v>
      </c>
      <c r="O2572" s="10" t="str">
        <f t="array" ref="O2572">IFERROR(XLOOKUP(G2572,'Tipo de Carga'!A:A,'Tipo de Carga'!C:C))</f>
        <v>Diesel</v>
      </c>
    </row>
    <row r="2573">
      <c r="A2573" s="16">
        <v>2024.0</v>
      </c>
      <c r="B2573" s="10" t="str">
        <f t="array" ref="B2573">IFERROR(XLOOKUP(A2573,'Asignacion Ene'!A:A,'Asignacion Ene'!C:C))</f>
        <v>MeLi Dedicado Merida</v>
      </c>
      <c r="C2573" s="10" t="str">
        <f t="array" ref="C2573">IFERROR(XLOOKUP(A2573,'Asignacion Ene'!A:A,'Asignacion Ene'!B:B))</f>
        <v>EC-05</v>
      </c>
      <c r="D2573" s="28">
        <v>45682.0</v>
      </c>
      <c r="E2573" s="16" t="s">
        <v>222</v>
      </c>
      <c r="F2573" s="10" t="str">
        <f t="array" ref="F2573">IFERROR(XLOOKUP(E2573,Operadores!A:A,Operadores!B:B))</f>
        <v>TORVIC</v>
      </c>
      <c r="G2573" s="16" t="s">
        <v>39</v>
      </c>
      <c r="H2573" s="13">
        <v>20.806606</v>
      </c>
      <c r="I2573" s="18">
        <v>235.0</v>
      </c>
      <c r="J2573" s="15">
        <f t="shared" si="5"/>
        <v>4889.55241</v>
      </c>
      <c r="K2573" s="10" t="str">
        <f t="array" ref="K2573">IFERROR(XLOOKUP(G2573,'Tipo de Carga'!A:A,'Tipo de Carga'!B:B))</f>
        <v>Autoabasto</v>
      </c>
      <c r="L2573" s="10">
        <f t="shared" si="2"/>
        <v>4</v>
      </c>
      <c r="M2573" s="10">
        <f t="shared" si="3"/>
        <v>25</v>
      </c>
      <c r="N2573" s="10">
        <f t="shared" si="4"/>
        <v>1</v>
      </c>
      <c r="O2573" s="10" t="str">
        <f t="array" ref="O2573">IFERROR(XLOOKUP(G2573,'Tipo de Carga'!A:A,'Tipo de Carga'!C:C))</f>
        <v>Diesel</v>
      </c>
    </row>
    <row r="2574">
      <c r="A2574" s="16">
        <v>1824.0</v>
      </c>
      <c r="B2574" s="10" t="str">
        <f t="array" ref="B2574">IFERROR(XLOOKUP(A2574,'Asignacion Ene'!A:A,'Asignacion Ene'!C:C))</f>
        <v>Wm Full</v>
      </c>
      <c r="C2574" s="10" t="str">
        <f t="array" ref="C2574">IFERROR(XLOOKUP(A2574,'Asignacion Ene'!A:A,'Asignacion Ene'!B:B))</f>
        <v>EC-08</v>
      </c>
      <c r="D2574" s="28">
        <v>45682.0</v>
      </c>
      <c r="E2574" s="16" t="s">
        <v>285</v>
      </c>
      <c r="F2574" s="10" t="str">
        <f t="array" ref="F2574">IFERROR(XLOOKUP(E2574,Operadores!A:A,Operadores!B:B))</f>
        <v>MENJUA01</v>
      </c>
      <c r="G2574" s="16" t="s">
        <v>39</v>
      </c>
      <c r="H2574" s="13">
        <v>20.806606</v>
      </c>
      <c r="I2574" s="18">
        <v>693.0</v>
      </c>
      <c r="J2574" s="15">
        <f t="shared" si="5"/>
        <v>14418.97796</v>
      </c>
      <c r="K2574" s="10" t="str">
        <f t="array" ref="K2574">IFERROR(XLOOKUP(G2574,'Tipo de Carga'!A:A,'Tipo de Carga'!B:B))</f>
        <v>Autoabasto</v>
      </c>
      <c r="L2574" s="10">
        <f t="shared" si="2"/>
        <v>4</v>
      </c>
      <c r="M2574" s="10">
        <f t="shared" si="3"/>
        <v>25</v>
      </c>
      <c r="N2574" s="10">
        <f t="shared" si="4"/>
        <v>1</v>
      </c>
      <c r="O2574" s="10" t="str">
        <f t="array" ref="O2574">IFERROR(XLOOKUP(G2574,'Tipo de Carga'!A:A,'Tipo de Carga'!C:C))</f>
        <v>Diesel</v>
      </c>
    </row>
    <row r="2575">
      <c r="A2575" s="16">
        <v>1818.0</v>
      </c>
      <c r="B2575" s="10" t="str">
        <f t="array" ref="B2575">IFERROR(XLOOKUP(A2575,'Asignacion Ene'!A:A,'Asignacion Ene'!C:C))</f>
        <v>Wm Full</v>
      </c>
      <c r="C2575" s="10" t="str">
        <f t="array" ref="C2575">IFERROR(XLOOKUP(A2575,'Asignacion Ene'!A:A,'Asignacion Ene'!B:B))</f>
        <v>EC-08</v>
      </c>
      <c r="D2575" s="28">
        <v>45682.0</v>
      </c>
      <c r="E2575" s="16" t="s">
        <v>176</v>
      </c>
      <c r="F2575" s="10" t="str">
        <f t="array" ref="F2575">IFERROR(XLOOKUP(E2575,Operadores!A:A,Operadores!B:B))</f>
        <v>HEROCT</v>
      </c>
      <c r="G2575" s="16" t="s">
        <v>39</v>
      </c>
      <c r="H2575" s="13">
        <v>20.806606</v>
      </c>
      <c r="I2575" s="18">
        <v>415.0</v>
      </c>
      <c r="J2575" s="15">
        <f t="shared" si="5"/>
        <v>8634.74149</v>
      </c>
      <c r="K2575" s="10" t="str">
        <f t="array" ref="K2575">IFERROR(XLOOKUP(G2575,'Tipo de Carga'!A:A,'Tipo de Carga'!B:B))</f>
        <v>Autoabasto</v>
      </c>
      <c r="L2575" s="10">
        <f t="shared" si="2"/>
        <v>4</v>
      </c>
      <c r="M2575" s="10">
        <f t="shared" si="3"/>
        <v>25</v>
      </c>
      <c r="N2575" s="10">
        <f t="shared" si="4"/>
        <v>1</v>
      </c>
      <c r="O2575" s="10" t="str">
        <f t="array" ref="O2575">IFERROR(XLOOKUP(G2575,'Tipo de Carga'!A:A,'Tipo de Carga'!C:C))</f>
        <v>Diesel</v>
      </c>
    </row>
    <row r="2576">
      <c r="A2576" s="16">
        <v>1746.0</v>
      </c>
      <c r="B2576" s="10" t="str">
        <f t="array" ref="B2576">IFERROR(XLOOKUP(A2576,'Asignacion Ene'!A:A,'Asignacion Ene'!C:C))</f>
        <v>Wm Full</v>
      </c>
      <c r="C2576" s="10" t="str">
        <f t="array" ref="C2576">IFERROR(XLOOKUP(A2576,'Asignacion Ene'!A:A,'Asignacion Ene'!B:B))</f>
        <v>EC-08</v>
      </c>
      <c r="D2576" s="28">
        <v>45682.0</v>
      </c>
      <c r="E2576" s="16" t="s">
        <v>258</v>
      </c>
      <c r="F2576" s="10" t="str">
        <f t="array" ref="F2576">IFERROR(XLOOKUP(E2576,Operadores!A:A,Operadores!B:B))</f>
        <v>LOPFER</v>
      </c>
      <c r="G2576" s="16" t="s">
        <v>39</v>
      </c>
      <c r="H2576" s="13">
        <v>20.806606</v>
      </c>
      <c r="I2576" s="18">
        <v>445.0</v>
      </c>
      <c r="J2576" s="15">
        <f t="shared" si="5"/>
        <v>9258.93967</v>
      </c>
      <c r="K2576" s="10" t="str">
        <f t="array" ref="K2576">IFERROR(XLOOKUP(G2576,'Tipo de Carga'!A:A,'Tipo de Carga'!B:B))</f>
        <v>Autoabasto</v>
      </c>
      <c r="L2576" s="10">
        <f t="shared" si="2"/>
        <v>4</v>
      </c>
      <c r="M2576" s="10">
        <f t="shared" si="3"/>
        <v>25</v>
      </c>
      <c r="N2576" s="10">
        <f t="shared" si="4"/>
        <v>1</v>
      </c>
      <c r="O2576" s="10" t="str">
        <f t="array" ref="O2576">IFERROR(XLOOKUP(G2576,'Tipo de Carga'!A:A,'Tipo de Carga'!C:C))</f>
        <v>Diesel</v>
      </c>
    </row>
    <row r="2577">
      <c r="A2577" s="16">
        <v>1769.0</v>
      </c>
      <c r="B2577" s="10" t="str">
        <f t="array" ref="B2577">IFERROR(XLOOKUP(A2577,'Asignacion Ene'!A:A,'Asignacion Ene'!C:C))</f>
        <v>Wm Sencillo</v>
      </c>
      <c r="C2577" s="10" t="str">
        <f t="array" ref="C2577">IFERROR(XLOOKUP(A2577,'Asignacion Ene'!A:A,'Asignacion Ene'!B:B))</f>
        <v>EC-08</v>
      </c>
      <c r="D2577" s="28">
        <v>45682.0</v>
      </c>
      <c r="E2577" s="16" t="s">
        <v>321</v>
      </c>
      <c r="F2577" s="10" t="str">
        <f t="array" ref="F2577">IFERROR(XLOOKUP(E2577,Operadores!A:A,Operadores!B:B))</f>
        <v>TOVREN</v>
      </c>
      <c r="G2577" s="16" t="s">
        <v>39</v>
      </c>
      <c r="H2577" s="13">
        <v>20.806606</v>
      </c>
      <c r="I2577" s="18">
        <v>205.0</v>
      </c>
      <c r="J2577" s="15">
        <f t="shared" si="5"/>
        <v>4265.35423</v>
      </c>
      <c r="K2577" s="10" t="str">
        <f t="array" ref="K2577">IFERROR(XLOOKUP(G2577,'Tipo de Carga'!A:A,'Tipo de Carga'!B:B))</f>
        <v>Autoabasto</v>
      </c>
      <c r="L2577" s="10">
        <f t="shared" si="2"/>
        <v>4</v>
      </c>
      <c r="M2577" s="10">
        <f t="shared" si="3"/>
        <v>25</v>
      </c>
      <c r="N2577" s="10">
        <f t="shared" si="4"/>
        <v>1</v>
      </c>
      <c r="O2577" s="10" t="str">
        <f t="array" ref="O2577">IFERROR(XLOOKUP(G2577,'Tipo de Carga'!A:A,'Tipo de Carga'!C:C))</f>
        <v>Diesel</v>
      </c>
    </row>
    <row r="2578">
      <c r="A2578" s="16">
        <v>1817.0</v>
      </c>
      <c r="B2578" s="10" t="str">
        <f t="array" ref="B2578">IFERROR(XLOOKUP(A2578,'Asignacion Ene'!A:A,'Asignacion Ene'!C:C))</f>
        <v>Wm Full</v>
      </c>
      <c r="C2578" s="10" t="str">
        <f t="array" ref="C2578">IFERROR(XLOOKUP(A2578,'Asignacion Ene'!A:A,'Asignacion Ene'!B:B))</f>
        <v>EC-08</v>
      </c>
      <c r="D2578" s="28">
        <v>45682.0</v>
      </c>
      <c r="E2578" s="16" t="s">
        <v>101</v>
      </c>
      <c r="F2578" s="10" t="str">
        <f t="array" ref="F2578">IFERROR(XLOOKUP(E2578,Operadores!A:A,Operadores!B:B))</f>
        <v>RUIROBX</v>
      </c>
      <c r="G2578" s="16" t="s">
        <v>39</v>
      </c>
      <c r="H2578" s="13">
        <v>20.806606</v>
      </c>
      <c r="I2578" s="18">
        <v>383.0</v>
      </c>
      <c r="J2578" s="15">
        <f t="shared" si="5"/>
        <v>7968.930098</v>
      </c>
      <c r="K2578" s="10" t="str">
        <f t="array" ref="K2578">IFERROR(XLOOKUP(G2578,'Tipo de Carga'!A:A,'Tipo de Carga'!B:B))</f>
        <v>Autoabasto</v>
      </c>
      <c r="L2578" s="10">
        <f t="shared" si="2"/>
        <v>4</v>
      </c>
      <c r="M2578" s="10">
        <f t="shared" si="3"/>
        <v>25</v>
      </c>
      <c r="N2578" s="10">
        <f t="shared" si="4"/>
        <v>1</v>
      </c>
      <c r="O2578" s="10" t="str">
        <f t="array" ref="O2578">IFERROR(XLOOKUP(G2578,'Tipo de Carga'!A:A,'Tipo de Carga'!C:C))</f>
        <v>Diesel</v>
      </c>
    </row>
    <row r="2579">
      <c r="A2579" s="16">
        <v>1811.0</v>
      </c>
      <c r="B2579" s="10" t="str">
        <f t="array" ref="B2579">IFERROR(XLOOKUP(A2579,'Asignacion Ene'!A:A,'Asignacion Ene'!C:C))</f>
        <v>Wm Sencillo</v>
      </c>
      <c r="C2579" s="10" t="str">
        <f t="array" ref="C2579">IFERROR(XLOOKUP(A2579,'Asignacion Ene'!A:A,'Asignacion Ene'!B:B))</f>
        <v>EC-08</v>
      </c>
      <c r="D2579" s="28">
        <v>45682.0</v>
      </c>
      <c r="E2579" s="16" t="s">
        <v>284</v>
      </c>
      <c r="F2579" s="10" t="str">
        <f t="array" ref="F2579">IFERROR(XLOOKUP(E2579,Operadores!A:A,Operadores!B:B))</f>
        <v>SOTJES01</v>
      </c>
      <c r="G2579" s="16" t="s">
        <v>39</v>
      </c>
      <c r="H2579" s="13">
        <v>20.806606</v>
      </c>
      <c r="I2579" s="18">
        <v>189.0</v>
      </c>
      <c r="J2579" s="15">
        <f t="shared" si="5"/>
        <v>3932.448534</v>
      </c>
      <c r="K2579" s="10" t="str">
        <f t="array" ref="K2579">IFERROR(XLOOKUP(G2579,'Tipo de Carga'!A:A,'Tipo de Carga'!B:B))</f>
        <v>Autoabasto</v>
      </c>
      <c r="L2579" s="10">
        <f t="shared" si="2"/>
        <v>4</v>
      </c>
      <c r="M2579" s="10">
        <f t="shared" si="3"/>
        <v>25</v>
      </c>
      <c r="N2579" s="10">
        <f t="shared" si="4"/>
        <v>1</v>
      </c>
      <c r="O2579" s="10" t="str">
        <f t="array" ref="O2579">IFERROR(XLOOKUP(G2579,'Tipo de Carga'!A:A,'Tipo de Carga'!C:C))</f>
        <v>Diesel</v>
      </c>
    </row>
    <row r="2580">
      <c r="A2580" s="16">
        <v>2000.0</v>
      </c>
      <c r="B2580" s="10" t="str">
        <f t="array" ref="B2580">IFERROR(XLOOKUP(A2580,'Asignacion Ene'!A:A,'Asignacion Ene'!C:C))</f>
        <v>MeLi Dedicado Merida</v>
      </c>
      <c r="C2580" s="10" t="str">
        <f t="array" ref="C2580">IFERROR(XLOOKUP(A2580,'Asignacion Ene'!A:A,'Asignacion Ene'!B:B))</f>
        <v>EC-05</v>
      </c>
      <c r="D2580" s="28">
        <v>45682.0</v>
      </c>
      <c r="E2580" s="16" t="s">
        <v>94</v>
      </c>
      <c r="F2580" s="10" t="str">
        <f t="array" ref="F2580">IFERROR(XLOOKUP(E2580,Operadores!A:A,Operadores!B:B))</f>
        <v>RODALE</v>
      </c>
      <c r="G2580" s="16" t="s">
        <v>39</v>
      </c>
      <c r="H2580" s="13">
        <v>20.806606</v>
      </c>
      <c r="I2580" s="18">
        <v>385.0</v>
      </c>
      <c r="J2580" s="15">
        <f t="shared" si="5"/>
        <v>8010.54331</v>
      </c>
      <c r="K2580" s="10" t="str">
        <f t="array" ref="K2580">IFERROR(XLOOKUP(G2580,'Tipo de Carga'!A:A,'Tipo de Carga'!B:B))</f>
        <v>Autoabasto</v>
      </c>
      <c r="L2580" s="10">
        <f t="shared" si="2"/>
        <v>4</v>
      </c>
      <c r="M2580" s="10">
        <f t="shared" si="3"/>
        <v>25</v>
      </c>
      <c r="N2580" s="10">
        <f t="shared" si="4"/>
        <v>1</v>
      </c>
      <c r="O2580" s="10" t="str">
        <f t="array" ref="O2580">IFERROR(XLOOKUP(G2580,'Tipo de Carga'!A:A,'Tipo de Carga'!C:C))</f>
        <v>Diesel</v>
      </c>
    </row>
    <row r="2581">
      <c r="A2581" s="16">
        <v>1820.0</v>
      </c>
      <c r="B2581" s="10" t="str">
        <f t="array" ref="B2581">IFERROR(XLOOKUP(A2581,'Asignacion Ene'!A:A,'Asignacion Ene'!C:C))</f>
        <v>Wm Full</v>
      </c>
      <c r="C2581" s="10" t="str">
        <f t="array" ref="C2581">IFERROR(XLOOKUP(A2581,'Asignacion Ene'!A:A,'Asignacion Ene'!B:B))</f>
        <v>EC-08</v>
      </c>
      <c r="D2581" s="28">
        <v>45682.0</v>
      </c>
      <c r="E2581" s="16" t="s">
        <v>167</v>
      </c>
      <c r="F2581" s="10" t="str">
        <f t="array" ref="F2581">IFERROR(XLOOKUP(E2581,Operadores!A:A,Operadores!B:B))</f>
        <v>CAMVI01</v>
      </c>
      <c r="G2581" s="16" t="s">
        <v>39</v>
      </c>
      <c r="H2581" s="13">
        <v>20.806606</v>
      </c>
      <c r="I2581" s="18">
        <v>385.0</v>
      </c>
      <c r="J2581" s="15">
        <f t="shared" si="5"/>
        <v>8010.54331</v>
      </c>
      <c r="K2581" s="10" t="str">
        <f t="array" ref="K2581">IFERROR(XLOOKUP(G2581,'Tipo de Carga'!A:A,'Tipo de Carga'!B:B))</f>
        <v>Autoabasto</v>
      </c>
      <c r="L2581" s="10">
        <f t="shared" si="2"/>
        <v>4</v>
      </c>
      <c r="M2581" s="10">
        <f t="shared" si="3"/>
        <v>25</v>
      </c>
      <c r="N2581" s="10">
        <f t="shared" si="4"/>
        <v>1</v>
      </c>
      <c r="O2581" s="10" t="str">
        <f t="array" ref="O2581">IFERROR(XLOOKUP(G2581,'Tipo de Carga'!A:A,'Tipo de Carga'!C:C))</f>
        <v>Diesel</v>
      </c>
    </row>
    <row r="2582">
      <c r="A2582" s="16">
        <v>2026.0</v>
      </c>
      <c r="B2582" s="10" t="str">
        <f t="array" ref="B2582">IFERROR(XLOOKUP(A2582,'Asignacion Ene'!A:A,'Asignacion Ene'!C:C))</f>
        <v>MeLi Dedicado Merida</v>
      </c>
      <c r="C2582" s="10" t="str">
        <f t="array" ref="C2582">IFERROR(XLOOKUP(A2582,'Asignacion Ene'!A:A,'Asignacion Ene'!B:B))</f>
        <v>EC-05</v>
      </c>
      <c r="D2582" s="28">
        <v>45682.0</v>
      </c>
      <c r="E2582" s="16" t="s">
        <v>224</v>
      </c>
      <c r="F2582" s="10" t="str">
        <f t="array" ref="F2582">IFERROR(XLOOKUP(E2582,Operadores!A:A,Operadores!B:B))</f>
        <v>CRUTOM</v>
      </c>
      <c r="G2582" s="16" t="s">
        <v>39</v>
      </c>
      <c r="H2582" s="13">
        <v>20.806606</v>
      </c>
      <c r="I2582" s="18">
        <v>230.0</v>
      </c>
      <c r="J2582" s="15">
        <f t="shared" si="5"/>
        <v>4785.51938</v>
      </c>
      <c r="K2582" s="10" t="str">
        <f t="array" ref="K2582">IFERROR(XLOOKUP(G2582,'Tipo de Carga'!A:A,'Tipo de Carga'!B:B))</f>
        <v>Autoabasto</v>
      </c>
      <c r="L2582" s="10">
        <f t="shared" si="2"/>
        <v>4</v>
      </c>
      <c r="M2582" s="10">
        <f t="shared" si="3"/>
        <v>25</v>
      </c>
      <c r="N2582" s="10">
        <f t="shared" si="4"/>
        <v>1</v>
      </c>
      <c r="O2582" s="10" t="str">
        <f t="array" ref="O2582">IFERROR(XLOOKUP(G2582,'Tipo de Carga'!A:A,'Tipo de Carga'!C:C))</f>
        <v>Diesel</v>
      </c>
    </row>
    <row r="2583">
      <c r="A2583" s="16">
        <v>1705.0</v>
      </c>
      <c r="B2583" s="10" t="str">
        <f t="array" ref="B2583">IFERROR(XLOOKUP(A2583,'Asignacion Ene'!A:A,'Asignacion Ene'!C:C))</f>
        <v>Wm Full</v>
      </c>
      <c r="C2583" s="10" t="str">
        <f t="array" ref="C2583">IFERROR(XLOOKUP(A2583,'Asignacion Ene'!A:A,'Asignacion Ene'!B:B))</f>
        <v>EC-08</v>
      </c>
      <c r="D2583" s="28">
        <v>45682.0</v>
      </c>
      <c r="E2583" s="16" t="s">
        <v>348</v>
      </c>
      <c r="F2583" s="10" t="str">
        <f t="array" ref="F2583">IFERROR(XLOOKUP(E2583,Operadores!A:A,Operadores!B:B))</f>
        <v>PERVIC</v>
      </c>
      <c r="G2583" s="16" t="s">
        <v>39</v>
      </c>
      <c r="H2583" s="13">
        <v>20.806606</v>
      </c>
      <c r="I2583" s="18">
        <v>421.0</v>
      </c>
      <c r="J2583" s="15">
        <f t="shared" si="5"/>
        <v>8759.581126</v>
      </c>
      <c r="K2583" s="10" t="str">
        <f t="array" ref="K2583">IFERROR(XLOOKUP(G2583,'Tipo de Carga'!A:A,'Tipo de Carga'!B:B))</f>
        <v>Autoabasto</v>
      </c>
      <c r="L2583" s="10">
        <f t="shared" si="2"/>
        <v>4</v>
      </c>
      <c r="M2583" s="10">
        <f t="shared" si="3"/>
        <v>25</v>
      </c>
      <c r="N2583" s="10">
        <f t="shared" si="4"/>
        <v>1</v>
      </c>
      <c r="O2583" s="10" t="str">
        <f t="array" ref="O2583">IFERROR(XLOOKUP(G2583,'Tipo de Carga'!A:A,'Tipo de Carga'!C:C))</f>
        <v>Diesel</v>
      </c>
    </row>
    <row r="2584">
      <c r="A2584" s="16">
        <v>2028.0</v>
      </c>
      <c r="B2584" s="10" t="str">
        <f t="array" ref="B2584">IFERROR(XLOOKUP(A2584,'Asignacion Ene'!A:A,'Asignacion Ene'!C:C))</f>
        <v>MeLi Dedicado Merida</v>
      </c>
      <c r="C2584" s="10" t="str">
        <f t="array" ref="C2584">IFERROR(XLOOKUP(A2584,'Asignacion Ene'!A:A,'Asignacion Ene'!B:B))</f>
        <v>EC-05</v>
      </c>
      <c r="D2584" s="28">
        <v>45682.0</v>
      </c>
      <c r="E2584" s="16" t="s">
        <v>436</v>
      </c>
      <c r="F2584" s="10" t="str">
        <f t="array" ref="F2584">IFERROR(XLOOKUP(E2584,Operadores!A:A,Operadores!B:B))</f>
        <v>MACJAI</v>
      </c>
      <c r="G2584" s="16" t="s">
        <v>39</v>
      </c>
      <c r="H2584" s="13">
        <v>20.806606</v>
      </c>
      <c r="I2584" s="18">
        <v>240.0</v>
      </c>
      <c r="J2584" s="15">
        <f t="shared" si="5"/>
        <v>4993.58544</v>
      </c>
      <c r="K2584" s="10" t="str">
        <f t="array" ref="K2584">IFERROR(XLOOKUP(G2584,'Tipo de Carga'!A:A,'Tipo de Carga'!B:B))</f>
        <v>Autoabasto</v>
      </c>
      <c r="L2584" s="10">
        <f t="shared" si="2"/>
        <v>4</v>
      </c>
      <c r="M2584" s="10">
        <f t="shared" si="3"/>
        <v>25</v>
      </c>
      <c r="N2584" s="10">
        <f t="shared" si="4"/>
        <v>1</v>
      </c>
      <c r="O2584" s="10" t="str">
        <f t="array" ref="O2584">IFERROR(XLOOKUP(G2584,'Tipo de Carga'!A:A,'Tipo de Carga'!C:C))</f>
        <v>Diesel</v>
      </c>
    </row>
    <row r="2585">
      <c r="A2585" s="16">
        <v>2013.0</v>
      </c>
      <c r="B2585" s="10" t="str">
        <f t="array" ref="B2585">IFERROR(XLOOKUP(A2585,'Asignacion Ene'!A:A,'Asignacion Ene'!C:C))</f>
        <v>MeLi Dedicado Merida</v>
      </c>
      <c r="C2585" s="10" t="str">
        <f t="array" ref="C2585">IFERROR(XLOOKUP(A2585,'Asignacion Ene'!A:A,'Asignacion Ene'!B:B))</f>
        <v>EC-05</v>
      </c>
      <c r="D2585" s="28">
        <v>45682.0</v>
      </c>
      <c r="E2585" s="16" t="s">
        <v>35</v>
      </c>
      <c r="F2585" s="10" t="str">
        <f t="array" ref="F2585">IFERROR(XLOOKUP(E2585,Operadores!A:A,Operadores!B:B))</f>
        <v>MONENR</v>
      </c>
      <c r="G2585" s="16" t="s">
        <v>39</v>
      </c>
      <c r="H2585" s="13">
        <v>20.806606</v>
      </c>
      <c r="I2585" s="18">
        <v>450.0</v>
      </c>
      <c r="J2585" s="15">
        <f t="shared" si="5"/>
        <v>9362.9727</v>
      </c>
      <c r="K2585" s="10" t="str">
        <f t="array" ref="K2585">IFERROR(XLOOKUP(G2585,'Tipo de Carga'!A:A,'Tipo de Carga'!B:B))</f>
        <v>Autoabasto</v>
      </c>
      <c r="L2585" s="10">
        <f t="shared" si="2"/>
        <v>4</v>
      </c>
      <c r="M2585" s="10">
        <f t="shared" si="3"/>
        <v>25</v>
      </c>
      <c r="N2585" s="10">
        <f t="shared" si="4"/>
        <v>1</v>
      </c>
      <c r="O2585" s="10" t="str">
        <f t="array" ref="O2585">IFERROR(XLOOKUP(G2585,'Tipo de Carga'!A:A,'Tipo de Carga'!C:C))</f>
        <v>Diesel</v>
      </c>
    </row>
    <row r="2586">
      <c r="A2586" s="16">
        <v>2018.0</v>
      </c>
      <c r="B2586" s="10" t="str">
        <f t="array" ref="B2586">IFERROR(XLOOKUP(A2586,'Asignacion Ene'!A:A,'Asignacion Ene'!C:C))</f>
        <v>MeLi Asignado TD</v>
      </c>
      <c r="C2586" s="10" t="str">
        <f t="array" ref="C2586">IFERROR(XLOOKUP(A2586,'Asignacion Ene'!A:A,'Asignacion Ene'!B:B))</f>
        <v>EC-05</v>
      </c>
      <c r="D2586" s="28">
        <v>45682.0</v>
      </c>
      <c r="E2586" s="16" t="s">
        <v>53</v>
      </c>
      <c r="F2586" s="10" t="str">
        <f t="array" ref="F2586">IFERROR(XLOOKUP(E2586,Operadores!A:A,Operadores!B:B))</f>
        <v>CHAJUA</v>
      </c>
      <c r="G2586" s="16" t="s">
        <v>39</v>
      </c>
      <c r="H2586" s="13">
        <v>20.806606</v>
      </c>
      <c r="I2586" s="18">
        <v>386.0</v>
      </c>
      <c r="J2586" s="15">
        <f t="shared" si="5"/>
        <v>8031.349916</v>
      </c>
      <c r="K2586" s="10" t="str">
        <f t="array" ref="K2586">IFERROR(XLOOKUP(G2586,'Tipo de Carga'!A:A,'Tipo de Carga'!B:B))</f>
        <v>Autoabasto</v>
      </c>
      <c r="L2586" s="10">
        <f t="shared" si="2"/>
        <v>4</v>
      </c>
      <c r="M2586" s="10">
        <f t="shared" si="3"/>
        <v>25</v>
      </c>
      <c r="N2586" s="10">
        <f t="shared" si="4"/>
        <v>1</v>
      </c>
      <c r="O2586" s="10" t="str">
        <f t="array" ref="O2586">IFERROR(XLOOKUP(G2586,'Tipo de Carga'!A:A,'Tipo de Carga'!C:C))</f>
        <v>Diesel</v>
      </c>
    </row>
    <row r="2587">
      <c r="A2587" s="16">
        <v>1991.0</v>
      </c>
      <c r="B2587" s="10" t="str">
        <f t="array" ref="B2587">IFERROR(XLOOKUP(A2587,'Asignacion Ene'!A:A,'Asignacion Ene'!C:C))</f>
        <v>MeLi Dedicado Merida</v>
      </c>
      <c r="C2587" s="10" t="str">
        <f t="array" ref="C2587">IFERROR(XLOOKUP(A2587,'Asignacion Ene'!A:A,'Asignacion Ene'!B:B))</f>
        <v>EC-05</v>
      </c>
      <c r="D2587" s="28">
        <v>45682.0</v>
      </c>
      <c r="E2587" s="16" t="s">
        <v>165</v>
      </c>
      <c r="F2587" s="10" t="str">
        <f t="array" ref="F2587">IFERROR(XLOOKUP(E2587,Operadores!A:A,Operadores!B:B))</f>
        <v>RUEREN</v>
      </c>
      <c r="G2587" s="16" t="s">
        <v>39</v>
      </c>
      <c r="H2587" s="13">
        <v>20.806606</v>
      </c>
      <c r="I2587" s="18">
        <v>466.0</v>
      </c>
      <c r="J2587" s="15">
        <f t="shared" si="5"/>
        <v>9695.878396</v>
      </c>
      <c r="K2587" s="10" t="str">
        <f t="array" ref="K2587">IFERROR(XLOOKUP(G2587,'Tipo de Carga'!A:A,'Tipo de Carga'!B:B))</f>
        <v>Autoabasto</v>
      </c>
      <c r="L2587" s="10">
        <f t="shared" si="2"/>
        <v>4</v>
      </c>
      <c r="M2587" s="10">
        <f t="shared" si="3"/>
        <v>25</v>
      </c>
      <c r="N2587" s="10">
        <f t="shared" si="4"/>
        <v>1</v>
      </c>
      <c r="O2587" s="10" t="str">
        <f t="array" ref="O2587">IFERROR(XLOOKUP(G2587,'Tipo de Carga'!A:A,'Tipo de Carga'!C:C))</f>
        <v>Diesel</v>
      </c>
    </row>
    <row r="2588">
      <c r="A2588" s="16">
        <v>2031.0</v>
      </c>
      <c r="B2588" s="10" t="str">
        <f t="array" ref="B2588">IFERROR(XLOOKUP(A2588,'Asignacion Ene'!A:A,'Asignacion Ene'!C:C))</f>
        <v>MeLi Dedicado Merida</v>
      </c>
      <c r="C2588" s="10" t="str">
        <f t="array" ref="C2588">IFERROR(XLOOKUP(A2588,'Asignacion Ene'!A:A,'Asignacion Ene'!B:B))</f>
        <v>EC-05</v>
      </c>
      <c r="D2588" s="28">
        <v>45682.0</v>
      </c>
      <c r="E2588" s="16" t="s">
        <v>92</v>
      </c>
      <c r="F2588" s="10" t="str">
        <f t="array" ref="F2588">IFERROR(XLOOKUP(E2588,Operadores!A:A,Operadores!B:B))</f>
        <v>SARJO</v>
      </c>
      <c r="G2588" s="16" t="s">
        <v>39</v>
      </c>
      <c r="H2588" s="13">
        <v>20.806606</v>
      </c>
      <c r="I2588" s="18">
        <v>416.0</v>
      </c>
      <c r="J2588" s="15">
        <f t="shared" si="5"/>
        <v>8655.548096</v>
      </c>
      <c r="K2588" s="10" t="str">
        <f t="array" ref="K2588">IFERROR(XLOOKUP(G2588,'Tipo de Carga'!A:A,'Tipo de Carga'!B:B))</f>
        <v>Autoabasto</v>
      </c>
      <c r="L2588" s="10">
        <f t="shared" si="2"/>
        <v>4</v>
      </c>
      <c r="M2588" s="10">
        <f t="shared" si="3"/>
        <v>25</v>
      </c>
      <c r="N2588" s="10">
        <f t="shared" si="4"/>
        <v>1</v>
      </c>
      <c r="O2588" s="10" t="str">
        <f t="array" ref="O2588">IFERROR(XLOOKUP(G2588,'Tipo de Carga'!A:A,'Tipo de Carga'!C:C))</f>
        <v>Diesel</v>
      </c>
    </row>
    <row r="2589">
      <c r="A2589" s="16">
        <v>1969.0</v>
      </c>
      <c r="B2589" s="10" t="str">
        <f t="array" ref="B2589">IFERROR(XLOOKUP(A2589,'Asignacion Ene'!A:A,'Asignacion Ene'!C:C))</f>
        <v>Sayer Vuelteros</v>
      </c>
      <c r="C2589" s="10" t="str">
        <f t="array" ref="C2589">IFERROR(XLOOKUP(A2589,'Asignacion Ene'!A:A,'Asignacion Ene'!B:B))</f>
        <v>EC-04</v>
      </c>
      <c r="D2589" s="28">
        <v>45682.0</v>
      </c>
      <c r="E2589" s="19" t="s">
        <v>80</v>
      </c>
      <c r="F2589" s="10" t="str">
        <f t="array" ref="F2589">IFERROR(XLOOKUP(E2589,Operadores!A:A,Operadores!B:B))</f>
        <v>FIGMAR</v>
      </c>
      <c r="G2589" s="16" t="s">
        <v>103</v>
      </c>
      <c r="H2589" s="13">
        <v>25.29</v>
      </c>
      <c r="I2589" s="18">
        <v>182.0</v>
      </c>
      <c r="J2589" s="15">
        <f t="shared" si="5"/>
        <v>4602.78</v>
      </c>
      <c r="K2589" s="10" t="str">
        <f t="array" ref="K2589">IFERROR(XLOOKUP(G2589,'Tipo de Carga'!A:A,'Tipo de Carga'!B:B))</f>
        <v>Ticket</v>
      </c>
      <c r="L2589" s="10">
        <f t="shared" si="2"/>
        <v>4</v>
      </c>
      <c r="M2589" s="10">
        <f t="shared" si="3"/>
        <v>25</v>
      </c>
      <c r="N2589" s="10">
        <f t="shared" si="4"/>
        <v>1</v>
      </c>
      <c r="O2589" s="10" t="str">
        <f t="array" ref="O2589">IFERROR(XLOOKUP(G2589,'Tipo de Carga'!A:A,'Tipo de Carga'!C:C))</f>
        <v>Diesel</v>
      </c>
    </row>
    <row r="2590">
      <c r="A2590" s="16">
        <v>1972.0</v>
      </c>
      <c r="B2590" s="10" t="str">
        <f t="array" ref="B2590">IFERROR(XLOOKUP(A2590,'Asignacion Ene'!A:A,'Asignacion Ene'!C:C))</f>
        <v>Sayer Sencillo</v>
      </c>
      <c r="C2590" s="10" t="str">
        <f t="array" ref="C2590">IFERROR(XLOOKUP(A2590,'Asignacion Ene'!A:A,'Asignacion Ene'!B:B))</f>
        <v>EC-04</v>
      </c>
      <c r="D2590" s="28">
        <v>45682.0</v>
      </c>
      <c r="E2590" s="19" t="s">
        <v>274</v>
      </c>
      <c r="F2590" s="10" t="str">
        <f t="array" ref="F2590">IFERROR(XLOOKUP(E2590,Operadores!A:A,Operadores!B:B))</f>
        <v>ROMJOS</v>
      </c>
      <c r="G2590" s="16" t="s">
        <v>103</v>
      </c>
      <c r="H2590" s="13">
        <v>25.29</v>
      </c>
      <c r="I2590" s="18">
        <v>123.0</v>
      </c>
      <c r="J2590" s="15">
        <f t="shared" si="5"/>
        <v>3110.67</v>
      </c>
      <c r="K2590" s="10" t="str">
        <f t="array" ref="K2590">IFERROR(XLOOKUP(G2590,'Tipo de Carga'!A:A,'Tipo de Carga'!B:B))</f>
        <v>Ticket</v>
      </c>
      <c r="L2590" s="10">
        <f t="shared" si="2"/>
        <v>4</v>
      </c>
      <c r="M2590" s="10">
        <f t="shared" si="3"/>
        <v>25</v>
      </c>
      <c r="N2590" s="10">
        <f t="shared" si="4"/>
        <v>1</v>
      </c>
      <c r="O2590" s="10" t="str">
        <f t="array" ref="O2590">IFERROR(XLOOKUP(G2590,'Tipo de Carga'!A:A,'Tipo de Carga'!C:C))</f>
        <v>Diesel</v>
      </c>
    </row>
    <row r="2591">
      <c r="A2591" s="16" t="s">
        <v>228</v>
      </c>
      <c r="B2591" s="10" t="str">
        <f t="array" ref="B2591">IFERROR(XLOOKUP(A2591,'Asignacion Ene'!A:A,'Asignacion Ene'!C:C))</f>
        <v>Sayer Patios y T.</v>
      </c>
      <c r="C2591" s="10" t="str">
        <f t="array" ref="C2591">IFERROR(XLOOKUP(A2591,'Asignacion Ene'!A:A,'Asignacion Ene'!B:B))</f>
        <v>EC-04</v>
      </c>
      <c r="D2591" s="28">
        <v>45682.0</v>
      </c>
      <c r="E2591" s="19" t="s">
        <v>229</v>
      </c>
      <c r="F2591" s="10" t="str">
        <f t="array" ref="F2591">IFERROR(XLOOKUP(E2591,Operadores!A:A,Operadores!B:B))</f>
        <v>TAMDAV</v>
      </c>
      <c r="G2591" s="16" t="s">
        <v>103</v>
      </c>
      <c r="H2591" s="13">
        <v>26.29</v>
      </c>
      <c r="I2591" s="18">
        <v>274.0</v>
      </c>
      <c r="J2591" s="15">
        <f t="shared" si="5"/>
        <v>7203.46</v>
      </c>
      <c r="K2591" s="10" t="str">
        <f t="array" ref="K2591">IFERROR(XLOOKUP(G2591,'Tipo de Carga'!A:A,'Tipo de Carga'!B:B))</f>
        <v>Ticket</v>
      </c>
      <c r="L2591" s="10">
        <f t="shared" si="2"/>
        <v>4</v>
      </c>
      <c r="M2591" s="10">
        <f t="shared" si="3"/>
        <v>25</v>
      </c>
      <c r="N2591" s="10">
        <f t="shared" si="4"/>
        <v>1</v>
      </c>
      <c r="O2591" s="10" t="str">
        <f t="array" ref="O2591">IFERROR(XLOOKUP(G2591,'Tipo de Carga'!A:A,'Tipo de Carga'!C:C))</f>
        <v>Diesel</v>
      </c>
    </row>
    <row r="2592">
      <c r="A2592" s="16">
        <v>2091.0</v>
      </c>
      <c r="B2592" s="10" t="str">
        <f t="array" ref="B2592">IFERROR(XLOOKUP(A2592,'Asignacion Ene'!A:A,'Asignacion Ene'!C:C))</f>
        <v>Circuitos</v>
      </c>
      <c r="C2592" s="10" t="str">
        <f t="array" ref="C2592">IFERROR(XLOOKUP(A2592,'Asignacion Ene'!A:A,'Asignacion Ene'!B:B))</f>
        <v>EC-03</v>
      </c>
      <c r="D2592" s="28">
        <v>45682.0</v>
      </c>
      <c r="E2592" s="19" t="s">
        <v>49</v>
      </c>
      <c r="F2592" s="10" t="str">
        <f t="array" ref="F2592">IFERROR(XLOOKUP(E2592,Operadores!A:A,Operadores!B:B))</f>
        <v>ORTJES</v>
      </c>
      <c r="G2592" s="16" t="s">
        <v>103</v>
      </c>
      <c r="H2592" s="13">
        <v>25.65</v>
      </c>
      <c r="I2592" s="18">
        <v>374.0</v>
      </c>
      <c r="J2592" s="15">
        <f t="shared" si="5"/>
        <v>9593.1</v>
      </c>
      <c r="K2592" s="10" t="str">
        <f t="array" ref="K2592">IFERROR(XLOOKUP(G2592,'Tipo de Carga'!A:A,'Tipo de Carga'!B:B))</f>
        <v>Ticket</v>
      </c>
      <c r="L2592" s="10">
        <f t="shared" si="2"/>
        <v>4</v>
      </c>
      <c r="M2592" s="10">
        <f t="shared" si="3"/>
        <v>25</v>
      </c>
      <c r="N2592" s="10">
        <f t="shared" si="4"/>
        <v>1</v>
      </c>
      <c r="O2592" s="10" t="str">
        <f t="array" ref="O2592">IFERROR(XLOOKUP(G2592,'Tipo de Carga'!A:A,'Tipo de Carga'!C:C))</f>
        <v>Diesel</v>
      </c>
    </row>
    <row r="2593">
      <c r="A2593" s="16">
        <v>1956.0</v>
      </c>
      <c r="B2593" s="10" t="str">
        <f t="array" ref="B2593">IFERROR(XLOOKUP(A2593,'Asignacion Ene'!A:A,'Asignacion Ene'!C:C))</f>
        <v>MeLi asignado SD</v>
      </c>
      <c r="C2593" s="10" t="str">
        <f t="array" ref="C2593">IFERROR(XLOOKUP(A2593,'Asignacion Ene'!A:A,'Asignacion Ene'!B:B))</f>
        <v>EC-05</v>
      </c>
      <c r="D2593" s="28">
        <v>45682.0</v>
      </c>
      <c r="E2593" s="19" t="s">
        <v>38</v>
      </c>
      <c r="F2593" s="10" t="str">
        <f t="array" ref="F2593">IFERROR(XLOOKUP(E2593,Operadores!A:A,Operadores!B:B))</f>
        <v>BENMAX</v>
      </c>
      <c r="G2593" s="16" t="s">
        <v>103</v>
      </c>
      <c r="H2593" s="13">
        <v>27.48</v>
      </c>
      <c r="I2593" s="18">
        <v>349.0</v>
      </c>
      <c r="J2593" s="15">
        <f t="shared" si="5"/>
        <v>9590.52</v>
      </c>
      <c r="K2593" s="10" t="str">
        <f t="array" ref="K2593">IFERROR(XLOOKUP(G2593,'Tipo de Carga'!A:A,'Tipo de Carga'!B:B))</f>
        <v>Ticket</v>
      </c>
      <c r="L2593" s="10">
        <f t="shared" si="2"/>
        <v>4</v>
      </c>
      <c r="M2593" s="10">
        <f t="shared" si="3"/>
        <v>25</v>
      </c>
      <c r="N2593" s="10">
        <f t="shared" si="4"/>
        <v>1</v>
      </c>
      <c r="O2593" s="10" t="str">
        <f t="array" ref="O2593">IFERROR(XLOOKUP(G2593,'Tipo de Carga'!A:A,'Tipo de Carga'!C:C))</f>
        <v>Diesel</v>
      </c>
    </row>
    <row r="2594">
      <c r="A2594" s="16">
        <v>2030.0</v>
      </c>
      <c r="B2594" s="10" t="str">
        <f t="array" ref="B2594">IFERROR(XLOOKUP(A2594,'Asignacion Ene'!A:A,'Asignacion Ene'!C:C))</f>
        <v>MeLi Dedicado TD</v>
      </c>
      <c r="C2594" s="10" t="str">
        <f t="array" ref="C2594">IFERROR(XLOOKUP(A2594,'Asignacion Ene'!A:A,'Asignacion Ene'!B:B))</f>
        <v>EC-05</v>
      </c>
      <c r="D2594" s="28">
        <v>45682.0</v>
      </c>
      <c r="E2594" s="19" t="s">
        <v>337</v>
      </c>
      <c r="F2594" s="10" t="str">
        <f t="array" ref="F2594">IFERROR(XLOOKUP(E2594,Operadores!A:A,Operadores!B:B))</f>
        <v>MENBER</v>
      </c>
      <c r="G2594" s="16" t="s">
        <v>103</v>
      </c>
      <c r="H2594" s="13">
        <v>26.36</v>
      </c>
      <c r="I2594" s="18">
        <v>455.0</v>
      </c>
      <c r="J2594" s="15">
        <f t="shared" si="5"/>
        <v>11993.8</v>
      </c>
      <c r="K2594" s="10" t="str">
        <f t="array" ref="K2594">IFERROR(XLOOKUP(G2594,'Tipo de Carga'!A:A,'Tipo de Carga'!B:B))</f>
        <v>Ticket</v>
      </c>
      <c r="L2594" s="10">
        <f t="shared" si="2"/>
        <v>4</v>
      </c>
      <c r="M2594" s="10">
        <f t="shared" si="3"/>
        <v>25</v>
      </c>
      <c r="N2594" s="10">
        <f t="shared" si="4"/>
        <v>1</v>
      </c>
      <c r="O2594" s="10" t="str">
        <f t="array" ref="O2594">IFERROR(XLOOKUP(G2594,'Tipo de Carga'!A:A,'Tipo de Carga'!C:C))</f>
        <v>Diesel</v>
      </c>
    </row>
    <row r="2595">
      <c r="A2595" s="16">
        <v>2027.0</v>
      </c>
      <c r="B2595" s="10" t="str">
        <f t="array" ref="B2595">IFERROR(XLOOKUP(A2595,'Asignacion Ene'!A:A,'Asignacion Ene'!C:C))</f>
        <v>MeLi Dedicado Merida</v>
      </c>
      <c r="C2595" s="10" t="str">
        <f t="array" ref="C2595">IFERROR(XLOOKUP(A2595,'Asignacion Ene'!A:A,'Asignacion Ene'!B:B))</f>
        <v>EC-05</v>
      </c>
      <c r="D2595" s="28">
        <v>45683.0</v>
      </c>
      <c r="E2595" s="16" t="s">
        <v>40</v>
      </c>
      <c r="F2595" s="10" t="str">
        <f t="array" ref="F2595">IFERROR(XLOOKUP(E2595,Operadores!A:A,Operadores!B:B))</f>
        <v>LUNADO</v>
      </c>
      <c r="G2595" s="16" t="s">
        <v>17</v>
      </c>
      <c r="H2595" s="13">
        <v>19.29</v>
      </c>
      <c r="I2595" s="18">
        <v>373.0</v>
      </c>
      <c r="J2595" s="15">
        <f t="shared" si="5"/>
        <v>7195.17</v>
      </c>
      <c r="K2595" s="10" t="str">
        <f t="array" ref="K2595">IFERROR(XLOOKUP(G2595,'Tipo de Carga'!A:A,'Tipo de Carga'!B:B))</f>
        <v>Autoabasto</v>
      </c>
      <c r="L2595" s="10">
        <f t="shared" si="2"/>
        <v>5</v>
      </c>
      <c r="M2595" s="10">
        <f t="shared" si="3"/>
        <v>26</v>
      </c>
      <c r="N2595" s="10">
        <f t="shared" si="4"/>
        <v>1</v>
      </c>
      <c r="O2595" s="10" t="str">
        <f t="array" ref="O2595">IFERROR(XLOOKUP(G2595,'Tipo de Carga'!A:A,'Tipo de Carga'!C:C))</f>
        <v>Diesel</v>
      </c>
    </row>
    <row r="2596">
      <c r="A2596" s="16">
        <v>1956.0</v>
      </c>
      <c r="B2596" s="10" t="str">
        <f t="array" ref="B2596">IFERROR(XLOOKUP(A2596,'Asignacion Ene'!A:A,'Asignacion Ene'!C:C))</f>
        <v>MeLi asignado SD</v>
      </c>
      <c r="C2596" s="10" t="str">
        <f t="array" ref="C2596">IFERROR(XLOOKUP(A2596,'Asignacion Ene'!A:A,'Asignacion Ene'!B:B))</f>
        <v>EC-05</v>
      </c>
      <c r="D2596" s="28">
        <v>45683.0</v>
      </c>
      <c r="E2596" s="16" t="s">
        <v>38</v>
      </c>
      <c r="F2596" s="10" t="str">
        <f t="array" ref="F2596">IFERROR(XLOOKUP(E2596,Operadores!A:A,Operadores!B:B))</f>
        <v>BENMAX</v>
      </c>
      <c r="G2596" s="16" t="s">
        <v>17</v>
      </c>
      <c r="H2596" s="13">
        <v>19.29</v>
      </c>
      <c r="I2596" s="18">
        <v>717.0</v>
      </c>
      <c r="J2596" s="15">
        <f t="shared" si="5"/>
        <v>13830.93</v>
      </c>
      <c r="K2596" s="10" t="str">
        <f t="array" ref="K2596">IFERROR(XLOOKUP(G2596,'Tipo de Carga'!A:A,'Tipo de Carga'!B:B))</f>
        <v>Autoabasto</v>
      </c>
      <c r="L2596" s="10">
        <f t="shared" si="2"/>
        <v>5</v>
      </c>
      <c r="M2596" s="10">
        <f t="shared" si="3"/>
        <v>26</v>
      </c>
      <c r="N2596" s="10">
        <f t="shared" si="4"/>
        <v>1</v>
      </c>
      <c r="O2596" s="10" t="str">
        <f t="array" ref="O2596">IFERROR(XLOOKUP(G2596,'Tipo de Carga'!A:A,'Tipo de Carga'!C:C))</f>
        <v>Diesel</v>
      </c>
    </row>
    <row r="2597">
      <c r="A2597" s="16">
        <v>2021.0</v>
      </c>
      <c r="B2597" s="10" t="str">
        <f t="array" ref="B2597">IFERROR(XLOOKUP(A2597,'Asignacion Ene'!A:A,'Asignacion Ene'!C:C))</f>
        <v>MeLi Dedicado Merida</v>
      </c>
      <c r="C2597" s="10" t="str">
        <f t="array" ref="C2597">IFERROR(XLOOKUP(A2597,'Asignacion Ene'!A:A,'Asignacion Ene'!B:B))</f>
        <v>EC-05</v>
      </c>
      <c r="D2597" s="28">
        <v>45683.0</v>
      </c>
      <c r="E2597" s="16" t="s">
        <v>179</v>
      </c>
      <c r="F2597" s="10" t="str">
        <f t="array" ref="F2597">IFERROR(XLOOKUP(E2597,Operadores!A:A,Operadores!B:B))</f>
        <v>GUTIRV</v>
      </c>
      <c r="G2597" s="16" t="s">
        <v>17</v>
      </c>
      <c r="H2597" s="13">
        <v>19.29</v>
      </c>
      <c r="I2597" s="18">
        <v>272.0</v>
      </c>
      <c r="J2597" s="15">
        <f t="shared" si="5"/>
        <v>5246.88</v>
      </c>
      <c r="K2597" s="10" t="str">
        <f t="array" ref="K2597">IFERROR(XLOOKUP(G2597,'Tipo de Carga'!A:A,'Tipo de Carga'!B:B))</f>
        <v>Autoabasto</v>
      </c>
      <c r="L2597" s="10">
        <f t="shared" si="2"/>
        <v>5</v>
      </c>
      <c r="M2597" s="10">
        <f t="shared" si="3"/>
        <v>26</v>
      </c>
      <c r="N2597" s="10">
        <f t="shared" si="4"/>
        <v>1</v>
      </c>
      <c r="O2597" s="10" t="str">
        <f t="array" ref="O2597">IFERROR(XLOOKUP(G2597,'Tipo de Carga'!A:A,'Tipo de Carga'!C:C))</f>
        <v>Diesel</v>
      </c>
    </row>
    <row r="2598">
      <c r="A2598" s="16">
        <v>2016.0</v>
      </c>
      <c r="B2598" s="10" t="str">
        <f t="array" ref="B2598">IFERROR(XLOOKUP(A2598,'Asignacion Ene'!A:A,'Asignacion Ene'!C:C))</f>
        <v>MeLi Asignado TD</v>
      </c>
      <c r="C2598" s="10" t="str">
        <f t="array" ref="C2598">IFERROR(XLOOKUP(A2598,'Asignacion Ene'!A:A,'Asignacion Ene'!B:B))</f>
        <v>EC-05</v>
      </c>
      <c r="D2598" s="28">
        <v>45683.0</v>
      </c>
      <c r="E2598" s="16" t="s">
        <v>95</v>
      </c>
      <c r="F2598" s="10" t="str">
        <f t="array" ref="F2598">IFERROR(XLOOKUP(E2598,Operadores!A:A,Operadores!B:B))</f>
        <v>VILYON</v>
      </c>
      <c r="G2598" s="16" t="s">
        <v>17</v>
      </c>
      <c r="H2598" s="13">
        <v>19.29</v>
      </c>
      <c r="I2598" s="18">
        <v>321.0</v>
      </c>
      <c r="J2598" s="15">
        <f t="shared" si="5"/>
        <v>6192.09</v>
      </c>
      <c r="K2598" s="10" t="str">
        <f t="array" ref="K2598">IFERROR(XLOOKUP(G2598,'Tipo de Carga'!A:A,'Tipo de Carga'!B:B))</f>
        <v>Autoabasto</v>
      </c>
      <c r="L2598" s="10">
        <f t="shared" si="2"/>
        <v>5</v>
      </c>
      <c r="M2598" s="10">
        <f t="shared" si="3"/>
        <v>26</v>
      </c>
      <c r="N2598" s="10">
        <f t="shared" si="4"/>
        <v>1</v>
      </c>
      <c r="O2598" s="10" t="str">
        <f t="array" ref="O2598">IFERROR(XLOOKUP(G2598,'Tipo de Carga'!A:A,'Tipo de Carga'!C:C))</f>
        <v>Diesel</v>
      </c>
    </row>
    <row r="2599">
      <c r="A2599" s="16">
        <v>2017.0</v>
      </c>
      <c r="B2599" s="10" t="str">
        <f t="array" ref="B2599">IFERROR(XLOOKUP(A2599,'Asignacion Ene'!A:A,'Asignacion Ene'!C:C))</f>
        <v>MeLi Dedicado TD</v>
      </c>
      <c r="C2599" s="10" t="str">
        <f t="array" ref="C2599">IFERROR(XLOOKUP(A2599,'Asignacion Ene'!A:A,'Asignacion Ene'!B:B))</f>
        <v>EC-05</v>
      </c>
      <c r="D2599" s="28">
        <v>45683.0</v>
      </c>
      <c r="E2599" s="16" t="s">
        <v>137</v>
      </c>
      <c r="F2599" s="10" t="str">
        <f t="array" ref="F2599">IFERROR(XLOOKUP(E2599,Operadores!A:A,Operadores!B:B))</f>
        <v>CARCRI01</v>
      </c>
      <c r="G2599" s="16" t="s">
        <v>17</v>
      </c>
      <c r="H2599" s="13">
        <v>19.29</v>
      </c>
      <c r="I2599" s="18">
        <v>299.0</v>
      </c>
      <c r="J2599" s="15">
        <f t="shared" si="5"/>
        <v>5767.71</v>
      </c>
      <c r="K2599" s="10" t="str">
        <f t="array" ref="K2599">IFERROR(XLOOKUP(G2599,'Tipo de Carga'!A:A,'Tipo de Carga'!B:B))</f>
        <v>Autoabasto</v>
      </c>
      <c r="L2599" s="10">
        <f t="shared" si="2"/>
        <v>5</v>
      </c>
      <c r="M2599" s="10">
        <f t="shared" si="3"/>
        <v>26</v>
      </c>
      <c r="N2599" s="10">
        <f t="shared" si="4"/>
        <v>1</v>
      </c>
      <c r="O2599" s="10" t="str">
        <f t="array" ref="O2599">IFERROR(XLOOKUP(G2599,'Tipo de Carga'!A:A,'Tipo de Carga'!C:C))</f>
        <v>Diesel</v>
      </c>
    </row>
    <row r="2600">
      <c r="A2600" s="16">
        <v>2014.0</v>
      </c>
      <c r="B2600" s="10" t="str">
        <f t="array" ref="B2600">IFERROR(XLOOKUP(A2600,'Asignacion Ene'!A:A,'Asignacion Ene'!C:C))</f>
        <v>MeLi Asignado TD</v>
      </c>
      <c r="C2600" s="10" t="str">
        <f t="array" ref="C2600">IFERROR(XLOOKUP(A2600,'Asignacion Ene'!A:A,'Asignacion Ene'!B:B))</f>
        <v>EC-05</v>
      </c>
      <c r="D2600" s="28">
        <v>45683.0</v>
      </c>
      <c r="E2600" s="16" t="s">
        <v>75</v>
      </c>
      <c r="F2600" s="10" t="str">
        <f t="array" ref="F2600">IFERROR(XLOOKUP(E2600,Operadores!A:A,Operadores!B:B))</f>
        <v>OLVJUA01</v>
      </c>
      <c r="G2600" s="16" t="s">
        <v>17</v>
      </c>
      <c r="H2600" s="13">
        <v>19.29</v>
      </c>
      <c r="I2600" s="18">
        <v>610.0</v>
      </c>
      <c r="J2600" s="15">
        <f t="shared" si="5"/>
        <v>11766.9</v>
      </c>
      <c r="K2600" s="10" t="str">
        <f t="array" ref="K2600">IFERROR(XLOOKUP(G2600,'Tipo de Carga'!A:A,'Tipo de Carga'!B:B))</f>
        <v>Autoabasto</v>
      </c>
      <c r="L2600" s="10">
        <f t="shared" si="2"/>
        <v>5</v>
      </c>
      <c r="M2600" s="10">
        <f t="shared" si="3"/>
        <v>26</v>
      </c>
      <c r="N2600" s="10">
        <f t="shared" si="4"/>
        <v>1</v>
      </c>
      <c r="O2600" s="10" t="str">
        <f t="array" ref="O2600">IFERROR(XLOOKUP(G2600,'Tipo de Carga'!A:A,'Tipo de Carga'!C:C))</f>
        <v>Diesel</v>
      </c>
    </row>
    <row r="2601">
      <c r="A2601" s="16">
        <v>1985.0</v>
      </c>
      <c r="B2601" s="10" t="str">
        <f t="array" ref="B2601">IFERROR(XLOOKUP(A2601,'Asignacion Ene'!A:A,'Asignacion Ene'!C:C))</f>
        <v>MeLi Dedicado TD</v>
      </c>
      <c r="C2601" s="10" t="str">
        <f t="array" ref="C2601">IFERROR(XLOOKUP(A2601,'Asignacion Ene'!A:A,'Asignacion Ene'!B:B))</f>
        <v>EC-05</v>
      </c>
      <c r="D2601" s="28">
        <v>45683.0</v>
      </c>
      <c r="E2601" s="16" t="s">
        <v>189</v>
      </c>
      <c r="F2601" s="10" t="str">
        <f t="array" ref="F2601">IFERROR(XLOOKUP(E2601,Operadores!A:A,Operadores!B:B))</f>
        <v>MENMI</v>
      </c>
      <c r="G2601" s="16" t="s">
        <v>17</v>
      </c>
      <c r="H2601" s="13">
        <v>19.29</v>
      </c>
      <c r="I2601" s="18">
        <v>321.0</v>
      </c>
      <c r="J2601" s="15">
        <f t="shared" si="5"/>
        <v>6192.09</v>
      </c>
      <c r="K2601" s="10" t="str">
        <f t="array" ref="K2601">IFERROR(XLOOKUP(G2601,'Tipo de Carga'!A:A,'Tipo de Carga'!B:B))</f>
        <v>Autoabasto</v>
      </c>
      <c r="L2601" s="10">
        <f t="shared" si="2"/>
        <v>5</v>
      </c>
      <c r="M2601" s="10">
        <f t="shared" si="3"/>
        <v>26</v>
      </c>
      <c r="N2601" s="10">
        <f t="shared" si="4"/>
        <v>1</v>
      </c>
      <c r="O2601" s="10" t="str">
        <f t="array" ref="O2601">IFERROR(XLOOKUP(G2601,'Tipo de Carga'!A:A,'Tipo de Carga'!C:C))</f>
        <v>Diesel</v>
      </c>
    </row>
    <row r="2602">
      <c r="A2602" s="16">
        <v>1704.0</v>
      </c>
      <c r="B2602" s="10" t="str">
        <f t="array" ref="B2602">IFERROR(XLOOKUP(A2602,'Asignacion Ene'!A:A,'Asignacion Ene'!C:C))</f>
        <v>Pilgrims Tepo</v>
      </c>
      <c r="C2602" s="10" t="str">
        <f t="array" ref="C2602">IFERROR(XLOOKUP(A2602,'Asignacion Ene'!A:A,'Asignacion Ene'!B:B))</f>
        <v>EC-02</v>
      </c>
      <c r="D2602" s="28">
        <v>45683.0</v>
      </c>
      <c r="E2602" s="16" t="s">
        <v>369</v>
      </c>
      <c r="F2602" s="10" t="str">
        <f t="array" ref="F2602">IFERROR(XLOOKUP(E2602,Operadores!A:A,Operadores!B:B))</f>
        <v>HERJUA01</v>
      </c>
      <c r="G2602" s="16" t="s">
        <v>17</v>
      </c>
      <c r="H2602" s="13">
        <v>19.29</v>
      </c>
      <c r="I2602" s="18">
        <v>180.0</v>
      </c>
      <c r="J2602" s="15">
        <f t="shared" si="5"/>
        <v>3472.2</v>
      </c>
      <c r="K2602" s="10" t="str">
        <f t="array" ref="K2602">IFERROR(XLOOKUP(G2602,'Tipo de Carga'!A:A,'Tipo de Carga'!B:B))</f>
        <v>Autoabasto</v>
      </c>
      <c r="L2602" s="10">
        <f t="shared" si="2"/>
        <v>5</v>
      </c>
      <c r="M2602" s="10">
        <f t="shared" si="3"/>
        <v>26</v>
      </c>
      <c r="N2602" s="10">
        <f t="shared" si="4"/>
        <v>1</v>
      </c>
      <c r="O2602" s="10" t="str">
        <f t="array" ref="O2602">IFERROR(XLOOKUP(G2602,'Tipo de Carga'!A:A,'Tipo de Carga'!C:C))</f>
        <v>Diesel</v>
      </c>
    </row>
    <row r="2603">
      <c r="A2603" s="16">
        <v>1757.0</v>
      </c>
      <c r="B2603" s="10" t="str">
        <f t="array" ref="B2603">IFERROR(XLOOKUP(A2603,'Asignacion Ene'!A:A,'Asignacion Ene'!C:C))</f>
        <v>Pilgrims Tepo</v>
      </c>
      <c r="C2603" s="10" t="str">
        <f t="array" ref="C2603">IFERROR(XLOOKUP(A2603,'Asignacion Ene'!A:A,'Asignacion Ene'!B:B))</f>
        <v>EC-02</v>
      </c>
      <c r="D2603" s="28">
        <v>45683.0</v>
      </c>
      <c r="E2603" s="16" t="s">
        <v>193</v>
      </c>
      <c r="F2603" s="10" t="str">
        <f t="array" ref="F2603">IFERROR(XLOOKUP(E2603,Operadores!A:A,Operadores!B:B))</f>
        <v>MARMIG</v>
      </c>
      <c r="G2603" s="16" t="s">
        <v>17</v>
      </c>
      <c r="H2603" s="13">
        <v>19.29</v>
      </c>
      <c r="I2603" s="18">
        <v>160.0</v>
      </c>
      <c r="J2603" s="15">
        <f t="shared" si="5"/>
        <v>3086.4</v>
      </c>
      <c r="K2603" s="10" t="str">
        <f t="array" ref="K2603">IFERROR(XLOOKUP(G2603,'Tipo de Carga'!A:A,'Tipo de Carga'!B:B))</f>
        <v>Autoabasto</v>
      </c>
      <c r="L2603" s="10">
        <f t="shared" si="2"/>
        <v>5</v>
      </c>
      <c r="M2603" s="10">
        <f t="shared" si="3"/>
        <v>26</v>
      </c>
      <c r="N2603" s="10">
        <f t="shared" si="4"/>
        <v>1</v>
      </c>
      <c r="O2603" s="10" t="str">
        <f t="array" ref="O2603">IFERROR(XLOOKUP(G2603,'Tipo de Carga'!A:A,'Tipo de Carga'!C:C))</f>
        <v>Diesel</v>
      </c>
    </row>
    <row r="2604">
      <c r="A2604" s="16">
        <v>1780.0</v>
      </c>
      <c r="B2604" s="10" t="str">
        <f t="array" ref="B2604">IFERROR(XLOOKUP(A2604,'Asignacion Ene'!A:A,'Asignacion Ene'!C:C))</f>
        <v>Pilgrims Tepo</v>
      </c>
      <c r="C2604" s="10" t="str">
        <f t="array" ref="C2604">IFERROR(XLOOKUP(A2604,'Asignacion Ene'!A:A,'Asignacion Ene'!B:B))</f>
        <v>EC-02</v>
      </c>
      <c r="D2604" s="28">
        <v>45683.0</v>
      </c>
      <c r="E2604" s="16" t="s">
        <v>292</v>
      </c>
      <c r="F2604" s="10" t="str">
        <f t="array" ref="F2604">IFERROR(XLOOKUP(E2604,Operadores!A:A,Operadores!B:B))</f>
        <v>JIMJOR</v>
      </c>
      <c r="G2604" s="16" t="s">
        <v>17</v>
      </c>
      <c r="H2604" s="13">
        <v>19.29</v>
      </c>
      <c r="I2604" s="18">
        <v>130.0</v>
      </c>
      <c r="J2604" s="15">
        <f t="shared" si="5"/>
        <v>2507.7</v>
      </c>
      <c r="K2604" s="10" t="str">
        <f t="array" ref="K2604">IFERROR(XLOOKUP(G2604,'Tipo de Carga'!A:A,'Tipo de Carga'!B:B))</f>
        <v>Autoabasto</v>
      </c>
      <c r="L2604" s="10">
        <f t="shared" si="2"/>
        <v>5</v>
      </c>
      <c r="M2604" s="10">
        <f t="shared" si="3"/>
        <v>26</v>
      </c>
      <c r="N2604" s="10">
        <f t="shared" si="4"/>
        <v>1</v>
      </c>
      <c r="O2604" s="10" t="str">
        <f t="array" ref="O2604">IFERROR(XLOOKUP(G2604,'Tipo de Carga'!A:A,'Tipo de Carga'!C:C))</f>
        <v>Diesel</v>
      </c>
    </row>
    <row r="2605">
      <c r="A2605" s="16">
        <v>1697.0</v>
      </c>
      <c r="B2605" s="10" t="str">
        <f t="array" ref="B2605">IFERROR(XLOOKUP(A2605,'Asignacion Ene'!A:A,'Asignacion Ene'!C:C))</f>
        <v>Pilgrims Tepo</v>
      </c>
      <c r="C2605" s="10" t="str">
        <f t="array" ref="C2605">IFERROR(XLOOKUP(A2605,'Asignacion Ene'!A:A,'Asignacion Ene'!B:B))</f>
        <v>EC-02</v>
      </c>
      <c r="D2605" s="28">
        <v>45683.0</v>
      </c>
      <c r="E2605" s="16" t="s">
        <v>129</v>
      </c>
      <c r="F2605" s="10" t="str">
        <f t="array" ref="F2605">IFERROR(XLOOKUP(E2605,Operadores!A:A,Operadores!B:B))</f>
        <v>SANKEV</v>
      </c>
      <c r="G2605" s="16" t="s">
        <v>17</v>
      </c>
      <c r="H2605" s="13">
        <v>19.29</v>
      </c>
      <c r="I2605" s="18">
        <v>285.0</v>
      </c>
      <c r="J2605" s="15">
        <f t="shared" si="5"/>
        <v>5497.65</v>
      </c>
      <c r="K2605" s="10" t="str">
        <f t="array" ref="K2605">IFERROR(XLOOKUP(G2605,'Tipo de Carga'!A:A,'Tipo de Carga'!B:B))</f>
        <v>Autoabasto</v>
      </c>
      <c r="L2605" s="10">
        <f t="shared" si="2"/>
        <v>5</v>
      </c>
      <c r="M2605" s="10">
        <f t="shared" si="3"/>
        <v>26</v>
      </c>
      <c r="N2605" s="10">
        <f t="shared" si="4"/>
        <v>1</v>
      </c>
      <c r="O2605" s="10" t="str">
        <f t="array" ref="O2605">IFERROR(XLOOKUP(G2605,'Tipo de Carga'!A:A,'Tipo de Carga'!C:C))</f>
        <v>Diesel</v>
      </c>
    </row>
    <row r="2606">
      <c r="A2606" s="16">
        <v>1767.0</v>
      </c>
      <c r="B2606" s="10" t="str">
        <f t="array" ref="B2606">IFERROR(XLOOKUP(A2606,'Asignacion Ene'!A:A,'Asignacion Ene'!C:C))</f>
        <v>Pilgrims Tepo</v>
      </c>
      <c r="C2606" s="10" t="str">
        <f t="array" ref="C2606">IFERROR(XLOOKUP(A2606,'Asignacion Ene'!A:A,'Asignacion Ene'!B:B))</f>
        <v>EC-02</v>
      </c>
      <c r="D2606" s="28">
        <v>45683.0</v>
      </c>
      <c r="E2606" s="16" t="s">
        <v>58</v>
      </c>
      <c r="F2606" s="10" t="str">
        <f t="array" ref="F2606">IFERROR(XLOOKUP(E2606,Operadores!A:A,Operadores!B:B))</f>
        <v>ESTMANX</v>
      </c>
      <c r="G2606" s="16" t="s">
        <v>17</v>
      </c>
      <c r="H2606" s="13">
        <v>19.29</v>
      </c>
      <c r="I2606" s="18">
        <v>62.0</v>
      </c>
      <c r="J2606" s="15">
        <f t="shared" si="5"/>
        <v>1195.98</v>
      </c>
      <c r="K2606" s="10" t="str">
        <f t="array" ref="K2606">IFERROR(XLOOKUP(G2606,'Tipo de Carga'!A:A,'Tipo de Carga'!B:B))</f>
        <v>Autoabasto</v>
      </c>
      <c r="L2606" s="10">
        <f t="shared" si="2"/>
        <v>5</v>
      </c>
      <c r="M2606" s="10">
        <f t="shared" si="3"/>
        <v>26</v>
      </c>
      <c r="N2606" s="10">
        <f t="shared" si="4"/>
        <v>1</v>
      </c>
      <c r="O2606" s="10" t="str">
        <f t="array" ref="O2606">IFERROR(XLOOKUP(G2606,'Tipo de Carga'!A:A,'Tipo de Carga'!C:C))</f>
        <v>Diesel</v>
      </c>
    </row>
    <row r="2607">
      <c r="A2607" s="16">
        <v>1974.0</v>
      </c>
      <c r="B2607" s="10" t="str">
        <f t="array" ref="B2607">IFERROR(XLOOKUP(A2607,'Asignacion Ene'!A:A,'Asignacion Ene'!C:C))</f>
        <v>MeLi asignado SD</v>
      </c>
      <c r="C2607" s="10" t="str">
        <f t="array" ref="C2607">IFERROR(XLOOKUP(A2607,'Asignacion Ene'!A:A,'Asignacion Ene'!B:B))</f>
        <v>EC-05</v>
      </c>
      <c r="D2607" s="28">
        <v>45683.0</v>
      </c>
      <c r="E2607" s="16" t="s">
        <v>91</v>
      </c>
      <c r="F2607" s="10" t="str">
        <f t="array" ref="F2607">IFERROR(XLOOKUP(E2607,Operadores!A:A,Operadores!B:B))</f>
        <v>SOLBRI</v>
      </c>
      <c r="G2607" s="16" t="s">
        <v>17</v>
      </c>
      <c r="H2607" s="13">
        <v>19.29</v>
      </c>
      <c r="I2607" s="18">
        <v>630.0</v>
      </c>
      <c r="J2607" s="15">
        <f t="shared" si="5"/>
        <v>12152.7</v>
      </c>
      <c r="K2607" s="10" t="str">
        <f t="array" ref="K2607">IFERROR(XLOOKUP(G2607,'Tipo de Carga'!A:A,'Tipo de Carga'!B:B))</f>
        <v>Autoabasto</v>
      </c>
      <c r="L2607" s="10">
        <f t="shared" si="2"/>
        <v>5</v>
      </c>
      <c r="M2607" s="10">
        <f t="shared" si="3"/>
        <v>26</v>
      </c>
      <c r="N2607" s="10">
        <f t="shared" si="4"/>
        <v>1</v>
      </c>
      <c r="O2607" s="10" t="str">
        <f t="array" ref="O2607">IFERROR(XLOOKUP(G2607,'Tipo de Carga'!A:A,'Tipo de Carga'!C:C))</f>
        <v>Diesel</v>
      </c>
    </row>
    <row r="2608">
      <c r="A2608" s="16">
        <v>1685.0</v>
      </c>
      <c r="B2608" s="10" t="str">
        <f t="array" ref="B2608">IFERROR(XLOOKUP(A2608,'Asignacion Ene'!A:A,'Asignacion Ene'!C:C))</f>
        <v>Pilgrims Tepo</v>
      </c>
      <c r="C2608" s="10" t="str">
        <f t="array" ref="C2608">IFERROR(XLOOKUP(A2608,'Asignacion Ene'!A:A,'Asignacion Ene'!B:B))</f>
        <v>EC-02</v>
      </c>
      <c r="D2608" s="28">
        <v>45683.0</v>
      </c>
      <c r="E2608" s="16" t="s">
        <v>127</v>
      </c>
      <c r="F2608" s="10" t="str">
        <f t="array" ref="F2608">IFERROR(XLOOKUP(E2608,Operadores!A:A,Operadores!B:B))</f>
        <v>PATRAM</v>
      </c>
      <c r="G2608" s="16" t="s">
        <v>17</v>
      </c>
      <c r="H2608" s="13">
        <v>19.29</v>
      </c>
      <c r="I2608" s="18">
        <v>166.0</v>
      </c>
      <c r="J2608" s="15">
        <f t="shared" si="5"/>
        <v>3202.14</v>
      </c>
      <c r="K2608" s="10" t="str">
        <f t="array" ref="K2608">IFERROR(XLOOKUP(G2608,'Tipo de Carga'!A:A,'Tipo de Carga'!B:B))</f>
        <v>Autoabasto</v>
      </c>
      <c r="L2608" s="10">
        <f t="shared" si="2"/>
        <v>5</v>
      </c>
      <c r="M2608" s="10">
        <f t="shared" si="3"/>
        <v>26</v>
      </c>
      <c r="N2608" s="10">
        <f t="shared" si="4"/>
        <v>1</v>
      </c>
      <c r="O2608" s="10" t="str">
        <f t="array" ref="O2608">IFERROR(XLOOKUP(G2608,'Tipo de Carga'!A:A,'Tipo de Carga'!C:C))</f>
        <v>Diesel</v>
      </c>
    </row>
    <row r="2609">
      <c r="A2609" s="16">
        <v>1735.0</v>
      </c>
      <c r="B2609" s="10" t="str">
        <f t="array" ref="B2609">IFERROR(XLOOKUP(A2609,'Asignacion Ene'!A:A,'Asignacion Ene'!C:C))</f>
        <v>Pilgrims Tepo</v>
      </c>
      <c r="C2609" s="10" t="str">
        <f t="array" ref="C2609">IFERROR(XLOOKUP(A2609,'Asignacion Ene'!A:A,'Asignacion Ene'!B:B))</f>
        <v>EC-02</v>
      </c>
      <c r="D2609" s="28">
        <v>45683.0</v>
      </c>
      <c r="E2609" s="16" t="s">
        <v>370</v>
      </c>
      <c r="F2609" s="10" t="str">
        <f t="array" ref="F2609">IFERROR(XLOOKUP(E2609,Operadores!A:A,Operadores!B:B))</f>
        <v>BOROSC</v>
      </c>
      <c r="G2609" s="16" t="s">
        <v>17</v>
      </c>
      <c r="H2609" s="13">
        <v>19.29</v>
      </c>
      <c r="I2609" s="18">
        <v>146.0</v>
      </c>
      <c r="J2609" s="15">
        <f t="shared" si="5"/>
        <v>2816.34</v>
      </c>
      <c r="K2609" s="10" t="str">
        <f t="array" ref="K2609">IFERROR(XLOOKUP(G2609,'Tipo de Carga'!A:A,'Tipo de Carga'!B:B))</f>
        <v>Autoabasto</v>
      </c>
      <c r="L2609" s="10">
        <f t="shared" si="2"/>
        <v>5</v>
      </c>
      <c r="M2609" s="10">
        <f t="shared" si="3"/>
        <v>26</v>
      </c>
      <c r="N2609" s="10">
        <f t="shared" si="4"/>
        <v>1</v>
      </c>
      <c r="O2609" s="10" t="str">
        <f t="array" ref="O2609">IFERROR(XLOOKUP(G2609,'Tipo de Carga'!A:A,'Tipo de Carga'!C:C))</f>
        <v>Diesel</v>
      </c>
    </row>
    <row r="2610">
      <c r="A2610" s="16">
        <v>2108.0</v>
      </c>
      <c r="B2610" s="10" t="str">
        <f t="array" ref="B2610">IFERROR(XLOOKUP(A2610,'Asignacion Ene'!A:A,'Asignacion Ene'!C:C))</f>
        <v>Available</v>
      </c>
      <c r="C2610" s="10" t="str">
        <f t="array" ref="C2610">IFERROR(XLOOKUP(A2610,'Asignacion Ene'!A:A,'Asignacion Ene'!B:B))</f>
        <v>TTE</v>
      </c>
      <c r="D2610" s="28">
        <v>45683.0</v>
      </c>
      <c r="E2610" s="16" t="s">
        <v>184</v>
      </c>
      <c r="F2610" s="10" t="str">
        <f t="array" ref="F2610">IFERROR(XLOOKUP(E2610,Operadores!A:A,Operadores!B:B))</f>
        <v>ARASAL</v>
      </c>
      <c r="G2610" s="16" t="s">
        <v>17</v>
      </c>
      <c r="H2610" s="13">
        <v>19.29</v>
      </c>
      <c r="I2610" s="18">
        <v>375.0</v>
      </c>
      <c r="J2610" s="15">
        <f t="shared" si="5"/>
        <v>7233.75</v>
      </c>
      <c r="K2610" s="10" t="str">
        <f t="array" ref="K2610">IFERROR(XLOOKUP(G2610,'Tipo de Carga'!A:A,'Tipo de Carga'!B:B))</f>
        <v>Autoabasto</v>
      </c>
      <c r="L2610" s="10">
        <f t="shared" si="2"/>
        <v>5</v>
      </c>
      <c r="M2610" s="10">
        <f t="shared" si="3"/>
        <v>26</v>
      </c>
      <c r="N2610" s="10">
        <f t="shared" si="4"/>
        <v>1</v>
      </c>
      <c r="O2610" s="10" t="str">
        <f t="array" ref="O2610">IFERROR(XLOOKUP(G2610,'Tipo de Carga'!A:A,'Tipo de Carga'!C:C))</f>
        <v>Diesel</v>
      </c>
    </row>
    <row r="2611">
      <c r="A2611" s="16">
        <v>1689.0</v>
      </c>
      <c r="B2611" s="10" t="str">
        <f t="array" ref="B2611">IFERROR(XLOOKUP(A2611,'Asignacion Ene'!A:A,'Asignacion Ene'!C:C))</f>
        <v>Pilgrims Tepo</v>
      </c>
      <c r="C2611" s="10" t="str">
        <f t="array" ref="C2611">IFERROR(XLOOKUP(A2611,'Asignacion Ene'!A:A,'Asignacion Ene'!B:B))</f>
        <v>EC-02</v>
      </c>
      <c r="D2611" s="28">
        <v>45683.0</v>
      </c>
      <c r="E2611" s="16" t="s">
        <v>128</v>
      </c>
      <c r="F2611" s="10" t="str">
        <f t="array" ref="F2611">IFERROR(XLOOKUP(E2611,Operadores!A:A,Operadores!B:B))</f>
        <v>SANJOR</v>
      </c>
      <c r="G2611" s="16" t="s">
        <v>17</v>
      </c>
      <c r="H2611" s="13">
        <v>19.29</v>
      </c>
      <c r="I2611" s="18">
        <v>119.0</v>
      </c>
      <c r="J2611" s="15">
        <f t="shared" si="5"/>
        <v>2295.51</v>
      </c>
      <c r="K2611" s="10" t="str">
        <f t="array" ref="K2611">IFERROR(XLOOKUP(G2611,'Tipo de Carga'!A:A,'Tipo de Carga'!B:B))</f>
        <v>Autoabasto</v>
      </c>
      <c r="L2611" s="10">
        <f t="shared" si="2"/>
        <v>5</v>
      </c>
      <c r="M2611" s="10">
        <f t="shared" si="3"/>
        <v>26</v>
      </c>
      <c r="N2611" s="10">
        <f t="shared" si="4"/>
        <v>1</v>
      </c>
      <c r="O2611" s="10" t="str">
        <f t="array" ref="O2611">IFERROR(XLOOKUP(G2611,'Tipo de Carga'!A:A,'Tipo de Carga'!C:C))</f>
        <v>Diesel</v>
      </c>
    </row>
    <row r="2612">
      <c r="A2612" s="16">
        <v>2086.0</v>
      </c>
      <c r="B2612" s="10" t="str">
        <f t="array" ref="B2612">IFERROR(XLOOKUP(A2612,'Asignacion Ene'!A:A,'Asignacion Ene'!C:C))</f>
        <v>MeLi asignado SD</v>
      </c>
      <c r="C2612" s="10" t="str">
        <f t="array" ref="C2612">IFERROR(XLOOKUP(A2612,'Asignacion Ene'!A:A,'Asignacion Ene'!B:B))</f>
        <v>EC-05</v>
      </c>
      <c r="D2612" s="28">
        <v>45683.0</v>
      </c>
      <c r="E2612" s="16" t="s">
        <v>139</v>
      </c>
      <c r="F2612" s="10" t="str">
        <f t="array" ref="F2612">IFERROR(XLOOKUP(E2612,Operadores!A:A,Operadores!B:B))</f>
        <v>SOSERN</v>
      </c>
      <c r="G2612" s="16" t="s">
        <v>17</v>
      </c>
      <c r="H2612" s="13">
        <v>19.29</v>
      </c>
      <c r="I2612" s="18">
        <v>281.0</v>
      </c>
      <c r="J2612" s="15">
        <f t="shared" si="5"/>
        <v>5420.49</v>
      </c>
      <c r="K2612" s="10" t="str">
        <f t="array" ref="K2612">IFERROR(XLOOKUP(G2612,'Tipo de Carga'!A:A,'Tipo de Carga'!B:B))</f>
        <v>Autoabasto</v>
      </c>
      <c r="L2612" s="10">
        <f t="shared" si="2"/>
        <v>5</v>
      </c>
      <c r="M2612" s="10">
        <f t="shared" si="3"/>
        <v>26</v>
      </c>
      <c r="N2612" s="10">
        <f t="shared" si="4"/>
        <v>1</v>
      </c>
      <c r="O2612" s="10" t="str">
        <f t="array" ref="O2612">IFERROR(XLOOKUP(G2612,'Tipo de Carga'!A:A,'Tipo de Carga'!C:C))</f>
        <v>Diesel</v>
      </c>
    </row>
    <row r="2613">
      <c r="A2613" s="16">
        <v>1731.0</v>
      </c>
      <c r="B2613" s="10" t="str">
        <f t="array" ref="B2613">IFERROR(XLOOKUP(A2613,'Asignacion Ene'!A:A,'Asignacion Ene'!C:C))</f>
        <v>Pilgrims Tepo</v>
      </c>
      <c r="C2613" s="10" t="str">
        <f t="array" ref="C2613">IFERROR(XLOOKUP(A2613,'Asignacion Ene'!A:A,'Asignacion Ene'!B:B))</f>
        <v>EC-02</v>
      </c>
      <c r="D2613" s="28">
        <v>45683.0</v>
      </c>
      <c r="E2613" s="16" t="s">
        <v>270</v>
      </c>
      <c r="F2613" s="10" t="str">
        <f t="array" ref="F2613">IFERROR(XLOOKUP(E2613,Operadores!A:A,Operadores!B:B))</f>
        <v>ROSGIL</v>
      </c>
      <c r="G2613" s="16" t="s">
        <v>17</v>
      </c>
      <c r="H2613" s="13">
        <v>19.29</v>
      </c>
      <c r="I2613" s="18">
        <v>169.0</v>
      </c>
      <c r="J2613" s="15">
        <f t="shared" si="5"/>
        <v>3260.01</v>
      </c>
      <c r="K2613" s="10" t="str">
        <f t="array" ref="K2613">IFERROR(XLOOKUP(G2613,'Tipo de Carga'!A:A,'Tipo de Carga'!B:B))</f>
        <v>Autoabasto</v>
      </c>
      <c r="L2613" s="10">
        <f t="shared" si="2"/>
        <v>5</v>
      </c>
      <c r="M2613" s="10">
        <f t="shared" si="3"/>
        <v>26</v>
      </c>
      <c r="N2613" s="10">
        <f t="shared" si="4"/>
        <v>1</v>
      </c>
      <c r="O2613" s="10" t="str">
        <f t="array" ref="O2613">IFERROR(XLOOKUP(G2613,'Tipo de Carga'!A:A,'Tipo de Carga'!C:C))</f>
        <v>Diesel</v>
      </c>
    </row>
    <row r="2614">
      <c r="A2614" s="16">
        <v>1688.0</v>
      </c>
      <c r="B2614" s="10" t="str">
        <f t="array" ref="B2614">IFERROR(XLOOKUP(A2614,'Asignacion Ene'!A:A,'Asignacion Ene'!C:C))</f>
        <v>Pilgrims Tepo</v>
      </c>
      <c r="C2614" s="10" t="str">
        <f t="array" ref="C2614">IFERROR(XLOOKUP(A2614,'Asignacion Ene'!A:A,'Asignacion Ene'!B:B))</f>
        <v>EC-02</v>
      </c>
      <c r="D2614" s="28">
        <v>45683.0</v>
      </c>
      <c r="E2614" s="16" t="s">
        <v>50</v>
      </c>
      <c r="F2614" s="10" t="str">
        <f t="array" ref="F2614">IFERROR(XLOOKUP(E2614,Operadores!A:A,Operadores!B:B))</f>
        <v>SANJUA07</v>
      </c>
      <c r="G2614" s="16" t="s">
        <v>17</v>
      </c>
      <c r="H2614" s="13">
        <v>19.29</v>
      </c>
      <c r="I2614" s="18">
        <v>235.0</v>
      </c>
      <c r="J2614" s="15">
        <f t="shared" si="5"/>
        <v>4533.15</v>
      </c>
      <c r="K2614" s="10" t="str">
        <f t="array" ref="K2614">IFERROR(XLOOKUP(G2614,'Tipo de Carga'!A:A,'Tipo de Carga'!B:B))</f>
        <v>Autoabasto</v>
      </c>
      <c r="L2614" s="10">
        <f t="shared" si="2"/>
        <v>5</v>
      </c>
      <c r="M2614" s="10">
        <f t="shared" si="3"/>
        <v>26</v>
      </c>
      <c r="N2614" s="10">
        <f t="shared" si="4"/>
        <v>1</v>
      </c>
      <c r="O2614" s="10" t="str">
        <f t="array" ref="O2614">IFERROR(XLOOKUP(G2614,'Tipo de Carga'!A:A,'Tipo de Carga'!C:C))</f>
        <v>Diesel</v>
      </c>
    </row>
    <row r="2615">
      <c r="A2615" s="16">
        <v>1961.0</v>
      </c>
      <c r="B2615" s="10" t="str">
        <f t="array" ref="B2615">IFERROR(XLOOKUP(A2615,'Asignacion Ene'!A:A,'Asignacion Ene'!C:C))</f>
        <v>MeLi asignado SD</v>
      </c>
      <c r="C2615" s="10" t="str">
        <f t="array" ref="C2615">IFERROR(XLOOKUP(A2615,'Asignacion Ene'!A:A,'Asignacion Ene'!B:B))</f>
        <v>EC-05</v>
      </c>
      <c r="D2615" s="28">
        <v>45683.0</v>
      </c>
      <c r="E2615" s="16" t="s">
        <v>387</v>
      </c>
      <c r="F2615" s="10" t="str">
        <f t="array" ref="F2615">IFERROR(XLOOKUP(E2615,Operadores!A:A,Operadores!B:B))</f>
        <v>HERJOS07</v>
      </c>
      <c r="G2615" s="16" t="s">
        <v>17</v>
      </c>
      <c r="H2615" s="13">
        <v>19.29</v>
      </c>
      <c r="I2615" s="18">
        <v>355.0</v>
      </c>
      <c r="J2615" s="15">
        <f t="shared" si="5"/>
        <v>6847.95</v>
      </c>
      <c r="K2615" s="10" t="str">
        <f t="array" ref="K2615">IFERROR(XLOOKUP(G2615,'Tipo de Carga'!A:A,'Tipo de Carga'!B:B))</f>
        <v>Autoabasto</v>
      </c>
      <c r="L2615" s="10">
        <f t="shared" si="2"/>
        <v>5</v>
      </c>
      <c r="M2615" s="10">
        <f t="shared" si="3"/>
        <v>26</v>
      </c>
      <c r="N2615" s="10">
        <f t="shared" si="4"/>
        <v>1</v>
      </c>
      <c r="O2615" s="10" t="str">
        <f t="array" ref="O2615">IFERROR(XLOOKUP(G2615,'Tipo de Carga'!A:A,'Tipo de Carga'!C:C))</f>
        <v>Diesel</v>
      </c>
    </row>
    <row r="2616">
      <c r="A2616" s="16">
        <v>2000.0</v>
      </c>
      <c r="B2616" s="10" t="str">
        <f t="array" ref="B2616">IFERROR(XLOOKUP(A2616,'Asignacion Ene'!A:A,'Asignacion Ene'!C:C))</f>
        <v>MeLi Dedicado Merida</v>
      </c>
      <c r="C2616" s="10" t="str">
        <f t="array" ref="C2616">IFERROR(XLOOKUP(A2616,'Asignacion Ene'!A:A,'Asignacion Ene'!B:B))</f>
        <v>EC-05</v>
      </c>
      <c r="D2616" s="28">
        <v>45683.0</v>
      </c>
      <c r="E2616" s="16" t="s">
        <v>94</v>
      </c>
      <c r="F2616" s="10" t="str">
        <f t="array" ref="F2616">IFERROR(XLOOKUP(E2616,Operadores!A:A,Operadores!B:B))</f>
        <v>RODALE</v>
      </c>
      <c r="G2616" s="16" t="s">
        <v>17</v>
      </c>
      <c r="H2616" s="13">
        <v>19.29</v>
      </c>
      <c r="I2616" s="18">
        <v>285.0</v>
      </c>
      <c r="J2616" s="15">
        <f t="shared" si="5"/>
        <v>5497.65</v>
      </c>
      <c r="K2616" s="10" t="str">
        <f t="array" ref="K2616">IFERROR(XLOOKUP(G2616,'Tipo de Carga'!A:A,'Tipo de Carga'!B:B))</f>
        <v>Autoabasto</v>
      </c>
      <c r="L2616" s="10">
        <f t="shared" si="2"/>
        <v>5</v>
      </c>
      <c r="M2616" s="10">
        <f t="shared" si="3"/>
        <v>26</v>
      </c>
      <c r="N2616" s="10">
        <f t="shared" si="4"/>
        <v>1</v>
      </c>
      <c r="O2616" s="10" t="str">
        <f t="array" ref="O2616">IFERROR(XLOOKUP(G2616,'Tipo de Carga'!A:A,'Tipo de Carga'!C:C))</f>
        <v>Diesel</v>
      </c>
    </row>
    <row r="2617">
      <c r="A2617" s="16">
        <v>1896.0</v>
      </c>
      <c r="B2617" s="10" t="str">
        <f t="array" ref="B2617">IFERROR(XLOOKUP(A2617,'Asignacion Ene'!A:A,'Asignacion Ene'!C:C))</f>
        <v>Hisense</v>
      </c>
      <c r="C2617" s="10" t="str">
        <f t="array" ref="C2617">IFERROR(XLOOKUP(A2617,'Asignacion Ene'!A:A,'Asignacion Ene'!B:B))</f>
        <v>EC-03</v>
      </c>
      <c r="D2617" s="28">
        <v>45683.0</v>
      </c>
      <c r="E2617" s="16" t="s">
        <v>255</v>
      </c>
      <c r="F2617" s="10" t="str">
        <f t="array" ref="F2617">IFERROR(XLOOKUP(E2617,Operadores!A:A,Operadores!B:B))</f>
        <v>BALEDU</v>
      </c>
      <c r="G2617" s="16" t="s">
        <v>17</v>
      </c>
      <c r="H2617" s="13">
        <v>19.29</v>
      </c>
      <c r="I2617" s="18">
        <v>318.0</v>
      </c>
      <c r="J2617" s="15">
        <f t="shared" si="5"/>
        <v>6134.22</v>
      </c>
      <c r="K2617" s="10" t="str">
        <f t="array" ref="K2617">IFERROR(XLOOKUP(G2617,'Tipo de Carga'!A:A,'Tipo de Carga'!B:B))</f>
        <v>Autoabasto</v>
      </c>
      <c r="L2617" s="10">
        <f t="shared" si="2"/>
        <v>5</v>
      </c>
      <c r="M2617" s="10">
        <f t="shared" si="3"/>
        <v>26</v>
      </c>
      <c r="N2617" s="10">
        <f t="shared" si="4"/>
        <v>1</v>
      </c>
      <c r="O2617" s="10" t="str">
        <f t="array" ref="O2617">IFERROR(XLOOKUP(G2617,'Tipo de Carga'!A:A,'Tipo de Carga'!C:C))</f>
        <v>Diesel</v>
      </c>
    </row>
    <row r="2618">
      <c r="A2618" s="16">
        <v>2037.0</v>
      </c>
      <c r="B2618" s="10" t="str">
        <f t="array" ref="B2618">IFERROR(XLOOKUP(A2618,'Asignacion Ene'!A:A,'Asignacion Ene'!C:C))</f>
        <v>Liverpool Local</v>
      </c>
      <c r="C2618" s="10" t="str">
        <f t="array" ref="C2618">IFERROR(XLOOKUP(A2618,'Asignacion Ene'!A:A,'Asignacion Ene'!B:B))</f>
        <v>EC-01</v>
      </c>
      <c r="D2618" s="28">
        <v>45683.0</v>
      </c>
      <c r="E2618" s="16" t="s">
        <v>363</v>
      </c>
      <c r="F2618" s="10" t="str">
        <f t="array" ref="F2618">IFERROR(XLOOKUP(E2618,Operadores!A:A,Operadores!B:B))</f>
        <v>ANGMIG</v>
      </c>
      <c r="G2618" s="16" t="s">
        <v>17</v>
      </c>
      <c r="H2618" s="13">
        <v>19.29</v>
      </c>
      <c r="I2618" s="18">
        <v>447.0</v>
      </c>
      <c r="J2618" s="15">
        <f t="shared" si="5"/>
        <v>8622.63</v>
      </c>
      <c r="K2618" s="10" t="str">
        <f t="array" ref="K2618">IFERROR(XLOOKUP(G2618,'Tipo de Carga'!A:A,'Tipo de Carga'!B:B))</f>
        <v>Autoabasto</v>
      </c>
      <c r="L2618" s="10">
        <f t="shared" si="2"/>
        <v>5</v>
      </c>
      <c r="M2618" s="10">
        <f t="shared" si="3"/>
        <v>26</v>
      </c>
      <c r="N2618" s="10">
        <f t="shared" si="4"/>
        <v>1</v>
      </c>
      <c r="O2618" s="10" t="str">
        <f t="array" ref="O2618">IFERROR(XLOOKUP(G2618,'Tipo de Carga'!A:A,'Tipo de Carga'!C:C))</f>
        <v>Diesel</v>
      </c>
    </row>
    <row r="2619">
      <c r="A2619" s="16">
        <v>1993.0</v>
      </c>
      <c r="B2619" s="10" t="str">
        <f t="array" ref="B2619">IFERROR(XLOOKUP(A2619,'Asignacion Ene'!A:A,'Asignacion Ene'!C:C))</f>
        <v>MeLi Dedicado TD</v>
      </c>
      <c r="C2619" s="10" t="str">
        <f t="array" ref="C2619">IFERROR(XLOOKUP(A2619,'Asignacion Ene'!A:A,'Asignacion Ene'!B:B))</f>
        <v>EC-05</v>
      </c>
      <c r="D2619" s="28">
        <v>45683.0</v>
      </c>
      <c r="E2619" s="16" t="s">
        <v>374</v>
      </c>
      <c r="F2619" s="10" t="str">
        <f t="array" ref="F2619">IFERROR(XLOOKUP(E2619,Operadores!A:A,Operadores!B:B))</f>
        <v>CELJOS</v>
      </c>
      <c r="G2619" s="16" t="s">
        <v>17</v>
      </c>
      <c r="H2619" s="13">
        <v>19.29</v>
      </c>
      <c r="I2619" s="18">
        <v>502.0</v>
      </c>
      <c r="J2619" s="15">
        <f t="shared" si="5"/>
        <v>9683.58</v>
      </c>
      <c r="K2619" s="10" t="str">
        <f t="array" ref="K2619">IFERROR(XLOOKUP(G2619,'Tipo de Carga'!A:A,'Tipo de Carga'!B:B))</f>
        <v>Autoabasto</v>
      </c>
      <c r="L2619" s="10">
        <f t="shared" si="2"/>
        <v>5</v>
      </c>
      <c r="M2619" s="10">
        <f t="shared" si="3"/>
        <v>26</v>
      </c>
      <c r="N2619" s="10">
        <f t="shared" si="4"/>
        <v>1</v>
      </c>
      <c r="O2619" s="10" t="str">
        <f t="array" ref="O2619">IFERROR(XLOOKUP(G2619,'Tipo de Carga'!A:A,'Tipo de Carga'!C:C))</f>
        <v>Diesel</v>
      </c>
    </row>
    <row r="2620">
      <c r="A2620" s="16">
        <v>1788.0</v>
      </c>
      <c r="B2620" s="10" t="str">
        <f t="array" ref="B2620">IFERROR(XLOOKUP(A2620,'Asignacion Ene'!A:A,'Asignacion Ene'!C:C))</f>
        <v>Liverpool Local</v>
      </c>
      <c r="C2620" s="10" t="str">
        <f t="array" ref="C2620">IFERROR(XLOOKUP(A2620,'Asignacion Ene'!A:A,'Asignacion Ene'!B:B))</f>
        <v>EC-01</v>
      </c>
      <c r="D2620" s="28">
        <v>45683.0</v>
      </c>
      <c r="E2620" s="16" t="s">
        <v>115</v>
      </c>
      <c r="F2620" s="10" t="str">
        <f t="array" ref="F2620">IFERROR(XLOOKUP(E2620,Operadores!A:A,Operadores!B:B))</f>
        <v>PERMAR01</v>
      </c>
      <c r="G2620" s="16" t="s">
        <v>17</v>
      </c>
      <c r="H2620" s="13">
        <v>19.29</v>
      </c>
      <c r="I2620" s="18">
        <v>233.0</v>
      </c>
      <c r="J2620" s="15">
        <f t="shared" si="5"/>
        <v>4494.57</v>
      </c>
      <c r="K2620" s="10" t="str">
        <f t="array" ref="K2620">IFERROR(XLOOKUP(G2620,'Tipo de Carga'!A:A,'Tipo de Carga'!B:B))</f>
        <v>Autoabasto</v>
      </c>
      <c r="L2620" s="10">
        <f t="shared" si="2"/>
        <v>5</v>
      </c>
      <c r="M2620" s="10">
        <f t="shared" si="3"/>
        <v>26</v>
      </c>
      <c r="N2620" s="10">
        <f t="shared" si="4"/>
        <v>1</v>
      </c>
      <c r="O2620" s="10" t="str">
        <f t="array" ref="O2620">IFERROR(XLOOKUP(G2620,'Tipo de Carga'!A:A,'Tipo de Carga'!C:C))</f>
        <v>Diesel</v>
      </c>
    </row>
    <row r="2621">
      <c r="A2621" s="16">
        <v>1874.0</v>
      </c>
      <c r="B2621" s="10" t="str">
        <f t="array" ref="B2621">IFERROR(XLOOKUP(A2621,'Asignacion Ene'!A:A,'Asignacion Ene'!C:C))</f>
        <v>Circuitos</v>
      </c>
      <c r="C2621" s="10" t="str">
        <f t="array" ref="C2621">IFERROR(XLOOKUP(A2621,'Asignacion Ene'!A:A,'Asignacion Ene'!B:B))</f>
        <v>EC-03</v>
      </c>
      <c r="D2621" s="28">
        <v>45683.0</v>
      </c>
      <c r="E2621" s="16" t="s">
        <v>27</v>
      </c>
      <c r="F2621" s="10" t="str">
        <f t="array" ref="F2621">IFERROR(XLOOKUP(E2621,Operadores!A:A,Operadores!B:B))</f>
        <v>CONMAU</v>
      </c>
      <c r="G2621" s="16" t="s">
        <v>17</v>
      </c>
      <c r="H2621" s="13">
        <v>19.29</v>
      </c>
      <c r="I2621" s="18">
        <v>284.0</v>
      </c>
      <c r="J2621" s="15">
        <f t="shared" si="5"/>
        <v>5478.36</v>
      </c>
      <c r="K2621" s="10" t="str">
        <f t="array" ref="K2621">IFERROR(XLOOKUP(G2621,'Tipo de Carga'!A:A,'Tipo de Carga'!B:B))</f>
        <v>Autoabasto</v>
      </c>
      <c r="L2621" s="10">
        <f t="shared" si="2"/>
        <v>5</v>
      </c>
      <c r="M2621" s="10">
        <f t="shared" si="3"/>
        <v>26</v>
      </c>
      <c r="N2621" s="10">
        <f t="shared" si="4"/>
        <v>1</v>
      </c>
      <c r="O2621" s="10" t="str">
        <f t="array" ref="O2621">IFERROR(XLOOKUP(G2621,'Tipo de Carga'!A:A,'Tipo de Carga'!C:C))</f>
        <v>Diesel</v>
      </c>
    </row>
    <row r="2622">
      <c r="A2622" s="16">
        <v>1727.0</v>
      </c>
      <c r="B2622" s="10" t="str">
        <f t="array" ref="B2622">IFERROR(XLOOKUP(A2622,'Asignacion Ene'!A:A,'Asignacion Ene'!C:C))</f>
        <v>Liverpool Local</v>
      </c>
      <c r="C2622" s="10" t="str">
        <f t="array" ref="C2622">IFERROR(XLOOKUP(A2622,'Asignacion Ene'!A:A,'Asignacion Ene'!B:B))</f>
        <v>EC-01</v>
      </c>
      <c r="D2622" s="28">
        <v>45683.0</v>
      </c>
      <c r="E2622" s="16" t="s">
        <v>351</v>
      </c>
      <c r="F2622" s="10" t="str">
        <f t="array" ref="F2622">IFERROR(XLOOKUP(E2622,Operadores!A:A,Operadores!B:B))</f>
        <v>SANBEN</v>
      </c>
      <c r="G2622" s="16" t="s">
        <v>17</v>
      </c>
      <c r="H2622" s="13">
        <v>19.29</v>
      </c>
      <c r="I2622" s="18">
        <v>513.0</v>
      </c>
      <c r="J2622" s="15">
        <f t="shared" si="5"/>
        <v>9895.77</v>
      </c>
      <c r="K2622" s="10" t="str">
        <f t="array" ref="K2622">IFERROR(XLOOKUP(G2622,'Tipo de Carga'!A:A,'Tipo de Carga'!B:B))</f>
        <v>Autoabasto</v>
      </c>
      <c r="L2622" s="10">
        <f t="shared" si="2"/>
        <v>5</v>
      </c>
      <c r="M2622" s="10">
        <f t="shared" si="3"/>
        <v>26</v>
      </c>
      <c r="N2622" s="10">
        <f t="shared" si="4"/>
        <v>1</v>
      </c>
      <c r="O2622" s="10" t="str">
        <f t="array" ref="O2622">IFERROR(XLOOKUP(G2622,'Tipo de Carga'!A:A,'Tipo de Carga'!C:C))</f>
        <v>Diesel</v>
      </c>
    </row>
    <row r="2623">
      <c r="A2623" s="16">
        <v>1975.0</v>
      </c>
      <c r="B2623" s="10" t="str">
        <f t="array" ref="B2623">IFERROR(XLOOKUP(A2623,'Asignacion Ene'!A:A,'Asignacion Ene'!C:C))</f>
        <v>Sayer Sencillo</v>
      </c>
      <c r="C2623" s="10" t="str">
        <f t="array" ref="C2623">IFERROR(XLOOKUP(A2623,'Asignacion Ene'!A:A,'Asignacion Ene'!B:B))</f>
        <v>EC-04</v>
      </c>
      <c r="D2623" s="28">
        <v>45683.0</v>
      </c>
      <c r="E2623" s="16" t="s">
        <v>247</v>
      </c>
      <c r="F2623" s="10" t="str">
        <f t="array" ref="F2623">IFERROR(XLOOKUP(E2623,Operadores!A:A,Operadores!B:B))</f>
        <v>SANMAN</v>
      </c>
      <c r="G2623" s="16" t="s">
        <v>77</v>
      </c>
      <c r="H2623" s="13">
        <v>19.38</v>
      </c>
      <c r="I2623" s="18">
        <v>207.0</v>
      </c>
      <c r="J2623" s="15">
        <f t="shared" si="5"/>
        <v>4011.66</v>
      </c>
      <c r="K2623" s="10" t="str">
        <f t="array" ref="K2623">IFERROR(XLOOKUP(G2623,'Tipo de Carga'!A:A,'Tipo de Carga'!B:B))</f>
        <v>Autoabasto</v>
      </c>
      <c r="L2623" s="10">
        <f t="shared" si="2"/>
        <v>5</v>
      </c>
      <c r="M2623" s="10">
        <f t="shared" si="3"/>
        <v>26</v>
      </c>
      <c r="N2623" s="10">
        <f t="shared" si="4"/>
        <v>1</v>
      </c>
      <c r="O2623" s="10" t="str">
        <f t="array" ref="O2623">IFERROR(XLOOKUP(G2623,'Tipo de Carga'!A:A,'Tipo de Carga'!C:C))</f>
        <v>Diesel</v>
      </c>
    </row>
    <row r="2624">
      <c r="A2624" s="16">
        <v>1969.0</v>
      </c>
      <c r="B2624" s="10" t="str">
        <f t="array" ref="B2624">IFERROR(XLOOKUP(A2624,'Asignacion Ene'!A:A,'Asignacion Ene'!C:C))</f>
        <v>Sayer Vuelteros</v>
      </c>
      <c r="C2624" s="10" t="str">
        <f t="array" ref="C2624">IFERROR(XLOOKUP(A2624,'Asignacion Ene'!A:A,'Asignacion Ene'!B:B))</f>
        <v>EC-04</v>
      </c>
      <c r="D2624" s="28">
        <v>45683.0</v>
      </c>
      <c r="E2624" s="16" t="s">
        <v>80</v>
      </c>
      <c r="F2624" s="10" t="str">
        <f t="array" ref="F2624">IFERROR(XLOOKUP(E2624,Operadores!A:A,Operadores!B:B))</f>
        <v>FIGMAR</v>
      </c>
      <c r="G2624" s="16" t="s">
        <v>77</v>
      </c>
      <c r="H2624" s="13">
        <v>19.38</v>
      </c>
      <c r="I2624" s="18">
        <v>750.0</v>
      </c>
      <c r="J2624" s="15">
        <f t="shared" si="5"/>
        <v>14535</v>
      </c>
      <c r="K2624" s="10" t="str">
        <f t="array" ref="K2624">IFERROR(XLOOKUP(G2624,'Tipo de Carga'!A:A,'Tipo de Carga'!B:B))</f>
        <v>Autoabasto</v>
      </c>
      <c r="L2624" s="10">
        <f t="shared" si="2"/>
        <v>5</v>
      </c>
      <c r="M2624" s="10">
        <f t="shared" si="3"/>
        <v>26</v>
      </c>
      <c r="N2624" s="10">
        <f t="shared" si="4"/>
        <v>1</v>
      </c>
      <c r="O2624" s="10" t="str">
        <f t="array" ref="O2624">IFERROR(XLOOKUP(G2624,'Tipo de Carga'!A:A,'Tipo de Carga'!C:C))</f>
        <v>Diesel</v>
      </c>
    </row>
    <row r="2625">
      <c r="A2625" s="16">
        <v>1948.0</v>
      </c>
      <c r="B2625" s="10" t="str">
        <f t="array" ref="B2625">IFERROR(XLOOKUP(A2625,'Asignacion Ene'!A:A,'Asignacion Ene'!C:C))</f>
        <v>Circuitos</v>
      </c>
      <c r="C2625" s="10" t="str">
        <f t="array" ref="C2625">IFERROR(XLOOKUP(A2625,'Asignacion Ene'!A:A,'Asignacion Ene'!B:B))</f>
        <v>EC-03</v>
      </c>
      <c r="D2625" s="28">
        <v>45683.0</v>
      </c>
      <c r="E2625" s="16" t="s">
        <v>81</v>
      </c>
      <c r="F2625" s="10" t="str">
        <f t="array" ref="F2625">IFERROR(XLOOKUP(E2625,Operadores!A:A,Operadores!B:B))</f>
        <v>MOREFR</v>
      </c>
      <c r="G2625" s="16" t="s">
        <v>77</v>
      </c>
      <c r="H2625" s="13">
        <v>19.38</v>
      </c>
      <c r="I2625" s="18">
        <v>381.0</v>
      </c>
      <c r="J2625" s="15">
        <f t="shared" si="5"/>
        <v>7383.78</v>
      </c>
      <c r="K2625" s="10" t="str">
        <f t="array" ref="K2625">IFERROR(XLOOKUP(G2625,'Tipo de Carga'!A:A,'Tipo de Carga'!B:B))</f>
        <v>Autoabasto</v>
      </c>
      <c r="L2625" s="10">
        <f t="shared" si="2"/>
        <v>5</v>
      </c>
      <c r="M2625" s="10">
        <f t="shared" si="3"/>
        <v>26</v>
      </c>
      <c r="N2625" s="10">
        <f t="shared" si="4"/>
        <v>1</v>
      </c>
      <c r="O2625" s="10" t="str">
        <f t="array" ref="O2625">IFERROR(XLOOKUP(G2625,'Tipo de Carga'!A:A,'Tipo de Carga'!C:C))</f>
        <v>Diesel</v>
      </c>
    </row>
    <row r="2626">
      <c r="A2626" s="16">
        <v>1848.0</v>
      </c>
      <c r="B2626" s="10" t="str">
        <f t="array" ref="B2626">IFERROR(XLOOKUP(A2626,'Asignacion Ene'!A:A,'Asignacion Ene'!C:C))</f>
        <v>Sayer Sencillo</v>
      </c>
      <c r="C2626" s="10" t="str">
        <f t="array" ref="C2626">IFERROR(XLOOKUP(A2626,'Asignacion Ene'!A:A,'Asignacion Ene'!B:B))</f>
        <v>EC-04</v>
      </c>
      <c r="D2626" s="28">
        <v>45683.0</v>
      </c>
      <c r="E2626" s="16" t="s">
        <v>316</v>
      </c>
      <c r="F2626" s="10" t="str">
        <f t="array" ref="F2626">IFERROR(XLOOKUP(E2626,Operadores!A:A,Operadores!B:B))</f>
        <v>ROSMA</v>
      </c>
      <c r="G2626" s="16" t="s">
        <v>77</v>
      </c>
      <c r="H2626" s="13">
        <v>19.38</v>
      </c>
      <c r="I2626" s="18">
        <v>660.0</v>
      </c>
      <c r="J2626" s="15">
        <f t="shared" si="5"/>
        <v>12790.8</v>
      </c>
      <c r="K2626" s="10" t="str">
        <f t="array" ref="K2626">IFERROR(XLOOKUP(G2626,'Tipo de Carga'!A:A,'Tipo de Carga'!B:B))</f>
        <v>Autoabasto</v>
      </c>
      <c r="L2626" s="10">
        <f t="shared" si="2"/>
        <v>5</v>
      </c>
      <c r="M2626" s="10">
        <f t="shared" si="3"/>
        <v>26</v>
      </c>
      <c r="N2626" s="10">
        <f t="shared" si="4"/>
        <v>1</v>
      </c>
      <c r="O2626" s="10" t="str">
        <f t="array" ref="O2626">IFERROR(XLOOKUP(G2626,'Tipo de Carga'!A:A,'Tipo de Carga'!C:C))</f>
        <v>Diesel</v>
      </c>
    </row>
    <row r="2627">
      <c r="A2627" s="16">
        <v>1853.0</v>
      </c>
      <c r="B2627" s="10" t="str">
        <f t="array" ref="B2627">IFERROR(XLOOKUP(A2627,'Asignacion Ene'!A:A,'Asignacion Ene'!C:C))</f>
        <v>Sayer Sencillo</v>
      </c>
      <c r="C2627" s="10" t="str">
        <f t="array" ref="C2627">IFERROR(XLOOKUP(A2627,'Asignacion Ene'!A:A,'Asignacion Ene'!B:B))</f>
        <v>EC-04</v>
      </c>
      <c r="D2627" s="28">
        <v>45683.0</v>
      </c>
      <c r="E2627" s="16" t="s">
        <v>249</v>
      </c>
      <c r="F2627" s="10" t="str">
        <f t="array" ref="F2627">IFERROR(XLOOKUP(E2627,Operadores!A:A,Operadores!B:B))</f>
        <v>VARRUB</v>
      </c>
      <c r="G2627" s="16" t="s">
        <v>77</v>
      </c>
      <c r="H2627" s="13">
        <v>19.38</v>
      </c>
      <c r="I2627" s="18">
        <v>760.0</v>
      </c>
      <c r="J2627" s="15">
        <f t="shared" si="5"/>
        <v>14728.8</v>
      </c>
      <c r="K2627" s="10" t="str">
        <f t="array" ref="K2627">IFERROR(XLOOKUP(G2627,'Tipo de Carga'!A:A,'Tipo de Carga'!B:B))</f>
        <v>Autoabasto</v>
      </c>
      <c r="L2627" s="10">
        <f t="shared" si="2"/>
        <v>5</v>
      </c>
      <c r="M2627" s="10">
        <f t="shared" si="3"/>
        <v>26</v>
      </c>
      <c r="N2627" s="10">
        <f t="shared" si="4"/>
        <v>1</v>
      </c>
      <c r="O2627" s="10" t="str">
        <f t="array" ref="O2627">IFERROR(XLOOKUP(G2627,'Tipo de Carga'!A:A,'Tipo de Carga'!C:C))</f>
        <v>Diesel</v>
      </c>
    </row>
    <row r="2628">
      <c r="A2628" s="16">
        <v>1968.0</v>
      </c>
      <c r="B2628" s="10" t="str">
        <f t="array" ref="B2628">IFERROR(XLOOKUP(A2628,'Asignacion Ene'!A:A,'Asignacion Ene'!C:C))</f>
        <v>Sayer Sencillo</v>
      </c>
      <c r="C2628" s="10" t="str">
        <f t="array" ref="C2628">IFERROR(XLOOKUP(A2628,'Asignacion Ene'!A:A,'Asignacion Ene'!B:B))</f>
        <v>EC-04</v>
      </c>
      <c r="D2628" s="28">
        <v>45683.0</v>
      </c>
      <c r="E2628" s="16" t="s">
        <v>330</v>
      </c>
      <c r="F2628" s="10" t="str">
        <f t="array" ref="F2628">IFERROR(XLOOKUP(E2628,Operadores!A:A,Operadores!B:B))</f>
        <v>MENIG</v>
      </c>
      <c r="G2628" s="16" t="s">
        <v>77</v>
      </c>
      <c r="H2628" s="13">
        <v>19.38</v>
      </c>
      <c r="I2628" s="18">
        <v>650.0</v>
      </c>
      <c r="J2628" s="15">
        <f t="shared" si="5"/>
        <v>12597</v>
      </c>
      <c r="K2628" s="10" t="str">
        <f t="array" ref="K2628">IFERROR(XLOOKUP(G2628,'Tipo de Carga'!A:A,'Tipo de Carga'!B:B))</f>
        <v>Autoabasto</v>
      </c>
      <c r="L2628" s="10">
        <f t="shared" si="2"/>
        <v>5</v>
      </c>
      <c r="M2628" s="10">
        <f t="shared" si="3"/>
        <v>26</v>
      </c>
      <c r="N2628" s="10">
        <f t="shared" si="4"/>
        <v>1</v>
      </c>
      <c r="O2628" s="10" t="str">
        <f t="array" ref="O2628">IFERROR(XLOOKUP(G2628,'Tipo de Carga'!A:A,'Tipo de Carga'!C:C))</f>
        <v>Diesel</v>
      </c>
    </row>
    <row r="2629">
      <c r="A2629" s="16">
        <v>1972.0</v>
      </c>
      <c r="B2629" s="10" t="str">
        <f t="array" ref="B2629">IFERROR(XLOOKUP(A2629,'Asignacion Ene'!A:A,'Asignacion Ene'!C:C))</f>
        <v>Sayer Sencillo</v>
      </c>
      <c r="C2629" s="10" t="str">
        <f t="array" ref="C2629">IFERROR(XLOOKUP(A2629,'Asignacion Ene'!A:A,'Asignacion Ene'!B:B))</f>
        <v>EC-04</v>
      </c>
      <c r="D2629" s="28">
        <v>45683.0</v>
      </c>
      <c r="E2629" s="16" t="s">
        <v>274</v>
      </c>
      <c r="F2629" s="10" t="str">
        <f t="array" ref="F2629">IFERROR(XLOOKUP(E2629,Operadores!A:A,Operadores!B:B))</f>
        <v>ROMJOS</v>
      </c>
      <c r="G2629" s="16" t="s">
        <v>77</v>
      </c>
      <c r="H2629" s="13">
        <v>19.38</v>
      </c>
      <c r="I2629" s="18">
        <v>425.0</v>
      </c>
      <c r="J2629" s="15">
        <f t="shared" si="5"/>
        <v>8236.5</v>
      </c>
      <c r="K2629" s="10" t="str">
        <f t="array" ref="K2629">IFERROR(XLOOKUP(G2629,'Tipo de Carga'!A:A,'Tipo de Carga'!B:B))</f>
        <v>Autoabasto</v>
      </c>
      <c r="L2629" s="10">
        <f t="shared" si="2"/>
        <v>5</v>
      </c>
      <c r="M2629" s="10">
        <f t="shared" si="3"/>
        <v>26</v>
      </c>
      <c r="N2629" s="10">
        <f t="shared" si="4"/>
        <v>1</v>
      </c>
      <c r="O2629" s="10" t="str">
        <f t="array" ref="O2629">IFERROR(XLOOKUP(G2629,'Tipo de Carga'!A:A,'Tipo de Carga'!C:C))</f>
        <v>Diesel</v>
      </c>
    </row>
    <row r="2630">
      <c r="A2630" s="16">
        <v>1796.0</v>
      </c>
      <c r="B2630" s="10" t="str">
        <f t="array" ref="B2630">IFERROR(XLOOKUP(A2630,'Asignacion Ene'!A:A,'Asignacion Ene'!C:C))</f>
        <v>Peñafiel Tlajomulco</v>
      </c>
      <c r="C2630" s="10" t="str">
        <f t="array" ref="C2630">IFERROR(XLOOKUP(A2630,'Asignacion Ene'!A:A,'Asignacion Ene'!B:B))</f>
        <v>EC-06</v>
      </c>
      <c r="D2630" s="28">
        <v>45683.0</v>
      </c>
      <c r="E2630" s="16" t="s">
        <v>157</v>
      </c>
      <c r="F2630" s="10" t="str">
        <f t="array" ref="F2630">IFERROR(XLOOKUP(E2630,Operadores!A:A,Operadores!B:B))</f>
        <v>FLOJOS02</v>
      </c>
      <c r="G2630" s="16" t="s">
        <v>83</v>
      </c>
      <c r="H2630" s="13">
        <v>19.38</v>
      </c>
      <c r="I2630" s="18">
        <v>741.0</v>
      </c>
      <c r="J2630" s="15">
        <f t="shared" si="5"/>
        <v>14360.58</v>
      </c>
      <c r="K2630" s="10" t="str">
        <f t="array" ref="K2630">IFERROR(XLOOKUP(G2630,'Tipo de Carga'!A:A,'Tipo de Carga'!B:B))</f>
        <v>Autoabasto</v>
      </c>
      <c r="L2630" s="10">
        <f t="shared" si="2"/>
        <v>5</v>
      </c>
      <c r="M2630" s="10">
        <f t="shared" si="3"/>
        <v>26</v>
      </c>
      <c r="N2630" s="10">
        <f t="shared" si="4"/>
        <v>1</v>
      </c>
      <c r="O2630" s="10" t="str">
        <f t="array" ref="O2630">IFERROR(XLOOKUP(G2630,'Tipo de Carga'!A:A,'Tipo de Carga'!C:C))</f>
        <v>Diesel</v>
      </c>
    </row>
    <row r="2631">
      <c r="A2631" s="16">
        <v>2071.0</v>
      </c>
      <c r="B2631" s="10" t="str">
        <f t="array" ref="B2631">IFERROR(XLOOKUP(A2631,'Asignacion Ene'!A:A,'Asignacion Ene'!C:C))</f>
        <v>PISA Gdl</v>
      </c>
      <c r="C2631" s="10" t="str">
        <f t="array" ref="C2631">IFERROR(XLOOKUP(A2631,'Asignacion Ene'!A:A,'Asignacion Ene'!B:B))</f>
        <v>EC-06</v>
      </c>
      <c r="D2631" s="28">
        <v>45683.0</v>
      </c>
      <c r="E2631" s="16" t="s">
        <v>250</v>
      </c>
      <c r="F2631" s="10" t="str">
        <f t="array" ref="F2631">IFERROR(XLOOKUP(E2631,Operadores!A:A,Operadores!B:B))</f>
        <v>DIAFRA</v>
      </c>
      <c r="G2631" s="16" t="s">
        <v>83</v>
      </c>
      <c r="H2631" s="13">
        <v>19.38</v>
      </c>
      <c r="I2631" s="18">
        <v>796.0</v>
      </c>
      <c r="J2631" s="15">
        <f t="shared" si="5"/>
        <v>15426.48</v>
      </c>
      <c r="K2631" s="10" t="str">
        <f t="array" ref="K2631">IFERROR(XLOOKUP(G2631,'Tipo de Carga'!A:A,'Tipo de Carga'!B:B))</f>
        <v>Autoabasto</v>
      </c>
      <c r="L2631" s="10">
        <f t="shared" si="2"/>
        <v>5</v>
      </c>
      <c r="M2631" s="10">
        <f t="shared" si="3"/>
        <v>26</v>
      </c>
      <c r="N2631" s="10">
        <f t="shared" si="4"/>
        <v>1</v>
      </c>
      <c r="O2631" s="10" t="str">
        <f t="array" ref="O2631">IFERROR(XLOOKUP(G2631,'Tipo de Carga'!A:A,'Tipo de Carga'!C:C))</f>
        <v>Diesel</v>
      </c>
    </row>
    <row r="2632">
      <c r="A2632" s="16">
        <v>2061.0</v>
      </c>
      <c r="B2632" s="10" t="str">
        <f t="array" ref="B2632">IFERROR(XLOOKUP(A2632,'Asignacion Ene'!A:A,'Asignacion Ene'!C:C))</f>
        <v>PISA Gdl</v>
      </c>
      <c r="C2632" s="10" t="str">
        <f t="array" ref="C2632">IFERROR(XLOOKUP(A2632,'Asignacion Ene'!A:A,'Asignacion Ene'!B:B))</f>
        <v>EC-06</v>
      </c>
      <c r="D2632" s="28">
        <v>45683.0</v>
      </c>
      <c r="E2632" s="16" t="s">
        <v>215</v>
      </c>
      <c r="F2632" s="10" t="str">
        <f t="array" ref="F2632">IFERROR(XLOOKUP(E2632,Operadores!A:A,Operadores!B:B))</f>
        <v>RESEDU</v>
      </c>
      <c r="G2632" s="16" t="s">
        <v>83</v>
      </c>
      <c r="H2632" s="13">
        <v>19.38</v>
      </c>
      <c r="I2632" s="18">
        <v>610.0</v>
      </c>
      <c r="J2632" s="15">
        <f t="shared" si="5"/>
        <v>11821.8</v>
      </c>
      <c r="K2632" s="10" t="str">
        <f t="array" ref="K2632">IFERROR(XLOOKUP(G2632,'Tipo de Carga'!A:A,'Tipo de Carga'!B:B))</f>
        <v>Autoabasto</v>
      </c>
      <c r="L2632" s="10">
        <f t="shared" si="2"/>
        <v>5</v>
      </c>
      <c r="M2632" s="10">
        <f t="shared" si="3"/>
        <v>26</v>
      </c>
      <c r="N2632" s="10">
        <f t="shared" si="4"/>
        <v>1</v>
      </c>
      <c r="O2632" s="10" t="str">
        <f t="array" ref="O2632">IFERROR(XLOOKUP(G2632,'Tipo de Carga'!A:A,'Tipo de Carga'!C:C))</f>
        <v>Diesel</v>
      </c>
    </row>
    <row r="2633">
      <c r="A2633" s="16">
        <v>1829.0</v>
      </c>
      <c r="B2633" s="10" t="str">
        <f t="array" ref="B2633">IFERROR(XLOOKUP(A2633,'Asignacion Ene'!A:A,'Asignacion Ene'!C:C))</f>
        <v>Circuitos</v>
      </c>
      <c r="C2633" s="10" t="str">
        <f t="array" ref="C2633">IFERROR(XLOOKUP(A2633,'Asignacion Ene'!A:A,'Asignacion Ene'!B:B))</f>
        <v>EC-03</v>
      </c>
      <c r="D2633" s="28">
        <v>45683.0</v>
      </c>
      <c r="E2633" s="16" t="s">
        <v>152</v>
      </c>
      <c r="F2633" s="10" t="str">
        <f t="array" ref="F2633">IFERROR(XLOOKUP(E2633,Operadores!A:A,Operadores!B:B))</f>
        <v>HERAL04</v>
      </c>
      <c r="G2633" s="16" t="s">
        <v>83</v>
      </c>
      <c r="H2633" s="13">
        <v>19.38</v>
      </c>
      <c r="I2633" s="18">
        <v>521.0</v>
      </c>
      <c r="J2633" s="15">
        <f t="shared" si="5"/>
        <v>10096.98</v>
      </c>
      <c r="K2633" s="10" t="str">
        <f t="array" ref="K2633">IFERROR(XLOOKUP(G2633,'Tipo de Carga'!A:A,'Tipo de Carga'!B:B))</f>
        <v>Autoabasto</v>
      </c>
      <c r="L2633" s="10">
        <f t="shared" si="2"/>
        <v>5</v>
      </c>
      <c r="M2633" s="10">
        <f t="shared" si="3"/>
        <v>26</v>
      </c>
      <c r="N2633" s="10">
        <f t="shared" si="4"/>
        <v>1</v>
      </c>
      <c r="O2633" s="10" t="str">
        <f t="array" ref="O2633">IFERROR(XLOOKUP(G2633,'Tipo de Carga'!A:A,'Tipo de Carga'!C:C))</f>
        <v>Diesel</v>
      </c>
    </row>
    <row r="2634">
      <c r="A2634" s="16">
        <v>2059.0</v>
      </c>
      <c r="B2634" s="10" t="str">
        <f t="array" ref="B2634">IFERROR(XLOOKUP(A2634,'Asignacion Ene'!A:A,'Asignacion Ene'!C:C))</f>
        <v>PISA Gdl</v>
      </c>
      <c r="C2634" s="10" t="str">
        <f t="array" ref="C2634">IFERROR(XLOOKUP(A2634,'Asignacion Ene'!A:A,'Asignacion Ene'!B:B))</f>
        <v>EC-06</v>
      </c>
      <c r="D2634" s="28">
        <v>45683.0</v>
      </c>
      <c r="E2634" s="16" t="s">
        <v>250</v>
      </c>
      <c r="F2634" s="10" t="str">
        <f t="array" ref="F2634">IFERROR(XLOOKUP(E2634,Operadores!A:A,Operadores!B:B))</f>
        <v>DIAFRA</v>
      </c>
      <c r="G2634" s="16" t="s">
        <v>83</v>
      </c>
      <c r="H2634" s="13">
        <v>19.38</v>
      </c>
      <c r="I2634" s="18">
        <v>737.0</v>
      </c>
      <c r="J2634" s="15">
        <f t="shared" si="5"/>
        <v>14283.06</v>
      </c>
      <c r="K2634" s="10" t="str">
        <f t="array" ref="K2634">IFERROR(XLOOKUP(G2634,'Tipo de Carga'!A:A,'Tipo de Carga'!B:B))</f>
        <v>Autoabasto</v>
      </c>
      <c r="L2634" s="10">
        <f t="shared" si="2"/>
        <v>5</v>
      </c>
      <c r="M2634" s="10">
        <f t="shared" si="3"/>
        <v>26</v>
      </c>
      <c r="N2634" s="10">
        <f t="shared" si="4"/>
        <v>1</v>
      </c>
      <c r="O2634" s="10" t="str">
        <f t="array" ref="O2634">IFERROR(XLOOKUP(G2634,'Tipo de Carga'!A:A,'Tipo de Carga'!C:C))</f>
        <v>Diesel</v>
      </c>
    </row>
    <row r="2635">
      <c r="A2635" s="16">
        <v>1943.0</v>
      </c>
      <c r="B2635" s="10" t="str">
        <f t="array" ref="B2635">IFERROR(XLOOKUP(A2635,'Asignacion Ene'!A:A,'Asignacion Ene'!C:C))</f>
        <v>Circuitos</v>
      </c>
      <c r="C2635" s="10" t="str">
        <f t="array" ref="C2635">IFERROR(XLOOKUP(A2635,'Asignacion Ene'!A:A,'Asignacion Ene'!B:B))</f>
        <v>EC-03</v>
      </c>
      <c r="D2635" s="28">
        <v>45683.0</v>
      </c>
      <c r="E2635" s="16" t="s">
        <v>318</v>
      </c>
      <c r="F2635" s="10" t="str">
        <f t="array" ref="F2635">IFERROR(XLOOKUP(E2635,Operadores!A:A,Operadores!B:B))</f>
        <v>RODRAU01</v>
      </c>
      <c r="G2635" s="16" t="s">
        <v>83</v>
      </c>
      <c r="H2635" s="13">
        <v>19.38</v>
      </c>
      <c r="I2635" s="18">
        <v>241.0</v>
      </c>
      <c r="J2635" s="15">
        <f t="shared" si="5"/>
        <v>4670.58</v>
      </c>
      <c r="K2635" s="10" t="str">
        <f t="array" ref="K2635">IFERROR(XLOOKUP(G2635,'Tipo de Carga'!A:A,'Tipo de Carga'!B:B))</f>
        <v>Autoabasto</v>
      </c>
      <c r="L2635" s="10">
        <f t="shared" si="2"/>
        <v>5</v>
      </c>
      <c r="M2635" s="10">
        <f t="shared" si="3"/>
        <v>26</v>
      </c>
      <c r="N2635" s="10">
        <f t="shared" si="4"/>
        <v>1</v>
      </c>
      <c r="O2635" s="10" t="str">
        <f t="array" ref="O2635">IFERROR(XLOOKUP(G2635,'Tipo de Carga'!A:A,'Tipo de Carga'!C:C))</f>
        <v>Diesel</v>
      </c>
    </row>
    <row r="2636">
      <c r="A2636" s="16">
        <v>1879.0</v>
      </c>
      <c r="B2636" s="10" t="str">
        <f t="array" ref="B2636">IFERROR(XLOOKUP(A2636,'Asignacion Ene'!A:A,'Asignacion Ene'!C:C))</f>
        <v>Circuitos</v>
      </c>
      <c r="C2636" s="10" t="str">
        <f t="array" ref="C2636">IFERROR(XLOOKUP(A2636,'Asignacion Ene'!A:A,'Asignacion Ene'!B:B))</f>
        <v>EC-03</v>
      </c>
      <c r="D2636" s="28">
        <v>45683.0</v>
      </c>
      <c r="E2636" s="16" t="s">
        <v>132</v>
      </c>
      <c r="F2636" s="10" t="str">
        <f t="array" ref="F2636">IFERROR(XLOOKUP(E2636,Operadores!A:A,Operadores!B:B))</f>
        <v>ISLHI</v>
      </c>
      <c r="G2636" s="16" t="s">
        <v>83</v>
      </c>
      <c r="H2636" s="13">
        <v>19.38</v>
      </c>
      <c r="I2636" s="18">
        <v>311.0</v>
      </c>
      <c r="J2636" s="15">
        <f t="shared" si="5"/>
        <v>6027.18</v>
      </c>
      <c r="K2636" s="10" t="str">
        <f t="array" ref="K2636">IFERROR(XLOOKUP(G2636,'Tipo de Carga'!A:A,'Tipo de Carga'!B:B))</f>
        <v>Autoabasto</v>
      </c>
      <c r="L2636" s="10">
        <f t="shared" si="2"/>
        <v>5</v>
      </c>
      <c r="M2636" s="10">
        <f t="shared" si="3"/>
        <v>26</v>
      </c>
      <c r="N2636" s="10">
        <f t="shared" si="4"/>
        <v>1</v>
      </c>
      <c r="O2636" s="10" t="str">
        <f t="array" ref="O2636">IFERROR(XLOOKUP(G2636,'Tipo de Carga'!A:A,'Tipo de Carga'!C:C))</f>
        <v>Diesel</v>
      </c>
    </row>
    <row r="2637">
      <c r="A2637" s="16">
        <v>1821.0</v>
      </c>
      <c r="B2637" s="10" t="str">
        <f t="array" ref="B2637">IFERROR(XLOOKUP(A2637,'Asignacion Ene'!A:A,'Asignacion Ene'!C:C))</f>
        <v>Circuitos</v>
      </c>
      <c r="C2637" s="10" t="str">
        <f t="array" ref="C2637">IFERROR(XLOOKUP(A2637,'Asignacion Ene'!A:A,'Asignacion Ene'!B:B))</f>
        <v>EC-03</v>
      </c>
      <c r="D2637" s="28">
        <v>45683.0</v>
      </c>
      <c r="E2637" s="16" t="s">
        <v>20</v>
      </c>
      <c r="F2637" s="10" t="str">
        <f t="array" ref="F2637">IFERROR(XLOOKUP(E2637,Operadores!A:A,Operadores!B:B))</f>
        <v>BAULUI</v>
      </c>
      <c r="G2637" s="16" t="s">
        <v>83</v>
      </c>
      <c r="H2637" s="13">
        <v>19.38</v>
      </c>
      <c r="I2637" s="18">
        <v>625.0</v>
      </c>
      <c r="J2637" s="15">
        <f t="shared" si="5"/>
        <v>12112.5</v>
      </c>
      <c r="K2637" s="10" t="str">
        <f t="array" ref="K2637">IFERROR(XLOOKUP(G2637,'Tipo de Carga'!A:A,'Tipo de Carga'!B:B))</f>
        <v>Autoabasto</v>
      </c>
      <c r="L2637" s="10">
        <f t="shared" si="2"/>
        <v>5</v>
      </c>
      <c r="M2637" s="10">
        <f t="shared" si="3"/>
        <v>26</v>
      </c>
      <c r="N2637" s="10">
        <f t="shared" si="4"/>
        <v>1</v>
      </c>
      <c r="O2637" s="10" t="str">
        <f t="array" ref="O2637">IFERROR(XLOOKUP(G2637,'Tipo de Carga'!A:A,'Tipo de Carga'!C:C))</f>
        <v>Diesel</v>
      </c>
    </row>
    <row r="2638">
      <c r="A2638" s="16">
        <v>1881.0</v>
      </c>
      <c r="B2638" s="10" t="str">
        <f t="array" ref="B2638">IFERROR(XLOOKUP(A2638,'Asignacion Ene'!A:A,'Asignacion Ene'!C:C))</f>
        <v>Circuitos</v>
      </c>
      <c r="C2638" s="10" t="str">
        <f t="array" ref="C2638">IFERROR(XLOOKUP(A2638,'Asignacion Ene'!A:A,'Asignacion Ene'!B:B))</f>
        <v>EC-03</v>
      </c>
      <c r="D2638" s="28">
        <v>45683.0</v>
      </c>
      <c r="E2638" s="16" t="s">
        <v>156</v>
      </c>
      <c r="F2638" s="10" t="str">
        <f t="array" ref="F2638">IFERROR(XLOOKUP(E2638,Operadores!A:A,Operadores!B:B))</f>
        <v>CERJER</v>
      </c>
      <c r="G2638" s="16" t="s">
        <v>86</v>
      </c>
      <c r="H2638" s="13">
        <v>20.12557</v>
      </c>
      <c r="I2638" s="18">
        <v>323.0</v>
      </c>
      <c r="J2638" s="15">
        <f t="shared" si="5"/>
        <v>6500.55911</v>
      </c>
      <c r="K2638" s="10" t="str">
        <f t="array" ref="K2638">IFERROR(XLOOKUP(G2638,'Tipo de Carga'!A:A,'Tipo de Carga'!B:B))</f>
        <v>Autoabasto</v>
      </c>
      <c r="L2638" s="10">
        <f t="shared" si="2"/>
        <v>5</v>
      </c>
      <c r="M2638" s="10">
        <f t="shared" si="3"/>
        <v>26</v>
      </c>
      <c r="N2638" s="10">
        <f t="shared" si="4"/>
        <v>1</v>
      </c>
      <c r="O2638" s="10" t="str">
        <f t="array" ref="O2638">IFERROR(XLOOKUP(G2638,'Tipo de Carga'!A:A,'Tipo de Carga'!C:C))</f>
        <v>Diesel</v>
      </c>
    </row>
    <row r="2639">
      <c r="A2639" s="16">
        <v>2070.0</v>
      </c>
      <c r="B2639" s="10" t="str">
        <f t="array" ref="B2639">IFERROR(XLOOKUP(A2639,'Asignacion Ene'!A:A,'Asignacion Ene'!C:C))</f>
        <v>PISA Gdl</v>
      </c>
      <c r="C2639" s="10" t="str">
        <f t="array" ref="C2639">IFERROR(XLOOKUP(A2639,'Asignacion Ene'!A:A,'Asignacion Ene'!B:B))</f>
        <v>EC-06</v>
      </c>
      <c r="D2639" s="28">
        <v>45683.0</v>
      </c>
      <c r="E2639" s="16" t="s">
        <v>260</v>
      </c>
      <c r="F2639" s="10" t="str">
        <f t="array" ref="F2639">IFERROR(XLOOKUP(E2639,Operadores!A:A,Operadores!B:B))</f>
        <v>HUELUI</v>
      </c>
      <c r="G2639" s="16" t="s">
        <v>86</v>
      </c>
      <c r="H2639" s="13">
        <v>20.12557</v>
      </c>
      <c r="I2639" s="18">
        <v>482.0</v>
      </c>
      <c r="J2639" s="15">
        <f t="shared" si="5"/>
        <v>9700.52474</v>
      </c>
      <c r="K2639" s="10" t="str">
        <f t="array" ref="K2639">IFERROR(XLOOKUP(G2639,'Tipo de Carga'!A:A,'Tipo de Carga'!B:B))</f>
        <v>Autoabasto</v>
      </c>
      <c r="L2639" s="10">
        <f t="shared" si="2"/>
        <v>5</v>
      </c>
      <c r="M2639" s="10">
        <f t="shared" si="3"/>
        <v>26</v>
      </c>
      <c r="N2639" s="10">
        <f t="shared" si="4"/>
        <v>1</v>
      </c>
      <c r="O2639" s="10" t="str">
        <f t="array" ref="O2639">IFERROR(XLOOKUP(G2639,'Tipo de Carga'!A:A,'Tipo de Carga'!C:C))</f>
        <v>Diesel</v>
      </c>
    </row>
    <row r="2640">
      <c r="A2640" s="16">
        <v>2089.0</v>
      </c>
      <c r="B2640" s="10" t="str">
        <f t="array" ref="B2640">IFERROR(XLOOKUP(A2640,'Asignacion Ene'!A:A,'Asignacion Ene'!C:C))</f>
        <v>Circuitos</v>
      </c>
      <c r="C2640" s="10" t="str">
        <f t="array" ref="C2640">IFERROR(XLOOKUP(A2640,'Asignacion Ene'!A:A,'Asignacion Ene'!B:B))</f>
        <v>EC-03</v>
      </c>
      <c r="D2640" s="28">
        <v>45683.0</v>
      </c>
      <c r="E2640" s="16" t="s">
        <v>217</v>
      </c>
      <c r="F2640" s="10" t="str">
        <f t="array" ref="F2640">IFERROR(XLOOKUP(E2640,Operadores!A:A,Operadores!B:B))</f>
        <v>GOMJOV</v>
      </c>
      <c r="G2640" s="16" t="s">
        <v>86</v>
      </c>
      <c r="H2640" s="13">
        <v>20.12557</v>
      </c>
      <c r="I2640" s="18">
        <v>870.0</v>
      </c>
      <c r="J2640" s="15">
        <f t="shared" si="5"/>
        <v>17509.2459</v>
      </c>
      <c r="K2640" s="10" t="str">
        <f t="array" ref="K2640">IFERROR(XLOOKUP(G2640,'Tipo de Carga'!A:A,'Tipo de Carga'!B:B))</f>
        <v>Autoabasto</v>
      </c>
      <c r="L2640" s="10">
        <f t="shared" si="2"/>
        <v>5</v>
      </c>
      <c r="M2640" s="10">
        <f t="shared" si="3"/>
        <v>26</v>
      </c>
      <c r="N2640" s="10">
        <f t="shared" si="4"/>
        <v>1</v>
      </c>
      <c r="O2640" s="10" t="str">
        <f t="array" ref="O2640">IFERROR(XLOOKUP(G2640,'Tipo de Carga'!A:A,'Tipo de Carga'!C:C))</f>
        <v>Diesel</v>
      </c>
    </row>
    <row r="2641">
      <c r="A2641" s="16" t="s">
        <v>31</v>
      </c>
      <c r="B2641" s="10" t="str">
        <f t="array" ref="B2641">IFERROR(XLOOKUP(A2641,'Asignacion Ene'!A:A,'Asignacion Ene'!C:C))</f>
        <v/>
      </c>
      <c r="C2641" s="10" t="str">
        <f t="array" ref="C2641">IFERROR(XLOOKUP(A2641,'Asignacion Ene'!A:A,'Asignacion Ene'!B:B))</f>
        <v/>
      </c>
      <c r="D2641" s="28">
        <v>45683.0</v>
      </c>
      <c r="E2641" s="16" t="s">
        <v>32</v>
      </c>
      <c r="F2641" s="10" t="str">
        <f t="array" ref="F2641">IFERROR(XLOOKUP(E2641,Operadores!A:A,Operadores!B:B))</f>
        <v>MTTO</v>
      </c>
      <c r="G2641" s="16" t="s">
        <v>33</v>
      </c>
      <c r="H2641" s="13">
        <v>19.16868</v>
      </c>
      <c r="I2641" s="18">
        <v>120.0</v>
      </c>
      <c r="J2641" s="15">
        <f t="shared" si="5"/>
        <v>2300.2416</v>
      </c>
      <c r="K2641" s="10" t="str">
        <f t="array" ref="K2641">IFERROR(XLOOKUP(G2641,'Tipo de Carga'!A:A,'Tipo de Carga'!B:B))</f>
        <v>Autoabasto</v>
      </c>
      <c r="L2641" s="10">
        <f t="shared" si="2"/>
        <v>5</v>
      </c>
      <c r="M2641" s="10">
        <f t="shared" si="3"/>
        <v>26</v>
      </c>
      <c r="N2641" s="10">
        <f t="shared" si="4"/>
        <v>1</v>
      </c>
      <c r="O2641" s="10" t="str">
        <f t="array" ref="O2641">IFERROR(XLOOKUP(G2641,'Tipo de Carga'!A:A,'Tipo de Carga'!C:C))</f>
        <v>Diesel</v>
      </c>
    </row>
    <row r="2642">
      <c r="A2642" s="16">
        <v>1996.0</v>
      </c>
      <c r="B2642" s="10" t="str">
        <f t="array" ref="B2642">IFERROR(XLOOKUP(A2642,'Asignacion Ene'!A:A,'Asignacion Ene'!C:C))</f>
        <v>MeLi Dedicado Merida</v>
      </c>
      <c r="C2642" s="10" t="str">
        <f t="array" ref="C2642">IFERROR(XLOOKUP(A2642,'Asignacion Ene'!A:A,'Asignacion Ene'!B:B))</f>
        <v>EC-05</v>
      </c>
      <c r="D2642" s="28">
        <v>45683.0</v>
      </c>
      <c r="E2642" s="16" t="s">
        <v>339</v>
      </c>
      <c r="F2642" s="10" t="str">
        <f t="array" ref="F2642">IFERROR(XLOOKUP(E2642,Operadores!A:A,Operadores!B:B))</f>
        <v>AGUARM</v>
      </c>
      <c r="G2642" s="16" t="s">
        <v>33</v>
      </c>
      <c r="H2642" s="13">
        <v>19.16868</v>
      </c>
      <c r="I2642" s="18">
        <v>233.0</v>
      </c>
      <c r="J2642" s="15">
        <f t="shared" si="5"/>
        <v>4466.30244</v>
      </c>
      <c r="K2642" s="10" t="str">
        <f t="array" ref="K2642">IFERROR(XLOOKUP(G2642,'Tipo de Carga'!A:A,'Tipo de Carga'!B:B))</f>
        <v>Autoabasto</v>
      </c>
      <c r="L2642" s="10">
        <f t="shared" si="2"/>
        <v>5</v>
      </c>
      <c r="M2642" s="10">
        <f t="shared" si="3"/>
        <v>26</v>
      </c>
      <c r="N2642" s="10">
        <f t="shared" si="4"/>
        <v>1</v>
      </c>
      <c r="O2642" s="10" t="str">
        <f t="array" ref="O2642">IFERROR(XLOOKUP(G2642,'Tipo de Carga'!A:A,'Tipo de Carga'!C:C))</f>
        <v>Diesel</v>
      </c>
    </row>
    <row r="2643">
      <c r="A2643" s="16">
        <v>1983.0</v>
      </c>
      <c r="B2643" s="10" t="str">
        <f t="array" ref="B2643">IFERROR(XLOOKUP(A2643,'Asignacion Ene'!A:A,'Asignacion Ene'!C:C))</f>
        <v>MeLi asignado SD</v>
      </c>
      <c r="C2643" s="10" t="str">
        <f t="array" ref="C2643">IFERROR(XLOOKUP(A2643,'Asignacion Ene'!A:A,'Asignacion Ene'!B:B))</f>
        <v>EC-05</v>
      </c>
      <c r="D2643" s="28">
        <v>45683.0</v>
      </c>
      <c r="E2643" s="16" t="s">
        <v>199</v>
      </c>
      <c r="F2643" s="10" t="str">
        <f t="array" ref="F2643">IFERROR(XLOOKUP(E2643,Operadores!A:A,Operadores!B:B))</f>
        <v>SANART</v>
      </c>
      <c r="G2643" s="16" t="s">
        <v>33</v>
      </c>
      <c r="H2643" s="13">
        <v>19.16868</v>
      </c>
      <c r="I2643" s="18">
        <v>380.0</v>
      </c>
      <c r="J2643" s="15">
        <f t="shared" si="5"/>
        <v>7284.0984</v>
      </c>
      <c r="K2643" s="10" t="str">
        <f t="array" ref="K2643">IFERROR(XLOOKUP(G2643,'Tipo de Carga'!A:A,'Tipo de Carga'!B:B))</f>
        <v>Autoabasto</v>
      </c>
      <c r="L2643" s="10">
        <f t="shared" si="2"/>
        <v>5</v>
      </c>
      <c r="M2643" s="10">
        <f t="shared" si="3"/>
        <v>26</v>
      </c>
      <c r="N2643" s="10">
        <f t="shared" si="4"/>
        <v>1</v>
      </c>
      <c r="O2643" s="10" t="str">
        <f t="array" ref="O2643">IFERROR(XLOOKUP(G2643,'Tipo de Carga'!A:A,'Tipo de Carga'!C:C))</f>
        <v>Diesel</v>
      </c>
    </row>
    <row r="2644">
      <c r="A2644" s="16">
        <v>1951.0</v>
      </c>
      <c r="B2644" s="10" t="str">
        <f t="array" ref="B2644">IFERROR(XLOOKUP(A2644,'Asignacion Ene'!A:A,'Asignacion Ene'!C:C))</f>
        <v>MeLi asignado SD</v>
      </c>
      <c r="C2644" s="10" t="str">
        <f t="array" ref="C2644">IFERROR(XLOOKUP(A2644,'Asignacion Ene'!A:A,'Asignacion Ene'!B:B))</f>
        <v>EC-05</v>
      </c>
      <c r="D2644" s="28">
        <v>45683.0</v>
      </c>
      <c r="E2644" s="16" t="s">
        <v>119</v>
      </c>
      <c r="F2644" s="10" t="str">
        <f t="array" ref="F2644">IFERROR(XLOOKUP(E2644,Operadores!A:A,Operadores!B:B))</f>
        <v>HERJOS08</v>
      </c>
      <c r="G2644" s="16" t="s">
        <v>33</v>
      </c>
      <c r="H2644" s="13">
        <v>19.16868</v>
      </c>
      <c r="I2644" s="18">
        <v>630.0</v>
      </c>
      <c r="J2644" s="15">
        <f t="shared" si="5"/>
        <v>12076.2684</v>
      </c>
      <c r="K2644" s="10" t="str">
        <f t="array" ref="K2644">IFERROR(XLOOKUP(G2644,'Tipo de Carga'!A:A,'Tipo de Carga'!B:B))</f>
        <v>Autoabasto</v>
      </c>
      <c r="L2644" s="10">
        <f t="shared" si="2"/>
        <v>5</v>
      </c>
      <c r="M2644" s="10">
        <f t="shared" si="3"/>
        <v>26</v>
      </c>
      <c r="N2644" s="10">
        <f t="shared" si="4"/>
        <v>1</v>
      </c>
      <c r="O2644" s="10" t="str">
        <f t="array" ref="O2644">IFERROR(XLOOKUP(G2644,'Tipo de Carga'!A:A,'Tipo de Carga'!C:C))</f>
        <v>Diesel</v>
      </c>
    </row>
    <row r="2645">
      <c r="A2645" s="16">
        <v>1797.0</v>
      </c>
      <c r="B2645" s="10" t="str">
        <f t="array" ref="B2645">IFERROR(XLOOKUP(A2645,'Asignacion Ene'!A:A,'Asignacion Ene'!C:C))</f>
        <v>Hisense</v>
      </c>
      <c r="C2645" s="10" t="str">
        <f t="array" ref="C2645">IFERROR(XLOOKUP(A2645,'Asignacion Ene'!A:A,'Asignacion Ene'!B:B))</f>
        <v>EC-03</v>
      </c>
      <c r="D2645" s="28">
        <v>45683.0</v>
      </c>
      <c r="E2645" s="16" t="s">
        <v>252</v>
      </c>
      <c r="F2645" s="10" t="str">
        <f t="array" ref="F2645">IFERROR(XLOOKUP(E2645,Operadores!A:A,Operadores!B:B))</f>
        <v>DEJMAR</v>
      </c>
      <c r="G2645" s="16" t="s">
        <v>33</v>
      </c>
      <c r="H2645" s="13">
        <v>19.16868</v>
      </c>
      <c r="I2645" s="18">
        <v>375.0</v>
      </c>
      <c r="J2645" s="15">
        <f t="shared" si="5"/>
        <v>7188.255</v>
      </c>
      <c r="K2645" s="10" t="str">
        <f t="array" ref="K2645">IFERROR(XLOOKUP(G2645,'Tipo de Carga'!A:A,'Tipo de Carga'!B:B))</f>
        <v>Autoabasto</v>
      </c>
      <c r="L2645" s="10">
        <f t="shared" si="2"/>
        <v>5</v>
      </c>
      <c r="M2645" s="10">
        <f t="shared" si="3"/>
        <v>26</v>
      </c>
      <c r="N2645" s="10">
        <f t="shared" si="4"/>
        <v>1</v>
      </c>
      <c r="O2645" s="10" t="str">
        <f t="array" ref="O2645">IFERROR(XLOOKUP(G2645,'Tipo de Carga'!A:A,'Tipo de Carga'!C:C))</f>
        <v>Diesel</v>
      </c>
    </row>
    <row r="2646">
      <c r="A2646" s="16">
        <v>2013.0</v>
      </c>
      <c r="B2646" s="10" t="str">
        <f t="array" ref="B2646">IFERROR(XLOOKUP(A2646,'Asignacion Ene'!A:A,'Asignacion Ene'!C:C))</f>
        <v>MeLi Dedicado Merida</v>
      </c>
      <c r="C2646" s="10" t="str">
        <f t="array" ref="C2646">IFERROR(XLOOKUP(A2646,'Asignacion Ene'!A:A,'Asignacion Ene'!B:B))</f>
        <v>EC-05</v>
      </c>
      <c r="D2646" s="28">
        <v>45683.0</v>
      </c>
      <c r="E2646" s="16" t="s">
        <v>417</v>
      </c>
      <c r="F2646" s="10" t="str">
        <f t="array" ref="F2646">IFERROR(XLOOKUP(E2646,Operadores!A:A,Operadores!B:B))</f>
        <v>MONJON</v>
      </c>
      <c r="G2646" s="16" t="s">
        <v>33</v>
      </c>
      <c r="H2646" s="13">
        <v>19.16868</v>
      </c>
      <c r="I2646" s="18">
        <v>330.0</v>
      </c>
      <c r="J2646" s="15">
        <f t="shared" si="5"/>
        <v>6325.6644</v>
      </c>
      <c r="K2646" s="10" t="str">
        <f t="array" ref="K2646">IFERROR(XLOOKUP(G2646,'Tipo de Carga'!A:A,'Tipo de Carga'!B:B))</f>
        <v>Autoabasto</v>
      </c>
      <c r="L2646" s="10">
        <f t="shared" si="2"/>
        <v>5</v>
      </c>
      <c r="M2646" s="10">
        <f t="shared" si="3"/>
        <v>26</v>
      </c>
      <c r="N2646" s="10">
        <f t="shared" si="4"/>
        <v>1</v>
      </c>
      <c r="O2646" s="10" t="str">
        <f t="array" ref="O2646">IFERROR(XLOOKUP(G2646,'Tipo de Carga'!A:A,'Tipo de Carga'!C:C))</f>
        <v>Diesel</v>
      </c>
    </row>
    <row r="2647">
      <c r="A2647" s="16">
        <v>1981.0</v>
      </c>
      <c r="B2647" s="10" t="str">
        <f t="array" ref="B2647">IFERROR(XLOOKUP(A2647,'Asignacion Ene'!A:A,'Asignacion Ene'!C:C))</f>
        <v>MeLi asignado SD</v>
      </c>
      <c r="C2647" s="10" t="str">
        <f t="array" ref="C2647">IFERROR(XLOOKUP(A2647,'Asignacion Ene'!A:A,'Asignacion Ene'!B:B))</f>
        <v>EC-05</v>
      </c>
      <c r="D2647" s="28">
        <v>45683.0</v>
      </c>
      <c r="E2647" s="16" t="s">
        <v>148</v>
      </c>
      <c r="F2647" s="10" t="str">
        <f t="array" ref="F2647">IFERROR(XLOOKUP(E2647,Operadores!A:A,Operadores!B:B))</f>
        <v>GARSIX</v>
      </c>
      <c r="G2647" s="16" t="s">
        <v>33</v>
      </c>
      <c r="H2647" s="13">
        <v>19.16868</v>
      </c>
      <c r="I2647" s="18">
        <v>395.0</v>
      </c>
      <c r="J2647" s="15">
        <f t="shared" si="5"/>
        <v>7571.6286</v>
      </c>
      <c r="K2647" s="10" t="str">
        <f t="array" ref="K2647">IFERROR(XLOOKUP(G2647,'Tipo de Carga'!A:A,'Tipo de Carga'!B:B))</f>
        <v>Autoabasto</v>
      </c>
      <c r="L2647" s="10">
        <f t="shared" si="2"/>
        <v>5</v>
      </c>
      <c r="M2647" s="10">
        <f t="shared" si="3"/>
        <v>26</v>
      </c>
      <c r="N2647" s="10">
        <f t="shared" si="4"/>
        <v>1</v>
      </c>
      <c r="O2647" s="10" t="str">
        <f t="array" ref="O2647">IFERROR(XLOOKUP(G2647,'Tipo de Carga'!A:A,'Tipo de Carga'!C:C))</f>
        <v>Diesel</v>
      </c>
    </row>
    <row r="2648">
      <c r="A2648" s="16">
        <v>2105.0</v>
      </c>
      <c r="B2648" s="10" t="str">
        <f t="array" ref="B2648">IFERROR(XLOOKUP(A2648,'Asignacion Ene'!A:A,'Asignacion Ene'!C:C))</f>
        <v>Available</v>
      </c>
      <c r="C2648" s="10" t="str">
        <f t="array" ref="C2648">IFERROR(XLOOKUP(A2648,'Asignacion Ene'!A:A,'Asignacion Ene'!B:B))</f>
        <v>TTE</v>
      </c>
      <c r="D2648" s="28">
        <v>45683.0</v>
      </c>
      <c r="E2648" s="16" t="s">
        <v>233</v>
      </c>
      <c r="F2648" s="10" t="str">
        <f t="array" ref="F2648">IFERROR(XLOOKUP(E2648,Operadores!A:A,Operadores!B:B))</f>
        <v>REYFER01</v>
      </c>
      <c r="G2648" s="16" t="s">
        <v>33</v>
      </c>
      <c r="H2648" s="13">
        <v>19.16868</v>
      </c>
      <c r="I2648" s="18">
        <v>293.0</v>
      </c>
      <c r="J2648" s="15">
        <f t="shared" si="5"/>
        <v>5616.42324</v>
      </c>
      <c r="K2648" s="10" t="str">
        <f t="array" ref="K2648">IFERROR(XLOOKUP(G2648,'Tipo de Carga'!A:A,'Tipo de Carga'!B:B))</f>
        <v>Autoabasto</v>
      </c>
      <c r="L2648" s="10">
        <f t="shared" si="2"/>
        <v>5</v>
      </c>
      <c r="M2648" s="10">
        <f t="shared" si="3"/>
        <v>26</v>
      </c>
      <c r="N2648" s="10">
        <f t="shared" si="4"/>
        <v>1</v>
      </c>
      <c r="O2648" s="10" t="str">
        <f t="array" ref="O2648">IFERROR(XLOOKUP(G2648,'Tipo de Carga'!A:A,'Tipo de Carga'!C:C))</f>
        <v>Diesel</v>
      </c>
    </row>
    <row r="2649">
      <c r="A2649" s="16">
        <v>1854.0</v>
      </c>
      <c r="B2649" s="10" t="str">
        <f t="array" ref="B2649">IFERROR(XLOOKUP(A2649,'Asignacion Ene'!A:A,'Asignacion Ene'!C:C))</f>
        <v>Hisense</v>
      </c>
      <c r="C2649" s="10" t="str">
        <f t="array" ref="C2649">IFERROR(XLOOKUP(A2649,'Asignacion Ene'!A:A,'Asignacion Ene'!B:B))</f>
        <v>EC-03</v>
      </c>
      <c r="D2649" s="28">
        <v>45683.0</v>
      </c>
      <c r="E2649" s="16" t="s">
        <v>181</v>
      </c>
      <c r="F2649" s="10" t="str">
        <f t="array" ref="F2649">IFERROR(XLOOKUP(E2649,Operadores!A:A,Operadores!B:B))</f>
        <v>CARMAUX</v>
      </c>
      <c r="G2649" s="16" t="s">
        <v>39</v>
      </c>
      <c r="H2649" s="13">
        <v>20.806606</v>
      </c>
      <c r="I2649" s="18">
        <v>235.0</v>
      </c>
      <c r="J2649" s="15">
        <f t="shared" si="5"/>
        <v>4889.55241</v>
      </c>
      <c r="K2649" s="10" t="str">
        <f t="array" ref="K2649">IFERROR(XLOOKUP(G2649,'Tipo de Carga'!A:A,'Tipo de Carga'!B:B))</f>
        <v>Autoabasto</v>
      </c>
      <c r="L2649" s="10">
        <f t="shared" si="2"/>
        <v>5</v>
      </c>
      <c r="M2649" s="10">
        <f t="shared" si="3"/>
        <v>26</v>
      </c>
      <c r="N2649" s="10">
        <f t="shared" si="4"/>
        <v>1</v>
      </c>
      <c r="O2649" s="10" t="str">
        <f t="array" ref="O2649">IFERROR(XLOOKUP(G2649,'Tipo de Carga'!A:A,'Tipo de Carga'!C:C))</f>
        <v>Diesel</v>
      </c>
    </row>
    <row r="2650">
      <c r="A2650" s="16">
        <v>1701.0</v>
      </c>
      <c r="B2650" s="10" t="str">
        <f t="array" ref="B2650">IFERROR(XLOOKUP(A2650,'Asignacion Ene'!A:A,'Asignacion Ene'!C:C))</f>
        <v>Wm Full</v>
      </c>
      <c r="C2650" s="10" t="str">
        <f t="array" ref="C2650">IFERROR(XLOOKUP(A2650,'Asignacion Ene'!A:A,'Asignacion Ene'!B:B))</f>
        <v>EC-08</v>
      </c>
      <c r="D2650" s="28">
        <v>45683.0</v>
      </c>
      <c r="E2650" s="16" t="s">
        <v>262</v>
      </c>
      <c r="F2650" s="10" t="str">
        <f t="array" ref="F2650">IFERROR(XLOOKUP(E2650,Operadores!A:A,Operadores!B:B))</f>
        <v>HERMOI</v>
      </c>
      <c r="G2650" s="16" t="s">
        <v>39</v>
      </c>
      <c r="H2650" s="13">
        <v>20.806606</v>
      </c>
      <c r="I2650" s="18">
        <v>419.0</v>
      </c>
      <c r="J2650" s="15">
        <f t="shared" si="5"/>
        <v>8717.967914</v>
      </c>
      <c r="K2650" s="10" t="str">
        <f t="array" ref="K2650">IFERROR(XLOOKUP(G2650,'Tipo de Carga'!A:A,'Tipo de Carga'!B:B))</f>
        <v>Autoabasto</v>
      </c>
      <c r="L2650" s="10">
        <f t="shared" si="2"/>
        <v>5</v>
      </c>
      <c r="M2650" s="10">
        <f t="shared" si="3"/>
        <v>26</v>
      </c>
      <c r="N2650" s="10">
        <f t="shared" si="4"/>
        <v>1</v>
      </c>
      <c r="O2650" s="10" t="str">
        <f t="array" ref="O2650">IFERROR(XLOOKUP(G2650,'Tipo de Carga'!A:A,'Tipo de Carga'!C:C))</f>
        <v>Diesel</v>
      </c>
    </row>
    <row r="2651">
      <c r="A2651" s="16">
        <v>2012.0</v>
      </c>
      <c r="B2651" s="10" t="str">
        <f t="array" ref="B2651">IFERROR(XLOOKUP(A2651,'Asignacion Ene'!A:A,'Asignacion Ene'!C:C))</f>
        <v>Sayer Sencillo</v>
      </c>
      <c r="C2651" s="10" t="str">
        <f t="array" ref="C2651">IFERROR(XLOOKUP(A2651,'Asignacion Ene'!A:A,'Asignacion Ene'!B:B))</f>
        <v>EC-04</v>
      </c>
      <c r="D2651" s="28">
        <v>45683.0</v>
      </c>
      <c r="E2651" s="16" t="s">
        <v>317</v>
      </c>
      <c r="F2651" s="10" t="str">
        <f t="array" ref="F2651">IFERROR(XLOOKUP(E2651,Operadores!A:A,Operadores!B:B))</f>
        <v>ZUGRO</v>
      </c>
      <c r="G2651" s="16" t="s">
        <v>39</v>
      </c>
      <c r="H2651" s="13">
        <v>20.806606</v>
      </c>
      <c r="I2651" s="18">
        <v>340.0</v>
      </c>
      <c r="J2651" s="15">
        <f t="shared" si="5"/>
        <v>7074.24604</v>
      </c>
      <c r="K2651" s="10" t="str">
        <f t="array" ref="K2651">IFERROR(XLOOKUP(G2651,'Tipo de Carga'!A:A,'Tipo de Carga'!B:B))</f>
        <v>Autoabasto</v>
      </c>
      <c r="L2651" s="10">
        <f t="shared" si="2"/>
        <v>5</v>
      </c>
      <c r="M2651" s="10">
        <f t="shared" si="3"/>
        <v>26</v>
      </c>
      <c r="N2651" s="10">
        <f t="shared" si="4"/>
        <v>1</v>
      </c>
      <c r="O2651" s="10" t="str">
        <f t="array" ref="O2651">IFERROR(XLOOKUP(G2651,'Tipo de Carga'!A:A,'Tipo de Carga'!C:C))</f>
        <v>Diesel</v>
      </c>
    </row>
    <row r="2652">
      <c r="A2652" s="16">
        <v>1971.0</v>
      </c>
      <c r="B2652" s="10" t="str">
        <f t="array" ref="B2652">IFERROR(XLOOKUP(A2652,'Asignacion Ene'!A:A,'Asignacion Ene'!C:C))</f>
        <v>Sayer Sencillo</v>
      </c>
      <c r="C2652" s="10" t="str">
        <f t="array" ref="C2652">IFERROR(XLOOKUP(A2652,'Asignacion Ene'!A:A,'Asignacion Ene'!B:B))</f>
        <v>EC-04</v>
      </c>
      <c r="D2652" s="28">
        <v>45683.0</v>
      </c>
      <c r="E2652" s="16" t="s">
        <v>79</v>
      </c>
      <c r="F2652" s="10" t="str">
        <f t="array" ref="F2652">IFERROR(XLOOKUP(E2652,Operadores!A:A,Operadores!B:B))</f>
        <v>OLVOSX</v>
      </c>
      <c r="G2652" s="16" t="s">
        <v>39</v>
      </c>
      <c r="H2652" s="13">
        <v>20.806606</v>
      </c>
      <c r="I2652" s="18">
        <v>420.0</v>
      </c>
      <c r="J2652" s="15">
        <f t="shared" si="5"/>
        <v>8738.77452</v>
      </c>
      <c r="K2652" s="10" t="str">
        <f t="array" ref="K2652">IFERROR(XLOOKUP(G2652,'Tipo de Carga'!A:A,'Tipo de Carga'!B:B))</f>
        <v>Autoabasto</v>
      </c>
      <c r="L2652" s="10">
        <f t="shared" si="2"/>
        <v>5</v>
      </c>
      <c r="M2652" s="10">
        <f t="shared" si="3"/>
        <v>26</v>
      </c>
      <c r="N2652" s="10">
        <f t="shared" si="4"/>
        <v>1</v>
      </c>
      <c r="O2652" s="10" t="str">
        <f t="array" ref="O2652">IFERROR(XLOOKUP(G2652,'Tipo de Carga'!A:A,'Tipo de Carga'!C:C))</f>
        <v>Diesel</v>
      </c>
    </row>
    <row r="2653">
      <c r="A2653" s="16">
        <v>2010.0</v>
      </c>
      <c r="B2653" s="10" t="str">
        <f t="array" ref="B2653">IFERROR(XLOOKUP(A2653,'Asignacion Ene'!A:A,'Asignacion Ene'!C:C))</f>
        <v>MeLi asignado SD</v>
      </c>
      <c r="C2653" s="10" t="str">
        <f t="array" ref="C2653">IFERROR(XLOOKUP(A2653,'Asignacion Ene'!A:A,'Asignacion Ene'!B:B))</f>
        <v>EC-05</v>
      </c>
      <c r="D2653" s="28">
        <v>45683.0</v>
      </c>
      <c r="E2653" s="16" t="s">
        <v>175</v>
      </c>
      <c r="F2653" s="10" t="str">
        <f t="array" ref="F2653">IFERROR(XLOOKUP(E2653,Operadores!A:A,Operadores!B:B))</f>
        <v>CHAJE</v>
      </c>
      <c r="G2653" s="16" t="s">
        <v>39</v>
      </c>
      <c r="H2653" s="13">
        <v>20.806606</v>
      </c>
      <c r="I2653" s="18">
        <v>250.0</v>
      </c>
      <c r="J2653" s="15">
        <f t="shared" si="5"/>
        <v>5201.6515</v>
      </c>
      <c r="K2653" s="10" t="str">
        <f t="array" ref="K2653">IFERROR(XLOOKUP(G2653,'Tipo de Carga'!A:A,'Tipo de Carga'!B:B))</f>
        <v>Autoabasto</v>
      </c>
      <c r="L2653" s="10">
        <f t="shared" si="2"/>
        <v>5</v>
      </c>
      <c r="M2653" s="10">
        <f t="shared" si="3"/>
        <v>26</v>
      </c>
      <c r="N2653" s="10">
        <f t="shared" si="4"/>
        <v>1</v>
      </c>
      <c r="O2653" s="10" t="str">
        <f t="array" ref="O2653">IFERROR(XLOOKUP(G2653,'Tipo de Carga'!A:A,'Tipo de Carga'!C:C))</f>
        <v>Diesel</v>
      </c>
    </row>
    <row r="2654">
      <c r="A2654" s="16">
        <v>1761.0</v>
      </c>
      <c r="B2654" s="10" t="str">
        <f t="array" ref="B2654">IFERROR(XLOOKUP(A2654,'Asignacion Ene'!A:A,'Asignacion Ene'!C:C))</f>
        <v>Wm Full</v>
      </c>
      <c r="C2654" s="10" t="str">
        <f t="array" ref="C2654">IFERROR(XLOOKUP(A2654,'Asignacion Ene'!A:A,'Asignacion Ene'!B:B))</f>
        <v>EC-08</v>
      </c>
      <c r="D2654" s="28">
        <v>45683.0</v>
      </c>
      <c r="E2654" s="16" t="s">
        <v>221</v>
      </c>
      <c r="F2654" s="10" t="str">
        <f t="array" ref="F2654">IFERROR(XLOOKUP(E2654,Operadores!A:A,Operadores!B:B))</f>
        <v>ALVGAB</v>
      </c>
      <c r="G2654" s="16" t="s">
        <v>39</v>
      </c>
      <c r="H2654" s="13">
        <v>20.806606</v>
      </c>
      <c r="I2654" s="18">
        <v>428.0</v>
      </c>
      <c r="J2654" s="15">
        <f t="shared" si="5"/>
        <v>8905.227368</v>
      </c>
      <c r="K2654" s="10" t="str">
        <f t="array" ref="K2654">IFERROR(XLOOKUP(G2654,'Tipo de Carga'!A:A,'Tipo de Carga'!B:B))</f>
        <v>Autoabasto</v>
      </c>
      <c r="L2654" s="10">
        <f t="shared" si="2"/>
        <v>5</v>
      </c>
      <c r="M2654" s="10">
        <f t="shared" si="3"/>
        <v>26</v>
      </c>
      <c r="N2654" s="10">
        <f t="shared" si="4"/>
        <v>1</v>
      </c>
      <c r="O2654" s="10" t="str">
        <f t="array" ref="O2654">IFERROR(XLOOKUP(G2654,'Tipo de Carga'!A:A,'Tipo de Carga'!C:C))</f>
        <v>Diesel</v>
      </c>
    </row>
    <row r="2655">
      <c r="A2655" s="16">
        <v>2001.0</v>
      </c>
      <c r="B2655" s="10" t="str">
        <f t="array" ref="B2655">IFERROR(XLOOKUP(A2655,'Asignacion Ene'!A:A,'Asignacion Ene'!C:C))</f>
        <v>MeLi Dedicado Merida</v>
      </c>
      <c r="C2655" s="10" t="str">
        <f t="array" ref="C2655">IFERROR(XLOOKUP(A2655,'Asignacion Ene'!A:A,'Asignacion Ene'!B:B))</f>
        <v>EC-05</v>
      </c>
      <c r="D2655" s="28">
        <v>45683.0</v>
      </c>
      <c r="E2655" s="16" t="s">
        <v>173</v>
      </c>
      <c r="F2655" s="10" t="str">
        <f t="array" ref="F2655">IFERROR(XLOOKUP(E2655,Operadores!A:A,Operadores!B:B))</f>
        <v>GARJUL</v>
      </c>
      <c r="G2655" s="16" t="s">
        <v>39</v>
      </c>
      <c r="H2655" s="13">
        <v>20.806606</v>
      </c>
      <c r="I2655" s="18">
        <v>385.0</v>
      </c>
      <c r="J2655" s="15">
        <f t="shared" si="5"/>
        <v>8010.54331</v>
      </c>
      <c r="K2655" s="10" t="str">
        <f t="array" ref="K2655">IFERROR(XLOOKUP(G2655,'Tipo de Carga'!A:A,'Tipo de Carga'!B:B))</f>
        <v>Autoabasto</v>
      </c>
      <c r="L2655" s="10">
        <f t="shared" si="2"/>
        <v>5</v>
      </c>
      <c r="M2655" s="10">
        <f t="shared" si="3"/>
        <v>26</v>
      </c>
      <c r="N2655" s="10">
        <f t="shared" si="4"/>
        <v>1</v>
      </c>
      <c r="O2655" s="10" t="str">
        <f t="array" ref="O2655">IFERROR(XLOOKUP(G2655,'Tipo de Carga'!A:A,'Tipo de Carga'!C:C))</f>
        <v>Diesel</v>
      </c>
    </row>
    <row r="2656">
      <c r="A2656" s="16">
        <v>1816.0</v>
      </c>
      <c r="B2656" s="10" t="str">
        <f t="array" ref="B2656">IFERROR(XLOOKUP(A2656,'Asignacion Ene'!A:A,'Asignacion Ene'!C:C))</f>
        <v>Wm Full</v>
      </c>
      <c r="C2656" s="10" t="str">
        <f t="array" ref="C2656">IFERROR(XLOOKUP(A2656,'Asignacion Ene'!A:A,'Asignacion Ene'!B:B))</f>
        <v>EC-08</v>
      </c>
      <c r="D2656" s="28">
        <v>45683.0</v>
      </c>
      <c r="E2656" s="16" t="s">
        <v>169</v>
      </c>
      <c r="F2656" s="10" t="str">
        <f t="array" ref="F2656">IFERROR(XLOOKUP(E2656,Operadores!A:A,Operadores!B:B))</f>
        <v>RODMIG</v>
      </c>
      <c r="G2656" s="16" t="s">
        <v>39</v>
      </c>
      <c r="H2656" s="13">
        <v>20.806606</v>
      </c>
      <c r="I2656" s="18">
        <v>363.0</v>
      </c>
      <c r="J2656" s="15">
        <f t="shared" si="5"/>
        <v>7552.797978</v>
      </c>
      <c r="K2656" s="10" t="str">
        <f t="array" ref="K2656">IFERROR(XLOOKUP(G2656,'Tipo de Carga'!A:A,'Tipo de Carga'!B:B))</f>
        <v>Autoabasto</v>
      </c>
      <c r="L2656" s="10">
        <f t="shared" si="2"/>
        <v>5</v>
      </c>
      <c r="M2656" s="10">
        <f t="shared" si="3"/>
        <v>26</v>
      </c>
      <c r="N2656" s="10">
        <f t="shared" si="4"/>
        <v>1</v>
      </c>
      <c r="O2656" s="10" t="str">
        <f t="array" ref="O2656">IFERROR(XLOOKUP(G2656,'Tipo de Carga'!A:A,'Tipo de Carga'!C:C))</f>
        <v>Diesel</v>
      </c>
    </row>
    <row r="2657">
      <c r="A2657" s="16">
        <v>1721.0</v>
      </c>
      <c r="B2657" s="10" t="str">
        <f t="array" ref="B2657">IFERROR(XLOOKUP(A2657,'Asignacion Ene'!A:A,'Asignacion Ene'!C:C))</f>
        <v>Wm Full</v>
      </c>
      <c r="C2657" s="10" t="str">
        <f t="array" ref="C2657">IFERROR(XLOOKUP(A2657,'Asignacion Ene'!A:A,'Asignacion Ene'!B:B))</f>
        <v>EC-08</v>
      </c>
      <c r="D2657" s="28">
        <v>45683.0</v>
      </c>
      <c r="E2657" s="16" t="s">
        <v>432</v>
      </c>
      <c r="F2657" s="10" t="str">
        <f t="array" ref="F2657">IFERROR(XLOOKUP(E2657,Operadores!A:A,Operadores!B:B))</f>
        <v>VAZISA</v>
      </c>
      <c r="G2657" s="16" t="s">
        <v>39</v>
      </c>
      <c r="H2657" s="13">
        <v>20.806606</v>
      </c>
      <c r="I2657" s="18">
        <v>410.0</v>
      </c>
      <c r="J2657" s="15">
        <f t="shared" si="5"/>
        <v>8530.70846</v>
      </c>
      <c r="K2657" s="10" t="str">
        <f t="array" ref="K2657">IFERROR(XLOOKUP(G2657,'Tipo de Carga'!A:A,'Tipo de Carga'!B:B))</f>
        <v>Autoabasto</v>
      </c>
      <c r="L2657" s="10">
        <f t="shared" si="2"/>
        <v>5</v>
      </c>
      <c r="M2657" s="10">
        <f t="shared" si="3"/>
        <v>26</v>
      </c>
      <c r="N2657" s="10">
        <f t="shared" si="4"/>
        <v>1</v>
      </c>
      <c r="O2657" s="10" t="str">
        <f t="array" ref="O2657">IFERROR(XLOOKUP(G2657,'Tipo de Carga'!A:A,'Tipo de Carga'!C:C))</f>
        <v>Diesel</v>
      </c>
    </row>
    <row r="2658">
      <c r="A2658" s="16">
        <v>1826.0</v>
      </c>
      <c r="B2658" s="10" t="str">
        <f t="array" ref="B2658">IFERROR(XLOOKUP(A2658,'Asignacion Ene'!A:A,'Asignacion Ene'!C:C))</f>
        <v>Wm Full</v>
      </c>
      <c r="C2658" s="10" t="str">
        <f t="array" ref="C2658">IFERROR(XLOOKUP(A2658,'Asignacion Ene'!A:A,'Asignacion Ene'!B:B))</f>
        <v>EC-08</v>
      </c>
      <c r="D2658" s="28">
        <v>45683.0</v>
      </c>
      <c r="E2658" s="16" t="s">
        <v>361</v>
      </c>
      <c r="F2658" s="10" t="str">
        <f t="array" ref="F2658">IFERROR(XLOOKUP(E2658,Operadores!A:A,Operadores!B:B))</f>
        <v>MORFRE01</v>
      </c>
      <c r="G2658" s="16" t="s">
        <v>39</v>
      </c>
      <c r="H2658" s="13">
        <v>20.806606</v>
      </c>
      <c r="I2658" s="18">
        <v>371.0</v>
      </c>
      <c r="J2658" s="15">
        <f t="shared" si="5"/>
        <v>7719.250826</v>
      </c>
      <c r="K2658" s="10" t="str">
        <f t="array" ref="K2658">IFERROR(XLOOKUP(G2658,'Tipo de Carga'!A:A,'Tipo de Carga'!B:B))</f>
        <v>Autoabasto</v>
      </c>
      <c r="L2658" s="10">
        <f t="shared" si="2"/>
        <v>5</v>
      </c>
      <c r="M2658" s="10">
        <f t="shared" si="3"/>
        <v>26</v>
      </c>
      <c r="N2658" s="10">
        <f t="shared" si="4"/>
        <v>1</v>
      </c>
      <c r="O2658" s="10" t="str">
        <f t="array" ref="O2658">IFERROR(XLOOKUP(G2658,'Tipo de Carga'!A:A,'Tipo de Carga'!C:C))</f>
        <v>Diesel</v>
      </c>
    </row>
    <row r="2659">
      <c r="A2659" s="16">
        <v>1806.0</v>
      </c>
      <c r="B2659" s="10" t="str">
        <f t="array" ref="B2659">IFERROR(XLOOKUP(A2659,'Asignacion Ene'!A:A,'Asignacion Ene'!C:C))</f>
        <v>Sayer Full</v>
      </c>
      <c r="C2659" s="10" t="str">
        <f t="array" ref="C2659">IFERROR(XLOOKUP(A2659,'Asignacion Ene'!A:A,'Asignacion Ene'!B:B))</f>
        <v>EC-04</v>
      </c>
      <c r="D2659" s="28">
        <v>45683.0</v>
      </c>
      <c r="E2659" s="16" t="s">
        <v>257</v>
      </c>
      <c r="F2659" s="10" t="str">
        <f t="array" ref="F2659">IFERROR(XLOOKUP(E2659,Operadores!A:A,Operadores!B:B))</f>
        <v>DIAOMA</v>
      </c>
      <c r="G2659" s="16" t="s">
        <v>39</v>
      </c>
      <c r="H2659" s="13">
        <v>20.806606</v>
      </c>
      <c r="I2659" s="18">
        <v>535.0</v>
      </c>
      <c r="J2659" s="15">
        <f t="shared" si="5"/>
        <v>11131.53421</v>
      </c>
      <c r="K2659" s="10" t="str">
        <f t="array" ref="K2659">IFERROR(XLOOKUP(G2659,'Tipo de Carga'!A:A,'Tipo de Carga'!B:B))</f>
        <v>Autoabasto</v>
      </c>
      <c r="L2659" s="10">
        <f t="shared" si="2"/>
        <v>5</v>
      </c>
      <c r="M2659" s="10">
        <f t="shared" si="3"/>
        <v>26</v>
      </c>
      <c r="N2659" s="10">
        <f t="shared" si="4"/>
        <v>1</v>
      </c>
      <c r="O2659" s="10" t="str">
        <f t="array" ref="O2659">IFERROR(XLOOKUP(G2659,'Tipo de Carga'!A:A,'Tipo de Carga'!C:C))</f>
        <v>Diesel</v>
      </c>
    </row>
    <row r="2660">
      <c r="A2660" s="16">
        <v>1997.0</v>
      </c>
      <c r="B2660" s="10" t="str">
        <f t="array" ref="B2660">IFERROR(XLOOKUP(A2660,'Asignacion Ene'!A:A,'Asignacion Ene'!C:C))</f>
        <v>MeLi Dedicado Merida</v>
      </c>
      <c r="C2660" s="10" t="str">
        <f t="array" ref="C2660">IFERROR(XLOOKUP(A2660,'Asignacion Ene'!A:A,'Asignacion Ene'!B:B))</f>
        <v>EC-05</v>
      </c>
      <c r="D2660" s="28">
        <v>45683.0</v>
      </c>
      <c r="E2660" s="16" t="s">
        <v>282</v>
      </c>
      <c r="F2660" s="10" t="str">
        <f t="array" ref="F2660">IFERROR(XLOOKUP(E2660,Operadores!A:A,Operadores!B:B))</f>
        <v>HERVIC02</v>
      </c>
      <c r="G2660" s="16" t="s">
        <v>39</v>
      </c>
      <c r="H2660" s="13">
        <v>20.806606</v>
      </c>
      <c r="I2660" s="18">
        <v>468.0</v>
      </c>
      <c r="J2660" s="15">
        <f t="shared" si="5"/>
        <v>9737.491608</v>
      </c>
      <c r="K2660" s="10" t="str">
        <f t="array" ref="K2660">IFERROR(XLOOKUP(G2660,'Tipo de Carga'!A:A,'Tipo de Carga'!B:B))</f>
        <v>Autoabasto</v>
      </c>
      <c r="L2660" s="10">
        <f t="shared" si="2"/>
        <v>5</v>
      </c>
      <c r="M2660" s="10">
        <f t="shared" si="3"/>
        <v>26</v>
      </c>
      <c r="N2660" s="10">
        <f t="shared" si="4"/>
        <v>1</v>
      </c>
      <c r="O2660" s="10" t="str">
        <f t="array" ref="O2660">IFERROR(XLOOKUP(G2660,'Tipo de Carga'!A:A,'Tipo de Carga'!C:C))</f>
        <v>Diesel</v>
      </c>
    </row>
    <row r="2661">
      <c r="A2661" s="16">
        <v>1715.0</v>
      </c>
      <c r="B2661" s="10" t="str">
        <f t="array" ref="B2661">IFERROR(XLOOKUP(A2661,'Asignacion Ene'!A:A,'Asignacion Ene'!C:C))</f>
        <v>Wm Full</v>
      </c>
      <c r="C2661" s="10" t="str">
        <f t="array" ref="C2661">IFERROR(XLOOKUP(A2661,'Asignacion Ene'!A:A,'Asignacion Ene'!B:B))</f>
        <v>EC-08</v>
      </c>
      <c r="D2661" s="28">
        <v>45683.0</v>
      </c>
      <c r="E2661" s="16" t="s">
        <v>96</v>
      </c>
      <c r="F2661" s="10" t="str">
        <f t="array" ref="F2661">IFERROR(XLOOKUP(E2661,Operadores!A:A,Operadores!B:B))</f>
        <v>LEOJAI</v>
      </c>
      <c r="G2661" s="16" t="s">
        <v>39</v>
      </c>
      <c r="H2661" s="13">
        <v>20.806606</v>
      </c>
      <c r="I2661" s="18">
        <v>405.0</v>
      </c>
      <c r="J2661" s="15">
        <f t="shared" si="5"/>
        <v>8426.67543</v>
      </c>
      <c r="K2661" s="10" t="str">
        <f t="array" ref="K2661">IFERROR(XLOOKUP(G2661,'Tipo de Carga'!A:A,'Tipo de Carga'!B:B))</f>
        <v>Autoabasto</v>
      </c>
      <c r="L2661" s="10">
        <f t="shared" si="2"/>
        <v>5</v>
      </c>
      <c r="M2661" s="10">
        <f t="shared" si="3"/>
        <v>26</v>
      </c>
      <c r="N2661" s="10">
        <f t="shared" si="4"/>
        <v>1</v>
      </c>
      <c r="O2661" s="10" t="str">
        <f t="array" ref="O2661">IFERROR(XLOOKUP(G2661,'Tipo de Carga'!A:A,'Tipo de Carga'!C:C))</f>
        <v>Diesel</v>
      </c>
    </row>
    <row r="2662">
      <c r="A2662" s="16">
        <v>1729.0</v>
      </c>
      <c r="B2662" s="10" t="str">
        <f t="array" ref="B2662">IFERROR(XLOOKUP(A2662,'Asignacion Ene'!A:A,'Asignacion Ene'!C:C))</f>
        <v>Wm Full</v>
      </c>
      <c r="C2662" s="10" t="str">
        <f t="array" ref="C2662">IFERROR(XLOOKUP(A2662,'Asignacion Ene'!A:A,'Asignacion Ene'!B:B))</f>
        <v>EC-08</v>
      </c>
      <c r="D2662" s="28">
        <v>45683.0</v>
      </c>
      <c r="E2662" s="16" t="s">
        <v>220</v>
      </c>
      <c r="F2662" s="10" t="str">
        <f t="array" ref="F2662">IFERROR(XLOOKUP(E2662,Operadores!A:A,Operadores!B:B))</f>
        <v>CAMJU01</v>
      </c>
      <c r="G2662" s="16" t="s">
        <v>39</v>
      </c>
      <c r="H2662" s="13">
        <v>20.806606</v>
      </c>
      <c r="I2662" s="18">
        <v>419.0</v>
      </c>
      <c r="J2662" s="15">
        <f t="shared" si="5"/>
        <v>8717.967914</v>
      </c>
      <c r="K2662" s="10" t="str">
        <f t="array" ref="K2662">IFERROR(XLOOKUP(G2662,'Tipo de Carga'!A:A,'Tipo de Carga'!B:B))</f>
        <v>Autoabasto</v>
      </c>
      <c r="L2662" s="10">
        <f t="shared" si="2"/>
        <v>5</v>
      </c>
      <c r="M2662" s="10">
        <f t="shared" si="3"/>
        <v>26</v>
      </c>
      <c r="N2662" s="10">
        <f t="shared" si="4"/>
        <v>1</v>
      </c>
      <c r="O2662" s="10" t="str">
        <f t="array" ref="O2662">IFERROR(XLOOKUP(G2662,'Tipo de Carga'!A:A,'Tipo de Carga'!C:C))</f>
        <v>Diesel</v>
      </c>
    </row>
    <row r="2663">
      <c r="A2663" s="16">
        <v>1722.0</v>
      </c>
      <c r="B2663" s="10" t="str">
        <f t="array" ref="B2663">IFERROR(XLOOKUP(A2663,'Asignacion Ene'!A:A,'Asignacion Ene'!C:C))</f>
        <v>Wm Full</v>
      </c>
      <c r="C2663" s="10" t="str">
        <f t="array" ref="C2663">IFERROR(XLOOKUP(A2663,'Asignacion Ene'!A:A,'Asignacion Ene'!B:B))</f>
        <v>EC-08</v>
      </c>
      <c r="D2663" s="28">
        <v>45683.0</v>
      </c>
      <c r="E2663" s="16" t="s">
        <v>168</v>
      </c>
      <c r="F2663" s="10" t="str">
        <f t="array" ref="F2663">IFERROR(XLOOKUP(E2663,Operadores!A:A,Operadores!B:B))</f>
        <v>RICFRA</v>
      </c>
      <c r="G2663" s="16" t="s">
        <v>39</v>
      </c>
      <c r="H2663" s="13">
        <v>20.806606</v>
      </c>
      <c r="I2663" s="18">
        <v>530.0</v>
      </c>
      <c r="J2663" s="15">
        <f t="shared" si="5"/>
        <v>11027.50118</v>
      </c>
      <c r="K2663" s="10" t="str">
        <f t="array" ref="K2663">IFERROR(XLOOKUP(G2663,'Tipo de Carga'!A:A,'Tipo de Carga'!B:B))</f>
        <v>Autoabasto</v>
      </c>
      <c r="L2663" s="10">
        <f t="shared" si="2"/>
        <v>5</v>
      </c>
      <c r="M2663" s="10">
        <f t="shared" si="3"/>
        <v>26</v>
      </c>
      <c r="N2663" s="10">
        <f t="shared" si="4"/>
        <v>1</v>
      </c>
      <c r="O2663" s="10" t="str">
        <f t="array" ref="O2663">IFERROR(XLOOKUP(G2663,'Tipo de Carga'!A:A,'Tipo de Carga'!C:C))</f>
        <v>Diesel</v>
      </c>
    </row>
    <row r="2664">
      <c r="A2664" s="16">
        <v>1907.0</v>
      </c>
      <c r="B2664" s="10" t="str">
        <f t="array" ref="B2664">IFERROR(XLOOKUP(A2664,'Asignacion Ene'!A:A,'Asignacion Ene'!C:C))</f>
        <v>Circuitos</v>
      </c>
      <c r="C2664" s="10" t="str">
        <f t="array" ref="C2664">IFERROR(XLOOKUP(A2664,'Asignacion Ene'!A:A,'Asignacion Ene'!B:B))</f>
        <v>EC-03</v>
      </c>
      <c r="D2664" s="28">
        <v>45683.0</v>
      </c>
      <c r="E2664" s="16" t="s">
        <v>287</v>
      </c>
      <c r="F2664" s="10" t="str">
        <f t="array" ref="F2664">IFERROR(XLOOKUP(E2664,Operadores!A:A,Operadores!B:B))</f>
        <v>HUAIS</v>
      </c>
      <c r="G2664" s="16" t="s">
        <v>39</v>
      </c>
      <c r="H2664" s="13">
        <v>20.806606</v>
      </c>
      <c r="I2664" s="18">
        <v>239.0</v>
      </c>
      <c r="J2664" s="15">
        <f t="shared" si="5"/>
        <v>4972.778834</v>
      </c>
      <c r="K2664" s="10" t="str">
        <f t="array" ref="K2664">IFERROR(XLOOKUP(G2664,'Tipo de Carga'!A:A,'Tipo de Carga'!B:B))</f>
        <v>Autoabasto</v>
      </c>
      <c r="L2664" s="10">
        <f t="shared" si="2"/>
        <v>5</v>
      </c>
      <c r="M2664" s="10">
        <f t="shared" si="3"/>
        <v>26</v>
      </c>
      <c r="N2664" s="10">
        <f t="shared" si="4"/>
        <v>1</v>
      </c>
      <c r="O2664" s="10" t="str">
        <f t="array" ref="O2664">IFERROR(XLOOKUP(G2664,'Tipo de Carga'!A:A,'Tipo de Carga'!C:C))</f>
        <v>Diesel</v>
      </c>
    </row>
    <row r="2665">
      <c r="A2665" s="16">
        <v>1864.0</v>
      </c>
      <c r="B2665" s="10" t="str">
        <f t="array" ref="B2665">IFERROR(XLOOKUP(A2665,'Asignacion Ene'!A:A,'Asignacion Ene'!C:C))</f>
        <v>Full Liver</v>
      </c>
      <c r="C2665" s="10" t="str">
        <f t="array" ref="C2665">IFERROR(XLOOKUP(A2665,'Asignacion Ene'!A:A,'Asignacion Ene'!B:B))</f>
        <v>EC-01</v>
      </c>
      <c r="D2665" s="28">
        <v>45683.0</v>
      </c>
      <c r="E2665" s="16" t="s">
        <v>26</v>
      </c>
      <c r="F2665" s="10" t="str">
        <f t="array" ref="F2665">IFERROR(XLOOKUP(E2665,Operadores!A:A,Operadores!B:B))</f>
        <v>DEJJOS</v>
      </c>
      <c r="G2665" s="16" t="s">
        <v>39</v>
      </c>
      <c r="H2665" s="13">
        <v>20.806606</v>
      </c>
      <c r="I2665" s="18">
        <v>845.0</v>
      </c>
      <c r="J2665" s="15">
        <f t="shared" si="5"/>
        <v>17581.58207</v>
      </c>
      <c r="K2665" s="10" t="str">
        <f t="array" ref="K2665">IFERROR(XLOOKUP(G2665,'Tipo de Carga'!A:A,'Tipo de Carga'!B:B))</f>
        <v>Autoabasto</v>
      </c>
      <c r="L2665" s="10">
        <f t="shared" si="2"/>
        <v>5</v>
      </c>
      <c r="M2665" s="10">
        <f t="shared" si="3"/>
        <v>26</v>
      </c>
      <c r="N2665" s="10">
        <f t="shared" si="4"/>
        <v>1</v>
      </c>
      <c r="O2665" s="10" t="str">
        <f t="array" ref="O2665">IFERROR(XLOOKUP(G2665,'Tipo de Carga'!A:A,'Tipo de Carga'!C:C))</f>
        <v>Diesel</v>
      </c>
    </row>
    <row r="2666">
      <c r="A2666" s="16">
        <v>2031.0</v>
      </c>
      <c r="B2666" s="10" t="str">
        <f t="array" ref="B2666">IFERROR(XLOOKUP(A2666,'Asignacion Ene'!A:A,'Asignacion Ene'!C:C))</f>
        <v>MeLi Dedicado Merida</v>
      </c>
      <c r="C2666" s="10" t="str">
        <f t="array" ref="C2666">IFERROR(XLOOKUP(A2666,'Asignacion Ene'!A:A,'Asignacion Ene'!B:B))</f>
        <v>EC-05</v>
      </c>
      <c r="D2666" s="28">
        <v>45683.0</v>
      </c>
      <c r="E2666" s="16" t="s">
        <v>92</v>
      </c>
      <c r="F2666" s="10" t="str">
        <f t="array" ref="F2666">IFERROR(XLOOKUP(E2666,Operadores!A:A,Operadores!B:B))</f>
        <v>SARJO</v>
      </c>
      <c r="G2666" s="16" t="s">
        <v>39</v>
      </c>
      <c r="H2666" s="13">
        <v>20.806606</v>
      </c>
      <c r="I2666" s="18">
        <v>211.0</v>
      </c>
      <c r="J2666" s="15">
        <f t="shared" si="5"/>
        <v>4390.193866</v>
      </c>
      <c r="K2666" s="10" t="str">
        <f t="array" ref="K2666">IFERROR(XLOOKUP(G2666,'Tipo de Carga'!A:A,'Tipo de Carga'!B:B))</f>
        <v>Autoabasto</v>
      </c>
      <c r="L2666" s="10">
        <f t="shared" si="2"/>
        <v>5</v>
      </c>
      <c r="M2666" s="10">
        <f t="shared" si="3"/>
        <v>26</v>
      </c>
      <c r="N2666" s="10">
        <f t="shared" si="4"/>
        <v>1</v>
      </c>
      <c r="O2666" s="10" t="str">
        <f t="array" ref="O2666">IFERROR(XLOOKUP(G2666,'Tipo de Carga'!A:A,'Tipo de Carga'!C:C))</f>
        <v>Diesel</v>
      </c>
    </row>
    <row r="2667">
      <c r="A2667" s="16">
        <v>2027.0</v>
      </c>
      <c r="B2667" s="10" t="str">
        <f t="array" ref="B2667">IFERROR(XLOOKUP(A2667,'Asignacion Ene'!A:A,'Asignacion Ene'!C:C))</f>
        <v>MeLi Dedicado Merida</v>
      </c>
      <c r="C2667" s="10" t="str">
        <f t="array" ref="C2667">IFERROR(XLOOKUP(A2667,'Asignacion Ene'!A:A,'Asignacion Ene'!B:B))</f>
        <v>EC-05</v>
      </c>
      <c r="D2667" s="28">
        <v>45683.0</v>
      </c>
      <c r="E2667" s="16" t="s">
        <v>40</v>
      </c>
      <c r="F2667" s="10" t="str">
        <f t="array" ref="F2667">IFERROR(XLOOKUP(E2667,Operadores!A:A,Operadores!B:B))</f>
        <v>LUNADO</v>
      </c>
      <c r="G2667" s="16" t="s">
        <v>39</v>
      </c>
      <c r="H2667" s="13">
        <v>20.806606</v>
      </c>
      <c r="I2667" s="18">
        <v>481.0</v>
      </c>
      <c r="J2667" s="15">
        <f t="shared" si="5"/>
        <v>10007.97749</v>
      </c>
      <c r="K2667" s="10" t="str">
        <f t="array" ref="K2667">IFERROR(XLOOKUP(G2667,'Tipo de Carga'!A:A,'Tipo de Carga'!B:B))</f>
        <v>Autoabasto</v>
      </c>
      <c r="L2667" s="10">
        <f t="shared" si="2"/>
        <v>5</v>
      </c>
      <c r="M2667" s="10">
        <f t="shared" si="3"/>
        <v>26</v>
      </c>
      <c r="N2667" s="10">
        <f t="shared" si="4"/>
        <v>1</v>
      </c>
      <c r="O2667" s="10" t="str">
        <f t="array" ref="O2667">IFERROR(XLOOKUP(G2667,'Tipo de Carga'!A:A,'Tipo de Carga'!C:C))</f>
        <v>Diesel</v>
      </c>
    </row>
    <row r="2668">
      <c r="A2668" s="16">
        <v>1762.0</v>
      </c>
      <c r="B2668" s="10" t="str">
        <f t="array" ref="B2668">IFERROR(XLOOKUP(A2668,'Asignacion Ene'!A:A,'Asignacion Ene'!C:C))</f>
        <v>Hisense</v>
      </c>
      <c r="C2668" s="10" t="str">
        <f t="array" ref="C2668">IFERROR(XLOOKUP(A2668,'Asignacion Ene'!A:A,'Asignacion Ene'!B:B))</f>
        <v>EC-03</v>
      </c>
      <c r="D2668" s="28">
        <v>45683.0</v>
      </c>
      <c r="E2668" s="16" t="s">
        <v>188</v>
      </c>
      <c r="F2668" s="10" t="str">
        <f t="array" ref="F2668">IFERROR(XLOOKUP(E2668,Operadores!A:A,Operadores!B:B))</f>
        <v>LOPMA03</v>
      </c>
      <c r="G2668" s="16" t="s">
        <v>39</v>
      </c>
      <c r="H2668" s="13">
        <v>20.806606</v>
      </c>
      <c r="I2668" s="18">
        <v>400.0</v>
      </c>
      <c r="J2668" s="15">
        <f t="shared" si="5"/>
        <v>8322.6424</v>
      </c>
      <c r="K2668" s="10" t="str">
        <f t="array" ref="K2668">IFERROR(XLOOKUP(G2668,'Tipo de Carga'!A:A,'Tipo de Carga'!B:B))</f>
        <v>Autoabasto</v>
      </c>
      <c r="L2668" s="10">
        <f t="shared" si="2"/>
        <v>5</v>
      </c>
      <c r="M2668" s="10">
        <f t="shared" si="3"/>
        <v>26</v>
      </c>
      <c r="N2668" s="10">
        <f t="shared" si="4"/>
        <v>1</v>
      </c>
      <c r="O2668" s="10" t="str">
        <f t="array" ref="O2668">IFERROR(XLOOKUP(G2668,'Tipo de Carga'!A:A,'Tipo de Carga'!C:C))</f>
        <v>Diesel</v>
      </c>
    </row>
    <row r="2669">
      <c r="A2669" s="16">
        <v>2002.0</v>
      </c>
      <c r="B2669" s="10" t="str">
        <f t="array" ref="B2669">IFERROR(XLOOKUP(A2669,'Asignacion Ene'!A:A,'Asignacion Ene'!C:C))</f>
        <v>MeLi Dedicado Merida</v>
      </c>
      <c r="C2669" s="10" t="str">
        <f t="array" ref="C2669">IFERROR(XLOOKUP(A2669,'Asignacion Ene'!A:A,'Asignacion Ene'!B:B))</f>
        <v>EC-05</v>
      </c>
      <c r="D2669" s="28">
        <v>45683.0</v>
      </c>
      <c r="E2669" s="16" t="s">
        <v>309</v>
      </c>
      <c r="F2669" s="10" t="str">
        <f t="array" ref="F2669">IFERROR(XLOOKUP(E2669,Operadores!A:A,Operadores!B:B))</f>
        <v>VELALE</v>
      </c>
      <c r="G2669" s="16" t="s">
        <v>39</v>
      </c>
      <c r="H2669" s="13">
        <v>20.806606</v>
      </c>
      <c r="I2669" s="18">
        <v>420.0</v>
      </c>
      <c r="J2669" s="15">
        <f t="shared" si="5"/>
        <v>8738.77452</v>
      </c>
      <c r="K2669" s="10" t="str">
        <f t="array" ref="K2669">IFERROR(XLOOKUP(G2669,'Tipo de Carga'!A:A,'Tipo de Carga'!B:B))</f>
        <v>Autoabasto</v>
      </c>
      <c r="L2669" s="10">
        <f t="shared" si="2"/>
        <v>5</v>
      </c>
      <c r="M2669" s="10">
        <f t="shared" si="3"/>
        <v>26</v>
      </c>
      <c r="N2669" s="10">
        <f t="shared" si="4"/>
        <v>1</v>
      </c>
      <c r="O2669" s="10" t="str">
        <f t="array" ref="O2669">IFERROR(XLOOKUP(G2669,'Tipo de Carga'!A:A,'Tipo de Carga'!C:C))</f>
        <v>Diesel</v>
      </c>
    </row>
    <row r="2670">
      <c r="A2670" s="16">
        <v>2021.0</v>
      </c>
      <c r="B2670" s="10" t="str">
        <f t="array" ref="B2670">IFERROR(XLOOKUP(A2670,'Asignacion Ene'!A:A,'Asignacion Ene'!C:C))</f>
        <v>MeLi Dedicado Merida</v>
      </c>
      <c r="C2670" s="10" t="str">
        <f t="array" ref="C2670">IFERROR(XLOOKUP(A2670,'Asignacion Ene'!A:A,'Asignacion Ene'!B:B))</f>
        <v>EC-05</v>
      </c>
      <c r="D2670" s="28">
        <v>45683.0</v>
      </c>
      <c r="E2670" s="16" t="s">
        <v>403</v>
      </c>
      <c r="F2670" s="10" t="str">
        <f t="array" ref="F2670">IFERROR(XLOOKUP(E2670,Operadores!A:A,Operadores!B:B))</f>
        <v>ORTVIC</v>
      </c>
      <c r="G2670" s="16" t="s">
        <v>39</v>
      </c>
      <c r="H2670" s="13">
        <v>20.806606</v>
      </c>
      <c r="I2670" s="18">
        <v>448.0</v>
      </c>
      <c r="J2670" s="15">
        <f t="shared" si="5"/>
        <v>9321.359488</v>
      </c>
      <c r="K2670" s="10" t="str">
        <f t="array" ref="K2670">IFERROR(XLOOKUP(G2670,'Tipo de Carga'!A:A,'Tipo de Carga'!B:B))</f>
        <v>Autoabasto</v>
      </c>
      <c r="L2670" s="10">
        <f t="shared" si="2"/>
        <v>5</v>
      </c>
      <c r="M2670" s="10">
        <f t="shared" si="3"/>
        <v>26</v>
      </c>
      <c r="N2670" s="10">
        <f t="shared" si="4"/>
        <v>1</v>
      </c>
      <c r="O2670" s="10" t="str">
        <f t="array" ref="O2670">IFERROR(XLOOKUP(G2670,'Tipo de Carga'!A:A,'Tipo de Carga'!C:C))</f>
        <v>Diesel</v>
      </c>
    </row>
    <row r="2671">
      <c r="A2671" s="16">
        <v>2016.0</v>
      </c>
      <c r="B2671" s="10" t="str">
        <f t="array" ref="B2671">IFERROR(XLOOKUP(A2671,'Asignacion Ene'!A:A,'Asignacion Ene'!C:C))</f>
        <v>MeLi Asignado TD</v>
      </c>
      <c r="C2671" s="10" t="str">
        <f t="array" ref="C2671">IFERROR(XLOOKUP(A2671,'Asignacion Ene'!A:A,'Asignacion Ene'!B:B))</f>
        <v>EC-05</v>
      </c>
      <c r="D2671" s="28">
        <v>45683.0</v>
      </c>
      <c r="E2671" s="16" t="s">
        <v>437</v>
      </c>
      <c r="F2671" s="10" t="str">
        <f t="array" ref="F2671">IFERROR(XLOOKUP(E2671,Operadores!A:A,Operadores!B:B))</f>
        <v>REYOFI</v>
      </c>
      <c r="G2671" s="16" t="s">
        <v>39</v>
      </c>
      <c r="H2671" s="13">
        <v>20.806606</v>
      </c>
      <c r="I2671" s="18">
        <v>394.0</v>
      </c>
      <c r="J2671" s="15">
        <f t="shared" si="5"/>
        <v>8197.802764</v>
      </c>
      <c r="K2671" s="10" t="str">
        <f t="array" ref="K2671">IFERROR(XLOOKUP(G2671,'Tipo de Carga'!A:A,'Tipo de Carga'!B:B))</f>
        <v>Autoabasto</v>
      </c>
      <c r="L2671" s="10">
        <f t="shared" si="2"/>
        <v>5</v>
      </c>
      <c r="M2671" s="10">
        <f t="shared" si="3"/>
        <v>26</v>
      </c>
      <c r="N2671" s="10">
        <f t="shared" si="4"/>
        <v>1</v>
      </c>
      <c r="O2671" s="10" t="str">
        <f t="array" ref="O2671">IFERROR(XLOOKUP(G2671,'Tipo de Carga'!A:A,'Tipo de Carga'!C:C))</f>
        <v>Diesel</v>
      </c>
    </row>
    <row r="2672">
      <c r="A2672" s="16">
        <v>2007.0</v>
      </c>
      <c r="B2672" s="10" t="str">
        <f t="array" ref="B2672">IFERROR(XLOOKUP(A2672,'Asignacion Ene'!A:A,'Asignacion Ene'!C:C))</f>
        <v>MeLi Asignado TD</v>
      </c>
      <c r="C2672" s="10" t="str">
        <f t="array" ref="C2672">IFERROR(XLOOKUP(A2672,'Asignacion Ene'!A:A,'Asignacion Ene'!B:B))</f>
        <v>EC-05</v>
      </c>
      <c r="D2672" s="28">
        <v>45683.0</v>
      </c>
      <c r="E2672" s="19" t="s">
        <v>190</v>
      </c>
      <c r="F2672" s="10" t="str">
        <f t="array" ref="F2672">IFERROR(XLOOKUP(E2672,Operadores!A:A,Operadores!B:B))</f>
        <v>PADRI</v>
      </c>
      <c r="G2672" s="16" t="s">
        <v>103</v>
      </c>
      <c r="H2672" s="13">
        <v>25.09</v>
      </c>
      <c r="I2672" s="18">
        <v>155.44</v>
      </c>
      <c r="J2672" s="15">
        <f t="shared" si="5"/>
        <v>3899.9896</v>
      </c>
      <c r="K2672" s="10" t="str">
        <f t="array" ref="K2672">IFERROR(XLOOKUP(G2672,'Tipo de Carga'!A:A,'Tipo de Carga'!B:B))</f>
        <v>Ticket</v>
      </c>
      <c r="L2672" s="10">
        <f t="shared" si="2"/>
        <v>5</v>
      </c>
      <c r="M2672" s="10">
        <f t="shared" si="3"/>
        <v>26</v>
      </c>
      <c r="N2672" s="10">
        <f t="shared" si="4"/>
        <v>1</v>
      </c>
      <c r="O2672" s="10" t="str">
        <f t="array" ref="O2672">IFERROR(XLOOKUP(G2672,'Tipo de Carga'!A:A,'Tipo de Carga'!C:C))</f>
        <v>Diesel</v>
      </c>
    </row>
    <row r="2673">
      <c r="A2673" s="16">
        <v>1738.0</v>
      </c>
      <c r="B2673" s="10" t="str">
        <f t="array" ref="B2673">IFERROR(XLOOKUP(A2673,'Asignacion Ene'!A:A,'Asignacion Ene'!C:C))</f>
        <v>Wm Full</v>
      </c>
      <c r="C2673" s="10" t="str">
        <f t="array" ref="C2673">IFERROR(XLOOKUP(A2673,'Asignacion Ene'!A:A,'Asignacion Ene'!B:B))</f>
        <v>EC-08</v>
      </c>
      <c r="D2673" s="28">
        <v>45683.0</v>
      </c>
      <c r="E2673" s="19" t="s">
        <v>223</v>
      </c>
      <c r="F2673" s="10" t="str">
        <f t="array" ref="F2673">IFERROR(XLOOKUP(E2673,Operadores!A:A,Operadores!B:B))</f>
        <v>PEROMA</v>
      </c>
      <c r="G2673" s="16" t="s">
        <v>103</v>
      </c>
      <c r="H2673" s="13">
        <v>27.09</v>
      </c>
      <c r="I2673" s="18">
        <v>380.0</v>
      </c>
      <c r="J2673" s="15">
        <f t="shared" si="5"/>
        <v>10294.2</v>
      </c>
      <c r="K2673" s="10" t="str">
        <f t="array" ref="K2673">IFERROR(XLOOKUP(G2673,'Tipo de Carga'!A:A,'Tipo de Carga'!B:B))</f>
        <v>Ticket</v>
      </c>
      <c r="L2673" s="10">
        <f t="shared" si="2"/>
        <v>5</v>
      </c>
      <c r="M2673" s="10">
        <f t="shared" si="3"/>
        <v>26</v>
      </c>
      <c r="N2673" s="10">
        <f t="shared" si="4"/>
        <v>1</v>
      </c>
      <c r="O2673" s="10" t="str">
        <f t="array" ref="O2673">IFERROR(XLOOKUP(G2673,'Tipo de Carga'!A:A,'Tipo de Carga'!C:C))</f>
        <v>Diesel</v>
      </c>
    </row>
    <row r="2674">
      <c r="A2674" s="16">
        <v>1956.0</v>
      </c>
      <c r="B2674" s="10" t="str">
        <f t="array" ref="B2674">IFERROR(XLOOKUP(A2674,'Asignacion Ene'!A:A,'Asignacion Ene'!C:C))</f>
        <v>MeLi asignado SD</v>
      </c>
      <c r="C2674" s="10" t="str">
        <f t="array" ref="C2674">IFERROR(XLOOKUP(A2674,'Asignacion Ene'!A:A,'Asignacion Ene'!B:B))</f>
        <v>EC-05</v>
      </c>
      <c r="D2674" s="28">
        <v>45683.0</v>
      </c>
      <c r="E2674" s="19" t="s">
        <v>38</v>
      </c>
      <c r="F2674" s="10" t="str">
        <f t="array" ref="F2674">IFERROR(XLOOKUP(E2674,Operadores!A:A,Operadores!B:B))</f>
        <v>BENMAX</v>
      </c>
      <c r="G2674" s="16" t="s">
        <v>103</v>
      </c>
      <c r="H2674" s="13">
        <v>27.48</v>
      </c>
      <c r="I2674" s="18">
        <v>131.0</v>
      </c>
      <c r="J2674" s="15">
        <f t="shared" si="5"/>
        <v>3599.88</v>
      </c>
      <c r="K2674" s="10" t="str">
        <f t="array" ref="K2674">IFERROR(XLOOKUP(G2674,'Tipo de Carga'!A:A,'Tipo de Carga'!B:B))</f>
        <v>Ticket</v>
      </c>
      <c r="L2674" s="10">
        <f t="shared" si="2"/>
        <v>5</v>
      </c>
      <c r="M2674" s="10">
        <f t="shared" si="3"/>
        <v>26</v>
      </c>
      <c r="N2674" s="10">
        <f t="shared" si="4"/>
        <v>1</v>
      </c>
      <c r="O2674" s="10" t="str">
        <f t="array" ref="O2674">IFERROR(XLOOKUP(G2674,'Tipo de Carga'!A:A,'Tipo de Carga'!C:C))</f>
        <v>Diesel</v>
      </c>
    </row>
    <row r="2675">
      <c r="A2675" s="16">
        <v>1894.0</v>
      </c>
      <c r="B2675" s="10" t="str">
        <f t="array" ref="B2675">IFERROR(XLOOKUP(A2675,'Asignacion Ene'!A:A,'Asignacion Ene'!C:C))</f>
        <v>Pipas</v>
      </c>
      <c r="C2675" s="10" t="str">
        <f t="array" ref="C2675">IFERROR(XLOOKUP(A2675,'Asignacion Ene'!A:A,'Asignacion Ene'!B:B))</f>
        <v>EC-02</v>
      </c>
      <c r="D2675" s="28">
        <v>45683.0</v>
      </c>
      <c r="E2675" s="19" t="s">
        <v>320</v>
      </c>
      <c r="F2675" s="10" t="str">
        <f t="array" ref="F2675">IFERROR(XLOOKUP(E2675,Operadores!A:A,Operadores!B:B))</f>
        <v>LOPJU</v>
      </c>
      <c r="G2675" s="16" t="s">
        <v>103</v>
      </c>
      <c r="H2675" s="13">
        <v>25.99</v>
      </c>
      <c r="I2675" s="18">
        <v>480.0</v>
      </c>
      <c r="J2675" s="15">
        <f t="shared" si="5"/>
        <v>12475.2</v>
      </c>
      <c r="K2675" s="10" t="str">
        <f t="array" ref="K2675">IFERROR(XLOOKUP(G2675,'Tipo de Carga'!A:A,'Tipo de Carga'!B:B))</f>
        <v>Ticket</v>
      </c>
      <c r="L2675" s="10">
        <f t="shared" si="2"/>
        <v>5</v>
      </c>
      <c r="M2675" s="10">
        <f t="shared" si="3"/>
        <v>26</v>
      </c>
      <c r="N2675" s="10">
        <f t="shared" si="4"/>
        <v>1</v>
      </c>
      <c r="O2675" s="10" t="str">
        <f t="array" ref="O2675">IFERROR(XLOOKUP(G2675,'Tipo de Carga'!A:A,'Tipo de Carga'!C:C))</f>
        <v>Diesel</v>
      </c>
    </row>
    <row r="2676">
      <c r="A2676" s="16">
        <v>1800.0</v>
      </c>
      <c r="B2676" s="10" t="str">
        <f t="array" ref="B2676">IFERROR(XLOOKUP(A2676,'Asignacion Ene'!A:A,'Asignacion Ene'!C:C))</f>
        <v>Sayer Full</v>
      </c>
      <c r="C2676" s="10" t="str">
        <f t="array" ref="C2676">IFERROR(XLOOKUP(A2676,'Asignacion Ene'!A:A,'Asignacion Ene'!B:B))</f>
        <v>EC-04</v>
      </c>
      <c r="D2676" s="28">
        <v>45683.0</v>
      </c>
      <c r="E2676" s="19" t="s">
        <v>314</v>
      </c>
      <c r="F2676" s="10" t="str">
        <f t="array" ref="F2676">IFERROR(XLOOKUP(E2676,Operadores!A:A,Operadores!B:B))</f>
        <v>PERJU03</v>
      </c>
      <c r="G2676" s="16" t="s">
        <v>103</v>
      </c>
      <c r="H2676" s="13">
        <v>26.35</v>
      </c>
      <c r="I2676" s="18">
        <v>650.0</v>
      </c>
      <c r="J2676" s="15">
        <f t="shared" si="5"/>
        <v>17127.5</v>
      </c>
      <c r="K2676" s="10" t="str">
        <f t="array" ref="K2676">IFERROR(XLOOKUP(G2676,'Tipo de Carga'!A:A,'Tipo de Carga'!B:B))</f>
        <v>Ticket</v>
      </c>
      <c r="L2676" s="10">
        <f t="shared" si="2"/>
        <v>5</v>
      </c>
      <c r="M2676" s="10">
        <f t="shared" si="3"/>
        <v>26</v>
      </c>
      <c r="N2676" s="10">
        <f t="shared" si="4"/>
        <v>1</v>
      </c>
      <c r="O2676" s="10" t="str">
        <f t="array" ref="O2676">IFERROR(XLOOKUP(G2676,'Tipo de Carga'!A:A,'Tipo de Carga'!C:C))</f>
        <v>Diesel</v>
      </c>
    </row>
    <row r="2677">
      <c r="A2677" s="16">
        <v>1802.0</v>
      </c>
      <c r="B2677" s="10" t="str">
        <f t="array" ref="B2677">IFERROR(XLOOKUP(A2677,'Asignacion Ene'!A:A,'Asignacion Ene'!C:C))</f>
        <v>Liverpool Local</v>
      </c>
      <c r="C2677" s="10" t="str">
        <f t="array" ref="C2677">IFERROR(XLOOKUP(A2677,'Asignacion Ene'!A:A,'Asignacion Ene'!B:B))</f>
        <v>EC-01</v>
      </c>
      <c r="D2677" s="28">
        <v>45684.0</v>
      </c>
      <c r="E2677" s="16" t="s">
        <v>365</v>
      </c>
      <c r="F2677" s="10" t="str">
        <f t="array" ref="F2677">IFERROR(XLOOKUP(E2677,Operadores!A:A,Operadores!B:B))</f>
        <v>OROMAR</v>
      </c>
      <c r="G2677" s="16" t="s">
        <v>17</v>
      </c>
      <c r="H2677" s="13">
        <v>20.1342</v>
      </c>
      <c r="I2677" s="18">
        <v>443.0</v>
      </c>
      <c r="J2677" s="15">
        <f t="shared" si="5"/>
        <v>8919.4506</v>
      </c>
      <c r="K2677" s="10" t="str">
        <f t="array" ref="K2677">IFERROR(XLOOKUP(G2677,'Tipo de Carga'!A:A,'Tipo de Carga'!B:B))</f>
        <v>Autoabasto</v>
      </c>
      <c r="L2677" s="10">
        <f t="shared" si="2"/>
        <v>5</v>
      </c>
      <c r="M2677" s="10">
        <f t="shared" si="3"/>
        <v>27</v>
      </c>
      <c r="N2677" s="10">
        <f t="shared" si="4"/>
        <v>1</v>
      </c>
      <c r="O2677" s="10" t="str">
        <f t="array" ref="O2677">IFERROR(XLOOKUP(G2677,'Tipo de Carga'!A:A,'Tipo de Carga'!C:C))</f>
        <v>Diesel</v>
      </c>
    </row>
    <row r="2678">
      <c r="A2678" s="16">
        <v>1992.0</v>
      </c>
      <c r="B2678" s="10" t="str">
        <f t="array" ref="B2678">IFERROR(XLOOKUP(A2678,'Asignacion Ene'!A:A,'Asignacion Ene'!C:C))</f>
        <v>MeLi Dedicado TD</v>
      </c>
      <c r="C2678" s="10" t="str">
        <f t="array" ref="C2678">IFERROR(XLOOKUP(A2678,'Asignacion Ene'!A:A,'Asignacion Ene'!B:B))</f>
        <v>EC-05</v>
      </c>
      <c r="D2678" s="28">
        <v>45684.0</v>
      </c>
      <c r="E2678" s="16" t="s">
        <v>65</v>
      </c>
      <c r="F2678" s="10" t="str">
        <f t="array" ref="F2678">IFERROR(XLOOKUP(E2678,Operadores!A:A,Operadores!B:B))</f>
        <v>HERROD</v>
      </c>
      <c r="G2678" s="16" t="s">
        <v>17</v>
      </c>
      <c r="H2678" s="13">
        <v>20.1342</v>
      </c>
      <c r="I2678" s="18">
        <v>514.0</v>
      </c>
      <c r="J2678" s="15">
        <f t="shared" si="5"/>
        <v>10348.9788</v>
      </c>
      <c r="K2678" s="10" t="str">
        <f t="array" ref="K2678">IFERROR(XLOOKUP(G2678,'Tipo de Carga'!A:A,'Tipo de Carga'!B:B))</f>
        <v>Autoabasto</v>
      </c>
      <c r="L2678" s="10">
        <f t="shared" si="2"/>
        <v>5</v>
      </c>
      <c r="M2678" s="10">
        <f t="shared" si="3"/>
        <v>27</v>
      </c>
      <c r="N2678" s="10">
        <f t="shared" si="4"/>
        <v>1</v>
      </c>
      <c r="O2678" s="10" t="str">
        <f t="array" ref="O2678">IFERROR(XLOOKUP(G2678,'Tipo de Carga'!A:A,'Tipo de Carga'!C:C))</f>
        <v>Diesel</v>
      </c>
    </row>
    <row r="2679">
      <c r="A2679" s="16">
        <v>2058.0</v>
      </c>
      <c r="B2679" s="10" t="str">
        <f t="array" ref="B2679">IFERROR(XLOOKUP(A2679,'Asignacion Ene'!A:A,'Asignacion Ene'!C:C))</f>
        <v>Peñafiel Tecamac</v>
      </c>
      <c r="C2679" s="10" t="str">
        <f t="array" ref="C2679">IFERROR(XLOOKUP(A2679,'Asignacion Ene'!A:A,'Asignacion Ene'!B:B))</f>
        <v>EC-02</v>
      </c>
      <c r="D2679" s="28">
        <v>45684.0</v>
      </c>
      <c r="E2679" s="16" t="s">
        <v>398</v>
      </c>
      <c r="F2679" s="10" t="str">
        <f t="array" ref="F2679">IFERROR(XLOOKUP(E2679,Operadores!A:A,Operadores!B:B))</f>
        <v>PERJU04</v>
      </c>
      <c r="G2679" s="16" t="s">
        <v>17</v>
      </c>
      <c r="H2679" s="13">
        <v>20.1342</v>
      </c>
      <c r="I2679" s="18">
        <v>441.0</v>
      </c>
      <c r="J2679" s="15">
        <f t="shared" si="5"/>
        <v>8879.1822</v>
      </c>
      <c r="K2679" s="10" t="str">
        <f t="array" ref="K2679">IFERROR(XLOOKUP(G2679,'Tipo de Carga'!A:A,'Tipo de Carga'!B:B))</f>
        <v>Autoabasto</v>
      </c>
      <c r="L2679" s="10">
        <f t="shared" si="2"/>
        <v>5</v>
      </c>
      <c r="M2679" s="10">
        <f t="shared" si="3"/>
        <v>27</v>
      </c>
      <c r="N2679" s="10">
        <f t="shared" si="4"/>
        <v>1</v>
      </c>
      <c r="O2679" s="10" t="str">
        <f t="array" ref="O2679">IFERROR(XLOOKUP(G2679,'Tipo de Carga'!A:A,'Tipo de Carga'!C:C))</f>
        <v>Diesel</v>
      </c>
    </row>
    <row r="2680">
      <c r="A2680" s="16">
        <v>2026.0</v>
      </c>
      <c r="B2680" s="10" t="str">
        <f t="array" ref="B2680">IFERROR(XLOOKUP(A2680,'Asignacion Ene'!A:A,'Asignacion Ene'!C:C))</f>
        <v>MeLi Dedicado Merida</v>
      </c>
      <c r="C2680" s="10" t="str">
        <f t="array" ref="C2680">IFERROR(XLOOKUP(A2680,'Asignacion Ene'!A:A,'Asignacion Ene'!B:B))</f>
        <v>EC-05</v>
      </c>
      <c r="D2680" s="28">
        <v>45684.0</v>
      </c>
      <c r="E2680" s="16" t="s">
        <v>224</v>
      </c>
      <c r="F2680" s="10" t="str">
        <f t="array" ref="F2680">IFERROR(XLOOKUP(E2680,Operadores!A:A,Operadores!B:B))</f>
        <v>CRUTOM</v>
      </c>
      <c r="G2680" s="16" t="s">
        <v>17</v>
      </c>
      <c r="H2680" s="13">
        <v>20.1342</v>
      </c>
      <c r="I2680" s="18">
        <v>253.0</v>
      </c>
      <c r="J2680" s="15">
        <f t="shared" si="5"/>
        <v>5093.9526</v>
      </c>
      <c r="K2680" s="10" t="str">
        <f t="array" ref="K2680">IFERROR(XLOOKUP(G2680,'Tipo de Carga'!A:A,'Tipo de Carga'!B:B))</f>
        <v>Autoabasto</v>
      </c>
      <c r="L2680" s="10">
        <f t="shared" si="2"/>
        <v>5</v>
      </c>
      <c r="M2680" s="10">
        <f t="shared" si="3"/>
        <v>27</v>
      </c>
      <c r="N2680" s="10">
        <f t="shared" si="4"/>
        <v>1</v>
      </c>
      <c r="O2680" s="10" t="str">
        <f t="array" ref="O2680">IFERROR(XLOOKUP(G2680,'Tipo de Carga'!A:A,'Tipo de Carga'!C:C))</f>
        <v>Diesel</v>
      </c>
    </row>
    <row r="2681">
      <c r="A2681" s="16">
        <v>1762.0</v>
      </c>
      <c r="B2681" s="10" t="str">
        <f t="array" ref="B2681">IFERROR(XLOOKUP(A2681,'Asignacion Ene'!A:A,'Asignacion Ene'!C:C))</f>
        <v>Hisense</v>
      </c>
      <c r="C2681" s="10" t="str">
        <f t="array" ref="C2681">IFERROR(XLOOKUP(A2681,'Asignacion Ene'!A:A,'Asignacion Ene'!B:B))</f>
        <v>EC-03</v>
      </c>
      <c r="D2681" s="28">
        <v>45684.0</v>
      </c>
      <c r="E2681" s="16" t="s">
        <v>188</v>
      </c>
      <c r="F2681" s="10" t="str">
        <f t="array" ref="F2681">IFERROR(XLOOKUP(E2681,Operadores!A:A,Operadores!B:B))</f>
        <v>LOPMA03</v>
      </c>
      <c r="G2681" s="16" t="s">
        <v>17</v>
      </c>
      <c r="H2681" s="13">
        <v>20.1342</v>
      </c>
      <c r="I2681" s="18">
        <v>35.0</v>
      </c>
      <c r="J2681" s="15">
        <f t="shared" si="5"/>
        <v>704.697</v>
      </c>
      <c r="K2681" s="10" t="str">
        <f t="array" ref="K2681">IFERROR(XLOOKUP(G2681,'Tipo de Carga'!A:A,'Tipo de Carga'!B:B))</f>
        <v>Autoabasto</v>
      </c>
      <c r="L2681" s="10">
        <f t="shared" si="2"/>
        <v>5</v>
      </c>
      <c r="M2681" s="10">
        <f t="shared" si="3"/>
        <v>27</v>
      </c>
      <c r="N2681" s="10">
        <f t="shared" si="4"/>
        <v>1</v>
      </c>
      <c r="O2681" s="10" t="str">
        <f t="array" ref="O2681">IFERROR(XLOOKUP(G2681,'Tipo de Carga'!A:A,'Tipo de Carga'!C:C))</f>
        <v>Diesel</v>
      </c>
    </row>
    <row r="2682">
      <c r="A2682" s="16">
        <v>1733.0</v>
      </c>
      <c r="B2682" s="10" t="str">
        <f t="array" ref="B2682">IFERROR(XLOOKUP(A2682,'Asignacion Ene'!A:A,'Asignacion Ene'!C:C))</f>
        <v>Liverpool Local</v>
      </c>
      <c r="C2682" s="10" t="str">
        <f t="array" ref="C2682">IFERROR(XLOOKUP(A2682,'Asignacion Ene'!A:A,'Asignacion Ene'!B:B))</f>
        <v>EC-01</v>
      </c>
      <c r="D2682" s="28">
        <v>45684.0</v>
      </c>
      <c r="E2682" s="16" t="s">
        <v>164</v>
      </c>
      <c r="F2682" s="10" t="str">
        <f t="array" ref="F2682">IFERROR(XLOOKUP(E2682,Operadores!A:A,Operadores!B:B))</f>
        <v>ORNSER</v>
      </c>
      <c r="G2682" s="16" t="s">
        <v>17</v>
      </c>
      <c r="H2682" s="13">
        <v>20.1342</v>
      </c>
      <c r="I2682" s="18">
        <v>537.0</v>
      </c>
      <c r="J2682" s="15">
        <f t="shared" si="5"/>
        <v>10812.0654</v>
      </c>
      <c r="K2682" s="10" t="str">
        <f t="array" ref="K2682">IFERROR(XLOOKUP(G2682,'Tipo de Carga'!A:A,'Tipo de Carga'!B:B))</f>
        <v>Autoabasto</v>
      </c>
      <c r="L2682" s="10">
        <f t="shared" si="2"/>
        <v>5</v>
      </c>
      <c r="M2682" s="10">
        <f t="shared" si="3"/>
        <v>27</v>
      </c>
      <c r="N2682" s="10">
        <f t="shared" si="4"/>
        <v>1</v>
      </c>
      <c r="O2682" s="10" t="str">
        <f t="array" ref="O2682">IFERROR(XLOOKUP(G2682,'Tipo de Carga'!A:A,'Tipo de Carga'!C:C))</f>
        <v>Diesel</v>
      </c>
    </row>
    <row r="2683">
      <c r="A2683" s="16">
        <v>1943.0</v>
      </c>
      <c r="B2683" s="10" t="str">
        <f t="array" ref="B2683">IFERROR(XLOOKUP(A2683,'Asignacion Ene'!A:A,'Asignacion Ene'!C:C))</f>
        <v>Circuitos</v>
      </c>
      <c r="C2683" s="10" t="str">
        <f t="array" ref="C2683">IFERROR(XLOOKUP(A2683,'Asignacion Ene'!A:A,'Asignacion Ene'!B:B))</f>
        <v>EC-03</v>
      </c>
      <c r="D2683" s="28">
        <v>45684.0</v>
      </c>
      <c r="E2683" s="16" t="s">
        <v>318</v>
      </c>
      <c r="F2683" s="10" t="str">
        <f t="array" ref="F2683">IFERROR(XLOOKUP(E2683,Operadores!A:A,Operadores!B:B))</f>
        <v>RODRAU01</v>
      </c>
      <c r="G2683" s="16" t="s">
        <v>17</v>
      </c>
      <c r="H2683" s="13">
        <v>20.1342</v>
      </c>
      <c r="I2683" s="18">
        <v>280.0</v>
      </c>
      <c r="J2683" s="15">
        <f t="shared" si="5"/>
        <v>5637.576</v>
      </c>
      <c r="K2683" s="10" t="str">
        <f t="array" ref="K2683">IFERROR(XLOOKUP(G2683,'Tipo de Carga'!A:A,'Tipo de Carga'!B:B))</f>
        <v>Autoabasto</v>
      </c>
      <c r="L2683" s="10">
        <f t="shared" si="2"/>
        <v>5</v>
      </c>
      <c r="M2683" s="10">
        <f t="shared" si="3"/>
        <v>27</v>
      </c>
      <c r="N2683" s="10">
        <f t="shared" si="4"/>
        <v>1</v>
      </c>
      <c r="O2683" s="10" t="str">
        <f t="array" ref="O2683">IFERROR(XLOOKUP(G2683,'Tipo de Carga'!A:A,'Tipo de Carga'!C:C))</f>
        <v>Diesel</v>
      </c>
    </row>
    <row r="2684">
      <c r="A2684" s="16">
        <v>1767.0</v>
      </c>
      <c r="B2684" s="10" t="str">
        <f t="array" ref="B2684">IFERROR(XLOOKUP(A2684,'Asignacion Ene'!A:A,'Asignacion Ene'!C:C))</f>
        <v>Pilgrims Tepo</v>
      </c>
      <c r="C2684" s="10" t="str">
        <f t="array" ref="C2684">IFERROR(XLOOKUP(A2684,'Asignacion Ene'!A:A,'Asignacion Ene'!B:B))</f>
        <v>EC-02</v>
      </c>
      <c r="D2684" s="28">
        <v>45684.0</v>
      </c>
      <c r="E2684" s="16" t="s">
        <v>377</v>
      </c>
      <c r="F2684" s="10" t="str">
        <f t="array" ref="F2684">IFERROR(XLOOKUP(E2684,Operadores!A:A,Operadores!B:B))</f>
        <v>FRAMAU</v>
      </c>
      <c r="G2684" s="16" t="s">
        <v>17</v>
      </c>
      <c r="H2684" s="13">
        <v>20.1342</v>
      </c>
      <c r="I2684" s="18">
        <v>119.0</v>
      </c>
      <c r="J2684" s="15">
        <f t="shared" si="5"/>
        <v>2395.9698</v>
      </c>
      <c r="K2684" s="10" t="str">
        <f t="array" ref="K2684">IFERROR(XLOOKUP(G2684,'Tipo de Carga'!A:A,'Tipo de Carga'!B:B))</f>
        <v>Autoabasto</v>
      </c>
      <c r="L2684" s="10">
        <f t="shared" si="2"/>
        <v>5</v>
      </c>
      <c r="M2684" s="10">
        <f t="shared" si="3"/>
        <v>27</v>
      </c>
      <c r="N2684" s="10">
        <f t="shared" si="4"/>
        <v>1</v>
      </c>
      <c r="O2684" s="10" t="str">
        <f t="array" ref="O2684">IFERROR(XLOOKUP(G2684,'Tipo de Carga'!A:A,'Tipo de Carga'!C:C))</f>
        <v>Diesel</v>
      </c>
    </row>
    <row r="2685">
      <c r="A2685" s="16">
        <v>1847.0</v>
      </c>
      <c r="B2685" s="10" t="str">
        <f t="array" ref="B2685">IFERROR(XLOOKUP(A2685,'Asignacion Ene'!A:A,'Asignacion Ene'!C:C))</f>
        <v>Circuitos</v>
      </c>
      <c r="C2685" s="10" t="str">
        <f t="array" ref="C2685">IFERROR(XLOOKUP(A2685,'Asignacion Ene'!A:A,'Asignacion Ene'!B:B))</f>
        <v>EC-03</v>
      </c>
      <c r="D2685" s="28">
        <v>45684.0</v>
      </c>
      <c r="E2685" s="16" t="s">
        <v>299</v>
      </c>
      <c r="F2685" s="10" t="str">
        <f t="array" ref="F2685">IFERROR(XLOOKUP(E2685,Operadores!A:A,Operadores!B:B))</f>
        <v>HERJO17X</v>
      </c>
      <c r="G2685" s="16" t="s">
        <v>17</v>
      </c>
      <c r="H2685" s="13">
        <v>20.1342</v>
      </c>
      <c r="I2685" s="18">
        <v>305.0</v>
      </c>
      <c r="J2685" s="15">
        <f t="shared" si="5"/>
        <v>6140.931</v>
      </c>
      <c r="K2685" s="10" t="str">
        <f t="array" ref="K2685">IFERROR(XLOOKUP(G2685,'Tipo de Carga'!A:A,'Tipo de Carga'!B:B))</f>
        <v>Autoabasto</v>
      </c>
      <c r="L2685" s="10">
        <f t="shared" si="2"/>
        <v>5</v>
      </c>
      <c r="M2685" s="10">
        <f t="shared" si="3"/>
        <v>27</v>
      </c>
      <c r="N2685" s="10">
        <f t="shared" si="4"/>
        <v>1</v>
      </c>
      <c r="O2685" s="10" t="str">
        <f t="array" ref="O2685">IFERROR(XLOOKUP(G2685,'Tipo de Carga'!A:A,'Tipo de Carga'!C:C))</f>
        <v>Diesel</v>
      </c>
    </row>
    <row r="2686">
      <c r="A2686" s="16">
        <v>1981.0</v>
      </c>
      <c r="B2686" s="10" t="str">
        <f t="array" ref="B2686">IFERROR(XLOOKUP(A2686,'Asignacion Ene'!A:A,'Asignacion Ene'!C:C))</f>
        <v>MeLi asignado SD</v>
      </c>
      <c r="C2686" s="10" t="str">
        <f t="array" ref="C2686">IFERROR(XLOOKUP(A2686,'Asignacion Ene'!A:A,'Asignacion Ene'!B:B))</f>
        <v>EC-05</v>
      </c>
      <c r="D2686" s="28">
        <v>45684.0</v>
      </c>
      <c r="E2686" s="16" t="s">
        <v>148</v>
      </c>
      <c r="F2686" s="10" t="str">
        <f t="array" ref="F2686">IFERROR(XLOOKUP(E2686,Operadores!A:A,Operadores!B:B))</f>
        <v>GARSIX</v>
      </c>
      <c r="G2686" s="16" t="s">
        <v>17</v>
      </c>
      <c r="H2686" s="13">
        <v>20.1342</v>
      </c>
      <c r="I2686" s="18">
        <v>213.0</v>
      </c>
      <c r="J2686" s="15">
        <f t="shared" si="5"/>
        <v>4288.5846</v>
      </c>
      <c r="K2686" s="10" t="str">
        <f t="array" ref="K2686">IFERROR(XLOOKUP(G2686,'Tipo de Carga'!A:A,'Tipo de Carga'!B:B))</f>
        <v>Autoabasto</v>
      </c>
      <c r="L2686" s="10">
        <f t="shared" si="2"/>
        <v>5</v>
      </c>
      <c r="M2686" s="10">
        <f t="shared" si="3"/>
        <v>27</v>
      </c>
      <c r="N2686" s="10">
        <f t="shared" si="4"/>
        <v>1</v>
      </c>
      <c r="O2686" s="10" t="str">
        <f t="array" ref="O2686">IFERROR(XLOOKUP(G2686,'Tipo de Carga'!A:A,'Tipo de Carga'!C:C))</f>
        <v>Diesel</v>
      </c>
    </row>
    <row r="2687">
      <c r="A2687" s="16">
        <v>1689.0</v>
      </c>
      <c r="B2687" s="10" t="str">
        <f t="array" ref="B2687">IFERROR(XLOOKUP(A2687,'Asignacion Ene'!A:A,'Asignacion Ene'!C:C))</f>
        <v>Pilgrims Tepo</v>
      </c>
      <c r="C2687" s="10" t="str">
        <f t="array" ref="C2687">IFERROR(XLOOKUP(A2687,'Asignacion Ene'!A:A,'Asignacion Ene'!B:B))</f>
        <v>EC-02</v>
      </c>
      <c r="D2687" s="28">
        <v>45684.0</v>
      </c>
      <c r="E2687" s="16" t="s">
        <v>128</v>
      </c>
      <c r="F2687" s="10" t="str">
        <f t="array" ref="F2687">IFERROR(XLOOKUP(E2687,Operadores!A:A,Operadores!B:B))</f>
        <v>SANJOR</v>
      </c>
      <c r="G2687" s="16" t="s">
        <v>17</v>
      </c>
      <c r="H2687" s="13">
        <v>20.1342</v>
      </c>
      <c r="I2687" s="18">
        <v>92.0</v>
      </c>
      <c r="J2687" s="15">
        <f t="shared" si="5"/>
        <v>1852.3464</v>
      </c>
      <c r="K2687" s="10" t="str">
        <f t="array" ref="K2687">IFERROR(XLOOKUP(G2687,'Tipo de Carga'!A:A,'Tipo de Carga'!B:B))</f>
        <v>Autoabasto</v>
      </c>
      <c r="L2687" s="10">
        <f t="shared" si="2"/>
        <v>5</v>
      </c>
      <c r="M2687" s="10">
        <f t="shared" si="3"/>
        <v>27</v>
      </c>
      <c r="N2687" s="10">
        <f t="shared" si="4"/>
        <v>1</v>
      </c>
      <c r="O2687" s="10" t="str">
        <f t="array" ref="O2687">IFERROR(XLOOKUP(G2687,'Tipo de Carga'!A:A,'Tipo de Carga'!C:C))</f>
        <v>Diesel</v>
      </c>
    </row>
    <row r="2688">
      <c r="A2688" s="16">
        <v>1961.0</v>
      </c>
      <c r="B2688" s="10" t="str">
        <f t="array" ref="B2688">IFERROR(XLOOKUP(A2688,'Asignacion Ene'!A:A,'Asignacion Ene'!C:C))</f>
        <v>MeLi asignado SD</v>
      </c>
      <c r="C2688" s="10" t="str">
        <f t="array" ref="C2688">IFERROR(XLOOKUP(A2688,'Asignacion Ene'!A:A,'Asignacion Ene'!B:B))</f>
        <v>EC-05</v>
      </c>
      <c r="D2688" s="28">
        <v>45684.0</v>
      </c>
      <c r="E2688" s="16" t="s">
        <v>387</v>
      </c>
      <c r="F2688" s="10" t="str">
        <f t="array" ref="F2688">IFERROR(XLOOKUP(E2688,Operadores!A:A,Operadores!B:B))</f>
        <v>HERJOS07</v>
      </c>
      <c r="G2688" s="16" t="s">
        <v>17</v>
      </c>
      <c r="H2688" s="13">
        <v>20.1342</v>
      </c>
      <c r="I2688" s="18">
        <v>335.0</v>
      </c>
      <c r="J2688" s="15">
        <f t="shared" si="5"/>
        <v>6744.957</v>
      </c>
      <c r="K2688" s="10" t="str">
        <f t="array" ref="K2688">IFERROR(XLOOKUP(G2688,'Tipo de Carga'!A:A,'Tipo de Carga'!B:B))</f>
        <v>Autoabasto</v>
      </c>
      <c r="L2688" s="10">
        <f t="shared" si="2"/>
        <v>5</v>
      </c>
      <c r="M2688" s="10">
        <f t="shared" si="3"/>
        <v>27</v>
      </c>
      <c r="N2688" s="10">
        <f t="shared" si="4"/>
        <v>1</v>
      </c>
      <c r="O2688" s="10" t="str">
        <f t="array" ref="O2688">IFERROR(XLOOKUP(G2688,'Tipo de Carga'!A:A,'Tipo de Carga'!C:C))</f>
        <v>Diesel</v>
      </c>
    </row>
    <row r="2689">
      <c r="A2689" s="16">
        <v>1685.0</v>
      </c>
      <c r="B2689" s="10" t="str">
        <f t="array" ref="B2689">IFERROR(XLOOKUP(A2689,'Asignacion Ene'!A:A,'Asignacion Ene'!C:C))</f>
        <v>Pilgrims Tepo</v>
      </c>
      <c r="C2689" s="10" t="str">
        <f t="array" ref="C2689">IFERROR(XLOOKUP(A2689,'Asignacion Ene'!A:A,'Asignacion Ene'!B:B))</f>
        <v>EC-02</v>
      </c>
      <c r="D2689" s="28">
        <v>45684.0</v>
      </c>
      <c r="E2689" s="16" t="s">
        <v>127</v>
      </c>
      <c r="F2689" s="10" t="str">
        <f t="array" ref="F2689">IFERROR(XLOOKUP(E2689,Operadores!A:A,Operadores!B:B))</f>
        <v>PATRAM</v>
      </c>
      <c r="G2689" s="16" t="s">
        <v>17</v>
      </c>
      <c r="H2689" s="13">
        <v>20.1342</v>
      </c>
      <c r="I2689" s="18">
        <v>41.0</v>
      </c>
      <c r="J2689" s="15">
        <f t="shared" si="5"/>
        <v>825.5022</v>
      </c>
      <c r="K2689" s="10" t="str">
        <f t="array" ref="K2689">IFERROR(XLOOKUP(G2689,'Tipo de Carga'!A:A,'Tipo de Carga'!B:B))</f>
        <v>Autoabasto</v>
      </c>
      <c r="L2689" s="10">
        <f t="shared" si="2"/>
        <v>5</v>
      </c>
      <c r="M2689" s="10">
        <f t="shared" si="3"/>
        <v>27</v>
      </c>
      <c r="N2689" s="10">
        <f t="shared" si="4"/>
        <v>1</v>
      </c>
      <c r="O2689" s="10" t="str">
        <f t="array" ref="O2689">IFERROR(XLOOKUP(G2689,'Tipo de Carga'!A:A,'Tipo de Carga'!C:C))</f>
        <v>Diesel</v>
      </c>
    </row>
    <row r="2690">
      <c r="A2690" s="16">
        <v>1884.0</v>
      </c>
      <c r="B2690" s="10" t="str">
        <f t="array" ref="B2690">IFERROR(XLOOKUP(A2690,'Asignacion Ene'!A:A,'Asignacion Ene'!C:C))</f>
        <v>Liverpool Local</v>
      </c>
      <c r="C2690" s="10" t="str">
        <f t="array" ref="C2690">IFERROR(XLOOKUP(A2690,'Asignacion Ene'!A:A,'Asignacion Ene'!B:B))</f>
        <v>EC-01</v>
      </c>
      <c r="D2690" s="28">
        <v>45684.0</v>
      </c>
      <c r="E2690" s="16" t="s">
        <v>72</v>
      </c>
      <c r="F2690" s="10" t="str">
        <f t="array" ref="F2690">IFERROR(XLOOKUP(E2690,Operadores!A:A,Operadores!B:B))</f>
        <v>LOPJAV</v>
      </c>
      <c r="G2690" s="16" t="s">
        <v>17</v>
      </c>
      <c r="H2690" s="13">
        <v>20.1342</v>
      </c>
      <c r="I2690" s="18">
        <v>726.0</v>
      </c>
      <c r="J2690" s="15">
        <f t="shared" si="5"/>
        <v>14617.4292</v>
      </c>
      <c r="K2690" s="10" t="str">
        <f t="array" ref="K2690">IFERROR(XLOOKUP(G2690,'Tipo de Carga'!A:A,'Tipo de Carga'!B:B))</f>
        <v>Autoabasto</v>
      </c>
      <c r="L2690" s="10">
        <f t="shared" si="2"/>
        <v>5</v>
      </c>
      <c r="M2690" s="10">
        <f t="shared" si="3"/>
        <v>27</v>
      </c>
      <c r="N2690" s="10">
        <f t="shared" si="4"/>
        <v>1</v>
      </c>
      <c r="O2690" s="10" t="str">
        <f t="array" ref="O2690">IFERROR(XLOOKUP(G2690,'Tipo de Carga'!A:A,'Tipo de Carga'!C:C))</f>
        <v>Diesel</v>
      </c>
    </row>
    <row r="2691">
      <c r="A2691" s="16">
        <v>2028.0</v>
      </c>
      <c r="B2691" s="10" t="str">
        <f t="array" ref="B2691">IFERROR(XLOOKUP(A2691,'Asignacion Ene'!A:A,'Asignacion Ene'!C:C))</f>
        <v>MeLi Dedicado Merida</v>
      </c>
      <c r="C2691" s="10" t="str">
        <f t="array" ref="C2691">IFERROR(XLOOKUP(A2691,'Asignacion Ene'!A:A,'Asignacion Ene'!B:B))</f>
        <v>EC-05</v>
      </c>
      <c r="D2691" s="28">
        <v>45684.0</v>
      </c>
      <c r="E2691" s="16" t="s">
        <v>436</v>
      </c>
      <c r="F2691" s="10" t="str">
        <f t="array" ref="F2691">IFERROR(XLOOKUP(E2691,Operadores!A:A,Operadores!B:B))</f>
        <v>MACJAI</v>
      </c>
      <c r="G2691" s="16" t="s">
        <v>17</v>
      </c>
      <c r="H2691" s="13">
        <v>20.1342</v>
      </c>
      <c r="I2691" s="18">
        <v>333.0</v>
      </c>
      <c r="J2691" s="15">
        <f t="shared" si="5"/>
        <v>6704.6886</v>
      </c>
      <c r="K2691" s="10" t="str">
        <f t="array" ref="K2691">IFERROR(XLOOKUP(G2691,'Tipo de Carga'!A:A,'Tipo de Carga'!B:B))</f>
        <v>Autoabasto</v>
      </c>
      <c r="L2691" s="10">
        <f t="shared" si="2"/>
        <v>5</v>
      </c>
      <c r="M2691" s="10">
        <f t="shared" si="3"/>
        <v>27</v>
      </c>
      <c r="N2691" s="10">
        <f t="shared" si="4"/>
        <v>1</v>
      </c>
      <c r="O2691" s="10" t="str">
        <f t="array" ref="O2691">IFERROR(XLOOKUP(G2691,'Tipo de Carga'!A:A,'Tipo de Carga'!C:C))</f>
        <v>Diesel</v>
      </c>
    </row>
    <row r="2692">
      <c r="A2692" s="16">
        <v>1985.0</v>
      </c>
      <c r="B2692" s="10" t="str">
        <f t="array" ref="B2692">IFERROR(XLOOKUP(A2692,'Asignacion Ene'!A:A,'Asignacion Ene'!C:C))</f>
        <v>MeLi Dedicado TD</v>
      </c>
      <c r="C2692" s="10" t="str">
        <f t="array" ref="C2692">IFERROR(XLOOKUP(A2692,'Asignacion Ene'!A:A,'Asignacion Ene'!B:B))</f>
        <v>EC-05</v>
      </c>
      <c r="D2692" s="28">
        <v>45684.0</v>
      </c>
      <c r="E2692" s="16" t="s">
        <v>266</v>
      </c>
      <c r="F2692" s="10" t="str">
        <f t="array" ref="F2692">IFERROR(XLOOKUP(E2692,Operadores!A:A,Operadores!B:B))</f>
        <v>TORAN</v>
      </c>
      <c r="G2692" s="16" t="s">
        <v>17</v>
      </c>
      <c r="H2692" s="13">
        <v>20.1342</v>
      </c>
      <c r="I2692" s="18">
        <v>323.0</v>
      </c>
      <c r="J2692" s="15">
        <f t="shared" si="5"/>
        <v>6503.3466</v>
      </c>
      <c r="K2692" s="10" t="str">
        <f t="array" ref="K2692">IFERROR(XLOOKUP(G2692,'Tipo de Carga'!A:A,'Tipo de Carga'!B:B))</f>
        <v>Autoabasto</v>
      </c>
      <c r="L2692" s="10">
        <f t="shared" si="2"/>
        <v>5</v>
      </c>
      <c r="M2692" s="10">
        <f t="shared" si="3"/>
        <v>27</v>
      </c>
      <c r="N2692" s="10">
        <f t="shared" si="4"/>
        <v>1</v>
      </c>
      <c r="O2692" s="10" t="str">
        <f t="array" ref="O2692">IFERROR(XLOOKUP(G2692,'Tipo de Carga'!A:A,'Tipo de Carga'!C:C))</f>
        <v>Diesel</v>
      </c>
    </row>
    <row r="2693">
      <c r="A2693" s="16">
        <v>2046.0</v>
      </c>
      <c r="B2693" s="10" t="str">
        <f t="array" ref="B2693">IFERROR(XLOOKUP(A2693,'Asignacion Ene'!A:A,'Asignacion Ene'!C:C))</f>
        <v>Liverpool Local</v>
      </c>
      <c r="C2693" s="10" t="str">
        <f t="array" ref="C2693">IFERROR(XLOOKUP(A2693,'Asignacion Ene'!A:A,'Asignacion Ene'!B:B))</f>
        <v>EC-01</v>
      </c>
      <c r="D2693" s="28">
        <v>45684.0</v>
      </c>
      <c r="E2693" s="16" t="s">
        <v>364</v>
      </c>
      <c r="F2693" s="10" t="str">
        <f t="array" ref="F2693">IFERROR(XLOOKUP(E2693,Operadores!A:A,Operadores!B:B))</f>
        <v>ORTROB</v>
      </c>
      <c r="G2693" s="16" t="s">
        <v>17</v>
      </c>
      <c r="H2693" s="13">
        <v>20.1342</v>
      </c>
      <c r="I2693" s="18">
        <v>790.0</v>
      </c>
      <c r="J2693" s="15">
        <f t="shared" si="5"/>
        <v>15906.018</v>
      </c>
      <c r="K2693" s="10" t="str">
        <f t="array" ref="K2693">IFERROR(XLOOKUP(G2693,'Tipo de Carga'!A:A,'Tipo de Carga'!B:B))</f>
        <v>Autoabasto</v>
      </c>
      <c r="L2693" s="10">
        <f t="shared" si="2"/>
        <v>5</v>
      </c>
      <c r="M2693" s="10">
        <f t="shared" si="3"/>
        <v>27</v>
      </c>
      <c r="N2693" s="10">
        <f t="shared" si="4"/>
        <v>1</v>
      </c>
      <c r="O2693" s="10" t="str">
        <f t="array" ref="O2693">IFERROR(XLOOKUP(G2693,'Tipo de Carga'!A:A,'Tipo de Carga'!C:C))</f>
        <v>Diesel</v>
      </c>
    </row>
    <row r="2694">
      <c r="A2694" s="16">
        <v>1994.0</v>
      </c>
      <c r="B2694" s="10" t="str">
        <f t="array" ref="B2694">IFERROR(XLOOKUP(A2694,'Asignacion Ene'!A:A,'Asignacion Ene'!C:C))</f>
        <v>MeLi Dedicado TD</v>
      </c>
      <c r="C2694" s="10" t="str">
        <f t="array" ref="C2694">IFERROR(XLOOKUP(A2694,'Asignacion Ene'!A:A,'Asignacion Ene'!B:B))</f>
        <v>EC-05</v>
      </c>
      <c r="D2694" s="28">
        <v>45684.0</v>
      </c>
      <c r="E2694" s="16" t="s">
        <v>136</v>
      </c>
      <c r="F2694" s="10" t="str">
        <f t="array" ref="F2694">IFERROR(XLOOKUP(E2694,Operadores!A:A,Operadores!B:B))</f>
        <v>MENERNX</v>
      </c>
      <c r="G2694" s="16" t="s">
        <v>17</v>
      </c>
      <c r="H2694" s="13">
        <v>20.1342</v>
      </c>
      <c r="I2694" s="18">
        <v>479.0</v>
      </c>
      <c r="J2694" s="15">
        <f t="shared" si="5"/>
        <v>9644.2818</v>
      </c>
      <c r="K2694" s="10" t="str">
        <f t="array" ref="K2694">IFERROR(XLOOKUP(G2694,'Tipo de Carga'!A:A,'Tipo de Carga'!B:B))</f>
        <v>Autoabasto</v>
      </c>
      <c r="L2694" s="10">
        <f t="shared" si="2"/>
        <v>5</v>
      </c>
      <c r="M2694" s="10">
        <f t="shared" si="3"/>
        <v>27</v>
      </c>
      <c r="N2694" s="10">
        <f t="shared" si="4"/>
        <v>1</v>
      </c>
      <c r="O2694" s="10" t="str">
        <f t="array" ref="O2694">IFERROR(XLOOKUP(G2694,'Tipo de Carga'!A:A,'Tipo de Carga'!C:C))</f>
        <v>Diesel</v>
      </c>
    </row>
    <row r="2695">
      <c r="A2695" s="16">
        <v>1863.0</v>
      </c>
      <c r="B2695" s="10" t="str">
        <f t="array" ref="B2695">IFERROR(XLOOKUP(A2695,'Asignacion Ene'!A:A,'Asignacion Ene'!C:C))</f>
        <v>Pilgrims Tepo</v>
      </c>
      <c r="C2695" s="10" t="str">
        <f t="array" ref="C2695">IFERROR(XLOOKUP(A2695,'Asignacion Ene'!A:A,'Asignacion Ene'!B:B))</f>
        <v>EC-02</v>
      </c>
      <c r="D2695" s="28">
        <v>45684.0</v>
      </c>
      <c r="E2695" s="16" t="s">
        <v>124</v>
      </c>
      <c r="F2695" s="10" t="str">
        <f t="array" ref="F2695">IFERROR(XLOOKUP(E2695,Operadores!A:A,Operadores!B:B))</f>
        <v>MORDAN</v>
      </c>
      <c r="G2695" s="16" t="s">
        <v>17</v>
      </c>
      <c r="H2695" s="13">
        <v>20.1342</v>
      </c>
      <c r="I2695" s="18">
        <v>137.0</v>
      </c>
      <c r="J2695" s="15">
        <f t="shared" si="5"/>
        <v>2758.3854</v>
      </c>
      <c r="K2695" s="10" t="str">
        <f t="array" ref="K2695">IFERROR(XLOOKUP(G2695,'Tipo de Carga'!A:A,'Tipo de Carga'!B:B))</f>
        <v>Autoabasto</v>
      </c>
      <c r="L2695" s="10">
        <f t="shared" si="2"/>
        <v>5</v>
      </c>
      <c r="M2695" s="10">
        <f t="shared" si="3"/>
        <v>27</v>
      </c>
      <c r="N2695" s="10">
        <f t="shared" si="4"/>
        <v>1</v>
      </c>
      <c r="O2695" s="10" t="str">
        <f t="array" ref="O2695">IFERROR(XLOOKUP(G2695,'Tipo de Carga'!A:A,'Tipo de Carga'!C:C))</f>
        <v>Diesel</v>
      </c>
    </row>
    <row r="2696">
      <c r="A2696" s="16">
        <v>2016.0</v>
      </c>
      <c r="B2696" s="10" t="str">
        <f t="array" ref="B2696">IFERROR(XLOOKUP(A2696,'Asignacion Ene'!A:A,'Asignacion Ene'!C:C))</f>
        <v>MeLi Asignado TD</v>
      </c>
      <c r="C2696" s="10" t="str">
        <f t="array" ref="C2696">IFERROR(XLOOKUP(A2696,'Asignacion Ene'!A:A,'Asignacion Ene'!B:B))</f>
        <v>EC-05</v>
      </c>
      <c r="D2696" s="28">
        <v>45684.0</v>
      </c>
      <c r="E2696" s="16" t="s">
        <v>437</v>
      </c>
      <c r="F2696" s="10" t="str">
        <f t="array" ref="F2696">IFERROR(XLOOKUP(E2696,Operadores!A:A,Operadores!B:B))</f>
        <v>REYOFI</v>
      </c>
      <c r="G2696" s="16" t="s">
        <v>17</v>
      </c>
      <c r="H2696" s="13">
        <v>20.1342</v>
      </c>
      <c r="I2696" s="18">
        <v>46.0</v>
      </c>
      <c r="J2696" s="15">
        <f t="shared" si="5"/>
        <v>926.1732</v>
      </c>
      <c r="K2696" s="10" t="str">
        <f t="array" ref="K2696">IFERROR(XLOOKUP(G2696,'Tipo de Carga'!A:A,'Tipo de Carga'!B:B))</f>
        <v>Autoabasto</v>
      </c>
      <c r="L2696" s="10">
        <f t="shared" si="2"/>
        <v>5</v>
      </c>
      <c r="M2696" s="10">
        <f t="shared" si="3"/>
        <v>27</v>
      </c>
      <c r="N2696" s="10">
        <f t="shared" si="4"/>
        <v>1</v>
      </c>
      <c r="O2696" s="10" t="str">
        <f t="array" ref="O2696">IFERROR(XLOOKUP(G2696,'Tipo de Carga'!A:A,'Tipo de Carga'!C:C))</f>
        <v>Diesel</v>
      </c>
    </row>
    <row r="2697">
      <c r="A2697" s="16">
        <v>1795.0</v>
      </c>
      <c r="B2697" s="10" t="str">
        <f t="array" ref="B2697">IFERROR(XLOOKUP(A2697,'Asignacion Ene'!A:A,'Asignacion Ene'!C:C))</f>
        <v>Pilgrims Tepo</v>
      </c>
      <c r="C2697" s="10" t="str">
        <f t="array" ref="C2697">IFERROR(XLOOKUP(A2697,'Asignacion Ene'!A:A,'Asignacion Ene'!B:B))</f>
        <v>EC-02</v>
      </c>
      <c r="D2697" s="28">
        <v>45684.0</v>
      </c>
      <c r="E2697" s="16" t="s">
        <v>428</v>
      </c>
      <c r="F2697" s="10" t="str">
        <f t="array" ref="F2697">IFERROR(XLOOKUP(E2697,Operadores!A:A,Operadores!B:B))</f>
        <v>MARADO</v>
      </c>
      <c r="G2697" s="16" t="s">
        <v>17</v>
      </c>
      <c r="H2697" s="13">
        <v>20.1342</v>
      </c>
      <c r="I2697" s="18">
        <v>429.0</v>
      </c>
      <c r="J2697" s="15">
        <f t="shared" si="5"/>
        <v>8637.5718</v>
      </c>
      <c r="K2697" s="10" t="str">
        <f t="array" ref="K2697">IFERROR(XLOOKUP(G2697,'Tipo de Carga'!A:A,'Tipo de Carga'!B:B))</f>
        <v>Autoabasto</v>
      </c>
      <c r="L2697" s="10">
        <f t="shared" si="2"/>
        <v>5</v>
      </c>
      <c r="M2697" s="10">
        <f t="shared" si="3"/>
        <v>27</v>
      </c>
      <c r="N2697" s="10">
        <f t="shared" si="4"/>
        <v>1</v>
      </c>
      <c r="O2697" s="10" t="str">
        <f t="array" ref="O2697">IFERROR(XLOOKUP(G2697,'Tipo de Carga'!A:A,'Tipo de Carga'!C:C))</f>
        <v>Diesel</v>
      </c>
    </row>
    <row r="2698">
      <c r="A2698" s="16">
        <v>1950.0</v>
      </c>
      <c r="B2698" s="10" t="str">
        <f t="array" ref="B2698">IFERROR(XLOOKUP(A2698,'Asignacion Ene'!A:A,'Asignacion Ene'!C:C))</f>
        <v>MeLi asignado SD</v>
      </c>
      <c r="C2698" s="10" t="str">
        <f t="array" ref="C2698">IFERROR(XLOOKUP(A2698,'Asignacion Ene'!A:A,'Asignacion Ene'!B:B))</f>
        <v>EC-05</v>
      </c>
      <c r="D2698" s="28">
        <v>45684.0</v>
      </c>
      <c r="E2698" s="16" t="s">
        <v>180</v>
      </c>
      <c r="F2698" s="10" t="str">
        <f t="array" ref="F2698">IFERROR(XLOOKUP(E2698,Operadores!A:A,Operadores!B:B))</f>
        <v>MAROSC</v>
      </c>
      <c r="G2698" s="16" t="s">
        <v>17</v>
      </c>
      <c r="H2698" s="13">
        <v>20.1342</v>
      </c>
      <c r="I2698" s="18">
        <v>265.0</v>
      </c>
      <c r="J2698" s="15">
        <f t="shared" si="5"/>
        <v>5335.563</v>
      </c>
      <c r="K2698" s="10" t="str">
        <f t="array" ref="K2698">IFERROR(XLOOKUP(G2698,'Tipo de Carga'!A:A,'Tipo de Carga'!B:B))</f>
        <v>Autoabasto</v>
      </c>
      <c r="L2698" s="10">
        <f t="shared" si="2"/>
        <v>5</v>
      </c>
      <c r="M2698" s="10">
        <f t="shared" si="3"/>
        <v>27</v>
      </c>
      <c r="N2698" s="10">
        <f t="shared" si="4"/>
        <v>1</v>
      </c>
      <c r="O2698" s="10" t="str">
        <f t="array" ref="O2698">IFERROR(XLOOKUP(G2698,'Tipo de Carga'!A:A,'Tipo de Carga'!C:C))</f>
        <v>Diesel</v>
      </c>
    </row>
    <row r="2699">
      <c r="A2699" s="16">
        <v>1697.0</v>
      </c>
      <c r="B2699" s="10" t="str">
        <f t="array" ref="B2699">IFERROR(XLOOKUP(A2699,'Asignacion Ene'!A:A,'Asignacion Ene'!C:C))</f>
        <v>Pilgrims Tepo</v>
      </c>
      <c r="C2699" s="10" t="str">
        <f t="array" ref="C2699">IFERROR(XLOOKUP(A2699,'Asignacion Ene'!A:A,'Asignacion Ene'!B:B))</f>
        <v>EC-02</v>
      </c>
      <c r="D2699" s="28">
        <v>45684.0</v>
      </c>
      <c r="E2699" s="16" t="s">
        <v>129</v>
      </c>
      <c r="F2699" s="10" t="str">
        <f t="array" ref="F2699">IFERROR(XLOOKUP(E2699,Operadores!A:A,Operadores!B:B))</f>
        <v>SANKEV</v>
      </c>
      <c r="G2699" s="16" t="s">
        <v>17</v>
      </c>
      <c r="H2699" s="13">
        <v>20.1342</v>
      </c>
      <c r="I2699" s="18">
        <v>89.0</v>
      </c>
      <c r="J2699" s="15">
        <f t="shared" si="5"/>
        <v>1791.9438</v>
      </c>
      <c r="K2699" s="10" t="str">
        <f t="array" ref="K2699">IFERROR(XLOOKUP(G2699,'Tipo de Carga'!A:A,'Tipo de Carga'!B:B))</f>
        <v>Autoabasto</v>
      </c>
      <c r="L2699" s="10">
        <f t="shared" si="2"/>
        <v>5</v>
      </c>
      <c r="M2699" s="10">
        <f t="shared" si="3"/>
        <v>27</v>
      </c>
      <c r="N2699" s="10">
        <f t="shared" si="4"/>
        <v>1</v>
      </c>
      <c r="O2699" s="10" t="str">
        <f t="array" ref="O2699">IFERROR(XLOOKUP(G2699,'Tipo de Carga'!A:A,'Tipo de Carga'!C:C))</f>
        <v>Diesel</v>
      </c>
    </row>
    <row r="2700">
      <c r="A2700" s="16">
        <v>1688.0</v>
      </c>
      <c r="B2700" s="10" t="str">
        <f t="array" ref="B2700">IFERROR(XLOOKUP(A2700,'Asignacion Ene'!A:A,'Asignacion Ene'!C:C))</f>
        <v>Pilgrims Tepo</v>
      </c>
      <c r="C2700" s="10" t="str">
        <f t="array" ref="C2700">IFERROR(XLOOKUP(A2700,'Asignacion Ene'!A:A,'Asignacion Ene'!B:B))</f>
        <v>EC-02</v>
      </c>
      <c r="D2700" s="28">
        <v>45684.0</v>
      </c>
      <c r="E2700" s="16" t="s">
        <v>123</v>
      </c>
      <c r="F2700" s="10" t="str">
        <f t="array" ref="F2700">IFERROR(XLOOKUP(E2700,Operadores!A:A,Operadores!B:B))</f>
        <v>CARJOS02</v>
      </c>
      <c r="G2700" s="16" t="s">
        <v>17</v>
      </c>
      <c r="H2700" s="13">
        <v>20.1342</v>
      </c>
      <c r="I2700" s="18">
        <v>80.0</v>
      </c>
      <c r="J2700" s="15">
        <f t="shared" si="5"/>
        <v>1610.736</v>
      </c>
      <c r="K2700" s="10" t="str">
        <f t="array" ref="K2700">IFERROR(XLOOKUP(G2700,'Tipo de Carga'!A:A,'Tipo de Carga'!B:B))</f>
        <v>Autoabasto</v>
      </c>
      <c r="L2700" s="10">
        <f t="shared" si="2"/>
        <v>5</v>
      </c>
      <c r="M2700" s="10">
        <f t="shared" si="3"/>
        <v>27</v>
      </c>
      <c r="N2700" s="10">
        <f t="shared" si="4"/>
        <v>1</v>
      </c>
      <c r="O2700" s="10" t="str">
        <f t="array" ref="O2700">IFERROR(XLOOKUP(G2700,'Tipo de Carga'!A:A,'Tipo de Carga'!C:C))</f>
        <v>Diesel</v>
      </c>
    </row>
    <row r="2701">
      <c r="A2701" s="16">
        <v>2002.0</v>
      </c>
      <c r="B2701" s="10" t="str">
        <f t="array" ref="B2701">IFERROR(XLOOKUP(A2701,'Asignacion Ene'!A:A,'Asignacion Ene'!C:C))</f>
        <v>MeLi Dedicado Merida</v>
      </c>
      <c r="C2701" s="10" t="str">
        <f t="array" ref="C2701">IFERROR(XLOOKUP(A2701,'Asignacion Ene'!A:A,'Asignacion Ene'!B:B))</f>
        <v>EC-05</v>
      </c>
      <c r="D2701" s="28">
        <v>45684.0</v>
      </c>
      <c r="E2701" s="16" t="s">
        <v>309</v>
      </c>
      <c r="F2701" s="10" t="str">
        <f t="array" ref="F2701">IFERROR(XLOOKUP(E2701,Operadores!A:A,Operadores!B:B))</f>
        <v>VELALE</v>
      </c>
      <c r="G2701" s="16" t="s">
        <v>17</v>
      </c>
      <c r="H2701" s="13">
        <v>20.1342</v>
      </c>
      <c r="I2701" s="18">
        <v>321.0</v>
      </c>
      <c r="J2701" s="15">
        <f t="shared" si="5"/>
        <v>6463.0782</v>
      </c>
      <c r="K2701" s="10" t="str">
        <f t="array" ref="K2701">IFERROR(XLOOKUP(G2701,'Tipo de Carga'!A:A,'Tipo de Carga'!B:B))</f>
        <v>Autoabasto</v>
      </c>
      <c r="L2701" s="10">
        <f t="shared" si="2"/>
        <v>5</v>
      </c>
      <c r="M2701" s="10">
        <f t="shared" si="3"/>
        <v>27</v>
      </c>
      <c r="N2701" s="10">
        <f t="shared" si="4"/>
        <v>1</v>
      </c>
      <c r="O2701" s="10" t="str">
        <f t="array" ref="O2701">IFERROR(XLOOKUP(G2701,'Tipo de Carga'!A:A,'Tipo de Carga'!C:C))</f>
        <v>Diesel</v>
      </c>
    </row>
    <row r="2702">
      <c r="A2702" s="16">
        <v>1984.0</v>
      </c>
      <c r="B2702" s="10" t="str">
        <f t="array" ref="B2702">IFERROR(XLOOKUP(A2702,'Asignacion Ene'!A:A,'Asignacion Ene'!C:C))</f>
        <v>MeLi asignado SD</v>
      </c>
      <c r="C2702" s="10" t="str">
        <f t="array" ref="C2702">IFERROR(XLOOKUP(A2702,'Asignacion Ene'!A:A,'Asignacion Ene'!B:B))</f>
        <v>EC-05</v>
      </c>
      <c r="D2702" s="28">
        <v>45684.0</v>
      </c>
      <c r="E2702" s="16" t="s">
        <v>244</v>
      </c>
      <c r="F2702" s="10" t="str">
        <f t="array" ref="F2702">IFERROR(XLOOKUP(E2702,Operadores!A:A,Operadores!B:B))</f>
        <v>PERFID</v>
      </c>
      <c r="G2702" s="16" t="s">
        <v>17</v>
      </c>
      <c r="H2702" s="13">
        <v>20.1342</v>
      </c>
      <c r="I2702" s="18">
        <v>228.0</v>
      </c>
      <c r="J2702" s="15">
        <f t="shared" si="5"/>
        <v>4590.5976</v>
      </c>
      <c r="K2702" s="10" t="str">
        <f t="array" ref="K2702">IFERROR(XLOOKUP(G2702,'Tipo de Carga'!A:A,'Tipo de Carga'!B:B))</f>
        <v>Autoabasto</v>
      </c>
      <c r="L2702" s="10">
        <f t="shared" si="2"/>
        <v>5</v>
      </c>
      <c r="M2702" s="10">
        <f t="shared" si="3"/>
        <v>27</v>
      </c>
      <c r="N2702" s="10">
        <f t="shared" si="4"/>
        <v>1</v>
      </c>
      <c r="O2702" s="10" t="str">
        <f t="array" ref="O2702">IFERROR(XLOOKUP(G2702,'Tipo de Carga'!A:A,'Tipo de Carga'!C:C))</f>
        <v>Diesel</v>
      </c>
    </row>
    <row r="2703">
      <c r="A2703" s="16">
        <v>2024.0</v>
      </c>
      <c r="B2703" s="10" t="str">
        <f t="array" ref="B2703">IFERROR(XLOOKUP(A2703,'Asignacion Ene'!A:A,'Asignacion Ene'!C:C))</f>
        <v>MeLi Dedicado Merida</v>
      </c>
      <c r="C2703" s="10" t="str">
        <f t="array" ref="C2703">IFERROR(XLOOKUP(A2703,'Asignacion Ene'!A:A,'Asignacion Ene'!B:B))</f>
        <v>EC-05</v>
      </c>
      <c r="D2703" s="28">
        <v>45684.0</v>
      </c>
      <c r="E2703" s="16" t="s">
        <v>113</v>
      </c>
      <c r="F2703" s="10" t="str">
        <f t="array" ref="F2703">IFERROR(XLOOKUP(E2703,Operadores!A:A,Operadores!B:B))</f>
        <v>DELJOS01</v>
      </c>
      <c r="G2703" s="16" t="s">
        <v>17</v>
      </c>
      <c r="H2703" s="13">
        <v>20.1342</v>
      </c>
      <c r="I2703" s="18">
        <v>272.0</v>
      </c>
      <c r="J2703" s="15">
        <f t="shared" si="5"/>
        <v>5476.5024</v>
      </c>
      <c r="K2703" s="10" t="str">
        <f t="array" ref="K2703">IFERROR(XLOOKUP(G2703,'Tipo de Carga'!A:A,'Tipo de Carga'!B:B))</f>
        <v>Autoabasto</v>
      </c>
      <c r="L2703" s="10">
        <f t="shared" si="2"/>
        <v>5</v>
      </c>
      <c r="M2703" s="10">
        <f t="shared" si="3"/>
        <v>27</v>
      </c>
      <c r="N2703" s="10">
        <f t="shared" si="4"/>
        <v>1</v>
      </c>
      <c r="O2703" s="10" t="str">
        <f t="array" ref="O2703">IFERROR(XLOOKUP(G2703,'Tipo de Carga'!A:A,'Tipo de Carga'!C:C))</f>
        <v>Diesel</v>
      </c>
    </row>
    <row r="2704">
      <c r="A2704" s="16">
        <v>1944.0</v>
      </c>
      <c r="B2704" s="10" t="str">
        <f t="array" ref="B2704">IFERROR(XLOOKUP(A2704,'Asignacion Ene'!A:A,'Asignacion Ene'!C:C))</f>
        <v>MeLi asignado SD</v>
      </c>
      <c r="C2704" s="10" t="str">
        <f t="array" ref="C2704">IFERROR(XLOOKUP(A2704,'Asignacion Ene'!A:A,'Asignacion Ene'!B:B))</f>
        <v>EC-05</v>
      </c>
      <c r="D2704" s="28">
        <v>45684.0</v>
      </c>
      <c r="E2704" s="16" t="s">
        <v>134</v>
      </c>
      <c r="F2704" s="10" t="str">
        <f t="array" ref="F2704">IFERROR(XLOOKUP(E2704,Operadores!A:A,Operadores!B:B))</f>
        <v>IBAJOS</v>
      </c>
      <c r="G2704" s="16" t="s">
        <v>17</v>
      </c>
      <c r="H2704" s="13">
        <v>20.1342</v>
      </c>
      <c r="I2704" s="18">
        <v>193.0</v>
      </c>
      <c r="J2704" s="15">
        <f t="shared" si="5"/>
        <v>3885.9006</v>
      </c>
      <c r="K2704" s="10" t="str">
        <f t="array" ref="K2704">IFERROR(XLOOKUP(G2704,'Tipo de Carga'!A:A,'Tipo de Carga'!B:B))</f>
        <v>Autoabasto</v>
      </c>
      <c r="L2704" s="10">
        <f t="shared" si="2"/>
        <v>5</v>
      </c>
      <c r="M2704" s="10">
        <f t="shared" si="3"/>
        <v>27</v>
      </c>
      <c r="N2704" s="10">
        <f t="shared" si="4"/>
        <v>1</v>
      </c>
      <c r="O2704" s="10" t="str">
        <f t="array" ref="O2704">IFERROR(XLOOKUP(G2704,'Tipo de Carga'!A:A,'Tipo de Carga'!C:C))</f>
        <v>Diesel</v>
      </c>
    </row>
    <row r="2705">
      <c r="A2705" s="16">
        <v>2007.0</v>
      </c>
      <c r="B2705" s="10" t="str">
        <f t="array" ref="B2705">IFERROR(XLOOKUP(A2705,'Asignacion Ene'!A:A,'Asignacion Ene'!C:C))</f>
        <v>MeLi Asignado TD</v>
      </c>
      <c r="C2705" s="10" t="str">
        <f t="array" ref="C2705">IFERROR(XLOOKUP(A2705,'Asignacion Ene'!A:A,'Asignacion Ene'!B:B))</f>
        <v>EC-05</v>
      </c>
      <c r="D2705" s="28">
        <v>45684.0</v>
      </c>
      <c r="E2705" s="16" t="s">
        <v>419</v>
      </c>
      <c r="F2705" s="10" t="str">
        <f t="array" ref="F2705">IFERROR(XLOOKUP(E2705,Operadores!A:A,Operadores!B:B))</f>
        <v>SILAL</v>
      </c>
      <c r="G2705" s="16" t="s">
        <v>17</v>
      </c>
      <c r="H2705" s="13">
        <v>20.1342</v>
      </c>
      <c r="I2705" s="18">
        <v>448.0</v>
      </c>
      <c r="J2705" s="15">
        <f t="shared" si="5"/>
        <v>9020.1216</v>
      </c>
      <c r="K2705" s="10" t="str">
        <f t="array" ref="K2705">IFERROR(XLOOKUP(G2705,'Tipo de Carga'!A:A,'Tipo de Carga'!B:B))</f>
        <v>Autoabasto</v>
      </c>
      <c r="L2705" s="10">
        <f t="shared" si="2"/>
        <v>5</v>
      </c>
      <c r="M2705" s="10">
        <f t="shared" si="3"/>
        <v>27</v>
      </c>
      <c r="N2705" s="10">
        <f t="shared" si="4"/>
        <v>1</v>
      </c>
      <c r="O2705" s="10" t="str">
        <f t="array" ref="O2705">IFERROR(XLOOKUP(G2705,'Tipo de Carga'!A:A,'Tipo de Carga'!C:C))</f>
        <v>Diesel</v>
      </c>
    </row>
    <row r="2706">
      <c r="A2706" s="16">
        <v>1933.0</v>
      </c>
      <c r="B2706" s="10" t="str">
        <f t="array" ref="B2706">IFERROR(XLOOKUP(A2706,'Asignacion Ene'!A:A,'Asignacion Ene'!C:C))</f>
        <v>Circuitos</v>
      </c>
      <c r="C2706" s="10" t="str">
        <f t="array" ref="C2706">IFERROR(XLOOKUP(A2706,'Asignacion Ene'!A:A,'Asignacion Ene'!B:B))</f>
        <v>EC-03</v>
      </c>
      <c r="D2706" s="28">
        <v>45684.0</v>
      </c>
      <c r="E2706" s="16" t="s">
        <v>87</v>
      </c>
      <c r="F2706" s="10" t="str">
        <f t="array" ref="F2706">IFERROR(XLOOKUP(E2706,Operadores!A:A,Operadores!B:B))</f>
        <v>OLIMAR01</v>
      </c>
      <c r="G2706" s="16" t="s">
        <v>17</v>
      </c>
      <c r="H2706" s="13">
        <v>20.1342</v>
      </c>
      <c r="I2706" s="18">
        <v>324.0</v>
      </c>
      <c r="J2706" s="15">
        <f t="shared" si="5"/>
        <v>6523.4808</v>
      </c>
      <c r="K2706" s="10" t="str">
        <f t="array" ref="K2706">IFERROR(XLOOKUP(G2706,'Tipo de Carga'!A:A,'Tipo de Carga'!B:B))</f>
        <v>Autoabasto</v>
      </c>
      <c r="L2706" s="10">
        <f t="shared" si="2"/>
        <v>5</v>
      </c>
      <c r="M2706" s="10">
        <f t="shared" si="3"/>
        <v>27</v>
      </c>
      <c r="N2706" s="10">
        <f t="shared" si="4"/>
        <v>1</v>
      </c>
      <c r="O2706" s="10" t="str">
        <f t="array" ref="O2706">IFERROR(XLOOKUP(G2706,'Tipo de Carga'!A:A,'Tipo de Carga'!C:C))</f>
        <v>Diesel</v>
      </c>
    </row>
    <row r="2707">
      <c r="A2707" s="16">
        <v>2023.0</v>
      </c>
      <c r="B2707" s="10" t="str">
        <f t="array" ref="B2707">IFERROR(XLOOKUP(A2707,'Asignacion Ene'!A:A,'Asignacion Ene'!C:C))</f>
        <v>MeLi Asignado TD</v>
      </c>
      <c r="C2707" s="10" t="str">
        <f t="array" ref="C2707">IFERROR(XLOOKUP(A2707,'Asignacion Ene'!A:A,'Asignacion Ene'!B:B))</f>
        <v>EC-05</v>
      </c>
      <c r="D2707" s="28">
        <v>45684.0</v>
      </c>
      <c r="E2707" s="16" t="s">
        <v>126</v>
      </c>
      <c r="F2707" s="10" t="str">
        <f t="array" ref="F2707">IFERROR(XLOOKUP(E2707,Operadores!A:A,Operadores!B:B))</f>
        <v>ESCSAU</v>
      </c>
      <c r="G2707" s="16" t="s">
        <v>17</v>
      </c>
      <c r="H2707" s="13">
        <v>20.1342</v>
      </c>
      <c r="I2707" s="18">
        <v>645.0</v>
      </c>
      <c r="J2707" s="15">
        <f t="shared" si="5"/>
        <v>12986.559</v>
      </c>
      <c r="K2707" s="10" t="str">
        <f t="array" ref="K2707">IFERROR(XLOOKUP(G2707,'Tipo de Carga'!A:A,'Tipo de Carga'!B:B))</f>
        <v>Autoabasto</v>
      </c>
      <c r="L2707" s="10">
        <f t="shared" si="2"/>
        <v>5</v>
      </c>
      <c r="M2707" s="10">
        <f t="shared" si="3"/>
        <v>27</v>
      </c>
      <c r="N2707" s="10">
        <f t="shared" si="4"/>
        <v>1</v>
      </c>
      <c r="O2707" s="10" t="str">
        <f t="array" ref="O2707">IFERROR(XLOOKUP(G2707,'Tipo de Carga'!A:A,'Tipo de Carga'!C:C))</f>
        <v>Diesel</v>
      </c>
    </row>
    <row r="2708">
      <c r="A2708" s="16">
        <v>1886.0</v>
      </c>
      <c r="B2708" s="10" t="str">
        <f t="array" ref="B2708">IFERROR(XLOOKUP(A2708,'Asignacion Ene'!A:A,'Asignacion Ene'!C:C))</f>
        <v>Circuitos</v>
      </c>
      <c r="C2708" s="10" t="str">
        <f t="array" ref="C2708">IFERROR(XLOOKUP(A2708,'Asignacion Ene'!A:A,'Asignacion Ene'!B:B))</f>
        <v>EC-03</v>
      </c>
      <c r="D2708" s="28">
        <v>45684.0</v>
      </c>
      <c r="E2708" s="16" t="s">
        <v>212</v>
      </c>
      <c r="F2708" s="10" t="str">
        <f t="array" ref="F2708">IFERROR(XLOOKUP(E2708,Operadores!A:A,Operadores!B:B))</f>
        <v>CORER</v>
      </c>
      <c r="G2708" s="16" t="s">
        <v>17</v>
      </c>
      <c r="H2708" s="13">
        <v>20.1342</v>
      </c>
      <c r="I2708" s="18">
        <v>184.0</v>
      </c>
      <c r="J2708" s="15">
        <f t="shared" si="5"/>
        <v>3704.6928</v>
      </c>
      <c r="K2708" s="10" t="str">
        <f t="array" ref="K2708">IFERROR(XLOOKUP(G2708,'Tipo de Carga'!A:A,'Tipo de Carga'!B:B))</f>
        <v>Autoabasto</v>
      </c>
      <c r="L2708" s="10">
        <f t="shared" si="2"/>
        <v>5</v>
      </c>
      <c r="M2708" s="10">
        <f t="shared" si="3"/>
        <v>27</v>
      </c>
      <c r="N2708" s="10">
        <f t="shared" si="4"/>
        <v>1</v>
      </c>
      <c r="O2708" s="10" t="str">
        <f t="array" ref="O2708">IFERROR(XLOOKUP(G2708,'Tipo de Carga'!A:A,'Tipo de Carga'!C:C))</f>
        <v>Diesel</v>
      </c>
    </row>
    <row r="2709">
      <c r="A2709" s="16">
        <v>1997.0</v>
      </c>
      <c r="B2709" s="10" t="str">
        <f t="array" ref="B2709">IFERROR(XLOOKUP(A2709,'Asignacion Ene'!A:A,'Asignacion Ene'!C:C))</f>
        <v>MeLi Dedicado Merida</v>
      </c>
      <c r="C2709" s="10" t="str">
        <f t="array" ref="C2709">IFERROR(XLOOKUP(A2709,'Asignacion Ene'!A:A,'Asignacion Ene'!B:B))</f>
        <v>EC-05</v>
      </c>
      <c r="D2709" s="28">
        <v>45684.0</v>
      </c>
      <c r="E2709" s="16" t="s">
        <v>282</v>
      </c>
      <c r="F2709" s="10" t="str">
        <f t="array" ref="F2709">IFERROR(XLOOKUP(E2709,Operadores!A:A,Operadores!B:B))</f>
        <v>HERVIC02</v>
      </c>
      <c r="G2709" s="16" t="s">
        <v>17</v>
      </c>
      <c r="H2709" s="13">
        <v>20.1342</v>
      </c>
      <c r="I2709" s="18">
        <v>302.0</v>
      </c>
      <c r="J2709" s="15">
        <f t="shared" si="5"/>
        <v>6080.5284</v>
      </c>
      <c r="K2709" s="10" t="str">
        <f t="array" ref="K2709">IFERROR(XLOOKUP(G2709,'Tipo de Carga'!A:A,'Tipo de Carga'!B:B))</f>
        <v>Autoabasto</v>
      </c>
      <c r="L2709" s="10">
        <f t="shared" si="2"/>
        <v>5</v>
      </c>
      <c r="M2709" s="10">
        <f t="shared" si="3"/>
        <v>27</v>
      </c>
      <c r="N2709" s="10">
        <f t="shared" si="4"/>
        <v>1</v>
      </c>
      <c r="O2709" s="10" t="str">
        <f t="array" ref="O2709">IFERROR(XLOOKUP(G2709,'Tipo de Carga'!A:A,'Tipo de Carga'!C:C))</f>
        <v>Diesel</v>
      </c>
    </row>
    <row r="2710">
      <c r="A2710" s="16">
        <v>2010.0</v>
      </c>
      <c r="B2710" s="10" t="str">
        <f t="array" ref="B2710">IFERROR(XLOOKUP(A2710,'Asignacion Ene'!A:A,'Asignacion Ene'!C:C))</f>
        <v>MeLi asignado SD</v>
      </c>
      <c r="C2710" s="10" t="str">
        <f t="array" ref="C2710">IFERROR(XLOOKUP(A2710,'Asignacion Ene'!A:A,'Asignacion Ene'!B:B))</f>
        <v>EC-05</v>
      </c>
      <c r="D2710" s="28">
        <v>45684.0</v>
      </c>
      <c r="E2710" s="16" t="s">
        <v>175</v>
      </c>
      <c r="F2710" s="10" t="str">
        <f t="array" ref="F2710">IFERROR(XLOOKUP(E2710,Operadores!A:A,Operadores!B:B))</f>
        <v>CHAJE</v>
      </c>
      <c r="G2710" s="16" t="s">
        <v>17</v>
      </c>
      <c r="H2710" s="13">
        <v>20.1342</v>
      </c>
      <c r="I2710" s="18">
        <v>320.0</v>
      </c>
      <c r="J2710" s="15">
        <f t="shared" si="5"/>
        <v>6442.944</v>
      </c>
      <c r="K2710" s="10" t="str">
        <f t="array" ref="K2710">IFERROR(XLOOKUP(G2710,'Tipo de Carga'!A:A,'Tipo de Carga'!B:B))</f>
        <v>Autoabasto</v>
      </c>
      <c r="L2710" s="10">
        <f t="shared" si="2"/>
        <v>5</v>
      </c>
      <c r="M2710" s="10">
        <f t="shared" si="3"/>
        <v>27</v>
      </c>
      <c r="N2710" s="10">
        <f t="shared" si="4"/>
        <v>1</v>
      </c>
      <c r="O2710" s="10" t="str">
        <f t="array" ref="O2710">IFERROR(XLOOKUP(G2710,'Tipo de Carga'!A:A,'Tipo de Carga'!C:C))</f>
        <v>Diesel</v>
      </c>
    </row>
    <row r="2711">
      <c r="A2711" s="16">
        <v>2001.0</v>
      </c>
      <c r="B2711" s="10" t="str">
        <f t="array" ref="B2711">IFERROR(XLOOKUP(A2711,'Asignacion Ene'!A:A,'Asignacion Ene'!C:C))</f>
        <v>MeLi Dedicado Merida</v>
      </c>
      <c r="C2711" s="10" t="str">
        <f t="array" ref="C2711">IFERROR(XLOOKUP(A2711,'Asignacion Ene'!A:A,'Asignacion Ene'!B:B))</f>
        <v>EC-05</v>
      </c>
      <c r="D2711" s="28">
        <v>45684.0</v>
      </c>
      <c r="E2711" s="16" t="s">
        <v>173</v>
      </c>
      <c r="F2711" s="10" t="str">
        <f t="array" ref="F2711">IFERROR(XLOOKUP(E2711,Operadores!A:A,Operadores!B:B))</f>
        <v>GARJUL</v>
      </c>
      <c r="G2711" s="16" t="s">
        <v>17</v>
      </c>
      <c r="H2711" s="13">
        <v>20.1342</v>
      </c>
      <c r="I2711" s="18">
        <v>306.0</v>
      </c>
      <c r="J2711" s="15">
        <f t="shared" si="5"/>
        <v>6161.0652</v>
      </c>
      <c r="K2711" s="10" t="str">
        <f t="array" ref="K2711">IFERROR(XLOOKUP(G2711,'Tipo de Carga'!A:A,'Tipo de Carga'!B:B))</f>
        <v>Autoabasto</v>
      </c>
      <c r="L2711" s="10">
        <f t="shared" si="2"/>
        <v>5</v>
      </c>
      <c r="M2711" s="10">
        <f t="shared" si="3"/>
        <v>27</v>
      </c>
      <c r="N2711" s="10">
        <f t="shared" si="4"/>
        <v>1</v>
      </c>
      <c r="O2711" s="10" t="str">
        <f t="array" ref="O2711">IFERROR(XLOOKUP(G2711,'Tipo de Carga'!A:A,'Tipo de Carga'!C:C))</f>
        <v>Diesel</v>
      </c>
    </row>
    <row r="2712">
      <c r="A2712" s="16">
        <v>2022.0</v>
      </c>
      <c r="B2712" s="10" t="str">
        <f t="array" ref="B2712">IFERROR(XLOOKUP(A2712,'Asignacion Ene'!A:A,'Asignacion Ene'!C:C))</f>
        <v>MeLi Dedicado TD</v>
      </c>
      <c r="C2712" s="10" t="str">
        <f t="array" ref="C2712">IFERROR(XLOOKUP(A2712,'Asignacion Ene'!A:A,'Asignacion Ene'!B:B))</f>
        <v>EC-05</v>
      </c>
      <c r="D2712" s="28">
        <v>45684.0</v>
      </c>
      <c r="E2712" s="16" t="s">
        <v>183</v>
      </c>
      <c r="F2712" s="10" t="str">
        <f t="array" ref="F2712">IFERROR(XLOOKUP(E2712,Operadores!A:A,Operadores!B:B))</f>
        <v>DELBL</v>
      </c>
      <c r="G2712" s="16" t="s">
        <v>17</v>
      </c>
      <c r="H2712" s="13">
        <v>20.1342</v>
      </c>
      <c r="I2712" s="18">
        <v>518.0</v>
      </c>
      <c r="J2712" s="15">
        <f t="shared" si="5"/>
        <v>10429.5156</v>
      </c>
      <c r="K2712" s="10" t="str">
        <f t="array" ref="K2712">IFERROR(XLOOKUP(G2712,'Tipo de Carga'!A:A,'Tipo de Carga'!B:B))</f>
        <v>Autoabasto</v>
      </c>
      <c r="L2712" s="10">
        <f t="shared" si="2"/>
        <v>5</v>
      </c>
      <c r="M2712" s="10">
        <f t="shared" si="3"/>
        <v>27</v>
      </c>
      <c r="N2712" s="10">
        <f t="shared" si="4"/>
        <v>1</v>
      </c>
      <c r="O2712" s="10" t="str">
        <f t="array" ref="O2712">IFERROR(XLOOKUP(G2712,'Tipo de Carga'!A:A,'Tipo de Carga'!C:C))</f>
        <v>Diesel</v>
      </c>
    </row>
    <row r="2713">
      <c r="A2713" s="16">
        <v>2035.0</v>
      </c>
      <c r="B2713" s="10" t="str">
        <f t="array" ref="B2713">IFERROR(XLOOKUP(A2713,'Asignacion Ene'!A:A,'Asignacion Ene'!C:C))</f>
        <v>Liverpool Local</v>
      </c>
      <c r="C2713" s="10" t="str">
        <f t="array" ref="C2713">IFERROR(XLOOKUP(A2713,'Asignacion Ene'!A:A,'Asignacion Ene'!B:B))</f>
        <v>EC-01</v>
      </c>
      <c r="D2713" s="28">
        <v>45684.0</v>
      </c>
      <c r="E2713" s="16" t="s">
        <v>141</v>
      </c>
      <c r="F2713" s="10" t="str">
        <f t="array" ref="F2713">IFERROR(XLOOKUP(E2713,Operadores!A:A,Operadores!B:B))</f>
        <v>VELJOR</v>
      </c>
      <c r="G2713" s="16" t="s">
        <v>17</v>
      </c>
      <c r="H2713" s="13">
        <v>20.1342</v>
      </c>
      <c r="I2713" s="18">
        <v>330.0</v>
      </c>
      <c r="J2713" s="15">
        <f t="shared" si="5"/>
        <v>6644.286</v>
      </c>
      <c r="K2713" s="10" t="str">
        <f t="array" ref="K2713">IFERROR(XLOOKUP(G2713,'Tipo de Carga'!A:A,'Tipo de Carga'!B:B))</f>
        <v>Autoabasto</v>
      </c>
      <c r="L2713" s="10">
        <f t="shared" si="2"/>
        <v>5</v>
      </c>
      <c r="M2713" s="10">
        <f t="shared" si="3"/>
        <v>27</v>
      </c>
      <c r="N2713" s="10">
        <f t="shared" si="4"/>
        <v>1</v>
      </c>
      <c r="O2713" s="10" t="str">
        <f t="array" ref="O2713">IFERROR(XLOOKUP(G2713,'Tipo de Carga'!A:A,'Tipo de Carga'!C:C))</f>
        <v>Diesel</v>
      </c>
    </row>
    <row r="2714">
      <c r="A2714" s="16">
        <v>2003.0</v>
      </c>
      <c r="B2714" s="10" t="str">
        <f t="array" ref="B2714">IFERROR(XLOOKUP(A2714,'Asignacion Ene'!A:A,'Asignacion Ene'!C:C))</f>
        <v>MeLi Dedicado TD</v>
      </c>
      <c r="C2714" s="10" t="str">
        <f t="array" ref="C2714">IFERROR(XLOOKUP(A2714,'Asignacion Ene'!A:A,'Asignacion Ene'!B:B))</f>
        <v>EC-05</v>
      </c>
      <c r="D2714" s="28">
        <v>45684.0</v>
      </c>
      <c r="E2714" s="16" t="s">
        <v>59</v>
      </c>
      <c r="F2714" s="10" t="str">
        <f t="array" ref="F2714">IFERROR(XLOOKUP(E2714,Operadores!A:A,Operadores!B:B))</f>
        <v>ESCJOR</v>
      </c>
      <c r="G2714" s="16" t="s">
        <v>17</v>
      </c>
      <c r="H2714" s="13">
        <v>20.1342</v>
      </c>
      <c r="I2714" s="18">
        <v>431.0</v>
      </c>
      <c r="J2714" s="15">
        <f t="shared" si="5"/>
        <v>8677.8402</v>
      </c>
      <c r="K2714" s="10" t="str">
        <f t="array" ref="K2714">IFERROR(XLOOKUP(G2714,'Tipo de Carga'!A:A,'Tipo de Carga'!B:B))</f>
        <v>Autoabasto</v>
      </c>
      <c r="L2714" s="10">
        <f t="shared" si="2"/>
        <v>5</v>
      </c>
      <c r="M2714" s="10">
        <f t="shared" si="3"/>
        <v>27</v>
      </c>
      <c r="N2714" s="10">
        <f t="shared" si="4"/>
        <v>1</v>
      </c>
      <c r="O2714" s="10" t="str">
        <f t="array" ref="O2714">IFERROR(XLOOKUP(G2714,'Tipo de Carga'!A:A,'Tipo de Carga'!C:C))</f>
        <v>Diesel</v>
      </c>
    </row>
    <row r="2715">
      <c r="A2715" s="16">
        <v>2030.0</v>
      </c>
      <c r="B2715" s="10" t="str">
        <f t="array" ref="B2715">IFERROR(XLOOKUP(A2715,'Asignacion Ene'!A:A,'Asignacion Ene'!C:C))</f>
        <v>MeLi Dedicado TD</v>
      </c>
      <c r="C2715" s="10" t="str">
        <f t="array" ref="C2715">IFERROR(XLOOKUP(A2715,'Asignacion Ene'!A:A,'Asignacion Ene'!B:B))</f>
        <v>EC-05</v>
      </c>
      <c r="D2715" s="28">
        <v>45684.0</v>
      </c>
      <c r="E2715" s="16" t="s">
        <v>337</v>
      </c>
      <c r="F2715" s="10" t="str">
        <f t="array" ref="F2715">IFERROR(XLOOKUP(E2715,Operadores!A:A,Operadores!B:B))</f>
        <v>MENBER</v>
      </c>
      <c r="G2715" s="16" t="s">
        <v>17</v>
      </c>
      <c r="H2715" s="13">
        <v>20.1342</v>
      </c>
      <c r="I2715" s="18">
        <v>525.0</v>
      </c>
      <c r="J2715" s="15">
        <f t="shared" si="5"/>
        <v>10570.455</v>
      </c>
      <c r="K2715" s="10" t="str">
        <f t="array" ref="K2715">IFERROR(XLOOKUP(G2715,'Tipo de Carga'!A:A,'Tipo de Carga'!B:B))</f>
        <v>Autoabasto</v>
      </c>
      <c r="L2715" s="10">
        <f t="shared" si="2"/>
        <v>5</v>
      </c>
      <c r="M2715" s="10">
        <f t="shared" si="3"/>
        <v>27</v>
      </c>
      <c r="N2715" s="10">
        <f t="shared" si="4"/>
        <v>1</v>
      </c>
      <c r="O2715" s="10" t="str">
        <f t="array" ref="O2715">IFERROR(XLOOKUP(G2715,'Tipo de Carga'!A:A,'Tipo de Carga'!C:C))</f>
        <v>Diesel</v>
      </c>
    </row>
    <row r="2716">
      <c r="A2716" s="16">
        <v>1797.0</v>
      </c>
      <c r="B2716" s="10" t="str">
        <f t="array" ref="B2716">IFERROR(XLOOKUP(A2716,'Asignacion Ene'!A:A,'Asignacion Ene'!C:C))</f>
        <v>Hisense</v>
      </c>
      <c r="C2716" s="10" t="str">
        <f t="array" ref="C2716">IFERROR(XLOOKUP(A2716,'Asignacion Ene'!A:A,'Asignacion Ene'!B:B))</f>
        <v>EC-03</v>
      </c>
      <c r="D2716" s="28">
        <v>45684.0</v>
      </c>
      <c r="E2716" s="16" t="s">
        <v>252</v>
      </c>
      <c r="F2716" s="10" t="str">
        <f t="array" ref="F2716">IFERROR(XLOOKUP(E2716,Operadores!A:A,Operadores!B:B))</f>
        <v>DEJMAR</v>
      </c>
      <c r="G2716" s="16" t="s">
        <v>77</v>
      </c>
      <c r="H2716" s="13">
        <v>20.61695</v>
      </c>
      <c r="I2716" s="18">
        <v>99.0</v>
      </c>
      <c r="J2716" s="15">
        <f t="shared" si="5"/>
        <v>2041.07805</v>
      </c>
      <c r="K2716" s="10" t="str">
        <f t="array" ref="K2716">IFERROR(XLOOKUP(G2716,'Tipo de Carga'!A:A,'Tipo de Carga'!B:B))</f>
        <v>Autoabasto</v>
      </c>
      <c r="L2716" s="10">
        <f t="shared" si="2"/>
        <v>5</v>
      </c>
      <c r="M2716" s="10">
        <f t="shared" si="3"/>
        <v>27</v>
      </c>
      <c r="N2716" s="10">
        <f t="shared" si="4"/>
        <v>1</v>
      </c>
      <c r="O2716" s="10" t="str">
        <f t="array" ref="O2716">IFERROR(XLOOKUP(G2716,'Tipo de Carga'!A:A,'Tipo de Carga'!C:C))</f>
        <v>Diesel</v>
      </c>
    </row>
    <row r="2717">
      <c r="A2717" s="16">
        <v>1975.0</v>
      </c>
      <c r="B2717" s="10" t="str">
        <f t="array" ref="B2717">IFERROR(XLOOKUP(A2717,'Asignacion Ene'!A:A,'Asignacion Ene'!C:C))</f>
        <v>Sayer Sencillo</v>
      </c>
      <c r="C2717" s="10" t="str">
        <f t="array" ref="C2717">IFERROR(XLOOKUP(A2717,'Asignacion Ene'!A:A,'Asignacion Ene'!B:B))</f>
        <v>EC-04</v>
      </c>
      <c r="D2717" s="28">
        <v>45684.0</v>
      </c>
      <c r="E2717" s="16" t="s">
        <v>247</v>
      </c>
      <c r="F2717" s="10" t="str">
        <f t="array" ref="F2717">IFERROR(XLOOKUP(E2717,Operadores!A:A,Operadores!B:B))</f>
        <v>SANMAN</v>
      </c>
      <c r="G2717" s="16" t="s">
        <v>77</v>
      </c>
      <c r="H2717" s="13">
        <v>20.61695</v>
      </c>
      <c r="I2717" s="18">
        <v>558.0</v>
      </c>
      <c r="J2717" s="15">
        <f t="shared" si="5"/>
        <v>11504.2581</v>
      </c>
      <c r="K2717" s="10" t="str">
        <f t="array" ref="K2717">IFERROR(XLOOKUP(G2717,'Tipo de Carga'!A:A,'Tipo de Carga'!B:B))</f>
        <v>Autoabasto</v>
      </c>
      <c r="L2717" s="10">
        <f t="shared" si="2"/>
        <v>5</v>
      </c>
      <c r="M2717" s="10">
        <f t="shared" si="3"/>
        <v>27</v>
      </c>
      <c r="N2717" s="10">
        <f t="shared" si="4"/>
        <v>1</v>
      </c>
      <c r="O2717" s="10" t="str">
        <f t="array" ref="O2717">IFERROR(XLOOKUP(G2717,'Tipo de Carga'!A:A,'Tipo de Carga'!C:C))</f>
        <v>Diesel</v>
      </c>
    </row>
    <row r="2718">
      <c r="A2718" s="16">
        <v>1938.0</v>
      </c>
      <c r="B2718" s="10" t="str">
        <f t="array" ref="B2718">IFERROR(XLOOKUP(A2718,'Asignacion Ene'!A:A,'Asignacion Ene'!C:C))</f>
        <v>Sayer Sencillo</v>
      </c>
      <c r="C2718" s="10" t="str">
        <f t="array" ref="C2718">IFERROR(XLOOKUP(A2718,'Asignacion Ene'!A:A,'Asignacion Ene'!B:B))</f>
        <v>EC-04</v>
      </c>
      <c r="D2718" s="28">
        <v>45684.0</v>
      </c>
      <c r="E2718" s="16" t="s">
        <v>256</v>
      </c>
      <c r="F2718" s="10" t="str">
        <f t="array" ref="F2718">IFERROR(XLOOKUP(E2718,Operadores!A:A,Operadores!B:B))</f>
        <v>SOSCA01</v>
      </c>
      <c r="G2718" s="16" t="s">
        <v>77</v>
      </c>
      <c r="H2718" s="13">
        <v>20.61695</v>
      </c>
      <c r="I2718" s="18">
        <v>80.0</v>
      </c>
      <c r="J2718" s="15">
        <f t="shared" si="5"/>
        <v>1649.356</v>
      </c>
      <c r="K2718" s="10" t="str">
        <f t="array" ref="K2718">IFERROR(XLOOKUP(G2718,'Tipo de Carga'!A:A,'Tipo de Carga'!B:B))</f>
        <v>Autoabasto</v>
      </c>
      <c r="L2718" s="10">
        <f t="shared" si="2"/>
        <v>5</v>
      </c>
      <c r="M2718" s="10">
        <f t="shared" si="3"/>
        <v>27</v>
      </c>
      <c r="N2718" s="10">
        <f t="shared" si="4"/>
        <v>1</v>
      </c>
      <c r="O2718" s="10" t="str">
        <f t="array" ref="O2718">IFERROR(XLOOKUP(G2718,'Tipo de Carga'!A:A,'Tipo de Carga'!C:C))</f>
        <v>Diesel</v>
      </c>
    </row>
    <row r="2719">
      <c r="A2719" s="16">
        <v>309.0</v>
      </c>
      <c r="B2719" s="10" t="str">
        <f t="array" ref="B2719">IFERROR(XLOOKUP(A2719,'Asignacion Ene'!A:A,'Asignacion Ene'!C:C))</f>
        <v>Sayer Thorton</v>
      </c>
      <c r="C2719" s="10" t="str">
        <f t="array" ref="C2719">IFERROR(XLOOKUP(A2719,'Asignacion Ene'!A:A,'Asignacion Ene'!B:B))</f>
        <v>EC-04</v>
      </c>
      <c r="D2719" s="28">
        <v>45684.0</v>
      </c>
      <c r="E2719" s="16" t="s">
        <v>154</v>
      </c>
      <c r="F2719" s="10" t="str">
        <f t="array" ref="F2719">IFERROR(XLOOKUP(E2719,Operadores!A:A,Operadores!B:B))</f>
        <v>REVELI</v>
      </c>
      <c r="G2719" s="16" t="s">
        <v>77</v>
      </c>
      <c r="H2719" s="13">
        <v>20.61695</v>
      </c>
      <c r="I2719" s="18">
        <v>234.0</v>
      </c>
      <c r="J2719" s="15">
        <f t="shared" si="5"/>
        <v>4824.3663</v>
      </c>
      <c r="K2719" s="10" t="str">
        <f t="array" ref="K2719">IFERROR(XLOOKUP(G2719,'Tipo de Carga'!A:A,'Tipo de Carga'!B:B))</f>
        <v>Autoabasto</v>
      </c>
      <c r="L2719" s="10">
        <f t="shared" si="2"/>
        <v>5</v>
      </c>
      <c r="M2719" s="10">
        <f t="shared" si="3"/>
        <v>27</v>
      </c>
      <c r="N2719" s="10">
        <f t="shared" si="4"/>
        <v>1</v>
      </c>
      <c r="O2719" s="10" t="str">
        <f t="array" ref="O2719">IFERROR(XLOOKUP(G2719,'Tipo de Carga'!A:A,'Tipo de Carga'!C:C))</f>
        <v>Diesel</v>
      </c>
    </row>
    <row r="2720">
      <c r="A2720" s="16">
        <v>309.0</v>
      </c>
      <c r="B2720" s="10" t="str">
        <f t="array" ref="B2720">IFERROR(XLOOKUP(A2720,'Asignacion Ene'!A:A,'Asignacion Ene'!C:C))</f>
        <v>Sayer Thorton</v>
      </c>
      <c r="C2720" s="10" t="str">
        <f t="array" ref="C2720">IFERROR(XLOOKUP(A2720,'Asignacion Ene'!A:A,'Asignacion Ene'!B:B))</f>
        <v>EC-04</v>
      </c>
      <c r="D2720" s="28">
        <v>45684.0</v>
      </c>
      <c r="E2720" s="16" t="s">
        <v>154</v>
      </c>
      <c r="F2720" s="10" t="str">
        <f t="array" ref="F2720">IFERROR(XLOOKUP(E2720,Operadores!A:A,Operadores!B:B))</f>
        <v>REVELI</v>
      </c>
      <c r="G2720" s="16" t="s">
        <v>77</v>
      </c>
      <c r="H2720" s="13">
        <v>20.61695</v>
      </c>
      <c r="I2720" s="18">
        <v>71.0</v>
      </c>
      <c r="J2720" s="15">
        <f t="shared" si="5"/>
        <v>1463.80345</v>
      </c>
      <c r="K2720" s="10" t="str">
        <f t="array" ref="K2720">IFERROR(XLOOKUP(G2720,'Tipo de Carga'!A:A,'Tipo de Carga'!B:B))</f>
        <v>Autoabasto</v>
      </c>
      <c r="L2720" s="10">
        <f t="shared" si="2"/>
        <v>5</v>
      </c>
      <c r="M2720" s="10">
        <f t="shared" si="3"/>
        <v>27</v>
      </c>
      <c r="N2720" s="10">
        <f t="shared" si="4"/>
        <v>1</v>
      </c>
      <c r="O2720" s="10" t="str">
        <f t="array" ref="O2720">IFERROR(XLOOKUP(G2720,'Tipo de Carga'!A:A,'Tipo de Carga'!C:C))</f>
        <v>Diesel</v>
      </c>
    </row>
    <row r="2721">
      <c r="A2721" s="16">
        <v>1872.0</v>
      </c>
      <c r="B2721" s="10" t="str">
        <f t="array" ref="B2721">IFERROR(XLOOKUP(A2721,'Asignacion Ene'!A:A,'Asignacion Ene'!C:C))</f>
        <v>Circuitos</v>
      </c>
      <c r="C2721" s="10" t="str">
        <f t="array" ref="C2721">IFERROR(XLOOKUP(A2721,'Asignacion Ene'!A:A,'Asignacion Ene'!B:B))</f>
        <v>EC-03</v>
      </c>
      <c r="D2721" s="28">
        <v>45684.0</v>
      </c>
      <c r="E2721" s="16" t="s">
        <v>118</v>
      </c>
      <c r="F2721" s="10" t="str">
        <f t="array" ref="F2721">IFERROR(XLOOKUP(E2721,Operadores!A:A,Operadores!B:B))</f>
        <v>BUSJUA</v>
      </c>
      <c r="G2721" s="16" t="s">
        <v>77</v>
      </c>
      <c r="H2721" s="13">
        <v>20.61695</v>
      </c>
      <c r="I2721" s="18">
        <v>30.0</v>
      </c>
      <c r="J2721" s="15">
        <f t="shared" si="5"/>
        <v>618.5085</v>
      </c>
      <c r="K2721" s="10" t="str">
        <f t="array" ref="K2721">IFERROR(XLOOKUP(G2721,'Tipo de Carga'!A:A,'Tipo de Carga'!B:B))</f>
        <v>Autoabasto</v>
      </c>
      <c r="L2721" s="10">
        <f t="shared" si="2"/>
        <v>5</v>
      </c>
      <c r="M2721" s="10">
        <f t="shared" si="3"/>
        <v>27</v>
      </c>
      <c r="N2721" s="10">
        <f t="shared" si="4"/>
        <v>1</v>
      </c>
      <c r="O2721" s="10" t="str">
        <f t="array" ref="O2721">IFERROR(XLOOKUP(G2721,'Tipo de Carga'!A:A,'Tipo de Carga'!C:C))</f>
        <v>Diesel</v>
      </c>
    </row>
    <row r="2722">
      <c r="A2722" s="16">
        <v>308.0</v>
      </c>
      <c r="B2722" s="10" t="str">
        <f t="array" ref="B2722">IFERROR(XLOOKUP(A2722,'Asignacion Ene'!A:A,'Asignacion Ene'!C:C))</f>
        <v>Sayer Thorton</v>
      </c>
      <c r="C2722" s="10" t="str">
        <f t="array" ref="C2722">IFERROR(XLOOKUP(A2722,'Asignacion Ene'!A:A,'Asignacion Ene'!B:B))</f>
        <v>EC-04</v>
      </c>
      <c r="D2722" s="28">
        <v>45684.0</v>
      </c>
      <c r="E2722" s="16" t="s">
        <v>76</v>
      </c>
      <c r="F2722" s="10" t="str">
        <f t="array" ref="F2722">IFERROR(XLOOKUP(E2722,Operadores!A:A,Operadores!B:B))</f>
        <v>FLOTIT</v>
      </c>
      <c r="G2722" s="16" t="s">
        <v>77</v>
      </c>
      <c r="H2722" s="13">
        <v>20.61695</v>
      </c>
      <c r="I2722" s="18">
        <v>110.0</v>
      </c>
      <c r="J2722" s="15">
        <f t="shared" si="5"/>
        <v>2267.8645</v>
      </c>
      <c r="K2722" s="10" t="str">
        <f t="array" ref="K2722">IFERROR(XLOOKUP(G2722,'Tipo de Carga'!A:A,'Tipo de Carga'!B:B))</f>
        <v>Autoabasto</v>
      </c>
      <c r="L2722" s="10">
        <f t="shared" si="2"/>
        <v>5</v>
      </c>
      <c r="M2722" s="10">
        <f t="shared" si="3"/>
        <v>27</v>
      </c>
      <c r="N2722" s="10">
        <f t="shared" si="4"/>
        <v>1</v>
      </c>
      <c r="O2722" s="10" t="str">
        <f t="array" ref="O2722">IFERROR(XLOOKUP(G2722,'Tipo de Carga'!A:A,'Tipo de Carga'!C:C))</f>
        <v>Diesel</v>
      </c>
    </row>
    <row r="2723">
      <c r="A2723" s="16">
        <v>1872.0</v>
      </c>
      <c r="B2723" s="10" t="str">
        <f t="array" ref="B2723">IFERROR(XLOOKUP(A2723,'Asignacion Ene'!A:A,'Asignacion Ene'!C:C))</f>
        <v>Circuitos</v>
      </c>
      <c r="C2723" s="10" t="str">
        <f t="array" ref="C2723">IFERROR(XLOOKUP(A2723,'Asignacion Ene'!A:A,'Asignacion Ene'!B:B))</f>
        <v>EC-03</v>
      </c>
      <c r="D2723" s="28">
        <v>45684.0</v>
      </c>
      <c r="E2723" s="16" t="s">
        <v>118</v>
      </c>
      <c r="F2723" s="10" t="str">
        <f t="array" ref="F2723">IFERROR(XLOOKUP(E2723,Operadores!A:A,Operadores!B:B))</f>
        <v>BUSJUA</v>
      </c>
      <c r="G2723" s="16" t="s">
        <v>77</v>
      </c>
      <c r="H2723" s="13">
        <v>20.61695</v>
      </c>
      <c r="I2723" s="18">
        <v>800.0</v>
      </c>
      <c r="J2723" s="15">
        <f t="shared" si="5"/>
        <v>16493.56</v>
      </c>
      <c r="K2723" s="10" t="str">
        <f t="array" ref="K2723">IFERROR(XLOOKUP(G2723,'Tipo de Carga'!A:A,'Tipo de Carga'!B:B))</f>
        <v>Autoabasto</v>
      </c>
      <c r="L2723" s="10">
        <f t="shared" si="2"/>
        <v>5</v>
      </c>
      <c r="M2723" s="10">
        <f t="shared" si="3"/>
        <v>27</v>
      </c>
      <c r="N2723" s="10">
        <f t="shared" si="4"/>
        <v>1</v>
      </c>
      <c r="O2723" s="10" t="str">
        <f t="array" ref="O2723">IFERROR(XLOOKUP(G2723,'Tipo de Carga'!A:A,'Tipo de Carga'!C:C))</f>
        <v>Diesel</v>
      </c>
    </row>
    <row r="2724">
      <c r="A2724" s="16">
        <v>1810.0</v>
      </c>
      <c r="B2724" s="10" t="str">
        <f t="array" ref="B2724">IFERROR(XLOOKUP(A2724,'Asignacion Ene'!A:A,'Asignacion Ene'!C:C))</f>
        <v>Circuitos</v>
      </c>
      <c r="C2724" s="10" t="str">
        <f t="array" ref="C2724">IFERROR(XLOOKUP(A2724,'Asignacion Ene'!A:A,'Asignacion Ene'!B:B))</f>
        <v>EC-03</v>
      </c>
      <c r="D2724" s="28">
        <v>45684.0</v>
      </c>
      <c r="E2724" s="16" t="s">
        <v>277</v>
      </c>
      <c r="F2724" s="10" t="str">
        <f t="array" ref="F2724">IFERROR(XLOOKUP(E2724,Operadores!A:A,Operadores!B:B))</f>
        <v>PERJAV</v>
      </c>
      <c r="G2724" s="16" t="s">
        <v>77</v>
      </c>
      <c r="H2724" s="13">
        <v>20.61695</v>
      </c>
      <c r="I2724" s="18">
        <v>674.0</v>
      </c>
      <c r="J2724" s="15">
        <f t="shared" si="5"/>
        <v>13895.8243</v>
      </c>
      <c r="K2724" s="10" t="str">
        <f t="array" ref="K2724">IFERROR(XLOOKUP(G2724,'Tipo de Carga'!A:A,'Tipo de Carga'!B:B))</f>
        <v>Autoabasto</v>
      </c>
      <c r="L2724" s="10">
        <f t="shared" si="2"/>
        <v>5</v>
      </c>
      <c r="M2724" s="10">
        <f t="shared" si="3"/>
        <v>27</v>
      </c>
      <c r="N2724" s="10">
        <f t="shared" si="4"/>
        <v>1</v>
      </c>
      <c r="O2724" s="10" t="str">
        <f t="array" ref="O2724">IFERROR(XLOOKUP(G2724,'Tipo de Carga'!A:A,'Tipo de Carga'!C:C))</f>
        <v>Diesel</v>
      </c>
    </row>
    <row r="2725">
      <c r="A2725" s="16">
        <v>1940.0</v>
      </c>
      <c r="B2725" s="10" t="str">
        <f t="array" ref="B2725">IFERROR(XLOOKUP(A2725,'Asignacion Ene'!A:A,'Asignacion Ene'!C:C))</f>
        <v>Circuitos</v>
      </c>
      <c r="C2725" s="10" t="str">
        <f t="array" ref="C2725">IFERROR(XLOOKUP(A2725,'Asignacion Ene'!A:A,'Asignacion Ene'!B:B))</f>
        <v>EC-03</v>
      </c>
      <c r="D2725" s="28">
        <v>45684.0</v>
      </c>
      <c r="E2725" s="16" t="s">
        <v>434</v>
      </c>
      <c r="F2725" s="10" t="str">
        <f t="array" ref="F2725">IFERROR(XLOOKUP(E2725,Operadores!A:A,Operadores!B:B))</f>
        <v>FLOPE</v>
      </c>
      <c r="G2725" s="16" t="s">
        <v>77</v>
      </c>
      <c r="H2725" s="13">
        <v>20.61695</v>
      </c>
      <c r="I2725" s="18">
        <v>333.0</v>
      </c>
      <c r="J2725" s="15">
        <f t="shared" si="5"/>
        <v>6865.44435</v>
      </c>
      <c r="K2725" s="10" t="str">
        <f t="array" ref="K2725">IFERROR(XLOOKUP(G2725,'Tipo de Carga'!A:A,'Tipo de Carga'!B:B))</f>
        <v>Autoabasto</v>
      </c>
      <c r="L2725" s="10">
        <f t="shared" si="2"/>
        <v>5</v>
      </c>
      <c r="M2725" s="10">
        <f t="shared" si="3"/>
        <v>27</v>
      </c>
      <c r="N2725" s="10">
        <f t="shared" si="4"/>
        <v>1</v>
      </c>
      <c r="O2725" s="10" t="str">
        <f t="array" ref="O2725">IFERROR(XLOOKUP(G2725,'Tipo de Carga'!A:A,'Tipo de Carga'!C:C))</f>
        <v>Diesel</v>
      </c>
    </row>
    <row r="2726">
      <c r="A2726" s="16">
        <v>1903.0</v>
      </c>
      <c r="B2726" s="10" t="str">
        <f t="array" ref="B2726">IFERROR(XLOOKUP(A2726,'Asignacion Ene'!A:A,'Asignacion Ene'!C:C))</f>
        <v>Sayer Vuelteros</v>
      </c>
      <c r="C2726" s="10" t="str">
        <f t="array" ref="C2726">IFERROR(XLOOKUP(A2726,'Asignacion Ene'!A:A,'Asignacion Ene'!B:B))</f>
        <v>EC-04</v>
      </c>
      <c r="D2726" s="28">
        <v>45684.0</v>
      </c>
      <c r="E2726" s="16" t="s">
        <v>273</v>
      </c>
      <c r="F2726" s="10" t="str">
        <f t="array" ref="F2726">IFERROR(XLOOKUP(E2726,Operadores!A:A,Operadores!B:B))</f>
        <v>HEREM</v>
      </c>
      <c r="G2726" s="16" t="s">
        <v>77</v>
      </c>
      <c r="H2726" s="13">
        <v>20.61695</v>
      </c>
      <c r="I2726" s="18">
        <v>300.0</v>
      </c>
      <c r="J2726" s="15">
        <f t="shared" si="5"/>
        <v>6185.085</v>
      </c>
      <c r="K2726" s="10" t="str">
        <f t="array" ref="K2726">IFERROR(XLOOKUP(G2726,'Tipo de Carga'!A:A,'Tipo de Carga'!B:B))</f>
        <v>Autoabasto</v>
      </c>
      <c r="L2726" s="10">
        <f t="shared" si="2"/>
        <v>5</v>
      </c>
      <c r="M2726" s="10">
        <f t="shared" si="3"/>
        <v>27</v>
      </c>
      <c r="N2726" s="10">
        <f t="shared" si="4"/>
        <v>1</v>
      </c>
      <c r="O2726" s="10" t="str">
        <f t="array" ref="O2726">IFERROR(XLOOKUP(G2726,'Tipo de Carga'!A:A,'Tipo de Carga'!C:C))</f>
        <v>Diesel</v>
      </c>
    </row>
    <row r="2727">
      <c r="A2727" s="16">
        <v>1859.0</v>
      </c>
      <c r="B2727" s="10" t="str">
        <f t="array" ref="B2727">IFERROR(XLOOKUP(A2727,'Asignacion Ene'!A:A,'Asignacion Ene'!C:C))</f>
        <v>Circuitos</v>
      </c>
      <c r="C2727" s="10" t="str">
        <f t="array" ref="C2727">IFERROR(XLOOKUP(A2727,'Asignacion Ene'!A:A,'Asignacion Ene'!B:B))</f>
        <v>EC-03</v>
      </c>
      <c r="D2727" s="28">
        <v>45684.0</v>
      </c>
      <c r="E2727" s="16" t="s">
        <v>415</v>
      </c>
      <c r="F2727" s="10" t="str">
        <f t="array" ref="F2727">IFERROR(XLOOKUP(E2727,Operadores!A:A,Operadores!B:B))</f>
        <v>JIMMI</v>
      </c>
      <c r="G2727" s="16" t="s">
        <v>83</v>
      </c>
      <c r="H2727" s="13">
        <v>19.25</v>
      </c>
      <c r="I2727" s="18">
        <v>543.0</v>
      </c>
      <c r="J2727" s="15">
        <f t="shared" si="5"/>
        <v>10452.75</v>
      </c>
      <c r="K2727" s="10" t="str">
        <f t="array" ref="K2727">IFERROR(XLOOKUP(G2727,'Tipo de Carga'!A:A,'Tipo de Carga'!B:B))</f>
        <v>Autoabasto</v>
      </c>
      <c r="L2727" s="10">
        <f t="shared" si="2"/>
        <v>5</v>
      </c>
      <c r="M2727" s="10">
        <f t="shared" si="3"/>
        <v>27</v>
      </c>
      <c r="N2727" s="10">
        <f t="shared" si="4"/>
        <v>1</v>
      </c>
      <c r="O2727" s="10" t="str">
        <f t="array" ref="O2727">IFERROR(XLOOKUP(G2727,'Tipo de Carga'!A:A,'Tipo de Carga'!C:C))</f>
        <v>Diesel</v>
      </c>
    </row>
    <row r="2728">
      <c r="A2728" s="16">
        <v>1881.0</v>
      </c>
      <c r="B2728" s="10" t="str">
        <f t="array" ref="B2728">IFERROR(XLOOKUP(A2728,'Asignacion Ene'!A:A,'Asignacion Ene'!C:C))</f>
        <v>Circuitos</v>
      </c>
      <c r="C2728" s="10" t="str">
        <f t="array" ref="C2728">IFERROR(XLOOKUP(A2728,'Asignacion Ene'!A:A,'Asignacion Ene'!B:B))</f>
        <v>EC-03</v>
      </c>
      <c r="D2728" s="28">
        <v>45684.0</v>
      </c>
      <c r="E2728" s="16" t="s">
        <v>156</v>
      </c>
      <c r="F2728" s="10" t="str">
        <f t="array" ref="F2728">IFERROR(XLOOKUP(E2728,Operadores!A:A,Operadores!B:B))</f>
        <v>CERJER</v>
      </c>
      <c r="G2728" s="16" t="s">
        <v>83</v>
      </c>
      <c r="H2728" s="13">
        <v>19.25</v>
      </c>
      <c r="I2728" s="18">
        <v>410.0</v>
      </c>
      <c r="J2728" s="15">
        <f t="shared" si="5"/>
        <v>7892.5</v>
      </c>
      <c r="K2728" s="10" t="str">
        <f t="array" ref="K2728">IFERROR(XLOOKUP(G2728,'Tipo de Carga'!A:A,'Tipo de Carga'!B:B))</f>
        <v>Autoabasto</v>
      </c>
      <c r="L2728" s="10">
        <f t="shared" si="2"/>
        <v>5</v>
      </c>
      <c r="M2728" s="10">
        <f t="shared" si="3"/>
        <v>27</v>
      </c>
      <c r="N2728" s="10">
        <f t="shared" si="4"/>
        <v>1</v>
      </c>
      <c r="O2728" s="10" t="str">
        <f t="array" ref="O2728">IFERROR(XLOOKUP(G2728,'Tipo de Carga'!A:A,'Tipo de Carga'!C:C))</f>
        <v>Diesel</v>
      </c>
    </row>
    <row r="2729">
      <c r="A2729" s="16">
        <v>1796.0</v>
      </c>
      <c r="B2729" s="10" t="str">
        <f t="array" ref="B2729">IFERROR(XLOOKUP(A2729,'Asignacion Ene'!A:A,'Asignacion Ene'!C:C))</f>
        <v>Peñafiel Tlajomulco</v>
      </c>
      <c r="C2729" s="10" t="str">
        <f t="array" ref="C2729">IFERROR(XLOOKUP(A2729,'Asignacion Ene'!A:A,'Asignacion Ene'!B:B))</f>
        <v>EC-06</v>
      </c>
      <c r="D2729" s="28">
        <v>45684.0</v>
      </c>
      <c r="E2729" s="16" t="s">
        <v>157</v>
      </c>
      <c r="F2729" s="10" t="str">
        <f t="array" ref="F2729">IFERROR(XLOOKUP(E2729,Operadores!A:A,Operadores!B:B))</f>
        <v>FLOJOS02</v>
      </c>
      <c r="G2729" s="16" t="s">
        <v>83</v>
      </c>
      <c r="H2729" s="13">
        <v>19.25</v>
      </c>
      <c r="I2729" s="18">
        <v>287.0</v>
      </c>
      <c r="J2729" s="15">
        <f t="shared" si="5"/>
        <v>5524.75</v>
      </c>
      <c r="K2729" s="10" t="str">
        <f t="array" ref="K2729">IFERROR(XLOOKUP(G2729,'Tipo de Carga'!A:A,'Tipo de Carga'!B:B))</f>
        <v>Autoabasto</v>
      </c>
      <c r="L2729" s="10">
        <f t="shared" si="2"/>
        <v>5</v>
      </c>
      <c r="M2729" s="10">
        <f t="shared" si="3"/>
        <v>27</v>
      </c>
      <c r="N2729" s="10">
        <f t="shared" si="4"/>
        <v>1</v>
      </c>
      <c r="O2729" s="10" t="str">
        <f t="array" ref="O2729">IFERROR(XLOOKUP(G2729,'Tipo de Carga'!A:A,'Tipo de Carga'!C:C))</f>
        <v>Diesel</v>
      </c>
    </row>
    <row r="2730">
      <c r="A2730" s="16">
        <v>2070.0</v>
      </c>
      <c r="B2730" s="10" t="str">
        <f t="array" ref="B2730">IFERROR(XLOOKUP(A2730,'Asignacion Ene'!A:A,'Asignacion Ene'!C:C))</f>
        <v>PISA Gdl</v>
      </c>
      <c r="C2730" s="10" t="str">
        <f t="array" ref="C2730">IFERROR(XLOOKUP(A2730,'Asignacion Ene'!A:A,'Asignacion Ene'!B:B))</f>
        <v>EC-06</v>
      </c>
      <c r="D2730" s="28">
        <v>45684.0</v>
      </c>
      <c r="E2730" s="16" t="s">
        <v>260</v>
      </c>
      <c r="F2730" s="10" t="str">
        <f t="array" ref="F2730">IFERROR(XLOOKUP(E2730,Operadores!A:A,Operadores!B:B))</f>
        <v>HUELUI</v>
      </c>
      <c r="G2730" s="16" t="s">
        <v>83</v>
      </c>
      <c r="H2730" s="13">
        <v>19.25</v>
      </c>
      <c r="I2730" s="18">
        <v>359.0</v>
      </c>
      <c r="J2730" s="15">
        <f t="shared" si="5"/>
        <v>6910.75</v>
      </c>
      <c r="K2730" s="10" t="str">
        <f t="array" ref="K2730">IFERROR(XLOOKUP(G2730,'Tipo de Carga'!A:A,'Tipo de Carga'!B:B))</f>
        <v>Autoabasto</v>
      </c>
      <c r="L2730" s="10">
        <f t="shared" si="2"/>
        <v>5</v>
      </c>
      <c r="M2730" s="10">
        <f t="shared" si="3"/>
        <v>27</v>
      </c>
      <c r="N2730" s="10">
        <f t="shared" si="4"/>
        <v>1</v>
      </c>
      <c r="O2730" s="10" t="str">
        <f t="array" ref="O2730">IFERROR(XLOOKUP(G2730,'Tipo de Carga'!A:A,'Tipo de Carga'!C:C))</f>
        <v>Diesel</v>
      </c>
    </row>
    <row r="2731">
      <c r="A2731" s="16">
        <v>2065.0</v>
      </c>
      <c r="B2731" s="10" t="str">
        <f t="array" ref="B2731">IFERROR(XLOOKUP(A2731,'Asignacion Ene'!A:A,'Asignacion Ene'!C:C))</f>
        <v>PISA Gdl</v>
      </c>
      <c r="C2731" s="10" t="str">
        <f t="array" ref="C2731">IFERROR(XLOOKUP(A2731,'Asignacion Ene'!A:A,'Asignacion Ene'!B:B))</f>
        <v>EC-06</v>
      </c>
      <c r="D2731" s="28">
        <v>45684.0</v>
      </c>
      <c r="E2731" s="16" t="s">
        <v>214</v>
      </c>
      <c r="F2731" s="10" t="str">
        <f t="array" ref="F2731">IFERROR(XLOOKUP(E2731,Operadores!A:A,Operadores!B:B))</f>
        <v>GOMIZT</v>
      </c>
      <c r="G2731" s="16" t="s">
        <v>83</v>
      </c>
      <c r="H2731" s="13">
        <v>19.25</v>
      </c>
      <c r="I2731" s="18">
        <v>305.0</v>
      </c>
      <c r="J2731" s="15">
        <f t="shared" si="5"/>
        <v>5871.25</v>
      </c>
      <c r="K2731" s="10" t="str">
        <f t="array" ref="K2731">IFERROR(XLOOKUP(G2731,'Tipo de Carga'!A:A,'Tipo de Carga'!B:B))</f>
        <v>Autoabasto</v>
      </c>
      <c r="L2731" s="10">
        <f t="shared" si="2"/>
        <v>5</v>
      </c>
      <c r="M2731" s="10">
        <f t="shared" si="3"/>
        <v>27</v>
      </c>
      <c r="N2731" s="10">
        <f t="shared" si="4"/>
        <v>1</v>
      </c>
      <c r="O2731" s="10" t="str">
        <f t="array" ref="O2731">IFERROR(XLOOKUP(G2731,'Tipo de Carga'!A:A,'Tipo de Carga'!C:C))</f>
        <v>Diesel</v>
      </c>
    </row>
    <row r="2732">
      <c r="A2732" s="16">
        <v>1876.0</v>
      </c>
      <c r="B2732" s="10" t="str">
        <f t="array" ref="B2732">IFERROR(XLOOKUP(A2732,'Asignacion Ene'!A:A,'Asignacion Ene'!C:C))</f>
        <v>Circuitos</v>
      </c>
      <c r="C2732" s="10" t="str">
        <f t="array" ref="C2732">IFERROR(XLOOKUP(A2732,'Asignacion Ene'!A:A,'Asignacion Ene'!B:B))</f>
        <v>EC-03</v>
      </c>
      <c r="D2732" s="28">
        <v>45684.0</v>
      </c>
      <c r="E2732" s="16" t="s">
        <v>202</v>
      </c>
      <c r="F2732" s="10" t="str">
        <f t="array" ref="F2732">IFERROR(XLOOKUP(E2732,Operadores!A:A,Operadores!B:B))</f>
        <v>RUIFR</v>
      </c>
      <c r="G2732" s="16" t="s">
        <v>83</v>
      </c>
      <c r="H2732" s="13">
        <v>19.25</v>
      </c>
      <c r="I2732" s="18">
        <v>461.0</v>
      </c>
      <c r="J2732" s="15">
        <f t="shared" si="5"/>
        <v>8874.25</v>
      </c>
      <c r="K2732" s="10" t="str">
        <f t="array" ref="K2732">IFERROR(XLOOKUP(G2732,'Tipo de Carga'!A:A,'Tipo de Carga'!B:B))</f>
        <v>Autoabasto</v>
      </c>
      <c r="L2732" s="10">
        <f t="shared" si="2"/>
        <v>5</v>
      </c>
      <c r="M2732" s="10">
        <f t="shared" si="3"/>
        <v>27</v>
      </c>
      <c r="N2732" s="10">
        <f t="shared" si="4"/>
        <v>1</v>
      </c>
      <c r="O2732" s="10" t="str">
        <f t="array" ref="O2732">IFERROR(XLOOKUP(G2732,'Tipo de Carga'!A:A,'Tipo de Carga'!C:C))</f>
        <v>Diesel</v>
      </c>
    </row>
    <row r="2733">
      <c r="A2733" s="16">
        <v>2041.0</v>
      </c>
      <c r="B2733" s="10" t="str">
        <f t="array" ref="B2733">IFERROR(XLOOKUP(A2733,'Asignacion Ene'!A:A,'Asignacion Ene'!C:C))</f>
        <v>PISA Gdl</v>
      </c>
      <c r="C2733" s="10" t="str">
        <f t="array" ref="C2733">IFERROR(XLOOKUP(A2733,'Asignacion Ene'!A:A,'Asignacion Ene'!B:B))</f>
        <v>EC-06</v>
      </c>
      <c r="D2733" s="28">
        <v>45684.0</v>
      </c>
      <c r="E2733" s="16" t="s">
        <v>393</v>
      </c>
      <c r="F2733" s="10" t="str">
        <f t="array" ref="F2733">IFERROR(XLOOKUP(E2733,Operadores!A:A,Operadores!B:B))</f>
        <v>GONRAF</v>
      </c>
      <c r="G2733" s="16" t="s">
        <v>83</v>
      </c>
      <c r="H2733" s="13">
        <v>19.25</v>
      </c>
      <c r="I2733" s="18">
        <v>588.0</v>
      </c>
      <c r="J2733" s="15">
        <f t="shared" si="5"/>
        <v>11319</v>
      </c>
      <c r="K2733" s="10" t="str">
        <f t="array" ref="K2733">IFERROR(XLOOKUP(G2733,'Tipo de Carga'!A:A,'Tipo de Carga'!B:B))</f>
        <v>Autoabasto</v>
      </c>
      <c r="L2733" s="10">
        <f t="shared" si="2"/>
        <v>5</v>
      </c>
      <c r="M2733" s="10">
        <f t="shared" si="3"/>
        <v>27</v>
      </c>
      <c r="N2733" s="10">
        <f t="shared" si="4"/>
        <v>1</v>
      </c>
      <c r="O2733" s="10" t="str">
        <f t="array" ref="O2733">IFERROR(XLOOKUP(G2733,'Tipo de Carga'!A:A,'Tipo de Carga'!C:C))</f>
        <v>Diesel</v>
      </c>
    </row>
    <row r="2734">
      <c r="A2734" s="16">
        <v>1794.0</v>
      </c>
      <c r="B2734" s="10" t="str">
        <f t="array" ref="B2734">IFERROR(XLOOKUP(A2734,'Asignacion Ene'!A:A,'Asignacion Ene'!C:C))</f>
        <v>Peñafiel Tlajomulco</v>
      </c>
      <c r="C2734" s="10" t="str">
        <f t="array" ref="C2734">IFERROR(XLOOKUP(A2734,'Asignacion Ene'!A:A,'Asignacion Ene'!B:B))</f>
        <v>EC-06</v>
      </c>
      <c r="D2734" s="28">
        <v>45684.0</v>
      </c>
      <c r="E2734" s="16" t="s">
        <v>278</v>
      </c>
      <c r="F2734" s="10" t="str">
        <f t="array" ref="F2734">IFERROR(XLOOKUP(E2734,Operadores!A:A,Operadores!B:B))</f>
        <v>BUEOSC</v>
      </c>
      <c r="G2734" s="16" t="s">
        <v>83</v>
      </c>
      <c r="H2734" s="13">
        <v>19.25</v>
      </c>
      <c r="I2734" s="18">
        <v>770.0</v>
      </c>
      <c r="J2734" s="15">
        <f t="shared" si="5"/>
        <v>14822.5</v>
      </c>
      <c r="K2734" s="10" t="str">
        <f t="array" ref="K2734">IFERROR(XLOOKUP(G2734,'Tipo de Carga'!A:A,'Tipo de Carga'!B:B))</f>
        <v>Autoabasto</v>
      </c>
      <c r="L2734" s="10">
        <f t="shared" si="2"/>
        <v>5</v>
      </c>
      <c r="M2734" s="10">
        <f t="shared" si="3"/>
        <v>27</v>
      </c>
      <c r="N2734" s="10">
        <f t="shared" si="4"/>
        <v>1</v>
      </c>
      <c r="O2734" s="10" t="str">
        <f t="array" ref="O2734">IFERROR(XLOOKUP(G2734,'Tipo de Carga'!A:A,'Tipo de Carga'!C:C))</f>
        <v>Diesel</v>
      </c>
    </row>
    <row r="2735">
      <c r="A2735" s="16">
        <v>1909.0</v>
      </c>
      <c r="B2735" s="10" t="str">
        <f t="array" ref="B2735">IFERROR(XLOOKUP(A2735,'Asignacion Ene'!A:A,'Asignacion Ene'!C:C))</f>
        <v>Circuitos</v>
      </c>
      <c r="C2735" s="10" t="str">
        <f t="array" ref="C2735">IFERROR(XLOOKUP(A2735,'Asignacion Ene'!A:A,'Asignacion Ene'!B:B))</f>
        <v>EC-03</v>
      </c>
      <c r="D2735" s="28">
        <v>45684.0</v>
      </c>
      <c r="E2735" s="16" t="s">
        <v>347</v>
      </c>
      <c r="F2735" s="10" t="str">
        <f t="array" ref="F2735">IFERROR(XLOOKUP(E2735,Operadores!A:A,Operadores!B:B))</f>
        <v>ZUÑDAV</v>
      </c>
      <c r="G2735" s="16" t="s">
        <v>83</v>
      </c>
      <c r="H2735" s="13">
        <v>19.25</v>
      </c>
      <c r="I2735" s="18">
        <v>660.0</v>
      </c>
      <c r="J2735" s="15">
        <f t="shared" si="5"/>
        <v>12705</v>
      </c>
      <c r="K2735" s="10" t="str">
        <f t="array" ref="K2735">IFERROR(XLOOKUP(G2735,'Tipo de Carga'!A:A,'Tipo de Carga'!B:B))</f>
        <v>Autoabasto</v>
      </c>
      <c r="L2735" s="10">
        <f t="shared" si="2"/>
        <v>5</v>
      </c>
      <c r="M2735" s="10">
        <f t="shared" si="3"/>
        <v>27</v>
      </c>
      <c r="N2735" s="10">
        <f t="shared" si="4"/>
        <v>1</v>
      </c>
      <c r="O2735" s="10" t="str">
        <f t="array" ref="O2735">IFERROR(XLOOKUP(G2735,'Tipo de Carga'!A:A,'Tipo de Carga'!C:C))</f>
        <v>Diesel</v>
      </c>
    </row>
    <row r="2736">
      <c r="A2736" s="16">
        <v>1877.0</v>
      </c>
      <c r="B2736" s="10" t="str">
        <f t="array" ref="B2736">IFERROR(XLOOKUP(A2736,'Asignacion Ene'!A:A,'Asignacion Ene'!C:C))</f>
        <v>Circuitos</v>
      </c>
      <c r="C2736" s="10" t="str">
        <f t="array" ref="C2736">IFERROR(XLOOKUP(A2736,'Asignacion Ene'!A:A,'Asignacion Ene'!B:B))</f>
        <v>EC-03</v>
      </c>
      <c r="D2736" s="28">
        <v>45684.0</v>
      </c>
      <c r="E2736" s="16" t="s">
        <v>211</v>
      </c>
      <c r="F2736" s="10" t="str">
        <f t="array" ref="F2736">IFERROR(XLOOKUP(E2736,Operadores!A:A,Operadores!B:B))</f>
        <v>GRERI</v>
      </c>
      <c r="G2736" s="16" t="s">
        <v>86</v>
      </c>
      <c r="H2736" s="13">
        <v>19.38</v>
      </c>
      <c r="I2736" s="18">
        <v>460.0</v>
      </c>
      <c r="J2736" s="15">
        <f t="shared" si="5"/>
        <v>8914.8</v>
      </c>
      <c r="K2736" s="10" t="str">
        <f t="array" ref="K2736">IFERROR(XLOOKUP(G2736,'Tipo de Carga'!A:A,'Tipo de Carga'!B:B))</f>
        <v>Autoabasto</v>
      </c>
      <c r="L2736" s="10">
        <f t="shared" si="2"/>
        <v>5</v>
      </c>
      <c r="M2736" s="10">
        <f t="shared" si="3"/>
        <v>27</v>
      </c>
      <c r="N2736" s="10">
        <f t="shared" si="4"/>
        <v>1</v>
      </c>
      <c r="O2736" s="10" t="str">
        <f t="array" ref="O2736">IFERROR(XLOOKUP(G2736,'Tipo de Carga'!A:A,'Tipo de Carga'!C:C))</f>
        <v>Diesel</v>
      </c>
    </row>
    <row r="2737">
      <c r="A2737" s="16">
        <v>1908.0</v>
      </c>
      <c r="B2737" s="10" t="str">
        <f t="array" ref="B2737">IFERROR(XLOOKUP(A2737,'Asignacion Ene'!A:A,'Asignacion Ene'!C:C))</f>
        <v>Circuitos</v>
      </c>
      <c r="C2737" s="10" t="str">
        <f t="array" ref="C2737">IFERROR(XLOOKUP(A2737,'Asignacion Ene'!A:A,'Asignacion Ene'!B:B))</f>
        <v>EC-03</v>
      </c>
      <c r="D2737" s="28">
        <v>45684.0</v>
      </c>
      <c r="E2737" s="16" t="s">
        <v>333</v>
      </c>
      <c r="F2737" s="10" t="str">
        <f t="array" ref="F2737">IFERROR(XLOOKUP(E2737,Operadores!A:A,Operadores!B:B))</f>
        <v>GARJOR01</v>
      </c>
      <c r="G2737" s="16" t="s">
        <v>86</v>
      </c>
      <c r="H2737" s="13">
        <v>19.38</v>
      </c>
      <c r="I2737" s="18">
        <v>50.0</v>
      </c>
      <c r="J2737" s="15">
        <f t="shared" si="5"/>
        <v>969</v>
      </c>
      <c r="K2737" s="10" t="str">
        <f t="array" ref="K2737">IFERROR(XLOOKUP(G2737,'Tipo de Carga'!A:A,'Tipo de Carga'!B:B))</f>
        <v>Autoabasto</v>
      </c>
      <c r="L2737" s="10">
        <f t="shared" si="2"/>
        <v>5</v>
      </c>
      <c r="M2737" s="10">
        <f t="shared" si="3"/>
        <v>27</v>
      </c>
      <c r="N2737" s="10">
        <f t="shared" si="4"/>
        <v>1</v>
      </c>
      <c r="O2737" s="10" t="str">
        <f t="array" ref="O2737">IFERROR(XLOOKUP(G2737,'Tipo de Carga'!A:A,'Tipo de Carga'!C:C))</f>
        <v>Diesel</v>
      </c>
    </row>
    <row r="2738">
      <c r="A2738" s="16">
        <v>1908.0</v>
      </c>
      <c r="B2738" s="10" t="str">
        <f t="array" ref="B2738">IFERROR(XLOOKUP(A2738,'Asignacion Ene'!A:A,'Asignacion Ene'!C:C))</f>
        <v>Circuitos</v>
      </c>
      <c r="C2738" s="10" t="str">
        <f t="array" ref="C2738">IFERROR(XLOOKUP(A2738,'Asignacion Ene'!A:A,'Asignacion Ene'!B:B))</f>
        <v>EC-03</v>
      </c>
      <c r="D2738" s="28">
        <v>45684.0</v>
      </c>
      <c r="E2738" s="16" t="s">
        <v>333</v>
      </c>
      <c r="F2738" s="10" t="str">
        <f t="array" ref="F2738">IFERROR(XLOOKUP(E2738,Operadores!A:A,Operadores!B:B))</f>
        <v>GARJOR01</v>
      </c>
      <c r="G2738" s="16" t="s">
        <v>86</v>
      </c>
      <c r="H2738" s="13">
        <v>19.38</v>
      </c>
      <c r="I2738" s="18">
        <v>537.0</v>
      </c>
      <c r="J2738" s="15">
        <f t="shared" si="5"/>
        <v>10407.06</v>
      </c>
      <c r="K2738" s="10" t="str">
        <f t="array" ref="K2738">IFERROR(XLOOKUP(G2738,'Tipo de Carga'!A:A,'Tipo de Carga'!B:B))</f>
        <v>Autoabasto</v>
      </c>
      <c r="L2738" s="10">
        <f t="shared" si="2"/>
        <v>5</v>
      </c>
      <c r="M2738" s="10">
        <f t="shared" si="3"/>
        <v>27</v>
      </c>
      <c r="N2738" s="10">
        <f t="shared" si="4"/>
        <v>1</v>
      </c>
      <c r="O2738" s="10" t="str">
        <f t="array" ref="O2738">IFERROR(XLOOKUP(G2738,'Tipo de Carga'!A:A,'Tipo de Carga'!C:C))</f>
        <v>Diesel</v>
      </c>
    </row>
    <row r="2739">
      <c r="A2739" s="16">
        <v>1948.0</v>
      </c>
      <c r="B2739" s="10" t="str">
        <f t="array" ref="B2739">IFERROR(XLOOKUP(A2739,'Asignacion Ene'!A:A,'Asignacion Ene'!C:C))</f>
        <v>Circuitos</v>
      </c>
      <c r="C2739" s="10" t="str">
        <f t="array" ref="C2739">IFERROR(XLOOKUP(A2739,'Asignacion Ene'!A:A,'Asignacion Ene'!B:B))</f>
        <v>EC-03</v>
      </c>
      <c r="D2739" s="28">
        <v>45684.0</v>
      </c>
      <c r="E2739" s="16" t="s">
        <v>81</v>
      </c>
      <c r="F2739" s="10" t="str">
        <f t="array" ref="F2739">IFERROR(XLOOKUP(E2739,Operadores!A:A,Operadores!B:B))</f>
        <v>MOREFR</v>
      </c>
      <c r="G2739" s="16" t="s">
        <v>86</v>
      </c>
      <c r="H2739" s="13">
        <v>19.38</v>
      </c>
      <c r="I2739" s="18">
        <v>320.0</v>
      </c>
      <c r="J2739" s="15">
        <f t="shared" si="5"/>
        <v>6201.6</v>
      </c>
      <c r="K2739" s="10" t="str">
        <f t="array" ref="K2739">IFERROR(XLOOKUP(G2739,'Tipo de Carga'!A:A,'Tipo de Carga'!B:B))</f>
        <v>Autoabasto</v>
      </c>
      <c r="L2739" s="10">
        <f t="shared" si="2"/>
        <v>5</v>
      </c>
      <c r="M2739" s="10">
        <f t="shared" si="3"/>
        <v>27</v>
      </c>
      <c r="N2739" s="10">
        <f t="shared" si="4"/>
        <v>1</v>
      </c>
      <c r="O2739" s="10" t="str">
        <f t="array" ref="O2739">IFERROR(XLOOKUP(G2739,'Tipo de Carga'!A:A,'Tipo de Carga'!C:C))</f>
        <v>Diesel</v>
      </c>
    </row>
    <row r="2740">
      <c r="A2740" s="16">
        <v>1984.0</v>
      </c>
      <c r="B2740" s="10" t="str">
        <f t="array" ref="B2740">IFERROR(XLOOKUP(A2740,'Asignacion Ene'!A:A,'Asignacion Ene'!C:C))</f>
        <v>MeLi asignado SD</v>
      </c>
      <c r="C2740" s="10" t="str">
        <f t="array" ref="C2740">IFERROR(XLOOKUP(A2740,'Asignacion Ene'!A:A,'Asignacion Ene'!B:B))</f>
        <v>EC-05</v>
      </c>
      <c r="D2740" s="28">
        <v>45684.0</v>
      </c>
      <c r="E2740" s="16" t="s">
        <v>244</v>
      </c>
      <c r="F2740" s="10" t="str">
        <f t="array" ref="F2740">IFERROR(XLOOKUP(E2740,Operadores!A:A,Operadores!B:B))</f>
        <v>PERFID</v>
      </c>
      <c r="G2740" s="16" t="s">
        <v>86</v>
      </c>
      <c r="H2740" s="13">
        <v>19.38</v>
      </c>
      <c r="I2740" s="18">
        <v>750.0</v>
      </c>
      <c r="J2740" s="15">
        <f t="shared" si="5"/>
        <v>14535</v>
      </c>
      <c r="K2740" s="10" t="str">
        <f t="array" ref="K2740">IFERROR(XLOOKUP(G2740,'Tipo de Carga'!A:A,'Tipo de Carga'!B:B))</f>
        <v>Autoabasto</v>
      </c>
      <c r="L2740" s="10">
        <f t="shared" si="2"/>
        <v>5</v>
      </c>
      <c r="M2740" s="10">
        <f t="shared" si="3"/>
        <v>27</v>
      </c>
      <c r="N2740" s="10">
        <f t="shared" si="4"/>
        <v>1</v>
      </c>
      <c r="O2740" s="10" t="str">
        <f t="array" ref="O2740">IFERROR(XLOOKUP(G2740,'Tipo de Carga'!A:A,'Tipo de Carga'!C:C))</f>
        <v>Diesel</v>
      </c>
    </row>
    <row r="2741">
      <c r="A2741" s="16">
        <v>2051.0</v>
      </c>
      <c r="B2741" s="10" t="str">
        <f t="array" ref="B2741">IFERROR(XLOOKUP(A2741,'Asignacion Ene'!A:A,'Asignacion Ene'!C:C))</f>
        <v>PISA Gdl</v>
      </c>
      <c r="C2741" s="10" t="str">
        <f t="array" ref="C2741">IFERROR(XLOOKUP(A2741,'Asignacion Ene'!A:A,'Asignacion Ene'!B:B))</f>
        <v>EC-06</v>
      </c>
      <c r="D2741" s="28">
        <v>45684.0</v>
      </c>
      <c r="E2741" s="16" t="s">
        <v>160</v>
      </c>
      <c r="F2741" s="10" t="str">
        <f t="array" ref="F2741">IFERROR(XLOOKUP(E2741,Operadores!A:A,Operadores!B:B))</f>
        <v>CARGUS</v>
      </c>
      <c r="G2741" s="16" t="s">
        <v>86</v>
      </c>
      <c r="H2741" s="13">
        <v>19.38</v>
      </c>
      <c r="I2741" s="18">
        <v>500.0</v>
      </c>
      <c r="J2741" s="15">
        <f t="shared" si="5"/>
        <v>9690</v>
      </c>
      <c r="K2741" s="10" t="str">
        <f t="array" ref="K2741">IFERROR(XLOOKUP(G2741,'Tipo de Carga'!A:A,'Tipo de Carga'!B:B))</f>
        <v>Autoabasto</v>
      </c>
      <c r="L2741" s="10">
        <f t="shared" si="2"/>
        <v>5</v>
      </c>
      <c r="M2741" s="10">
        <f t="shared" si="3"/>
        <v>27</v>
      </c>
      <c r="N2741" s="10">
        <f t="shared" si="4"/>
        <v>1</v>
      </c>
      <c r="O2741" s="10" t="str">
        <f t="array" ref="O2741">IFERROR(XLOOKUP(G2741,'Tipo de Carga'!A:A,'Tipo de Carga'!C:C))</f>
        <v>Diesel</v>
      </c>
    </row>
    <row r="2742">
      <c r="A2742" s="16" t="s">
        <v>31</v>
      </c>
      <c r="B2742" s="10" t="str">
        <f t="array" ref="B2742">IFERROR(XLOOKUP(A2742,'Asignacion Ene'!A:A,'Asignacion Ene'!C:C))</f>
        <v/>
      </c>
      <c r="C2742" s="10" t="str">
        <f t="array" ref="C2742">IFERROR(XLOOKUP(A2742,'Asignacion Ene'!A:A,'Asignacion Ene'!B:B))</f>
        <v/>
      </c>
      <c r="D2742" s="28">
        <v>45684.0</v>
      </c>
      <c r="E2742" s="16" t="s">
        <v>32</v>
      </c>
      <c r="F2742" s="10" t="str">
        <f t="array" ref="F2742">IFERROR(XLOOKUP(E2742,Operadores!A:A,Operadores!B:B))</f>
        <v>MTTO</v>
      </c>
      <c r="G2742" s="16" t="s">
        <v>33</v>
      </c>
      <c r="H2742" s="13">
        <v>19.16868</v>
      </c>
      <c r="I2742" s="18">
        <v>100.0</v>
      </c>
      <c r="J2742" s="15">
        <f t="shared" si="5"/>
        <v>1916.868</v>
      </c>
      <c r="K2742" s="10" t="str">
        <f t="array" ref="K2742">IFERROR(XLOOKUP(G2742,'Tipo de Carga'!A:A,'Tipo de Carga'!B:B))</f>
        <v>Autoabasto</v>
      </c>
      <c r="L2742" s="10">
        <f t="shared" si="2"/>
        <v>5</v>
      </c>
      <c r="M2742" s="10">
        <f t="shared" si="3"/>
        <v>27</v>
      </c>
      <c r="N2742" s="10">
        <f t="shared" si="4"/>
        <v>1</v>
      </c>
      <c r="O2742" s="10" t="str">
        <f t="array" ref="O2742">IFERROR(XLOOKUP(G2742,'Tipo de Carga'!A:A,'Tipo de Carga'!C:C))</f>
        <v>Diesel</v>
      </c>
    </row>
    <row r="2743">
      <c r="A2743" s="16">
        <v>1765.0</v>
      </c>
      <c r="B2743" s="10" t="str">
        <f t="array" ref="B2743">IFERROR(XLOOKUP(A2743,'Asignacion Ene'!A:A,'Asignacion Ene'!C:C))</f>
        <v>Hisense</v>
      </c>
      <c r="C2743" s="10" t="str">
        <f t="array" ref="C2743">IFERROR(XLOOKUP(A2743,'Asignacion Ene'!A:A,'Asignacion Ene'!B:B))</f>
        <v>EC-03</v>
      </c>
      <c r="D2743" s="28">
        <v>45684.0</v>
      </c>
      <c r="E2743" s="16" t="s">
        <v>358</v>
      </c>
      <c r="F2743" s="10" t="str">
        <f t="array" ref="F2743">IFERROR(XLOOKUP(E2743,Operadores!A:A,Operadores!B:B))</f>
        <v>CUAALV</v>
      </c>
      <c r="G2743" s="16" t="s">
        <v>33</v>
      </c>
      <c r="H2743" s="13">
        <v>19.16868</v>
      </c>
      <c r="I2743" s="18">
        <v>50.0</v>
      </c>
      <c r="J2743" s="15">
        <f t="shared" si="5"/>
        <v>958.434</v>
      </c>
      <c r="K2743" s="10" t="str">
        <f t="array" ref="K2743">IFERROR(XLOOKUP(G2743,'Tipo de Carga'!A:A,'Tipo de Carga'!B:B))</f>
        <v>Autoabasto</v>
      </c>
      <c r="L2743" s="10">
        <f t="shared" si="2"/>
        <v>5</v>
      </c>
      <c r="M2743" s="10">
        <f t="shared" si="3"/>
        <v>27</v>
      </c>
      <c r="N2743" s="10">
        <f t="shared" si="4"/>
        <v>1</v>
      </c>
      <c r="O2743" s="10" t="str">
        <f t="array" ref="O2743">IFERROR(XLOOKUP(G2743,'Tipo de Carga'!A:A,'Tipo de Carga'!C:C))</f>
        <v>Diesel</v>
      </c>
    </row>
    <row r="2744">
      <c r="A2744" s="16">
        <v>1935.0</v>
      </c>
      <c r="B2744" s="10" t="str">
        <f t="array" ref="B2744">IFERROR(XLOOKUP(A2744,'Asignacion Ene'!A:A,'Asignacion Ene'!C:C))</f>
        <v>Patieros sucursal</v>
      </c>
      <c r="C2744" s="10" t="str">
        <f t="array" ref="C2744">IFERROR(XLOOKUP(A2744,'Asignacion Ene'!A:A,'Asignacion Ene'!B:B))</f>
        <v>EC-03</v>
      </c>
      <c r="D2744" s="28">
        <v>45684.0</v>
      </c>
      <c r="E2744" s="16" t="s">
        <v>130</v>
      </c>
      <c r="F2744" s="10" t="str">
        <f t="array" ref="F2744">IFERROR(XLOOKUP(E2744,Operadores!A:A,Operadores!B:B))</f>
        <v>RODMA</v>
      </c>
      <c r="G2744" s="16" t="s">
        <v>33</v>
      </c>
      <c r="H2744" s="13">
        <v>19.16868</v>
      </c>
      <c r="I2744" s="18">
        <v>580.0</v>
      </c>
      <c r="J2744" s="15">
        <f t="shared" si="5"/>
        <v>11117.8344</v>
      </c>
      <c r="K2744" s="10" t="str">
        <f t="array" ref="K2744">IFERROR(XLOOKUP(G2744,'Tipo de Carga'!A:A,'Tipo de Carga'!B:B))</f>
        <v>Autoabasto</v>
      </c>
      <c r="L2744" s="10">
        <f t="shared" si="2"/>
        <v>5</v>
      </c>
      <c r="M2744" s="10">
        <f t="shared" si="3"/>
        <v>27</v>
      </c>
      <c r="N2744" s="10">
        <f t="shared" si="4"/>
        <v>1</v>
      </c>
      <c r="O2744" s="10" t="str">
        <f t="array" ref="O2744">IFERROR(XLOOKUP(G2744,'Tipo de Carga'!A:A,'Tipo de Carga'!C:C))</f>
        <v>Diesel</v>
      </c>
    </row>
    <row r="2745">
      <c r="A2745" s="16">
        <v>1762.0</v>
      </c>
      <c r="B2745" s="10" t="str">
        <f t="array" ref="B2745">IFERROR(XLOOKUP(A2745,'Asignacion Ene'!A:A,'Asignacion Ene'!C:C))</f>
        <v>Hisense</v>
      </c>
      <c r="C2745" s="10" t="str">
        <f t="array" ref="C2745">IFERROR(XLOOKUP(A2745,'Asignacion Ene'!A:A,'Asignacion Ene'!B:B))</f>
        <v>EC-03</v>
      </c>
      <c r="D2745" s="28">
        <v>45684.0</v>
      </c>
      <c r="E2745" s="16" t="s">
        <v>188</v>
      </c>
      <c r="F2745" s="10" t="str">
        <f t="array" ref="F2745">IFERROR(XLOOKUP(E2745,Operadores!A:A,Operadores!B:B))</f>
        <v>LOPMA03</v>
      </c>
      <c r="G2745" s="16" t="s">
        <v>33</v>
      </c>
      <c r="H2745" s="13">
        <v>19.16868</v>
      </c>
      <c r="I2745" s="18">
        <v>360.0</v>
      </c>
      <c r="J2745" s="15">
        <f t="shared" si="5"/>
        <v>6900.7248</v>
      </c>
      <c r="K2745" s="10" t="str">
        <f t="array" ref="K2745">IFERROR(XLOOKUP(G2745,'Tipo de Carga'!A:A,'Tipo de Carga'!B:B))</f>
        <v>Autoabasto</v>
      </c>
      <c r="L2745" s="10">
        <f t="shared" si="2"/>
        <v>5</v>
      </c>
      <c r="M2745" s="10">
        <f t="shared" si="3"/>
        <v>27</v>
      </c>
      <c r="N2745" s="10">
        <f t="shared" si="4"/>
        <v>1</v>
      </c>
      <c r="O2745" s="10" t="str">
        <f t="array" ref="O2745">IFERROR(XLOOKUP(G2745,'Tipo de Carga'!A:A,'Tipo de Carga'!C:C))</f>
        <v>Diesel</v>
      </c>
    </row>
    <row r="2746">
      <c r="A2746" s="16" t="s">
        <v>31</v>
      </c>
      <c r="B2746" s="10" t="str">
        <f t="array" ref="B2746">IFERROR(XLOOKUP(A2746,'Asignacion Ene'!A:A,'Asignacion Ene'!C:C))</f>
        <v/>
      </c>
      <c r="C2746" s="10" t="str">
        <f t="array" ref="C2746">IFERROR(XLOOKUP(A2746,'Asignacion Ene'!A:A,'Asignacion Ene'!B:B))</f>
        <v/>
      </c>
      <c r="D2746" s="28">
        <v>45684.0</v>
      </c>
      <c r="E2746" s="16" t="s">
        <v>32</v>
      </c>
      <c r="F2746" s="10" t="str">
        <f t="array" ref="F2746">IFERROR(XLOOKUP(E2746,Operadores!A:A,Operadores!B:B))</f>
        <v>MTTO</v>
      </c>
      <c r="G2746" s="16" t="s">
        <v>33</v>
      </c>
      <c r="H2746" s="13">
        <v>19.16868</v>
      </c>
      <c r="I2746" s="18">
        <v>80.0</v>
      </c>
      <c r="J2746" s="15">
        <f t="shared" si="5"/>
        <v>1533.4944</v>
      </c>
      <c r="K2746" s="10" t="str">
        <f t="array" ref="K2746">IFERROR(XLOOKUP(G2746,'Tipo de Carga'!A:A,'Tipo de Carga'!B:B))</f>
        <v>Autoabasto</v>
      </c>
      <c r="L2746" s="10">
        <f t="shared" si="2"/>
        <v>5</v>
      </c>
      <c r="M2746" s="10">
        <f t="shared" si="3"/>
        <v>27</v>
      </c>
      <c r="N2746" s="10">
        <f t="shared" si="4"/>
        <v>1</v>
      </c>
      <c r="O2746" s="10" t="str">
        <f t="array" ref="O2746">IFERROR(XLOOKUP(G2746,'Tipo de Carga'!A:A,'Tipo de Carga'!C:C))</f>
        <v>Diesel</v>
      </c>
    </row>
    <row r="2747">
      <c r="A2747" s="16">
        <v>1817.0</v>
      </c>
      <c r="B2747" s="10" t="str">
        <f t="array" ref="B2747">IFERROR(XLOOKUP(A2747,'Asignacion Ene'!A:A,'Asignacion Ene'!C:C))</f>
        <v>Wm Full</v>
      </c>
      <c r="C2747" s="10" t="str">
        <f t="array" ref="C2747">IFERROR(XLOOKUP(A2747,'Asignacion Ene'!A:A,'Asignacion Ene'!B:B))</f>
        <v>EC-08</v>
      </c>
      <c r="D2747" s="28">
        <v>45684.0</v>
      </c>
      <c r="E2747" s="16" t="s">
        <v>101</v>
      </c>
      <c r="F2747" s="10" t="str">
        <f t="array" ref="F2747">IFERROR(XLOOKUP(E2747,Operadores!A:A,Operadores!B:B))</f>
        <v>RUIROBX</v>
      </c>
      <c r="G2747" s="16" t="s">
        <v>39</v>
      </c>
      <c r="H2747" s="13">
        <v>20.69454</v>
      </c>
      <c r="I2747" s="18">
        <v>346.0</v>
      </c>
      <c r="J2747" s="15">
        <f t="shared" si="5"/>
        <v>7160.31084</v>
      </c>
      <c r="K2747" s="10" t="str">
        <f t="array" ref="K2747">IFERROR(XLOOKUP(G2747,'Tipo de Carga'!A:A,'Tipo de Carga'!B:B))</f>
        <v>Autoabasto</v>
      </c>
      <c r="L2747" s="10">
        <f t="shared" si="2"/>
        <v>5</v>
      </c>
      <c r="M2747" s="10">
        <f t="shared" si="3"/>
        <v>27</v>
      </c>
      <c r="N2747" s="10">
        <f t="shared" si="4"/>
        <v>1</v>
      </c>
      <c r="O2747" s="10" t="str">
        <f t="array" ref="O2747">IFERROR(XLOOKUP(G2747,'Tipo de Carga'!A:A,'Tipo de Carga'!C:C))</f>
        <v>Diesel</v>
      </c>
    </row>
    <row r="2748">
      <c r="A2748" s="16">
        <v>1758.0</v>
      </c>
      <c r="B2748" s="10" t="str">
        <f t="array" ref="B2748">IFERROR(XLOOKUP(A2748,'Asignacion Ene'!A:A,'Asignacion Ene'!C:C))</f>
        <v>Wm Full</v>
      </c>
      <c r="C2748" s="10" t="str">
        <f t="array" ref="C2748">IFERROR(XLOOKUP(A2748,'Asignacion Ene'!A:A,'Asignacion Ene'!B:B))</f>
        <v>EC-08</v>
      </c>
      <c r="D2748" s="28">
        <v>45684.0</v>
      </c>
      <c r="E2748" s="16" t="s">
        <v>259</v>
      </c>
      <c r="F2748" s="10" t="str">
        <f t="array" ref="F2748">IFERROR(XLOOKUP(E2748,Operadores!A:A,Operadores!B:B))</f>
        <v>PINGUA</v>
      </c>
      <c r="G2748" s="16" t="s">
        <v>39</v>
      </c>
      <c r="H2748" s="13">
        <v>20.69454</v>
      </c>
      <c r="I2748" s="18">
        <v>410.0</v>
      </c>
      <c r="J2748" s="15">
        <f t="shared" si="5"/>
        <v>8484.7614</v>
      </c>
      <c r="K2748" s="10" t="str">
        <f t="array" ref="K2748">IFERROR(XLOOKUP(G2748,'Tipo de Carga'!A:A,'Tipo de Carga'!B:B))</f>
        <v>Autoabasto</v>
      </c>
      <c r="L2748" s="10">
        <f t="shared" si="2"/>
        <v>5</v>
      </c>
      <c r="M2748" s="10">
        <f t="shared" si="3"/>
        <v>27</v>
      </c>
      <c r="N2748" s="10">
        <f t="shared" si="4"/>
        <v>1</v>
      </c>
      <c r="O2748" s="10" t="str">
        <f t="array" ref="O2748">IFERROR(XLOOKUP(G2748,'Tipo de Carga'!A:A,'Tipo de Carga'!C:C))</f>
        <v>Diesel</v>
      </c>
    </row>
    <row r="2749">
      <c r="A2749" s="16">
        <v>2021.0</v>
      </c>
      <c r="B2749" s="10" t="str">
        <f t="array" ref="B2749">IFERROR(XLOOKUP(A2749,'Asignacion Ene'!A:A,'Asignacion Ene'!C:C))</f>
        <v>MeLi Dedicado Merida</v>
      </c>
      <c r="C2749" s="10" t="str">
        <f t="array" ref="C2749">IFERROR(XLOOKUP(A2749,'Asignacion Ene'!A:A,'Asignacion Ene'!B:B))</f>
        <v>EC-05</v>
      </c>
      <c r="D2749" s="28">
        <v>45684.0</v>
      </c>
      <c r="E2749" s="16" t="s">
        <v>179</v>
      </c>
      <c r="F2749" s="10" t="str">
        <f t="array" ref="F2749">IFERROR(XLOOKUP(E2749,Operadores!A:A,Operadores!B:B))</f>
        <v>GUTIRV</v>
      </c>
      <c r="G2749" s="16" t="s">
        <v>39</v>
      </c>
      <c r="H2749" s="13">
        <v>20.69454</v>
      </c>
      <c r="I2749" s="18">
        <v>225.0</v>
      </c>
      <c r="J2749" s="15">
        <f t="shared" si="5"/>
        <v>4656.2715</v>
      </c>
      <c r="K2749" s="10" t="str">
        <f t="array" ref="K2749">IFERROR(XLOOKUP(G2749,'Tipo de Carga'!A:A,'Tipo de Carga'!B:B))</f>
        <v>Autoabasto</v>
      </c>
      <c r="L2749" s="10">
        <f t="shared" si="2"/>
        <v>5</v>
      </c>
      <c r="M2749" s="10">
        <f t="shared" si="3"/>
        <v>27</v>
      </c>
      <c r="N2749" s="10">
        <f t="shared" si="4"/>
        <v>1</v>
      </c>
      <c r="O2749" s="10" t="str">
        <f t="array" ref="O2749">IFERROR(XLOOKUP(G2749,'Tipo de Carga'!A:A,'Tipo de Carga'!C:C))</f>
        <v>Diesel</v>
      </c>
    </row>
    <row r="2750">
      <c r="A2750" s="16">
        <v>2009.0</v>
      </c>
      <c r="B2750" s="10" t="str">
        <f t="array" ref="B2750">IFERROR(XLOOKUP(A2750,'Asignacion Ene'!A:A,'Asignacion Ene'!C:C))</f>
        <v>MeLi Dedicado Merida</v>
      </c>
      <c r="C2750" s="10" t="str">
        <f t="array" ref="C2750">IFERROR(XLOOKUP(A2750,'Asignacion Ene'!A:A,'Asignacion Ene'!B:B))</f>
        <v>EC-05</v>
      </c>
      <c r="D2750" s="28">
        <v>45684.0</v>
      </c>
      <c r="E2750" s="16" t="s">
        <v>166</v>
      </c>
      <c r="F2750" s="10" t="str">
        <f t="array" ref="F2750">IFERROR(XLOOKUP(E2750,Operadores!A:A,Operadores!B:B))</f>
        <v>GONCAR01</v>
      </c>
      <c r="G2750" s="16" t="s">
        <v>39</v>
      </c>
      <c r="H2750" s="13">
        <v>20.69454</v>
      </c>
      <c r="I2750" s="18">
        <v>468.0</v>
      </c>
      <c r="J2750" s="15">
        <f t="shared" si="5"/>
        <v>9685.04472</v>
      </c>
      <c r="K2750" s="10" t="str">
        <f t="array" ref="K2750">IFERROR(XLOOKUP(G2750,'Tipo de Carga'!A:A,'Tipo de Carga'!B:B))</f>
        <v>Autoabasto</v>
      </c>
      <c r="L2750" s="10">
        <f t="shared" si="2"/>
        <v>5</v>
      </c>
      <c r="M2750" s="10">
        <f t="shared" si="3"/>
        <v>27</v>
      </c>
      <c r="N2750" s="10">
        <f t="shared" si="4"/>
        <v>1</v>
      </c>
      <c r="O2750" s="10" t="str">
        <f t="array" ref="O2750">IFERROR(XLOOKUP(G2750,'Tipo de Carga'!A:A,'Tipo de Carga'!C:C))</f>
        <v>Diesel</v>
      </c>
    </row>
    <row r="2751">
      <c r="A2751" s="16">
        <v>1865.0</v>
      </c>
      <c r="B2751" s="10" t="str">
        <f t="array" ref="B2751">IFERROR(XLOOKUP(A2751,'Asignacion Ene'!A:A,'Asignacion Ene'!C:C))</f>
        <v>Circuitos</v>
      </c>
      <c r="C2751" s="10" t="str">
        <f t="array" ref="C2751">IFERROR(XLOOKUP(A2751,'Asignacion Ene'!A:A,'Asignacion Ene'!B:B))</f>
        <v>EC-03</v>
      </c>
      <c r="D2751" s="28">
        <v>45684.0</v>
      </c>
      <c r="E2751" s="16" t="s">
        <v>131</v>
      </c>
      <c r="F2751" s="10" t="str">
        <f t="array" ref="F2751">IFERROR(XLOOKUP(E2751,Operadores!A:A,Operadores!B:B))</f>
        <v>REYRAU</v>
      </c>
      <c r="G2751" s="16" t="s">
        <v>39</v>
      </c>
      <c r="H2751" s="13">
        <v>20.69454</v>
      </c>
      <c r="I2751" s="18">
        <v>732.0</v>
      </c>
      <c r="J2751" s="15">
        <f t="shared" si="5"/>
        <v>15148.40328</v>
      </c>
      <c r="K2751" s="10" t="str">
        <f t="array" ref="K2751">IFERROR(XLOOKUP(G2751,'Tipo de Carga'!A:A,'Tipo de Carga'!B:B))</f>
        <v>Autoabasto</v>
      </c>
      <c r="L2751" s="10">
        <f t="shared" si="2"/>
        <v>5</v>
      </c>
      <c r="M2751" s="10">
        <f t="shared" si="3"/>
        <v>27</v>
      </c>
      <c r="N2751" s="10">
        <f t="shared" si="4"/>
        <v>1</v>
      </c>
      <c r="O2751" s="10" t="str">
        <f t="array" ref="O2751">IFERROR(XLOOKUP(G2751,'Tipo de Carga'!A:A,'Tipo de Carga'!C:C))</f>
        <v>Diesel</v>
      </c>
    </row>
    <row r="2752">
      <c r="A2752" s="16">
        <v>1848.0</v>
      </c>
      <c r="B2752" s="10" t="str">
        <f t="array" ref="B2752">IFERROR(XLOOKUP(A2752,'Asignacion Ene'!A:A,'Asignacion Ene'!C:C))</f>
        <v>Sayer Sencillo</v>
      </c>
      <c r="C2752" s="10" t="str">
        <f t="array" ref="C2752">IFERROR(XLOOKUP(A2752,'Asignacion Ene'!A:A,'Asignacion Ene'!B:B))</f>
        <v>EC-04</v>
      </c>
      <c r="D2752" s="28">
        <v>45684.0</v>
      </c>
      <c r="E2752" s="16" t="s">
        <v>316</v>
      </c>
      <c r="F2752" s="10" t="str">
        <f t="array" ref="F2752">IFERROR(XLOOKUP(E2752,Operadores!A:A,Operadores!B:B))</f>
        <v>ROSMA</v>
      </c>
      <c r="G2752" s="16" t="s">
        <v>39</v>
      </c>
      <c r="H2752" s="13">
        <v>20.69454</v>
      </c>
      <c r="I2752" s="18">
        <v>400.0</v>
      </c>
      <c r="J2752" s="15">
        <f t="shared" si="5"/>
        <v>8277.816</v>
      </c>
      <c r="K2752" s="10" t="str">
        <f t="array" ref="K2752">IFERROR(XLOOKUP(G2752,'Tipo de Carga'!A:A,'Tipo de Carga'!B:B))</f>
        <v>Autoabasto</v>
      </c>
      <c r="L2752" s="10">
        <f t="shared" si="2"/>
        <v>5</v>
      </c>
      <c r="M2752" s="10">
        <f t="shared" si="3"/>
        <v>27</v>
      </c>
      <c r="N2752" s="10">
        <f t="shared" si="4"/>
        <v>1</v>
      </c>
      <c r="O2752" s="10" t="str">
        <f t="array" ref="O2752">IFERROR(XLOOKUP(G2752,'Tipo de Carga'!A:A,'Tipo de Carga'!C:C))</f>
        <v>Diesel</v>
      </c>
    </row>
    <row r="2753">
      <c r="A2753" s="16">
        <v>2000.0</v>
      </c>
      <c r="B2753" s="10" t="str">
        <f t="array" ref="B2753">IFERROR(XLOOKUP(A2753,'Asignacion Ene'!A:A,'Asignacion Ene'!C:C))</f>
        <v>MeLi Dedicado Merida</v>
      </c>
      <c r="C2753" s="10" t="str">
        <f t="array" ref="C2753">IFERROR(XLOOKUP(A2753,'Asignacion Ene'!A:A,'Asignacion Ene'!B:B))</f>
        <v>EC-05</v>
      </c>
      <c r="D2753" s="28">
        <v>45684.0</v>
      </c>
      <c r="E2753" s="16" t="s">
        <v>95</v>
      </c>
      <c r="F2753" s="10" t="str">
        <f t="array" ref="F2753">IFERROR(XLOOKUP(E2753,Operadores!A:A,Operadores!B:B))</f>
        <v>VILYON</v>
      </c>
      <c r="G2753" s="16" t="s">
        <v>39</v>
      </c>
      <c r="H2753" s="13">
        <v>20.69454</v>
      </c>
      <c r="I2753" s="18">
        <v>273.0</v>
      </c>
      <c r="J2753" s="15">
        <f t="shared" si="5"/>
        <v>5649.60942</v>
      </c>
      <c r="K2753" s="10" t="str">
        <f t="array" ref="K2753">IFERROR(XLOOKUP(G2753,'Tipo de Carga'!A:A,'Tipo de Carga'!B:B))</f>
        <v>Autoabasto</v>
      </c>
      <c r="L2753" s="10">
        <f t="shared" si="2"/>
        <v>5</v>
      </c>
      <c r="M2753" s="10">
        <f t="shared" si="3"/>
        <v>27</v>
      </c>
      <c r="N2753" s="10">
        <f t="shared" si="4"/>
        <v>1</v>
      </c>
      <c r="O2753" s="10" t="str">
        <f t="array" ref="O2753">IFERROR(XLOOKUP(G2753,'Tipo de Carga'!A:A,'Tipo de Carga'!C:C))</f>
        <v>Diesel</v>
      </c>
    </row>
    <row r="2754">
      <c r="A2754" s="16">
        <v>2029.0</v>
      </c>
      <c r="B2754" s="10" t="str">
        <f t="array" ref="B2754">IFERROR(XLOOKUP(A2754,'Asignacion Ene'!A:A,'Asignacion Ene'!C:C))</f>
        <v>MeLi Dedicado Merida</v>
      </c>
      <c r="C2754" s="10" t="str">
        <f t="array" ref="C2754">IFERROR(XLOOKUP(A2754,'Asignacion Ene'!A:A,'Asignacion Ene'!B:B))</f>
        <v>EC-05</v>
      </c>
      <c r="D2754" s="28">
        <v>45684.0</v>
      </c>
      <c r="E2754" s="16" t="s">
        <v>40</v>
      </c>
      <c r="F2754" s="10" t="str">
        <f t="array" ref="F2754">IFERROR(XLOOKUP(E2754,Operadores!A:A,Operadores!B:B))</f>
        <v>LUNADO</v>
      </c>
      <c r="G2754" s="16" t="s">
        <v>39</v>
      </c>
      <c r="H2754" s="13">
        <v>20.69454</v>
      </c>
      <c r="I2754" s="18">
        <v>208.0</v>
      </c>
      <c r="J2754" s="15">
        <f t="shared" si="5"/>
        <v>4304.46432</v>
      </c>
      <c r="K2754" s="10" t="str">
        <f t="array" ref="K2754">IFERROR(XLOOKUP(G2754,'Tipo de Carga'!A:A,'Tipo de Carga'!B:B))</f>
        <v>Autoabasto</v>
      </c>
      <c r="L2754" s="10">
        <f t="shared" si="2"/>
        <v>5</v>
      </c>
      <c r="M2754" s="10">
        <f t="shared" si="3"/>
        <v>27</v>
      </c>
      <c r="N2754" s="10">
        <f t="shared" si="4"/>
        <v>1</v>
      </c>
      <c r="O2754" s="10" t="str">
        <f t="array" ref="O2754">IFERROR(XLOOKUP(G2754,'Tipo de Carga'!A:A,'Tipo de Carga'!C:C))</f>
        <v>Diesel</v>
      </c>
    </row>
    <row r="2755">
      <c r="A2755" s="16">
        <v>1738.0</v>
      </c>
      <c r="B2755" s="10" t="str">
        <f t="array" ref="B2755">IFERROR(XLOOKUP(A2755,'Asignacion Ene'!A:A,'Asignacion Ene'!C:C))</f>
        <v>Wm Full</v>
      </c>
      <c r="C2755" s="10" t="str">
        <f t="array" ref="C2755">IFERROR(XLOOKUP(A2755,'Asignacion Ene'!A:A,'Asignacion Ene'!B:B))</f>
        <v>EC-08</v>
      </c>
      <c r="D2755" s="28">
        <v>45684.0</v>
      </c>
      <c r="E2755" s="16" t="s">
        <v>223</v>
      </c>
      <c r="F2755" s="10" t="str">
        <f t="array" ref="F2755">IFERROR(XLOOKUP(E2755,Operadores!A:A,Operadores!B:B))</f>
        <v>PEROMA</v>
      </c>
      <c r="G2755" s="16" t="s">
        <v>39</v>
      </c>
      <c r="H2755" s="13">
        <v>20.69454</v>
      </c>
      <c r="I2755" s="18">
        <v>322.0</v>
      </c>
      <c r="J2755" s="15">
        <f t="shared" si="5"/>
        <v>6663.64188</v>
      </c>
      <c r="K2755" s="10" t="str">
        <f t="array" ref="K2755">IFERROR(XLOOKUP(G2755,'Tipo de Carga'!A:A,'Tipo de Carga'!B:B))</f>
        <v>Autoabasto</v>
      </c>
      <c r="L2755" s="10">
        <f t="shared" si="2"/>
        <v>5</v>
      </c>
      <c r="M2755" s="10">
        <f t="shared" si="3"/>
        <v>27</v>
      </c>
      <c r="N2755" s="10">
        <f t="shared" si="4"/>
        <v>1</v>
      </c>
      <c r="O2755" s="10" t="str">
        <f t="array" ref="O2755">IFERROR(XLOOKUP(G2755,'Tipo de Carga'!A:A,'Tipo de Carga'!C:C))</f>
        <v>Diesel</v>
      </c>
    </row>
    <row r="2756">
      <c r="A2756" s="16">
        <v>1791.0</v>
      </c>
      <c r="B2756" s="10" t="str">
        <f t="array" ref="B2756">IFERROR(XLOOKUP(A2756,'Asignacion Ene'!A:A,'Asignacion Ene'!C:C))</f>
        <v>Wm Sencillo</v>
      </c>
      <c r="C2756" s="10" t="str">
        <f t="array" ref="C2756">IFERROR(XLOOKUP(A2756,'Asignacion Ene'!A:A,'Asignacion Ene'!B:B))</f>
        <v>EC-08</v>
      </c>
      <c r="D2756" s="28">
        <v>45684.0</v>
      </c>
      <c r="E2756" s="16" t="s">
        <v>426</v>
      </c>
      <c r="F2756" s="10" t="str">
        <f t="array" ref="F2756">IFERROR(XLOOKUP(E2756,Operadores!A:A,Operadores!B:B))</f>
        <v>VIDJOS</v>
      </c>
      <c r="G2756" s="16" t="s">
        <v>39</v>
      </c>
      <c r="H2756" s="13">
        <v>20.69454</v>
      </c>
      <c r="I2756" s="18">
        <v>461.0</v>
      </c>
      <c r="J2756" s="15">
        <f t="shared" si="5"/>
        <v>9540.18294</v>
      </c>
      <c r="K2756" s="10" t="str">
        <f t="array" ref="K2756">IFERROR(XLOOKUP(G2756,'Tipo de Carga'!A:A,'Tipo de Carga'!B:B))</f>
        <v>Autoabasto</v>
      </c>
      <c r="L2756" s="10">
        <f t="shared" si="2"/>
        <v>5</v>
      </c>
      <c r="M2756" s="10">
        <f t="shared" si="3"/>
        <v>27</v>
      </c>
      <c r="N2756" s="10">
        <f t="shared" si="4"/>
        <v>1</v>
      </c>
      <c r="O2756" s="10" t="str">
        <f t="array" ref="O2756">IFERROR(XLOOKUP(G2756,'Tipo de Carga'!A:A,'Tipo de Carga'!C:C))</f>
        <v>Diesel</v>
      </c>
    </row>
    <row r="2757">
      <c r="A2757" s="16">
        <v>2006.0</v>
      </c>
      <c r="B2757" s="10" t="str">
        <f t="array" ref="B2757">IFERROR(XLOOKUP(A2757,'Asignacion Ene'!A:A,'Asignacion Ene'!C:C))</f>
        <v>MeLi Dedicado Merida</v>
      </c>
      <c r="C2757" s="10" t="str">
        <f t="array" ref="C2757">IFERROR(XLOOKUP(A2757,'Asignacion Ene'!A:A,'Asignacion Ene'!B:B))</f>
        <v>EC-05</v>
      </c>
      <c r="D2757" s="28">
        <v>45684.0</v>
      </c>
      <c r="E2757" s="16" t="s">
        <v>178</v>
      </c>
      <c r="F2757" s="10" t="str">
        <f t="array" ref="F2757">IFERROR(XLOOKUP(E2757,Operadores!A:A,Operadores!B:B))</f>
        <v>ESTAN</v>
      </c>
      <c r="G2757" s="16" t="s">
        <v>39</v>
      </c>
      <c r="H2757" s="13">
        <v>20.69454</v>
      </c>
      <c r="I2757" s="18">
        <v>230.0</v>
      </c>
      <c r="J2757" s="15">
        <f t="shared" si="5"/>
        <v>4759.7442</v>
      </c>
      <c r="K2757" s="10" t="str">
        <f t="array" ref="K2757">IFERROR(XLOOKUP(G2757,'Tipo de Carga'!A:A,'Tipo de Carga'!B:B))</f>
        <v>Autoabasto</v>
      </c>
      <c r="L2757" s="10">
        <f t="shared" si="2"/>
        <v>5</v>
      </c>
      <c r="M2757" s="10">
        <f t="shared" si="3"/>
        <v>27</v>
      </c>
      <c r="N2757" s="10">
        <f t="shared" si="4"/>
        <v>1</v>
      </c>
      <c r="O2757" s="10" t="str">
        <f t="array" ref="O2757">IFERROR(XLOOKUP(G2757,'Tipo de Carga'!A:A,'Tipo de Carga'!C:C))</f>
        <v>Diesel</v>
      </c>
    </row>
    <row r="2758">
      <c r="A2758" s="16">
        <v>2013.0</v>
      </c>
      <c r="B2758" s="10" t="str">
        <f t="array" ref="B2758">IFERROR(XLOOKUP(A2758,'Asignacion Ene'!A:A,'Asignacion Ene'!C:C))</f>
        <v>MeLi Dedicado Merida</v>
      </c>
      <c r="C2758" s="10" t="str">
        <f t="array" ref="C2758">IFERROR(XLOOKUP(A2758,'Asignacion Ene'!A:A,'Asignacion Ene'!B:B))</f>
        <v>EC-05</v>
      </c>
      <c r="D2758" s="28">
        <v>45684.0</v>
      </c>
      <c r="E2758" s="16" t="s">
        <v>35</v>
      </c>
      <c r="F2758" s="10" t="str">
        <f t="array" ref="F2758">IFERROR(XLOOKUP(E2758,Operadores!A:A,Operadores!B:B))</f>
        <v>MONENR</v>
      </c>
      <c r="G2758" s="16" t="s">
        <v>39</v>
      </c>
      <c r="H2758" s="13">
        <v>20.69454</v>
      </c>
      <c r="I2758" s="18">
        <v>273.0</v>
      </c>
      <c r="J2758" s="15">
        <f t="shared" si="5"/>
        <v>5649.60942</v>
      </c>
      <c r="K2758" s="10" t="str">
        <f t="array" ref="K2758">IFERROR(XLOOKUP(G2758,'Tipo de Carga'!A:A,'Tipo de Carga'!B:B))</f>
        <v>Autoabasto</v>
      </c>
      <c r="L2758" s="10">
        <f t="shared" si="2"/>
        <v>5</v>
      </c>
      <c r="M2758" s="10">
        <f t="shared" si="3"/>
        <v>27</v>
      </c>
      <c r="N2758" s="10">
        <f t="shared" si="4"/>
        <v>1</v>
      </c>
      <c r="O2758" s="10" t="str">
        <f t="array" ref="O2758">IFERROR(XLOOKUP(G2758,'Tipo de Carga'!A:A,'Tipo de Carga'!C:C))</f>
        <v>Diesel</v>
      </c>
    </row>
    <row r="2759">
      <c r="A2759" s="16">
        <v>1770.0</v>
      </c>
      <c r="B2759" s="10" t="str">
        <f t="array" ref="B2759">IFERROR(XLOOKUP(A2759,'Asignacion Ene'!A:A,'Asignacion Ene'!C:C))</f>
        <v>Wm Sencillo</v>
      </c>
      <c r="C2759" s="10" t="str">
        <f t="array" ref="C2759">IFERROR(XLOOKUP(A2759,'Asignacion Ene'!A:A,'Asignacion Ene'!B:B))</f>
        <v>EC-08</v>
      </c>
      <c r="D2759" s="28">
        <v>45684.0</v>
      </c>
      <c r="E2759" s="16" t="s">
        <v>435</v>
      </c>
      <c r="F2759" s="10" t="str">
        <f t="array" ref="F2759">IFERROR(XLOOKUP(E2759,Operadores!A:A,Operadores!B:B))</f>
        <v>NUCRIG</v>
      </c>
      <c r="G2759" s="16" t="s">
        <v>39</v>
      </c>
      <c r="H2759" s="13">
        <v>20.69454</v>
      </c>
      <c r="I2759" s="18">
        <v>163.0</v>
      </c>
      <c r="J2759" s="15">
        <f t="shared" si="5"/>
        <v>3373.21002</v>
      </c>
      <c r="K2759" s="10" t="str">
        <f t="array" ref="K2759">IFERROR(XLOOKUP(G2759,'Tipo de Carga'!A:A,'Tipo de Carga'!B:B))</f>
        <v>Autoabasto</v>
      </c>
      <c r="L2759" s="10">
        <f t="shared" si="2"/>
        <v>5</v>
      </c>
      <c r="M2759" s="10">
        <f t="shared" si="3"/>
        <v>27</v>
      </c>
      <c r="N2759" s="10">
        <f t="shared" si="4"/>
        <v>1</v>
      </c>
      <c r="O2759" s="10" t="str">
        <f t="array" ref="O2759">IFERROR(XLOOKUP(G2759,'Tipo de Carga'!A:A,'Tipo de Carga'!C:C))</f>
        <v>Diesel</v>
      </c>
    </row>
    <row r="2760">
      <c r="A2760" s="16">
        <v>1763.0</v>
      </c>
      <c r="B2760" s="10" t="str">
        <f t="array" ref="B2760">IFERROR(XLOOKUP(A2760,'Asignacion Ene'!A:A,'Asignacion Ene'!C:C))</f>
        <v>Wm Sencillo</v>
      </c>
      <c r="C2760" s="10" t="str">
        <f t="array" ref="C2760">IFERROR(XLOOKUP(A2760,'Asignacion Ene'!A:A,'Asignacion Ene'!B:B))</f>
        <v>EC-08</v>
      </c>
      <c r="D2760" s="28">
        <v>45684.0</v>
      </c>
      <c r="E2760" s="16" t="s">
        <v>427</v>
      </c>
      <c r="F2760" s="10" t="str">
        <f t="array" ref="F2760">IFERROR(XLOOKUP(E2760,Operadores!A:A,Operadores!B:B))</f>
        <v>MARGON</v>
      </c>
      <c r="G2760" s="16" t="s">
        <v>39</v>
      </c>
      <c r="H2760" s="13">
        <v>20.69454</v>
      </c>
      <c r="I2760" s="18">
        <v>170.0</v>
      </c>
      <c r="J2760" s="15">
        <f t="shared" si="5"/>
        <v>3518.0718</v>
      </c>
      <c r="K2760" s="10" t="str">
        <f t="array" ref="K2760">IFERROR(XLOOKUP(G2760,'Tipo de Carga'!A:A,'Tipo de Carga'!B:B))</f>
        <v>Autoabasto</v>
      </c>
      <c r="L2760" s="10">
        <f t="shared" si="2"/>
        <v>5</v>
      </c>
      <c r="M2760" s="10">
        <f t="shared" si="3"/>
        <v>27</v>
      </c>
      <c r="N2760" s="10">
        <f t="shared" si="4"/>
        <v>1</v>
      </c>
      <c r="O2760" s="10" t="str">
        <f t="array" ref="O2760">IFERROR(XLOOKUP(G2760,'Tipo de Carga'!A:A,'Tipo de Carga'!C:C))</f>
        <v>Diesel</v>
      </c>
    </row>
    <row r="2761">
      <c r="A2761" s="16">
        <v>1897.0</v>
      </c>
      <c r="B2761" s="10" t="str">
        <f t="array" ref="B2761">IFERROR(XLOOKUP(A2761,'Asignacion Ene'!A:A,'Asignacion Ene'!C:C))</f>
        <v>Full Liver</v>
      </c>
      <c r="C2761" s="10" t="str">
        <f t="array" ref="C2761">IFERROR(XLOOKUP(A2761,'Asignacion Ene'!A:A,'Asignacion Ene'!B:B))</f>
        <v>EC-01</v>
      </c>
      <c r="D2761" s="28">
        <v>45684.0</v>
      </c>
      <c r="E2761" s="16" t="s">
        <v>21</v>
      </c>
      <c r="F2761" s="10" t="str">
        <f t="array" ref="F2761">IFERROR(XLOOKUP(E2761,Operadores!A:A,Operadores!B:B))</f>
        <v>RODAR</v>
      </c>
      <c r="G2761" s="16" t="s">
        <v>39</v>
      </c>
      <c r="H2761" s="13">
        <v>20.69454</v>
      </c>
      <c r="I2761" s="18">
        <v>300.0</v>
      </c>
      <c r="J2761" s="15">
        <f t="shared" si="5"/>
        <v>6208.362</v>
      </c>
      <c r="K2761" s="10" t="str">
        <f t="array" ref="K2761">IFERROR(XLOOKUP(G2761,'Tipo de Carga'!A:A,'Tipo de Carga'!B:B))</f>
        <v>Autoabasto</v>
      </c>
      <c r="L2761" s="10">
        <f t="shared" si="2"/>
        <v>5</v>
      </c>
      <c r="M2761" s="10">
        <f t="shared" si="3"/>
        <v>27</v>
      </c>
      <c r="N2761" s="10">
        <f t="shared" si="4"/>
        <v>1</v>
      </c>
      <c r="O2761" s="10" t="str">
        <f t="array" ref="O2761">IFERROR(XLOOKUP(G2761,'Tipo de Carga'!A:A,'Tipo de Carga'!C:C))</f>
        <v>Diesel</v>
      </c>
    </row>
    <row r="2762">
      <c r="A2762" s="16">
        <v>1818.0</v>
      </c>
      <c r="B2762" s="10" t="str">
        <f t="array" ref="B2762">IFERROR(XLOOKUP(A2762,'Asignacion Ene'!A:A,'Asignacion Ene'!C:C))</f>
        <v>Wm Full</v>
      </c>
      <c r="C2762" s="10" t="str">
        <f t="array" ref="C2762">IFERROR(XLOOKUP(A2762,'Asignacion Ene'!A:A,'Asignacion Ene'!B:B))</f>
        <v>EC-08</v>
      </c>
      <c r="D2762" s="28">
        <v>45684.0</v>
      </c>
      <c r="E2762" s="16" t="s">
        <v>176</v>
      </c>
      <c r="F2762" s="10" t="str">
        <f t="array" ref="F2762">IFERROR(XLOOKUP(E2762,Operadores!A:A,Operadores!B:B))</f>
        <v>HEROCT</v>
      </c>
      <c r="G2762" s="16" t="s">
        <v>39</v>
      </c>
      <c r="H2762" s="13">
        <v>20.69454</v>
      </c>
      <c r="I2762" s="18">
        <v>409.0</v>
      </c>
      <c r="J2762" s="15">
        <f t="shared" si="5"/>
        <v>8464.06686</v>
      </c>
      <c r="K2762" s="10" t="str">
        <f t="array" ref="K2762">IFERROR(XLOOKUP(G2762,'Tipo de Carga'!A:A,'Tipo de Carga'!B:B))</f>
        <v>Autoabasto</v>
      </c>
      <c r="L2762" s="10">
        <f t="shared" si="2"/>
        <v>5</v>
      </c>
      <c r="M2762" s="10">
        <f t="shared" si="3"/>
        <v>27</v>
      </c>
      <c r="N2762" s="10">
        <f t="shared" si="4"/>
        <v>1</v>
      </c>
      <c r="O2762" s="10" t="str">
        <f t="array" ref="O2762">IFERROR(XLOOKUP(G2762,'Tipo de Carga'!A:A,'Tipo de Carga'!C:C))</f>
        <v>Diesel</v>
      </c>
    </row>
    <row r="2763">
      <c r="A2763" s="16">
        <v>2008.0</v>
      </c>
      <c r="B2763" s="10" t="str">
        <f t="array" ref="B2763">IFERROR(XLOOKUP(A2763,'Asignacion Ene'!A:A,'Asignacion Ene'!C:C))</f>
        <v>MeLi Dedicado Merida</v>
      </c>
      <c r="C2763" s="10" t="str">
        <f t="array" ref="C2763">IFERROR(XLOOKUP(A2763,'Asignacion Ene'!A:A,'Asignacion Ene'!B:B))</f>
        <v>EC-05</v>
      </c>
      <c r="D2763" s="28">
        <v>45684.0</v>
      </c>
      <c r="E2763" s="16" t="s">
        <v>28</v>
      </c>
      <c r="F2763" s="10" t="str">
        <f t="array" ref="F2763">IFERROR(XLOOKUP(E2763,Operadores!A:A,Operadores!B:B))</f>
        <v>CADEMM</v>
      </c>
      <c r="G2763" s="16" t="s">
        <v>39</v>
      </c>
      <c r="H2763" s="13">
        <v>20.69454</v>
      </c>
      <c r="I2763" s="18">
        <v>242.0</v>
      </c>
      <c r="J2763" s="15">
        <f t="shared" si="5"/>
        <v>5008.07868</v>
      </c>
      <c r="K2763" s="10" t="str">
        <f t="array" ref="K2763">IFERROR(XLOOKUP(G2763,'Tipo de Carga'!A:A,'Tipo de Carga'!B:B))</f>
        <v>Autoabasto</v>
      </c>
      <c r="L2763" s="10">
        <f t="shared" si="2"/>
        <v>5</v>
      </c>
      <c r="M2763" s="10">
        <f t="shared" si="3"/>
        <v>27</v>
      </c>
      <c r="N2763" s="10">
        <f t="shared" si="4"/>
        <v>1</v>
      </c>
      <c r="O2763" s="10" t="str">
        <f t="array" ref="O2763">IFERROR(XLOOKUP(G2763,'Tipo de Carga'!A:A,'Tipo de Carga'!C:C))</f>
        <v>Diesel</v>
      </c>
    </row>
    <row r="2764">
      <c r="A2764" s="16">
        <v>1883.0</v>
      </c>
      <c r="B2764" s="10" t="str">
        <f t="array" ref="B2764">IFERROR(XLOOKUP(A2764,'Asignacion Ene'!A:A,'Asignacion Ene'!C:C))</f>
        <v>Circuitos</v>
      </c>
      <c r="C2764" s="10" t="str">
        <f t="array" ref="C2764">IFERROR(XLOOKUP(A2764,'Asignacion Ene'!A:A,'Asignacion Ene'!B:B))</f>
        <v>EC-03</v>
      </c>
      <c r="D2764" s="28">
        <v>45684.0</v>
      </c>
      <c r="E2764" s="16" t="s">
        <v>375</v>
      </c>
      <c r="F2764" s="10" t="str">
        <f t="array" ref="F2764">IFERROR(XLOOKUP(E2764,Operadores!A:A,Operadores!B:B))</f>
        <v>NARCA</v>
      </c>
      <c r="G2764" s="16" t="s">
        <v>39</v>
      </c>
      <c r="H2764" s="13">
        <v>20.69454</v>
      </c>
      <c r="I2764" s="18">
        <v>674.0</v>
      </c>
      <c r="J2764" s="15">
        <f t="shared" si="5"/>
        <v>13948.11996</v>
      </c>
      <c r="K2764" s="10" t="str">
        <f t="array" ref="K2764">IFERROR(XLOOKUP(G2764,'Tipo de Carga'!A:A,'Tipo de Carga'!B:B))</f>
        <v>Autoabasto</v>
      </c>
      <c r="L2764" s="10">
        <f t="shared" si="2"/>
        <v>5</v>
      </c>
      <c r="M2764" s="10">
        <f t="shared" si="3"/>
        <v>27</v>
      </c>
      <c r="N2764" s="10">
        <f t="shared" si="4"/>
        <v>1</v>
      </c>
      <c r="O2764" s="10" t="str">
        <f t="array" ref="O2764">IFERROR(XLOOKUP(G2764,'Tipo de Carga'!A:A,'Tipo de Carga'!C:C))</f>
        <v>Diesel</v>
      </c>
    </row>
    <row r="2765">
      <c r="A2765" s="16">
        <v>2026.0</v>
      </c>
      <c r="B2765" s="10" t="str">
        <f t="array" ref="B2765">IFERROR(XLOOKUP(A2765,'Asignacion Ene'!A:A,'Asignacion Ene'!C:C))</f>
        <v>MeLi Dedicado Merida</v>
      </c>
      <c r="C2765" s="10" t="str">
        <f t="array" ref="C2765">IFERROR(XLOOKUP(A2765,'Asignacion Ene'!A:A,'Asignacion Ene'!B:B))</f>
        <v>EC-05</v>
      </c>
      <c r="D2765" s="28">
        <v>45684.0</v>
      </c>
      <c r="E2765" s="16" t="s">
        <v>34</v>
      </c>
      <c r="F2765" s="10" t="str">
        <f t="array" ref="F2765">IFERROR(XLOOKUP(E2765,Operadores!A:A,Operadores!B:B))</f>
        <v>PERAN01</v>
      </c>
      <c r="G2765" s="16" t="s">
        <v>39</v>
      </c>
      <c r="H2765" s="13">
        <v>20.69454</v>
      </c>
      <c r="I2765" s="18">
        <v>399.0</v>
      </c>
      <c r="J2765" s="15">
        <f t="shared" si="5"/>
        <v>8257.12146</v>
      </c>
      <c r="K2765" s="10" t="str">
        <f t="array" ref="K2765">IFERROR(XLOOKUP(G2765,'Tipo de Carga'!A:A,'Tipo de Carga'!B:B))</f>
        <v>Autoabasto</v>
      </c>
      <c r="L2765" s="10">
        <f t="shared" si="2"/>
        <v>5</v>
      </c>
      <c r="M2765" s="10">
        <f t="shared" si="3"/>
        <v>27</v>
      </c>
      <c r="N2765" s="10">
        <f t="shared" si="4"/>
        <v>1</v>
      </c>
      <c r="O2765" s="10" t="str">
        <f t="array" ref="O2765">IFERROR(XLOOKUP(G2765,'Tipo de Carga'!A:A,'Tipo de Carga'!C:C))</f>
        <v>Diesel</v>
      </c>
    </row>
    <row r="2766">
      <c r="A2766" s="16">
        <v>2020.0</v>
      </c>
      <c r="B2766" s="10" t="str">
        <f t="array" ref="B2766">IFERROR(XLOOKUP(A2766,'Asignacion Ene'!A:A,'Asignacion Ene'!C:C))</f>
        <v>MeLi Dedicado Merida</v>
      </c>
      <c r="C2766" s="10" t="str">
        <f t="array" ref="C2766">IFERROR(XLOOKUP(A2766,'Asignacion Ene'!A:A,'Asignacion Ene'!B:B))</f>
        <v>EC-05</v>
      </c>
      <c r="D2766" s="28">
        <v>45684.0</v>
      </c>
      <c r="E2766" s="16" t="s">
        <v>283</v>
      </c>
      <c r="F2766" s="10" t="str">
        <f t="array" ref="F2766">IFERROR(XLOOKUP(E2766,Operadores!A:A,Operadores!B:B))</f>
        <v>MUÑOSC</v>
      </c>
      <c r="G2766" s="16" t="s">
        <v>39</v>
      </c>
      <c r="H2766" s="13">
        <v>20.69454</v>
      </c>
      <c r="I2766" s="18">
        <v>260.0</v>
      </c>
      <c r="J2766" s="15">
        <f t="shared" si="5"/>
        <v>5380.5804</v>
      </c>
      <c r="K2766" s="10" t="str">
        <f t="array" ref="K2766">IFERROR(XLOOKUP(G2766,'Tipo de Carga'!A:A,'Tipo de Carga'!B:B))</f>
        <v>Autoabasto</v>
      </c>
      <c r="L2766" s="10">
        <f t="shared" si="2"/>
        <v>5</v>
      </c>
      <c r="M2766" s="10">
        <f t="shared" si="3"/>
        <v>27</v>
      </c>
      <c r="N2766" s="10">
        <f t="shared" si="4"/>
        <v>1</v>
      </c>
      <c r="O2766" s="10" t="str">
        <f t="array" ref="O2766">IFERROR(XLOOKUP(G2766,'Tipo de Carga'!A:A,'Tipo de Carga'!C:C))</f>
        <v>Diesel</v>
      </c>
    </row>
    <row r="2767">
      <c r="A2767" s="16">
        <v>2028.0</v>
      </c>
      <c r="B2767" s="10" t="str">
        <f t="array" ref="B2767">IFERROR(XLOOKUP(A2767,'Asignacion Ene'!A:A,'Asignacion Ene'!C:C))</f>
        <v>MeLi Dedicado Merida</v>
      </c>
      <c r="C2767" s="10" t="str">
        <f t="array" ref="C2767">IFERROR(XLOOKUP(A2767,'Asignacion Ene'!A:A,'Asignacion Ene'!B:B))</f>
        <v>EC-05</v>
      </c>
      <c r="D2767" s="28">
        <v>45684.0</v>
      </c>
      <c r="E2767" s="16" t="s">
        <v>436</v>
      </c>
      <c r="F2767" s="10" t="str">
        <f t="array" ref="F2767">IFERROR(XLOOKUP(E2767,Operadores!A:A,Operadores!B:B))</f>
        <v>MACJAI</v>
      </c>
      <c r="G2767" s="16" t="s">
        <v>39</v>
      </c>
      <c r="H2767" s="13">
        <v>20.69454</v>
      </c>
      <c r="I2767" s="18">
        <v>440.0</v>
      </c>
      <c r="J2767" s="15">
        <f t="shared" si="5"/>
        <v>9105.5976</v>
      </c>
      <c r="K2767" s="10" t="str">
        <f t="array" ref="K2767">IFERROR(XLOOKUP(G2767,'Tipo de Carga'!A:A,'Tipo de Carga'!B:B))</f>
        <v>Autoabasto</v>
      </c>
      <c r="L2767" s="10">
        <f t="shared" si="2"/>
        <v>5</v>
      </c>
      <c r="M2767" s="10">
        <f t="shared" si="3"/>
        <v>27</v>
      </c>
      <c r="N2767" s="10">
        <f t="shared" si="4"/>
        <v>1</v>
      </c>
      <c r="O2767" s="10" t="str">
        <f t="array" ref="O2767">IFERROR(XLOOKUP(G2767,'Tipo de Carga'!A:A,'Tipo de Carga'!C:C))</f>
        <v>Diesel</v>
      </c>
    </row>
    <row r="2768">
      <c r="A2768" s="16">
        <v>2024.0</v>
      </c>
      <c r="B2768" s="10" t="str">
        <f t="array" ref="B2768">IFERROR(XLOOKUP(A2768,'Asignacion Ene'!A:A,'Asignacion Ene'!C:C))</f>
        <v>MeLi Dedicado Merida</v>
      </c>
      <c r="C2768" s="10" t="str">
        <f t="array" ref="C2768">IFERROR(XLOOKUP(A2768,'Asignacion Ene'!A:A,'Asignacion Ene'!B:B))</f>
        <v>EC-05</v>
      </c>
      <c r="D2768" s="28">
        <v>45684.0</v>
      </c>
      <c r="E2768" s="16" t="s">
        <v>222</v>
      </c>
      <c r="F2768" s="10" t="str">
        <f t="array" ref="F2768">IFERROR(XLOOKUP(E2768,Operadores!A:A,Operadores!B:B))</f>
        <v>TORVIC</v>
      </c>
      <c r="G2768" s="16" t="s">
        <v>39</v>
      </c>
      <c r="H2768" s="13">
        <v>20.69454</v>
      </c>
      <c r="I2768" s="18">
        <v>360.0</v>
      </c>
      <c r="J2768" s="15">
        <f t="shared" si="5"/>
        <v>7450.0344</v>
      </c>
      <c r="K2768" s="10" t="str">
        <f t="array" ref="K2768">IFERROR(XLOOKUP(G2768,'Tipo de Carga'!A:A,'Tipo de Carga'!B:B))</f>
        <v>Autoabasto</v>
      </c>
      <c r="L2768" s="10">
        <f t="shared" si="2"/>
        <v>5</v>
      </c>
      <c r="M2768" s="10">
        <f t="shared" si="3"/>
        <v>27</v>
      </c>
      <c r="N2768" s="10">
        <f t="shared" si="4"/>
        <v>1</v>
      </c>
      <c r="O2768" s="10" t="str">
        <f t="array" ref="O2768">IFERROR(XLOOKUP(G2768,'Tipo de Carga'!A:A,'Tipo de Carga'!C:C))</f>
        <v>Diesel</v>
      </c>
    </row>
    <row r="2769">
      <c r="A2769" s="16">
        <v>1992.0</v>
      </c>
      <c r="B2769" s="10" t="str">
        <f t="array" ref="B2769">IFERROR(XLOOKUP(A2769,'Asignacion Ene'!A:A,'Asignacion Ene'!C:C))</f>
        <v>MeLi Dedicado TD</v>
      </c>
      <c r="C2769" s="10" t="str">
        <f t="array" ref="C2769">IFERROR(XLOOKUP(A2769,'Asignacion Ene'!A:A,'Asignacion Ene'!B:B))</f>
        <v>EC-05</v>
      </c>
      <c r="D2769" s="28">
        <v>45684.0</v>
      </c>
      <c r="E2769" s="19" t="s">
        <v>65</v>
      </c>
      <c r="F2769" s="10" t="str">
        <f t="array" ref="F2769">IFERROR(XLOOKUP(E2769,Operadores!A:A,Operadores!B:B))</f>
        <v>HERROD</v>
      </c>
      <c r="G2769" s="16" t="s">
        <v>103</v>
      </c>
      <c r="H2769" s="13">
        <v>26.89</v>
      </c>
      <c r="I2769" s="18">
        <v>446.0</v>
      </c>
      <c r="J2769" s="15">
        <f t="shared" si="5"/>
        <v>11992.94</v>
      </c>
      <c r="K2769" s="10" t="str">
        <f t="array" ref="K2769">IFERROR(XLOOKUP(G2769,'Tipo de Carga'!A:A,'Tipo de Carga'!B:B))</f>
        <v>Ticket</v>
      </c>
      <c r="L2769" s="10">
        <f t="shared" si="2"/>
        <v>5</v>
      </c>
      <c r="M2769" s="10">
        <f t="shared" si="3"/>
        <v>27</v>
      </c>
      <c r="N2769" s="10">
        <f t="shared" si="4"/>
        <v>1</v>
      </c>
      <c r="O2769" s="10" t="str">
        <f t="array" ref="O2769">IFERROR(XLOOKUP(G2769,'Tipo de Carga'!A:A,'Tipo de Carga'!C:C))</f>
        <v>Diesel</v>
      </c>
    </row>
    <row r="2770">
      <c r="A2770" s="16">
        <v>1738.0</v>
      </c>
      <c r="B2770" s="10" t="str">
        <f t="array" ref="B2770">IFERROR(XLOOKUP(A2770,'Asignacion Ene'!A:A,'Asignacion Ene'!C:C))</f>
        <v>Wm Full</v>
      </c>
      <c r="C2770" s="10" t="str">
        <f t="array" ref="C2770">IFERROR(XLOOKUP(A2770,'Asignacion Ene'!A:A,'Asignacion Ene'!B:B))</f>
        <v>EC-08</v>
      </c>
      <c r="D2770" s="28">
        <v>45684.0</v>
      </c>
      <c r="E2770" s="19" t="s">
        <v>223</v>
      </c>
      <c r="F2770" s="10" t="str">
        <f t="array" ref="F2770">IFERROR(XLOOKUP(E2770,Operadores!A:A,Operadores!B:B))</f>
        <v>PEROMA</v>
      </c>
      <c r="G2770" s="16" t="s">
        <v>103</v>
      </c>
      <c r="H2770" s="13">
        <v>27.34</v>
      </c>
      <c r="I2770" s="18">
        <v>230.0</v>
      </c>
      <c r="J2770" s="15">
        <f t="shared" si="5"/>
        <v>6288.2</v>
      </c>
      <c r="K2770" s="10" t="str">
        <f t="array" ref="K2770">IFERROR(XLOOKUP(G2770,'Tipo de Carga'!A:A,'Tipo de Carga'!B:B))</f>
        <v>Ticket</v>
      </c>
      <c r="L2770" s="10">
        <f t="shared" si="2"/>
        <v>5</v>
      </c>
      <c r="M2770" s="10">
        <f t="shared" si="3"/>
        <v>27</v>
      </c>
      <c r="N2770" s="10">
        <f t="shared" si="4"/>
        <v>1</v>
      </c>
      <c r="O2770" s="10" t="str">
        <f t="array" ref="O2770">IFERROR(XLOOKUP(G2770,'Tipo de Carga'!A:A,'Tipo de Carga'!C:C))</f>
        <v>Diesel</v>
      </c>
    </row>
    <row r="2771">
      <c r="A2771" s="16">
        <v>1768.0</v>
      </c>
      <c r="B2771" s="10" t="str">
        <f t="array" ref="B2771">IFERROR(XLOOKUP(A2771,'Asignacion Ene'!A:A,'Asignacion Ene'!C:C))</f>
        <v>Pipas</v>
      </c>
      <c r="C2771" s="10" t="str">
        <f t="array" ref="C2771">IFERROR(XLOOKUP(A2771,'Asignacion Ene'!A:A,'Asignacion Ene'!B:B))</f>
        <v>EC-02</v>
      </c>
      <c r="D2771" s="28">
        <v>45684.0</v>
      </c>
      <c r="E2771" s="19" t="s">
        <v>319</v>
      </c>
      <c r="F2771" s="10" t="str">
        <f t="array" ref="F2771">IFERROR(XLOOKUP(E2771,Operadores!A:A,Operadores!B:B))</f>
        <v>GONAA</v>
      </c>
      <c r="G2771" s="16" t="s">
        <v>103</v>
      </c>
      <c r="H2771" s="13">
        <v>26.89</v>
      </c>
      <c r="I2771" s="18">
        <v>446.0</v>
      </c>
      <c r="J2771" s="15">
        <f t="shared" si="5"/>
        <v>11992.94</v>
      </c>
      <c r="K2771" s="10" t="str">
        <f t="array" ref="K2771">IFERROR(XLOOKUP(G2771,'Tipo de Carga'!A:A,'Tipo de Carga'!B:B))</f>
        <v>Ticket</v>
      </c>
      <c r="L2771" s="10">
        <f t="shared" si="2"/>
        <v>5</v>
      </c>
      <c r="M2771" s="10">
        <f t="shared" si="3"/>
        <v>27</v>
      </c>
      <c r="N2771" s="10">
        <f t="shared" si="4"/>
        <v>1</v>
      </c>
      <c r="O2771" s="10" t="str">
        <f t="array" ref="O2771">IFERROR(XLOOKUP(G2771,'Tipo de Carga'!A:A,'Tipo de Carga'!C:C))</f>
        <v>Diesel</v>
      </c>
    </row>
    <row r="2772">
      <c r="A2772" s="16">
        <v>1966.0</v>
      </c>
      <c r="B2772" s="10" t="str">
        <f t="array" ref="B2772">IFERROR(XLOOKUP(A2772,'Asignacion Ene'!A:A,'Asignacion Ene'!C:C))</f>
        <v>Sayer Sencillo</v>
      </c>
      <c r="C2772" s="10" t="str">
        <f t="array" ref="C2772">IFERROR(XLOOKUP(A2772,'Asignacion Ene'!A:A,'Asignacion Ene'!B:B))</f>
        <v>EC-04</v>
      </c>
      <c r="D2772" s="28">
        <v>45684.0</v>
      </c>
      <c r="E2772" s="19" t="s">
        <v>248</v>
      </c>
      <c r="F2772" s="10" t="str">
        <f t="array" ref="F2772">IFERROR(XLOOKUP(E2772,Operadores!A:A,Operadores!B:B))</f>
        <v>SANJE01</v>
      </c>
      <c r="G2772" s="16" t="s">
        <v>103</v>
      </c>
      <c r="H2772" s="13">
        <v>25.29</v>
      </c>
      <c r="I2772" s="18">
        <v>204.03</v>
      </c>
      <c r="J2772" s="15">
        <f t="shared" si="5"/>
        <v>5159.9187</v>
      </c>
      <c r="K2772" s="10" t="str">
        <f t="array" ref="K2772">IFERROR(XLOOKUP(G2772,'Tipo de Carga'!A:A,'Tipo de Carga'!B:B))</f>
        <v>Ticket</v>
      </c>
      <c r="L2772" s="10">
        <f t="shared" si="2"/>
        <v>5</v>
      </c>
      <c r="M2772" s="10">
        <f t="shared" si="3"/>
        <v>27</v>
      </c>
      <c r="N2772" s="10">
        <f t="shared" si="4"/>
        <v>1</v>
      </c>
      <c r="O2772" s="10" t="str">
        <f t="array" ref="O2772">IFERROR(XLOOKUP(G2772,'Tipo de Carga'!A:A,'Tipo de Carga'!C:C))</f>
        <v>Diesel</v>
      </c>
    </row>
    <row r="2773">
      <c r="A2773" s="16">
        <v>1786.0</v>
      </c>
      <c r="B2773" s="10" t="str">
        <f t="array" ref="B2773">IFERROR(XLOOKUP(A2773,'Asignacion Ene'!A:A,'Asignacion Ene'!C:C))</f>
        <v>Sayer Sencillo</v>
      </c>
      <c r="C2773" s="10" t="str">
        <f t="array" ref="C2773">IFERROR(XLOOKUP(A2773,'Asignacion Ene'!A:A,'Asignacion Ene'!B:B))</f>
        <v>EC-04</v>
      </c>
      <c r="D2773" s="28">
        <v>45684.0</v>
      </c>
      <c r="E2773" s="19" t="s">
        <v>334</v>
      </c>
      <c r="F2773" s="10" t="str">
        <f t="array" ref="F2773">IFERROR(XLOOKUP(E2773,Operadores!A:A,Operadores!B:B))</f>
        <v>GARISM</v>
      </c>
      <c r="G2773" s="16" t="s">
        <v>103</v>
      </c>
      <c r="H2773" s="13">
        <v>25.29</v>
      </c>
      <c r="I2773" s="18">
        <v>191.0</v>
      </c>
      <c r="J2773" s="15">
        <f t="shared" si="5"/>
        <v>4830.39</v>
      </c>
      <c r="K2773" s="10" t="str">
        <f t="array" ref="K2773">IFERROR(XLOOKUP(G2773,'Tipo de Carga'!A:A,'Tipo de Carga'!B:B))</f>
        <v>Ticket</v>
      </c>
      <c r="L2773" s="10">
        <f t="shared" si="2"/>
        <v>5</v>
      </c>
      <c r="M2773" s="10">
        <f t="shared" si="3"/>
        <v>27</v>
      </c>
      <c r="N2773" s="10">
        <f t="shared" si="4"/>
        <v>1</v>
      </c>
      <c r="O2773" s="10" t="str">
        <f t="array" ref="O2773">IFERROR(XLOOKUP(G2773,'Tipo de Carga'!A:A,'Tipo de Carga'!C:C))</f>
        <v>Diesel</v>
      </c>
    </row>
    <row r="2774">
      <c r="A2774" s="16">
        <v>1741.0</v>
      </c>
      <c r="B2774" s="10" t="str">
        <f t="array" ref="B2774">IFERROR(XLOOKUP(A2774,'Asignacion Ene'!A:A,'Asignacion Ene'!C:C))</f>
        <v>Hisense</v>
      </c>
      <c r="C2774" s="10" t="str">
        <f t="array" ref="C2774">IFERROR(XLOOKUP(A2774,'Asignacion Ene'!A:A,'Asignacion Ene'!B:B))</f>
        <v>EC-03</v>
      </c>
      <c r="D2774" s="28">
        <v>45684.0</v>
      </c>
      <c r="E2774" s="19" t="s">
        <v>117</v>
      </c>
      <c r="F2774" s="10" t="str">
        <f t="array" ref="F2774">IFERROR(XLOOKUP(E2774,Operadores!A:A,Operadores!B:B))</f>
        <v>GALSA</v>
      </c>
      <c r="G2774" s="16" t="s">
        <v>103</v>
      </c>
      <c r="H2774" s="13">
        <v>26.54</v>
      </c>
      <c r="I2774" s="18">
        <v>392.0</v>
      </c>
      <c r="J2774" s="15">
        <f t="shared" si="5"/>
        <v>10403.68</v>
      </c>
      <c r="K2774" s="10" t="str">
        <f t="array" ref="K2774">IFERROR(XLOOKUP(G2774,'Tipo de Carga'!A:A,'Tipo de Carga'!B:B))</f>
        <v>Ticket</v>
      </c>
      <c r="L2774" s="10">
        <f t="shared" si="2"/>
        <v>5</v>
      </c>
      <c r="M2774" s="10">
        <f t="shared" si="3"/>
        <v>27</v>
      </c>
      <c r="N2774" s="10">
        <f t="shared" si="4"/>
        <v>1</v>
      </c>
      <c r="O2774" s="10" t="str">
        <f t="array" ref="O2774">IFERROR(XLOOKUP(G2774,'Tipo de Carga'!A:A,'Tipo de Carga'!C:C))</f>
        <v>Diesel</v>
      </c>
    </row>
    <row r="2775">
      <c r="A2775" s="16">
        <v>1939.0</v>
      </c>
      <c r="B2775" s="10" t="str">
        <f t="array" ref="B2775">IFERROR(XLOOKUP(A2775,'Asignacion Ene'!A:A,'Asignacion Ene'!C:C))</f>
        <v>Full Liver</v>
      </c>
      <c r="C2775" s="10" t="str">
        <f t="array" ref="C2775">IFERROR(XLOOKUP(A2775,'Asignacion Ene'!A:A,'Asignacion Ene'!B:B))</f>
        <v>EC-01</v>
      </c>
      <c r="D2775" s="28">
        <v>45684.0</v>
      </c>
      <c r="E2775" s="19" t="s">
        <v>116</v>
      </c>
      <c r="F2775" s="10" t="str">
        <f t="array" ref="F2775">IFERROR(XLOOKUP(E2775,Operadores!A:A,Operadores!B:B))</f>
        <v>TORBR01</v>
      </c>
      <c r="G2775" s="16" t="s">
        <v>103</v>
      </c>
      <c r="H2775" s="13">
        <v>26.05</v>
      </c>
      <c r="I2775" s="18">
        <v>250.0</v>
      </c>
      <c r="J2775" s="15">
        <f t="shared" si="5"/>
        <v>6512.5</v>
      </c>
      <c r="K2775" s="10" t="str">
        <f t="array" ref="K2775">IFERROR(XLOOKUP(G2775,'Tipo de Carga'!A:A,'Tipo de Carga'!B:B))</f>
        <v>Ticket</v>
      </c>
      <c r="L2775" s="10">
        <f t="shared" si="2"/>
        <v>5</v>
      </c>
      <c r="M2775" s="10">
        <f t="shared" si="3"/>
        <v>27</v>
      </c>
      <c r="N2775" s="10">
        <f t="shared" si="4"/>
        <v>1</v>
      </c>
      <c r="O2775" s="10" t="str">
        <f t="array" ref="O2775">IFERROR(XLOOKUP(G2775,'Tipo de Carga'!A:A,'Tipo de Carga'!C:C))</f>
        <v>Diesel</v>
      </c>
    </row>
    <row r="2776">
      <c r="A2776" s="16">
        <v>1800.0</v>
      </c>
      <c r="B2776" s="10" t="str">
        <f t="array" ref="B2776">IFERROR(XLOOKUP(A2776,'Asignacion Ene'!A:A,'Asignacion Ene'!C:C))</f>
        <v>Sayer Full</v>
      </c>
      <c r="C2776" s="10" t="str">
        <f t="array" ref="C2776">IFERROR(XLOOKUP(A2776,'Asignacion Ene'!A:A,'Asignacion Ene'!B:B))</f>
        <v>EC-04</v>
      </c>
      <c r="D2776" s="28">
        <v>45684.0</v>
      </c>
      <c r="E2776" s="19" t="s">
        <v>314</v>
      </c>
      <c r="F2776" s="10" t="str">
        <f t="array" ref="F2776">IFERROR(XLOOKUP(E2776,Operadores!A:A,Operadores!B:B))</f>
        <v>PERJU03</v>
      </c>
      <c r="G2776" s="16" t="s">
        <v>103</v>
      </c>
      <c r="H2776" s="13">
        <v>26.16</v>
      </c>
      <c r="I2776" s="18">
        <v>125.0</v>
      </c>
      <c r="J2776" s="15">
        <f t="shared" si="5"/>
        <v>3270</v>
      </c>
      <c r="K2776" s="10" t="str">
        <f t="array" ref="K2776">IFERROR(XLOOKUP(G2776,'Tipo de Carga'!A:A,'Tipo de Carga'!B:B))</f>
        <v>Ticket</v>
      </c>
      <c r="L2776" s="10">
        <f t="shared" si="2"/>
        <v>5</v>
      </c>
      <c r="M2776" s="10">
        <f t="shared" si="3"/>
        <v>27</v>
      </c>
      <c r="N2776" s="10">
        <f t="shared" si="4"/>
        <v>1</v>
      </c>
      <c r="O2776" s="10" t="str">
        <f t="array" ref="O2776">IFERROR(XLOOKUP(G2776,'Tipo de Carga'!A:A,'Tipo de Carga'!C:C))</f>
        <v>Diesel</v>
      </c>
    </row>
    <row r="2777">
      <c r="A2777" s="16">
        <v>1882.0</v>
      </c>
      <c r="B2777" s="10" t="str">
        <f t="array" ref="B2777">IFERROR(XLOOKUP(A2777,'Asignacion Ene'!A:A,'Asignacion Ene'!C:C))</f>
        <v>Sayer Sencillo</v>
      </c>
      <c r="C2777" s="10" t="str">
        <f t="array" ref="C2777">IFERROR(XLOOKUP(A2777,'Asignacion Ene'!A:A,'Asignacion Ene'!B:B))</f>
        <v>EC-04</v>
      </c>
      <c r="D2777" s="28">
        <v>45684.0</v>
      </c>
      <c r="E2777" s="19" t="s">
        <v>349</v>
      </c>
      <c r="F2777" s="10" t="str">
        <f t="array" ref="F2777">IFERROR(XLOOKUP(E2777,Operadores!A:A,Operadores!B:B))</f>
        <v>FABMA</v>
      </c>
      <c r="G2777" s="16" t="s">
        <v>103</v>
      </c>
      <c r="H2777" s="13">
        <v>26.19</v>
      </c>
      <c r="I2777" s="18">
        <v>101.0</v>
      </c>
      <c r="J2777" s="15">
        <f t="shared" si="5"/>
        <v>2645.19</v>
      </c>
      <c r="K2777" s="10" t="str">
        <f t="array" ref="K2777">IFERROR(XLOOKUP(G2777,'Tipo de Carga'!A:A,'Tipo de Carga'!B:B))</f>
        <v>Ticket</v>
      </c>
      <c r="L2777" s="10">
        <f t="shared" si="2"/>
        <v>5</v>
      </c>
      <c r="M2777" s="10">
        <f t="shared" si="3"/>
        <v>27</v>
      </c>
      <c r="N2777" s="10">
        <f t="shared" si="4"/>
        <v>1</v>
      </c>
      <c r="O2777" s="10" t="str">
        <f t="array" ref="O2777">IFERROR(XLOOKUP(G2777,'Tipo de Carga'!A:A,'Tipo de Carga'!C:C))</f>
        <v>Diesel</v>
      </c>
    </row>
    <row r="2778">
      <c r="A2778" s="16">
        <v>1971.0</v>
      </c>
      <c r="B2778" s="10" t="str">
        <f t="array" ref="B2778">IFERROR(XLOOKUP(A2778,'Asignacion Ene'!A:A,'Asignacion Ene'!C:C))</f>
        <v>Sayer Sencillo</v>
      </c>
      <c r="C2778" s="10" t="str">
        <f t="array" ref="C2778">IFERROR(XLOOKUP(A2778,'Asignacion Ene'!A:A,'Asignacion Ene'!B:B))</f>
        <v>EC-04</v>
      </c>
      <c r="D2778" s="28">
        <v>45684.0</v>
      </c>
      <c r="E2778" s="19" t="s">
        <v>79</v>
      </c>
      <c r="F2778" s="10" t="str">
        <f t="array" ref="F2778">IFERROR(XLOOKUP(E2778,Operadores!A:A,Operadores!B:B))</f>
        <v>OLVOSX</v>
      </c>
      <c r="G2778" s="16" t="s">
        <v>103</v>
      </c>
      <c r="H2778" s="13">
        <v>26.08</v>
      </c>
      <c r="I2778" s="18">
        <v>383.0</v>
      </c>
      <c r="J2778" s="15">
        <f t="shared" si="5"/>
        <v>9988.64</v>
      </c>
      <c r="K2778" s="10" t="str">
        <f t="array" ref="K2778">IFERROR(XLOOKUP(G2778,'Tipo de Carga'!A:A,'Tipo de Carga'!B:B))</f>
        <v>Ticket</v>
      </c>
      <c r="L2778" s="10">
        <f t="shared" si="2"/>
        <v>5</v>
      </c>
      <c r="M2778" s="10">
        <f t="shared" si="3"/>
        <v>27</v>
      </c>
      <c r="N2778" s="10">
        <f t="shared" si="4"/>
        <v>1</v>
      </c>
      <c r="O2778" s="10" t="str">
        <f t="array" ref="O2778">IFERROR(XLOOKUP(G2778,'Tipo de Carga'!A:A,'Tipo de Carga'!C:C))</f>
        <v>Diesel</v>
      </c>
    </row>
    <row r="2779">
      <c r="A2779" s="16">
        <v>1725.0</v>
      </c>
      <c r="B2779" s="10" t="str">
        <f t="array" ref="B2779">IFERROR(XLOOKUP(A2779,'Asignacion Ene'!A:A,'Asignacion Ene'!C:C))</f>
        <v>Wm Sencillo</v>
      </c>
      <c r="C2779" s="10" t="str">
        <f t="array" ref="C2779">IFERROR(XLOOKUP(A2779,'Asignacion Ene'!A:A,'Asignacion Ene'!B:B))</f>
        <v>EC-08</v>
      </c>
      <c r="D2779" s="28">
        <v>45684.0</v>
      </c>
      <c r="E2779" s="19" t="s">
        <v>413</v>
      </c>
      <c r="F2779" s="10" t="str">
        <f t="array" ref="F2779">IFERROR(XLOOKUP(E2779,Operadores!A:A,Operadores!B:B))</f>
        <v>SOTLAZ</v>
      </c>
      <c r="G2779" s="16" t="s">
        <v>103</v>
      </c>
      <c r="H2779" s="13">
        <v>26.45</v>
      </c>
      <c r="I2779" s="18">
        <v>545.0</v>
      </c>
      <c r="J2779" s="15">
        <f t="shared" si="5"/>
        <v>14415.25</v>
      </c>
      <c r="K2779" s="10" t="str">
        <f t="array" ref="K2779">IFERROR(XLOOKUP(G2779,'Tipo de Carga'!A:A,'Tipo de Carga'!B:B))</f>
        <v>Ticket</v>
      </c>
      <c r="L2779" s="10">
        <f t="shared" si="2"/>
        <v>5</v>
      </c>
      <c r="M2779" s="10">
        <f t="shared" si="3"/>
        <v>27</v>
      </c>
      <c r="N2779" s="10">
        <f t="shared" si="4"/>
        <v>1</v>
      </c>
      <c r="O2779" s="10" t="str">
        <f t="array" ref="O2779">IFERROR(XLOOKUP(G2779,'Tipo de Carga'!A:A,'Tipo de Carga'!C:C))</f>
        <v>Diesel</v>
      </c>
    </row>
    <row r="2780">
      <c r="A2780" s="16">
        <v>1919.0</v>
      </c>
      <c r="B2780" s="10" t="str">
        <f t="array" ref="B2780">IFERROR(XLOOKUP(A2780,'Asignacion Ene'!A:A,'Asignacion Ene'!C:C))</f>
        <v>MeLi Ded Puebla</v>
      </c>
      <c r="C2780" s="10" t="str">
        <f t="array" ref="C2780">IFERROR(XLOOKUP(A2780,'Asignacion Ene'!A:A,'Asignacion Ene'!B:B))</f>
        <v>EC-05</v>
      </c>
      <c r="D2780" s="28">
        <v>45681.0</v>
      </c>
      <c r="E2780" s="19" t="s">
        <v>322</v>
      </c>
      <c r="F2780" s="10" t="str">
        <f t="array" ref="F2780">IFERROR(XLOOKUP(E2780,Operadores!A:A,Operadores!B:B))</f>
        <v>HERRE</v>
      </c>
      <c r="G2780" s="16" t="s">
        <v>111</v>
      </c>
      <c r="H2780" s="13">
        <v>10.65</v>
      </c>
      <c r="I2780" s="18">
        <v>218.0</v>
      </c>
      <c r="J2780" s="15">
        <f t="shared" si="5"/>
        <v>2321.7</v>
      </c>
      <c r="K2780" s="10" t="str">
        <f t="array" ref="K2780">IFERROR(XLOOKUP(G2780,'Tipo de Carga'!A:A,'Tipo de Carga'!B:B))</f>
        <v>COMSUSTENTA</v>
      </c>
      <c r="L2780" s="10">
        <f t="shared" si="2"/>
        <v>4</v>
      </c>
      <c r="M2780" s="10">
        <f t="shared" si="3"/>
        <v>24</v>
      </c>
      <c r="N2780" s="10">
        <f t="shared" si="4"/>
        <v>1</v>
      </c>
      <c r="O2780" s="10" t="str">
        <f t="array" ref="O2780">IFERROR(XLOOKUP(G2780,'Tipo de Carga'!A:A,'Tipo de Carga'!C:C))</f>
        <v>GNC</v>
      </c>
    </row>
    <row r="2781">
      <c r="A2781" s="16">
        <v>1928.0</v>
      </c>
      <c r="B2781" s="10" t="str">
        <f t="array" ref="B2781">IFERROR(XLOOKUP(A2781,'Asignacion Ene'!A:A,'Asignacion Ene'!C:C))</f>
        <v>MeLi Ded Puebla</v>
      </c>
      <c r="C2781" s="10" t="str">
        <f t="array" ref="C2781">IFERROR(XLOOKUP(A2781,'Asignacion Ene'!A:A,'Asignacion Ene'!B:B))</f>
        <v>EC-05</v>
      </c>
      <c r="D2781" s="28">
        <v>45681.0</v>
      </c>
      <c r="E2781" s="19" t="s">
        <v>234</v>
      </c>
      <c r="F2781" s="10" t="str">
        <f t="array" ref="F2781">IFERROR(XLOOKUP(E2781,Operadores!A:A,Operadores!B:B))</f>
        <v>BARPED</v>
      </c>
      <c r="G2781" s="16" t="s">
        <v>111</v>
      </c>
      <c r="H2781" s="13">
        <v>10.65</v>
      </c>
      <c r="I2781" s="18">
        <v>225.0</v>
      </c>
      <c r="J2781" s="15">
        <f t="shared" si="5"/>
        <v>2396.25</v>
      </c>
      <c r="K2781" s="10" t="str">
        <f t="array" ref="K2781">IFERROR(XLOOKUP(G2781,'Tipo de Carga'!A:A,'Tipo de Carga'!B:B))</f>
        <v>COMSUSTENTA</v>
      </c>
      <c r="L2781" s="10">
        <f t="shared" si="2"/>
        <v>4</v>
      </c>
      <c r="M2781" s="10">
        <f t="shared" si="3"/>
        <v>24</v>
      </c>
      <c r="N2781" s="10">
        <f t="shared" si="4"/>
        <v>1</v>
      </c>
      <c r="O2781" s="10" t="str">
        <f t="array" ref="O2781">IFERROR(XLOOKUP(G2781,'Tipo de Carga'!A:A,'Tipo de Carga'!C:C))</f>
        <v>GNC</v>
      </c>
    </row>
    <row r="2782">
      <c r="A2782" s="16">
        <v>1912.0</v>
      </c>
      <c r="B2782" s="10" t="str">
        <f t="array" ref="B2782">IFERROR(XLOOKUP(A2782,'Asignacion Ene'!A:A,'Asignacion Ene'!C:C))</f>
        <v>MeLi asignado SD</v>
      </c>
      <c r="C2782" s="10" t="str">
        <f t="array" ref="C2782">IFERROR(XLOOKUP(A2782,'Asignacion Ene'!A:A,'Asignacion Ene'!B:B))</f>
        <v>EC-05</v>
      </c>
      <c r="D2782" s="28">
        <v>45682.0</v>
      </c>
      <c r="E2782" s="19" t="s">
        <v>231</v>
      </c>
      <c r="F2782" s="10" t="str">
        <f t="array" ref="F2782">IFERROR(XLOOKUP(E2782,Operadores!A:A,Operadores!B:B))</f>
        <v>PARMI</v>
      </c>
      <c r="G2782" s="16" t="s">
        <v>111</v>
      </c>
      <c r="H2782" s="13">
        <v>10.65</v>
      </c>
      <c r="I2782" s="18">
        <v>268.0</v>
      </c>
      <c r="J2782" s="15">
        <f t="shared" si="5"/>
        <v>2854.2</v>
      </c>
      <c r="K2782" s="10" t="str">
        <f t="array" ref="K2782">IFERROR(XLOOKUP(G2782,'Tipo de Carga'!A:A,'Tipo de Carga'!B:B))</f>
        <v>COMSUSTENTA</v>
      </c>
      <c r="L2782" s="10">
        <f t="shared" si="2"/>
        <v>4</v>
      </c>
      <c r="M2782" s="10">
        <f t="shared" si="3"/>
        <v>25</v>
      </c>
      <c r="N2782" s="10">
        <f t="shared" si="4"/>
        <v>1</v>
      </c>
      <c r="O2782" s="10" t="str">
        <f t="array" ref="O2782">IFERROR(XLOOKUP(G2782,'Tipo de Carga'!A:A,'Tipo de Carga'!C:C))</f>
        <v>GNC</v>
      </c>
    </row>
    <row r="2783">
      <c r="A2783" s="16">
        <v>1919.0</v>
      </c>
      <c r="B2783" s="10" t="str">
        <f t="array" ref="B2783">IFERROR(XLOOKUP(A2783,'Asignacion Ene'!A:A,'Asignacion Ene'!C:C))</f>
        <v>MeLi Ded Puebla</v>
      </c>
      <c r="C2783" s="10" t="str">
        <f t="array" ref="C2783">IFERROR(XLOOKUP(A2783,'Asignacion Ene'!A:A,'Asignacion Ene'!B:B))</f>
        <v>EC-05</v>
      </c>
      <c r="D2783" s="28">
        <v>45682.0</v>
      </c>
      <c r="E2783" s="19" t="s">
        <v>322</v>
      </c>
      <c r="F2783" s="10" t="str">
        <f t="array" ref="F2783">IFERROR(XLOOKUP(E2783,Operadores!A:A,Operadores!B:B))</f>
        <v>HERRE</v>
      </c>
      <c r="G2783" s="16" t="s">
        <v>111</v>
      </c>
      <c r="H2783" s="13">
        <v>10.65</v>
      </c>
      <c r="I2783" s="18">
        <v>236.0</v>
      </c>
      <c r="J2783" s="15">
        <f t="shared" si="5"/>
        <v>2513.4</v>
      </c>
      <c r="K2783" s="10" t="str">
        <f t="array" ref="K2783">IFERROR(XLOOKUP(G2783,'Tipo de Carga'!A:A,'Tipo de Carga'!B:B))</f>
        <v>COMSUSTENTA</v>
      </c>
      <c r="L2783" s="10">
        <f t="shared" si="2"/>
        <v>4</v>
      </c>
      <c r="M2783" s="10">
        <f t="shared" si="3"/>
        <v>25</v>
      </c>
      <c r="N2783" s="10">
        <f t="shared" si="4"/>
        <v>1</v>
      </c>
      <c r="O2783" s="10" t="str">
        <f t="array" ref="O2783">IFERROR(XLOOKUP(G2783,'Tipo de Carga'!A:A,'Tipo de Carga'!C:C))</f>
        <v>GNC</v>
      </c>
    </row>
    <row r="2784">
      <c r="A2784" s="16">
        <v>1920.0</v>
      </c>
      <c r="B2784" s="10" t="str">
        <f t="array" ref="B2784">IFERROR(XLOOKUP(A2784,'Asignacion Ene'!A:A,'Asignacion Ene'!C:C))</f>
        <v>MeLi asignado SD</v>
      </c>
      <c r="C2784" s="10" t="str">
        <f t="array" ref="C2784">IFERROR(XLOOKUP(A2784,'Asignacion Ene'!A:A,'Asignacion Ene'!B:B))</f>
        <v>EC-05</v>
      </c>
      <c r="D2784" s="28">
        <v>45682.0</v>
      </c>
      <c r="E2784" s="19" t="s">
        <v>232</v>
      </c>
      <c r="F2784" s="10" t="str">
        <f t="array" ref="F2784">IFERROR(XLOOKUP(E2784,Operadores!A:A,Operadores!B:B))</f>
        <v>DIAOSC</v>
      </c>
      <c r="G2784" s="16" t="s">
        <v>111</v>
      </c>
      <c r="H2784" s="13">
        <v>10.65</v>
      </c>
      <c r="I2784" s="18">
        <v>328.0</v>
      </c>
      <c r="J2784" s="15">
        <f t="shared" si="5"/>
        <v>3493.2</v>
      </c>
      <c r="K2784" s="10" t="str">
        <f t="array" ref="K2784">IFERROR(XLOOKUP(G2784,'Tipo de Carga'!A:A,'Tipo de Carga'!B:B))</f>
        <v>COMSUSTENTA</v>
      </c>
      <c r="L2784" s="10">
        <f t="shared" si="2"/>
        <v>4</v>
      </c>
      <c r="M2784" s="10">
        <f t="shared" si="3"/>
        <v>25</v>
      </c>
      <c r="N2784" s="10">
        <f t="shared" si="4"/>
        <v>1</v>
      </c>
      <c r="O2784" s="10" t="str">
        <f t="array" ref="O2784">IFERROR(XLOOKUP(G2784,'Tipo de Carga'!A:A,'Tipo de Carga'!C:C))</f>
        <v>GNC</v>
      </c>
    </row>
    <row r="2785">
      <c r="A2785" s="16">
        <v>1928.0</v>
      </c>
      <c r="B2785" s="10" t="str">
        <f t="array" ref="B2785">IFERROR(XLOOKUP(A2785,'Asignacion Ene'!A:A,'Asignacion Ene'!C:C))</f>
        <v>MeLi Ded Puebla</v>
      </c>
      <c r="C2785" s="10" t="str">
        <f t="array" ref="C2785">IFERROR(XLOOKUP(A2785,'Asignacion Ene'!A:A,'Asignacion Ene'!B:B))</f>
        <v>EC-05</v>
      </c>
      <c r="D2785" s="28">
        <v>45682.0</v>
      </c>
      <c r="E2785" s="19" t="s">
        <v>234</v>
      </c>
      <c r="F2785" s="10" t="str">
        <f t="array" ref="F2785">IFERROR(XLOOKUP(E2785,Operadores!A:A,Operadores!B:B))</f>
        <v>BARPED</v>
      </c>
      <c r="G2785" s="16" t="s">
        <v>111</v>
      </c>
      <c r="H2785" s="13">
        <v>10.65</v>
      </c>
      <c r="I2785" s="18">
        <v>209.0</v>
      </c>
      <c r="J2785" s="15">
        <f t="shared" si="5"/>
        <v>2225.85</v>
      </c>
      <c r="K2785" s="10" t="str">
        <f t="array" ref="K2785">IFERROR(XLOOKUP(G2785,'Tipo de Carga'!A:A,'Tipo de Carga'!B:B))</f>
        <v>COMSUSTENTA</v>
      </c>
      <c r="L2785" s="10">
        <f t="shared" si="2"/>
        <v>4</v>
      </c>
      <c r="M2785" s="10">
        <f t="shared" si="3"/>
        <v>25</v>
      </c>
      <c r="N2785" s="10">
        <f t="shared" si="4"/>
        <v>1</v>
      </c>
      <c r="O2785" s="10" t="str">
        <f t="array" ref="O2785">IFERROR(XLOOKUP(G2785,'Tipo de Carga'!A:A,'Tipo de Carga'!C:C))</f>
        <v>GNC</v>
      </c>
    </row>
    <row r="2786">
      <c r="A2786" s="16">
        <v>1912.0</v>
      </c>
      <c r="B2786" s="10" t="str">
        <f t="array" ref="B2786">IFERROR(XLOOKUP(A2786,'Asignacion Ene'!A:A,'Asignacion Ene'!C:C))</f>
        <v>MeLi asignado SD</v>
      </c>
      <c r="C2786" s="10" t="str">
        <f t="array" ref="C2786">IFERROR(XLOOKUP(A2786,'Asignacion Ene'!A:A,'Asignacion Ene'!B:B))</f>
        <v>EC-05</v>
      </c>
      <c r="D2786" s="28">
        <v>45683.0</v>
      </c>
      <c r="E2786" s="19" t="s">
        <v>231</v>
      </c>
      <c r="F2786" s="10" t="str">
        <f t="array" ref="F2786">IFERROR(XLOOKUP(E2786,Operadores!A:A,Operadores!B:B))</f>
        <v>PARMI</v>
      </c>
      <c r="G2786" s="16" t="s">
        <v>111</v>
      </c>
      <c r="H2786" s="13">
        <v>10.65</v>
      </c>
      <c r="I2786" s="18">
        <v>245.0</v>
      </c>
      <c r="J2786" s="15">
        <f t="shared" si="5"/>
        <v>2609.25</v>
      </c>
      <c r="K2786" s="10" t="str">
        <f t="array" ref="K2786">IFERROR(XLOOKUP(G2786,'Tipo de Carga'!A:A,'Tipo de Carga'!B:B))</f>
        <v>COMSUSTENTA</v>
      </c>
      <c r="L2786" s="10">
        <f t="shared" si="2"/>
        <v>5</v>
      </c>
      <c r="M2786" s="10">
        <f t="shared" si="3"/>
        <v>26</v>
      </c>
      <c r="N2786" s="10">
        <f t="shared" si="4"/>
        <v>1</v>
      </c>
      <c r="O2786" s="10" t="str">
        <f t="array" ref="O2786">IFERROR(XLOOKUP(G2786,'Tipo de Carga'!A:A,'Tipo de Carga'!C:C))</f>
        <v>GNC</v>
      </c>
    </row>
    <row r="2787">
      <c r="A2787" s="16">
        <v>1928.0</v>
      </c>
      <c r="B2787" s="10" t="str">
        <f t="array" ref="B2787">IFERROR(XLOOKUP(A2787,'Asignacion Ene'!A:A,'Asignacion Ene'!C:C))</f>
        <v>MeLi Ded Puebla</v>
      </c>
      <c r="C2787" s="10" t="str">
        <f t="array" ref="C2787">IFERROR(XLOOKUP(A2787,'Asignacion Ene'!A:A,'Asignacion Ene'!B:B))</f>
        <v>EC-05</v>
      </c>
      <c r="D2787" s="28">
        <v>45684.0</v>
      </c>
      <c r="E2787" s="19" t="s">
        <v>234</v>
      </c>
      <c r="F2787" s="10" t="str">
        <f t="array" ref="F2787">IFERROR(XLOOKUP(E2787,Operadores!A:A,Operadores!B:B))</f>
        <v>BARPED</v>
      </c>
      <c r="G2787" s="16" t="s">
        <v>111</v>
      </c>
      <c r="H2787" s="13">
        <v>10.65</v>
      </c>
      <c r="I2787" s="18">
        <v>227.0</v>
      </c>
      <c r="J2787" s="15">
        <f t="shared" si="5"/>
        <v>2417.55</v>
      </c>
      <c r="K2787" s="10" t="str">
        <f t="array" ref="K2787">IFERROR(XLOOKUP(G2787,'Tipo de Carga'!A:A,'Tipo de Carga'!B:B))</f>
        <v>COMSUSTENTA</v>
      </c>
      <c r="L2787" s="10">
        <f t="shared" si="2"/>
        <v>5</v>
      </c>
      <c r="M2787" s="10">
        <f t="shared" si="3"/>
        <v>27</v>
      </c>
      <c r="N2787" s="10">
        <f t="shared" si="4"/>
        <v>1</v>
      </c>
      <c r="O2787" s="10" t="str">
        <f t="array" ref="O2787">IFERROR(XLOOKUP(G2787,'Tipo de Carga'!A:A,'Tipo de Carga'!C:C))</f>
        <v>GNC</v>
      </c>
    </row>
    <row r="2788">
      <c r="A2788" s="16">
        <v>1882.0</v>
      </c>
      <c r="B2788" s="10" t="str">
        <f t="array" ref="B2788">IFERROR(XLOOKUP(A2788,'Asignacion Ene'!A:A,'Asignacion Ene'!C:C))</f>
        <v>Sayer Sencillo</v>
      </c>
      <c r="C2788" s="10" t="str">
        <f t="array" ref="C2788">IFERROR(XLOOKUP(A2788,'Asignacion Ene'!A:A,'Asignacion Ene'!B:B))</f>
        <v>EC-04</v>
      </c>
      <c r="D2788" s="28">
        <v>45684.0</v>
      </c>
      <c r="E2788" s="16"/>
      <c r="F2788" s="10"/>
      <c r="G2788" s="16" t="s">
        <v>106</v>
      </c>
      <c r="H2788" s="13">
        <v>21.609103</v>
      </c>
      <c r="I2788" s="18">
        <v>631.0</v>
      </c>
      <c r="J2788" s="15">
        <f t="shared" si="5"/>
        <v>13635.34399</v>
      </c>
      <c r="K2788" s="10" t="str">
        <f t="array" ref="K2788">IFERROR(XLOOKUP(G2788,'Tipo de Carga'!A:A,'Tipo de Carga'!B:B))</f>
        <v>Nieto</v>
      </c>
      <c r="L2788" s="10">
        <f t="shared" si="2"/>
        <v>5</v>
      </c>
      <c r="M2788" s="10">
        <f t="shared" si="3"/>
        <v>27</v>
      </c>
      <c r="N2788" s="10">
        <f t="shared" si="4"/>
        <v>1</v>
      </c>
      <c r="O2788" s="10" t="str">
        <f t="array" ref="O2788">IFERROR(XLOOKUP(G2788,'Tipo de Carga'!A:A,'Tipo de Carga'!C:C))</f>
        <v>Diesel</v>
      </c>
    </row>
    <row r="2789">
      <c r="A2789" s="16">
        <v>1901.0</v>
      </c>
      <c r="B2789" s="10" t="str">
        <f t="array" ref="B2789">IFERROR(XLOOKUP(A2789,'Asignacion Ene'!A:A,'Asignacion Ene'!C:C))</f>
        <v>Pipas</v>
      </c>
      <c r="C2789" s="10" t="str">
        <f t="array" ref="C2789">IFERROR(XLOOKUP(A2789,'Asignacion Ene'!A:A,'Asignacion Ene'!B:B))</f>
        <v>EC-02</v>
      </c>
      <c r="D2789" s="28">
        <v>45685.0</v>
      </c>
      <c r="E2789" s="16"/>
      <c r="F2789" s="10"/>
      <c r="G2789" s="16" t="s">
        <v>106</v>
      </c>
      <c r="H2789" s="13">
        <v>21.487641</v>
      </c>
      <c r="I2789" s="18">
        <v>890.0</v>
      </c>
      <c r="J2789" s="15">
        <f t="shared" si="5"/>
        <v>19124.00049</v>
      </c>
      <c r="K2789" s="10" t="str">
        <f t="array" ref="K2789">IFERROR(XLOOKUP(G2789,'Tipo de Carga'!A:A,'Tipo de Carga'!B:B))</f>
        <v>Nieto</v>
      </c>
      <c r="L2789" s="10">
        <f t="shared" si="2"/>
        <v>5</v>
      </c>
      <c r="M2789" s="10">
        <f t="shared" si="3"/>
        <v>28</v>
      </c>
      <c r="N2789" s="10">
        <f t="shared" si="4"/>
        <v>1</v>
      </c>
      <c r="O2789" s="10" t="str">
        <f t="array" ref="O2789">IFERROR(XLOOKUP(G2789,'Tipo de Carga'!A:A,'Tipo de Carga'!C:C))</f>
        <v>Diesel</v>
      </c>
    </row>
    <row r="2790">
      <c r="A2790" s="16">
        <v>1768.0</v>
      </c>
      <c r="B2790" s="10" t="str">
        <f t="array" ref="B2790">IFERROR(XLOOKUP(A2790,'Asignacion Ene'!A:A,'Asignacion Ene'!C:C))</f>
        <v>Pipas</v>
      </c>
      <c r="C2790" s="10" t="str">
        <f t="array" ref="C2790">IFERROR(XLOOKUP(A2790,'Asignacion Ene'!A:A,'Asignacion Ene'!B:B))</f>
        <v>EC-02</v>
      </c>
      <c r="D2790" s="28">
        <v>45685.0</v>
      </c>
      <c r="E2790" s="16"/>
      <c r="F2790" s="10"/>
      <c r="G2790" s="16" t="s">
        <v>106</v>
      </c>
      <c r="H2790" s="13">
        <v>21.487641</v>
      </c>
      <c r="I2790" s="18">
        <v>245.0</v>
      </c>
      <c r="J2790" s="15">
        <f t="shared" si="5"/>
        <v>5264.472045</v>
      </c>
      <c r="K2790" s="10" t="str">
        <f t="array" ref="K2790">IFERROR(XLOOKUP(G2790,'Tipo de Carga'!A:A,'Tipo de Carga'!B:B))</f>
        <v>Nieto</v>
      </c>
      <c r="L2790" s="10">
        <f t="shared" si="2"/>
        <v>5</v>
      </c>
      <c r="M2790" s="10">
        <f t="shared" si="3"/>
        <v>28</v>
      </c>
      <c r="N2790" s="10">
        <f t="shared" si="4"/>
        <v>1</v>
      </c>
      <c r="O2790" s="10" t="str">
        <f t="array" ref="O2790">IFERROR(XLOOKUP(G2790,'Tipo de Carga'!A:A,'Tipo de Carga'!C:C))</f>
        <v>Diesel</v>
      </c>
    </row>
    <row r="2791">
      <c r="A2791" s="16">
        <v>1793.0</v>
      </c>
      <c r="B2791" s="10" t="str">
        <f t="array" ref="B2791">IFERROR(XLOOKUP(A2791,'Asignacion Ene'!A:A,'Asignacion Ene'!C:C))</f>
        <v>Hisense</v>
      </c>
      <c r="C2791" s="10" t="str">
        <f t="array" ref="C2791">IFERROR(XLOOKUP(A2791,'Asignacion Ene'!A:A,'Asignacion Ene'!B:B))</f>
        <v>EC-03</v>
      </c>
      <c r="D2791" s="28">
        <v>45685.0</v>
      </c>
      <c r="E2791" s="16" t="s">
        <v>281</v>
      </c>
      <c r="F2791" s="10" t="str">
        <f t="array" ref="F2791">IFERROR(XLOOKUP(E2791,Operadores!A:A,Operadores!B:B))</f>
        <v>MEDJOS01</v>
      </c>
      <c r="G2791" s="16" t="s">
        <v>17</v>
      </c>
      <c r="H2791" s="13">
        <v>20.1342</v>
      </c>
      <c r="I2791" s="18">
        <v>664.0</v>
      </c>
      <c r="J2791" s="15">
        <f t="shared" si="5"/>
        <v>13369.1088</v>
      </c>
      <c r="K2791" s="10" t="str">
        <f t="array" ref="K2791">IFERROR(XLOOKUP(G2791,'Tipo de Carga'!A:A,'Tipo de Carga'!B:B))</f>
        <v>Autoabasto</v>
      </c>
      <c r="L2791" s="10">
        <f t="shared" si="2"/>
        <v>5</v>
      </c>
      <c r="M2791" s="10">
        <f t="shared" si="3"/>
        <v>28</v>
      </c>
      <c r="N2791" s="10">
        <f t="shared" si="4"/>
        <v>1</v>
      </c>
      <c r="O2791" s="10" t="str">
        <f t="array" ref="O2791">IFERROR(XLOOKUP(G2791,'Tipo de Carga'!A:A,'Tipo de Carga'!C:C))</f>
        <v>Diesel</v>
      </c>
    </row>
    <row r="2792">
      <c r="A2792" s="16">
        <v>2017.0</v>
      </c>
      <c r="B2792" s="10" t="str">
        <f t="array" ref="B2792">IFERROR(XLOOKUP(A2792,'Asignacion Ene'!A:A,'Asignacion Ene'!C:C))</f>
        <v>MeLi Dedicado TD</v>
      </c>
      <c r="C2792" s="10" t="str">
        <f t="array" ref="C2792">IFERROR(XLOOKUP(A2792,'Asignacion Ene'!A:A,'Asignacion Ene'!B:B))</f>
        <v>EC-05</v>
      </c>
      <c r="D2792" s="28">
        <v>45685.0</v>
      </c>
      <c r="E2792" s="16" t="s">
        <v>137</v>
      </c>
      <c r="F2792" s="10" t="str">
        <f t="array" ref="F2792">IFERROR(XLOOKUP(E2792,Operadores!A:A,Operadores!B:B))</f>
        <v>CARCRI01</v>
      </c>
      <c r="G2792" s="16" t="s">
        <v>17</v>
      </c>
      <c r="H2792" s="13">
        <v>20.1342</v>
      </c>
      <c r="I2792" s="18">
        <v>295.0</v>
      </c>
      <c r="J2792" s="15">
        <f t="shared" si="5"/>
        <v>5939.589</v>
      </c>
      <c r="K2792" s="10" t="str">
        <f t="array" ref="K2792">IFERROR(XLOOKUP(G2792,'Tipo de Carga'!A:A,'Tipo de Carga'!B:B))</f>
        <v>Autoabasto</v>
      </c>
      <c r="L2792" s="10">
        <f t="shared" si="2"/>
        <v>5</v>
      </c>
      <c r="M2792" s="10">
        <f t="shared" si="3"/>
        <v>28</v>
      </c>
      <c r="N2792" s="10">
        <f t="shared" si="4"/>
        <v>1</v>
      </c>
      <c r="O2792" s="10" t="str">
        <f t="array" ref="O2792">IFERROR(XLOOKUP(G2792,'Tipo de Carga'!A:A,'Tipo de Carga'!C:C))</f>
        <v>Diesel</v>
      </c>
    </row>
    <row r="2793">
      <c r="A2793" s="16">
        <v>1809.0</v>
      </c>
      <c r="B2793" s="10" t="str">
        <f t="array" ref="B2793">IFERROR(XLOOKUP(A2793,'Asignacion Ene'!A:A,'Asignacion Ene'!C:C))</f>
        <v>Full Liver</v>
      </c>
      <c r="C2793" s="10" t="str">
        <f t="array" ref="C2793">IFERROR(XLOOKUP(A2793,'Asignacion Ene'!A:A,'Asignacion Ene'!B:B))</f>
        <v>EC-01</v>
      </c>
      <c r="D2793" s="28">
        <v>45685.0</v>
      </c>
      <c r="E2793" s="16" t="s">
        <v>63</v>
      </c>
      <c r="F2793" s="10" t="str">
        <f t="array" ref="F2793">IFERROR(XLOOKUP(E2793,Operadores!A:A,Operadores!B:B))</f>
        <v>MARFRA</v>
      </c>
      <c r="G2793" s="16" t="s">
        <v>17</v>
      </c>
      <c r="H2793" s="13">
        <v>20.1342</v>
      </c>
      <c r="I2793" s="18">
        <v>748.0</v>
      </c>
      <c r="J2793" s="15">
        <f t="shared" si="5"/>
        <v>15060.3816</v>
      </c>
      <c r="K2793" s="10" t="str">
        <f t="array" ref="K2793">IFERROR(XLOOKUP(G2793,'Tipo de Carga'!A:A,'Tipo de Carga'!B:B))</f>
        <v>Autoabasto</v>
      </c>
      <c r="L2793" s="10">
        <f t="shared" si="2"/>
        <v>5</v>
      </c>
      <c r="M2793" s="10">
        <f t="shared" si="3"/>
        <v>28</v>
      </c>
      <c r="N2793" s="10">
        <f t="shared" si="4"/>
        <v>1</v>
      </c>
      <c r="O2793" s="10" t="str">
        <f t="array" ref="O2793">IFERROR(XLOOKUP(G2793,'Tipo de Carga'!A:A,'Tipo de Carga'!C:C))</f>
        <v>Diesel</v>
      </c>
    </row>
    <row r="2794">
      <c r="A2794" s="16">
        <v>2089.0</v>
      </c>
      <c r="B2794" s="10" t="str">
        <f t="array" ref="B2794">IFERROR(XLOOKUP(A2794,'Asignacion Ene'!A:A,'Asignacion Ene'!C:C))</f>
        <v>Circuitos</v>
      </c>
      <c r="C2794" s="10" t="str">
        <f t="array" ref="C2794">IFERROR(XLOOKUP(A2794,'Asignacion Ene'!A:A,'Asignacion Ene'!B:B))</f>
        <v>EC-03</v>
      </c>
      <c r="D2794" s="28">
        <v>45685.0</v>
      </c>
      <c r="E2794" s="16" t="s">
        <v>217</v>
      </c>
      <c r="F2794" s="10" t="str">
        <f t="array" ref="F2794">IFERROR(XLOOKUP(E2794,Operadores!A:A,Operadores!B:B))</f>
        <v>GOMJOV</v>
      </c>
      <c r="G2794" s="16" t="s">
        <v>17</v>
      </c>
      <c r="H2794" s="13">
        <v>20.1342</v>
      </c>
      <c r="I2794" s="18">
        <v>591.0</v>
      </c>
      <c r="J2794" s="15">
        <f t="shared" si="5"/>
        <v>11899.3122</v>
      </c>
      <c r="K2794" s="10" t="str">
        <f t="array" ref="K2794">IFERROR(XLOOKUP(G2794,'Tipo de Carga'!A:A,'Tipo de Carga'!B:B))</f>
        <v>Autoabasto</v>
      </c>
      <c r="L2794" s="10">
        <f t="shared" si="2"/>
        <v>5</v>
      </c>
      <c r="M2794" s="10">
        <f t="shared" si="3"/>
        <v>28</v>
      </c>
      <c r="N2794" s="10">
        <f t="shared" si="4"/>
        <v>1</v>
      </c>
      <c r="O2794" s="10" t="str">
        <f t="array" ref="O2794">IFERROR(XLOOKUP(G2794,'Tipo de Carga'!A:A,'Tipo de Carga'!C:C))</f>
        <v>Diesel</v>
      </c>
    </row>
    <row r="2795">
      <c r="A2795" s="16">
        <v>1731.0</v>
      </c>
      <c r="B2795" s="10" t="str">
        <f t="array" ref="B2795">IFERROR(XLOOKUP(A2795,'Asignacion Ene'!A:A,'Asignacion Ene'!C:C))</f>
        <v>Pilgrims Tepo</v>
      </c>
      <c r="C2795" s="10" t="str">
        <f t="array" ref="C2795">IFERROR(XLOOKUP(A2795,'Asignacion Ene'!A:A,'Asignacion Ene'!B:B))</f>
        <v>EC-02</v>
      </c>
      <c r="D2795" s="28">
        <v>45685.0</v>
      </c>
      <c r="E2795" s="16" t="s">
        <v>56</v>
      </c>
      <c r="F2795" s="10" t="str">
        <f t="array" ref="F2795">IFERROR(XLOOKUP(E2795,Operadores!A:A,Operadores!B:B))</f>
        <v>MAREVA</v>
      </c>
      <c r="G2795" s="16" t="s">
        <v>17</v>
      </c>
      <c r="H2795" s="13">
        <v>20.1342</v>
      </c>
      <c r="I2795" s="18">
        <v>303.0</v>
      </c>
      <c r="J2795" s="15">
        <f t="shared" si="5"/>
        <v>6100.6626</v>
      </c>
      <c r="K2795" s="10" t="str">
        <f t="array" ref="K2795">IFERROR(XLOOKUP(G2795,'Tipo de Carga'!A:A,'Tipo de Carga'!B:B))</f>
        <v>Autoabasto</v>
      </c>
      <c r="L2795" s="10">
        <f t="shared" si="2"/>
        <v>5</v>
      </c>
      <c r="M2795" s="10">
        <f t="shared" si="3"/>
        <v>28</v>
      </c>
      <c r="N2795" s="10">
        <f t="shared" si="4"/>
        <v>1</v>
      </c>
      <c r="O2795" s="10" t="str">
        <f t="array" ref="O2795">IFERROR(XLOOKUP(G2795,'Tipo de Carga'!A:A,'Tipo de Carga'!C:C))</f>
        <v>Diesel</v>
      </c>
    </row>
    <row r="2796">
      <c r="A2796" s="16">
        <v>1931.0</v>
      </c>
      <c r="B2796" s="10" t="str">
        <f t="array" ref="B2796">IFERROR(XLOOKUP(A2796,'Asignacion Ene'!A:A,'Asignacion Ene'!C:C))</f>
        <v>Circuitos</v>
      </c>
      <c r="C2796" s="10" t="str">
        <f t="array" ref="C2796">IFERROR(XLOOKUP(A2796,'Asignacion Ene'!A:A,'Asignacion Ene'!B:B))</f>
        <v>EC-03</v>
      </c>
      <c r="D2796" s="28">
        <v>45685.0</v>
      </c>
      <c r="E2796" s="16" t="s">
        <v>279</v>
      </c>
      <c r="F2796" s="10" t="str">
        <f t="array" ref="F2796">IFERROR(XLOOKUP(E2796,Operadores!A:A,Operadores!B:B))</f>
        <v>ARBJO</v>
      </c>
      <c r="G2796" s="16" t="s">
        <v>17</v>
      </c>
      <c r="H2796" s="13">
        <v>20.1342</v>
      </c>
      <c r="I2796" s="18">
        <v>263.0</v>
      </c>
      <c r="J2796" s="15">
        <f t="shared" si="5"/>
        <v>5295.2946</v>
      </c>
      <c r="K2796" s="10" t="str">
        <f t="array" ref="K2796">IFERROR(XLOOKUP(G2796,'Tipo de Carga'!A:A,'Tipo de Carga'!B:B))</f>
        <v>Autoabasto</v>
      </c>
      <c r="L2796" s="10">
        <f t="shared" si="2"/>
        <v>5</v>
      </c>
      <c r="M2796" s="10">
        <f t="shared" si="3"/>
        <v>28</v>
      </c>
      <c r="N2796" s="10">
        <f t="shared" si="4"/>
        <v>1</v>
      </c>
      <c r="O2796" s="10" t="str">
        <f t="array" ref="O2796">IFERROR(XLOOKUP(G2796,'Tipo de Carga'!A:A,'Tipo de Carga'!C:C))</f>
        <v>Diesel</v>
      </c>
    </row>
    <row r="2797">
      <c r="A2797" s="16">
        <v>1783.0</v>
      </c>
      <c r="B2797" s="10" t="str">
        <f t="array" ref="B2797">IFERROR(XLOOKUP(A2797,'Asignacion Ene'!A:A,'Asignacion Ene'!C:C))</f>
        <v>Liverpool Local</v>
      </c>
      <c r="C2797" s="10" t="str">
        <f t="array" ref="C2797">IFERROR(XLOOKUP(A2797,'Asignacion Ene'!A:A,'Asignacion Ene'!B:B))</f>
        <v>EC-01</v>
      </c>
      <c r="D2797" s="28">
        <v>45685.0</v>
      </c>
      <c r="E2797" s="16" t="s">
        <v>346</v>
      </c>
      <c r="F2797" s="10" t="str">
        <f t="array" ref="F2797">IFERROR(XLOOKUP(E2797,Operadores!A:A,Operadores!B:B))</f>
        <v>RIORO</v>
      </c>
      <c r="G2797" s="16" t="s">
        <v>17</v>
      </c>
      <c r="H2797" s="13">
        <v>20.1342</v>
      </c>
      <c r="I2797" s="18">
        <v>752.0</v>
      </c>
      <c r="J2797" s="15">
        <f t="shared" si="5"/>
        <v>15140.9184</v>
      </c>
      <c r="K2797" s="10" t="str">
        <f t="array" ref="K2797">IFERROR(XLOOKUP(G2797,'Tipo de Carga'!A:A,'Tipo de Carga'!B:B))</f>
        <v>Autoabasto</v>
      </c>
      <c r="L2797" s="10">
        <f t="shared" si="2"/>
        <v>5</v>
      </c>
      <c r="M2797" s="10">
        <f t="shared" si="3"/>
        <v>28</v>
      </c>
      <c r="N2797" s="10">
        <f t="shared" si="4"/>
        <v>1</v>
      </c>
      <c r="O2797" s="10" t="str">
        <f t="array" ref="O2797">IFERROR(XLOOKUP(G2797,'Tipo de Carga'!A:A,'Tipo de Carga'!C:C))</f>
        <v>Diesel</v>
      </c>
    </row>
    <row r="2798">
      <c r="A2798" s="16">
        <v>1990.0</v>
      </c>
      <c r="B2798" s="10" t="str">
        <f t="array" ref="B2798">IFERROR(XLOOKUP(A2798,'Asignacion Ene'!A:A,'Asignacion Ene'!C:C))</f>
        <v>MeLi asignado SD</v>
      </c>
      <c r="C2798" s="10" t="str">
        <f t="array" ref="C2798">IFERROR(XLOOKUP(A2798,'Asignacion Ene'!A:A,'Asignacion Ene'!B:B))</f>
        <v>EC-05</v>
      </c>
      <c r="D2798" s="28">
        <v>45685.0</v>
      </c>
      <c r="E2798" s="16" t="s">
        <v>191</v>
      </c>
      <c r="F2798" s="10" t="str">
        <f t="array" ref="F2798">IFERROR(XLOOKUP(E2798,Operadores!A:A,Operadores!B:B))</f>
        <v>MENCAX</v>
      </c>
      <c r="G2798" s="16" t="s">
        <v>17</v>
      </c>
      <c r="H2798" s="13">
        <v>20.1342</v>
      </c>
      <c r="I2798" s="18">
        <v>549.0</v>
      </c>
      <c r="J2798" s="15">
        <f t="shared" si="5"/>
        <v>11053.6758</v>
      </c>
      <c r="K2798" s="10" t="str">
        <f t="array" ref="K2798">IFERROR(XLOOKUP(G2798,'Tipo de Carga'!A:A,'Tipo de Carga'!B:B))</f>
        <v>Autoabasto</v>
      </c>
      <c r="L2798" s="10">
        <f t="shared" si="2"/>
        <v>5</v>
      </c>
      <c r="M2798" s="10">
        <f t="shared" si="3"/>
        <v>28</v>
      </c>
      <c r="N2798" s="10">
        <f t="shared" si="4"/>
        <v>1</v>
      </c>
      <c r="O2798" s="10" t="str">
        <f t="array" ref="O2798">IFERROR(XLOOKUP(G2798,'Tipo de Carga'!A:A,'Tipo de Carga'!C:C))</f>
        <v>Diesel</v>
      </c>
    </row>
    <row r="2799">
      <c r="A2799" s="16">
        <v>1899.0</v>
      </c>
      <c r="B2799" s="10" t="str">
        <f t="array" ref="B2799">IFERROR(XLOOKUP(A2799,'Asignacion Ene'!A:A,'Asignacion Ene'!C:C))</f>
        <v>Full Liver</v>
      </c>
      <c r="C2799" s="10" t="str">
        <f t="array" ref="C2799">IFERROR(XLOOKUP(A2799,'Asignacion Ene'!A:A,'Asignacion Ene'!B:B))</f>
        <v>EC-01</v>
      </c>
      <c r="D2799" s="28">
        <v>45685.0</v>
      </c>
      <c r="E2799" s="16" t="s">
        <v>324</v>
      </c>
      <c r="F2799" s="10" t="str">
        <f t="array" ref="F2799">IFERROR(XLOOKUP(E2799,Operadores!A:A,Operadores!B:B))</f>
        <v>VEROD</v>
      </c>
      <c r="G2799" s="16" t="s">
        <v>17</v>
      </c>
      <c r="H2799" s="13">
        <v>20.1342</v>
      </c>
      <c r="I2799" s="18">
        <v>675.0</v>
      </c>
      <c r="J2799" s="15">
        <f t="shared" si="5"/>
        <v>13590.585</v>
      </c>
      <c r="K2799" s="10" t="str">
        <f t="array" ref="K2799">IFERROR(XLOOKUP(G2799,'Tipo de Carga'!A:A,'Tipo de Carga'!B:B))</f>
        <v>Autoabasto</v>
      </c>
      <c r="L2799" s="10">
        <f t="shared" si="2"/>
        <v>5</v>
      </c>
      <c r="M2799" s="10">
        <f t="shared" si="3"/>
        <v>28</v>
      </c>
      <c r="N2799" s="10">
        <f t="shared" si="4"/>
        <v>1</v>
      </c>
      <c r="O2799" s="10" t="str">
        <f t="array" ref="O2799">IFERROR(XLOOKUP(G2799,'Tipo de Carga'!A:A,'Tipo de Carga'!C:C))</f>
        <v>Diesel</v>
      </c>
    </row>
    <row r="2800">
      <c r="A2800" s="16">
        <v>2014.0</v>
      </c>
      <c r="B2800" s="10" t="str">
        <f t="array" ref="B2800">IFERROR(XLOOKUP(A2800,'Asignacion Ene'!A:A,'Asignacion Ene'!C:C))</f>
        <v>MeLi Asignado TD</v>
      </c>
      <c r="C2800" s="10" t="str">
        <f t="array" ref="C2800">IFERROR(XLOOKUP(A2800,'Asignacion Ene'!A:A,'Asignacion Ene'!B:B))</f>
        <v>EC-05</v>
      </c>
      <c r="D2800" s="28">
        <v>45685.0</v>
      </c>
      <c r="E2800" s="16" t="s">
        <v>75</v>
      </c>
      <c r="F2800" s="10" t="str">
        <f t="array" ref="F2800">IFERROR(XLOOKUP(E2800,Operadores!A:A,Operadores!B:B))</f>
        <v>OLVJUA01</v>
      </c>
      <c r="G2800" s="16" t="s">
        <v>17</v>
      </c>
      <c r="H2800" s="13">
        <v>20.1342</v>
      </c>
      <c r="I2800" s="18">
        <v>622.0</v>
      </c>
      <c r="J2800" s="15">
        <f t="shared" si="5"/>
        <v>12523.4724</v>
      </c>
      <c r="K2800" s="10" t="str">
        <f t="array" ref="K2800">IFERROR(XLOOKUP(G2800,'Tipo de Carga'!A:A,'Tipo de Carga'!B:B))</f>
        <v>Autoabasto</v>
      </c>
      <c r="L2800" s="10">
        <f t="shared" si="2"/>
        <v>5</v>
      </c>
      <c r="M2800" s="10">
        <f t="shared" si="3"/>
        <v>28</v>
      </c>
      <c r="N2800" s="10">
        <f t="shared" si="4"/>
        <v>1</v>
      </c>
      <c r="O2800" s="10" t="str">
        <f t="array" ref="O2800">IFERROR(XLOOKUP(G2800,'Tipo de Carga'!A:A,'Tipo de Carga'!C:C))</f>
        <v>Diesel</v>
      </c>
    </row>
    <row r="2801">
      <c r="A2801" s="16">
        <v>1876.0</v>
      </c>
      <c r="B2801" s="10" t="str">
        <f t="array" ref="B2801">IFERROR(XLOOKUP(A2801,'Asignacion Ene'!A:A,'Asignacion Ene'!C:C))</f>
        <v>Circuitos</v>
      </c>
      <c r="C2801" s="10" t="str">
        <f t="array" ref="C2801">IFERROR(XLOOKUP(A2801,'Asignacion Ene'!A:A,'Asignacion Ene'!B:B))</f>
        <v>EC-03</v>
      </c>
      <c r="D2801" s="28">
        <v>45685.0</v>
      </c>
      <c r="E2801" s="16" t="s">
        <v>202</v>
      </c>
      <c r="F2801" s="10" t="str">
        <f t="array" ref="F2801">IFERROR(XLOOKUP(E2801,Operadores!A:A,Operadores!B:B))</f>
        <v>RUIFR</v>
      </c>
      <c r="G2801" s="16" t="s">
        <v>17</v>
      </c>
      <c r="H2801" s="13">
        <v>20.1342</v>
      </c>
      <c r="I2801" s="18">
        <v>240.0</v>
      </c>
      <c r="J2801" s="15">
        <f t="shared" si="5"/>
        <v>4832.208</v>
      </c>
      <c r="K2801" s="10" t="str">
        <f t="array" ref="K2801">IFERROR(XLOOKUP(G2801,'Tipo de Carga'!A:A,'Tipo de Carga'!B:B))</f>
        <v>Autoabasto</v>
      </c>
      <c r="L2801" s="10">
        <f t="shared" si="2"/>
        <v>5</v>
      </c>
      <c r="M2801" s="10">
        <f t="shared" si="3"/>
        <v>28</v>
      </c>
      <c r="N2801" s="10">
        <f t="shared" si="4"/>
        <v>1</v>
      </c>
      <c r="O2801" s="10" t="str">
        <f t="array" ref="O2801">IFERROR(XLOOKUP(G2801,'Tipo de Carga'!A:A,'Tipo de Carga'!C:C))</f>
        <v>Diesel</v>
      </c>
    </row>
    <row r="2802">
      <c r="A2802" s="16">
        <v>1832.0</v>
      </c>
      <c r="B2802" s="10" t="str">
        <f t="array" ref="B2802">IFERROR(XLOOKUP(A2802,'Asignacion Ene'!A:A,'Asignacion Ene'!C:C))</f>
        <v>Liverpool Local</v>
      </c>
      <c r="C2802" s="10" t="str">
        <f t="array" ref="C2802">IFERROR(XLOOKUP(A2802,'Asignacion Ene'!A:A,'Asignacion Ene'!B:B))</f>
        <v>EC-01</v>
      </c>
      <c r="D2802" s="28">
        <v>45685.0</v>
      </c>
      <c r="E2802" s="16" t="s">
        <v>438</v>
      </c>
      <c r="F2802" s="10" t="str">
        <f t="array" ref="F2802">IFERROR(XLOOKUP(E2802,Operadores!A:A,Operadores!B:B))</f>
        <v>SALJO01</v>
      </c>
      <c r="G2802" s="16" t="s">
        <v>17</v>
      </c>
      <c r="H2802" s="13">
        <v>20.1342</v>
      </c>
      <c r="I2802" s="18">
        <v>698.0</v>
      </c>
      <c r="J2802" s="15">
        <f t="shared" si="5"/>
        <v>14053.6716</v>
      </c>
      <c r="K2802" s="10" t="str">
        <f t="array" ref="K2802">IFERROR(XLOOKUP(G2802,'Tipo de Carga'!A:A,'Tipo de Carga'!B:B))</f>
        <v>Autoabasto</v>
      </c>
      <c r="L2802" s="10">
        <f t="shared" si="2"/>
        <v>5</v>
      </c>
      <c r="M2802" s="10">
        <f t="shared" si="3"/>
        <v>28</v>
      </c>
      <c r="N2802" s="10">
        <f t="shared" si="4"/>
        <v>1</v>
      </c>
      <c r="O2802" s="10" t="str">
        <f t="array" ref="O2802">IFERROR(XLOOKUP(G2802,'Tipo de Carga'!A:A,'Tipo de Carga'!C:C))</f>
        <v>Diesel</v>
      </c>
    </row>
    <row r="2803">
      <c r="A2803" s="16">
        <v>1985.0</v>
      </c>
      <c r="B2803" s="10" t="str">
        <f t="array" ref="B2803">IFERROR(XLOOKUP(A2803,'Asignacion Ene'!A:A,'Asignacion Ene'!C:C))</f>
        <v>MeLi Dedicado TD</v>
      </c>
      <c r="C2803" s="10" t="str">
        <f t="array" ref="C2803">IFERROR(XLOOKUP(A2803,'Asignacion Ene'!A:A,'Asignacion Ene'!B:B))</f>
        <v>EC-05</v>
      </c>
      <c r="D2803" s="28">
        <v>45685.0</v>
      </c>
      <c r="E2803" s="16" t="s">
        <v>189</v>
      </c>
      <c r="F2803" s="10" t="str">
        <f t="array" ref="F2803">IFERROR(XLOOKUP(E2803,Operadores!A:A,Operadores!B:B))</f>
        <v>MENMI</v>
      </c>
      <c r="G2803" s="16" t="s">
        <v>17</v>
      </c>
      <c r="H2803" s="13">
        <v>20.1342</v>
      </c>
      <c r="I2803" s="18">
        <v>297.0</v>
      </c>
      <c r="J2803" s="15">
        <f t="shared" si="5"/>
        <v>5979.8574</v>
      </c>
      <c r="K2803" s="10" t="str">
        <f t="array" ref="K2803">IFERROR(XLOOKUP(G2803,'Tipo de Carga'!A:A,'Tipo de Carga'!B:B))</f>
        <v>Autoabasto</v>
      </c>
      <c r="L2803" s="10">
        <f t="shared" si="2"/>
        <v>5</v>
      </c>
      <c r="M2803" s="10">
        <f t="shared" si="3"/>
        <v>28</v>
      </c>
      <c r="N2803" s="10">
        <f t="shared" si="4"/>
        <v>1</v>
      </c>
      <c r="O2803" s="10" t="str">
        <f t="array" ref="O2803">IFERROR(XLOOKUP(G2803,'Tipo de Carga'!A:A,'Tipo de Carga'!C:C))</f>
        <v>Diesel</v>
      </c>
    </row>
    <row r="2804">
      <c r="A2804" s="16">
        <v>2082.0</v>
      </c>
      <c r="B2804" s="10" t="str">
        <f t="array" ref="B2804">IFERROR(XLOOKUP(A2804,'Asignacion Ene'!A:A,'Asignacion Ene'!C:C))</f>
        <v>Peñafiel Tecamac</v>
      </c>
      <c r="C2804" s="10" t="str">
        <f t="array" ref="C2804">IFERROR(XLOOKUP(A2804,'Asignacion Ene'!A:A,'Asignacion Ene'!B:B))</f>
        <v>EC-02</v>
      </c>
      <c r="D2804" s="28">
        <v>45685.0</v>
      </c>
      <c r="E2804" s="16" t="s">
        <v>52</v>
      </c>
      <c r="F2804" s="10" t="str">
        <f t="array" ref="F2804">IFERROR(XLOOKUP(E2804,Operadores!A:A,Operadores!B:B))</f>
        <v>CALPED</v>
      </c>
      <c r="G2804" s="16" t="s">
        <v>17</v>
      </c>
      <c r="H2804" s="13">
        <v>20.1342</v>
      </c>
      <c r="I2804" s="18">
        <v>471.0</v>
      </c>
      <c r="J2804" s="15">
        <f t="shared" si="5"/>
        <v>9483.2082</v>
      </c>
      <c r="K2804" s="10" t="str">
        <f t="array" ref="K2804">IFERROR(XLOOKUP(G2804,'Tipo de Carga'!A:A,'Tipo de Carga'!B:B))</f>
        <v>Autoabasto</v>
      </c>
      <c r="L2804" s="10">
        <f t="shared" si="2"/>
        <v>5</v>
      </c>
      <c r="M2804" s="10">
        <f t="shared" si="3"/>
        <v>28</v>
      </c>
      <c r="N2804" s="10">
        <f t="shared" si="4"/>
        <v>1</v>
      </c>
      <c r="O2804" s="10" t="str">
        <f t="array" ref="O2804">IFERROR(XLOOKUP(G2804,'Tipo de Carga'!A:A,'Tipo de Carga'!C:C))</f>
        <v>Diesel</v>
      </c>
    </row>
    <row r="2805">
      <c r="A2805" s="16">
        <v>1829.0</v>
      </c>
      <c r="B2805" s="10" t="str">
        <f t="array" ref="B2805">IFERROR(XLOOKUP(A2805,'Asignacion Ene'!A:A,'Asignacion Ene'!C:C))</f>
        <v>Circuitos</v>
      </c>
      <c r="C2805" s="10" t="str">
        <f t="array" ref="C2805">IFERROR(XLOOKUP(A2805,'Asignacion Ene'!A:A,'Asignacion Ene'!B:B))</f>
        <v>EC-03</v>
      </c>
      <c r="D2805" s="28">
        <v>45685.0</v>
      </c>
      <c r="E2805" s="16" t="s">
        <v>152</v>
      </c>
      <c r="F2805" s="10" t="str">
        <f t="array" ref="F2805">IFERROR(XLOOKUP(E2805,Operadores!A:A,Operadores!B:B))</f>
        <v>HERAL04</v>
      </c>
      <c r="G2805" s="16" t="s">
        <v>17</v>
      </c>
      <c r="H2805" s="13">
        <v>20.1342</v>
      </c>
      <c r="I2805" s="18">
        <v>341.0</v>
      </c>
      <c r="J2805" s="15">
        <f t="shared" si="5"/>
        <v>6865.7622</v>
      </c>
      <c r="K2805" s="10" t="str">
        <f t="array" ref="K2805">IFERROR(XLOOKUP(G2805,'Tipo de Carga'!A:A,'Tipo de Carga'!B:B))</f>
        <v>Autoabasto</v>
      </c>
      <c r="L2805" s="10">
        <f t="shared" si="2"/>
        <v>5</v>
      </c>
      <c r="M2805" s="10">
        <f t="shared" si="3"/>
        <v>28</v>
      </c>
      <c r="N2805" s="10">
        <f t="shared" si="4"/>
        <v>1</v>
      </c>
      <c r="O2805" s="10" t="str">
        <f t="array" ref="O2805">IFERROR(XLOOKUP(G2805,'Tipo de Carga'!A:A,'Tipo de Carga'!C:C))</f>
        <v>Diesel</v>
      </c>
    </row>
    <row r="2806">
      <c r="A2806" s="16">
        <v>1956.0</v>
      </c>
      <c r="B2806" s="10" t="str">
        <f t="array" ref="B2806">IFERROR(XLOOKUP(A2806,'Asignacion Ene'!A:A,'Asignacion Ene'!C:C))</f>
        <v>MeLi asignado SD</v>
      </c>
      <c r="C2806" s="10" t="str">
        <f t="array" ref="C2806">IFERROR(XLOOKUP(A2806,'Asignacion Ene'!A:A,'Asignacion Ene'!B:B))</f>
        <v>EC-05</v>
      </c>
      <c r="D2806" s="28">
        <v>45685.0</v>
      </c>
      <c r="E2806" s="16" t="s">
        <v>38</v>
      </c>
      <c r="F2806" s="10" t="str">
        <f t="array" ref="F2806">IFERROR(XLOOKUP(E2806,Operadores!A:A,Operadores!B:B))</f>
        <v>BENMAX</v>
      </c>
      <c r="G2806" s="16" t="s">
        <v>17</v>
      </c>
      <c r="H2806" s="13">
        <v>20.1342</v>
      </c>
      <c r="I2806" s="18">
        <v>356.0</v>
      </c>
      <c r="J2806" s="15">
        <f t="shared" si="5"/>
        <v>7167.7752</v>
      </c>
      <c r="K2806" s="10" t="str">
        <f t="array" ref="K2806">IFERROR(XLOOKUP(G2806,'Tipo de Carga'!A:A,'Tipo de Carga'!B:B))</f>
        <v>Autoabasto</v>
      </c>
      <c r="L2806" s="10">
        <f t="shared" si="2"/>
        <v>5</v>
      </c>
      <c r="M2806" s="10">
        <f t="shared" si="3"/>
        <v>28</v>
      </c>
      <c r="N2806" s="10">
        <f t="shared" si="4"/>
        <v>1</v>
      </c>
      <c r="O2806" s="10" t="str">
        <f t="array" ref="O2806">IFERROR(XLOOKUP(G2806,'Tipo de Carga'!A:A,'Tipo de Carga'!C:C))</f>
        <v>Diesel</v>
      </c>
    </row>
    <row r="2807">
      <c r="A2807" s="16">
        <v>1704.0</v>
      </c>
      <c r="B2807" s="10" t="str">
        <f t="array" ref="B2807">IFERROR(XLOOKUP(A2807,'Asignacion Ene'!A:A,'Asignacion Ene'!C:C))</f>
        <v>Pilgrims Tepo</v>
      </c>
      <c r="C2807" s="10" t="str">
        <f t="array" ref="C2807">IFERROR(XLOOKUP(A2807,'Asignacion Ene'!A:A,'Asignacion Ene'!B:B))</f>
        <v>EC-02</v>
      </c>
      <c r="D2807" s="28">
        <v>45685.0</v>
      </c>
      <c r="E2807" s="16" t="s">
        <v>340</v>
      </c>
      <c r="F2807" s="10" t="str">
        <f t="array" ref="F2807">IFERROR(XLOOKUP(E2807,Operadores!A:A,Operadores!B:B))</f>
        <v>GONENR</v>
      </c>
      <c r="G2807" s="16" t="s">
        <v>17</v>
      </c>
      <c r="H2807" s="13">
        <v>20.1342</v>
      </c>
      <c r="I2807" s="18">
        <v>182.0</v>
      </c>
      <c r="J2807" s="15">
        <f t="shared" si="5"/>
        <v>3664.4244</v>
      </c>
      <c r="K2807" s="10" t="str">
        <f t="array" ref="K2807">IFERROR(XLOOKUP(G2807,'Tipo de Carga'!A:A,'Tipo de Carga'!B:B))</f>
        <v>Autoabasto</v>
      </c>
      <c r="L2807" s="10">
        <f t="shared" si="2"/>
        <v>5</v>
      </c>
      <c r="M2807" s="10">
        <f t="shared" si="3"/>
        <v>28</v>
      </c>
      <c r="N2807" s="10">
        <f t="shared" si="4"/>
        <v>1</v>
      </c>
      <c r="O2807" s="10" t="str">
        <f t="array" ref="O2807">IFERROR(XLOOKUP(G2807,'Tipo de Carga'!A:A,'Tipo de Carga'!C:C))</f>
        <v>Diesel</v>
      </c>
    </row>
    <row r="2808">
      <c r="A2808" s="16">
        <v>1757.0</v>
      </c>
      <c r="B2808" s="10" t="str">
        <f t="array" ref="B2808">IFERROR(XLOOKUP(A2808,'Asignacion Ene'!A:A,'Asignacion Ene'!C:C))</f>
        <v>Pilgrims Tepo</v>
      </c>
      <c r="C2808" s="10" t="str">
        <f t="array" ref="C2808">IFERROR(XLOOKUP(A2808,'Asignacion Ene'!A:A,'Asignacion Ene'!B:B))</f>
        <v>EC-02</v>
      </c>
      <c r="D2808" s="28">
        <v>45685.0</v>
      </c>
      <c r="E2808" s="16" t="s">
        <v>193</v>
      </c>
      <c r="F2808" s="10" t="str">
        <f t="array" ref="F2808">IFERROR(XLOOKUP(E2808,Operadores!A:A,Operadores!B:B))</f>
        <v>MARMIG</v>
      </c>
      <c r="G2808" s="16" t="s">
        <v>17</v>
      </c>
      <c r="H2808" s="13">
        <v>20.1342</v>
      </c>
      <c r="I2808" s="18">
        <v>168.0</v>
      </c>
      <c r="J2808" s="15">
        <f t="shared" si="5"/>
        <v>3382.5456</v>
      </c>
      <c r="K2808" s="10" t="str">
        <f t="array" ref="K2808">IFERROR(XLOOKUP(G2808,'Tipo de Carga'!A:A,'Tipo de Carga'!B:B))</f>
        <v>Autoabasto</v>
      </c>
      <c r="L2808" s="10">
        <f t="shared" si="2"/>
        <v>5</v>
      </c>
      <c r="M2808" s="10">
        <f t="shared" si="3"/>
        <v>28</v>
      </c>
      <c r="N2808" s="10">
        <f t="shared" si="4"/>
        <v>1</v>
      </c>
      <c r="O2808" s="10" t="str">
        <f t="array" ref="O2808">IFERROR(XLOOKUP(G2808,'Tipo de Carga'!A:A,'Tipo de Carga'!C:C))</f>
        <v>Diesel</v>
      </c>
    </row>
    <row r="2809">
      <c r="A2809" s="16">
        <v>1946.0</v>
      </c>
      <c r="B2809" s="10" t="str">
        <f t="array" ref="B2809">IFERROR(XLOOKUP(A2809,'Asignacion Ene'!A:A,'Asignacion Ene'!C:C))</f>
        <v>MeLi asignado SD</v>
      </c>
      <c r="C2809" s="10" t="str">
        <f t="array" ref="C2809">IFERROR(XLOOKUP(A2809,'Asignacion Ene'!A:A,'Asignacion Ene'!B:B))</f>
        <v>EC-05</v>
      </c>
      <c r="D2809" s="28">
        <v>45685.0</v>
      </c>
      <c r="E2809" s="16" t="s">
        <v>192</v>
      </c>
      <c r="F2809" s="10" t="str">
        <f t="array" ref="F2809">IFERROR(XLOOKUP(E2809,Operadores!A:A,Operadores!B:B))</f>
        <v>MARARM</v>
      </c>
      <c r="G2809" s="16" t="s">
        <v>17</v>
      </c>
      <c r="H2809" s="13">
        <v>20.1342</v>
      </c>
      <c r="I2809" s="18">
        <v>308.0</v>
      </c>
      <c r="J2809" s="15">
        <f t="shared" si="5"/>
        <v>6201.3336</v>
      </c>
      <c r="K2809" s="10" t="str">
        <f t="array" ref="K2809">IFERROR(XLOOKUP(G2809,'Tipo de Carga'!A:A,'Tipo de Carga'!B:B))</f>
        <v>Autoabasto</v>
      </c>
      <c r="L2809" s="10">
        <f t="shared" si="2"/>
        <v>5</v>
      </c>
      <c r="M2809" s="10">
        <f t="shared" si="3"/>
        <v>28</v>
      </c>
      <c r="N2809" s="10">
        <f t="shared" si="4"/>
        <v>1</v>
      </c>
      <c r="O2809" s="10" t="str">
        <f t="array" ref="O2809">IFERROR(XLOOKUP(G2809,'Tipo de Carga'!A:A,'Tipo de Carga'!C:C))</f>
        <v>Diesel</v>
      </c>
    </row>
    <row r="2810">
      <c r="A2810" s="16">
        <v>1767.0</v>
      </c>
      <c r="B2810" s="10" t="str">
        <f t="array" ref="B2810">IFERROR(XLOOKUP(A2810,'Asignacion Ene'!A:A,'Asignacion Ene'!C:C))</f>
        <v>Pilgrims Tepo</v>
      </c>
      <c r="C2810" s="10" t="str">
        <f t="array" ref="C2810">IFERROR(XLOOKUP(A2810,'Asignacion Ene'!A:A,'Asignacion Ene'!B:B))</f>
        <v>EC-02</v>
      </c>
      <c r="D2810" s="28">
        <v>45685.0</v>
      </c>
      <c r="E2810" s="16" t="s">
        <v>377</v>
      </c>
      <c r="F2810" s="10" t="str">
        <f t="array" ref="F2810">IFERROR(XLOOKUP(E2810,Operadores!A:A,Operadores!B:B))</f>
        <v>FRAMAU</v>
      </c>
      <c r="G2810" s="16" t="s">
        <v>17</v>
      </c>
      <c r="H2810" s="13">
        <v>20.1342</v>
      </c>
      <c r="I2810" s="18">
        <v>74.0</v>
      </c>
      <c r="J2810" s="15">
        <f t="shared" si="5"/>
        <v>1489.9308</v>
      </c>
      <c r="K2810" s="10" t="str">
        <f t="array" ref="K2810">IFERROR(XLOOKUP(G2810,'Tipo de Carga'!A:A,'Tipo de Carga'!B:B))</f>
        <v>Autoabasto</v>
      </c>
      <c r="L2810" s="10">
        <f t="shared" si="2"/>
        <v>5</v>
      </c>
      <c r="M2810" s="10">
        <f t="shared" si="3"/>
        <v>28</v>
      </c>
      <c r="N2810" s="10">
        <f t="shared" si="4"/>
        <v>1</v>
      </c>
      <c r="O2810" s="10" t="str">
        <f t="array" ref="O2810">IFERROR(XLOOKUP(G2810,'Tipo de Carga'!A:A,'Tipo de Carga'!C:C))</f>
        <v>Diesel</v>
      </c>
    </row>
    <row r="2811">
      <c r="A2811" s="16">
        <v>1987.0</v>
      </c>
      <c r="B2811" s="10" t="str">
        <f t="array" ref="B2811">IFERROR(XLOOKUP(A2811,'Asignacion Ene'!A:A,'Asignacion Ene'!C:C))</f>
        <v>MeLi asignado SD</v>
      </c>
      <c r="C2811" s="10" t="str">
        <f t="array" ref="C2811">IFERROR(XLOOKUP(A2811,'Asignacion Ene'!A:A,'Asignacion Ene'!B:B))</f>
        <v>EC-05</v>
      </c>
      <c r="D2811" s="28">
        <v>45685.0</v>
      </c>
      <c r="E2811" s="16" t="s">
        <v>245</v>
      </c>
      <c r="F2811" s="10" t="str">
        <f t="array" ref="F2811">IFERROR(XLOOKUP(E2811,Operadores!A:A,Operadores!B:B))</f>
        <v>SORJUL</v>
      </c>
      <c r="G2811" s="16" t="s">
        <v>17</v>
      </c>
      <c r="H2811" s="13">
        <v>20.1342</v>
      </c>
      <c r="I2811" s="18">
        <v>825.0</v>
      </c>
      <c r="J2811" s="15">
        <f t="shared" si="5"/>
        <v>16610.715</v>
      </c>
      <c r="K2811" s="10" t="str">
        <f t="array" ref="K2811">IFERROR(XLOOKUP(G2811,'Tipo de Carga'!A:A,'Tipo de Carga'!B:B))</f>
        <v>Autoabasto</v>
      </c>
      <c r="L2811" s="10">
        <f t="shared" si="2"/>
        <v>5</v>
      </c>
      <c r="M2811" s="10">
        <f t="shared" si="3"/>
        <v>28</v>
      </c>
      <c r="N2811" s="10">
        <f t="shared" si="4"/>
        <v>1</v>
      </c>
      <c r="O2811" s="10" t="str">
        <f t="array" ref="O2811">IFERROR(XLOOKUP(G2811,'Tipo de Carga'!A:A,'Tipo de Carga'!C:C))</f>
        <v>Diesel</v>
      </c>
    </row>
    <row r="2812">
      <c r="A2812" s="16">
        <v>2019.0</v>
      </c>
      <c r="B2812" s="10" t="str">
        <f t="array" ref="B2812">IFERROR(XLOOKUP(A2812,'Asignacion Ene'!A:A,'Asignacion Ene'!C:C))</f>
        <v>MeLi Dedicado TD</v>
      </c>
      <c r="C2812" s="10" t="str">
        <f t="array" ref="C2812">IFERROR(XLOOKUP(A2812,'Asignacion Ene'!A:A,'Asignacion Ene'!B:B))</f>
        <v>EC-05</v>
      </c>
      <c r="D2812" s="28">
        <v>45685.0</v>
      </c>
      <c r="E2812" s="16" t="s">
        <v>241</v>
      </c>
      <c r="F2812" s="10" t="str">
        <f t="array" ref="F2812">IFERROR(XLOOKUP(E2812,Operadores!A:A,Operadores!B:B))</f>
        <v>GALRAY</v>
      </c>
      <c r="G2812" s="16" t="s">
        <v>17</v>
      </c>
      <c r="H2812" s="13">
        <v>20.1342</v>
      </c>
      <c r="I2812" s="18">
        <v>584.0</v>
      </c>
      <c r="J2812" s="15">
        <f t="shared" si="5"/>
        <v>11758.3728</v>
      </c>
      <c r="K2812" s="10" t="str">
        <f t="array" ref="K2812">IFERROR(XLOOKUP(G2812,'Tipo de Carga'!A:A,'Tipo de Carga'!B:B))</f>
        <v>Autoabasto</v>
      </c>
      <c r="L2812" s="10">
        <f t="shared" si="2"/>
        <v>5</v>
      </c>
      <c r="M2812" s="10">
        <f t="shared" si="3"/>
        <v>28</v>
      </c>
      <c r="N2812" s="10">
        <f t="shared" si="4"/>
        <v>1</v>
      </c>
      <c r="O2812" s="10" t="str">
        <f t="array" ref="O2812">IFERROR(XLOOKUP(G2812,'Tipo de Carga'!A:A,'Tipo de Carga'!C:C))</f>
        <v>Diesel</v>
      </c>
    </row>
    <row r="2813">
      <c r="A2813" s="16">
        <v>1735.0</v>
      </c>
      <c r="B2813" s="10" t="str">
        <f t="array" ref="B2813">IFERROR(XLOOKUP(A2813,'Asignacion Ene'!A:A,'Asignacion Ene'!C:C))</f>
        <v>Pilgrims Tepo</v>
      </c>
      <c r="C2813" s="10" t="str">
        <f t="array" ref="C2813">IFERROR(XLOOKUP(A2813,'Asignacion Ene'!A:A,'Asignacion Ene'!B:B))</f>
        <v>EC-02</v>
      </c>
      <c r="D2813" s="28">
        <v>45685.0</v>
      </c>
      <c r="E2813" s="16" t="s">
        <v>135</v>
      </c>
      <c r="F2813" s="10" t="str">
        <f t="array" ref="F2813">IFERROR(XLOOKUP(E2813,Operadores!A:A,Operadores!B:B))</f>
        <v>GALISM</v>
      </c>
      <c r="G2813" s="16" t="s">
        <v>17</v>
      </c>
      <c r="H2813" s="13">
        <v>20.1342</v>
      </c>
      <c r="I2813" s="18">
        <v>179.0</v>
      </c>
      <c r="J2813" s="15">
        <f t="shared" si="5"/>
        <v>3604.0218</v>
      </c>
      <c r="K2813" s="10" t="str">
        <f t="array" ref="K2813">IFERROR(XLOOKUP(G2813,'Tipo de Carga'!A:A,'Tipo de Carga'!B:B))</f>
        <v>Autoabasto</v>
      </c>
      <c r="L2813" s="10">
        <f t="shared" si="2"/>
        <v>5</v>
      </c>
      <c r="M2813" s="10">
        <f t="shared" si="3"/>
        <v>28</v>
      </c>
      <c r="N2813" s="10">
        <f t="shared" si="4"/>
        <v>1</v>
      </c>
      <c r="O2813" s="10" t="str">
        <f t="array" ref="O2813">IFERROR(XLOOKUP(G2813,'Tipo de Carga'!A:A,'Tipo de Carga'!C:C))</f>
        <v>Diesel</v>
      </c>
    </row>
    <row r="2814">
      <c r="A2814" s="16">
        <v>1685.0</v>
      </c>
      <c r="B2814" s="10" t="str">
        <f t="array" ref="B2814">IFERROR(XLOOKUP(A2814,'Asignacion Ene'!A:A,'Asignacion Ene'!C:C))</f>
        <v>Pilgrims Tepo</v>
      </c>
      <c r="C2814" s="10" t="str">
        <f t="array" ref="C2814">IFERROR(XLOOKUP(A2814,'Asignacion Ene'!A:A,'Asignacion Ene'!B:B))</f>
        <v>EC-02</v>
      </c>
      <c r="D2814" s="28">
        <v>45685.0</v>
      </c>
      <c r="E2814" s="16" t="s">
        <v>129</v>
      </c>
      <c r="F2814" s="10" t="str">
        <f t="array" ref="F2814">IFERROR(XLOOKUP(E2814,Operadores!A:A,Operadores!B:B))</f>
        <v>SANKEV</v>
      </c>
      <c r="G2814" s="16" t="s">
        <v>17</v>
      </c>
      <c r="H2814" s="13">
        <v>20.1342</v>
      </c>
      <c r="I2814" s="18">
        <v>63.0</v>
      </c>
      <c r="J2814" s="15">
        <f t="shared" si="5"/>
        <v>1268.4546</v>
      </c>
      <c r="K2814" s="10" t="str">
        <f t="array" ref="K2814">IFERROR(XLOOKUP(G2814,'Tipo de Carga'!A:A,'Tipo de Carga'!B:B))</f>
        <v>Autoabasto</v>
      </c>
      <c r="L2814" s="10">
        <f t="shared" si="2"/>
        <v>5</v>
      </c>
      <c r="M2814" s="10">
        <f t="shared" si="3"/>
        <v>28</v>
      </c>
      <c r="N2814" s="10">
        <f t="shared" si="4"/>
        <v>1</v>
      </c>
      <c r="O2814" s="10" t="str">
        <f t="array" ref="O2814">IFERROR(XLOOKUP(G2814,'Tipo de Carga'!A:A,'Tipo de Carga'!C:C))</f>
        <v>Diesel</v>
      </c>
    </row>
    <row r="2815">
      <c r="A2815" s="16">
        <v>1780.0</v>
      </c>
      <c r="B2815" s="10" t="str">
        <f t="array" ref="B2815">IFERROR(XLOOKUP(A2815,'Asignacion Ene'!A:A,'Asignacion Ene'!C:C))</f>
        <v>Pilgrims Tepo</v>
      </c>
      <c r="C2815" s="10" t="str">
        <f t="array" ref="C2815">IFERROR(XLOOKUP(A2815,'Asignacion Ene'!A:A,'Asignacion Ene'!B:B))</f>
        <v>EC-02</v>
      </c>
      <c r="D2815" s="28">
        <v>45685.0</v>
      </c>
      <c r="E2815" s="16" t="s">
        <v>196</v>
      </c>
      <c r="F2815" s="10" t="str">
        <f t="array" ref="F2815">IFERROR(XLOOKUP(E2815,Operadores!A:A,Operadores!B:B))</f>
        <v>CHAJUA01</v>
      </c>
      <c r="G2815" s="16" t="s">
        <v>17</v>
      </c>
      <c r="H2815" s="13">
        <v>20.1342</v>
      </c>
      <c r="I2815" s="18">
        <v>190.0</v>
      </c>
      <c r="J2815" s="15">
        <f t="shared" si="5"/>
        <v>3825.498</v>
      </c>
      <c r="K2815" s="10" t="str">
        <f t="array" ref="K2815">IFERROR(XLOOKUP(G2815,'Tipo de Carga'!A:A,'Tipo de Carga'!B:B))</f>
        <v>Autoabasto</v>
      </c>
      <c r="L2815" s="10">
        <f t="shared" si="2"/>
        <v>5</v>
      </c>
      <c r="M2815" s="10">
        <f t="shared" si="3"/>
        <v>28</v>
      </c>
      <c r="N2815" s="10">
        <f t="shared" si="4"/>
        <v>1</v>
      </c>
      <c r="O2815" s="10" t="str">
        <f t="array" ref="O2815">IFERROR(XLOOKUP(G2815,'Tipo de Carga'!A:A,'Tipo de Carga'!C:C))</f>
        <v>Diesel</v>
      </c>
    </row>
    <row r="2816">
      <c r="A2816" s="16">
        <v>1944.0</v>
      </c>
      <c r="B2816" s="10" t="str">
        <f t="array" ref="B2816">IFERROR(XLOOKUP(A2816,'Asignacion Ene'!A:A,'Asignacion Ene'!C:C))</f>
        <v>MeLi asignado SD</v>
      </c>
      <c r="C2816" s="10" t="str">
        <f t="array" ref="C2816">IFERROR(XLOOKUP(A2816,'Asignacion Ene'!A:A,'Asignacion Ene'!B:B))</f>
        <v>EC-05</v>
      </c>
      <c r="D2816" s="28">
        <v>45685.0</v>
      </c>
      <c r="E2816" s="16" t="s">
        <v>134</v>
      </c>
      <c r="F2816" s="10" t="str">
        <f t="array" ref="F2816">IFERROR(XLOOKUP(E2816,Operadores!A:A,Operadores!B:B))</f>
        <v>IBAJOS</v>
      </c>
      <c r="G2816" s="16" t="s">
        <v>17</v>
      </c>
      <c r="H2816" s="13">
        <v>20.1342</v>
      </c>
      <c r="I2816" s="18">
        <v>191.0</v>
      </c>
      <c r="J2816" s="15">
        <f t="shared" si="5"/>
        <v>3845.6322</v>
      </c>
      <c r="K2816" s="10" t="str">
        <f t="array" ref="K2816">IFERROR(XLOOKUP(G2816,'Tipo de Carga'!A:A,'Tipo de Carga'!B:B))</f>
        <v>Autoabasto</v>
      </c>
      <c r="L2816" s="10">
        <f t="shared" si="2"/>
        <v>5</v>
      </c>
      <c r="M2816" s="10">
        <f t="shared" si="3"/>
        <v>28</v>
      </c>
      <c r="N2816" s="10">
        <f t="shared" si="4"/>
        <v>1</v>
      </c>
      <c r="O2816" s="10" t="str">
        <f t="array" ref="O2816">IFERROR(XLOOKUP(G2816,'Tipo de Carga'!A:A,'Tipo de Carga'!C:C))</f>
        <v>Diesel</v>
      </c>
    </row>
    <row r="2817">
      <c r="A2817" s="16">
        <v>2057.0</v>
      </c>
      <c r="B2817" s="10" t="str">
        <f t="array" ref="B2817">IFERROR(XLOOKUP(A2817,'Asignacion Ene'!A:A,'Asignacion Ene'!C:C))</f>
        <v>PISA Gdl</v>
      </c>
      <c r="C2817" s="10" t="str">
        <f t="array" ref="C2817">IFERROR(XLOOKUP(A2817,'Asignacion Ene'!A:A,'Asignacion Ene'!B:B))</f>
        <v>EC-06</v>
      </c>
      <c r="D2817" s="28">
        <v>45685.0</v>
      </c>
      <c r="E2817" s="16" t="s">
        <v>381</v>
      </c>
      <c r="F2817" s="10" t="str">
        <f t="array" ref="F2817">IFERROR(XLOOKUP(E2817,Operadores!A:A,Operadores!B:B))</f>
        <v>MORDAV</v>
      </c>
      <c r="G2817" s="16" t="s">
        <v>17</v>
      </c>
      <c r="H2817" s="13">
        <v>20.1342</v>
      </c>
      <c r="I2817" s="18">
        <v>465.0</v>
      </c>
      <c r="J2817" s="15">
        <f t="shared" si="5"/>
        <v>9362.403</v>
      </c>
      <c r="K2817" s="10" t="str">
        <f t="array" ref="K2817">IFERROR(XLOOKUP(G2817,'Tipo de Carga'!A:A,'Tipo de Carga'!B:B))</f>
        <v>Autoabasto</v>
      </c>
      <c r="L2817" s="10">
        <f t="shared" si="2"/>
        <v>5</v>
      </c>
      <c r="M2817" s="10">
        <f t="shared" si="3"/>
        <v>28</v>
      </c>
      <c r="N2817" s="10">
        <f t="shared" si="4"/>
        <v>1</v>
      </c>
      <c r="O2817" s="10" t="str">
        <f t="array" ref="O2817">IFERROR(XLOOKUP(G2817,'Tipo de Carga'!A:A,'Tipo de Carga'!C:C))</f>
        <v>Diesel</v>
      </c>
    </row>
    <row r="2818">
      <c r="A2818" s="16">
        <v>2066.0</v>
      </c>
      <c r="B2818" s="10" t="str">
        <f t="array" ref="B2818">IFERROR(XLOOKUP(A2818,'Asignacion Ene'!A:A,'Asignacion Ene'!C:C))</f>
        <v>Peñafiel Tecamac</v>
      </c>
      <c r="C2818" s="10" t="str">
        <f t="array" ref="C2818">IFERROR(XLOOKUP(A2818,'Asignacion Ene'!A:A,'Asignacion Ene'!B:B))</f>
        <v>EC-02</v>
      </c>
      <c r="D2818" s="28">
        <v>45685.0</v>
      </c>
      <c r="E2818" s="16" t="s">
        <v>46</v>
      </c>
      <c r="F2818" s="10" t="str">
        <f t="array" ref="F2818">IFERROR(XLOOKUP(E2818,Operadores!A:A,Operadores!B:B))</f>
        <v>ALCART</v>
      </c>
      <c r="G2818" s="16" t="s">
        <v>17</v>
      </c>
      <c r="H2818" s="13">
        <v>20.1342</v>
      </c>
      <c r="I2818" s="18">
        <v>483.0</v>
      </c>
      <c r="J2818" s="15">
        <f t="shared" si="5"/>
        <v>9724.8186</v>
      </c>
      <c r="K2818" s="10" t="str">
        <f t="array" ref="K2818">IFERROR(XLOOKUP(G2818,'Tipo de Carga'!A:A,'Tipo de Carga'!B:B))</f>
        <v>Autoabasto</v>
      </c>
      <c r="L2818" s="10">
        <f t="shared" si="2"/>
        <v>5</v>
      </c>
      <c r="M2818" s="10">
        <f t="shared" si="3"/>
        <v>28</v>
      </c>
      <c r="N2818" s="10">
        <f t="shared" si="4"/>
        <v>1</v>
      </c>
      <c r="O2818" s="10" t="str">
        <f t="array" ref="O2818">IFERROR(XLOOKUP(G2818,'Tipo de Carga'!A:A,'Tipo de Carga'!C:C))</f>
        <v>Diesel</v>
      </c>
    </row>
    <row r="2819">
      <c r="A2819" s="16">
        <v>1951.0</v>
      </c>
      <c r="B2819" s="10" t="str">
        <f t="array" ref="B2819">IFERROR(XLOOKUP(A2819,'Asignacion Ene'!A:A,'Asignacion Ene'!C:C))</f>
        <v>MeLi asignado SD</v>
      </c>
      <c r="C2819" s="10" t="str">
        <f t="array" ref="C2819">IFERROR(XLOOKUP(A2819,'Asignacion Ene'!A:A,'Asignacion Ene'!B:B))</f>
        <v>EC-05</v>
      </c>
      <c r="D2819" s="28">
        <v>45685.0</v>
      </c>
      <c r="E2819" s="16" t="s">
        <v>119</v>
      </c>
      <c r="F2819" s="10" t="str">
        <f t="array" ref="F2819">IFERROR(XLOOKUP(E2819,Operadores!A:A,Operadores!B:B))</f>
        <v>HERJOS08</v>
      </c>
      <c r="G2819" s="16" t="s">
        <v>17</v>
      </c>
      <c r="H2819" s="13">
        <v>20.1342</v>
      </c>
      <c r="I2819" s="18">
        <v>390.0</v>
      </c>
      <c r="J2819" s="15">
        <f t="shared" si="5"/>
        <v>7852.338</v>
      </c>
      <c r="K2819" s="10" t="str">
        <f t="array" ref="K2819">IFERROR(XLOOKUP(G2819,'Tipo de Carga'!A:A,'Tipo de Carga'!B:B))</f>
        <v>Autoabasto</v>
      </c>
      <c r="L2819" s="10">
        <f t="shared" si="2"/>
        <v>5</v>
      </c>
      <c r="M2819" s="10">
        <f t="shared" si="3"/>
        <v>28</v>
      </c>
      <c r="N2819" s="10">
        <f t="shared" si="4"/>
        <v>1</v>
      </c>
      <c r="O2819" s="10" t="str">
        <f t="array" ref="O2819">IFERROR(XLOOKUP(G2819,'Tipo de Carga'!A:A,'Tipo de Carga'!C:C))</f>
        <v>Diesel</v>
      </c>
    </row>
    <row r="2820">
      <c r="A2820" s="16">
        <v>1879.0</v>
      </c>
      <c r="B2820" s="10" t="str">
        <f t="array" ref="B2820">IFERROR(XLOOKUP(A2820,'Asignacion Ene'!A:A,'Asignacion Ene'!C:C))</f>
        <v>Circuitos</v>
      </c>
      <c r="C2820" s="10" t="str">
        <f t="array" ref="C2820">IFERROR(XLOOKUP(A2820,'Asignacion Ene'!A:A,'Asignacion Ene'!B:B))</f>
        <v>EC-03</v>
      </c>
      <c r="D2820" s="28">
        <v>45685.0</v>
      </c>
      <c r="E2820" s="16" t="s">
        <v>132</v>
      </c>
      <c r="F2820" s="10" t="str">
        <f t="array" ref="F2820">IFERROR(XLOOKUP(E2820,Operadores!A:A,Operadores!B:B))</f>
        <v>ISLHI</v>
      </c>
      <c r="G2820" s="16" t="s">
        <v>17</v>
      </c>
      <c r="H2820" s="13">
        <v>20.1342</v>
      </c>
      <c r="I2820" s="18">
        <v>297.0</v>
      </c>
      <c r="J2820" s="15">
        <f t="shared" si="5"/>
        <v>5979.8574</v>
      </c>
      <c r="K2820" s="10" t="str">
        <f t="array" ref="K2820">IFERROR(XLOOKUP(G2820,'Tipo de Carga'!A:A,'Tipo de Carga'!B:B))</f>
        <v>Autoabasto</v>
      </c>
      <c r="L2820" s="10">
        <f t="shared" si="2"/>
        <v>5</v>
      </c>
      <c r="M2820" s="10">
        <f t="shared" si="3"/>
        <v>28</v>
      </c>
      <c r="N2820" s="10">
        <f t="shared" si="4"/>
        <v>1</v>
      </c>
      <c r="O2820" s="10" t="str">
        <f t="array" ref="O2820">IFERROR(XLOOKUP(G2820,'Tipo de Carga'!A:A,'Tipo de Carga'!C:C))</f>
        <v>Diesel</v>
      </c>
    </row>
    <row r="2821">
      <c r="A2821" s="16">
        <v>1873.0</v>
      </c>
      <c r="B2821" s="10" t="str">
        <f t="array" ref="B2821">IFERROR(XLOOKUP(A2821,'Asignacion Ene'!A:A,'Asignacion Ene'!C:C))</f>
        <v>Circuitos</v>
      </c>
      <c r="C2821" s="10" t="str">
        <f t="array" ref="C2821">IFERROR(XLOOKUP(A2821,'Asignacion Ene'!A:A,'Asignacion Ene'!B:B))</f>
        <v>EC-03</v>
      </c>
      <c r="D2821" s="28">
        <v>45685.0</v>
      </c>
      <c r="E2821" s="16" t="s">
        <v>295</v>
      </c>
      <c r="F2821" s="10" t="str">
        <f t="array" ref="F2821">IFERROR(XLOOKUP(E2821,Operadores!A:A,Operadores!B:B))</f>
        <v>GUADI</v>
      </c>
      <c r="G2821" s="16" t="s">
        <v>17</v>
      </c>
      <c r="H2821" s="13">
        <v>20.1342</v>
      </c>
      <c r="I2821" s="18">
        <v>420.0</v>
      </c>
      <c r="J2821" s="15">
        <f t="shared" si="5"/>
        <v>8456.364</v>
      </c>
      <c r="K2821" s="10" t="str">
        <f t="array" ref="K2821">IFERROR(XLOOKUP(G2821,'Tipo de Carga'!A:A,'Tipo de Carga'!B:B))</f>
        <v>Autoabasto</v>
      </c>
      <c r="L2821" s="10">
        <f t="shared" si="2"/>
        <v>5</v>
      </c>
      <c r="M2821" s="10">
        <f t="shared" si="3"/>
        <v>28</v>
      </c>
      <c r="N2821" s="10">
        <f t="shared" si="4"/>
        <v>1</v>
      </c>
      <c r="O2821" s="10" t="str">
        <f t="array" ref="O2821">IFERROR(XLOOKUP(G2821,'Tipo de Carga'!A:A,'Tipo de Carga'!C:C))</f>
        <v>Diesel</v>
      </c>
    </row>
    <row r="2822">
      <c r="A2822" s="16">
        <v>1759.0</v>
      </c>
      <c r="B2822" s="10" t="str">
        <f t="array" ref="B2822">IFERROR(XLOOKUP(A2822,'Asignacion Ene'!A:A,'Asignacion Ene'!C:C))</f>
        <v>Liverpool Local</v>
      </c>
      <c r="C2822" s="10" t="str">
        <f t="array" ref="C2822">IFERROR(XLOOKUP(A2822,'Asignacion Ene'!A:A,'Asignacion Ene'!B:B))</f>
        <v>EC-01</v>
      </c>
      <c r="D2822" s="28">
        <v>45685.0</v>
      </c>
      <c r="E2822" s="16" t="s">
        <v>203</v>
      </c>
      <c r="F2822" s="10" t="str">
        <f t="array" ref="F2822">IFERROR(XLOOKUP(E2822,Operadores!A:A,Operadores!B:B))</f>
        <v>GORHUG</v>
      </c>
      <c r="G2822" s="16" t="s">
        <v>17</v>
      </c>
      <c r="H2822" s="13">
        <v>20.1342</v>
      </c>
      <c r="I2822" s="18">
        <v>525.0</v>
      </c>
      <c r="J2822" s="15">
        <f t="shared" si="5"/>
        <v>10570.455</v>
      </c>
      <c r="K2822" s="10" t="str">
        <f t="array" ref="K2822">IFERROR(XLOOKUP(G2822,'Tipo de Carga'!A:A,'Tipo de Carga'!B:B))</f>
        <v>Autoabasto</v>
      </c>
      <c r="L2822" s="10">
        <f t="shared" si="2"/>
        <v>5</v>
      </c>
      <c r="M2822" s="10">
        <f t="shared" si="3"/>
        <v>28</v>
      </c>
      <c r="N2822" s="10">
        <f t="shared" si="4"/>
        <v>1</v>
      </c>
      <c r="O2822" s="10" t="str">
        <f t="array" ref="O2822">IFERROR(XLOOKUP(G2822,'Tipo de Carga'!A:A,'Tipo de Carga'!C:C))</f>
        <v>Diesel</v>
      </c>
    </row>
    <row r="2823">
      <c r="A2823" s="16">
        <v>1751.0</v>
      </c>
      <c r="B2823" s="10" t="str">
        <f t="array" ref="B2823">IFERROR(XLOOKUP(A2823,'Asignacion Ene'!A:A,'Asignacion Ene'!C:C))</f>
        <v>Liverpool Local</v>
      </c>
      <c r="C2823" s="10" t="str">
        <f t="array" ref="C2823">IFERROR(XLOOKUP(A2823,'Asignacion Ene'!A:A,'Asignacion Ene'!B:B))</f>
        <v>EC-01</v>
      </c>
      <c r="D2823" s="28">
        <v>45685.0</v>
      </c>
      <c r="E2823" s="16" t="s">
        <v>328</v>
      </c>
      <c r="F2823" s="10" t="str">
        <f t="array" ref="F2823">IFERROR(XLOOKUP(E2823,Operadores!A:A,Operadores!B:B))</f>
        <v>GARLO</v>
      </c>
      <c r="G2823" s="16" t="s">
        <v>17</v>
      </c>
      <c r="H2823" s="13">
        <v>20.1342</v>
      </c>
      <c r="I2823" s="18">
        <v>535.0</v>
      </c>
      <c r="J2823" s="15">
        <f t="shared" si="5"/>
        <v>10771.797</v>
      </c>
      <c r="K2823" s="10" t="str">
        <f t="array" ref="K2823">IFERROR(XLOOKUP(G2823,'Tipo de Carga'!A:A,'Tipo de Carga'!B:B))</f>
        <v>Autoabasto</v>
      </c>
      <c r="L2823" s="10">
        <f t="shared" si="2"/>
        <v>5</v>
      </c>
      <c r="M2823" s="10">
        <f t="shared" si="3"/>
        <v>28</v>
      </c>
      <c r="N2823" s="10">
        <f t="shared" si="4"/>
        <v>1</v>
      </c>
      <c r="O2823" s="10" t="str">
        <f t="array" ref="O2823">IFERROR(XLOOKUP(G2823,'Tipo de Carga'!A:A,'Tipo de Carga'!C:C))</f>
        <v>Diesel</v>
      </c>
    </row>
    <row r="2824">
      <c r="A2824" s="16">
        <v>1852.0</v>
      </c>
      <c r="B2824" s="10" t="str">
        <f t="array" ref="B2824">IFERROR(XLOOKUP(A2824,'Asignacion Ene'!A:A,'Asignacion Ene'!C:C))</f>
        <v>Circuitos</v>
      </c>
      <c r="C2824" s="10" t="str">
        <f t="array" ref="C2824">IFERROR(XLOOKUP(A2824,'Asignacion Ene'!A:A,'Asignacion Ene'!B:B))</f>
        <v>EC-03</v>
      </c>
      <c r="D2824" s="28">
        <v>45685.0</v>
      </c>
      <c r="E2824" s="16" t="s">
        <v>379</v>
      </c>
      <c r="F2824" s="10" t="str">
        <f t="array" ref="F2824">IFERROR(XLOOKUP(E2824,Operadores!A:A,Operadores!B:B))</f>
        <v>REYALE</v>
      </c>
      <c r="G2824" s="16" t="s">
        <v>17</v>
      </c>
      <c r="H2824" s="13">
        <v>20.1342</v>
      </c>
      <c r="I2824" s="18">
        <v>540.0</v>
      </c>
      <c r="J2824" s="15">
        <f t="shared" si="5"/>
        <v>10872.468</v>
      </c>
      <c r="K2824" s="10" t="str">
        <f t="array" ref="K2824">IFERROR(XLOOKUP(G2824,'Tipo de Carga'!A:A,'Tipo de Carga'!B:B))</f>
        <v>Autoabasto</v>
      </c>
      <c r="L2824" s="10">
        <f t="shared" si="2"/>
        <v>5</v>
      </c>
      <c r="M2824" s="10">
        <f t="shared" si="3"/>
        <v>28</v>
      </c>
      <c r="N2824" s="10">
        <f t="shared" si="4"/>
        <v>1</v>
      </c>
      <c r="O2824" s="10" t="str">
        <f t="array" ref="O2824">IFERROR(XLOOKUP(G2824,'Tipo de Carga'!A:A,'Tipo de Carga'!C:C))</f>
        <v>Diesel</v>
      </c>
    </row>
    <row r="2825">
      <c r="A2825" s="16">
        <v>1732.0</v>
      </c>
      <c r="B2825" s="10" t="str">
        <f t="array" ref="B2825">IFERROR(XLOOKUP(A2825,'Asignacion Ene'!A:A,'Asignacion Ene'!C:C))</f>
        <v>Pilgrims Tepo</v>
      </c>
      <c r="C2825" s="10" t="str">
        <f t="array" ref="C2825">IFERROR(XLOOKUP(A2825,'Asignacion Ene'!A:A,'Asignacion Ene'!B:B))</f>
        <v>EC-02</v>
      </c>
      <c r="D2825" s="28">
        <v>45685.0</v>
      </c>
      <c r="E2825" s="16" t="s">
        <v>439</v>
      </c>
      <c r="F2825" s="10" t="str">
        <f t="array" ref="F2825">IFERROR(XLOOKUP(E2825,Operadores!A:A,Operadores!B:B))</f>
        <v>SANRON</v>
      </c>
      <c r="G2825" s="16" t="s">
        <v>17</v>
      </c>
      <c r="H2825" s="13">
        <v>20.1342</v>
      </c>
      <c r="I2825" s="18">
        <v>300.0</v>
      </c>
      <c r="J2825" s="15">
        <f t="shared" si="5"/>
        <v>6040.26</v>
      </c>
      <c r="K2825" s="10" t="str">
        <f t="array" ref="K2825">IFERROR(XLOOKUP(G2825,'Tipo de Carga'!A:A,'Tipo de Carga'!B:B))</f>
        <v>Autoabasto</v>
      </c>
      <c r="L2825" s="10">
        <f t="shared" si="2"/>
        <v>5</v>
      </c>
      <c r="M2825" s="10">
        <f t="shared" si="3"/>
        <v>28</v>
      </c>
      <c r="N2825" s="10">
        <f t="shared" si="4"/>
        <v>1</v>
      </c>
      <c r="O2825" s="10" t="str">
        <f t="array" ref="O2825">IFERROR(XLOOKUP(G2825,'Tipo de Carga'!A:A,'Tipo de Carga'!C:C))</f>
        <v>Diesel</v>
      </c>
    </row>
    <row r="2826">
      <c r="A2826" s="16">
        <v>1880.0</v>
      </c>
      <c r="B2826" s="10" t="str">
        <f t="array" ref="B2826">IFERROR(XLOOKUP(A2826,'Asignacion Ene'!A:A,'Asignacion Ene'!C:C))</f>
        <v>Circuitos</v>
      </c>
      <c r="C2826" s="10" t="str">
        <f t="array" ref="C2826">IFERROR(XLOOKUP(A2826,'Asignacion Ene'!A:A,'Asignacion Ene'!B:B))</f>
        <v>EC-03</v>
      </c>
      <c r="D2826" s="28">
        <v>45685.0</v>
      </c>
      <c r="E2826" s="16" t="s">
        <v>424</v>
      </c>
      <c r="F2826" s="10" t="str">
        <f t="array" ref="F2826">IFERROR(XLOOKUP(E2826,Operadores!A:A,Operadores!B:B))</f>
        <v>CRULE</v>
      </c>
      <c r="G2826" s="16" t="s">
        <v>17</v>
      </c>
      <c r="H2826" s="13">
        <v>20.1342</v>
      </c>
      <c r="I2826" s="18">
        <v>359.0</v>
      </c>
      <c r="J2826" s="15">
        <f t="shared" si="5"/>
        <v>7228.1778</v>
      </c>
      <c r="K2826" s="10" t="str">
        <f t="array" ref="K2826">IFERROR(XLOOKUP(G2826,'Tipo de Carga'!A:A,'Tipo de Carga'!B:B))</f>
        <v>Autoabasto</v>
      </c>
      <c r="L2826" s="10">
        <f t="shared" si="2"/>
        <v>5</v>
      </c>
      <c r="M2826" s="10">
        <f t="shared" si="3"/>
        <v>28</v>
      </c>
      <c r="N2826" s="10">
        <f t="shared" si="4"/>
        <v>1</v>
      </c>
      <c r="O2826" s="10" t="str">
        <f t="array" ref="O2826">IFERROR(XLOOKUP(G2826,'Tipo de Carga'!A:A,'Tipo de Carga'!C:C))</f>
        <v>Diesel</v>
      </c>
    </row>
    <row r="2827">
      <c r="A2827" s="16">
        <v>1724.0</v>
      </c>
      <c r="B2827" s="10" t="str">
        <f t="array" ref="B2827">IFERROR(XLOOKUP(A2827,'Asignacion Ene'!A:A,'Asignacion Ene'!C:C))</f>
        <v>Liverpool Local</v>
      </c>
      <c r="C2827" s="10" t="str">
        <f t="array" ref="C2827">IFERROR(XLOOKUP(A2827,'Asignacion Ene'!A:A,'Asignacion Ene'!B:B))</f>
        <v>EC-01</v>
      </c>
      <c r="D2827" s="28">
        <v>45685.0</v>
      </c>
      <c r="E2827" s="16" t="s">
        <v>57</v>
      </c>
      <c r="F2827" s="10" t="str">
        <f t="array" ref="F2827">IFERROR(XLOOKUP(E2827,Operadores!A:A,Operadores!B:B))</f>
        <v>REYJA01</v>
      </c>
      <c r="G2827" s="16" t="s">
        <v>17</v>
      </c>
      <c r="H2827" s="13">
        <v>20.1342</v>
      </c>
      <c r="I2827" s="18">
        <v>46.0</v>
      </c>
      <c r="J2827" s="15">
        <f t="shared" si="5"/>
        <v>926.1732</v>
      </c>
      <c r="K2827" s="10" t="str">
        <f t="array" ref="K2827">IFERROR(XLOOKUP(G2827,'Tipo de Carga'!A:A,'Tipo de Carga'!B:B))</f>
        <v>Autoabasto</v>
      </c>
      <c r="L2827" s="10">
        <f t="shared" si="2"/>
        <v>5</v>
      </c>
      <c r="M2827" s="10">
        <f t="shared" si="3"/>
        <v>28</v>
      </c>
      <c r="N2827" s="10">
        <f t="shared" si="4"/>
        <v>1</v>
      </c>
      <c r="O2827" s="10" t="str">
        <f t="array" ref="O2827">IFERROR(XLOOKUP(G2827,'Tipo de Carga'!A:A,'Tipo de Carga'!C:C))</f>
        <v>Diesel</v>
      </c>
    </row>
    <row r="2828">
      <c r="A2828" s="16">
        <v>1724.0</v>
      </c>
      <c r="B2828" s="10" t="str">
        <f t="array" ref="B2828">IFERROR(XLOOKUP(A2828,'Asignacion Ene'!A:A,'Asignacion Ene'!C:C))</f>
        <v>Liverpool Local</v>
      </c>
      <c r="C2828" s="10" t="str">
        <f t="array" ref="C2828">IFERROR(XLOOKUP(A2828,'Asignacion Ene'!A:A,'Asignacion Ene'!B:B))</f>
        <v>EC-01</v>
      </c>
      <c r="D2828" s="28">
        <v>45685.0</v>
      </c>
      <c r="E2828" s="16" t="s">
        <v>57</v>
      </c>
      <c r="F2828" s="10" t="str">
        <f t="array" ref="F2828">IFERROR(XLOOKUP(E2828,Operadores!A:A,Operadores!B:B))</f>
        <v>REYJA01</v>
      </c>
      <c r="G2828" s="16" t="s">
        <v>17</v>
      </c>
      <c r="H2828" s="13">
        <v>20.1342</v>
      </c>
      <c r="I2828" s="18">
        <v>278.0</v>
      </c>
      <c r="J2828" s="15">
        <f t="shared" si="5"/>
        <v>5597.3076</v>
      </c>
      <c r="K2828" s="10" t="str">
        <f t="array" ref="K2828">IFERROR(XLOOKUP(G2828,'Tipo de Carga'!A:A,'Tipo de Carga'!B:B))</f>
        <v>Autoabasto</v>
      </c>
      <c r="L2828" s="10">
        <f t="shared" si="2"/>
        <v>5</v>
      </c>
      <c r="M2828" s="10">
        <f t="shared" si="3"/>
        <v>28</v>
      </c>
      <c r="N2828" s="10">
        <f t="shared" si="4"/>
        <v>1</v>
      </c>
      <c r="O2828" s="10" t="str">
        <f t="array" ref="O2828">IFERROR(XLOOKUP(G2828,'Tipo de Carga'!A:A,'Tipo de Carga'!C:C))</f>
        <v>Diesel</v>
      </c>
    </row>
    <row r="2829">
      <c r="A2829" s="16">
        <v>1865.0</v>
      </c>
      <c r="B2829" s="10" t="str">
        <f t="array" ref="B2829">IFERROR(XLOOKUP(A2829,'Asignacion Ene'!A:A,'Asignacion Ene'!C:C))</f>
        <v>Circuitos</v>
      </c>
      <c r="C2829" s="10" t="str">
        <f t="array" ref="C2829">IFERROR(XLOOKUP(A2829,'Asignacion Ene'!A:A,'Asignacion Ene'!B:B))</f>
        <v>EC-03</v>
      </c>
      <c r="D2829" s="28">
        <v>45685.0</v>
      </c>
      <c r="E2829" s="16" t="s">
        <v>131</v>
      </c>
      <c r="F2829" s="10" t="str">
        <f t="array" ref="F2829">IFERROR(XLOOKUP(E2829,Operadores!A:A,Operadores!B:B))</f>
        <v>REYRAU</v>
      </c>
      <c r="G2829" s="16" t="s">
        <v>17</v>
      </c>
      <c r="H2829" s="13">
        <v>20.1342</v>
      </c>
      <c r="I2829" s="18">
        <v>346.0</v>
      </c>
      <c r="J2829" s="15">
        <f t="shared" si="5"/>
        <v>6966.4332</v>
      </c>
      <c r="K2829" s="10" t="str">
        <f t="array" ref="K2829">IFERROR(XLOOKUP(G2829,'Tipo de Carga'!A:A,'Tipo de Carga'!B:B))</f>
        <v>Autoabasto</v>
      </c>
      <c r="L2829" s="10">
        <f t="shared" si="2"/>
        <v>5</v>
      </c>
      <c r="M2829" s="10">
        <f t="shared" si="3"/>
        <v>28</v>
      </c>
      <c r="N2829" s="10">
        <f t="shared" si="4"/>
        <v>1</v>
      </c>
      <c r="O2829" s="10" t="str">
        <f t="array" ref="O2829">IFERROR(XLOOKUP(G2829,'Tipo de Carga'!A:A,'Tipo de Carga'!C:C))</f>
        <v>Diesel</v>
      </c>
    </row>
    <row r="2830">
      <c r="A2830" s="16">
        <v>2104.0</v>
      </c>
      <c r="B2830" s="10" t="str">
        <f t="array" ref="B2830">IFERROR(XLOOKUP(A2830,'Asignacion Ene'!A:A,'Asignacion Ene'!C:C))</f>
        <v>Available</v>
      </c>
      <c r="C2830" s="10" t="str">
        <f t="array" ref="C2830">IFERROR(XLOOKUP(A2830,'Asignacion Ene'!A:A,'Asignacion Ene'!B:B))</f>
        <v>TTE</v>
      </c>
      <c r="D2830" s="28">
        <v>45685.0</v>
      </c>
      <c r="E2830" s="16" t="s">
        <v>133</v>
      </c>
      <c r="F2830" s="10" t="str">
        <f t="array" ref="F2830">IFERROR(XLOOKUP(E2830,Operadores!A:A,Operadores!B:B))</f>
        <v>GUTBE</v>
      </c>
      <c r="G2830" s="16" t="s">
        <v>17</v>
      </c>
      <c r="H2830" s="13">
        <v>20.1342</v>
      </c>
      <c r="I2830" s="18">
        <v>477.0</v>
      </c>
      <c r="J2830" s="15">
        <f t="shared" si="5"/>
        <v>9604.0134</v>
      </c>
      <c r="K2830" s="10" t="str">
        <f t="array" ref="K2830">IFERROR(XLOOKUP(G2830,'Tipo de Carga'!A:A,'Tipo de Carga'!B:B))</f>
        <v>Autoabasto</v>
      </c>
      <c r="L2830" s="10">
        <f t="shared" si="2"/>
        <v>5</v>
      </c>
      <c r="M2830" s="10">
        <f t="shared" si="3"/>
        <v>28</v>
      </c>
      <c r="N2830" s="10">
        <f t="shared" si="4"/>
        <v>1</v>
      </c>
      <c r="O2830" s="10" t="str">
        <f t="array" ref="O2830">IFERROR(XLOOKUP(G2830,'Tipo de Carga'!A:A,'Tipo de Carga'!C:C))</f>
        <v>Diesel</v>
      </c>
    </row>
    <row r="2831">
      <c r="A2831" s="16">
        <v>1812.0</v>
      </c>
      <c r="B2831" s="10" t="str">
        <f t="array" ref="B2831">IFERROR(XLOOKUP(A2831,'Asignacion Ene'!A:A,'Asignacion Ene'!C:C))</f>
        <v>Patieros sucursal</v>
      </c>
      <c r="C2831" s="10" t="str">
        <f t="array" ref="C2831">IFERROR(XLOOKUP(A2831,'Asignacion Ene'!A:A,'Asignacion Ene'!B:B))</f>
        <v>EC-03</v>
      </c>
      <c r="D2831" s="28">
        <v>45685.0</v>
      </c>
      <c r="E2831" s="16" t="s">
        <v>201</v>
      </c>
      <c r="F2831" s="10" t="str">
        <f t="array" ref="F2831">IFERROR(XLOOKUP(E2831,Operadores!A:A,Operadores!B:B))</f>
        <v>REYVI01</v>
      </c>
      <c r="G2831" s="16" t="s">
        <v>17</v>
      </c>
      <c r="H2831" s="13">
        <v>20.1342</v>
      </c>
      <c r="I2831" s="18">
        <v>71.0</v>
      </c>
      <c r="J2831" s="15">
        <f t="shared" si="5"/>
        <v>1429.5282</v>
      </c>
      <c r="K2831" s="10" t="str">
        <f t="array" ref="K2831">IFERROR(XLOOKUP(G2831,'Tipo de Carga'!A:A,'Tipo de Carga'!B:B))</f>
        <v>Autoabasto</v>
      </c>
      <c r="L2831" s="10">
        <f t="shared" si="2"/>
        <v>5</v>
      </c>
      <c r="M2831" s="10">
        <f t="shared" si="3"/>
        <v>28</v>
      </c>
      <c r="N2831" s="10">
        <f t="shared" si="4"/>
        <v>1</v>
      </c>
      <c r="O2831" s="10" t="str">
        <f t="array" ref="O2831">IFERROR(XLOOKUP(G2831,'Tipo de Carga'!A:A,'Tipo de Carga'!C:C))</f>
        <v>Diesel</v>
      </c>
    </row>
    <row r="2832">
      <c r="A2832" s="16">
        <v>1952.0</v>
      </c>
      <c r="B2832" s="10" t="str">
        <f t="array" ref="B2832">IFERROR(XLOOKUP(A2832,'Asignacion Ene'!A:A,'Asignacion Ene'!C:C))</f>
        <v>MeLi asignado SD</v>
      </c>
      <c r="C2832" s="10" t="str">
        <f t="array" ref="C2832">IFERROR(XLOOKUP(A2832,'Asignacion Ene'!A:A,'Asignacion Ene'!B:B))</f>
        <v>EC-05</v>
      </c>
      <c r="D2832" s="28">
        <v>45685.0</v>
      </c>
      <c r="E2832" s="16" t="s">
        <v>345</v>
      </c>
      <c r="F2832" s="10" t="str">
        <f t="array" ref="F2832">IFERROR(XLOOKUP(E2832,Operadores!A:A,Operadores!B:B))</f>
        <v>TREJUA</v>
      </c>
      <c r="G2832" s="16" t="s">
        <v>17</v>
      </c>
      <c r="H2832" s="13">
        <v>20.1342</v>
      </c>
      <c r="I2832" s="18">
        <v>800.0</v>
      </c>
      <c r="J2832" s="15">
        <f t="shared" si="5"/>
        <v>16107.36</v>
      </c>
      <c r="K2832" s="10" t="str">
        <f t="array" ref="K2832">IFERROR(XLOOKUP(G2832,'Tipo de Carga'!A:A,'Tipo de Carga'!B:B))</f>
        <v>Autoabasto</v>
      </c>
      <c r="L2832" s="10">
        <f t="shared" si="2"/>
        <v>5</v>
      </c>
      <c r="M2832" s="10">
        <f t="shared" si="3"/>
        <v>28</v>
      </c>
      <c r="N2832" s="10">
        <f t="shared" si="4"/>
        <v>1</v>
      </c>
      <c r="O2832" s="10" t="str">
        <f t="array" ref="O2832">IFERROR(XLOOKUP(G2832,'Tipo de Carga'!A:A,'Tipo de Carga'!C:C))</f>
        <v>Diesel</v>
      </c>
    </row>
    <row r="2833">
      <c r="A2833" s="16">
        <v>1855.0</v>
      </c>
      <c r="B2833" s="10" t="str">
        <f t="array" ref="B2833">IFERROR(XLOOKUP(A2833,'Asignacion Ene'!A:A,'Asignacion Ene'!C:C))</f>
        <v>Circuitos</v>
      </c>
      <c r="C2833" s="10" t="str">
        <f t="array" ref="C2833">IFERROR(XLOOKUP(A2833,'Asignacion Ene'!A:A,'Asignacion Ene'!B:B))</f>
        <v>EC-03</v>
      </c>
      <c r="D2833" s="28">
        <v>45685.0</v>
      </c>
      <c r="E2833" s="16" t="s">
        <v>62</v>
      </c>
      <c r="F2833" s="10" t="str">
        <f t="array" ref="F2833">IFERROR(XLOOKUP(E2833,Operadores!A:A,Operadores!B:B))</f>
        <v>REYPED</v>
      </c>
      <c r="G2833" s="16" t="s">
        <v>17</v>
      </c>
      <c r="H2833" s="13">
        <v>20.1342</v>
      </c>
      <c r="I2833" s="18">
        <v>466.0</v>
      </c>
      <c r="J2833" s="15">
        <f t="shared" si="5"/>
        <v>9382.5372</v>
      </c>
      <c r="K2833" s="10" t="str">
        <f t="array" ref="K2833">IFERROR(XLOOKUP(G2833,'Tipo de Carga'!A:A,'Tipo de Carga'!B:B))</f>
        <v>Autoabasto</v>
      </c>
      <c r="L2833" s="10">
        <f t="shared" si="2"/>
        <v>5</v>
      </c>
      <c r="M2833" s="10">
        <f t="shared" si="3"/>
        <v>28</v>
      </c>
      <c r="N2833" s="10">
        <f t="shared" si="4"/>
        <v>1</v>
      </c>
      <c r="O2833" s="10" t="str">
        <f t="array" ref="O2833">IFERROR(XLOOKUP(G2833,'Tipo de Carga'!A:A,'Tipo de Carga'!C:C))</f>
        <v>Diesel</v>
      </c>
    </row>
    <row r="2834">
      <c r="A2834" s="16">
        <v>2035.0</v>
      </c>
      <c r="B2834" s="10" t="str">
        <f t="array" ref="B2834">IFERROR(XLOOKUP(A2834,'Asignacion Ene'!A:A,'Asignacion Ene'!C:C))</f>
        <v>Liverpool Local</v>
      </c>
      <c r="C2834" s="10" t="str">
        <f t="array" ref="C2834">IFERROR(XLOOKUP(A2834,'Asignacion Ene'!A:A,'Asignacion Ene'!B:B))</f>
        <v>EC-01</v>
      </c>
      <c r="D2834" s="28">
        <v>45685.0</v>
      </c>
      <c r="E2834" s="16" t="s">
        <v>66</v>
      </c>
      <c r="F2834" s="10" t="str">
        <f t="array" ref="F2834">IFERROR(XLOOKUP(E2834,Operadores!A:A,Operadores!B:B))</f>
        <v>LOPALF</v>
      </c>
      <c r="G2834" s="16" t="s">
        <v>17</v>
      </c>
      <c r="H2834" s="13">
        <v>20.1342</v>
      </c>
      <c r="I2834" s="18">
        <v>74.0</v>
      </c>
      <c r="J2834" s="15">
        <f t="shared" si="5"/>
        <v>1489.9308</v>
      </c>
      <c r="K2834" s="10" t="str">
        <f t="array" ref="K2834">IFERROR(XLOOKUP(G2834,'Tipo de Carga'!A:A,'Tipo de Carga'!B:B))</f>
        <v>Autoabasto</v>
      </c>
      <c r="L2834" s="10">
        <f t="shared" si="2"/>
        <v>5</v>
      </c>
      <c r="M2834" s="10">
        <f t="shared" si="3"/>
        <v>28</v>
      </c>
      <c r="N2834" s="10">
        <f t="shared" si="4"/>
        <v>1</v>
      </c>
      <c r="O2834" s="10" t="str">
        <f t="array" ref="O2834">IFERROR(XLOOKUP(G2834,'Tipo de Carga'!A:A,'Tipo de Carga'!C:C))</f>
        <v>Diesel</v>
      </c>
    </row>
    <row r="2835">
      <c r="A2835" s="16">
        <v>1885.0</v>
      </c>
      <c r="B2835" s="10" t="str">
        <f t="array" ref="B2835">IFERROR(XLOOKUP(A2835,'Asignacion Ene'!A:A,'Asignacion Ene'!C:C))</f>
        <v>Liverpool Local</v>
      </c>
      <c r="C2835" s="10" t="str">
        <f t="array" ref="C2835">IFERROR(XLOOKUP(A2835,'Asignacion Ene'!A:A,'Asignacion Ene'!B:B))</f>
        <v>EC-01</v>
      </c>
      <c r="D2835" s="28">
        <v>45685.0</v>
      </c>
      <c r="E2835" s="16" t="s">
        <v>302</v>
      </c>
      <c r="F2835" s="10" t="str">
        <f t="array" ref="F2835">IFERROR(XLOOKUP(E2835,Operadores!A:A,Operadores!B:B))</f>
        <v>PANJU</v>
      </c>
      <c r="G2835" s="16" t="s">
        <v>17</v>
      </c>
      <c r="H2835" s="13">
        <v>20.1342</v>
      </c>
      <c r="I2835" s="18">
        <v>670.0</v>
      </c>
      <c r="J2835" s="15">
        <f t="shared" si="5"/>
        <v>13489.914</v>
      </c>
      <c r="K2835" s="10" t="str">
        <f t="array" ref="K2835">IFERROR(XLOOKUP(G2835,'Tipo de Carga'!A:A,'Tipo de Carga'!B:B))</f>
        <v>Autoabasto</v>
      </c>
      <c r="L2835" s="10">
        <f t="shared" si="2"/>
        <v>5</v>
      </c>
      <c r="M2835" s="10">
        <f t="shared" si="3"/>
        <v>28</v>
      </c>
      <c r="N2835" s="10">
        <f t="shared" si="4"/>
        <v>1</v>
      </c>
      <c r="O2835" s="10" t="str">
        <f t="array" ref="O2835">IFERROR(XLOOKUP(G2835,'Tipo de Carga'!A:A,'Tipo de Carga'!C:C))</f>
        <v>Diesel</v>
      </c>
    </row>
    <row r="2836">
      <c r="A2836" s="16">
        <v>2040.0</v>
      </c>
      <c r="B2836" s="10" t="str">
        <f t="array" ref="B2836">IFERROR(XLOOKUP(A2836,'Asignacion Ene'!A:A,'Asignacion Ene'!C:C))</f>
        <v>Liverpool Local</v>
      </c>
      <c r="C2836" s="10" t="str">
        <f t="array" ref="C2836">IFERROR(XLOOKUP(A2836,'Asignacion Ene'!A:A,'Asignacion Ene'!B:B))</f>
        <v>EC-01</v>
      </c>
      <c r="D2836" s="28">
        <v>45685.0</v>
      </c>
      <c r="E2836" s="16" t="s">
        <v>69</v>
      </c>
      <c r="F2836" s="10" t="str">
        <f t="array" ref="F2836">IFERROR(XLOOKUP(E2836,Operadores!A:A,Operadores!B:B))</f>
        <v>GONAL01</v>
      </c>
      <c r="G2836" s="16" t="s">
        <v>17</v>
      </c>
      <c r="H2836" s="13">
        <v>20.1342</v>
      </c>
      <c r="I2836" s="18">
        <v>216.0</v>
      </c>
      <c r="J2836" s="15">
        <f t="shared" si="5"/>
        <v>4348.9872</v>
      </c>
      <c r="K2836" s="10" t="str">
        <f t="array" ref="K2836">IFERROR(XLOOKUP(G2836,'Tipo de Carga'!A:A,'Tipo de Carga'!B:B))</f>
        <v>Autoabasto</v>
      </c>
      <c r="L2836" s="10">
        <f t="shared" si="2"/>
        <v>5</v>
      </c>
      <c r="M2836" s="10">
        <f t="shared" si="3"/>
        <v>28</v>
      </c>
      <c r="N2836" s="10">
        <f t="shared" si="4"/>
        <v>1</v>
      </c>
      <c r="O2836" s="10" t="str">
        <f t="array" ref="O2836">IFERROR(XLOOKUP(G2836,'Tipo de Carga'!A:A,'Tipo de Carga'!C:C))</f>
        <v>Diesel</v>
      </c>
    </row>
    <row r="2837">
      <c r="A2837" s="16">
        <v>2042.0</v>
      </c>
      <c r="B2837" s="10" t="str">
        <f t="array" ref="B2837">IFERROR(XLOOKUP(A2837,'Asignacion Ene'!A:A,'Asignacion Ene'!C:C))</f>
        <v>Liverpool Local</v>
      </c>
      <c r="C2837" s="10" t="str">
        <f t="array" ref="C2837">IFERROR(XLOOKUP(A2837,'Asignacion Ene'!A:A,'Asignacion Ene'!B:B))</f>
        <v>EC-01</v>
      </c>
      <c r="D2837" s="28">
        <v>45685.0</v>
      </c>
      <c r="E2837" s="16" t="s">
        <v>150</v>
      </c>
      <c r="F2837" s="10" t="str">
        <f t="array" ref="F2837">IFERROR(XLOOKUP(E2837,Operadores!A:A,Operadores!B:B))</f>
        <v>JUAOSC</v>
      </c>
      <c r="G2837" s="16" t="s">
        <v>17</v>
      </c>
      <c r="H2837" s="13">
        <v>20.1342</v>
      </c>
      <c r="I2837" s="18">
        <v>412.0</v>
      </c>
      <c r="J2837" s="15">
        <f t="shared" si="5"/>
        <v>8295.2904</v>
      </c>
      <c r="K2837" s="10" t="str">
        <f t="array" ref="K2837">IFERROR(XLOOKUP(G2837,'Tipo de Carga'!A:A,'Tipo de Carga'!B:B))</f>
        <v>Autoabasto</v>
      </c>
      <c r="L2837" s="10">
        <f t="shared" si="2"/>
        <v>5</v>
      </c>
      <c r="M2837" s="10">
        <f t="shared" si="3"/>
        <v>28</v>
      </c>
      <c r="N2837" s="10">
        <f t="shared" si="4"/>
        <v>1</v>
      </c>
      <c r="O2837" s="10" t="str">
        <f t="array" ref="O2837">IFERROR(XLOOKUP(G2837,'Tipo de Carga'!A:A,'Tipo de Carga'!C:C))</f>
        <v>Diesel</v>
      </c>
    </row>
    <row r="2838">
      <c r="A2838" s="16">
        <v>1839.0</v>
      </c>
      <c r="B2838" s="10" t="str">
        <f t="array" ref="B2838">IFERROR(XLOOKUP(A2838,'Asignacion Ene'!A:A,'Asignacion Ene'!C:C))</f>
        <v>Liverpool Local</v>
      </c>
      <c r="C2838" s="10" t="str">
        <f t="array" ref="C2838">IFERROR(XLOOKUP(A2838,'Asignacion Ene'!A:A,'Asignacion Ene'!B:B))</f>
        <v>EC-01</v>
      </c>
      <c r="D2838" s="28">
        <v>45685.0</v>
      </c>
      <c r="E2838" s="16" t="s">
        <v>19</v>
      </c>
      <c r="F2838" s="10" t="str">
        <f t="array" ref="F2838">IFERROR(XLOOKUP(E2838,Operadores!A:A,Operadores!B:B))</f>
        <v>PERANT</v>
      </c>
      <c r="G2838" s="16" t="s">
        <v>17</v>
      </c>
      <c r="H2838" s="13">
        <v>20.1342</v>
      </c>
      <c r="I2838" s="18">
        <v>774.0</v>
      </c>
      <c r="J2838" s="15">
        <f t="shared" si="5"/>
        <v>15583.8708</v>
      </c>
      <c r="K2838" s="10" t="str">
        <f t="array" ref="K2838">IFERROR(XLOOKUP(G2838,'Tipo de Carga'!A:A,'Tipo de Carga'!B:B))</f>
        <v>Autoabasto</v>
      </c>
      <c r="L2838" s="10">
        <f t="shared" si="2"/>
        <v>5</v>
      </c>
      <c r="M2838" s="10">
        <f t="shared" si="3"/>
        <v>28</v>
      </c>
      <c r="N2838" s="10">
        <f t="shared" si="4"/>
        <v>1</v>
      </c>
      <c r="O2838" s="10" t="str">
        <f t="array" ref="O2838">IFERROR(XLOOKUP(G2838,'Tipo de Carga'!A:A,'Tipo de Carga'!C:C))</f>
        <v>Diesel</v>
      </c>
    </row>
    <row r="2839">
      <c r="A2839" s="16">
        <v>1752.0</v>
      </c>
      <c r="B2839" s="10" t="str">
        <f t="array" ref="B2839">IFERROR(XLOOKUP(A2839,'Asignacion Ene'!A:A,'Asignacion Ene'!C:C))</f>
        <v>Liverpool Local</v>
      </c>
      <c r="C2839" s="10" t="str">
        <f t="array" ref="C2839">IFERROR(XLOOKUP(A2839,'Asignacion Ene'!A:A,'Asignacion Ene'!B:B))</f>
        <v>EC-01</v>
      </c>
      <c r="D2839" s="28">
        <v>45685.0</v>
      </c>
      <c r="E2839" s="16" t="s">
        <v>238</v>
      </c>
      <c r="F2839" s="10" t="str">
        <f t="array" ref="F2839">IFERROR(XLOOKUP(E2839,Operadores!A:A,Operadores!B:B))</f>
        <v>ROBJUA01</v>
      </c>
      <c r="G2839" s="16" t="s">
        <v>17</v>
      </c>
      <c r="H2839" s="13">
        <v>20.1342</v>
      </c>
      <c r="I2839" s="18">
        <v>392.0</v>
      </c>
      <c r="J2839" s="15">
        <f t="shared" si="5"/>
        <v>7892.6064</v>
      </c>
      <c r="K2839" s="10" t="str">
        <f t="array" ref="K2839">IFERROR(XLOOKUP(G2839,'Tipo de Carga'!A:A,'Tipo de Carga'!B:B))</f>
        <v>Autoabasto</v>
      </c>
      <c r="L2839" s="10">
        <f t="shared" si="2"/>
        <v>5</v>
      </c>
      <c r="M2839" s="10">
        <f t="shared" si="3"/>
        <v>28</v>
      </c>
      <c r="N2839" s="10">
        <f t="shared" si="4"/>
        <v>1</v>
      </c>
      <c r="O2839" s="10" t="str">
        <f t="array" ref="O2839">IFERROR(XLOOKUP(G2839,'Tipo de Carga'!A:A,'Tipo de Carga'!C:C))</f>
        <v>Diesel</v>
      </c>
    </row>
    <row r="2840">
      <c r="A2840" s="16">
        <v>1788.0</v>
      </c>
      <c r="B2840" s="10" t="str">
        <f t="array" ref="B2840">IFERROR(XLOOKUP(A2840,'Asignacion Ene'!A:A,'Asignacion Ene'!C:C))</f>
        <v>Liverpool Local</v>
      </c>
      <c r="C2840" s="10" t="str">
        <f t="array" ref="C2840">IFERROR(XLOOKUP(A2840,'Asignacion Ene'!A:A,'Asignacion Ene'!B:B))</f>
        <v>EC-01</v>
      </c>
      <c r="D2840" s="28">
        <v>45685.0</v>
      </c>
      <c r="E2840" s="16" t="s">
        <v>115</v>
      </c>
      <c r="F2840" s="10" t="str">
        <f t="array" ref="F2840">IFERROR(XLOOKUP(E2840,Operadores!A:A,Operadores!B:B))</f>
        <v>PERMAR01</v>
      </c>
      <c r="G2840" s="16" t="s">
        <v>17</v>
      </c>
      <c r="H2840" s="13">
        <v>20.1342</v>
      </c>
      <c r="I2840" s="18">
        <v>345.0</v>
      </c>
      <c r="J2840" s="15">
        <f t="shared" si="5"/>
        <v>6946.299</v>
      </c>
      <c r="K2840" s="10" t="str">
        <f t="array" ref="K2840">IFERROR(XLOOKUP(G2840,'Tipo de Carga'!A:A,'Tipo de Carga'!B:B))</f>
        <v>Autoabasto</v>
      </c>
      <c r="L2840" s="10">
        <f t="shared" si="2"/>
        <v>5</v>
      </c>
      <c r="M2840" s="10">
        <f t="shared" si="3"/>
        <v>28</v>
      </c>
      <c r="N2840" s="10">
        <f t="shared" si="4"/>
        <v>1</v>
      </c>
      <c r="O2840" s="10" t="str">
        <f t="array" ref="O2840">IFERROR(XLOOKUP(G2840,'Tipo de Carga'!A:A,'Tipo de Carga'!C:C))</f>
        <v>Diesel</v>
      </c>
    </row>
    <row r="2841">
      <c r="A2841" s="16">
        <v>1748.0</v>
      </c>
      <c r="B2841" s="10" t="str">
        <f t="array" ref="B2841">IFERROR(XLOOKUP(A2841,'Asignacion Ene'!A:A,'Asignacion Ene'!C:C))</f>
        <v>Liverpool Local</v>
      </c>
      <c r="C2841" s="10" t="str">
        <f t="array" ref="C2841">IFERROR(XLOOKUP(A2841,'Asignacion Ene'!A:A,'Asignacion Ene'!B:B))</f>
        <v>EC-01</v>
      </c>
      <c r="D2841" s="28">
        <v>45685.0</v>
      </c>
      <c r="E2841" s="16" t="s">
        <v>391</v>
      </c>
      <c r="F2841" s="10" t="str">
        <f t="array" ref="F2841">IFERROR(XLOOKUP(E2841,Operadores!A:A,Operadores!B:B))</f>
        <v>MARANT</v>
      </c>
      <c r="G2841" s="16" t="s">
        <v>17</v>
      </c>
      <c r="H2841" s="13">
        <v>20.1342</v>
      </c>
      <c r="I2841" s="18">
        <v>509.0</v>
      </c>
      <c r="J2841" s="15">
        <f t="shared" si="5"/>
        <v>10248.3078</v>
      </c>
      <c r="K2841" s="10" t="str">
        <f t="array" ref="K2841">IFERROR(XLOOKUP(G2841,'Tipo de Carga'!A:A,'Tipo de Carga'!B:B))</f>
        <v>Autoabasto</v>
      </c>
      <c r="L2841" s="10">
        <f t="shared" si="2"/>
        <v>5</v>
      </c>
      <c r="M2841" s="10">
        <f t="shared" si="3"/>
        <v>28</v>
      </c>
      <c r="N2841" s="10">
        <f t="shared" si="4"/>
        <v>1</v>
      </c>
      <c r="O2841" s="10" t="str">
        <f t="array" ref="O2841">IFERROR(XLOOKUP(G2841,'Tipo de Carga'!A:A,'Tipo de Carga'!C:C))</f>
        <v>Diesel</v>
      </c>
    </row>
    <row r="2842">
      <c r="A2842" s="16">
        <v>1976.0</v>
      </c>
      <c r="B2842" s="10" t="str">
        <f t="array" ref="B2842">IFERROR(XLOOKUP(A2842,'Asignacion Ene'!A:A,'Asignacion Ene'!C:C))</f>
        <v>MeLi asignado SD</v>
      </c>
      <c r="C2842" s="10" t="str">
        <f t="array" ref="C2842">IFERROR(XLOOKUP(A2842,'Asignacion Ene'!A:A,'Asignacion Ene'!B:B))</f>
        <v>EC-05</v>
      </c>
      <c r="D2842" s="28">
        <v>45685.0</v>
      </c>
      <c r="E2842" s="16" t="s">
        <v>300</v>
      </c>
      <c r="F2842" s="10" t="str">
        <f t="array" ref="F2842">IFERROR(XLOOKUP(E2842,Operadores!A:A,Operadores!B:B))</f>
        <v>BAUGEO</v>
      </c>
      <c r="G2842" s="16" t="s">
        <v>17</v>
      </c>
      <c r="H2842" s="13">
        <v>20.1342</v>
      </c>
      <c r="I2842" s="18">
        <v>610.0</v>
      </c>
      <c r="J2842" s="15">
        <f t="shared" si="5"/>
        <v>12281.862</v>
      </c>
      <c r="K2842" s="10" t="str">
        <f t="array" ref="K2842">IFERROR(XLOOKUP(G2842,'Tipo de Carga'!A:A,'Tipo de Carga'!B:B))</f>
        <v>Autoabasto</v>
      </c>
      <c r="L2842" s="10">
        <f t="shared" si="2"/>
        <v>5</v>
      </c>
      <c r="M2842" s="10">
        <f t="shared" si="3"/>
        <v>28</v>
      </c>
      <c r="N2842" s="10">
        <f t="shared" si="4"/>
        <v>1</v>
      </c>
      <c r="O2842" s="10" t="str">
        <f t="array" ref="O2842">IFERROR(XLOOKUP(G2842,'Tipo de Carga'!A:A,'Tipo de Carga'!C:C))</f>
        <v>Diesel</v>
      </c>
    </row>
    <row r="2843">
      <c r="A2843" s="16">
        <v>1954.0</v>
      </c>
      <c r="B2843" s="10" t="str">
        <f t="array" ref="B2843">IFERROR(XLOOKUP(A2843,'Asignacion Ene'!A:A,'Asignacion Ene'!C:C))</f>
        <v>MeLi asignado SD</v>
      </c>
      <c r="C2843" s="10" t="str">
        <f t="array" ref="C2843">IFERROR(XLOOKUP(A2843,'Asignacion Ene'!A:A,'Asignacion Ene'!B:B))</f>
        <v>EC-05</v>
      </c>
      <c r="D2843" s="28">
        <v>45685.0</v>
      </c>
      <c r="E2843" s="16" t="s">
        <v>341</v>
      </c>
      <c r="F2843" s="10" t="str">
        <f t="array" ref="F2843">IFERROR(XLOOKUP(E2843,Operadores!A:A,Operadores!B:B))</f>
        <v>ESTZAI</v>
      </c>
      <c r="G2843" s="16" t="s">
        <v>17</v>
      </c>
      <c r="H2843" s="13">
        <v>20.1342</v>
      </c>
      <c r="I2843" s="18">
        <v>545.0</v>
      </c>
      <c r="J2843" s="15">
        <f t="shared" si="5"/>
        <v>10973.139</v>
      </c>
      <c r="K2843" s="10" t="str">
        <f t="array" ref="K2843">IFERROR(XLOOKUP(G2843,'Tipo de Carga'!A:A,'Tipo de Carga'!B:B))</f>
        <v>Autoabasto</v>
      </c>
      <c r="L2843" s="10">
        <f t="shared" si="2"/>
        <v>5</v>
      </c>
      <c r="M2843" s="10">
        <f t="shared" si="3"/>
        <v>28</v>
      </c>
      <c r="N2843" s="10">
        <f t="shared" si="4"/>
        <v>1</v>
      </c>
      <c r="O2843" s="10" t="str">
        <f t="array" ref="O2843">IFERROR(XLOOKUP(G2843,'Tipo de Carga'!A:A,'Tipo de Carga'!C:C))</f>
        <v>Diesel</v>
      </c>
    </row>
    <row r="2844">
      <c r="A2844" s="16">
        <v>1853.0</v>
      </c>
      <c r="B2844" s="10" t="str">
        <f t="array" ref="B2844">IFERROR(XLOOKUP(A2844,'Asignacion Ene'!A:A,'Asignacion Ene'!C:C))</f>
        <v>Sayer Sencillo</v>
      </c>
      <c r="C2844" s="10" t="str">
        <f t="array" ref="C2844">IFERROR(XLOOKUP(A2844,'Asignacion Ene'!A:A,'Asignacion Ene'!B:B))</f>
        <v>EC-04</v>
      </c>
      <c r="D2844" s="28">
        <v>45685.0</v>
      </c>
      <c r="E2844" s="16" t="s">
        <v>249</v>
      </c>
      <c r="F2844" s="10" t="str">
        <f t="array" ref="F2844">IFERROR(XLOOKUP(E2844,Operadores!A:A,Operadores!B:B))</f>
        <v>VARRUB</v>
      </c>
      <c r="G2844" s="16" t="s">
        <v>77</v>
      </c>
      <c r="H2844" s="13">
        <v>20.61695</v>
      </c>
      <c r="I2844" s="18">
        <v>852.0</v>
      </c>
      <c r="J2844" s="15">
        <f t="shared" si="5"/>
        <v>17565.6414</v>
      </c>
      <c r="K2844" s="10" t="str">
        <f t="array" ref="K2844">IFERROR(XLOOKUP(G2844,'Tipo de Carga'!A:A,'Tipo de Carga'!B:B))</f>
        <v>Autoabasto</v>
      </c>
      <c r="L2844" s="10">
        <f t="shared" si="2"/>
        <v>5</v>
      </c>
      <c r="M2844" s="10">
        <f t="shared" si="3"/>
        <v>28</v>
      </c>
      <c r="N2844" s="10">
        <f t="shared" si="4"/>
        <v>1</v>
      </c>
      <c r="O2844" s="10" t="str">
        <f t="array" ref="O2844">IFERROR(XLOOKUP(G2844,'Tipo de Carga'!A:A,'Tipo de Carga'!C:C))</f>
        <v>Diesel</v>
      </c>
    </row>
    <row r="2845">
      <c r="A2845" s="16">
        <v>1786.0</v>
      </c>
      <c r="B2845" s="10" t="str">
        <f t="array" ref="B2845">IFERROR(XLOOKUP(A2845,'Asignacion Ene'!A:A,'Asignacion Ene'!C:C))</f>
        <v>Sayer Sencillo</v>
      </c>
      <c r="C2845" s="10" t="str">
        <f t="array" ref="C2845">IFERROR(XLOOKUP(A2845,'Asignacion Ene'!A:A,'Asignacion Ene'!B:B))</f>
        <v>EC-04</v>
      </c>
      <c r="D2845" s="28">
        <v>45685.0</v>
      </c>
      <c r="E2845" s="16" t="s">
        <v>334</v>
      </c>
      <c r="F2845" s="10" t="str">
        <f t="array" ref="F2845">IFERROR(XLOOKUP(E2845,Operadores!A:A,Operadores!B:B))</f>
        <v>GARISM</v>
      </c>
      <c r="G2845" s="16" t="s">
        <v>77</v>
      </c>
      <c r="H2845" s="13">
        <v>20.61695</v>
      </c>
      <c r="I2845" s="18">
        <v>815.0</v>
      </c>
      <c r="J2845" s="15">
        <f t="shared" si="5"/>
        <v>16802.81425</v>
      </c>
      <c r="K2845" s="10" t="str">
        <f t="array" ref="K2845">IFERROR(XLOOKUP(G2845,'Tipo de Carga'!A:A,'Tipo de Carga'!B:B))</f>
        <v>Autoabasto</v>
      </c>
      <c r="L2845" s="10">
        <f t="shared" si="2"/>
        <v>5</v>
      </c>
      <c r="M2845" s="10">
        <f t="shared" si="3"/>
        <v>28</v>
      </c>
      <c r="N2845" s="10">
        <f t="shared" si="4"/>
        <v>1</v>
      </c>
      <c r="O2845" s="10" t="str">
        <f t="array" ref="O2845">IFERROR(XLOOKUP(G2845,'Tipo de Carga'!A:A,'Tipo de Carga'!C:C))</f>
        <v>Diesel</v>
      </c>
    </row>
    <row r="2846">
      <c r="A2846" s="16">
        <v>2068.0</v>
      </c>
      <c r="B2846" s="10" t="str">
        <f t="array" ref="B2846">IFERROR(XLOOKUP(A2846,'Asignacion Ene'!A:A,'Asignacion Ene'!C:C))</f>
        <v>Sayer Pipas</v>
      </c>
      <c r="C2846" s="10" t="str">
        <f t="array" ref="C2846">IFERROR(XLOOKUP(A2846,'Asignacion Ene'!A:A,'Asignacion Ene'!B:B))</f>
        <v>EC-04</v>
      </c>
      <c r="D2846" s="28">
        <v>45685.0</v>
      </c>
      <c r="E2846" s="16" t="s">
        <v>356</v>
      </c>
      <c r="F2846" s="10" t="str">
        <f t="array" ref="F2846">IFERROR(XLOOKUP(E2846,Operadores!A:A,Operadores!B:B))</f>
        <v>LEMMIG</v>
      </c>
      <c r="G2846" s="16" t="s">
        <v>77</v>
      </c>
      <c r="H2846" s="13">
        <v>20.61695</v>
      </c>
      <c r="I2846" s="18">
        <v>975.0</v>
      </c>
      <c r="J2846" s="15">
        <f t="shared" si="5"/>
        <v>20101.52625</v>
      </c>
      <c r="K2846" s="10" t="str">
        <f t="array" ref="K2846">IFERROR(XLOOKUP(G2846,'Tipo de Carga'!A:A,'Tipo de Carga'!B:B))</f>
        <v>Autoabasto</v>
      </c>
      <c r="L2846" s="10">
        <f t="shared" si="2"/>
        <v>5</v>
      </c>
      <c r="M2846" s="10">
        <f t="shared" si="3"/>
        <v>28</v>
      </c>
      <c r="N2846" s="10">
        <f t="shared" si="4"/>
        <v>1</v>
      </c>
      <c r="O2846" s="10" t="str">
        <f t="array" ref="O2846">IFERROR(XLOOKUP(G2846,'Tipo de Carga'!A:A,'Tipo de Carga'!C:C))</f>
        <v>Diesel</v>
      </c>
    </row>
    <row r="2847">
      <c r="A2847" s="16">
        <v>1869.0</v>
      </c>
      <c r="B2847" s="10" t="str">
        <f t="array" ref="B2847">IFERROR(XLOOKUP(A2847,'Asignacion Ene'!A:A,'Asignacion Ene'!C:C))</f>
        <v>Circuitos</v>
      </c>
      <c r="C2847" s="10" t="str">
        <f t="array" ref="C2847">IFERROR(XLOOKUP(A2847,'Asignacion Ene'!A:A,'Asignacion Ene'!B:B))</f>
        <v>EC-03</v>
      </c>
      <c r="D2847" s="28">
        <v>45685.0</v>
      </c>
      <c r="E2847" s="16" t="s">
        <v>213</v>
      </c>
      <c r="F2847" s="10" t="str">
        <f t="array" ref="F2847">IFERROR(XLOOKUP(E2847,Operadores!A:A,Operadores!B:B))</f>
        <v>MERUBA</v>
      </c>
      <c r="G2847" s="16" t="s">
        <v>77</v>
      </c>
      <c r="H2847" s="13">
        <v>20.61695</v>
      </c>
      <c r="I2847" s="18">
        <v>440.0</v>
      </c>
      <c r="J2847" s="15">
        <f t="shared" si="5"/>
        <v>9071.458</v>
      </c>
      <c r="K2847" s="10" t="str">
        <f t="array" ref="K2847">IFERROR(XLOOKUP(G2847,'Tipo de Carga'!A:A,'Tipo de Carga'!B:B))</f>
        <v>Autoabasto</v>
      </c>
      <c r="L2847" s="10">
        <f t="shared" si="2"/>
        <v>5</v>
      </c>
      <c r="M2847" s="10">
        <f t="shared" si="3"/>
        <v>28</v>
      </c>
      <c r="N2847" s="10">
        <f t="shared" si="4"/>
        <v>1</v>
      </c>
      <c r="O2847" s="10" t="str">
        <f t="array" ref="O2847">IFERROR(XLOOKUP(G2847,'Tipo de Carga'!A:A,'Tipo de Carga'!C:C))</f>
        <v>Diesel</v>
      </c>
    </row>
    <row r="2848">
      <c r="A2848" s="16">
        <v>2085.0</v>
      </c>
      <c r="B2848" s="10" t="str">
        <f t="array" ref="B2848">IFERROR(XLOOKUP(A2848,'Asignacion Ene'!A:A,'Asignacion Ene'!C:C))</f>
        <v>PISA Gdl</v>
      </c>
      <c r="C2848" s="10" t="str">
        <f t="array" ref="C2848">IFERROR(XLOOKUP(A2848,'Asignacion Ene'!A:A,'Asignacion Ene'!B:B))</f>
        <v>EC-06</v>
      </c>
      <c r="D2848" s="28">
        <v>45685.0</v>
      </c>
      <c r="E2848" s="16" t="s">
        <v>416</v>
      </c>
      <c r="F2848" s="10" t="str">
        <f t="array" ref="F2848">IFERROR(XLOOKUP(E2848,Operadores!A:A,Operadores!B:B))</f>
        <v>MARLUI02</v>
      </c>
      <c r="G2848" s="16" t="s">
        <v>77</v>
      </c>
      <c r="H2848" s="13">
        <v>20.61695</v>
      </c>
      <c r="I2848" s="18">
        <v>524.0</v>
      </c>
      <c r="J2848" s="15">
        <f t="shared" si="5"/>
        <v>10803.2818</v>
      </c>
      <c r="K2848" s="10" t="str">
        <f t="array" ref="K2848">IFERROR(XLOOKUP(G2848,'Tipo de Carga'!A:A,'Tipo de Carga'!B:B))</f>
        <v>Autoabasto</v>
      </c>
      <c r="L2848" s="10">
        <f t="shared" si="2"/>
        <v>5</v>
      </c>
      <c r="M2848" s="10">
        <f t="shared" si="3"/>
        <v>28</v>
      </c>
      <c r="N2848" s="10">
        <f t="shared" si="4"/>
        <v>1</v>
      </c>
      <c r="O2848" s="10" t="str">
        <f t="array" ref="O2848">IFERROR(XLOOKUP(G2848,'Tipo de Carga'!A:A,'Tipo de Carga'!C:C))</f>
        <v>Diesel</v>
      </c>
    </row>
    <row r="2849">
      <c r="A2849" s="16">
        <v>1903.0</v>
      </c>
      <c r="B2849" s="10" t="str">
        <f t="array" ref="B2849">IFERROR(XLOOKUP(A2849,'Asignacion Ene'!A:A,'Asignacion Ene'!C:C))</f>
        <v>Sayer Vuelteros</v>
      </c>
      <c r="C2849" s="10" t="str">
        <f t="array" ref="C2849">IFERROR(XLOOKUP(A2849,'Asignacion Ene'!A:A,'Asignacion Ene'!B:B))</f>
        <v>EC-04</v>
      </c>
      <c r="D2849" s="28">
        <v>45685.0</v>
      </c>
      <c r="E2849" s="16" t="s">
        <v>273</v>
      </c>
      <c r="F2849" s="10" t="str">
        <f t="array" ref="F2849">IFERROR(XLOOKUP(E2849,Operadores!A:A,Operadores!B:B))</f>
        <v>HEREM</v>
      </c>
      <c r="G2849" s="16" t="s">
        <v>77</v>
      </c>
      <c r="H2849" s="13">
        <v>20.61695</v>
      </c>
      <c r="I2849" s="18">
        <v>560.0</v>
      </c>
      <c r="J2849" s="15">
        <f t="shared" si="5"/>
        <v>11545.492</v>
      </c>
      <c r="K2849" s="10" t="str">
        <f t="array" ref="K2849">IFERROR(XLOOKUP(G2849,'Tipo de Carga'!A:A,'Tipo de Carga'!B:B))</f>
        <v>Autoabasto</v>
      </c>
      <c r="L2849" s="10">
        <f t="shared" si="2"/>
        <v>5</v>
      </c>
      <c r="M2849" s="10">
        <f t="shared" si="3"/>
        <v>28</v>
      </c>
      <c r="N2849" s="10">
        <f t="shared" si="4"/>
        <v>1</v>
      </c>
      <c r="O2849" s="10" t="str">
        <f t="array" ref="O2849">IFERROR(XLOOKUP(G2849,'Tipo de Carga'!A:A,'Tipo de Carga'!C:C))</f>
        <v>Diesel</v>
      </c>
    </row>
    <row r="2850">
      <c r="A2850" s="16">
        <v>1968.0</v>
      </c>
      <c r="B2850" s="10" t="str">
        <f t="array" ref="B2850">IFERROR(XLOOKUP(A2850,'Asignacion Ene'!A:A,'Asignacion Ene'!C:C))</f>
        <v>Sayer Sencillo</v>
      </c>
      <c r="C2850" s="10" t="str">
        <f t="array" ref="C2850">IFERROR(XLOOKUP(A2850,'Asignacion Ene'!A:A,'Asignacion Ene'!B:B))</f>
        <v>EC-04</v>
      </c>
      <c r="D2850" s="28">
        <v>45685.0</v>
      </c>
      <c r="E2850" s="16" t="s">
        <v>330</v>
      </c>
      <c r="F2850" s="10" t="str">
        <f t="array" ref="F2850">IFERROR(XLOOKUP(E2850,Operadores!A:A,Operadores!B:B))</f>
        <v>MENIG</v>
      </c>
      <c r="G2850" s="16" t="s">
        <v>77</v>
      </c>
      <c r="H2850" s="13">
        <v>20.61695</v>
      </c>
      <c r="I2850" s="18">
        <v>810.0</v>
      </c>
      <c r="J2850" s="15">
        <f t="shared" si="5"/>
        <v>16699.7295</v>
      </c>
      <c r="K2850" s="10" t="str">
        <f t="array" ref="K2850">IFERROR(XLOOKUP(G2850,'Tipo de Carga'!A:A,'Tipo de Carga'!B:B))</f>
        <v>Autoabasto</v>
      </c>
      <c r="L2850" s="10">
        <f t="shared" si="2"/>
        <v>5</v>
      </c>
      <c r="M2850" s="10">
        <f t="shared" si="3"/>
        <v>28</v>
      </c>
      <c r="N2850" s="10">
        <f t="shared" si="4"/>
        <v>1</v>
      </c>
      <c r="O2850" s="10" t="str">
        <f t="array" ref="O2850">IFERROR(XLOOKUP(G2850,'Tipo de Carga'!A:A,'Tipo de Carga'!C:C))</f>
        <v>Diesel</v>
      </c>
    </row>
    <row r="2851">
      <c r="A2851" s="16">
        <v>1970.0</v>
      </c>
      <c r="B2851" s="10" t="str">
        <f t="array" ref="B2851">IFERROR(XLOOKUP(A2851,'Asignacion Ene'!A:A,'Asignacion Ene'!C:C))</f>
        <v>Sayer Vuelteros</v>
      </c>
      <c r="C2851" s="10" t="str">
        <f t="array" ref="C2851">IFERROR(XLOOKUP(A2851,'Asignacion Ene'!A:A,'Asignacion Ene'!B:B))</f>
        <v>EC-04</v>
      </c>
      <c r="D2851" s="28">
        <v>45685.0</v>
      </c>
      <c r="E2851" s="16" t="s">
        <v>155</v>
      </c>
      <c r="F2851" s="10" t="str">
        <f t="array" ref="F2851">IFERROR(XLOOKUP(E2851,Operadores!A:A,Operadores!B:B))</f>
        <v>HERLEX</v>
      </c>
      <c r="G2851" s="16" t="s">
        <v>77</v>
      </c>
      <c r="H2851" s="13">
        <v>20.61695</v>
      </c>
      <c r="I2851" s="18">
        <v>453.0</v>
      </c>
      <c r="J2851" s="15">
        <f t="shared" si="5"/>
        <v>9339.47835</v>
      </c>
      <c r="K2851" s="10" t="str">
        <f t="array" ref="K2851">IFERROR(XLOOKUP(G2851,'Tipo de Carga'!A:A,'Tipo de Carga'!B:B))</f>
        <v>Autoabasto</v>
      </c>
      <c r="L2851" s="10">
        <f t="shared" si="2"/>
        <v>5</v>
      </c>
      <c r="M2851" s="10">
        <f t="shared" si="3"/>
        <v>28</v>
      </c>
      <c r="N2851" s="10">
        <f t="shared" si="4"/>
        <v>1</v>
      </c>
      <c r="O2851" s="10" t="str">
        <f t="array" ref="O2851">IFERROR(XLOOKUP(G2851,'Tipo de Carga'!A:A,'Tipo de Carga'!C:C))</f>
        <v>Diesel</v>
      </c>
    </row>
    <row r="2852">
      <c r="A2852" s="16">
        <v>1862.0</v>
      </c>
      <c r="B2852" s="10" t="str">
        <f t="array" ref="B2852">IFERROR(XLOOKUP(A2852,'Asignacion Ene'!A:A,'Asignacion Ene'!C:C))</f>
        <v>Circuitos</v>
      </c>
      <c r="C2852" s="10" t="str">
        <f t="array" ref="C2852">IFERROR(XLOOKUP(A2852,'Asignacion Ene'!A:A,'Asignacion Ene'!B:B))</f>
        <v>EC-03</v>
      </c>
      <c r="D2852" s="28">
        <v>45685.0</v>
      </c>
      <c r="E2852" s="16" t="s">
        <v>359</v>
      </c>
      <c r="F2852" s="10" t="str">
        <f t="array" ref="F2852">IFERROR(XLOOKUP(E2852,Operadores!A:A,Operadores!B:B))</f>
        <v>PERRI</v>
      </c>
      <c r="G2852" s="16" t="s">
        <v>77</v>
      </c>
      <c r="H2852" s="13">
        <v>20.61695</v>
      </c>
      <c r="I2852" s="18">
        <v>834.0</v>
      </c>
      <c r="J2852" s="15">
        <f t="shared" si="5"/>
        <v>17194.5363</v>
      </c>
      <c r="K2852" s="10" t="str">
        <f t="array" ref="K2852">IFERROR(XLOOKUP(G2852,'Tipo de Carga'!A:A,'Tipo de Carga'!B:B))</f>
        <v>Autoabasto</v>
      </c>
      <c r="L2852" s="10">
        <f t="shared" si="2"/>
        <v>5</v>
      </c>
      <c r="M2852" s="10">
        <f t="shared" si="3"/>
        <v>28</v>
      </c>
      <c r="N2852" s="10">
        <f t="shared" si="4"/>
        <v>1</v>
      </c>
      <c r="O2852" s="10" t="str">
        <f t="array" ref="O2852">IFERROR(XLOOKUP(G2852,'Tipo de Carga'!A:A,'Tipo de Carga'!C:C))</f>
        <v>Diesel</v>
      </c>
    </row>
    <row r="2853">
      <c r="A2853" s="16">
        <v>1967.0</v>
      </c>
      <c r="B2853" s="10" t="str">
        <f t="array" ref="B2853">IFERROR(XLOOKUP(A2853,'Asignacion Ene'!A:A,'Asignacion Ene'!C:C))</f>
        <v>Sayer Sencillo</v>
      </c>
      <c r="C2853" s="10" t="str">
        <f t="array" ref="C2853">IFERROR(XLOOKUP(A2853,'Asignacion Ene'!A:A,'Asignacion Ene'!B:B))</f>
        <v>EC-04</v>
      </c>
      <c r="D2853" s="28">
        <v>45685.0</v>
      </c>
      <c r="E2853" s="16" t="s">
        <v>315</v>
      </c>
      <c r="F2853" s="10" t="str">
        <f t="array" ref="F2853">IFERROR(XLOOKUP(E2853,Operadores!A:A,Operadores!B:B))</f>
        <v>BARMIGX</v>
      </c>
      <c r="G2853" s="16" t="s">
        <v>77</v>
      </c>
      <c r="H2853" s="13">
        <v>20.61695</v>
      </c>
      <c r="I2853" s="18">
        <v>707.0</v>
      </c>
      <c r="J2853" s="15">
        <f t="shared" si="5"/>
        <v>14576.18365</v>
      </c>
      <c r="K2853" s="10" t="str">
        <f t="array" ref="K2853">IFERROR(XLOOKUP(G2853,'Tipo de Carga'!A:A,'Tipo de Carga'!B:B))</f>
        <v>Autoabasto</v>
      </c>
      <c r="L2853" s="10">
        <f t="shared" si="2"/>
        <v>5</v>
      </c>
      <c r="M2853" s="10">
        <f t="shared" si="3"/>
        <v>28</v>
      </c>
      <c r="N2853" s="10">
        <f t="shared" si="4"/>
        <v>1</v>
      </c>
      <c r="O2853" s="10" t="str">
        <f t="array" ref="O2853">IFERROR(XLOOKUP(G2853,'Tipo de Carga'!A:A,'Tipo de Carga'!C:C))</f>
        <v>Diesel</v>
      </c>
    </row>
    <row r="2854">
      <c r="A2854" s="16">
        <v>1933.0</v>
      </c>
      <c r="B2854" s="10" t="str">
        <f t="array" ref="B2854">IFERROR(XLOOKUP(A2854,'Asignacion Ene'!A:A,'Asignacion Ene'!C:C))</f>
        <v>Circuitos</v>
      </c>
      <c r="C2854" s="10" t="str">
        <f t="array" ref="C2854">IFERROR(XLOOKUP(A2854,'Asignacion Ene'!A:A,'Asignacion Ene'!B:B))</f>
        <v>EC-03</v>
      </c>
      <c r="D2854" s="28">
        <v>45685.0</v>
      </c>
      <c r="E2854" s="16" t="s">
        <v>87</v>
      </c>
      <c r="F2854" s="10" t="str">
        <f t="array" ref="F2854">IFERROR(XLOOKUP(E2854,Operadores!A:A,Operadores!B:B))</f>
        <v>OLIMAR01</v>
      </c>
      <c r="G2854" s="16" t="s">
        <v>83</v>
      </c>
      <c r="H2854" s="13">
        <v>19.25</v>
      </c>
      <c r="I2854" s="18">
        <v>396.0</v>
      </c>
      <c r="J2854" s="15">
        <f t="shared" si="5"/>
        <v>7623</v>
      </c>
      <c r="K2854" s="10" t="str">
        <f t="array" ref="K2854">IFERROR(XLOOKUP(G2854,'Tipo de Carga'!A:A,'Tipo de Carga'!B:B))</f>
        <v>Autoabasto</v>
      </c>
      <c r="L2854" s="10">
        <f t="shared" si="2"/>
        <v>5</v>
      </c>
      <c r="M2854" s="10">
        <f t="shared" si="3"/>
        <v>28</v>
      </c>
      <c r="N2854" s="10">
        <f t="shared" si="4"/>
        <v>1</v>
      </c>
      <c r="O2854" s="10" t="str">
        <f t="array" ref="O2854">IFERROR(XLOOKUP(G2854,'Tipo de Carga'!A:A,'Tipo de Carga'!C:C))</f>
        <v>Diesel</v>
      </c>
    </row>
    <row r="2855">
      <c r="A2855" s="16">
        <v>1796.0</v>
      </c>
      <c r="B2855" s="10" t="str">
        <f t="array" ref="B2855">IFERROR(XLOOKUP(A2855,'Asignacion Ene'!A:A,'Asignacion Ene'!C:C))</f>
        <v>Peñafiel Tlajomulco</v>
      </c>
      <c r="C2855" s="10" t="str">
        <f t="array" ref="C2855">IFERROR(XLOOKUP(A2855,'Asignacion Ene'!A:A,'Asignacion Ene'!B:B))</f>
        <v>EC-06</v>
      </c>
      <c r="D2855" s="28">
        <v>45685.0</v>
      </c>
      <c r="E2855" s="16" t="s">
        <v>157</v>
      </c>
      <c r="F2855" s="10" t="str">
        <f t="array" ref="F2855">IFERROR(XLOOKUP(E2855,Operadores!A:A,Operadores!B:B))</f>
        <v>FLOJOS02</v>
      </c>
      <c r="G2855" s="16" t="s">
        <v>83</v>
      </c>
      <c r="H2855" s="13">
        <v>19.25</v>
      </c>
      <c r="I2855" s="18">
        <v>207.0</v>
      </c>
      <c r="J2855" s="15">
        <f t="shared" si="5"/>
        <v>3984.75</v>
      </c>
      <c r="K2855" s="10" t="str">
        <f t="array" ref="K2855">IFERROR(XLOOKUP(G2855,'Tipo de Carga'!A:A,'Tipo de Carga'!B:B))</f>
        <v>Autoabasto</v>
      </c>
      <c r="L2855" s="10">
        <f t="shared" si="2"/>
        <v>5</v>
      </c>
      <c r="M2855" s="10">
        <f t="shared" si="3"/>
        <v>28</v>
      </c>
      <c r="N2855" s="10">
        <f t="shared" si="4"/>
        <v>1</v>
      </c>
      <c r="O2855" s="10" t="str">
        <f t="array" ref="O2855">IFERROR(XLOOKUP(G2855,'Tipo de Carga'!A:A,'Tipo de Carga'!C:C))</f>
        <v>Diesel</v>
      </c>
    </row>
    <row r="2856">
      <c r="A2856" s="16">
        <v>2056.0</v>
      </c>
      <c r="B2856" s="10" t="str">
        <f t="array" ref="B2856">IFERROR(XLOOKUP(A2856,'Asignacion Ene'!A:A,'Asignacion Ene'!C:C))</f>
        <v>PISA Gdl</v>
      </c>
      <c r="C2856" s="10" t="str">
        <f t="array" ref="C2856">IFERROR(XLOOKUP(A2856,'Asignacion Ene'!A:A,'Asignacion Ene'!B:B))</f>
        <v>EC-06</v>
      </c>
      <c r="D2856" s="28">
        <v>45685.0</v>
      </c>
      <c r="E2856" s="16" t="s">
        <v>336</v>
      </c>
      <c r="F2856" s="10" t="str">
        <f t="array" ref="F2856">IFERROR(XLOOKUP(E2856,Operadores!A:A,Operadores!B:B))</f>
        <v>AQUISA</v>
      </c>
      <c r="G2856" s="16" t="s">
        <v>83</v>
      </c>
      <c r="H2856" s="13">
        <v>19.25</v>
      </c>
      <c r="I2856" s="18">
        <v>607.0</v>
      </c>
      <c r="J2856" s="15">
        <f t="shared" si="5"/>
        <v>11684.75</v>
      </c>
      <c r="K2856" s="10" t="str">
        <f t="array" ref="K2856">IFERROR(XLOOKUP(G2856,'Tipo de Carga'!A:A,'Tipo de Carga'!B:B))</f>
        <v>Autoabasto</v>
      </c>
      <c r="L2856" s="10">
        <f t="shared" si="2"/>
        <v>5</v>
      </c>
      <c r="M2856" s="10">
        <f t="shared" si="3"/>
        <v>28</v>
      </c>
      <c r="N2856" s="10">
        <f t="shared" si="4"/>
        <v>1</v>
      </c>
      <c r="O2856" s="10" t="str">
        <f t="array" ref="O2856">IFERROR(XLOOKUP(G2856,'Tipo de Carga'!A:A,'Tipo de Carga'!C:C))</f>
        <v>Diesel</v>
      </c>
    </row>
    <row r="2857">
      <c r="A2857" s="16">
        <v>2044.0</v>
      </c>
      <c r="B2857" s="10" t="str">
        <f t="array" ref="B2857">IFERROR(XLOOKUP(A2857,'Asignacion Ene'!A:A,'Asignacion Ene'!C:C))</f>
        <v>PISA Gdl</v>
      </c>
      <c r="C2857" s="10" t="str">
        <f t="array" ref="C2857">IFERROR(XLOOKUP(A2857,'Asignacion Ene'!A:A,'Asignacion Ene'!B:B))</f>
        <v>EC-06</v>
      </c>
      <c r="D2857" s="28">
        <v>45685.0</v>
      </c>
      <c r="E2857" s="16" t="s">
        <v>162</v>
      </c>
      <c r="F2857" s="10" t="str">
        <f t="array" ref="F2857">IFERROR(XLOOKUP(E2857,Operadores!A:A,Operadores!B:B))</f>
        <v>ROSCES</v>
      </c>
      <c r="G2857" s="16" t="s">
        <v>83</v>
      </c>
      <c r="H2857" s="13">
        <v>19.25</v>
      </c>
      <c r="I2857" s="18">
        <v>495.0</v>
      </c>
      <c r="J2857" s="15">
        <f t="shared" si="5"/>
        <v>9528.75</v>
      </c>
      <c r="K2857" s="10" t="str">
        <f t="array" ref="K2857">IFERROR(XLOOKUP(G2857,'Tipo de Carga'!A:A,'Tipo de Carga'!B:B))</f>
        <v>Autoabasto</v>
      </c>
      <c r="L2857" s="10">
        <f t="shared" si="2"/>
        <v>5</v>
      </c>
      <c r="M2857" s="10">
        <f t="shared" si="3"/>
        <v>28</v>
      </c>
      <c r="N2857" s="10">
        <f t="shared" si="4"/>
        <v>1</v>
      </c>
      <c r="O2857" s="10" t="str">
        <f t="array" ref="O2857">IFERROR(XLOOKUP(G2857,'Tipo de Carga'!A:A,'Tipo de Carga'!C:C))</f>
        <v>Diesel</v>
      </c>
    </row>
    <row r="2858">
      <c r="A2858" s="16">
        <v>1774.0</v>
      </c>
      <c r="B2858" s="10" t="str">
        <f t="array" ref="B2858">IFERROR(XLOOKUP(A2858,'Asignacion Ene'!A:A,'Asignacion Ene'!C:C))</f>
        <v>Circuitos</v>
      </c>
      <c r="C2858" s="10" t="str">
        <f t="array" ref="C2858">IFERROR(XLOOKUP(A2858,'Asignacion Ene'!A:A,'Asignacion Ene'!B:B))</f>
        <v>EC-03</v>
      </c>
      <c r="D2858" s="28">
        <v>45685.0</v>
      </c>
      <c r="E2858" s="16" t="s">
        <v>397</v>
      </c>
      <c r="F2858" s="10" t="str">
        <f t="array" ref="F2858">IFERROR(XLOOKUP(E2858,Operadores!A:A,Operadores!B:B))</f>
        <v>CASSA</v>
      </c>
      <c r="G2858" s="16" t="s">
        <v>86</v>
      </c>
      <c r="H2858" s="13">
        <v>19.38</v>
      </c>
      <c r="I2858" s="18">
        <v>485.0</v>
      </c>
      <c r="J2858" s="15">
        <f t="shared" si="5"/>
        <v>9399.3</v>
      </c>
      <c r="K2858" s="10" t="str">
        <f t="array" ref="K2858">IFERROR(XLOOKUP(G2858,'Tipo de Carga'!A:A,'Tipo de Carga'!B:B))</f>
        <v>Autoabasto</v>
      </c>
      <c r="L2858" s="10">
        <f t="shared" si="2"/>
        <v>5</v>
      </c>
      <c r="M2858" s="10">
        <f t="shared" si="3"/>
        <v>28</v>
      </c>
      <c r="N2858" s="10">
        <f t="shared" si="4"/>
        <v>1</v>
      </c>
      <c r="O2858" s="10" t="str">
        <f t="array" ref="O2858">IFERROR(XLOOKUP(G2858,'Tipo de Carga'!A:A,'Tipo de Carga'!C:C))</f>
        <v>Diesel</v>
      </c>
    </row>
    <row r="2859">
      <c r="A2859" s="16">
        <v>1932.0</v>
      </c>
      <c r="B2859" s="10" t="str">
        <f t="array" ref="B2859">IFERROR(XLOOKUP(A2859,'Asignacion Ene'!A:A,'Asignacion Ene'!C:C))</f>
        <v>Circuitos</v>
      </c>
      <c r="C2859" s="10" t="str">
        <f t="array" ref="C2859">IFERROR(XLOOKUP(A2859,'Asignacion Ene'!A:A,'Asignacion Ene'!B:B))</f>
        <v>EC-03</v>
      </c>
      <c r="D2859" s="28">
        <v>45685.0</v>
      </c>
      <c r="E2859" s="16" t="s">
        <v>151</v>
      </c>
      <c r="F2859" s="10" t="str">
        <f t="array" ref="F2859">IFERROR(XLOOKUP(E2859,Operadores!A:A,Operadores!B:B))</f>
        <v>FERRI</v>
      </c>
      <c r="G2859" s="16" t="s">
        <v>86</v>
      </c>
      <c r="H2859" s="13">
        <v>19.38</v>
      </c>
      <c r="I2859" s="18">
        <v>340.0</v>
      </c>
      <c r="J2859" s="15">
        <f t="shared" si="5"/>
        <v>6589.2</v>
      </c>
      <c r="K2859" s="10" t="str">
        <f t="array" ref="K2859">IFERROR(XLOOKUP(G2859,'Tipo de Carga'!A:A,'Tipo de Carga'!B:B))</f>
        <v>Autoabasto</v>
      </c>
      <c r="L2859" s="10">
        <f t="shared" si="2"/>
        <v>5</v>
      </c>
      <c r="M2859" s="10">
        <f t="shared" si="3"/>
        <v>28</v>
      </c>
      <c r="N2859" s="10">
        <f t="shared" si="4"/>
        <v>1</v>
      </c>
      <c r="O2859" s="10" t="str">
        <f t="array" ref="O2859">IFERROR(XLOOKUP(G2859,'Tipo de Carga'!A:A,'Tipo de Carga'!C:C))</f>
        <v>Diesel</v>
      </c>
    </row>
    <row r="2860">
      <c r="A2860" s="16">
        <v>1936.0</v>
      </c>
      <c r="B2860" s="10" t="str">
        <f t="array" ref="B2860">IFERROR(XLOOKUP(A2860,'Asignacion Ene'!A:A,'Asignacion Ene'!C:C))</f>
        <v>Circuitos</v>
      </c>
      <c r="C2860" s="10" t="str">
        <f t="array" ref="C2860">IFERROR(XLOOKUP(A2860,'Asignacion Ene'!A:A,'Asignacion Ene'!B:B))</f>
        <v>EC-03</v>
      </c>
      <c r="D2860" s="28">
        <v>45685.0</v>
      </c>
      <c r="E2860" s="16" t="s">
        <v>105</v>
      </c>
      <c r="F2860" s="10" t="str">
        <f t="array" ref="F2860">IFERROR(XLOOKUP(E2860,Operadores!A:A,Operadores!B:B))</f>
        <v>OCAMA</v>
      </c>
      <c r="G2860" s="16" t="s">
        <v>86</v>
      </c>
      <c r="H2860" s="13">
        <v>19.38</v>
      </c>
      <c r="I2860" s="18">
        <v>415.0</v>
      </c>
      <c r="J2860" s="15">
        <f t="shared" si="5"/>
        <v>8042.7</v>
      </c>
      <c r="K2860" s="10" t="str">
        <f t="array" ref="K2860">IFERROR(XLOOKUP(G2860,'Tipo de Carga'!A:A,'Tipo de Carga'!B:B))</f>
        <v>Autoabasto</v>
      </c>
      <c r="L2860" s="10">
        <f t="shared" si="2"/>
        <v>5</v>
      </c>
      <c r="M2860" s="10">
        <f t="shared" si="3"/>
        <v>28</v>
      </c>
      <c r="N2860" s="10">
        <f t="shared" si="4"/>
        <v>1</v>
      </c>
      <c r="O2860" s="10" t="str">
        <f t="array" ref="O2860">IFERROR(XLOOKUP(G2860,'Tipo de Carga'!A:A,'Tipo de Carga'!C:C))</f>
        <v>Diesel</v>
      </c>
    </row>
    <row r="2861">
      <c r="A2861" s="16">
        <v>1764.0</v>
      </c>
      <c r="B2861" s="10" t="str">
        <f t="array" ref="B2861">IFERROR(XLOOKUP(A2861,'Asignacion Ene'!A:A,'Asignacion Ene'!C:C))</f>
        <v>Polaris</v>
      </c>
      <c r="C2861" s="10" t="str">
        <f t="array" ref="C2861">IFERROR(XLOOKUP(A2861,'Asignacion Ene'!A:A,'Asignacion Ene'!B:B))</f>
        <v>EC-07</v>
      </c>
      <c r="D2861" s="28">
        <v>45685.0</v>
      </c>
      <c r="E2861" s="16" t="s">
        <v>382</v>
      </c>
      <c r="F2861" s="10" t="str">
        <f t="array" ref="F2861">IFERROR(XLOOKUP(E2861,Operadores!A:A,Operadores!B:B))</f>
        <v>ZAVJOS01X</v>
      </c>
      <c r="G2861" s="16" t="s">
        <v>86</v>
      </c>
      <c r="H2861" s="13">
        <v>19.38</v>
      </c>
      <c r="I2861" s="18">
        <v>373.0</v>
      </c>
      <c r="J2861" s="15">
        <f t="shared" si="5"/>
        <v>7228.74</v>
      </c>
      <c r="K2861" s="10" t="str">
        <f t="array" ref="K2861">IFERROR(XLOOKUP(G2861,'Tipo de Carga'!A:A,'Tipo de Carga'!B:B))</f>
        <v>Autoabasto</v>
      </c>
      <c r="L2861" s="10">
        <f t="shared" si="2"/>
        <v>5</v>
      </c>
      <c r="M2861" s="10">
        <f t="shared" si="3"/>
        <v>28</v>
      </c>
      <c r="N2861" s="10">
        <f t="shared" si="4"/>
        <v>1</v>
      </c>
      <c r="O2861" s="10" t="str">
        <f t="array" ref="O2861">IFERROR(XLOOKUP(G2861,'Tipo de Carga'!A:A,'Tipo de Carga'!C:C))</f>
        <v>Diesel</v>
      </c>
    </row>
    <row r="2862">
      <c r="A2862" s="16">
        <v>2009.0</v>
      </c>
      <c r="B2862" s="10" t="str">
        <f t="array" ref="B2862">IFERROR(XLOOKUP(A2862,'Asignacion Ene'!A:A,'Asignacion Ene'!C:C))</f>
        <v>MeLi Dedicado Merida</v>
      </c>
      <c r="C2862" s="10" t="str">
        <f t="array" ref="C2862">IFERROR(XLOOKUP(A2862,'Asignacion Ene'!A:A,'Asignacion Ene'!B:B))</f>
        <v>EC-05</v>
      </c>
      <c r="D2862" s="28">
        <v>45685.0</v>
      </c>
      <c r="E2862" s="16" t="s">
        <v>166</v>
      </c>
      <c r="F2862" s="10" t="str">
        <f t="array" ref="F2862">IFERROR(XLOOKUP(E2862,Operadores!A:A,Operadores!B:B))</f>
        <v>GONCAR01</v>
      </c>
      <c r="G2862" s="16" t="s">
        <v>33</v>
      </c>
      <c r="H2862" s="13">
        <v>19.16868</v>
      </c>
      <c r="I2862" s="18">
        <v>287.0</v>
      </c>
      <c r="J2862" s="15">
        <f t="shared" si="5"/>
        <v>5501.41116</v>
      </c>
      <c r="K2862" s="10" t="str">
        <f t="array" ref="K2862">IFERROR(XLOOKUP(G2862,'Tipo de Carga'!A:A,'Tipo de Carga'!B:B))</f>
        <v>Autoabasto</v>
      </c>
      <c r="L2862" s="10">
        <f t="shared" si="2"/>
        <v>5</v>
      </c>
      <c r="M2862" s="10">
        <f t="shared" si="3"/>
        <v>28</v>
      </c>
      <c r="N2862" s="10">
        <f t="shared" si="4"/>
        <v>1</v>
      </c>
      <c r="O2862" s="10" t="str">
        <f t="array" ref="O2862">IFERROR(XLOOKUP(G2862,'Tipo de Carga'!A:A,'Tipo de Carga'!C:C))</f>
        <v>Diesel</v>
      </c>
    </row>
    <row r="2863">
      <c r="A2863" s="16">
        <v>1945.0</v>
      </c>
      <c r="B2863" s="10" t="str">
        <f t="array" ref="B2863">IFERROR(XLOOKUP(A2863,'Asignacion Ene'!A:A,'Asignacion Ene'!C:C))</f>
        <v>MeLi asignado SD</v>
      </c>
      <c r="C2863" s="10" t="str">
        <f t="array" ref="C2863">IFERROR(XLOOKUP(A2863,'Asignacion Ene'!A:A,'Asignacion Ene'!B:B))</f>
        <v>EC-05</v>
      </c>
      <c r="D2863" s="28">
        <v>45685.0</v>
      </c>
      <c r="E2863" s="16" t="s">
        <v>61</v>
      </c>
      <c r="F2863" s="10" t="str">
        <f t="array" ref="F2863">IFERROR(XLOOKUP(E2863,Operadores!A:A,Operadores!B:B))</f>
        <v>MUÑCEC</v>
      </c>
      <c r="G2863" s="16" t="s">
        <v>33</v>
      </c>
      <c r="H2863" s="13">
        <v>19.16868</v>
      </c>
      <c r="I2863" s="18">
        <v>446.0</v>
      </c>
      <c r="J2863" s="15">
        <f t="shared" si="5"/>
        <v>8549.23128</v>
      </c>
      <c r="K2863" s="10" t="str">
        <f t="array" ref="K2863">IFERROR(XLOOKUP(G2863,'Tipo de Carga'!A:A,'Tipo de Carga'!B:B))</f>
        <v>Autoabasto</v>
      </c>
      <c r="L2863" s="10">
        <f t="shared" si="2"/>
        <v>5</v>
      </c>
      <c r="M2863" s="10">
        <f t="shared" si="3"/>
        <v>28</v>
      </c>
      <c r="N2863" s="10">
        <f t="shared" si="4"/>
        <v>1</v>
      </c>
      <c r="O2863" s="10" t="str">
        <f t="array" ref="O2863">IFERROR(XLOOKUP(G2863,'Tipo de Carga'!A:A,'Tipo de Carga'!C:C))</f>
        <v>Diesel</v>
      </c>
    </row>
    <row r="2864">
      <c r="A2864" s="16">
        <v>2105.0</v>
      </c>
      <c r="B2864" s="10" t="str">
        <f t="array" ref="B2864">IFERROR(XLOOKUP(A2864,'Asignacion Ene'!A:A,'Asignacion Ene'!C:C))</f>
        <v>Available</v>
      </c>
      <c r="C2864" s="10" t="str">
        <f t="array" ref="C2864">IFERROR(XLOOKUP(A2864,'Asignacion Ene'!A:A,'Asignacion Ene'!B:B))</f>
        <v>TTE</v>
      </c>
      <c r="D2864" s="28">
        <v>45685.0</v>
      </c>
      <c r="E2864" s="16" t="s">
        <v>233</v>
      </c>
      <c r="F2864" s="10" t="str">
        <f t="array" ref="F2864">IFERROR(XLOOKUP(E2864,Operadores!A:A,Operadores!B:B))</f>
        <v>REYFER01</v>
      </c>
      <c r="G2864" s="16" t="s">
        <v>33</v>
      </c>
      <c r="H2864" s="13">
        <v>19.16868</v>
      </c>
      <c r="I2864" s="18">
        <v>160.0</v>
      </c>
      <c r="J2864" s="15">
        <f t="shared" si="5"/>
        <v>3066.9888</v>
      </c>
      <c r="K2864" s="10" t="str">
        <f t="array" ref="K2864">IFERROR(XLOOKUP(G2864,'Tipo de Carga'!A:A,'Tipo de Carga'!B:B))</f>
        <v>Autoabasto</v>
      </c>
      <c r="L2864" s="10">
        <f t="shared" si="2"/>
        <v>5</v>
      </c>
      <c r="M2864" s="10">
        <f t="shared" si="3"/>
        <v>28</v>
      </c>
      <c r="N2864" s="10">
        <f t="shared" si="4"/>
        <v>1</v>
      </c>
      <c r="O2864" s="10" t="str">
        <f t="array" ref="O2864">IFERROR(XLOOKUP(G2864,'Tipo de Carga'!A:A,'Tipo de Carga'!C:C))</f>
        <v>Diesel</v>
      </c>
    </row>
    <row r="2865">
      <c r="A2865" s="16">
        <v>1716.0</v>
      </c>
      <c r="B2865" s="10" t="str">
        <f t="array" ref="B2865">IFERROR(XLOOKUP(A2865,'Asignacion Ene'!A:A,'Asignacion Ene'!C:C))</f>
        <v>Wm Sencillo</v>
      </c>
      <c r="C2865" s="10" t="str">
        <f t="array" ref="C2865">IFERROR(XLOOKUP(A2865,'Asignacion Ene'!A:A,'Asignacion Ene'!B:B))</f>
        <v>EC-08</v>
      </c>
      <c r="D2865" s="28">
        <v>45685.0</v>
      </c>
      <c r="E2865" s="16" t="s">
        <v>261</v>
      </c>
      <c r="F2865" s="10" t="str">
        <f t="array" ref="F2865">IFERROR(XLOOKUP(E2865,Operadores!A:A,Operadores!B:B))</f>
        <v>BAUTRI</v>
      </c>
      <c r="G2865" s="16" t="s">
        <v>39</v>
      </c>
      <c r="H2865" s="13">
        <v>20.69454</v>
      </c>
      <c r="I2865" s="18">
        <v>204.0</v>
      </c>
      <c r="J2865" s="15">
        <f t="shared" si="5"/>
        <v>4221.68616</v>
      </c>
      <c r="K2865" s="10" t="str">
        <f t="array" ref="K2865">IFERROR(XLOOKUP(G2865,'Tipo de Carga'!A:A,'Tipo de Carga'!B:B))</f>
        <v>Autoabasto</v>
      </c>
      <c r="L2865" s="10">
        <f t="shared" si="2"/>
        <v>5</v>
      </c>
      <c r="M2865" s="10">
        <f t="shared" si="3"/>
        <v>28</v>
      </c>
      <c r="N2865" s="10">
        <f t="shared" si="4"/>
        <v>1</v>
      </c>
      <c r="O2865" s="10" t="str">
        <f t="array" ref="O2865">IFERROR(XLOOKUP(G2865,'Tipo de Carga'!A:A,'Tipo de Carga'!C:C))</f>
        <v>Diesel</v>
      </c>
    </row>
    <row r="2866">
      <c r="A2866" s="16">
        <v>1898.0</v>
      </c>
      <c r="B2866" s="10" t="str">
        <f t="array" ref="B2866">IFERROR(XLOOKUP(A2866,'Asignacion Ene'!A:A,'Asignacion Ene'!C:C))</f>
        <v>Full Liver</v>
      </c>
      <c r="C2866" s="10" t="str">
        <f t="array" ref="C2866">IFERROR(XLOOKUP(A2866,'Asignacion Ene'!A:A,'Asignacion Ene'!B:B))</f>
        <v>EC-01</v>
      </c>
      <c r="D2866" s="28">
        <v>45685.0</v>
      </c>
      <c r="E2866" s="16" t="s">
        <v>182</v>
      </c>
      <c r="F2866" s="10" t="str">
        <f t="array" ref="F2866">IFERROR(XLOOKUP(E2866,Operadores!A:A,Operadores!B:B))</f>
        <v>CASMA</v>
      </c>
      <c r="G2866" s="16" t="s">
        <v>39</v>
      </c>
      <c r="H2866" s="13">
        <v>20.69454</v>
      </c>
      <c r="I2866" s="18">
        <v>722.0</v>
      </c>
      <c r="J2866" s="15">
        <f t="shared" si="5"/>
        <v>14941.45788</v>
      </c>
      <c r="K2866" s="10" t="str">
        <f t="array" ref="K2866">IFERROR(XLOOKUP(G2866,'Tipo de Carga'!A:A,'Tipo de Carga'!B:B))</f>
        <v>Autoabasto</v>
      </c>
      <c r="L2866" s="10">
        <f t="shared" si="2"/>
        <v>5</v>
      </c>
      <c r="M2866" s="10">
        <f t="shared" si="3"/>
        <v>28</v>
      </c>
      <c r="N2866" s="10">
        <f t="shared" si="4"/>
        <v>1</v>
      </c>
      <c r="O2866" s="10" t="str">
        <f t="array" ref="O2866">IFERROR(XLOOKUP(G2866,'Tipo de Carga'!A:A,'Tipo de Carga'!C:C))</f>
        <v>Diesel</v>
      </c>
    </row>
    <row r="2867">
      <c r="A2867" s="16">
        <v>2024.0</v>
      </c>
      <c r="B2867" s="10" t="str">
        <f t="array" ref="B2867">IFERROR(XLOOKUP(A2867,'Asignacion Ene'!A:A,'Asignacion Ene'!C:C))</f>
        <v>MeLi Dedicado Merida</v>
      </c>
      <c r="C2867" s="10" t="str">
        <f t="array" ref="C2867">IFERROR(XLOOKUP(A2867,'Asignacion Ene'!A:A,'Asignacion Ene'!B:B))</f>
        <v>EC-05</v>
      </c>
      <c r="D2867" s="28">
        <v>45685.0</v>
      </c>
      <c r="E2867" s="16" t="s">
        <v>222</v>
      </c>
      <c r="F2867" s="10" t="str">
        <f t="array" ref="F2867">IFERROR(XLOOKUP(E2867,Operadores!A:A,Operadores!B:B))</f>
        <v>TORVIC</v>
      </c>
      <c r="G2867" s="16" t="s">
        <v>39</v>
      </c>
      <c r="H2867" s="13">
        <v>20.69454</v>
      </c>
      <c r="I2867" s="18">
        <v>215.0</v>
      </c>
      <c r="J2867" s="15">
        <f t="shared" si="5"/>
        <v>4449.3261</v>
      </c>
      <c r="K2867" s="10" t="str">
        <f t="array" ref="K2867">IFERROR(XLOOKUP(G2867,'Tipo de Carga'!A:A,'Tipo de Carga'!B:B))</f>
        <v>Autoabasto</v>
      </c>
      <c r="L2867" s="10">
        <f t="shared" si="2"/>
        <v>5</v>
      </c>
      <c r="M2867" s="10">
        <f t="shared" si="3"/>
        <v>28</v>
      </c>
      <c r="N2867" s="10">
        <f t="shared" si="4"/>
        <v>1</v>
      </c>
      <c r="O2867" s="10" t="str">
        <f t="array" ref="O2867">IFERROR(XLOOKUP(G2867,'Tipo de Carga'!A:A,'Tipo de Carga'!C:C))</f>
        <v>Diesel</v>
      </c>
    </row>
    <row r="2868">
      <c r="A2868" s="16">
        <v>2020.0</v>
      </c>
      <c r="B2868" s="10" t="str">
        <f t="array" ref="B2868">IFERROR(XLOOKUP(A2868,'Asignacion Ene'!A:A,'Asignacion Ene'!C:C))</f>
        <v>MeLi Dedicado Merida</v>
      </c>
      <c r="C2868" s="10" t="str">
        <f t="array" ref="C2868">IFERROR(XLOOKUP(A2868,'Asignacion Ene'!A:A,'Asignacion Ene'!B:B))</f>
        <v>EC-05</v>
      </c>
      <c r="D2868" s="28">
        <v>45685.0</v>
      </c>
      <c r="E2868" s="16" t="s">
        <v>283</v>
      </c>
      <c r="F2868" s="10" t="str">
        <f t="array" ref="F2868">IFERROR(XLOOKUP(E2868,Operadores!A:A,Operadores!B:B))</f>
        <v>MUÑOSC</v>
      </c>
      <c r="G2868" s="16" t="s">
        <v>39</v>
      </c>
      <c r="H2868" s="13">
        <v>20.69454</v>
      </c>
      <c r="I2868" s="18">
        <v>425.0</v>
      </c>
      <c r="J2868" s="15">
        <f t="shared" si="5"/>
        <v>8795.1795</v>
      </c>
      <c r="K2868" s="10" t="str">
        <f t="array" ref="K2868">IFERROR(XLOOKUP(G2868,'Tipo de Carga'!A:A,'Tipo de Carga'!B:B))</f>
        <v>Autoabasto</v>
      </c>
      <c r="L2868" s="10">
        <f t="shared" si="2"/>
        <v>5</v>
      </c>
      <c r="M2868" s="10">
        <f t="shared" si="3"/>
        <v>28</v>
      </c>
      <c r="N2868" s="10">
        <f t="shared" si="4"/>
        <v>1</v>
      </c>
      <c r="O2868" s="10" t="str">
        <f t="array" ref="O2868">IFERROR(XLOOKUP(G2868,'Tipo de Carga'!A:A,'Tipo de Carga'!C:C))</f>
        <v>Diesel</v>
      </c>
    </row>
    <row r="2869">
      <c r="A2869" s="16">
        <v>2018.0</v>
      </c>
      <c r="B2869" s="10" t="str">
        <f t="array" ref="B2869">IFERROR(XLOOKUP(A2869,'Asignacion Ene'!A:A,'Asignacion Ene'!C:C))</f>
        <v>MeLi Asignado TD</v>
      </c>
      <c r="C2869" s="10" t="str">
        <f t="array" ref="C2869">IFERROR(XLOOKUP(A2869,'Asignacion Ene'!A:A,'Asignacion Ene'!B:B))</f>
        <v>EC-05</v>
      </c>
      <c r="D2869" s="28">
        <v>45685.0</v>
      </c>
      <c r="E2869" s="16" t="s">
        <v>205</v>
      </c>
      <c r="F2869" s="10" t="str">
        <f t="array" ref="F2869">IFERROR(XLOOKUP(E2869,Operadores!A:A,Operadores!B:B))</f>
        <v>MACFRA</v>
      </c>
      <c r="G2869" s="16" t="s">
        <v>39</v>
      </c>
      <c r="H2869" s="13">
        <v>20.69454</v>
      </c>
      <c r="I2869" s="18">
        <v>237.0</v>
      </c>
      <c r="J2869" s="15">
        <f t="shared" si="5"/>
        <v>4904.60598</v>
      </c>
      <c r="K2869" s="10" t="str">
        <f t="array" ref="K2869">IFERROR(XLOOKUP(G2869,'Tipo de Carga'!A:A,'Tipo de Carga'!B:B))</f>
        <v>Autoabasto</v>
      </c>
      <c r="L2869" s="10">
        <f t="shared" si="2"/>
        <v>5</v>
      </c>
      <c r="M2869" s="10">
        <f t="shared" si="3"/>
        <v>28</v>
      </c>
      <c r="N2869" s="10">
        <f t="shared" si="4"/>
        <v>1</v>
      </c>
      <c r="O2869" s="10" t="str">
        <f t="array" ref="O2869">IFERROR(XLOOKUP(G2869,'Tipo de Carga'!A:A,'Tipo de Carga'!C:C))</f>
        <v>Diesel</v>
      </c>
    </row>
    <row r="2870">
      <c r="A2870" s="16">
        <v>1811.0</v>
      </c>
      <c r="B2870" s="10" t="str">
        <f t="array" ref="B2870">IFERROR(XLOOKUP(A2870,'Asignacion Ene'!A:A,'Asignacion Ene'!C:C))</f>
        <v>Wm Sencillo</v>
      </c>
      <c r="C2870" s="10" t="str">
        <f t="array" ref="C2870">IFERROR(XLOOKUP(A2870,'Asignacion Ene'!A:A,'Asignacion Ene'!B:B))</f>
        <v>EC-08</v>
      </c>
      <c r="D2870" s="28">
        <v>45685.0</v>
      </c>
      <c r="E2870" s="16" t="s">
        <v>284</v>
      </c>
      <c r="F2870" s="10" t="str">
        <f t="array" ref="F2870">IFERROR(XLOOKUP(E2870,Operadores!A:A,Operadores!B:B))</f>
        <v>SOTJES01</v>
      </c>
      <c r="G2870" s="16" t="s">
        <v>39</v>
      </c>
      <c r="H2870" s="13">
        <v>20.69454</v>
      </c>
      <c r="I2870" s="18">
        <v>234.0</v>
      </c>
      <c r="J2870" s="15">
        <f t="shared" si="5"/>
        <v>4842.52236</v>
      </c>
      <c r="K2870" s="10" t="str">
        <f t="array" ref="K2870">IFERROR(XLOOKUP(G2870,'Tipo de Carga'!A:A,'Tipo de Carga'!B:B))</f>
        <v>Autoabasto</v>
      </c>
      <c r="L2870" s="10">
        <f t="shared" si="2"/>
        <v>5</v>
      </c>
      <c r="M2870" s="10">
        <f t="shared" si="3"/>
        <v>28</v>
      </c>
      <c r="N2870" s="10">
        <f t="shared" si="4"/>
        <v>1</v>
      </c>
      <c r="O2870" s="10" t="str">
        <f t="array" ref="O2870">IFERROR(XLOOKUP(G2870,'Tipo de Carga'!A:A,'Tipo de Carga'!C:C))</f>
        <v>Diesel</v>
      </c>
    </row>
    <row r="2871">
      <c r="A2871" s="16">
        <v>1971.0</v>
      </c>
      <c r="B2871" s="10" t="str">
        <f t="array" ref="B2871">IFERROR(XLOOKUP(A2871,'Asignacion Ene'!A:A,'Asignacion Ene'!C:C))</f>
        <v>Sayer Sencillo</v>
      </c>
      <c r="C2871" s="10" t="str">
        <f t="array" ref="C2871">IFERROR(XLOOKUP(A2871,'Asignacion Ene'!A:A,'Asignacion Ene'!B:B))</f>
        <v>EC-04</v>
      </c>
      <c r="D2871" s="28">
        <v>45685.0</v>
      </c>
      <c r="E2871" s="16" t="s">
        <v>79</v>
      </c>
      <c r="F2871" s="10" t="str">
        <f t="array" ref="F2871">IFERROR(XLOOKUP(E2871,Operadores!A:A,Operadores!B:B))</f>
        <v>OLVOSX</v>
      </c>
      <c r="G2871" s="16" t="s">
        <v>39</v>
      </c>
      <c r="H2871" s="13">
        <v>20.69454</v>
      </c>
      <c r="I2871" s="18">
        <v>350.0</v>
      </c>
      <c r="J2871" s="15">
        <f t="shared" si="5"/>
        <v>7243.089</v>
      </c>
      <c r="K2871" s="10" t="str">
        <f t="array" ref="K2871">IFERROR(XLOOKUP(G2871,'Tipo de Carga'!A:A,'Tipo de Carga'!B:B))</f>
        <v>Autoabasto</v>
      </c>
      <c r="L2871" s="10">
        <f t="shared" si="2"/>
        <v>5</v>
      </c>
      <c r="M2871" s="10">
        <f t="shared" si="3"/>
        <v>28</v>
      </c>
      <c r="N2871" s="10">
        <f t="shared" si="4"/>
        <v>1</v>
      </c>
      <c r="O2871" s="10" t="str">
        <f t="array" ref="O2871">IFERROR(XLOOKUP(G2871,'Tipo de Carga'!A:A,'Tipo de Carga'!C:C))</f>
        <v>Diesel</v>
      </c>
    </row>
    <row r="2872">
      <c r="A2872" s="16">
        <v>1761.0</v>
      </c>
      <c r="B2872" s="10" t="str">
        <f t="array" ref="B2872">IFERROR(XLOOKUP(A2872,'Asignacion Ene'!A:A,'Asignacion Ene'!C:C))</f>
        <v>Wm Full</v>
      </c>
      <c r="C2872" s="10" t="str">
        <f t="array" ref="C2872">IFERROR(XLOOKUP(A2872,'Asignacion Ene'!A:A,'Asignacion Ene'!B:B))</f>
        <v>EC-08</v>
      </c>
      <c r="D2872" s="28">
        <v>45685.0</v>
      </c>
      <c r="E2872" s="16" t="s">
        <v>432</v>
      </c>
      <c r="F2872" s="10" t="str">
        <f t="array" ref="F2872">IFERROR(XLOOKUP(E2872,Operadores!A:A,Operadores!B:B))</f>
        <v>VAZISA</v>
      </c>
      <c r="G2872" s="16" t="s">
        <v>39</v>
      </c>
      <c r="H2872" s="13">
        <v>20.69454</v>
      </c>
      <c r="I2872" s="18">
        <v>352.0</v>
      </c>
      <c r="J2872" s="15">
        <f t="shared" si="5"/>
        <v>7284.47808</v>
      </c>
      <c r="K2872" s="10" t="str">
        <f t="array" ref="K2872">IFERROR(XLOOKUP(G2872,'Tipo de Carga'!A:A,'Tipo de Carga'!B:B))</f>
        <v>Autoabasto</v>
      </c>
      <c r="L2872" s="10">
        <f t="shared" si="2"/>
        <v>5</v>
      </c>
      <c r="M2872" s="10">
        <f t="shared" si="3"/>
        <v>28</v>
      </c>
      <c r="N2872" s="10">
        <f t="shared" si="4"/>
        <v>1</v>
      </c>
      <c r="O2872" s="10" t="str">
        <f t="array" ref="O2872">IFERROR(XLOOKUP(G2872,'Tipo de Carga'!A:A,'Tipo de Carga'!C:C))</f>
        <v>Diesel</v>
      </c>
    </row>
    <row r="2873">
      <c r="A2873" s="16">
        <v>1991.0</v>
      </c>
      <c r="B2873" s="10" t="str">
        <f t="array" ref="B2873">IFERROR(XLOOKUP(A2873,'Asignacion Ene'!A:A,'Asignacion Ene'!C:C))</f>
        <v>MeLi Dedicado Merida</v>
      </c>
      <c r="C2873" s="10" t="str">
        <f t="array" ref="C2873">IFERROR(XLOOKUP(A2873,'Asignacion Ene'!A:A,'Asignacion Ene'!B:B))</f>
        <v>EC-05</v>
      </c>
      <c r="D2873" s="28">
        <v>45685.0</v>
      </c>
      <c r="E2873" s="16" t="s">
        <v>165</v>
      </c>
      <c r="F2873" s="10" t="str">
        <f t="array" ref="F2873">IFERROR(XLOOKUP(E2873,Operadores!A:A,Operadores!B:B))</f>
        <v>RUEREN</v>
      </c>
      <c r="G2873" s="16" t="s">
        <v>39</v>
      </c>
      <c r="H2873" s="13">
        <v>20.69454</v>
      </c>
      <c r="I2873" s="18">
        <v>265.0</v>
      </c>
      <c r="J2873" s="15">
        <f t="shared" si="5"/>
        <v>5484.0531</v>
      </c>
      <c r="K2873" s="10" t="str">
        <f t="array" ref="K2873">IFERROR(XLOOKUP(G2873,'Tipo de Carga'!A:A,'Tipo de Carga'!B:B))</f>
        <v>Autoabasto</v>
      </c>
      <c r="L2873" s="10">
        <f t="shared" si="2"/>
        <v>5</v>
      </c>
      <c r="M2873" s="10">
        <f t="shared" si="3"/>
        <v>28</v>
      </c>
      <c r="N2873" s="10">
        <f t="shared" si="4"/>
        <v>1</v>
      </c>
      <c r="O2873" s="10" t="str">
        <f t="array" ref="O2873">IFERROR(XLOOKUP(G2873,'Tipo de Carga'!A:A,'Tipo de Carga'!C:C))</f>
        <v>Diesel</v>
      </c>
    </row>
    <row r="2874">
      <c r="A2874" s="16">
        <v>1813.0</v>
      </c>
      <c r="B2874" s="10" t="str">
        <f t="array" ref="B2874">IFERROR(XLOOKUP(A2874,'Asignacion Ene'!A:A,'Asignacion Ene'!C:C))</f>
        <v>Wm Full</v>
      </c>
      <c r="C2874" s="10" t="str">
        <f t="array" ref="C2874">IFERROR(XLOOKUP(A2874,'Asignacion Ene'!A:A,'Asignacion Ene'!B:B))</f>
        <v>EC-08</v>
      </c>
      <c r="D2874" s="28">
        <v>45685.0</v>
      </c>
      <c r="E2874" s="16" t="s">
        <v>100</v>
      </c>
      <c r="F2874" s="10" t="str">
        <f t="array" ref="F2874">IFERROR(XLOOKUP(E2874,Operadores!A:A,Operadores!B:B))</f>
        <v>ALFEDI</v>
      </c>
      <c r="G2874" s="16" t="s">
        <v>39</v>
      </c>
      <c r="H2874" s="13">
        <v>20.69454</v>
      </c>
      <c r="I2874" s="18">
        <v>362.0</v>
      </c>
      <c r="J2874" s="15">
        <f t="shared" si="5"/>
        <v>7491.42348</v>
      </c>
      <c r="K2874" s="10" t="str">
        <f t="array" ref="K2874">IFERROR(XLOOKUP(G2874,'Tipo de Carga'!A:A,'Tipo de Carga'!B:B))</f>
        <v>Autoabasto</v>
      </c>
      <c r="L2874" s="10">
        <f t="shared" si="2"/>
        <v>5</v>
      </c>
      <c r="M2874" s="10">
        <f t="shared" si="3"/>
        <v>28</v>
      </c>
      <c r="N2874" s="10">
        <f t="shared" si="4"/>
        <v>1</v>
      </c>
      <c r="O2874" s="10" t="str">
        <f t="array" ref="O2874">IFERROR(XLOOKUP(G2874,'Tipo de Carga'!A:A,'Tipo de Carga'!C:C))</f>
        <v>Diesel</v>
      </c>
    </row>
    <row r="2875">
      <c r="A2875" s="16">
        <v>2015.0</v>
      </c>
      <c r="B2875" s="10" t="str">
        <f t="array" ref="B2875">IFERROR(XLOOKUP(A2875,'Asignacion Ene'!A:A,'Asignacion Ene'!C:C))</f>
        <v>MeLi Asignado TD</v>
      </c>
      <c r="C2875" s="10" t="str">
        <f t="array" ref="C2875">IFERROR(XLOOKUP(A2875,'Asignacion Ene'!A:A,'Asignacion Ene'!B:B))</f>
        <v>EC-05</v>
      </c>
      <c r="D2875" s="28">
        <v>45685.0</v>
      </c>
      <c r="E2875" s="16" t="s">
        <v>174</v>
      </c>
      <c r="F2875" s="10" t="str">
        <f t="array" ref="F2875">IFERROR(XLOOKUP(E2875,Operadores!A:A,Operadores!B:B))</f>
        <v>BENOSC</v>
      </c>
      <c r="G2875" s="16" t="s">
        <v>39</v>
      </c>
      <c r="H2875" s="13">
        <v>20.69454</v>
      </c>
      <c r="I2875" s="18">
        <v>488.0</v>
      </c>
      <c r="J2875" s="15">
        <f t="shared" si="5"/>
        <v>10098.93552</v>
      </c>
      <c r="K2875" s="10" t="str">
        <f t="array" ref="K2875">IFERROR(XLOOKUP(G2875,'Tipo de Carga'!A:A,'Tipo de Carga'!B:B))</f>
        <v>Autoabasto</v>
      </c>
      <c r="L2875" s="10">
        <f t="shared" si="2"/>
        <v>5</v>
      </c>
      <c r="M2875" s="10">
        <f t="shared" si="3"/>
        <v>28</v>
      </c>
      <c r="N2875" s="10">
        <f t="shared" si="4"/>
        <v>1</v>
      </c>
      <c r="O2875" s="10" t="str">
        <f t="array" ref="O2875">IFERROR(XLOOKUP(G2875,'Tipo de Carga'!A:A,'Tipo de Carga'!C:C))</f>
        <v>Diesel</v>
      </c>
    </row>
    <row r="2876">
      <c r="A2876" s="16">
        <v>1816.0</v>
      </c>
      <c r="B2876" s="10" t="str">
        <f t="array" ref="B2876">IFERROR(XLOOKUP(A2876,'Asignacion Ene'!A:A,'Asignacion Ene'!C:C))</f>
        <v>Wm Full</v>
      </c>
      <c r="C2876" s="10" t="str">
        <f t="array" ref="C2876">IFERROR(XLOOKUP(A2876,'Asignacion Ene'!A:A,'Asignacion Ene'!B:B))</f>
        <v>EC-08</v>
      </c>
      <c r="D2876" s="28">
        <v>45685.0</v>
      </c>
      <c r="E2876" s="16" t="s">
        <v>169</v>
      </c>
      <c r="F2876" s="10" t="str">
        <f t="array" ref="F2876">IFERROR(XLOOKUP(E2876,Operadores!A:A,Operadores!B:B))</f>
        <v>RODMIG</v>
      </c>
      <c r="G2876" s="16" t="s">
        <v>39</v>
      </c>
      <c r="H2876" s="13">
        <v>20.69454</v>
      </c>
      <c r="I2876" s="18">
        <v>360.0</v>
      </c>
      <c r="J2876" s="15">
        <f t="shared" si="5"/>
        <v>7450.0344</v>
      </c>
      <c r="K2876" s="10" t="str">
        <f t="array" ref="K2876">IFERROR(XLOOKUP(G2876,'Tipo de Carga'!A:A,'Tipo de Carga'!B:B))</f>
        <v>Autoabasto</v>
      </c>
      <c r="L2876" s="10">
        <f t="shared" si="2"/>
        <v>5</v>
      </c>
      <c r="M2876" s="10">
        <f t="shared" si="3"/>
        <v>28</v>
      </c>
      <c r="N2876" s="10">
        <f t="shared" si="4"/>
        <v>1</v>
      </c>
      <c r="O2876" s="10" t="str">
        <f t="array" ref="O2876">IFERROR(XLOOKUP(G2876,'Tipo de Carga'!A:A,'Tipo de Carga'!C:C))</f>
        <v>Diesel</v>
      </c>
    </row>
    <row r="2877">
      <c r="A2877" s="16">
        <v>2002.0</v>
      </c>
      <c r="B2877" s="10" t="str">
        <f t="array" ref="B2877">IFERROR(XLOOKUP(A2877,'Asignacion Ene'!A:A,'Asignacion Ene'!C:C))</f>
        <v>MeLi Dedicado Merida</v>
      </c>
      <c r="C2877" s="10" t="str">
        <f t="array" ref="C2877">IFERROR(XLOOKUP(A2877,'Asignacion Ene'!A:A,'Asignacion Ene'!B:B))</f>
        <v>EC-05</v>
      </c>
      <c r="D2877" s="28">
        <v>45685.0</v>
      </c>
      <c r="E2877" s="16" t="s">
        <v>309</v>
      </c>
      <c r="F2877" s="10" t="str">
        <f t="array" ref="F2877">IFERROR(XLOOKUP(E2877,Operadores!A:A,Operadores!B:B))</f>
        <v>VELALE</v>
      </c>
      <c r="G2877" s="16" t="s">
        <v>39</v>
      </c>
      <c r="H2877" s="13">
        <v>20.69454</v>
      </c>
      <c r="I2877" s="18">
        <v>265.0</v>
      </c>
      <c r="J2877" s="15">
        <f t="shared" si="5"/>
        <v>5484.0531</v>
      </c>
      <c r="K2877" s="10" t="str">
        <f t="array" ref="K2877">IFERROR(XLOOKUP(G2877,'Tipo de Carga'!A:A,'Tipo de Carga'!B:B))</f>
        <v>Autoabasto</v>
      </c>
      <c r="L2877" s="10">
        <f t="shared" si="2"/>
        <v>5</v>
      </c>
      <c r="M2877" s="10">
        <f t="shared" si="3"/>
        <v>28</v>
      </c>
      <c r="N2877" s="10">
        <f t="shared" si="4"/>
        <v>1</v>
      </c>
      <c r="O2877" s="10" t="str">
        <f t="array" ref="O2877">IFERROR(XLOOKUP(G2877,'Tipo de Carga'!A:A,'Tipo de Carga'!C:C))</f>
        <v>Diesel</v>
      </c>
    </row>
    <row r="2878">
      <c r="A2878" s="16">
        <v>1907.0</v>
      </c>
      <c r="B2878" s="10" t="str">
        <f t="array" ref="B2878">IFERROR(XLOOKUP(A2878,'Asignacion Ene'!A:A,'Asignacion Ene'!C:C))</f>
        <v>Circuitos</v>
      </c>
      <c r="C2878" s="10" t="str">
        <f t="array" ref="C2878">IFERROR(XLOOKUP(A2878,'Asignacion Ene'!A:A,'Asignacion Ene'!B:B))</f>
        <v>EC-03</v>
      </c>
      <c r="D2878" s="28">
        <v>45685.0</v>
      </c>
      <c r="E2878" s="16" t="s">
        <v>287</v>
      </c>
      <c r="F2878" s="10" t="str">
        <f t="array" ref="F2878">IFERROR(XLOOKUP(E2878,Operadores!A:A,Operadores!B:B))</f>
        <v>HUAIS</v>
      </c>
      <c r="G2878" s="16" t="s">
        <v>39</v>
      </c>
      <c r="H2878" s="13">
        <v>20.69454</v>
      </c>
      <c r="I2878" s="18">
        <v>513.0</v>
      </c>
      <c r="J2878" s="15">
        <f t="shared" si="5"/>
        <v>10616.29902</v>
      </c>
      <c r="K2878" s="10" t="str">
        <f t="array" ref="K2878">IFERROR(XLOOKUP(G2878,'Tipo de Carga'!A:A,'Tipo de Carga'!B:B))</f>
        <v>Autoabasto</v>
      </c>
      <c r="L2878" s="10">
        <f t="shared" si="2"/>
        <v>5</v>
      </c>
      <c r="M2878" s="10">
        <f t="shared" si="3"/>
        <v>28</v>
      </c>
      <c r="N2878" s="10">
        <f t="shared" si="4"/>
        <v>1</v>
      </c>
      <c r="O2878" s="10" t="str">
        <f t="array" ref="O2878">IFERROR(XLOOKUP(G2878,'Tipo de Carga'!A:A,'Tipo de Carga'!C:C))</f>
        <v>Diesel</v>
      </c>
    </row>
    <row r="2879">
      <c r="A2879" s="16">
        <v>2028.0</v>
      </c>
      <c r="B2879" s="10" t="str">
        <f t="array" ref="B2879">IFERROR(XLOOKUP(A2879,'Asignacion Ene'!A:A,'Asignacion Ene'!C:C))</f>
        <v>MeLi Dedicado Merida</v>
      </c>
      <c r="C2879" s="10" t="str">
        <f t="array" ref="C2879">IFERROR(XLOOKUP(A2879,'Asignacion Ene'!A:A,'Asignacion Ene'!B:B))</f>
        <v>EC-05</v>
      </c>
      <c r="D2879" s="28">
        <v>45685.0</v>
      </c>
      <c r="E2879" s="16" t="s">
        <v>436</v>
      </c>
      <c r="F2879" s="10" t="str">
        <f t="array" ref="F2879">IFERROR(XLOOKUP(E2879,Operadores!A:A,Operadores!B:B))</f>
        <v>MACJAI</v>
      </c>
      <c r="G2879" s="16" t="s">
        <v>39</v>
      </c>
      <c r="H2879" s="13">
        <v>20.69454</v>
      </c>
      <c r="I2879" s="18">
        <v>222.0</v>
      </c>
      <c r="J2879" s="15">
        <f t="shared" si="5"/>
        <v>4594.18788</v>
      </c>
      <c r="K2879" s="10" t="str">
        <f t="array" ref="K2879">IFERROR(XLOOKUP(G2879,'Tipo de Carga'!A:A,'Tipo de Carga'!B:B))</f>
        <v>Autoabasto</v>
      </c>
      <c r="L2879" s="10">
        <f t="shared" si="2"/>
        <v>5</v>
      </c>
      <c r="M2879" s="10">
        <f t="shared" si="3"/>
        <v>28</v>
      </c>
      <c r="N2879" s="10">
        <f t="shared" si="4"/>
        <v>1</v>
      </c>
      <c r="O2879" s="10" t="str">
        <f t="array" ref="O2879">IFERROR(XLOOKUP(G2879,'Tipo de Carga'!A:A,'Tipo de Carga'!C:C))</f>
        <v>Diesel</v>
      </c>
    </row>
    <row r="2880">
      <c r="A2880" s="16">
        <v>2000.0</v>
      </c>
      <c r="B2880" s="10" t="str">
        <f t="array" ref="B2880">IFERROR(XLOOKUP(A2880,'Asignacion Ene'!A:A,'Asignacion Ene'!C:C))</f>
        <v>MeLi Dedicado Merida</v>
      </c>
      <c r="C2880" s="10" t="str">
        <f t="array" ref="C2880">IFERROR(XLOOKUP(A2880,'Asignacion Ene'!A:A,'Asignacion Ene'!B:B))</f>
        <v>EC-05</v>
      </c>
      <c r="D2880" s="28">
        <v>45685.0</v>
      </c>
      <c r="E2880" s="16" t="s">
        <v>95</v>
      </c>
      <c r="F2880" s="10" t="str">
        <f t="array" ref="F2880">IFERROR(XLOOKUP(E2880,Operadores!A:A,Operadores!B:B))</f>
        <v>VILYON</v>
      </c>
      <c r="G2880" s="16" t="s">
        <v>39</v>
      </c>
      <c r="H2880" s="13">
        <v>20.69454</v>
      </c>
      <c r="I2880" s="18">
        <v>402.0</v>
      </c>
      <c r="J2880" s="15">
        <f t="shared" si="5"/>
        <v>8319.20508</v>
      </c>
      <c r="K2880" s="10" t="str">
        <f t="array" ref="K2880">IFERROR(XLOOKUP(G2880,'Tipo de Carga'!A:A,'Tipo de Carga'!B:B))</f>
        <v>Autoabasto</v>
      </c>
      <c r="L2880" s="10">
        <f t="shared" si="2"/>
        <v>5</v>
      </c>
      <c r="M2880" s="10">
        <f t="shared" si="3"/>
        <v>28</v>
      </c>
      <c r="N2880" s="10">
        <f t="shared" si="4"/>
        <v>1</v>
      </c>
      <c r="O2880" s="10" t="str">
        <f t="array" ref="O2880">IFERROR(XLOOKUP(G2880,'Tipo de Carga'!A:A,'Tipo de Carga'!C:C))</f>
        <v>Diesel</v>
      </c>
    </row>
    <row r="2881">
      <c r="A2881" s="16">
        <v>1728.0</v>
      </c>
      <c r="B2881" s="10" t="str">
        <f t="array" ref="B2881">IFERROR(XLOOKUP(A2881,'Asignacion Ene'!A:A,'Asignacion Ene'!C:C))</f>
        <v>Wm Full</v>
      </c>
      <c r="C2881" s="10" t="str">
        <f t="array" ref="C2881">IFERROR(XLOOKUP(A2881,'Asignacion Ene'!A:A,'Asignacion Ene'!B:B))</f>
        <v>EC-08</v>
      </c>
      <c r="D2881" s="28">
        <v>45685.0</v>
      </c>
      <c r="E2881" s="16" t="s">
        <v>93</v>
      </c>
      <c r="F2881" s="10" t="str">
        <f t="array" ref="F2881">IFERROR(XLOOKUP(E2881,Operadores!A:A,Operadores!B:B))</f>
        <v>MARJO13</v>
      </c>
      <c r="G2881" s="16" t="s">
        <v>39</v>
      </c>
      <c r="H2881" s="13">
        <v>20.69454</v>
      </c>
      <c r="I2881" s="18">
        <v>384.0</v>
      </c>
      <c r="J2881" s="15">
        <f t="shared" si="5"/>
        <v>7946.70336</v>
      </c>
      <c r="K2881" s="10" t="str">
        <f t="array" ref="K2881">IFERROR(XLOOKUP(G2881,'Tipo de Carga'!A:A,'Tipo de Carga'!B:B))</f>
        <v>Autoabasto</v>
      </c>
      <c r="L2881" s="10">
        <f t="shared" si="2"/>
        <v>5</v>
      </c>
      <c r="M2881" s="10">
        <f t="shared" si="3"/>
        <v>28</v>
      </c>
      <c r="N2881" s="10">
        <f t="shared" si="4"/>
        <v>1</v>
      </c>
      <c r="O2881" s="10" t="str">
        <f t="array" ref="O2881">IFERROR(XLOOKUP(G2881,'Tipo de Carga'!A:A,'Tipo de Carga'!C:C))</f>
        <v>Diesel</v>
      </c>
    </row>
    <row r="2882">
      <c r="A2882" s="16">
        <v>1705.0</v>
      </c>
      <c r="B2882" s="10" t="str">
        <f t="array" ref="B2882">IFERROR(XLOOKUP(A2882,'Asignacion Ene'!A:A,'Asignacion Ene'!C:C))</f>
        <v>Wm Full</v>
      </c>
      <c r="C2882" s="10" t="str">
        <f t="array" ref="C2882">IFERROR(XLOOKUP(A2882,'Asignacion Ene'!A:A,'Asignacion Ene'!B:B))</f>
        <v>EC-08</v>
      </c>
      <c r="D2882" s="28">
        <v>45685.0</v>
      </c>
      <c r="E2882" s="16" t="s">
        <v>348</v>
      </c>
      <c r="F2882" s="10" t="str">
        <f t="array" ref="F2882">IFERROR(XLOOKUP(E2882,Operadores!A:A,Operadores!B:B))</f>
        <v>PERVIC</v>
      </c>
      <c r="G2882" s="16" t="s">
        <v>39</v>
      </c>
      <c r="H2882" s="13">
        <v>20.69454</v>
      </c>
      <c r="I2882" s="18">
        <v>410.0</v>
      </c>
      <c r="J2882" s="15">
        <f t="shared" si="5"/>
        <v>8484.7614</v>
      </c>
      <c r="K2882" s="10" t="str">
        <f t="array" ref="K2882">IFERROR(XLOOKUP(G2882,'Tipo de Carga'!A:A,'Tipo de Carga'!B:B))</f>
        <v>Autoabasto</v>
      </c>
      <c r="L2882" s="10">
        <f t="shared" si="2"/>
        <v>5</v>
      </c>
      <c r="M2882" s="10">
        <f t="shared" si="3"/>
        <v>28</v>
      </c>
      <c r="N2882" s="10">
        <f t="shared" si="4"/>
        <v>1</v>
      </c>
      <c r="O2882" s="10" t="str">
        <f t="array" ref="O2882">IFERROR(XLOOKUP(G2882,'Tipo de Carga'!A:A,'Tipo de Carga'!C:C))</f>
        <v>Diesel</v>
      </c>
    </row>
    <row r="2883">
      <c r="A2883" s="16">
        <v>2012.0</v>
      </c>
      <c r="B2883" s="10" t="str">
        <f t="array" ref="B2883">IFERROR(XLOOKUP(A2883,'Asignacion Ene'!A:A,'Asignacion Ene'!C:C))</f>
        <v>Sayer Sencillo</v>
      </c>
      <c r="C2883" s="10" t="str">
        <f t="array" ref="C2883">IFERROR(XLOOKUP(A2883,'Asignacion Ene'!A:A,'Asignacion Ene'!B:B))</f>
        <v>EC-04</v>
      </c>
      <c r="D2883" s="28">
        <v>45685.0</v>
      </c>
      <c r="E2883" s="16" t="s">
        <v>317</v>
      </c>
      <c r="F2883" s="10" t="str">
        <f t="array" ref="F2883">IFERROR(XLOOKUP(E2883,Operadores!A:A,Operadores!B:B))</f>
        <v>ZUGRO</v>
      </c>
      <c r="G2883" s="16" t="s">
        <v>39</v>
      </c>
      <c r="H2883" s="13">
        <v>20.69454</v>
      </c>
      <c r="I2883" s="18">
        <v>420.0</v>
      </c>
      <c r="J2883" s="15">
        <f t="shared" si="5"/>
        <v>8691.7068</v>
      </c>
      <c r="K2883" s="10" t="str">
        <f t="array" ref="K2883">IFERROR(XLOOKUP(G2883,'Tipo de Carga'!A:A,'Tipo de Carga'!B:B))</f>
        <v>Autoabasto</v>
      </c>
      <c r="L2883" s="10">
        <f t="shared" si="2"/>
        <v>5</v>
      </c>
      <c r="M2883" s="10">
        <f t="shared" si="3"/>
        <v>28</v>
      </c>
      <c r="N2883" s="10">
        <f t="shared" si="4"/>
        <v>1</v>
      </c>
      <c r="O2883" s="10" t="str">
        <f t="array" ref="O2883">IFERROR(XLOOKUP(G2883,'Tipo de Carga'!A:A,'Tipo de Carga'!C:C))</f>
        <v>Diesel</v>
      </c>
    </row>
    <row r="2884">
      <c r="A2884" s="16">
        <v>1722.0</v>
      </c>
      <c r="B2884" s="10" t="str">
        <f t="array" ref="B2884">IFERROR(XLOOKUP(A2884,'Asignacion Ene'!A:A,'Asignacion Ene'!C:C))</f>
        <v>Wm Full</v>
      </c>
      <c r="C2884" s="10" t="str">
        <f t="array" ref="C2884">IFERROR(XLOOKUP(A2884,'Asignacion Ene'!A:A,'Asignacion Ene'!B:B))</f>
        <v>EC-08</v>
      </c>
      <c r="D2884" s="28">
        <v>45685.0</v>
      </c>
      <c r="E2884" s="16" t="s">
        <v>168</v>
      </c>
      <c r="F2884" s="10" t="str">
        <f t="array" ref="F2884">IFERROR(XLOOKUP(E2884,Operadores!A:A,Operadores!B:B))</f>
        <v>RICFRA</v>
      </c>
      <c r="G2884" s="16" t="s">
        <v>39</v>
      </c>
      <c r="H2884" s="13">
        <v>20.69454</v>
      </c>
      <c r="I2884" s="18">
        <v>416.0</v>
      </c>
      <c r="J2884" s="15">
        <f t="shared" si="5"/>
        <v>8608.92864</v>
      </c>
      <c r="K2884" s="10" t="str">
        <f t="array" ref="K2884">IFERROR(XLOOKUP(G2884,'Tipo de Carga'!A:A,'Tipo de Carga'!B:B))</f>
        <v>Autoabasto</v>
      </c>
      <c r="L2884" s="10">
        <f t="shared" si="2"/>
        <v>5</v>
      </c>
      <c r="M2884" s="10">
        <f t="shared" si="3"/>
        <v>28</v>
      </c>
      <c r="N2884" s="10">
        <f t="shared" si="4"/>
        <v>1</v>
      </c>
      <c r="O2884" s="10" t="str">
        <f t="array" ref="O2884">IFERROR(XLOOKUP(G2884,'Tipo de Carga'!A:A,'Tipo de Carga'!C:C))</f>
        <v>Diesel</v>
      </c>
    </row>
    <row r="2885">
      <c r="A2885" s="16">
        <v>1753.0</v>
      </c>
      <c r="B2885" s="10" t="str">
        <f t="array" ref="B2885">IFERROR(XLOOKUP(A2885,'Asignacion Ene'!A:A,'Asignacion Ene'!C:C))</f>
        <v>Wm Full</v>
      </c>
      <c r="C2885" s="10" t="str">
        <f t="array" ref="C2885">IFERROR(XLOOKUP(A2885,'Asignacion Ene'!A:A,'Asignacion Ene'!B:B))</f>
        <v>EC-08</v>
      </c>
      <c r="D2885" s="28">
        <v>45685.0</v>
      </c>
      <c r="E2885" s="16" t="s">
        <v>98</v>
      </c>
      <c r="F2885" s="10" t="str">
        <f t="array" ref="F2885">IFERROR(XLOOKUP(E2885,Operadores!A:A,Operadores!B:B))</f>
        <v>MENRI</v>
      </c>
      <c r="G2885" s="16" t="s">
        <v>39</v>
      </c>
      <c r="H2885" s="13">
        <v>20.69454</v>
      </c>
      <c r="I2885" s="18">
        <v>495.0</v>
      </c>
      <c r="J2885" s="15">
        <f t="shared" si="5"/>
        <v>10243.7973</v>
      </c>
      <c r="K2885" s="10" t="str">
        <f t="array" ref="K2885">IFERROR(XLOOKUP(G2885,'Tipo de Carga'!A:A,'Tipo de Carga'!B:B))</f>
        <v>Autoabasto</v>
      </c>
      <c r="L2885" s="10">
        <f t="shared" si="2"/>
        <v>5</v>
      </c>
      <c r="M2885" s="10">
        <f t="shared" si="3"/>
        <v>28</v>
      </c>
      <c r="N2885" s="10">
        <f t="shared" si="4"/>
        <v>1</v>
      </c>
      <c r="O2885" s="10" t="str">
        <f t="array" ref="O2885">IFERROR(XLOOKUP(G2885,'Tipo de Carga'!A:A,'Tipo de Carga'!C:C))</f>
        <v>Diesel</v>
      </c>
    </row>
    <row r="2886">
      <c r="A2886" s="16">
        <v>1820.0</v>
      </c>
      <c r="B2886" s="10" t="str">
        <f t="array" ref="B2886">IFERROR(XLOOKUP(A2886,'Asignacion Ene'!A:A,'Asignacion Ene'!C:C))</f>
        <v>Wm Full</v>
      </c>
      <c r="C2886" s="10" t="str">
        <f t="array" ref="C2886">IFERROR(XLOOKUP(A2886,'Asignacion Ene'!A:A,'Asignacion Ene'!B:B))</f>
        <v>EC-08</v>
      </c>
      <c r="D2886" s="28">
        <v>45685.0</v>
      </c>
      <c r="E2886" s="16" t="s">
        <v>172</v>
      </c>
      <c r="F2886" s="10" t="str">
        <f t="array" ref="F2886">IFERROR(XLOOKUP(E2886,Operadores!A:A,Operadores!B:B))</f>
        <v>VILJE</v>
      </c>
      <c r="G2886" s="16" t="s">
        <v>39</v>
      </c>
      <c r="H2886" s="13">
        <v>20.69454</v>
      </c>
      <c r="I2886" s="18">
        <v>428.0</v>
      </c>
      <c r="J2886" s="15">
        <f t="shared" si="5"/>
        <v>8857.26312</v>
      </c>
      <c r="K2886" s="10" t="str">
        <f t="array" ref="K2886">IFERROR(XLOOKUP(G2886,'Tipo de Carga'!A:A,'Tipo de Carga'!B:B))</f>
        <v>Autoabasto</v>
      </c>
      <c r="L2886" s="10">
        <f t="shared" si="2"/>
        <v>5</v>
      </c>
      <c r="M2886" s="10">
        <f t="shared" si="3"/>
        <v>28</v>
      </c>
      <c r="N2886" s="10">
        <f t="shared" si="4"/>
        <v>1</v>
      </c>
      <c r="O2886" s="10" t="str">
        <f t="array" ref="O2886">IFERROR(XLOOKUP(G2886,'Tipo de Carga'!A:A,'Tipo de Carga'!C:C))</f>
        <v>Diesel</v>
      </c>
    </row>
    <row r="2887">
      <c r="A2887" s="16">
        <v>1997.0</v>
      </c>
      <c r="B2887" s="10" t="str">
        <f t="array" ref="B2887">IFERROR(XLOOKUP(A2887,'Asignacion Ene'!A:A,'Asignacion Ene'!C:C))</f>
        <v>MeLi Dedicado Merida</v>
      </c>
      <c r="C2887" s="10" t="str">
        <f t="array" ref="C2887">IFERROR(XLOOKUP(A2887,'Asignacion Ene'!A:A,'Asignacion Ene'!B:B))</f>
        <v>EC-05</v>
      </c>
      <c r="D2887" s="28">
        <v>45685.0</v>
      </c>
      <c r="E2887" s="16" t="s">
        <v>170</v>
      </c>
      <c r="F2887" s="10" t="str">
        <f t="array" ref="F2887">IFERROR(XLOOKUP(E2887,Operadores!A:A,Operadores!B:B))</f>
        <v>MARLEO</v>
      </c>
      <c r="G2887" s="16" t="s">
        <v>39</v>
      </c>
      <c r="H2887" s="13">
        <v>20.69454</v>
      </c>
      <c r="I2887" s="18">
        <v>210.0</v>
      </c>
      <c r="J2887" s="15">
        <f t="shared" si="5"/>
        <v>4345.8534</v>
      </c>
      <c r="K2887" s="10" t="str">
        <f t="array" ref="K2887">IFERROR(XLOOKUP(G2887,'Tipo de Carga'!A:A,'Tipo de Carga'!B:B))</f>
        <v>Autoabasto</v>
      </c>
      <c r="L2887" s="10">
        <f t="shared" si="2"/>
        <v>5</v>
      </c>
      <c r="M2887" s="10">
        <f t="shared" si="3"/>
        <v>28</v>
      </c>
      <c r="N2887" s="10">
        <f t="shared" si="4"/>
        <v>1</v>
      </c>
      <c r="O2887" s="10" t="str">
        <f t="array" ref="O2887">IFERROR(XLOOKUP(G2887,'Tipo de Carga'!A:A,'Tipo de Carga'!C:C))</f>
        <v>Diesel</v>
      </c>
    </row>
    <row r="2888">
      <c r="A2888" s="16">
        <v>2008.0</v>
      </c>
      <c r="B2888" s="10" t="str">
        <f t="array" ref="B2888">IFERROR(XLOOKUP(A2888,'Asignacion Ene'!A:A,'Asignacion Ene'!C:C))</f>
        <v>MeLi Dedicado Merida</v>
      </c>
      <c r="C2888" s="10" t="str">
        <f t="array" ref="C2888">IFERROR(XLOOKUP(A2888,'Asignacion Ene'!A:A,'Asignacion Ene'!B:B))</f>
        <v>EC-05</v>
      </c>
      <c r="D2888" s="28">
        <v>45685.0</v>
      </c>
      <c r="E2888" s="16" t="s">
        <v>28</v>
      </c>
      <c r="F2888" s="10" t="str">
        <f t="array" ref="F2888">IFERROR(XLOOKUP(E2888,Operadores!A:A,Operadores!B:B))</f>
        <v>CADEMM</v>
      </c>
      <c r="G2888" s="16" t="s">
        <v>39</v>
      </c>
      <c r="H2888" s="13">
        <v>20.69454</v>
      </c>
      <c r="I2888" s="18">
        <v>457.0</v>
      </c>
      <c r="J2888" s="15">
        <f t="shared" si="5"/>
        <v>9457.40478</v>
      </c>
      <c r="K2888" s="10" t="str">
        <f t="array" ref="K2888">IFERROR(XLOOKUP(G2888,'Tipo de Carga'!A:A,'Tipo de Carga'!B:B))</f>
        <v>Autoabasto</v>
      </c>
      <c r="L2888" s="10">
        <f t="shared" si="2"/>
        <v>5</v>
      </c>
      <c r="M2888" s="10">
        <f t="shared" si="3"/>
        <v>28</v>
      </c>
      <c r="N2888" s="10">
        <f t="shared" si="4"/>
        <v>1</v>
      </c>
      <c r="O2888" s="10" t="str">
        <f t="array" ref="O2888">IFERROR(XLOOKUP(G2888,'Tipo de Carga'!A:A,'Tipo de Carga'!C:C))</f>
        <v>Diesel</v>
      </c>
    </row>
    <row r="2889">
      <c r="A2889" s="16">
        <v>2031.0</v>
      </c>
      <c r="B2889" s="10" t="str">
        <f t="array" ref="B2889">IFERROR(XLOOKUP(A2889,'Asignacion Ene'!A:A,'Asignacion Ene'!C:C))</f>
        <v>MeLi Dedicado Merida</v>
      </c>
      <c r="C2889" s="10" t="str">
        <f t="array" ref="C2889">IFERROR(XLOOKUP(A2889,'Asignacion Ene'!A:A,'Asignacion Ene'!B:B))</f>
        <v>EC-05</v>
      </c>
      <c r="D2889" s="28">
        <v>45685.0</v>
      </c>
      <c r="E2889" s="16" t="s">
        <v>239</v>
      </c>
      <c r="F2889" s="10" t="str">
        <f t="array" ref="F2889">IFERROR(XLOOKUP(E2889,Operadores!A:A,Operadores!B:B))</f>
        <v>LEOJUA</v>
      </c>
      <c r="G2889" s="16" t="s">
        <v>39</v>
      </c>
      <c r="H2889" s="13">
        <v>20.69454</v>
      </c>
      <c r="I2889" s="18">
        <v>404.0</v>
      </c>
      <c r="J2889" s="15">
        <f t="shared" si="5"/>
        <v>8360.59416</v>
      </c>
      <c r="K2889" s="10" t="str">
        <f t="array" ref="K2889">IFERROR(XLOOKUP(G2889,'Tipo de Carga'!A:A,'Tipo de Carga'!B:B))</f>
        <v>Autoabasto</v>
      </c>
      <c r="L2889" s="10">
        <f t="shared" si="2"/>
        <v>5</v>
      </c>
      <c r="M2889" s="10">
        <f t="shared" si="3"/>
        <v>28</v>
      </c>
      <c r="N2889" s="10">
        <f t="shared" si="4"/>
        <v>1</v>
      </c>
      <c r="O2889" s="10" t="str">
        <f t="array" ref="O2889">IFERROR(XLOOKUP(G2889,'Tipo de Carga'!A:A,'Tipo de Carga'!C:C))</f>
        <v>Diesel</v>
      </c>
    </row>
    <row r="2890">
      <c r="A2890" s="16">
        <v>1826.0</v>
      </c>
      <c r="B2890" s="10" t="str">
        <f t="array" ref="B2890">IFERROR(XLOOKUP(A2890,'Asignacion Ene'!A:A,'Asignacion Ene'!C:C))</f>
        <v>Wm Full</v>
      </c>
      <c r="C2890" s="10" t="str">
        <f t="array" ref="C2890">IFERROR(XLOOKUP(A2890,'Asignacion Ene'!A:A,'Asignacion Ene'!B:B))</f>
        <v>EC-08</v>
      </c>
      <c r="D2890" s="28">
        <v>45685.0</v>
      </c>
      <c r="E2890" s="16" t="s">
        <v>361</v>
      </c>
      <c r="F2890" s="10" t="str">
        <f t="array" ref="F2890">IFERROR(XLOOKUP(E2890,Operadores!A:A,Operadores!B:B))</f>
        <v>MORFRE01</v>
      </c>
      <c r="G2890" s="16" t="s">
        <v>39</v>
      </c>
      <c r="H2890" s="13">
        <v>20.69454</v>
      </c>
      <c r="I2890" s="18">
        <v>351.0</v>
      </c>
      <c r="J2890" s="15">
        <f t="shared" si="5"/>
        <v>7263.78354</v>
      </c>
      <c r="K2890" s="10" t="str">
        <f t="array" ref="K2890">IFERROR(XLOOKUP(G2890,'Tipo de Carga'!A:A,'Tipo de Carga'!B:B))</f>
        <v>Autoabasto</v>
      </c>
      <c r="L2890" s="10">
        <f t="shared" si="2"/>
        <v>5</v>
      </c>
      <c r="M2890" s="10">
        <f t="shared" si="3"/>
        <v>28</v>
      </c>
      <c r="N2890" s="10">
        <f t="shared" si="4"/>
        <v>1</v>
      </c>
      <c r="O2890" s="10" t="str">
        <f t="array" ref="O2890">IFERROR(XLOOKUP(G2890,'Tipo de Carga'!A:A,'Tipo de Carga'!C:C))</f>
        <v>Diesel</v>
      </c>
    </row>
    <row r="2891">
      <c r="A2891" s="16">
        <v>1799.0</v>
      </c>
      <c r="B2891" s="10" t="str">
        <f t="array" ref="B2891">IFERROR(XLOOKUP(A2891,'Asignacion Ene'!A:A,'Asignacion Ene'!C:C))</f>
        <v>Sayer Full</v>
      </c>
      <c r="C2891" s="10" t="str">
        <f t="array" ref="C2891">IFERROR(XLOOKUP(A2891,'Asignacion Ene'!A:A,'Asignacion Ene'!B:B))</f>
        <v>EC-04</v>
      </c>
      <c r="D2891" s="28">
        <v>45685.0</v>
      </c>
      <c r="E2891" s="19" t="s">
        <v>209</v>
      </c>
      <c r="F2891" s="10" t="str">
        <f t="array" ref="F2891">IFERROR(XLOOKUP(E2891,Operadores!A:A,Operadores!B:B))</f>
        <v>FERFRA</v>
      </c>
      <c r="G2891" s="16" t="s">
        <v>103</v>
      </c>
      <c r="H2891" s="13">
        <v>26.99</v>
      </c>
      <c r="I2891" s="18">
        <v>178.0</v>
      </c>
      <c r="J2891" s="15">
        <f t="shared" si="5"/>
        <v>4804.22</v>
      </c>
      <c r="K2891" s="10" t="str">
        <f t="array" ref="K2891">IFERROR(XLOOKUP(G2891,'Tipo de Carga'!A:A,'Tipo de Carga'!B:B))</f>
        <v>Ticket</v>
      </c>
      <c r="L2891" s="10">
        <f t="shared" si="2"/>
        <v>5</v>
      </c>
      <c r="M2891" s="10">
        <f t="shared" si="3"/>
        <v>28</v>
      </c>
      <c r="N2891" s="10">
        <f t="shared" si="4"/>
        <v>1</v>
      </c>
      <c r="O2891" s="10" t="str">
        <f t="array" ref="O2891">IFERROR(XLOOKUP(G2891,'Tipo de Carga'!A:A,'Tipo de Carga'!C:C))</f>
        <v>Diesel</v>
      </c>
    </row>
    <row r="2892">
      <c r="A2892" s="16">
        <v>1717.0</v>
      </c>
      <c r="B2892" s="10" t="str">
        <f t="array" ref="B2892">IFERROR(XLOOKUP(A2892,'Asignacion Ene'!A:A,'Asignacion Ene'!C:C))</f>
        <v>Wm Sencillo</v>
      </c>
      <c r="C2892" s="10" t="str">
        <f t="array" ref="C2892">IFERROR(XLOOKUP(A2892,'Asignacion Ene'!A:A,'Asignacion Ene'!B:B))</f>
        <v>EC-08</v>
      </c>
      <c r="D2892" s="28">
        <v>45685.0</v>
      </c>
      <c r="E2892" s="19" t="s">
        <v>288</v>
      </c>
      <c r="F2892" s="10" t="str">
        <f t="array" ref="F2892">IFERROR(XLOOKUP(E2892,Operadores!A:A,Operadores!B:B))</f>
        <v>SOLLUI</v>
      </c>
      <c r="G2892" s="16" t="s">
        <v>103</v>
      </c>
      <c r="H2892" s="13">
        <v>26.45</v>
      </c>
      <c r="I2892" s="18">
        <v>524.0</v>
      </c>
      <c r="J2892" s="15">
        <f t="shared" si="5"/>
        <v>13859.8</v>
      </c>
      <c r="K2892" s="10" t="str">
        <f t="array" ref="K2892">IFERROR(XLOOKUP(G2892,'Tipo de Carga'!A:A,'Tipo de Carga'!B:B))</f>
        <v>Ticket</v>
      </c>
      <c r="L2892" s="10">
        <f t="shared" si="2"/>
        <v>5</v>
      </c>
      <c r="M2892" s="10">
        <f t="shared" si="3"/>
        <v>28</v>
      </c>
      <c r="N2892" s="10">
        <f t="shared" si="4"/>
        <v>1</v>
      </c>
      <c r="O2892" s="10" t="str">
        <f t="array" ref="O2892">IFERROR(XLOOKUP(G2892,'Tipo de Carga'!A:A,'Tipo de Carga'!C:C))</f>
        <v>Diesel</v>
      </c>
    </row>
    <row r="2893">
      <c r="A2893" s="16">
        <v>1894.0</v>
      </c>
      <c r="B2893" s="10" t="str">
        <f t="array" ref="B2893">IFERROR(XLOOKUP(A2893,'Asignacion Ene'!A:A,'Asignacion Ene'!C:C))</f>
        <v>Pipas</v>
      </c>
      <c r="C2893" s="10" t="str">
        <f t="array" ref="C2893">IFERROR(XLOOKUP(A2893,'Asignacion Ene'!A:A,'Asignacion Ene'!B:B))</f>
        <v>EC-02</v>
      </c>
      <c r="D2893" s="28">
        <v>45685.0</v>
      </c>
      <c r="E2893" s="19" t="s">
        <v>320</v>
      </c>
      <c r="F2893" s="10" t="str">
        <f t="array" ref="F2893">IFERROR(XLOOKUP(E2893,Operadores!A:A,Operadores!B:B))</f>
        <v>LOPJU</v>
      </c>
      <c r="G2893" s="16" t="s">
        <v>103</v>
      </c>
      <c r="H2893" s="13">
        <v>25.39</v>
      </c>
      <c r="I2893" s="18">
        <v>473.0</v>
      </c>
      <c r="J2893" s="15">
        <f t="shared" si="5"/>
        <v>12009.47</v>
      </c>
      <c r="K2893" s="10" t="str">
        <f t="array" ref="K2893">IFERROR(XLOOKUP(G2893,'Tipo de Carga'!A:A,'Tipo de Carga'!B:B))</f>
        <v>Ticket</v>
      </c>
      <c r="L2893" s="10">
        <f t="shared" si="2"/>
        <v>5</v>
      </c>
      <c r="M2893" s="10">
        <f t="shared" si="3"/>
        <v>28</v>
      </c>
      <c r="N2893" s="10">
        <f t="shared" si="4"/>
        <v>1</v>
      </c>
      <c r="O2893" s="10" t="str">
        <f t="array" ref="O2893">IFERROR(XLOOKUP(G2893,'Tipo de Carga'!A:A,'Tipo de Carga'!C:C))</f>
        <v>Diesel</v>
      </c>
    </row>
    <row r="2894">
      <c r="A2894" s="16">
        <v>1746.0</v>
      </c>
      <c r="B2894" s="10" t="str">
        <f t="array" ref="B2894">IFERROR(XLOOKUP(A2894,'Asignacion Ene'!A:A,'Asignacion Ene'!C:C))</f>
        <v>Wm Full</v>
      </c>
      <c r="C2894" s="10" t="str">
        <f t="array" ref="C2894">IFERROR(XLOOKUP(A2894,'Asignacion Ene'!A:A,'Asignacion Ene'!B:B))</f>
        <v>EC-08</v>
      </c>
      <c r="D2894" s="28">
        <v>45685.0</v>
      </c>
      <c r="E2894" s="19" t="s">
        <v>258</v>
      </c>
      <c r="F2894" s="10" t="str">
        <f t="array" ref="F2894">IFERROR(XLOOKUP(E2894,Operadores!A:A,Operadores!B:B))</f>
        <v>LOPFER</v>
      </c>
      <c r="G2894" s="16" t="s">
        <v>103</v>
      </c>
      <c r="H2894" s="13">
        <v>24.89</v>
      </c>
      <c r="I2894" s="18">
        <v>610.0</v>
      </c>
      <c r="J2894" s="15">
        <f t="shared" si="5"/>
        <v>15182.9</v>
      </c>
      <c r="K2894" s="10" t="str">
        <f t="array" ref="K2894">IFERROR(XLOOKUP(G2894,'Tipo de Carga'!A:A,'Tipo de Carga'!B:B))</f>
        <v>Ticket</v>
      </c>
      <c r="L2894" s="10">
        <f t="shared" si="2"/>
        <v>5</v>
      </c>
      <c r="M2894" s="10">
        <f t="shared" si="3"/>
        <v>28</v>
      </c>
      <c r="N2894" s="10">
        <f t="shared" si="4"/>
        <v>1</v>
      </c>
      <c r="O2894" s="10" t="str">
        <f t="array" ref="O2894">IFERROR(XLOOKUP(G2894,'Tipo de Carga'!A:A,'Tipo de Carga'!C:C))</f>
        <v>Diesel</v>
      </c>
    </row>
    <row r="2895">
      <c r="A2895" s="16">
        <v>1746.0</v>
      </c>
      <c r="B2895" s="10" t="str">
        <f t="array" ref="B2895">IFERROR(XLOOKUP(A2895,'Asignacion Ene'!A:A,'Asignacion Ene'!C:C))</f>
        <v>Wm Full</v>
      </c>
      <c r="C2895" s="10" t="str">
        <f t="array" ref="C2895">IFERROR(XLOOKUP(A2895,'Asignacion Ene'!A:A,'Asignacion Ene'!B:B))</f>
        <v>EC-08</v>
      </c>
      <c r="D2895" s="28">
        <v>45685.0</v>
      </c>
      <c r="E2895" s="19" t="s">
        <v>258</v>
      </c>
      <c r="F2895" s="10" t="str">
        <f t="array" ref="F2895">IFERROR(XLOOKUP(E2895,Operadores!A:A,Operadores!B:B))</f>
        <v>LOPFER</v>
      </c>
      <c r="G2895" s="16" t="s">
        <v>103</v>
      </c>
      <c r="H2895" s="13">
        <v>24.89</v>
      </c>
      <c r="I2895" s="18">
        <v>498.0</v>
      </c>
      <c r="J2895" s="15">
        <f t="shared" si="5"/>
        <v>12395.22</v>
      </c>
      <c r="K2895" s="10" t="str">
        <f t="array" ref="K2895">IFERROR(XLOOKUP(G2895,'Tipo de Carga'!A:A,'Tipo de Carga'!B:B))</f>
        <v>Ticket</v>
      </c>
      <c r="L2895" s="10">
        <f t="shared" si="2"/>
        <v>5</v>
      </c>
      <c r="M2895" s="10">
        <f t="shared" si="3"/>
        <v>28</v>
      </c>
      <c r="N2895" s="10">
        <f t="shared" si="4"/>
        <v>1</v>
      </c>
      <c r="O2895" s="10" t="str">
        <f t="array" ref="O2895">IFERROR(XLOOKUP(G2895,'Tipo de Carga'!A:A,'Tipo de Carga'!C:C))</f>
        <v>Diesel</v>
      </c>
    </row>
    <row r="2896">
      <c r="A2896" s="16" t="s">
        <v>104</v>
      </c>
      <c r="B2896" s="10" t="str">
        <f t="array" ref="B2896">IFERROR(XLOOKUP(A2896,'Asignacion Ene'!A:A,'Asignacion Ene'!C:C))</f>
        <v>Peñafiel Tecamac</v>
      </c>
      <c r="C2896" s="10" t="str">
        <f t="array" ref="C2896">IFERROR(XLOOKUP(A2896,'Asignacion Ene'!A:A,'Asignacion Ene'!B:B))</f>
        <v>EC-02</v>
      </c>
      <c r="D2896" s="28">
        <v>45685.0</v>
      </c>
      <c r="E2896" s="19" t="s">
        <v>51</v>
      </c>
      <c r="F2896" s="10" t="str">
        <f t="array" ref="F2896">IFERROR(XLOOKUP(E2896,Operadores!A:A,Operadores!B:B))</f>
        <v>TABYAI</v>
      </c>
      <c r="G2896" s="16" t="s">
        <v>103</v>
      </c>
      <c r="H2896" s="13">
        <v>26.99</v>
      </c>
      <c r="I2896" s="18">
        <v>160.0</v>
      </c>
      <c r="J2896" s="15">
        <f t="shared" si="5"/>
        <v>4318.4</v>
      </c>
      <c r="K2896" s="10" t="str">
        <f t="array" ref="K2896">IFERROR(XLOOKUP(G2896,'Tipo de Carga'!A:A,'Tipo de Carga'!B:B))</f>
        <v>Ticket</v>
      </c>
      <c r="L2896" s="10">
        <f t="shared" si="2"/>
        <v>5</v>
      </c>
      <c r="M2896" s="10">
        <f t="shared" si="3"/>
        <v>28</v>
      </c>
      <c r="N2896" s="10">
        <f t="shared" si="4"/>
        <v>1</v>
      </c>
      <c r="O2896" s="10" t="str">
        <f t="array" ref="O2896">IFERROR(XLOOKUP(G2896,'Tipo de Carga'!A:A,'Tipo de Carga'!C:C))</f>
        <v>Diesel</v>
      </c>
    </row>
    <row r="2897">
      <c r="A2897" s="16">
        <v>1806.0</v>
      </c>
      <c r="B2897" s="10" t="str">
        <f t="array" ref="B2897">IFERROR(XLOOKUP(A2897,'Asignacion Ene'!A:A,'Asignacion Ene'!C:C))</f>
        <v>Sayer Full</v>
      </c>
      <c r="C2897" s="10" t="str">
        <f t="array" ref="C2897">IFERROR(XLOOKUP(A2897,'Asignacion Ene'!A:A,'Asignacion Ene'!B:B))</f>
        <v>EC-04</v>
      </c>
      <c r="D2897" s="28">
        <v>45685.0</v>
      </c>
      <c r="E2897" s="19" t="s">
        <v>257</v>
      </c>
      <c r="F2897" s="10" t="str">
        <f t="array" ref="F2897">IFERROR(XLOOKUP(E2897,Operadores!A:A,Operadores!B:B))</f>
        <v>DIAOMA</v>
      </c>
      <c r="G2897" s="16" t="s">
        <v>103</v>
      </c>
      <c r="H2897" s="13">
        <v>26.99</v>
      </c>
      <c r="I2897" s="18">
        <v>222.0</v>
      </c>
      <c r="J2897" s="15">
        <f t="shared" si="5"/>
        <v>5991.78</v>
      </c>
      <c r="K2897" s="10" t="str">
        <f t="array" ref="K2897">IFERROR(XLOOKUP(G2897,'Tipo de Carga'!A:A,'Tipo de Carga'!B:B))</f>
        <v>Ticket</v>
      </c>
      <c r="L2897" s="10">
        <f t="shared" si="2"/>
        <v>5</v>
      </c>
      <c r="M2897" s="10">
        <f t="shared" si="3"/>
        <v>28</v>
      </c>
      <c r="N2897" s="10">
        <f t="shared" si="4"/>
        <v>1</v>
      </c>
      <c r="O2897" s="10" t="str">
        <f t="array" ref="O2897">IFERROR(XLOOKUP(G2897,'Tipo de Carga'!A:A,'Tipo de Carga'!C:C))</f>
        <v>Diesel</v>
      </c>
    </row>
    <row r="2898">
      <c r="A2898" s="16">
        <v>1856.0</v>
      </c>
      <c r="B2898" s="10" t="str">
        <f t="array" ref="B2898">IFERROR(XLOOKUP(A2898,'Asignacion Ene'!A:A,'Asignacion Ene'!C:C))</f>
        <v>Pipas</v>
      </c>
      <c r="C2898" s="10" t="str">
        <f t="array" ref="C2898">IFERROR(XLOOKUP(A2898,'Asignacion Ene'!A:A,'Asignacion Ene'!B:B))</f>
        <v>EC-02</v>
      </c>
      <c r="D2898" s="28">
        <v>45685.0</v>
      </c>
      <c r="E2898" s="16" t="s">
        <v>291</v>
      </c>
      <c r="F2898" s="10" t="str">
        <f t="array" ref="F2898">IFERROR(XLOOKUP(E2898,Operadores!A:A,Operadores!B:B))</f>
        <v>PACJOS</v>
      </c>
      <c r="G2898" s="16" t="s">
        <v>103</v>
      </c>
      <c r="H2898" s="13">
        <v>26.49</v>
      </c>
      <c r="I2898" s="18">
        <v>453.0</v>
      </c>
      <c r="J2898" s="15">
        <f t="shared" si="5"/>
        <v>11999.97</v>
      </c>
      <c r="K2898" s="10" t="str">
        <f t="array" ref="K2898">IFERROR(XLOOKUP(G2898,'Tipo de Carga'!A:A,'Tipo de Carga'!B:B))</f>
        <v>Ticket</v>
      </c>
      <c r="L2898" s="10">
        <f t="shared" si="2"/>
        <v>5</v>
      </c>
      <c r="M2898" s="10">
        <f t="shared" si="3"/>
        <v>28</v>
      </c>
      <c r="N2898" s="10">
        <f t="shared" si="4"/>
        <v>1</v>
      </c>
      <c r="O2898" s="10" t="str">
        <f t="array" ref="O2898">IFERROR(XLOOKUP(G2898,'Tipo de Carga'!A:A,'Tipo de Carga'!C:C))</f>
        <v>Diesel</v>
      </c>
    </row>
    <row r="2899">
      <c r="A2899" s="16">
        <v>1933.0</v>
      </c>
      <c r="B2899" s="10" t="str">
        <f t="array" ref="B2899">IFERROR(XLOOKUP(A2899,'Asignacion Ene'!A:A,'Asignacion Ene'!C:C))</f>
        <v>Circuitos</v>
      </c>
      <c r="C2899" s="10" t="str">
        <f t="array" ref="C2899">IFERROR(XLOOKUP(A2899,'Asignacion Ene'!A:A,'Asignacion Ene'!B:B))</f>
        <v>EC-03</v>
      </c>
      <c r="D2899" s="28">
        <v>45685.0</v>
      </c>
      <c r="E2899" s="19" t="s">
        <v>87</v>
      </c>
      <c r="F2899" s="10" t="str">
        <f t="array" ref="F2899">IFERROR(XLOOKUP(E2899,Operadores!A:A,Operadores!B:B))</f>
        <v>OLIMAR01</v>
      </c>
      <c r="G2899" s="16" t="s">
        <v>103</v>
      </c>
      <c r="H2899" s="13">
        <v>27.99</v>
      </c>
      <c r="I2899" s="18">
        <v>143.0</v>
      </c>
      <c r="J2899" s="15">
        <f t="shared" si="5"/>
        <v>4002.57</v>
      </c>
      <c r="K2899" s="10" t="str">
        <f t="array" ref="K2899">IFERROR(XLOOKUP(G2899,'Tipo de Carga'!A:A,'Tipo de Carga'!B:B))</f>
        <v>Ticket</v>
      </c>
      <c r="L2899" s="10">
        <f t="shared" si="2"/>
        <v>5</v>
      </c>
      <c r="M2899" s="10">
        <f t="shared" si="3"/>
        <v>28</v>
      </c>
      <c r="N2899" s="10">
        <f t="shared" si="4"/>
        <v>1</v>
      </c>
      <c r="O2899" s="10" t="str">
        <f t="array" ref="O2899">IFERROR(XLOOKUP(G2899,'Tipo de Carga'!A:A,'Tipo de Carga'!C:C))</f>
        <v>Diesel</v>
      </c>
    </row>
    <row r="2900">
      <c r="A2900" s="16">
        <v>1958.0</v>
      </c>
      <c r="B2900" s="10" t="str">
        <f t="array" ref="B2900">IFERROR(XLOOKUP(A2900,'Asignacion Ene'!A:A,'Asignacion Ene'!C:C))</f>
        <v>Full Liver</v>
      </c>
      <c r="C2900" s="10" t="str">
        <f t="array" ref="C2900">IFERROR(XLOOKUP(A2900,'Asignacion Ene'!A:A,'Asignacion Ene'!B:B))</f>
        <v>EC-01</v>
      </c>
      <c r="D2900" s="28">
        <v>45685.0</v>
      </c>
      <c r="E2900" s="19" t="s">
        <v>48</v>
      </c>
      <c r="F2900" s="10" t="str">
        <f t="array" ref="F2900">IFERROR(XLOOKUP(E2900,Operadores!A:A,Operadores!B:B))</f>
        <v>MONAL</v>
      </c>
      <c r="G2900" s="16" t="s">
        <v>103</v>
      </c>
      <c r="H2900" s="13">
        <v>24.99</v>
      </c>
      <c r="I2900" s="18">
        <v>201.0</v>
      </c>
      <c r="J2900" s="15">
        <f t="shared" si="5"/>
        <v>5022.99</v>
      </c>
      <c r="K2900" s="10" t="str">
        <f t="array" ref="K2900">IFERROR(XLOOKUP(G2900,'Tipo de Carga'!A:A,'Tipo de Carga'!B:B))</f>
        <v>Ticket</v>
      </c>
      <c r="L2900" s="10">
        <f t="shared" si="2"/>
        <v>5</v>
      </c>
      <c r="M2900" s="10">
        <f t="shared" si="3"/>
        <v>28</v>
      </c>
      <c r="N2900" s="10">
        <f t="shared" si="4"/>
        <v>1</v>
      </c>
      <c r="O2900" s="10" t="str">
        <f t="array" ref="O2900">IFERROR(XLOOKUP(G2900,'Tipo de Carga'!A:A,'Tipo de Carga'!C:C))</f>
        <v>Diesel</v>
      </c>
    </row>
    <row r="2901">
      <c r="A2901" s="16">
        <v>1939.0</v>
      </c>
      <c r="B2901" s="10" t="str">
        <f t="array" ref="B2901">IFERROR(XLOOKUP(A2901,'Asignacion Ene'!A:A,'Asignacion Ene'!C:C))</f>
        <v>Full Liver</v>
      </c>
      <c r="C2901" s="10" t="str">
        <f t="array" ref="C2901">IFERROR(XLOOKUP(A2901,'Asignacion Ene'!A:A,'Asignacion Ene'!B:B))</f>
        <v>EC-01</v>
      </c>
      <c r="D2901" s="28">
        <v>45685.0</v>
      </c>
      <c r="E2901" s="19" t="s">
        <v>116</v>
      </c>
      <c r="F2901" s="10" t="str">
        <f t="array" ref="F2901">IFERROR(XLOOKUP(E2901,Operadores!A:A,Operadores!B:B))</f>
        <v>TORBR01</v>
      </c>
      <c r="G2901" s="16" t="s">
        <v>103</v>
      </c>
      <c r="H2901" s="13">
        <v>25.79</v>
      </c>
      <c r="I2901" s="18">
        <v>166.0</v>
      </c>
      <c r="J2901" s="15">
        <f t="shared" si="5"/>
        <v>4281.14</v>
      </c>
      <c r="K2901" s="10" t="str">
        <f t="array" ref="K2901">IFERROR(XLOOKUP(G2901,'Tipo de Carga'!A:A,'Tipo de Carga'!B:B))</f>
        <v>Ticket</v>
      </c>
      <c r="L2901" s="10">
        <f t="shared" si="2"/>
        <v>5</v>
      </c>
      <c r="M2901" s="10">
        <f t="shared" si="3"/>
        <v>28</v>
      </c>
      <c r="N2901" s="10">
        <f t="shared" si="4"/>
        <v>1</v>
      </c>
      <c r="O2901" s="10" t="str">
        <f t="array" ref="O2901">IFERROR(XLOOKUP(G2901,'Tipo de Carga'!A:A,'Tipo de Carga'!C:C))</f>
        <v>Diesel</v>
      </c>
    </row>
    <row r="2902">
      <c r="A2902" s="16">
        <v>2022.0</v>
      </c>
      <c r="B2902" s="10" t="str">
        <f t="array" ref="B2902">IFERROR(XLOOKUP(A2902,'Asignacion Ene'!A:A,'Asignacion Ene'!C:C))</f>
        <v>MeLi Dedicado TD</v>
      </c>
      <c r="C2902" s="10" t="str">
        <f t="array" ref="C2902">IFERROR(XLOOKUP(A2902,'Asignacion Ene'!A:A,'Asignacion Ene'!B:B))</f>
        <v>EC-05</v>
      </c>
      <c r="D2902" s="28">
        <v>45685.0</v>
      </c>
      <c r="E2902" s="19" t="s">
        <v>183</v>
      </c>
      <c r="F2902" s="10" t="str">
        <f t="array" ref="F2902">IFERROR(XLOOKUP(E2902,Operadores!A:A,Operadores!B:B))</f>
        <v>DELBL</v>
      </c>
      <c r="G2902" s="16" t="s">
        <v>103</v>
      </c>
      <c r="H2902" s="13">
        <v>26.95</v>
      </c>
      <c r="I2902" s="18">
        <v>445.0</v>
      </c>
      <c r="J2902" s="15">
        <f t="shared" si="5"/>
        <v>11992.75</v>
      </c>
      <c r="K2902" s="10" t="str">
        <f t="array" ref="K2902">IFERROR(XLOOKUP(G2902,'Tipo de Carga'!A:A,'Tipo de Carga'!B:B))</f>
        <v>Ticket</v>
      </c>
      <c r="L2902" s="10">
        <f t="shared" si="2"/>
        <v>5</v>
      </c>
      <c r="M2902" s="10">
        <f t="shared" si="3"/>
        <v>28</v>
      </c>
      <c r="N2902" s="10">
        <f t="shared" si="4"/>
        <v>1</v>
      </c>
      <c r="O2902" s="10" t="str">
        <f t="array" ref="O2902">IFERROR(XLOOKUP(G2902,'Tipo de Carga'!A:A,'Tipo de Carga'!C:C))</f>
        <v>Diesel</v>
      </c>
    </row>
    <row r="2903">
      <c r="A2903" s="16">
        <v>1912.0</v>
      </c>
      <c r="B2903" s="10" t="str">
        <f t="array" ref="B2903">IFERROR(XLOOKUP(A2903,'Asignacion Ene'!A:A,'Asignacion Ene'!C:C))</f>
        <v>MeLi asignado SD</v>
      </c>
      <c r="C2903" s="10" t="str">
        <f t="array" ref="C2903">IFERROR(XLOOKUP(A2903,'Asignacion Ene'!A:A,'Asignacion Ene'!B:B))</f>
        <v>EC-05</v>
      </c>
      <c r="D2903" s="28">
        <v>45685.0</v>
      </c>
      <c r="E2903" s="19" t="s">
        <v>231</v>
      </c>
      <c r="F2903" s="10" t="str">
        <f t="array" ref="F2903">IFERROR(XLOOKUP(E2903,Operadores!A:A,Operadores!B:B))</f>
        <v>PARMI</v>
      </c>
      <c r="G2903" s="16" t="s">
        <v>111</v>
      </c>
      <c r="H2903" s="13">
        <v>10.65</v>
      </c>
      <c r="I2903" s="18">
        <v>266.0</v>
      </c>
      <c r="J2903" s="15">
        <f t="shared" si="5"/>
        <v>2832.9</v>
      </c>
      <c r="K2903" s="10" t="str">
        <f t="array" ref="K2903">IFERROR(XLOOKUP(G2903,'Tipo de Carga'!A:A,'Tipo de Carga'!B:B))</f>
        <v>COMSUSTENTA</v>
      </c>
      <c r="L2903" s="10">
        <f t="shared" si="2"/>
        <v>5</v>
      </c>
      <c r="M2903" s="10">
        <f t="shared" si="3"/>
        <v>28</v>
      </c>
      <c r="N2903" s="10">
        <f t="shared" si="4"/>
        <v>1</v>
      </c>
      <c r="O2903" s="10" t="str">
        <f t="array" ref="O2903">IFERROR(XLOOKUP(G2903,'Tipo de Carga'!A:A,'Tipo de Carga'!C:C))</f>
        <v>GNC</v>
      </c>
    </row>
    <row r="2904">
      <c r="A2904" s="16">
        <v>1919.0</v>
      </c>
      <c r="B2904" s="10" t="str">
        <f t="array" ref="B2904">IFERROR(XLOOKUP(A2904,'Asignacion Ene'!A:A,'Asignacion Ene'!C:C))</f>
        <v>MeLi Ded Puebla</v>
      </c>
      <c r="C2904" s="10" t="str">
        <f t="array" ref="C2904">IFERROR(XLOOKUP(A2904,'Asignacion Ene'!A:A,'Asignacion Ene'!B:B))</f>
        <v>EC-05</v>
      </c>
      <c r="D2904" s="28">
        <v>45685.0</v>
      </c>
      <c r="E2904" s="19" t="s">
        <v>322</v>
      </c>
      <c r="F2904" s="10" t="str">
        <f t="array" ref="F2904">IFERROR(XLOOKUP(E2904,Operadores!A:A,Operadores!B:B))</f>
        <v>HERRE</v>
      </c>
      <c r="G2904" s="16" t="s">
        <v>111</v>
      </c>
      <c r="H2904" s="13">
        <v>10.65</v>
      </c>
      <c r="I2904" s="18">
        <v>233.0</v>
      </c>
      <c r="J2904" s="15">
        <f t="shared" si="5"/>
        <v>2481.45</v>
      </c>
      <c r="K2904" s="10" t="str">
        <f t="array" ref="K2904">IFERROR(XLOOKUP(G2904,'Tipo de Carga'!A:A,'Tipo de Carga'!B:B))</f>
        <v>COMSUSTENTA</v>
      </c>
      <c r="L2904" s="10">
        <f t="shared" si="2"/>
        <v>5</v>
      </c>
      <c r="M2904" s="10">
        <f t="shared" si="3"/>
        <v>28</v>
      </c>
      <c r="N2904" s="10">
        <f t="shared" si="4"/>
        <v>1</v>
      </c>
      <c r="O2904" s="10" t="str">
        <f t="array" ref="O2904">IFERROR(XLOOKUP(G2904,'Tipo de Carga'!A:A,'Tipo de Carga'!C:C))</f>
        <v>GNC</v>
      </c>
    </row>
    <row r="2905">
      <c r="A2905" s="16">
        <v>1928.0</v>
      </c>
      <c r="B2905" s="10" t="str">
        <f t="array" ref="B2905">IFERROR(XLOOKUP(A2905,'Asignacion Ene'!A:A,'Asignacion Ene'!C:C))</f>
        <v>MeLi Ded Puebla</v>
      </c>
      <c r="C2905" s="10" t="str">
        <f t="array" ref="C2905">IFERROR(XLOOKUP(A2905,'Asignacion Ene'!A:A,'Asignacion Ene'!B:B))</f>
        <v>EC-05</v>
      </c>
      <c r="D2905" s="28">
        <v>45685.0</v>
      </c>
      <c r="E2905" s="19" t="s">
        <v>234</v>
      </c>
      <c r="F2905" s="10" t="str">
        <f t="array" ref="F2905">IFERROR(XLOOKUP(E2905,Operadores!A:A,Operadores!B:B))</f>
        <v>BARPED</v>
      </c>
      <c r="G2905" s="16" t="s">
        <v>111</v>
      </c>
      <c r="H2905" s="13">
        <v>10.65</v>
      </c>
      <c r="I2905" s="18">
        <v>237.0</v>
      </c>
      <c r="J2905" s="15">
        <f t="shared" si="5"/>
        <v>2524.05</v>
      </c>
      <c r="K2905" s="10" t="str">
        <f t="array" ref="K2905">IFERROR(XLOOKUP(G2905,'Tipo de Carga'!A:A,'Tipo de Carga'!B:B))</f>
        <v>COMSUSTENTA</v>
      </c>
      <c r="L2905" s="10">
        <f t="shared" si="2"/>
        <v>5</v>
      </c>
      <c r="M2905" s="10">
        <f t="shared" si="3"/>
        <v>28</v>
      </c>
      <c r="N2905" s="10">
        <f t="shared" si="4"/>
        <v>1</v>
      </c>
      <c r="O2905" s="10" t="str">
        <f t="array" ref="O2905">IFERROR(XLOOKUP(G2905,'Tipo de Carga'!A:A,'Tipo de Carga'!C:C))</f>
        <v>GNC</v>
      </c>
    </row>
    <row r="2906">
      <c r="A2906" s="16">
        <v>1878.0</v>
      </c>
      <c r="B2906" s="10" t="str">
        <f t="array" ref="B2906">IFERROR(XLOOKUP(A2906,'Asignacion Ene'!A:A,'Asignacion Ene'!C:C))</f>
        <v>Circuitos</v>
      </c>
      <c r="C2906" s="10" t="str">
        <f t="array" ref="C2906">IFERROR(XLOOKUP(A2906,'Asignacion Ene'!A:A,'Asignacion Ene'!B:B))</f>
        <v>EC-03</v>
      </c>
      <c r="D2906" s="28">
        <v>45686.0</v>
      </c>
      <c r="E2906" s="16" t="s">
        <v>217</v>
      </c>
      <c r="F2906" s="10" t="str">
        <f t="array" ref="F2906">IFERROR(XLOOKUP(E2906,Operadores!A:A,Operadores!B:B))</f>
        <v>GOMJOV</v>
      </c>
      <c r="G2906" s="16" t="s">
        <v>17</v>
      </c>
      <c r="H2906" s="13">
        <v>20.1342</v>
      </c>
      <c r="I2906" s="18">
        <v>270.0</v>
      </c>
      <c r="J2906" s="15">
        <f t="shared" si="5"/>
        <v>5436.234</v>
      </c>
      <c r="K2906" s="10" t="str">
        <f t="array" ref="K2906">IFERROR(XLOOKUP(G2906,'Tipo de Carga'!A:A,'Tipo de Carga'!B:B))</f>
        <v>Autoabasto</v>
      </c>
      <c r="L2906" s="10">
        <f t="shared" si="2"/>
        <v>5</v>
      </c>
      <c r="M2906" s="10">
        <f t="shared" si="3"/>
        <v>29</v>
      </c>
      <c r="N2906" s="10">
        <f t="shared" si="4"/>
        <v>1</v>
      </c>
      <c r="O2906" s="10" t="str">
        <f t="array" ref="O2906">IFERROR(XLOOKUP(G2906,'Tipo de Carga'!A:A,'Tipo de Carga'!C:C))</f>
        <v>Diesel</v>
      </c>
    </row>
    <row r="2907">
      <c r="A2907" s="16">
        <v>1802.0</v>
      </c>
      <c r="B2907" s="10" t="str">
        <f t="array" ref="B2907">IFERROR(XLOOKUP(A2907,'Asignacion Ene'!A:A,'Asignacion Ene'!C:C))</f>
        <v>Liverpool Local</v>
      </c>
      <c r="C2907" s="10" t="str">
        <f t="array" ref="C2907">IFERROR(XLOOKUP(A2907,'Asignacion Ene'!A:A,'Asignacion Ene'!B:B))</f>
        <v>EC-01</v>
      </c>
      <c r="D2907" s="28">
        <v>45686.0</v>
      </c>
      <c r="E2907" s="16" t="s">
        <v>67</v>
      </c>
      <c r="F2907" s="10" t="str">
        <f t="array" ref="F2907">IFERROR(XLOOKUP(E2907,Operadores!A:A,Operadores!B:B))</f>
        <v>FLOERI</v>
      </c>
      <c r="G2907" s="16" t="s">
        <v>17</v>
      </c>
      <c r="H2907" s="13">
        <v>20.1342</v>
      </c>
      <c r="I2907" s="18">
        <v>585.0</v>
      </c>
      <c r="J2907" s="15">
        <f t="shared" si="5"/>
        <v>11778.507</v>
      </c>
      <c r="K2907" s="10" t="str">
        <f t="array" ref="K2907">IFERROR(XLOOKUP(G2907,'Tipo de Carga'!A:A,'Tipo de Carga'!B:B))</f>
        <v>Autoabasto</v>
      </c>
      <c r="L2907" s="10">
        <f t="shared" si="2"/>
        <v>5</v>
      </c>
      <c r="M2907" s="10">
        <f t="shared" si="3"/>
        <v>29</v>
      </c>
      <c r="N2907" s="10">
        <f t="shared" si="4"/>
        <v>1</v>
      </c>
      <c r="O2907" s="10" t="str">
        <f t="array" ref="O2907">IFERROR(XLOOKUP(G2907,'Tipo de Carga'!A:A,'Tipo de Carga'!C:C))</f>
        <v>Diesel</v>
      </c>
    </row>
    <row r="2908">
      <c r="A2908" s="16">
        <v>1935.0</v>
      </c>
      <c r="B2908" s="10" t="str">
        <f t="array" ref="B2908">IFERROR(XLOOKUP(A2908,'Asignacion Ene'!A:A,'Asignacion Ene'!C:C))</f>
        <v>Patieros sucursal</v>
      </c>
      <c r="C2908" s="10" t="str">
        <f t="array" ref="C2908">IFERROR(XLOOKUP(A2908,'Asignacion Ene'!A:A,'Asignacion Ene'!B:B))</f>
        <v>EC-03</v>
      </c>
      <c r="D2908" s="28">
        <v>45686.0</v>
      </c>
      <c r="E2908" s="16" t="s">
        <v>130</v>
      </c>
      <c r="F2908" s="10" t="str">
        <f t="array" ref="F2908">IFERROR(XLOOKUP(E2908,Operadores!A:A,Operadores!B:B))</f>
        <v>RODMA</v>
      </c>
      <c r="G2908" s="16" t="s">
        <v>17</v>
      </c>
      <c r="H2908" s="13">
        <v>20.1342</v>
      </c>
      <c r="I2908" s="18">
        <v>330.0</v>
      </c>
      <c r="J2908" s="15">
        <f t="shared" si="5"/>
        <v>6644.286</v>
      </c>
      <c r="K2908" s="10" t="str">
        <f t="array" ref="K2908">IFERROR(XLOOKUP(G2908,'Tipo de Carga'!A:A,'Tipo de Carga'!B:B))</f>
        <v>Autoabasto</v>
      </c>
      <c r="L2908" s="10">
        <f t="shared" si="2"/>
        <v>5</v>
      </c>
      <c r="M2908" s="10">
        <f t="shared" si="3"/>
        <v>29</v>
      </c>
      <c r="N2908" s="10">
        <f t="shared" si="4"/>
        <v>1</v>
      </c>
      <c r="O2908" s="10" t="str">
        <f t="array" ref="O2908">IFERROR(XLOOKUP(G2908,'Tipo de Carga'!A:A,'Tipo de Carga'!C:C))</f>
        <v>Diesel</v>
      </c>
    </row>
    <row r="2909">
      <c r="A2909" s="16">
        <v>1864.0</v>
      </c>
      <c r="B2909" s="10" t="str">
        <f t="array" ref="B2909">IFERROR(XLOOKUP(A2909,'Asignacion Ene'!A:A,'Asignacion Ene'!C:C))</f>
        <v>Full Liver</v>
      </c>
      <c r="C2909" s="10" t="str">
        <f t="array" ref="C2909">IFERROR(XLOOKUP(A2909,'Asignacion Ene'!A:A,'Asignacion Ene'!B:B))</f>
        <v>EC-01</v>
      </c>
      <c r="D2909" s="28">
        <v>45686.0</v>
      </c>
      <c r="E2909" s="16" t="s">
        <v>26</v>
      </c>
      <c r="F2909" s="10" t="str">
        <f t="array" ref="F2909">IFERROR(XLOOKUP(E2909,Operadores!A:A,Operadores!B:B))</f>
        <v>DEJJOS</v>
      </c>
      <c r="G2909" s="16" t="s">
        <v>17</v>
      </c>
      <c r="H2909" s="13">
        <v>20.1342</v>
      </c>
      <c r="I2909" s="18">
        <v>387.0</v>
      </c>
      <c r="J2909" s="15">
        <f t="shared" si="5"/>
        <v>7791.9354</v>
      </c>
      <c r="K2909" s="10" t="str">
        <f t="array" ref="K2909">IFERROR(XLOOKUP(G2909,'Tipo de Carga'!A:A,'Tipo de Carga'!B:B))</f>
        <v>Autoabasto</v>
      </c>
      <c r="L2909" s="10">
        <f t="shared" si="2"/>
        <v>5</v>
      </c>
      <c r="M2909" s="10">
        <f t="shared" si="3"/>
        <v>29</v>
      </c>
      <c r="N2909" s="10">
        <f t="shared" si="4"/>
        <v>1</v>
      </c>
      <c r="O2909" s="10" t="str">
        <f t="array" ref="O2909">IFERROR(XLOOKUP(G2909,'Tipo de Carga'!A:A,'Tipo de Carga'!C:C))</f>
        <v>Diesel</v>
      </c>
    </row>
    <row r="2910">
      <c r="A2910" s="16">
        <v>1866.0</v>
      </c>
      <c r="B2910" s="10" t="str">
        <f t="array" ref="B2910">IFERROR(XLOOKUP(A2910,'Asignacion Ene'!A:A,'Asignacion Ene'!C:C))</f>
        <v>Pilgrims Tepo</v>
      </c>
      <c r="C2910" s="10" t="str">
        <f t="array" ref="C2910">IFERROR(XLOOKUP(A2910,'Asignacion Ene'!A:A,'Asignacion Ene'!B:B))</f>
        <v>EC-02</v>
      </c>
      <c r="D2910" s="28">
        <v>45686.0</v>
      </c>
      <c r="E2910" s="16" t="s">
        <v>54</v>
      </c>
      <c r="F2910" s="10" t="str">
        <f t="array" ref="F2910">IFERROR(XLOOKUP(E2910,Operadores!A:A,Operadores!B:B))</f>
        <v>JORJON</v>
      </c>
      <c r="G2910" s="16" t="s">
        <v>17</v>
      </c>
      <c r="H2910" s="13">
        <v>20.1342</v>
      </c>
      <c r="I2910" s="18">
        <v>71.0</v>
      </c>
      <c r="J2910" s="15">
        <f t="shared" si="5"/>
        <v>1429.5282</v>
      </c>
      <c r="K2910" s="10" t="str">
        <f t="array" ref="K2910">IFERROR(XLOOKUP(G2910,'Tipo de Carga'!A:A,'Tipo de Carga'!B:B))</f>
        <v>Autoabasto</v>
      </c>
      <c r="L2910" s="10">
        <f t="shared" si="2"/>
        <v>5</v>
      </c>
      <c r="M2910" s="10">
        <f t="shared" si="3"/>
        <v>29</v>
      </c>
      <c r="N2910" s="10">
        <f t="shared" si="4"/>
        <v>1</v>
      </c>
      <c r="O2910" s="10" t="str">
        <f t="array" ref="O2910">IFERROR(XLOOKUP(G2910,'Tipo de Carga'!A:A,'Tipo de Carga'!C:C))</f>
        <v>Diesel</v>
      </c>
    </row>
    <row r="2911">
      <c r="A2911" s="16">
        <v>2029.0</v>
      </c>
      <c r="B2911" s="10" t="str">
        <f t="array" ref="B2911">IFERROR(XLOOKUP(A2911,'Asignacion Ene'!A:A,'Asignacion Ene'!C:C))</f>
        <v>MeLi Dedicado Merida</v>
      </c>
      <c r="C2911" s="10" t="str">
        <f t="array" ref="C2911">IFERROR(XLOOKUP(A2911,'Asignacion Ene'!A:A,'Asignacion Ene'!B:B))</f>
        <v>EC-05</v>
      </c>
      <c r="D2911" s="28">
        <v>45686.0</v>
      </c>
      <c r="E2911" s="16" t="s">
        <v>40</v>
      </c>
      <c r="F2911" s="10" t="str">
        <f t="array" ref="F2911">IFERROR(XLOOKUP(E2911,Operadores!A:A,Operadores!B:B))</f>
        <v>LUNADO</v>
      </c>
      <c r="G2911" s="16" t="s">
        <v>17</v>
      </c>
      <c r="H2911" s="13">
        <v>20.1342</v>
      </c>
      <c r="I2911" s="18">
        <v>300.0</v>
      </c>
      <c r="J2911" s="15">
        <f t="shared" si="5"/>
        <v>6040.26</v>
      </c>
      <c r="K2911" s="10" t="str">
        <f t="array" ref="K2911">IFERROR(XLOOKUP(G2911,'Tipo de Carga'!A:A,'Tipo de Carga'!B:B))</f>
        <v>Autoabasto</v>
      </c>
      <c r="L2911" s="10">
        <f t="shared" si="2"/>
        <v>5</v>
      </c>
      <c r="M2911" s="10">
        <f t="shared" si="3"/>
        <v>29</v>
      </c>
      <c r="N2911" s="10">
        <f t="shared" si="4"/>
        <v>1</v>
      </c>
      <c r="O2911" s="10" t="str">
        <f t="array" ref="O2911">IFERROR(XLOOKUP(G2911,'Tipo de Carga'!A:A,'Tipo de Carga'!C:C))</f>
        <v>Diesel</v>
      </c>
    </row>
    <row r="2912">
      <c r="A2912" s="16">
        <v>1859.0</v>
      </c>
      <c r="B2912" s="10" t="str">
        <f t="array" ref="B2912">IFERROR(XLOOKUP(A2912,'Asignacion Ene'!A:A,'Asignacion Ene'!C:C))</f>
        <v>Circuitos</v>
      </c>
      <c r="C2912" s="10" t="str">
        <f t="array" ref="C2912">IFERROR(XLOOKUP(A2912,'Asignacion Ene'!A:A,'Asignacion Ene'!B:B))</f>
        <v>EC-03</v>
      </c>
      <c r="D2912" s="28">
        <v>45686.0</v>
      </c>
      <c r="E2912" s="16" t="s">
        <v>415</v>
      </c>
      <c r="F2912" s="10" t="str">
        <f t="array" ref="F2912">IFERROR(XLOOKUP(E2912,Operadores!A:A,Operadores!B:B))</f>
        <v>JIMMI</v>
      </c>
      <c r="G2912" s="16" t="s">
        <v>17</v>
      </c>
      <c r="H2912" s="13">
        <v>20.1342</v>
      </c>
      <c r="I2912" s="18">
        <v>239.0</v>
      </c>
      <c r="J2912" s="15">
        <f t="shared" si="5"/>
        <v>4812.0738</v>
      </c>
      <c r="K2912" s="10" t="str">
        <f t="array" ref="K2912">IFERROR(XLOOKUP(G2912,'Tipo de Carga'!A:A,'Tipo de Carga'!B:B))</f>
        <v>Autoabasto</v>
      </c>
      <c r="L2912" s="10">
        <f t="shared" si="2"/>
        <v>5</v>
      </c>
      <c r="M2912" s="10">
        <f t="shared" si="3"/>
        <v>29</v>
      </c>
      <c r="N2912" s="10">
        <f t="shared" si="4"/>
        <v>1</v>
      </c>
      <c r="O2912" s="10" t="str">
        <f t="array" ref="O2912">IFERROR(XLOOKUP(G2912,'Tipo de Carga'!A:A,'Tipo de Carga'!C:C))</f>
        <v>Diesel</v>
      </c>
    </row>
    <row r="2913">
      <c r="A2913" s="16">
        <v>1697.0</v>
      </c>
      <c r="B2913" s="10" t="str">
        <f t="array" ref="B2913">IFERROR(XLOOKUP(A2913,'Asignacion Ene'!A:A,'Asignacion Ene'!C:C))</f>
        <v>Pilgrims Tepo</v>
      </c>
      <c r="C2913" s="10" t="str">
        <f t="array" ref="C2913">IFERROR(XLOOKUP(A2913,'Asignacion Ene'!A:A,'Asignacion Ene'!B:B))</f>
        <v>EC-02</v>
      </c>
      <c r="D2913" s="28">
        <v>45686.0</v>
      </c>
      <c r="E2913" s="16" t="s">
        <v>55</v>
      </c>
      <c r="F2913" s="10" t="str">
        <f t="array" ref="F2913">IFERROR(XLOOKUP(E2913,Operadores!A:A,Operadores!B:B))</f>
        <v>DELJOS</v>
      </c>
      <c r="G2913" s="16" t="s">
        <v>17</v>
      </c>
      <c r="H2913" s="13">
        <v>20.1342</v>
      </c>
      <c r="I2913" s="18">
        <v>208.0</v>
      </c>
      <c r="J2913" s="15">
        <f t="shared" si="5"/>
        <v>4187.9136</v>
      </c>
      <c r="K2913" s="10" t="str">
        <f t="array" ref="K2913">IFERROR(XLOOKUP(G2913,'Tipo de Carga'!A:A,'Tipo de Carga'!B:B))</f>
        <v>Autoabasto</v>
      </c>
      <c r="L2913" s="10">
        <f t="shared" si="2"/>
        <v>5</v>
      </c>
      <c r="M2913" s="10">
        <f t="shared" si="3"/>
        <v>29</v>
      </c>
      <c r="N2913" s="10">
        <f t="shared" si="4"/>
        <v>1</v>
      </c>
      <c r="O2913" s="10" t="str">
        <f t="array" ref="O2913">IFERROR(XLOOKUP(G2913,'Tipo de Carga'!A:A,'Tipo de Carga'!C:C))</f>
        <v>Diesel</v>
      </c>
    </row>
    <row r="2914">
      <c r="A2914" s="16">
        <v>1985.0</v>
      </c>
      <c r="B2914" s="10" t="str">
        <f t="array" ref="B2914">IFERROR(XLOOKUP(A2914,'Asignacion Ene'!A:A,'Asignacion Ene'!C:C))</f>
        <v>MeLi Dedicado TD</v>
      </c>
      <c r="C2914" s="10" t="str">
        <f t="array" ref="C2914">IFERROR(XLOOKUP(A2914,'Asignacion Ene'!A:A,'Asignacion Ene'!B:B))</f>
        <v>EC-05</v>
      </c>
      <c r="D2914" s="28">
        <v>45686.0</v>
      </c>
      <c r="E2914" s="16" t="s">
        <v>266</v>
      </c>
      <c r="F2914" s="10" t="str">
        <f t="array" ref="F2914">IFERROR(XLOOKUP(E2914,Operadores!A:A,Operadores!B:B))</f>
        <v>TORAN</v>
      </c>
      <c r="G2914" s="16" t="s">
        <v>17</v>
      </c>
      <c r="H2914" s="13">
        <v>20.1342</v>
      </c>
      <c r="I2914" s="18">
        <v>338.0</v>
      </c>
      <c r="J2914" s="15">
        <f t="shared" si="5"/>
        <v>6805.3596</v>
      </c>
      <c r="K2914" s="10" t="str">
        <f t="array" ref="K2914">IFERROR(XLOOKUP(G2914,'Tipo de Carga'!A:A,'Tipo de Carga'!B:B))</f>
        <v>Autoabasto</v>
      </c>
      <c r="L2914" s="10">
        <f t="shared" si="2"/>
        <v>5</v>
      </c>
      <c r="M2914" s="10">
        <f t="shared" si="3"/>
        <v>29</v>
      </c>
      <c r="N2914" s="10">
        <f t="shared" si="4"/>
        <v>1</v>
      </c>
      <c r="O2914" s="10" t="str">
        <f t="array" ref="O2914">IFERROR(XLOOKUP(G2914,'Tipo de Carga'!A:A,'Tipo de Carga'!C:C))</f>
        <v>Diesel</v>
      </c>
    </row>
    <row r="2915">
      <c r="A2915" s="16">
        <v>1767.0</v>
      </c>
      <c r="B2915" s="10" t="str">
        <f t="array" ref="B2915">IFERROR(XLOOKUP(A2915,'Asignacion Ene'!A:A,'Asignacion Ene'!C:C))</f>
        <v>Pilgrims Tepo</v>
      </c>
      <c r="C2915" s="10" t="str">
        <f t="array" ref="C2915">IFERROR(XLOOKUP(A2915,'Asignacion Ene'!A:A,'Asignacion Ene'!B:B))</f>
        <v>EC-02</v>
      </c>
      <c r="D2915" s="28">
        <v>45686.0</v>
      </c>
      <c r="E2915" s="16" t="s">
        <v>54</v>
      </c>
      <c r="F2915" s="10" t="str">
        <f t="array" ref="F2915">IFERROR(XLOOKUP(E2915,Operadores!A:A,Operadores!B:B))</f>
        <v>JORJON</v>
      </c>
      <c r="G2915" s="16" t="s">
        <v>17</v>
      </c>
      <c r="H2915" s="13">
        <v>20.1342</v>
      </c>
      <c r="I2915" s="18">
        <v>96.0</v>
      </c>
      <c r="J2915" s="15">
        <f t="shared" si="5"/>
        <v>1932.8832</v>
      </c>
      <c r="K2915" s="10" t="str">
        <f t="array" ref="K2915">IFERROR(XLOOKUP(G2915,'Tipo de Carga'!A:A,'Tipo de Carga'!B:B))</f>
        <v>Autoabasto</v>
      </c>
      <c r="L2915" s="10">
        <f t="shared" si="2"/>
        <v>5</v>
      </c>
      <c r="M2915" s="10">
        <f t="shared" si="3"/>
        <v>29</v>
      </c>
      <c r="N2915" s="10">
        <f t="shared" si="4"/>
        <v>1</v>
      </c>
      <c r="O2915" s="10" t="str">
        <f t="array" ref="O2915">IFERROR(XLOOKUP(G2915,'Tipo de Carga'!A:A,'Tipo de Carga'!C:C))</f>
        <v>Diesel</v>
      </c>
    </row>
    <row r="2916">
      <c r="A2916" s="16">
        <v>1688.0</v>
      </c>
      <c r="B2916" s="10" t="str">
        <f t="array" ref="B2916">IFERROR(XLOOKUP(A2916,'Asignacion Ene'!A:A,'Asignacion Ene'!C:C))</f>
        <v>Pilgrims Tepo</v>
      </c>
      <c r="C2916" s="10" t="str">
        <f t="array" ref="C2916">IFERROR(XLOOKUP(A2916,'Asignacion Ene'!A:A,'Asignacion Ene'!B:B))</f>
        <v>EC-02</v>
      </c>
      <c r="D2916" s="28">
        <v>45686.0</v>
      </c>
      <c r="E2916" s="16" t="s">
        <v>50</v>
      </c>
      <c r="F2916" s="10" t="str">
        <f t="array" ref="F2916">IFERROR(XLOOKUP(E2916,Operadores!A:A,Operadores!B:B))</f>
        <v>SANJUA07</v>
      </c>
      <c r="G2916" s="16" t="s">
        <v>17</v>
      </c>
      <c r="H2916" s="13">
        <v>20.1342</v>
      </c>
      <c r="I2916" s="18">
        <v>180.0</v>
      </c>
      <c r="J2916" s="15">
        <f t="shared" si="5"/>
        <v>3624.156</v>
      </c>
      <c r="K2916" s="10" t="str">
        <f t="array" ref="K2916">IFERROR(XLOOKUP(G2916,'Tipo de Carga'!A:A,'Tipo de Carga'!B:B))</f>
        <v>Autoabasto</v>
      </c>
      <c r="L2916" s="10">
        <f t="shared" si="2"/>
        <v>5</v>
      </c>
      <c r="M2916" s="10">
        <f t="shared" si="3"/>
        <v>29</v>
      </c>
      <c r="N2916" s="10">
        <f t="shared" si="4"/>
        <v>1</v>
      </c>
      <c r="O2916" s="10" t="str">
        <f t="array" ref="O2916">IFERROR(XLOOKUP(G2916,'Tipo de Carga'!A:A,'Tipo de Carga'!C:C))</f>
        <v>Diesel</v>
      </c>
    </row>
    <row r="2917">
      <c r="A2917" s="16">
        <v>2088.0</v>
      </c>
      <c r="B2917" s="10" t="str">
        <f t="array" ref="B2917">IFERROR(XLOOKUP(A2917,'Asignacion Ene'!A:A,'Asignacion Ene'!C:C))</f>
        <v>MeLi Ded Puebla</v>
      </c>
      <c r="C2917" s="10" t="str">
        <f t="array" ref="C2917">IFERROR(XLOOKUP(A2917,'Asignacion Ene'!A:A,'Asignacion Ene'!B:B))</f>
        <v>EC-05</v>
      </c>
      <c r="D2917" s="28">
        <v>45686.0</v>
      </c>
      <c r="E2917" s="16" t="s">
        <v>310</v>
      </c>
      <c r="F2917" s="10" t="str">
        <f t="array" ref="F2917">IFERROR(XLOOKUP(E2917,Operadores!A:A,Operadores!B:B))</f>
        <v>SANMA05</v>
      </c>
      <c r="G2917" s="16" t="s">
        <v>17</v>
      </c>
      <c r="H2917" s="13">
        <v>20.1342</v>
      </c>
      <c r="I2917" s="18">
        <v>545.0</v>
      </c>
      <c r="J2917" s="15">
        <f t="shared" si="5"/>
        <v>10973.139</v>
      </c>
      <c r="K2917" s="10" t="str">
        <f t="array" ref="K2917">IFERROR(XLOOKUP(G2917,'Tipo de Carga'!A:A,'Tipo de Carga'!B:B))</f>
        <v>Autoabasto</v>
      </c>
      <c r="L2917" s="10">
        <f t="shared" si="2"/>
        <v>5</v>
      </c>
      <c r="M2917" s="10">
        <f t="shared" si="3"/>
        <v>29</v>
      </c>
      <c r="N2917" s="10">
        <f t="shared" si="4"/>
        <v>1</v>
      </c>
      <c r="O2917" s="10" t="str">
        <f t="array" ref="O2917">IFERROR(XLOOKUP(G2917,'Tipo de Carga'!A:A,'Tipo de Carga'!C:C))</f>
        <v>Diesel</v>
      </c>
    </row>
    <row r="2918">
      <c r="A2918" s="16">
        <v>1795.0</v>
      </c>
      <c r="B2918" s="10" t="str">
        <f t="array" ref="B2918">IFERROR(XLOOKUP(A2918,'Asignacion Ene'!A:A,'Asignacion Ene'!C:C))</f>
        <v>Pilgrims Tepo</v>
      </c>
      <c r="C2918" s="10" t="str">
        <f t="array" ref="C2918">IFERROR(XLOOKUP(A2918,'Asignacion Ene'!A:A,'Asignacion Ene'!B:B))</f>
        <v>EC-02</v>
      </c>
      <c r="D2918" s="28">
        <v>45686.0</v>
      </c>
      <c r="E2918" s="16" t="s">
        <v>338</v>
      </c>
      <c r="F2918" s="10" t="str">
        <f t="array" ref="F2918">IFERROR(XLOOKUP(E2918,Operadores!A:A,Operadores!B:B))</f>
        <v>MEDAND</v>
      </c>
      <c r="G2918" s="16" t="s">
        <v>17</v>
      </c>
      <c r="H2918" s="13">
        <v>20.1342</v>
      </c>
      <c r="I2918" s="18">
        <v>31.0</v>
      </c>
      <c r="J2918" s="15">
        <f t="shared" si="5"/>
        <v>624.1602</v>
      </c>
      <c r="K2918" s="10" t="str">
        <f t="array" ref="K2918">IFERROR(XLOOKUP(G2918,'Tipo de Carga'!A:A,'Tipo de Carga'!B:B))</f>
        <v>Autoabasto</v>
      </c>
      <c r="L2918" s="10">
        <f t="shared" si="2"/>
        <v>5</v>
      </c>
      <c r="M2918" s="10">
        <f t="shared" si="3"/>
        <v>29</v>
      </c>
      <c r="N2918" s="10">
        <f t="shared" si="4"/>
        <v>1</v>
      </c>
      <c r="O2918" s="10" t="str">
        <f t="array" ref="O2918">IFERROR(XLOOKUP(G2918,'Tipo de Carga'!A:A,'Tipo de Carga'!C:C))</f>
        <v>Diesel</v>
      </c>
    </row>
    <row r="2919">
      <c r="A2919" s="16">
        <v>2060.0</v>
      </c>
      <c r="B2919" s="10" t="str">
        <f t="array" ref="B2919">IFERROR(XLOOKUP(A2919,'Asignacion Ene'!A:A,'Asignacion Ene'!C:C))</f>
        <v>PISA Gdl</v>
      </c>
      <c r="C2919" s="10" t="str">
        <f t="array" ref="C2919">IFERROR(XLOOKUP(A2919,'Asignacion Ene'!A:A,'Asignacion Ene'!B:B))</f>
        <v>EC-06</v>
      </c>
      <c r="D2919" s="28">
        <v>45686.0</v>
      </c>
      <c r="E2919" s="16" t="s">
        <v>16</v>
      </c>
      <c r="F2919" s="10" t="str">
        <f t="array" ref="F2919">IFERROR(XLOOKUP(E2919,Operadores!A:A,Operadores!B:B))</f>
        <v>VALGUS</v>
      </c>
      <c r="G2919" s="16" t="s">
        <v>17</v>
      </c>
      <c r="H2919" s="13">
        <v>20.1342</v>
      </c>
      <c r="I2919" s="18">
        <v>416.0</v>
      </c>
      <c r="J2919" s="15">
        <f t="shared" si="5"/>
        <v>8375.8272</v>
      </c>
      <c r="K2919" s="10" t="str">
        <f t="array" ref="K2919">IFERROR(XLOOKUP(G2919,'Tipo de Carga'!A:A,'Tipo de Carga'!B:B))</f>
        <v>Autoabasto</v>
      </c>
      <c r="L2919" s="10">
        <f t="shared" si="2"/>
        <v>5</v>
      </c>
      <c r="M2919" s="10">
        <f t="shared" si="3"/>
        <v>29</v>
      </c>
      <c r="N2919" s="10">
        <f t="shared" si="4"/>
        <v>1</v>
      </c>
      <c r="O2919" s="10" t="str">
        <f t="array" ref="O2919">IFERROR(XLOOKUP(G2919,'Tipo de Carga'!A:A,'Tipo de Carga'!C:C))</f>
        <v>Diesel</v>
      </c>
    </row>
    <row r="2920">
      <c r="A2920" s="16">
        <v>1901.0</v>
      </c>
      <c r="B2920" s="10" t="str">
        <f t="array" ref="B2920">IFERROR(XLOOKUP(A2920,'Asignacion Ene'!A:A,'Asignacion Ene'!C:C))</f>
        <v>Pipas</v>
      </c>
      <c r="C2920" s="10" t="str">
        <f t="array" ref="C2920">IFERROR(XLOOKUP(A2920,'Asignacion Ene'!A:A,'Asignacion Ene'!B:B))</f>
        <v>EC-02</v>
      </c>
      <c r="D2920" s="28">
        <v>45686.0</v>
      </c>
      <c r="E2920" s="16" t="s">
        <v>343</v>
      </c>
      <c r="F2920" s="10" t="str">
        <f t="array" ref="F2920">IFERROR(XLOOKUP(E2920,Operadores!A:A,Operadores!B:B))</f>
        <v>APODA</v>
      </c>
      <c r="G2920" s="16" t="s">
        <v>17</v>
      </c>
      <c r="H2920" s="13">
        <v>20.1342</v>
      </c>
      <c r="I2920" s="18">
        <v>415.0</v>
      </c>
      <c r="J2920" s="15">
        <f t="shared" si="5"/>
        <v>8355.693</v>
      </c>
      <c r="K2920" s="10" t="str">
        <f t="array" ref="K2920">IFERROR(XLOOKUP(G2920,'Tipo de Carga'!A:A,'Tipo de Carga'!B:B))</f>
        <v>Autoabasto</v>
      </c>
      <c r="L2920" s="10">
        <f t="shared" si="2"/>
        <v>5</v>
      </c>
      <c r="M2920" s="10">
        <f t="shared" si="3"/>
        <v>29</v>
      </c>
      <c r="N2920" s="10">
        <f t="shared" si="4"/>
        <v>1</v>
      </c>
      <c r="O2920" s="10" t="str">
        <f t="array" ref="O2920">IFERROR(XLOOKUP(G2920,'Tipo de Carga'!A:A,'Tipo de Carga'!C:C))</f>
        <v>Diesel</v>
      </c>
    </row>
    <row r="2921">
      <c r="A2921" s="16">
        <v>1863.0</v>
      </c>
      <c r="B2921" s="10" t="str">
        <f t="array" ref="B2921">IFERROR(XLOOKUP(A2921,'Asignacion Ene'!A:A,'Asignacion Ene'!C:C))</f>
        <v>Pilgrims Tepo</v>
      </c>
      <c r="C2921" s="10" t="str">
        <f t="array" ref="C2921">IFERROR(XLOOKUP(A2921,'Asignacion Ene'!A:A,'Asignacion Ene'!B:B))</f>
        <v>EC-02</v>
      </c>
      <c r="D2921" s="28">
        <v>45686.0</v>
      </c>
      <c r="E2921" s="16" t="s">
        <v>237</v>
      </c>
      <c r="F2921" s="10" t="str">
        <f t="array" ref="F2921">IFERROR(XLOOKUP(E2921,Operadores!A:A,Operadores!B:B))</f>
        <v>SANJES01</v>
      </c>
      <c r="G2921" s="16" t="s">
        <v>17</v>
      </c>
      <c r="H2921" s="13">
        <v>20.1342</v>
      </c>
      <c r="I2921" s="18">
        <v>197.0</v>
      </c>
      <c r="J2921" s="15">
        <f t="shared" si="5"/>
        <v>3966.4374</v>
      </c>
      <c r="K2921" s="10" t="str">
        <f t="array" ref="K2921">IFERROR(XLOOKUP(G2921,'Tipo de Carga'!A:A,'Tipo de Carga'!B:B))</f>
        <v>Autoabasto</v>
      </c>
      <c r="L2921" s="10">
        <f t="shared" si="2"/>
        <v>5</v>
      </c>
      <c r="M2921" s="10">
        <f t="shared" si="3"/>
        <v>29</v>
      </c>
      <c r="N2921" s="10">
        <f t="shared" si="4"/>
        <v>1</v>
      </c>
      <c r="O2921" s="10" t="str">
        <f t="array" ref="O2921">IFERROR(XLOOKUP(G2921,'Tipo de Carga'!A:A,'Tipo de Carga'!C:C))</f>
        <v>Diesel</v>
      </c>
    </row>
    <row r="2922">
      <c r="A2922" s="16">
        <v>1768.0</v>
      </c>
      <c r="B2922" s="10" t="str">
        <f t="array" ref="B2922">IFERROR(XLOOKUP(A2922,'Asignacion Ene'!A:A,'Asignacion Ene'!C:C))</f>
        <v>Pipas</v>
      </c>
      <c r="C2922" s="10" t="str">
        <f t="array" ref="C2922">IFERROR(XLOOKUP(A2922,'Asignacion Ene'!A:A,'Asignacion Ene'!B:B))</f>
        <v>EC-02</v>
      </c>
      <c r="D2922" s="28">
        <v>45686.0</v>
      </c>
      <c r="E2922" s="16" t="s">
        <v>378</v>
      </c>
      <c r="F2922" s="10" t="str">
        <f t="array" ref="F2922">IFERROR(XLOOKUP(E2922,Operadores!A:A,Operadores!B:B))</f>
        <v>RUICRU</v>
      </c>
      <c r="G2922" s="16" t="s">
        <v>17</v>
      </c>
      <c r="H2922" s="13">
        <v>20.1342</v>
      </c>
      <c r="I2922" s="18">
        <v>477.0</v>
      </c>
      <c r="J2922" s="15">
        <f t="shared" si="5"/>
        <v>9604.0134</v>
      </c>
      <c r="K2922" s="10" t="str">
        <f t="array" ref="K2922">IFERROR(XLOOKUP(G2922,'Tipo de Carga'!A:A,'Tipo de Carga'!B:B))</f>
        <v>Autoabasto</v>
      </c>
      <c r="L2922" s="10">
        <f t="shared" si="2"/>
        <v>5</v>
      </c>
      <c r="M2922" s="10">
        <f t="shared" si="3"/>
        <v>29</v>
      </c>
      <c r="N2922" s="10">
        <f t="shared" si="4"/>
        <v>1</v>
      </c>
      <c r="O2922" s="10" t="str">
        <f t="array" ref="O2922">IFERROR(XLOOKUP(G2922,'Tipo de Carga'!A:A,'Tipo de Carga'!C:C))</f>
        <v>Diesel</v>
      </c>
    </row>
    <row r="2923">
      <c r="A2923" s="16">
        <v>1849.0</v>
      </c>
      <c r="B2923" s="10" t="str">
        <f t="array" ref="B2923">IFERROR(XLOOKUP(A2923,'Asignacion Ene'!A:A,'Asignacion Ene'!C:C))</f>
        <v>Circuitos</v>
      </c>
      <c r="C2923" s="10" t="str">
        <f t="array" ref="C2923">IFERROR(XLOOKUP(A2923,'Asignacion Ene'!A:A,'Asignacion Ene'!B:B))</f>
        <v>EC-03</v>
      </c>
      <c r="D2923" s="28">
        <v>45686.0</v>
      </c>
      <c r="E2923" s="16" t="s">
        <v>208</v>
      </c>
      <c r="F2923" s="10" t="str">
        <f t="array" ref="F2923">IFERROR(XLOOKUP(E2923,Operadores!A:A,Operadores!B:B))</f>
        <v>MUÑGER</v>
      </c>
      <c r="G2923" s="16" t="s">
        <v>17</v>
      </c>
      <c r="H2923" s="13">
        <v>20.1342</v>
      </c>
      <c r="I2923" s="18">
        <v>342.0</v>
      </c>
      <c r="J2923" s="15">
        <f t="shared" si="5"/>
        <v>6885.8964</v>
      </c>
      <c r="K2923" s="10" t="str">
        <f t="array" ref="K2923">IFERROR(XLOOKUP(G2923,'Tipo de Carga'!A:A,'Tipo de Carga'!B:B))</f>
        <v>Autoabasto</v>
      </c>
      <c r="L2923" s="10">
        <f t="shared" si="2"/>
        <v>5</v>
      </c>
      <c r="M2923" s="10">
        <f t="shared" si="3"/>
        <v>29</v>
      </c>
      <c r="N2923" s="10">
        <f t="shared" si="4"/>
        <v>1</v>
      </c>
      <c r="O2923" s="10" t="str">
        <f t="array" ref="O2923">IFERROR(XLOOKUP(G2923,'Tipo de Carga'!A:A,'Tipo de Carga'!C:C))</f>
        <v>Diesel</v>
      </c>
    </row>
    <row r="2924">
      <c r="A2924" s="16">
        <v>1689.0</v>
      </c>
      <c r="B2924" s="10" t="str">
        <f t="array" ref="B2924">IFERROR(XLOOKUP(A2924,'Asignacion Ene'!A:A,'Asignacion Ene'!C:C))</f>
        <v>Pilgrims Tepo</v>
      </c>
      <c r="C2924" s="10" t="str">
        <f t="array" ref="C2924">IFERROR(XLOOKUP(A2924,'Asignacion Ene'!A:A,'Asignacion Ene'!B:B))</f>
        <v>EC-02</v>
      </c>
      <c r="D2924" s="28">
        <v>45686.0</v>
      </c>
      <c r="E2924" s="16" t="s">
        <v>24</v>
      </c>
      <c r="F2924" s="10" t="str">
        <f t="array" ref="F2924">IFERROR(XLOOKUP(E2924,Operadores!A:A,Operadores!B:B))</f>
        <v>OROEDU</v>
      </c>
      <c r="G2924" s="16" t="s">
        <v>17</v>
      </c>
      <c r="H2924" s="13">
        <v>20.1342</v>
      </c>
      <c r="I2924" s="18">
        <v>181.0</v>
      </c>
      <c r="J2924" s="15">
        <f t="shared" si="5"/>
        <v>3644.2902</v>
      </c>
      <c r="K2924" s="10" t="str">
        <f t="array" ref="K2924">IFERROR(XLOOKUP(G2924,'Tipo de Carga'!A:A,'Tipo de Carga'!B:B))</f>
        <v>Autoabasto</v>
      </c>
      <c r="L2924" s="10">
        <f t="shared" si="2"/>
        <v>5</v>
      </c>
      <c r="M2924" s="10">
        <f t="shared" si="3"/>
        <v>29</v>
      </c>
      <c r="N2924" s="10">
        <f t="shared" si="4"/>
        <v>1</v>
      </c>
      <c r="O2924" s="10" t="str">
        <f t="array" ref="O2924">IFERROR(XLOOKUP(G2924,'Tipo de Carga'!A:A,'Tipo de Carga'!C:C))</f>
        <v>Diesel</v>
      </c>
    </row>
    <row r="2925">
      <c r="A2925" s="16">
        <v>1963.0</v>
      </c>
      <c r="B2925" s="10" t="str">
        <f t="array" ref="B2925">IFERROR(XLOOKUP(A2925,'Asignacion Ene'!A:A,'Asignacion Ene'!C:C))</f>
        <v>MeLi asignado SD</v>
      </c>
      <c r="C2925" s="10" t="str">
        <f t="array" ref="C2925">IFERROR(XLOOKUP(A2925,'Asignacion Ene'!A:A,'Asignacion Ene'!B:B))</f>
        <v>EC-05</v>
      </c>
      <c r="D2925" s="28">
        <v>45686.0</v>
      </c>
      <c r="E2925" s="16" t="s">
        <v>187</v>
      </c>
      <c r="F2925" s="10" t="str">
        <f t="array" ref="F2925">IFERROR(XLOOKUP(E2925,Operadores!A:A,Operadores!B:B))</f>
        <v>OLIGER</v>
      </c>
      <c r="G2925" s="16" t="s">
        <v>17</v>
      </c>
      <c r="H2925" s="13">
        <v>20.1342</v>
      </c>
      <c r="I2925" s="18">
        <v>642.0</v>
      </c>
      <c r="J2925" s="15">
        <f t="shared" si="5"/>
        <v>12926.1564</v>
      </c>
      <c r="K2925" s="10" t="str">
        <f t="array" ref="K2925">IFERROR(XLOOKUP(G2925,'Tipo de Carga'!A:A,'Tipo de Carga'!B:B))</f>
        <v>Autoabasto</v>
      </c>
      <c r="L2925" s="10">
        <f t="shared" si="2"/>
        <v>5</v>
      </c>
      <c r="M2925" s="10">
        <f t="shared" si="3"/>
        <v>29</v>
      </c>
      <c r="N2925" s="10">
        <f t="shared" si="4"/>
        <v>1</v>
      </c>
      <c r="O2925" s="10" t="str">
        <f t="array" ref="O2925">IFERROR(XLOOKUP(G2925,'Tipo de Carga'!A:A,'Tipo de Carga'!C:C))</f>
        <v>Diesel</v>
      </c>
    </row>
    <row r="2926">
      <c r="A2926" s="16">
        <v>1754.0</v>
      </c>
      <c r="B2926" s="10" t="str">
        <f t="array" ref="B2926">IFERROR(XLOOKUP(A2926,'Asignacion Ene'!A:A,'Asignacion Ene'!C:C))</f>
        <v>Pilgrims Tepo</v>
      </c>
      <c r="C2926" s="10" t="str">
        <f t="array" ref="C2926">IFERROR(XLOOKUP(A2926,'Asignacion Ene'!A:A,'Asignacion Ene'!B:B))</f>
        <v>EC-02</v>
      </c>
      <c r="D2926" s="28">
        <v>45686.0</v>
      </c>
      <c r="E2926" s="16" t="s">
        <v>122</v>
      </c>
      <c r="F2926" s="10" t="str">
        <f t="array" ref="F2926">IFERROR(XLOOKUP(E2926,Operadores!A:A,Operadores!B:B))</f>
        <v>SANCAR01</v>
      </c>
      <c r="G2926" s="16" t="s">
        <v>17</v>
      </c>
      <c r="H2926" s="13">
        <v>20.1342</v>
      </c>
      <c r="I2926" s="18">
        <v>89.0</v>
      </c>
      <c r="J2926" s="15">
        <f t="shared" si="5"/>
        <v>1791.9438</v>
      </c>
      <c r="K2926" s="10" t="str">
        <f t="array" ref="K2926">IFERROR(XLOOKUP(G2926,'Tipo de Carga'!A:A,'Tipo de Carga'!B:B))</f>
        <v>Autoabasto</v>
      </c>
      <c r="L2926" s="10">
        <f t="shared" si="2"/>
        <v>5</v>
      </c>
      <c r="M2926" s="10">
        <f t="shared" si="3"/>
        <v>29</v>
      </c>
      <c r="N2926" s="10">
        <f t="shared" si="4"/>
        <v>1</v>
      </c>
      <c r="O2926" s="10" t="str">
        <f t="array" ref="O2926">IFERROR(XLOOKUP(G2926,'Tipo de Carga'!A:A,'Tipo de Carga'!C:C))</f>
        <v>Diesel</v>
      </c>
    </row>
    <row r="2927">
      <c r="A2927" s="16">
        <v>1944.0</v>
      </c>
      <c r="B2927" s="10" t="str">
        <f t="array" ref="B2927">IFERROR(XLOOKUP(A2927,'Asignacion Ene'!A:A,'Asignacion Ene'!C:C))</f>
        <v>MeLi asignado SD</v>
      </c>
      <c r="C2927" s="10" t="str">
        <f t="array" ref="C2927">IFERROR(XLOOKUP(A2927,'Asignacion Ene'!A:A,'Asignacion Ene'!B:B))</f>
        <v>EC-05</v>
      </c>
      <c r="D2927" s="28">
        <v>45686.0</v>
      </c>
      <c r="E2927" s="16" t="s">
        <v>134</v>
      </c>
      <c r="F2927" s="10" t="str">
        <f t="array" ref="F2927">IFERROR(XLOOKUP(E2927,Operadores!A:A,Operadores!B:B))</f>
        <v>IBAJOS</v>
      </c>
      <c r="G2927" s="16" t="s">
        <v>17</v>
      </c>
      <c r="H2927" s="13">
        <v>20.1342</v>
      </c>
      <c r="I2927" s="18">
        <v>195.0</v>
      </c>
      <c r="J2927" s="15">
        <f t="shared" si="5"/>
        <v>3926.169</v>
      </c>
      <c r="K2927" s="10" t="str">
        <f t="array" ref="K2927">IFERROR(XLOOKUP(G2927,'Tipo de Carga'!A:A,'Tipo de Carga'!B:B))</f>
        <v>Autoabasto</v>
      </c>
      <c r="L2927" s="10">
        <f t="shared" si="2"/>
        <v>5</v>
      </c>
      <c r="M2927" s="10">
        <f t="shared" si="3"/>
        <v>29</v>
      </c>
      <c r="N2927" s="10">
        <f t="shared" si="4"/>
        <v>1</v>
      </c>
      <c r="O2927" s="10" t="str">
        <f t="array" ref="O2927">IFERROR(XLOOKUP(G2927,'Tipo de Carga'!A:A,'Tipo de Carga'!C:C))</f>
        <v>Diesel</v>
      </c>
    </row>
    <row r="2928">
      <c r="A2928" s="16">
        <v>1893.0</v>
      </c>
      <c r="B2928" s="10" t="str">
        <f t="array" ref="B2928">IFERROR(XLOOKUP(A2928,'Asignacion Ene'!A:A,'Asignacion Ene'!C:C))</f>
        <v>Full Liver</v>
      </c>
      <c r="C2928" s="10" t="str">
        <f t="array" ref="C2928">IFERROR(XLOOKUP(A2928,'Asignacion Ene'!A:A,'Asignacion Ene'!B:B))</f>
        <v>EC-01</v>
      </c>
      <c r="D2928" s="28">
        <v>45686.0</v>
      </c>
      <c r="E2928" s="16" t="s">
        <v>63</v>
      </c>
      <c r="F2928" s="10" t="str">
        <f t="array" ref="F2928">IFERROR(XLOOKUP(E2928,Operadores!A:A,Operadores!B:B))</f>
        <v>MARFRA</v>
      </c>
      <c r="G2928" s="16" t="s">
        <v>17</v>
      </c>
      <c r="H2928" s="13">
        <v>20.1342</v>
      </c>
      <c r="I2928" s="18">
        <v>909.0</v>
      </c>
      <c r="J2928" s="15">
        <f t="shared" si="5"/>
        <v>18301.9878</v>
      </c>
      <c r="K2928" s="10" t="str">
        <f t="array" ref="K2928">IFERROR(XLOOKUP(G2928,'Tipo de Carga'!A:A,'Tipo de Carga'!B:B))</f>
        <v>Autoabasto</v>
      </c>
      <c r="L2928" s="10">
        <f t="shared" si="2"/>
        <v>5</v>
      </c>
      <c r="M2928" s="10">
        <f t="shared" si="3"/>
        <v>29</v>
      </c>
      <c r="N2928" s="10">
        <f t="shared" si="4"/>
        <v>1</v>
      </c>
      <c r="O2928" s="10" t="str">
        <f t="array" ref="O2928">IFERROR(XLOOKUP(G2928,'Tipo de Carga'!A:A,'Tipo de Carga'!C:C))</f>
        <v>Diesel</v>
      </c>
    </row>
    <row r="2929">
      <c r="A2929" s="16">
        <v>1896.0</v>
      </c>
      <c r="B2929" s="10" t="str">
        <f t="array" ref="B2929">IFERROR(XLOOKUP(A2929,'Asignacion Ene'!A:A,'Asignacion Ene'!C:C))</f>
        <v>Hisense</v>
      </c>
      <c r="C2929" s="10" t="str">
        <f t="array" ref="C2929">IFERROR(XLOOKUP(A2929,'Asignacion Ene'!A:A,'Asignacion Ene'!B:B))</f>
        <v>EC-03</v>
      </c>
      <c r="D2929" s="28">
        <v>45686.0</v>
      </c>
      <c r="E2929" s="16" t="s">
        <v>255</v>
      </c>
      <c r="F2929" s="10" t="str">
        <f t="array" ref="F2929">IFERROR(XLOOKUP(E2929,Operadores!A:A,Operadores!B:B))</f>
        <v>BALEDU</v>
      </c>
      <c r="G2929" s="16" t="s">
        <v>17</v>
      </c>
      <c r="H2929" s="13">
        <v>20.1342</v>
      </c>
      <c r="I2929" s="18">
        <v>481.0</v>
      </c>
      <c r="J2929" s="15">
        <f t="shared" si="5"/>
        <v>9684.5502</v>
      </c>
      <c r="K2929" s="10" t="str">
        <f t="array" ref="K2929">IFERROR(XLOOKUP(G2929,'Tipo de Carga'!A:A,'Tipo de Carga'!B:B))</f>
        <v>Autoabasto</v>
      </c>
      <c r="L2929" s="10">
        <f t="shared" si="2"/>
        <v>5</v>
      </c>
      <c r="M2929" s="10">
        <f t="shared" si="3"/>
        <v>29</v>
      </c>
      <c r="N2929" s="10">
        <f t="shared" si="4"/>
        <v>1</v>
      </c>
      <c r="O2929" s="10" t="str">
        <f t="array" ref="O2929">IFERROR(XLOOKUP(G2929,'Tipo de Carga'!A:A,'Tipo de Carga'!C:C))</f>
        <v>Diesel</v>
      </c>
    </row>
    <row r="2930">
      <c r="A2930" s="16">
        <v>1996.0</v>
      </c>
      <c r="B2930" s="10" t="str">
        <f t="array" ref="B2930">IFERROR(XLOOKUP(A2930,'Asignacion Ene'!A:A,'Asignacion Ene'!C:C))</f>
        <v>MeLi Dedicado Merida</v>
      </c>
      <c r="C2930" s="10" t="str">
        <f t="array" ref="C2930">IFERROR(XLOOKUP(A2930,'Asignacion Ene'!A:A,'Asignacion Ene'!B:B))</f>
        <v>EC-05</v>
      </c>
      <c r="D2930" s="28">
        <v>45686.0</v>
      </c>
      <c r="E2930" s="16" t="s">
        <v>339</v>
      </c>
      <c r="F2930" s="10" t="str">
        <f t="array" ref="F2930">IFERROR(XLOOKUP(E2930,Operadores!A:A,Operadores!B:B))</f>
        <v>AGUARM</v>
      </c>
      <c r="G2930" s="16" t="s">
        <v>17</v>
      </c>
      <c r="H2930" s="13">
        <v>20.1342</v>
      </c>
      <c r="I2930" s="18">
        <v>280.0</v>
      </c>
      <c r="J2930" s="15">
        <f t="shared" si="5"/>
        <v>5637.576</v>
      </c>
      <c r="K2930" s="10" t="str">
        <f t="array" ref="K2930">IFERROR(XLOOKUP(G2930,'Tipo de Carga'!A:A,'Tipo de Carga'!B:B))</f>
        <v>Autoabasto</v>
      </c>
      <c r="L2930" s="10">
        <f t="shared" si="2"/>
        <v>5</v>
      </c>
      <c r="M2930" s="10">
        <f t="shared" si="3"/>
        <v>29</v>
      </c>
      <c r="N2930" s="10">
        <f t="shared" si="4"/>
        <v>1</v>
      </c>
      <c r="O2930" s="10" t="str">
        <f t="array" ref="O2930">IFERROR(XLOOKUP(G2930,'Tipo de Carga'!A:A,'Tipo de Carga'!C:C))</f>
        <v>Diesel</v>
      </c>
    </row>
    <row r="2931">
      <c r="A2931" s="16">
        <v>1851.0</v>
      </c>
      <c r="B2931" s="10" t="str">
        <f t="array" ref="B2931">IFERROR(XLOOKUP(A2931,'Asignacion Ene'!A:A,'Asignacion Ene'!C:C))</f>
        <v>Circuitos</v>
      </c>
      <c r="C2931" s="10" t="str">
        <f t="array" ref="C2931">IFERROR(XLOOKUP(A2931,'Asignacion Ene'!A:A,'Asignacion Ene'!B:B))</f>
        <v>EC-03</v>
      </c>
      <c r="D2931" s="28">
        <v>45686.0</v>
      </c>
      <c r="E2931" s="16" t="s">
        <v>36</v>
      </c>
      <c r="F2931" s="10" t="str">
        <f t="array" ref="F2931">IFERROR(XLOOKUP(E2931,Operadores!A:A,Operadores!B:B))</f>
        <v>ROJFEL</v>
      </c>
      <c r="G2931" s="16" t="s">
        <v>17</v>
      </c>
      <c r="H2931" s="13">
        <v>20.1342</v>
      </c>
      <c r="I2931" s="18">
        <v>785.0</v>
      </c>
      <c r="J2931" s="15">
        <f t="shared" si="5"/>
        <v>15805.347</v>
      </c>
      <c r="K2931" s="10" t="str">
        <f t="array" ref="K2931">IFERROR(XLOOKUP(G2931,'Tipo de Carga'!A:A,'Tipo de Carga'!B:B))</f>
        <v>Autoabasto</v>
      </c>
      <c r="L2931" s="10">
        <f t="shared" si="2"/>
        <v>5</v>
      </c>
      <c r="M2931" s="10">
        <f t="shared" si="3"/>
        <v>29</v>
      </c>
      <c r="N2931" s="10">
        <f t="shared" si="4"/>
        <v>1</v>
      </c>
      <c r="O2931" s="10" t="str">
        <f t="array" ref="O2931">IFERROR(XLOOKUP(G2931,'Tipo de Carga'!A:A,'Tipo de Carga'!C:C))</f>
        <v>Diesel</v>
      </c>
    </row>
    <row r="2932">
      <c r="A2932" s="16">
        <v>1907.0</v>
      </c>
      <c r="B2932" s="10" t="str">
        <f t="array" ref="B2932">IFERROR(XLOOKUP(A2932,'Asignacion Ene'!A:A,'Asignacion Ene'!C:C))</f>
        <v>Circuitos</v>
      </c>
      <c r="C2932" s="10" t="str">
        <f t="array" ref="C2932">IFERROR(XLOOKUP(A2932,'Asignacion Ene'!A:A,'Asignacion Ene'!B:B))</f>
        <v>EC-03</v>
      </c>
      <c r="D2932" s="28">
        <v>45686.0</v>
      </c>
      <c r="E2932" s="16" t="s">
        <v>287</v>
      </c>
      <c r="F2932" s="10" t="str">
        <f t="array" ref="F2932">IFERROR(XLOOKUP(E2932,Operadores!A:A,Operadores!B:B))</f>
        <v>HUAIS</v>
      </c>
      <c r="G2932" s="16" t="s">
        <v>17</v>
      </c>
      <c r="H2932" s="13">
        <v>20.1342</v>
      </c>
      <c r="I2932" s="18">
        <v>253.0</v>
      </c>
      <c r="J2932" s="15">
        <f t="shared" si="5"/>
        <v>5093.9526</v>
      </c>
      <c r="K2932" s="10" t="str">
        <f t="array" ref="K2932">IFERROR(XLOOKUP(G2932,'Tipo de Carga'!A:A,'Tipo de Carga'!B:B))</f>
        <v>Autoabasto</v>
      </c>
      <c r="L2932" s="10">
        <f t="shared" si="2"/>
        <v>5</v>
      </c>
      <c r="M2932" s="10">
        <f t="shared" si="3"/>
        <v>29</v>
      </c>
      <c r="N2932" s="10">
        <f t="shared" si="4"/>
        <v>1</v>
      </c>
      <c r="O2932" s="10" t="str">
        <f t="array" ref="O2932">IFERROR(XLOOKUP(G2932,'Tipo de Carga'!A:A,'Tipo de Carga'!C:C))</f>
        <v>Diesel</v>
      </c>
    </row>
    <row r="2933">
      <c r="A2933" s="16">
        <v>1871.0</v>
      </c>
      <c r="B2933" s="10" t="str">
        <f t="array" ref="B2933">IFERROR(XLOOKUP(A2933,'Asignacion Ene'!A:A,'Asignacion Ene'!C:C))</f>
        <v>Circuitos</v>
      </c>
      <c r="C2933" s="10" t="str">
        <f t="array" ref="C2933">IFERROR(XLOOKUP(A2933,'Asignacion Ene'!A:A,'Asignacion Ene'!B:B))</f>
        <v>EC-03</v>
      </c>
      <c r="D2933" s="28">
        <v>45686.0</v>
      </c>
      <c r="E2933" s="16" t="s">
        <v>82</v>
      </c>
      <c r="F2933" s="10" t="str">
        <f t="array" ref="F2933">IFERROR(XLOOKUP(E2933,Operadores!A:A,Operadores!B:B))</f>
        <v>LOPREN</v>
      </c>
      <c r="G2933" s="16" t="s">
        <v>17</v>
      </c>
      <c r="H2933" s="13">
        <v>20.1342</v>
      </c>
      <c r="I2933" s="18">
        <v>457.0</v>
      </c>
      <c r="J2933" s="15">
        <f t="shared" si="5"/>
        <v>9201.3294</v>
      </c>
      <c r="K2933" s="10" t="str">
        <f t="array" ref="K2933">IFERROR(XLOOKUP(G2933,'Tipo de Carga'!A:A,'Tipo de Carga'!B:B))</f>
        <v>Autoabasto</v>
      </c>
      <c r="L2933" s="10">
        <f t="shared" si="2"/>
        <v>5</v>
      </c>
      <c r="M2933" s="10">
        <f t="shared" si="3"/>
        <v>29</v>
      </c>
      <c r="N2933" s="10">
        <f t="shared" si="4"/>
        <v>1</v>
      </c>
      <c r="O2933" s="10" t="str">
        <f t="array" ref="O2933">IFERROR(XLOOKUP(G2933,'Tipo de Carga'!A:A,'Tipo de Carga'!C:C))</f>
        <v>Diesel</v>
      </c>
    </row>
    <row r="2934">
      <c r="A2934" s="16">
        <v>1777.0</v>
      </c>
      <c r="B2934" s="10" t="str">
        <f t="array" ref="B2934">IFERROR(XLOOKUP(A2934,'Asignacion Ene'!A:A,'Asignacion Ene'!C:C))</f>
        <v>Liverpool Local</v>
      </c>
      <c r="C2934" s="10" t="str">
        <f t="array" ref="C2934">IFERROR(XLOOKUP(A2934,'Asignacion Ene'!A:A,'Asignacion Ene'!B:B))</f>
        <v>EC-01</v>
      </c>
      <c r="D2934" s="28">
        <v>45686.0</v>
      </c>
      <c r="E2934" s="16" t="s">
        <v>145</v>
      </c>
      <c r="F2934" s="10" t="str">
        <f t="array" ref="F2934">IFERROR(XLOOKUP(E2934,Operadores!A:A,Operadores!B:B))</f>
        <v>OVAQUI</v>
      </c>
      <c r="G2934" s="16" t="s">
        <v>17</v>
      </c>
      <c r="H2934" s="13">
        <v>20.1342</v>
      </c>
      <c r="I2934" s="18">
        <v>620.0</v>
      </c>
      <c r="J2934" s="15">
        <f t="shared" si="5"/>
        <v>12483.204</v>
      </c>
      <c r="K2934" s="10" t="str">
        <f t="array" ref="K2934">IFERROR(XLOOKUP(G2934,'Tipo de Carga'!A:A,'Tipo de Carga'!B:B))</f>
        <v>Autoabasto</v>
      </c>
      <c r="L2934" s="10">
        <f t="shared" si="2"/>
        <v>5</v>
      </c>
      <c r="M2934" s="10">
        <f t="shared" si="3"/>
        <v>29</v>
      </c>
      <c r="N2934" s="10">
        <f t="shared" si="4"/>
        <v>1</v>
      </c>
      <c r="O2934" s="10" t="str">
        <f t="array" ref="O2934">IFERROR(XLOOKUP(G2934,'Tipo de Carga'!A:A,'Tipo de Carga'!C:C))</f>
        <v>Diesel</v>
      </c>
    </row>
    <row r="2935">
      <c r="A2935" s="16">
        <v>1989.0</v>
      </c>
      <c r="B2935" s="10" t="str">
        <f t="array" ref="B2935">IFERROR(XLOOKUP(A2935,'Asignacion Ene'!A:A,'Asignacion Ene'!C:C))</f>
        <v>MeLi asignado SD</v>
      </c>
      <c r="C2935" s="10" t="str">
        <f t="array" ref="C2935">IFERROR(XLOOKUP(A2935,'Asignacion Ene'!A:A,'Asignacion Ene'!B:B))</f>
        <v>EC-05</v>
      </c>
      <c r="D2935" s="28">
        <v>45686.0</v>
      </c>
      <c r="E2935" s="16" t="s">
        <v>142</v>
      </c>
      <c r="F2935" s="10" t="str">
        <f t="array" ref="F2935">IFERROR(XLOOKUP(E2935,Operadores!A:A,Operadores!B:B))</f>
        <v>GARLUI</v>
      </c>
      <c r="G2935" s="16" t="s">
        <v>17</v>
      </c>
      <c r="H2935" s="13">
        <v>20.1342</v>
      </c>
      <c r="I2935" s="18">
        <v>201.0</v>
      </c>
      <c r="J2935" s="15">
        <f t="shared" si="5"/>
        <v>4046.9742</v>
      </c>
      <c r="K2935" s="10" t="str">
        <f t="array" ref="K2935">IFERROR(XLOOKUP(G2935,'Tipo de Carga'!A:A,'Tipo de Carga'!B:B))</f>
        <v>Autoabasto</v>
      </c>
      <c r="L2935" s="10">
        <f t="shared" si="2"/>
        <v>5</v>
      </c>
      <c r="M2935" s="10">
        <f t="shared" si="3"/>
        <v>29</v>
      </c>
      <c r="N2935" s="10">
        <f t="shared" si="4"/>
        <v>1</v>
      </c>
      <c r="O2935" s="10" t="str">
        <f t="array" ref="O2935">IFERROR(XLOOKUP(G2935,'Tipo de Carga'!A:A,'Tipo de Carga'!C:C))</f>
        <v>Diesel</v>
      </c>
    </row>
    <row r="2936">
      <c r="A2936" s="16">
        <v>2023.0</v>
      </c>
      <c r="B2936" s="10" t="str">
        <f t="array" ref="B2936">IFERROR(XLOOKUP(A2936,'Asignacion Ene'!A:A,'Asignacion Ene'!C:C))</f>
        <v>MeLi Asignado TD</v>
      </c>
      <c r="C2936" s="10" t="str">
        <f t="array" ref="C2936">IFERROR(XLOOKUP(A2936,'Asignacion Ene'!A:A,'Asignacion Ene'!B:B))</f>
        <v>EC-05</v>
      </c>
      <c r="D2936" s="28">
        <v>45686.0</v>
      </c>
      <c r="E2936" s="16" t="s">
        <v>126</v>
      </c>
      <c r="F2936" s="10" t="str">
        <f t="array" ref="F2936">IFERROR(XLOOKUP(E2936,Operadores!A:A,Operadores!B:B))</f>
        <v>ESCSAU</v>
      </c>
      <c r="G2936" s="16" t="s">
        <v>17</v>
      </c>
      <c r="H2936" s="13">
        <v>20.1342</v>
      </c>
      <c r="I2936" s="18">
        <v>625.0</v>
      </c>
      <c r="J2936" s="15">
        <f t="shared" si="5"/>
        <v>12583.875</v>
      </c>
      <c r="K2936" s="10" t="str">
        <f t="array" ref="K2936">IFERROR(XLOOKUP(G2936,'Tipo de Carga'!A:A,'Tipo de Carga'!B:B))</f>
        <v>Autoabasto</v>
      </c>
      <c r="L2936" s="10">
        <f t="shared" si="2"/>
        <v>5</v>
      </c>
      <c r="M2936" s="10">
        <f t="shared" si="3"/>
        <v>29</v>
      </c>
      <c r="N2936" s="10">
        <f t="shared" si="4"/>
        <v>1</v>
      </c>
      <c r="O2936" s="10" t="str">
        <f t="array" ref="O2936">IFERROR(XLOOKUP(G2936,'Tipo de Carga'!A:A,'Tipo de Carga'!C:C))</f>
        <v>Diesel</v>
      </c>
    </row>
    <row r="2937">
      <c r="A2937" s="16">
        <v>2020.0</v>
      </c>
      <c r="B2937" s="10" t="str">
        <f t="array" ref="B2937">IFERROR(XLOOKUP(A2937,'Asignacion Ene'!A:A,'Asignacion Ene'!C:C))</f>
        <v>MeLi Dedicado Merida</v>
      </c>
      <c r="C2937" s="10" t="str">
        <f t="array" ref="C2937">IFERROR(XLOOKUP(A2937,'Asignacion Ene'!A:A,'Asignacion Ene'!B:B))</f>
        <v>EC-05</v>
      </c>
      <c r="D2937" s="28">
        <v>45686.0</v>
      </c>
      <c r="E2937" s="16" t="s">
        <v>283</v>
      </c>
      <c r="F2937" s="10" t="str">
        <f t="array" ref="F2937">IFERROR(XLOOKUP(E2937,Operadores!A:A,Operadores!B:B))</f>
        <v>MUÑOSC</v>
      </c>
      <c r="G2937" s="16" t="s">
        <v>17</v>
      </c>
      <c r="H2937" s="13">
        <v>20.1342</v>
      </c>
      <c r="I2937" s="18">
        <v>290.0</v>
      </c>
      <c r="J2937" s="15">
        <f t="shared" si="5"/>
        <v>5838.918</v>
      </c>
      <c r="K2937" s="10" t="str">
        <f t="array" ref="K2937">IFERROR(XLOOKUP(G2937,'Tipo de Carga'!A:A,'Tipo de Carga'!B:B))</f>
        <v>Autoabasto</v>
      </c>
      <c r="L2937" s="10">
        <f t="shared" si="2"/>
        <v>5</v>
      </c>
      <c r="M2937" s="10">
        <f t="shared" si="3"/>
        <v>29</v>
      </c>
      <c r="N2937" s="10">
        <f t="shared" si="4"/>
        <v>1</v>
      </c>
      <c r="O2937" s="10" t="str">
        <f t="array" ref="O2937">IFERROR(XLOOKUP(G2937,'Tipo de Carga'!A:A,'Tipo de Carga'!C:C))</f>
        <v>Diesel</v>
      </c>
    </row>
    <row r="2938">
      <c r="A2938" s="16">
        <v>2091.0</v>
      </c>
      <c r="B2938" s="10" t="str">
        <f t="array" ref="B2938">IFERROR(XLOOKUP(A2938,'Asignacion Ene'!A:A,'Asignacion Ene'!C:C))</f>
        <v>Circuitos</v>
      </c>
      <c r="C2938" s="10" t="str">
        <f t="array" ref="C2938">IFERROR(XLOOKUP(A2938,'Asignacion Ene'!A:A,'Asignacion Ene'!B:B))</f>
        <v>EC-03</v>
      </c>
      <c r="D2938" s="28">
        <v>45686.0</v>
      </c>
      <c r="E2938" s="16" t="s">
        <v>49</v>
      </c>
      <c r="F2938" s="10" t="str">
        <f t="array" ref="F2938">IFERROR(XLOOKUP(E2938,Operadores!A:A,Operadores!B:B))</f>
        <v>ORTJES</v>
      </c>
      <c r="G2938" s="16" t="s">
        <v>17</v>
      </c>
      <c r="H2938" s="13">
        <v>20.1342</v>
      </c>
      <c r="I2938" s="18">
        <v>453.0</v>
      </c>
      <c r="J2938" s="15">
        <f t="shared" si="5"/>
        <v>9120.7926</v>
      </c>
      <c r="K2938" s="10" t="str">
        <f t="array" ref="K2938">IFERROR(XLOOKUP(G2938,'Tipo de Carga'!A:A,'Tipo de Carga'!B:B))</f>
        <v>Autoabasto</v>
      </c>
      <c r="L2938" s="10">
        <f t="shared" si="2"/>
        <v>5</v>
      </c>
      <c r="M2938" s="10">
        <f t="shared" si="3"/>
        <v>29</v>
      </c>
      <c r="N2938" s="10">
        <f t="shared" si="4"/>
        <v>1</v>
      </c>
      <c r="O2938" s="10" t="str">
        <f t="array" ref="O2938">IFERROR(XLOOKUP(G2938,'Tipo de Carga'!A:A,'Tipo de Carga'!C:C))</f>
        <v>Diesel</v>
      </c>
    </row>
    <row r="2939">
      <c r="A2939" s="16">
        <v>1993.0</v>
      </c>
      <c r="B2939" s="10" t="str">
        <f t="array" ref="B2939">IFERROR(XLOOKUP(A2939,'Asignacion Ene'!A:A,'Asignacion Ene'!C:C))</f>
        <v>MeLi Dedicado TD</v>
      </c>
      <c r="C2939" s="10" t="str">
        <f t="array" ref="C2939">IFERROR(XLOOKUP(A2939,'Asignacion Ene'!A:A,'Asignacion Ene'!B:B))</f>
        <v>EC-05</v>
      </c>
      <c r="D2939" s="28">
        <v>45686.0</v>
      </c>
      <c r="E2939" s="16" t="s">
        <v>374</v>
      </c>
      <c r="F2939" s="10" t="str">
        <f t="array" ref="F2939">IFERROR(XLOOKUP(E2939,Operadores!A:A,Operadores!B:B))</f>
        <v>CELJOS</v>
      </c>
      <c r="G2939" s="16" t="s">
        <v>17</v>
      </c>
      <c r="H2939" s="13">
        <v>20.1342</v>
      </c>
      <c r="I2939" s="18">
        <v>500.0</v>
      </c>
      <c r="J2939" s="15">
        <f t="shared" si="5"/>
        <v>10067.1</v>
      </c>
      <c r="K2939" s="10" t="str">
        <f t="array" ref="K2939">IFERROR(XLOOKUP(G2939,'Tipo de Carga'!A:A,'Tipo de Carga'!B:B))</f>
        <v>Autoabasto</v>
      </c>
      <c r="L2939" s="10">
        <f t="shared" si="2"/>
        <v>5</v>
      </c>
      <c r="M2939" s="10">
        <f t="shared" si="3"/>
        <v>29</v>
      </c>
      <c r="N2939" s="10">
        <f t="shared" si="4"/>
        <v>1</v>
      </c>
      <c r="O2939" s="10" t="str">
        <f t="array" ref="O2939">IFERROR(XLOOKUP(G2939,'Tipo de Carga'!A:A,'Tipo de Carga'!C:C))</f>
        <v>Diesel</v>
      </c>
    </row>
    <row r="2940">
      <c r="A2940" s="16">
        <v>2105.0</v>
      </c>
      <c r="B2940" s="10" t="str">
        <f t="array" ref="B2940">IFERROR(XLOOKUP(A2940,'Asignacion Ene'!A:A,'Asignacion Ene'!C:C))</f>
        <v>Available</v>
      </c>
      <c r="C2940" s="10" t="str">
        <f t="array" ref="C2940">IFERROR(XLOOKUP(A2940,'Asignacion Ene'!A:A,'Asignacion Ene'!B:B))</f>
        <v>TTE</v>
      </c>
      <c r="D2940" s="28">
        <v>45686.0</v>
      </c>
      <c r="E2940" s="16" t="s">
        <v>233</v>
      </c>
      <c r="F2940" s="10" t="str">
        <f t="array" ref="F2940">IFERROR(XLOOKUP(E2940,Operadores!A:A,Operadores!B:B))</f>
        <v>REYFER01</v>
      </c>
      <c r="G2940" s="16" t="s">
        <v>17</v>
      </c>
      <c r="H2940" s="13">
        <v>20.1342</v>
      </c>
      <c r="I2940" s="18">
        <v>174.0</v>
      </c>
      <c r="J2940" s="15">
        <f t="shared" si="5"/>
        <v>3503.3508</v>
      </c>
      <c r="K2940" s="10" t="str">
        <f t="array" ref="K2940">IFERROR(XLOOKUP(G2940,'Tipo de Carga'!A:A,'Tipo de Carga'!B:B))</f>
        <v>Autoabasto</v>
      </c>
      <c r="L2940" s="10">
        <f t="shared" si="2"/>
        <v>5</v>
      </c>
      <c r="M2940" s="10">
        <f t="shared" si="3"/>
        <v>29</v>
      </c>
      <c r="N2940" s="10">
        <f t="shared" si="4"/>
        <v>1</v>
      </c>
      <c r="O2940" s="10" t="str">
        <f t="array" ref="O2940">IFERROR(XLOOKUP(G2940,'Tipo de Carga'!A:A,'Tipo de Carga'!C:C))</f>
        <v>Diesel</v>
      </c>
    </row>
    <row r="2941">
      <c r="A2941" s="16">
        <v>1759.0</v>
      </c>
      <c r="B2941" s="10" t="str">
        <f t="array" ref="B2941">IFERROR(XLOOKUP(A2941,'Asignacion Ene'!A:A,'Asignacion Ene'!C:C))</f>
        <v>Liverpool Local</v>
      </c>
      <c r="C2941" s="10" t="str">
        <f t="array" ref="C2941">IFERROR(XLOOKUP(A2941,'Asignacion Ene'!A:A,'Asignacion Ene'!B:B))</f>
        <v>EC-01</v>
      </c>
      <c r="D2941" s="28">
        <v>45686.0</v>
      </c>
      <c r="E2941" s="16" t="s">
        <v>350</v>
      </c>
      <c r="F2941" s="10" t="str">
        <f t="array" ref="F2941">IFERROR(XLOOKUP(E2941,Operadores!A:A,Operadores!B:B))</f>
        <v>RIVCAR</v>
      </c>
      <c r="G2941" s="16" t="s">
        <v>17</v>
      </c>
      <c r="H2941" s="13">
        <v>20.1342</v>
      </c>
      <c r="I2941" s="18">
        <v>172.0</v>
      </c>
      <c r="J2941" s="15">
        <f t="shared" si="5"/>
        <v>3463.0824</v>
      </c>
      <c r="K2941" s="10" t="str">
        <f t="array" ref="K2941">IFERROR(XLOOKUP(G2941,'Tipo de Carga'!A:A,'Tipo de Carga'!B:B))</f>
        <v>Autoabasto</v>
      </c>
      <c r="L2941" s="10">
        <f t="shared" si="2"/>
        <v>5</v>
      </c>
      <c r="M2941" s="10">
        <f t="shared" si="3"/>
        <v>29</v>
      </c>
      <c r="N2941" s="10">
        <f t="shared" si="4"/>
        <v>1</v>
      </c>
      <c r="O2941" s="10" t="str">
        <f t="array" ref="O2941">IFERROR(XLOOKUP(G2941,'Tipo de Carga'!A:A,'Tipo de Carga'!C:C))</f>
        <v>Diesel</v>
      </c>
    </row>
    <row r="2942">
      <c r="A2942" s="16">
        <v>2040.0</v>
      </c>
      <c r="B2942" s="10" t="str">
        <f t="array" ref="B2942">IFERROR(XLOOKUP(A2942,'Asignacion Ene'!A:A,'Asignacion Ene'!C:C))</f>
        <v>Liverpool Local</v>
      </c>
      <c r="C2942" s="10" t="str">
        <f t="array" ref="C2942">IFERROR(XLOOKUP(A2942,'Asignacion Ene'!A:A,'Asignacion Ene'!B:B))</f>
        <v>EC-01</v>
      </c>
      <c r="D2942" s="28">
        <v>45686.0</v>
      </c>
      <c r="E2942" s="16" t="s">
        <v>200</v>
      </c>
      <c r="F2942" s="10" t="str">
        <f t="array" ref="F2942">IFERROR(XLOOKUP(E2942,Operadores!A:A,Operadores!B:B))</f>
        <v>RUEPAT</v>
      </c>
      <c r="G2942" s="16" t="s">
        <v>17</v>
      </c>
      <c r="H2942" s="13">
        <v>20.1342</v>
      </c>
      <c r="I2942" s="18">
        <v>179.0</v>
      </c>
      <c r="J2942" s="15">
        <f t="shared" si="5"/>
        <v>3604.0218</v>
      </c>
      <c r="K2942" s="10" t="str">
        <f t="array" ref="K2942">IFERROR(XLOOKUP(G2942,'Tipo de Carga'!A:A,'Tipo de Carga'!B:B))</f>
        <v>Autoabasto</v>
      </c>
      <c r="L2942" s="10">
        <f t="shared" si="2"/>
        <v>5</v>
      </c>
      <c r="M2942" s="10">
        <f t="shared" si="3"/>
        <v>29</v>
      </c>
      <c r="N2942" s="10">
        <f t="shared" si="4"/>
        <v>1</v>
      </c>
      <c r="O2942" s="10" t="str">
        <f t="array" ref="O2942">IFERROR(XLOOKUP(G2942,'Tipo de Carga'!A:A,'Tipo de Carga'!C:C))</f>
        <v>Diesel</v>
      </c>
    </row>
    <row r="2943">
      <c r="A2943" s="16">
        <v>1741.0</v>
      </c>
      <c r="B2943" s="10" t="str">
        <f t="array" ref="B2943">IFERROR(XLOOKUP(A2943,'Asignacion Ene'!A:A,'Asignacion Ene'!C:C))</f>
        <v>Hisense</v>
      </c>
      <c r="C2943" s="10" t="str">
        <f t="array" ref="C2943">IFERROR(XLOOKUP(A2943,'Asignacion Ene'!A:A,'Asignacion Ene'!B:B))</f>
        <v>EC-03</v>
      </c>
      <c r="D2943" s="28">
        <v>45686.0</v>
      </c>
      <c r="E2943" s="16" t="s">
        <v>117</v>
      </c>
      <c r="F2943" s="10" t="str">
        <f t="array" ref="F2943">IFERROR(XLOOKUP(E2943,Operadores!A:A,Operadores!B:B))</f>
        <v>GALSA</v>
      </c>
      <c r="G2943" s="16" t="s">
        <v>17</v>
      </c>
      <c r="H2943" s="13">
        <v>20.1342</v>
      </c>
      <c r="I2943" s="18">
        <v>553.0</v>
      </c>
      <c r="J2943" s="15">
        <f t="shared" si="5"/>
        <v>11134.2126</v>
      </c>
      <c r="K2943" s="10" t="str">
        <f t="array" ref="K2943">IFERROR(XLOOKUP(G2943,'Tipo de Carga'!A:A,'Tipo de Carga'!B:B))</f>
        <v>Autoabasto</v>
      </c>
      <c r="L2943" s="10">
        <f t="shared" si="2"/>
        <v>5</v>
      </c>
      <c r="M2943" s="10">
        <f t="shared" si="3"/>
        <v>29</v>
      </c>
      <c r="N2943" s="10">
        <f t="shared" si="4"/>
        <v>1</v>
      </c>
      <c r="O2943" s="10" t="str">
        <f t="array" ref="O2943">IFERROR(XLOOKUP(G2943,'Tipo de Carga'!A:A,'Tipo de Carga'!C:C))</f>
        <v>Diesel</v>
      </c>
    </row>
    <row r="2944">
      <c r="A2944" s="16">
        <v>1858.0</v>
      </c>
      <c r="B2944" s="10" t="str">
        <f t="array" ref="B2944">IFERROR(XLOOKUP(A2944,'Asignacion Ene'!A:A,'Asignacion Ene'!C:C))</f>
        <v>Hisense</v>
      </c>
      <c r="C2944" s="10" t="str">
        <f t="array" ref="C2944">IFERROR(XLOOKUP(A2944,'Asignacion Ene'!A:A,'Asignacion Ene'!B:B))</f>
        <v>EC-03</v>
      </c>
      <c r="D2944" s="28">
        <v>45686.0</v>
      </c>
      <c r="E2944" s="16" t="s">
        <v>78</v>
      </c>
      <c r="F2944" s="10" t="str">
        <f t="array" ref="F2944">IFERROR(XLOOKUP(E2944,Operadores!A:A,Operadores!B:B))</f>
        <v>IBAANY</v>
      </c>
      <c r="G2944" s="16" t="s">
        <v>17</v>
      </c>
      <c r="H2944" s="13">
        <v>20.1342</v>
      </c>
      <c r="I2944" s="18">
        <v>699.0</v>
      </c>
      <c r="J2944" s="15">
        <f t="shared" si="5"/>
        <v>14073.8058</v>
      </c>
      <c r="K2944" s="10" t="str">
        <f t="array" ref="K2944">IFERROR(XLOOKUP(G2944,'Tipo de Carga'!A:A,'Tipo de Carga'!B:B))</f>
        <v>Autoabasto</v>
      </c>
      <c r="L2944" s="10">
        <f t="shared" si="2"/>
        <v>5</v>
      </c>
      <c r="M2944" s="10">
        <f t="shared" si="3"/>
        <v>29</v>
      </c>
      <c r="N2944" s="10">
        <f t="shared" si="4"/>
        <v>1</v>
      </c>
      <c r="O2944" s="10" t="str">
        <f t="array" ref="O2944">IFERROR(XLOOKUP(G2944,'Tipo de Carga'!A:A,'Tipo de Carga'!C:C))</f>
        <v>Diesel</v>
      </c>
    </row>
    <row r="2945">
      <c r="A2945" s="16">
        <v>2035.0</v>
      </c>
      <c r="B2945" s="10" t="str">
        <f t="array" ref="B2945">IFERROR(XLOOKUP(A2945,'Asignacion Ene'!A:A,'Asignacion Ene'!C:C))</f>
        <v>Liverpool Local</v>
      </c>
      <c r="C2945" s="10" t="str">
        <f t="array" ref="C2945">IFERROR(XLOOKUP(A2945,'Asignacion Ene'!A:A,'Asignacion Ene'!B:B))</f>
        <v>EC-01</v>
      </c>
      <c r="D2945" s="28">
        <v>45686.0</v>
      </c>
      <c r="E2945" s="16" t="s">
        <v>141</v>
      </c>
      <c r="F2945" s="10" t="str">
        <f t="array" ref="F2945">IFERROR(XLOOKUP(E2945,Operadores!A:A,Operadores!B:B))</f>
        <v>VELJOR</v>
      </c>
      <c r="G2945" s="16" t="s">
        <v>17</v>
      </c>
      <c r="H2945" s="13">
        <v>20.1342</v>
      </c>
      <c r="I2945" s="18">
        <v>150.0</v>
      </c>
      <c r="J2945" s="15">
        <f t="shared" si="5"/>
        <v>3020.13</v>
      </c>
      <c r="K2945" s="10" t="str">
        <f t="array" ref="K2945">IFERROR(XLOOKUP(G2945,'Tipo de Carga'!A:A,'Tipo de Carga'!B:B))</f>
        <v>Autoabasto</v>
      </c>
      <c r="L2945" s="10">
        <f t="shared" si="2"/>
        <v>5</v>
      </c>
      <c r="M2945" s="10">
        <f t="shared" si="3"/>
        <v>29</v>
      </c>
      <c r="N2945" s="10">
        <f t="shared" si="4"/>
        <v>1</v>
      </c>
      <c r="O2945" s="10" t="str">
        <f t="array" ref="O2945">IFERROR(XLOOKUP(G2945,'Tipo de Carga'!A:A,'Tipo de Carga'!C:C))</f>
        <v>Diesel</v>
      </c>
    </row>
    <row r="2946">
      <c r="A2946" s="16">
        <v>1838.0</v>
      </c>
      <c r="B2946" s="10" t="str">
        <f t="array" ref="B2946">IFERROR(XLOOKUP(A2946,'Asignacion Ene'!A:A,'Asignacion Ene'!C:C))</f>
        <v>Liverpool Local</v>
      </c>
      <c r="C2946" s="10" t="str">
        <f t="array" ref="C2946">IFERROR(XLOOKUP(A2946,'Asignacion Ene'!A:A,'Asignacion Ene'!B:B))</f>
        <v>EC-01</v>
      </c>
      <c r="D2946" s="28">
        <v>45686.0</v>
      </c>
      <c r="E2946" s="16" t="s">
        <v>326</v>
      </c>
      <c r="F2946" s="10" t="str">
        <f t="array" ref="F2946">IFERROR(XLOOKUP(E2946,Operadores!A:A,Operadores!B:B))</f>
        <v>CARCRI</v>
      </c>
      <c r="G2946" s="16" t="s">
        <v>17</v>
      </c>
      <c r="H2946" s="13">
        <v>20.1342</v>
      </c>
      <c r="I2946" s="18">
        <v>826.0</v>
      </c>
      <c r="J2946" s="15">
        <f t="shared" si="5"/>
        <v>16630.8492</v>
      </c>
      <c r="K2946" s="10" t="str">
        <f t="array" ref="K2946">IFERROR(XLOOKUP(G2946,'Tipo de Carga'!A:A,'Tipo de Carga'!B:B))</f>
        <v>Autoabasto</v>
      </c>
      <c r="L2946" s="10">
        <f t="shared" si="2"/>
        <v>5</v>
      </c>
      <c r="M2946" s="10">
        <f t="shared" si="3"/>
        <v>29</v>
      </c>
      <c r="N2946" s="10">
        <f t="shared" si="4"/>
        <v>1</v>
      </c>
      <c r="O2946" s="10" t="str">
        <f t="array" ref="O2946">IFERROR(XLOOKUP(G2946,'Tipo de Carga'!A:A,'Tipo de Carga'!C:C))</f>
        <v>Diesel</v>
      </c>
    </row>
    <row r="2947">
      <c r="A2947" s="16">
        <v>2015.0</v>
      </c>
      <c r="B2947" s="10" t="str">
        <f t="array" ref="B2947">IFERROR(XLOOKUP(A2947,'Asignacion Ene'!A:A,'Asignacion Ene'!C:C))</f>
        <v>MeLi Asignado TD</v>
      </c>
      <c r="C2947" s="10" t="str">
        <f t="array" ref="C2947">IFERROR(XLOOKUP(A2947,'Asignacion Ene'!A:A,'Asignacion Ene'!B:B))</f>
        <v>EC-05</v>
      </c>
      <c r="D2947" s="28">
        <v>45686.0</v>
      </c>
      <c r="E2947" s="16" t="s">
        <v>174</v>
      </c>
      <c r="F2947" s="10" t="str">
        <f t="array" ref="F2947">IFERROR(XLOOKUP(E2947,Operadores!A:A,Operadores!B:B))</f>
        <v>BENOSC</v>
      </c>
      <c r="G2947" s="16" t="s">
        <v>17</v>
      </c>
      <c r="H2947" s="13">
        <v>20.1342</v>
      </c>
      <c r="I2947" s="18">
        <v>269.0</v>
      </c>
      <c r="J2947" s="15">
        <f t="shared" si="5"/>
        <v>5416.0998</v>
      </c>
      <c r="K2947" s="10" t="str">
        <f t="array" ref="K2947">IFERROR(XLOOKUP(G2947,'Tipo de Carga'!A:A,'Tipo de Carga'!B:B))</f>
        <v>Autoabasto</v>
      </c>
      <c r="L2947" s="10">
        <f t="shared" si="2"/>
        <v>5</v>
      </c>
      <c r="M2947" s="10">
        <f t="shared" si="3"/>
        <v>29</v>
      </c>
      <c r="N2947" s="10">
        <f t="shared" si="4"/>
        <v>1</v>
      </c>
      <c r="O2947" s="10" t="str">
        <f t="array" ref="O2947">IFERROR(XLOOKUP(G2947,'Tipo de Carga'!A:A,'Tipo de Carga'!C:C))</f>
        <v>Diesel</v>
      </c>
    </row>
    <row r="2948">
      <c r="A2948" s="16">
        <v>2000.0</v>
      </c>
      <c r="B2948" s="10" t="str">
        <f t="array" ref="B2948">IFERROR(XLOOKUP(A2948,'Asignacion Ene'!A:A,'Asignacion Ene'!C:C))</f>
        <v>MeLi Dedicado Merida</v>
      </c>
      <c r="C2948" s="10" t="str">
        <f t="array" ref="C2948">IFERROR(XLOOKUP(A2948,'Asignacion Ene'!A:A,'Asignacion Ene'!B:B))</f>
        <v>EC-05</v>
      </c>
      <c r="D2948" s="28">
        <v>45686.0</v>
      </c>
      <c r="E2948" s="16" t="s">
        <v>95</v>
      </c>
      <c r="F2948" s="10" t="str">
        <f t="array" ref="F2948">IFERROR(XLOOKUP(E2948,Operadores!A:A,Operadores!B:B))</f>
        <v>VILYON</v>
      </c>
      <c r="G2948" s="16" t="s">
        <v>17</v>
      </c>
      <c r="H2948" s="13">
        <v>20.1342</v>
      </c>
      <c r="I2948" s="18">
        <v>320.0</v>
      </c>
      <c r="J2948" s="15">
        <f t="shared" si="5"/>
        <v>6442.944</v>
      </c>
      <c r="K2948" s="10" t="str">
        <f t="array" ref="K2948">IFERROR(XLOOKUP(G2948,'Tipo de Carga'!A:A,'Tipo de Carga'!B:B))</f>
        <v>Autoabasto</v>
      </c>
      <c r="L2948" s="10">
        <f t="shared" si="2"/>
        <v>5</v>
      </c>
      <c r="M2948" s="10">
        <f t="shared" si="3"/>
        <v>29</v>
      </c>
      <c r="N2948" s="10">
        <f t="shared" si="4"/>
        <v>1</v>
      </c>
      <c r="O2948" s="10" t="str">
        <f t="array" ref="O2948">IFERROR(XLOOKUP(G2948,'Tipo de Carga'!A:A,'Tipo de Carga'!C:C))</f>
        <v>Diesel</v>
      </c>
    </row>
    <row r="2949">
      <c r="A2949" s="16">
        <v>1958.0</v>
      </c>
      <c r="B2949" s="10" t="str">
        <f t="array" ref="B2949">IFERROR(XLOOKUP(A2949,'Asignacion Ene'!A:A,'Asignacion Ene'!C:C))</f>
        <v>Full Liver</v>
      </c>
      <c r="C2949" s="10" t="str">
        <f t="array" ref="C2949">IFERROR(XLOOKUP(A2949,'Asignacion Ene'!A:A,'Asignacion Ene'!B:B))</f>
        <v>EC-01</v>
      </c>
      <c r="D2949" s="28">
        <v>45686.0</v>
      </c>
      <c r="E2949" s="16" t="s">
        <v>48</v>
      </c>
      <c r="F2949" s="10" t="str">
        <f t="array" ref="F2949">IFERROR(XLOOKUP(E2949,Operadores!A:A,Operadores!B:B))</f>
        <v>MONAL</v>
      </c>
      <c r="G2949" s="16" t="s">
        <v>17</v>
      </c>
      <c r="H2949" s="13">
        <v>20.1342</v>
      </c>
      <c r="I2949" s="18">
        <v>650.0</v>
      </c>
      <c r="J2949" s="15">
        <f t="shared" si="5"/>
        <v>13087.23</v>
      </c>
      <c r="K2949" s="10" t="str">
        <f t="array" ref="K2949">IFERROR(XLOOKUP(G2949,'Tipo de Carga'!A:A,'Tipo de Carga'!B:B))</f>
        <v>Autoabasto</v>
      </c>
      <c r="L2949" s="10">
        <f t="shared" si="2"/>
        <v>5</v>
      </c>
      <c r="M2949" s="10">
        <f t="shared" si="3"/>
        <v>29</v>
      </c>
      <c r="N2949" s="10">
        <f t="shared" si="4"/>
        <v>1</v>
      </c>
      <c r="O2949" s="10" t="str">
        <f t="array" ref="O2949">IFERROR(XLOOKUP(G2949,'Tipo de Carga'!A:A,'Tipo de Carga'!C:C))</f>
        <v>Diesel</v>
      </c>
    </row>
    <row r="2950">
      <c r="A2950" s="16">
        <v>1795.0</v>
      </c>
      <c r="B2950" s="10" t="str">
        <f t="array" ref="B2950">IFERROR(XLOOKUP(A2950,'Asignacion Ene'!A:A,'Asignacion Ene'!C:C))</f>
        <v>Pilgrims Tepo</v>
      </c>
      <c r="C2950" s="10" t="str">
        <f t="array" ref="C2950">IFERROR(XLOOKUP(A2950,'Asignacion Ene'!A:A,'Asignacion Ene'!B:B))</f>
        <v>EC-02</v>
      </c>
      <c r="D2950" s="28">
        <v>45686.0</v>
      </c>
      <c r="E2950" s="16" t="s">
        <v>338</v>
      </c>
      <c r="F2950" s="10" t="str">
        <f t="array" ref="F2950">IFERROR(XLOOKUP(E2950,Operadores!A:A,Operadores!B:B))</f>
        <v>MEDAND</v>
      </c>
      <c r="G2950" s="16" t="s">
        <v>17</v>
      </c>
      <c r="H2950" s="13">
        <v>20.1342</v>
      </c>
      <c r="I2950" s="18">
        <v>152.0</v>
      </c>
      <c r="J2950" s="15">
        <f t="shared" si="5"/>
        <v>3060.3984</v>
      </c>
      <c r="K2950" s="10" t="str">
        <f t="array" ref="K2950">IFERROR(XLOOKUP(G2950,'Tipo de Carga'!A:A,'Tipo de Carga'!B:B))</f>
        <v>Autoabasto</v>
      </c>
      <c r="L2950" s="10">
        <f t="shared" si="2"/>
        <v>5</v>
      </c>
      <c r="M2950" s="10">
        <f t="shared" si="3"/>
        <v>29</v>
      </c>
      <c r="N2950" s="10">
        <f t="shared" si="4"/>
        <v>1</v>
      </c>
      <c r="O2950" s="10" t="str">
        <f t="array" ref="O2950">IFERROR(XLOOKUP(G2950,'Tipo de Carga'!A:A,'Tipo de Carga'!C:C))</f>
        <v>Diesel</v>
      </c>
    </row>
    <row r="2951">
      <c r="A2951" s="16">
        <v>1881.0</v>
      </c>
      <c r="B2951" s="10" t="str">
        <f t="array" ref="B2951">IFERROR(XLOOKUP(A2951,'Asignacion Ene'!A:A,'Asignacion Ene'!C:C))</f>
        <v>Circuitos</v>
      </c>
      <c r="C2951" s="10" t="str">
        <f t="array" ref="C2951">IFERROR(XLOOKUP(A2951,'Asignacion Ene'!A:A,'Asignacion Ene'!B:B))</f>
        <v>EC-03</v>
      </c>
      <c r="D2951" s="28">
        <v>45686.0</v>
      </c>
      <c r="E2951" s="16" t="s">
        <v>156</v>
      </c>
      <c r="F2951" s="10" t="str">
        <f t="array" ref="F2951">IFERROR(XLOOKUP(E2951,Operadores!A:A,Operadores!B:B))</f>
        <v>CERJER</v>
      </c>
      <c r="G2951" s="16" t="s">
        <v>17</v>
      </c>
      <c r="H2951" s="13">
        <v>20.1342</v>
      </c>
      <c r="I2951" s="18">
        <v>225.0</v>
      </c>
      <c r="J2951" s="15">
        <f t="shared" si="5"/>
        <v>4530.195</v>
      </c>
      <c r="K2951" s="10" t="str">
        <f t="array" ref="K2951">IFERROR(XLOOKUP(G2951,'Tipo de Carga'!A:A,'Tipo de Carga'!B:B))</f>
        <v>Autoabasto</v>
      </c>
      <c r="L2951" s="10">
        <f t="shared" si="2"/>
        <v>5</v>
      </c>
      <c r="M2951" s="10">
        <f t="shared" si="3"/>
        <v>29</v>
      </c>
      <c r="N2951" s="10">
        <f t="shared" si="4"/>
        <v>1</v>
      </c>
      <c r="O2951" s="10" t="str">
        <f t="array" ref="O2951">IFERROR(XLOOKUP(G2951,'Tipo de Carga'!A:A,'Tipo de Carga'!C:C))</f>
        <v>Diesel</v>
      </c>
    </row>
    <row r="2952">
      <c r="A2952" s="16">
        <v>2008.0</v>
      </c>
      <c r="B2952" s="10" t="str">
        <f t="array" ref="B2952">IFERROR(XLOOKUP(A2952,'Asignacion Ene'!A:A,'Asignacion Ene'!C:C))</f>
        <v>MeLi Dedicado Merida</v>
      </c>
      <c r="C2952" s="10" t="str">
        <f t="array" ref="C2952">IFERROR(XLOOKUP(A2952,'Asignacion Ene'!A:A,'Asignacion Ene'!B:B))</f>
        <v>EC-05</v>
      </c>
      <c r="D2952" s="28">
        <v>45686.0</v>
      </c>
      <c r="E2952" s="16" t="s">
        <v>28</v>
      </c>
      <c r="F2952" s="10" t="str">
        <f t="array" ref="F2952">IFERROR(XLOOKUP(E2952,Operadores!A:A,Operadores!B:B))</f>
        <v>CADEMM</v>
      </c>
      <c r="G2952" s="16" t="s">
        <v>17</v>
      </c>
      <c r="H2952" s="13">
        <v>20.1342</v>
      </c>
      <c r="I2952" s="18">
        <v>310.0</v>
      </c>
      <c r="J2952" s="15">
        <f t="shared" si="5"/>
        <v>6241.602</v>
      </c>
      <c r="K2952" s="10" t="str">
        <f t="array" ref="K2952">IFERROR(XLOOKUP(G2952,'Tipo de Carga'!A:A,'Tipo de Carga'!B:B))</f>
        <v>Autoabasto</v>
      </c>
      <c r="L2952" s="10">
        <f t="shared" si="2"/>
        <v>5</v>
      </c>
      <c r="M2952" s="10">
        <f t="shared" si="3"/>
        <v>29</v>
      </c>
      <c r="N2952" s="10">
        <f t="shared" si="4"/>
        <v>1</v>
      </c>
      <c r="O2952" s="10" t="str">
        <f t="array" ref="O2952">IFERROR(XLOOKUP(G2952,'Tipo de Carga'!A:A,'Tipo de Carga'!C:C))</f>
        <v>Diesel</v>
      </c>
    </row>
    <row r="2953">
      <c r="A2953" s="16">
        <v>1980.0</v>
      </c>
      <c r="B2953" s="10" t="str">
        <f t="array" ref="B2953">IFERROR(XLOOKUP(A2953,'Asignacion Ene'!A:A,'Asignacion Ene'!C:C))</f>
        <v>MeLi asignado SD</v>
      </c>
      <c r="C2953" s="10" t="str">
        <f t="array" ref="C2953">IFERROR(XLOOKUP(A2953,'Asignacion Ene'!A:A,'Asignacion Ene'!B:B))</f>
        <v>EC-05</v>
      </c>
      <c r="D2953" s="28">
        <v>45686.0</v>
      </c>
      <c r="E2953" s="16" t="s">
        <v>199</v>
      </c>
      <c r="F2953" s="10" t="str">
        <f t="array" ref="F2953">IFERROR(XLOOKUP(E2953,Operadores!A:A,Operadores!B:B))</f>
        <v>SANART</v>
      </c>
      <c r="G2953" s="16" t="s">
        <v>17</v>
      </c>
      <c r="H2953" s="13">
        <v>20.1342</v>
      </c>
      <c r="I2953" s="18">
        <v>376.0</v>
      </c>
      <c r="J2953" s="15">
        <f t="shared" si="5"/>
        <v>7570.4592</v>
      </c>
      <c r="K2953" s="10" t="str">
        <f t="array" ref="K2953">IFERROR(XLOOKUP(G2953,'Tipo de Carga'!A:A,'Tipo de Carga'!B:B))</f>
        <v>Autoabasto</v>
      </c>
      <c r="L2953" s="10">
        <f t="shared" si="2"/>
        <v>5</v>
      </c>
      <c r="M2953" s="10">
        <f t="shared" si="3"/>
        <v>29</v>
      </c>
      <c r="N2953" s="10">
        <f t="shared" si="4"/>
        <v>1</v>
      </c>
      <c r="O2953" s="10" t="str">
        <f t="array" ref="O2953">IFERROR(XLOOKUP(G2953,'Tipo de Carga'!A:A,'Tipo de Carga'!C:C))</f>
        <v>Diesel</v>
      </c>
    </row>
    <row r="2954">
      <c r="A2954" s="16">
        <v>1765.0</v>
      </c>
      <c r="B2954" s="10" t="str">
        <f t="array" ref="B2954">IFERROR(XLOOKUP(A2954,'Asignacion Ene'!A:A,'Asignacion Ene'!C:C))</f>
        <v>Hisense</v>
      </c>
      <c r="C2954" s="10" t="str">
        <f t="array" ref="C2954">IFERROR(XLOOKUP(A2954,'Asignacion Ene'!A:A,'Asignacion Ene'!B:B))</f>
        <v>EC-03</v>
      </c>
      <c r="D2954" s="28">
        <v>45686.0</v>
      </c>
      <c r="E2954" s="16" t="s">
        <v>358</v>
      </c>
      <c r="F2954" s="10" t="str">
        <f t="array" ref="F2954">IFERROR(XLOOKUP(E2954,Operadores!A:A,Operadores!B:B))</f>
        <v>CUAALV</v>
      </c>
      <c r="G2954" s="16" t="s">
        <v>17</v>
      </c>
      <c r="H2954" s="13">
        <v>20.1342</v>
      </c>
      <c r="I2954" s="18">
        <v>370.0</v>
      </c>
      <c r="J2954" s="15">
        <f t="shared" si="5"/>
        <v>7449.654</v>
      </c>
      <c r="K2954" s="10" t="str">
        <f t="array" ref="K2954">IFERROR(XLOOKUP(G2954,'Tipo de Carga'!A:A,'Tipo de Carga'!B:B))</f>
        <v>Autoabasto</v>
      </c>
      <c r="L2954" s="10">
        <f t="shared" si="2"/>
        <v>5</v>
      </c>
      <c r="M2954" s="10">
        <f t="shared" si="3"/>
        <v>29</v>
      </c>
      <c r="N2954" s="10">
        <f t="shared" si="4"/>
        <v>1</v>
      </c>
      <c r="O2954" s="10" t="str">
        <f t="array" ref="O2954">IFERROR(XLOOKUP(G2954,'Tipo de Carga'!A:A,'Tipo de Carga'!C:C))</f>
        <v>Diesel</v>
      </c>
    </row>
    <row r="2955">
      <c r="A2955" s="16">
        <v>1888.0</v>
      </c>
      <c r="B2955" s="10" t="str">
        <f t="array" ref="B2955">IFERROR(XLOOKUP(A2955,'Asignacion Ene'!A:A,'Asignacion Ene'!C:C))</f>
        <v>Circuitos</v>
      </c>
      <c r="C2955" s="10" t="str">
        <f t="array" ref="C2955">IFERROR(XLOOKUP(A2955,'Asignacion Ene'!A:A,'Asignacion Ene'!B:B))</f>
        <v>EC-03</v>
      </c>
      <c r="D2955" s="28">
        <v>45686.0</v>
      </c>
      <c r="E2955" s="16" t="s">
        <v>84</v>
      </c>
      <c r="F2955" s="10" t="str">
        <f t="array" ref="F2955">IFERROR(XLOOKUP(E2955,Operadores!A:A,Operadores!B:B))</f>
        <v>CUAJOR</v>
      </c>
      <c r="G2955" s="16" t="s">
        <v>17</v>
      </c>
      <c r="H2955" s="13">
        <v>20.1342</v>
      </c>
      <c r="I2955" s="18">
        <v>628.0</v>
      </c>
      <c r="J2955" s="15">
        <f t="shared" si="5"/>
        <v>12644.2776</v>
      </c>
      <c r="K2955" s="10" t="str">
        <f t="array" ref="K2955">IFERROR(XLOOKUP(G2955,'Tipo de Carga'!A:A,'Tipo de Carga'!B:B))</f>
        <v>Autoabasto</v>
      </c>
      <c r="L2955" s="10">
        <f t="shared" si="2"/>
        <v>5</v>
      </c>
      <c r="M2955" s="10">
        <f t="shared" si="3"/>
        <v>29</v>
      </c>
      <c r="N2955" s="10">
        <f t="shared" si="4"/>
        <v>1</v>
      </c>
      <c r="O2955" s="10" t="str">
        <f t="array" ref="O2955">IFERROR(XLOOKUP(G2955,'Tipo de Carga'!A:A,'Tipo de Carga'!C:C))</f>
        <v>Diesel</v>
      </c>
    </row>
    <row r="2956">
      <c r="A2956" s="16">
        <v>1986.0</v>
      </c>
      <c r="B2956" s="10" t="str">
        <f t="array" ref="B2956">IFERROR(XLOOKUP(A2956,'Asignacion Ene'!A:A,'Asignacion Ene'!C:C))</f>
        <v>MeLi asignado SD</v>
      </c>
      <c r="C2956" s="10" t="str">
        <f t="array" ref="C2956">IFERROR(XLOOKUP(A2956,'Asignacion Ene'!A:A,'Asignacion Ene'!B:B))</f>
        <v>EC-05</v>
      </c>
      <c r="D2956" s="28">
        <v>45686.0</v>
      </c>
      <c r="E2956" s="16" t="s">
        <v>246</v>
      </c>
      <c r="F2956" s="10" t="str">
        <f t="array" ref="F2956">IFERROR(XLOOKUP(E2956,Operadores!A:A,Operadores!B:B))</f>
        <v>SOSMAR</v>
      </c>
      <c r="G2956" s="16" t="s">
        <v>17</v>
      </c>
      <c r="H2956" s="13">
        <v>20.1342</v>
      </c>
      <c r="I2956" s="18">
        <v>800.0</v>
      </c>
      <c r="J2956" s="15">
        <f t="shared" si="5"/>
        <v>16107.36</v>
      </c>
      <c r="K2956" s="10" t="str">
        <f t="array" ref="K2956">IFERROR(XLOOKUP(G2956,'Tipo de Carga'!A:A,'Tipo de Carga'!B:B))</f>
        <v>Autoabasto</v>
      </c>
      <c r="L2956" s="10">
        <f t="shared" si="2"/>
        <v>5</v>
      </c>
      <c r="M2956" s="10">
        <f t="shared" si="3"/>
        <v>29</v>
      </c>
      <c r="N2956" s="10">
        <f t="shared" si="4"/>
        <v>1</v>
      </c>
      <c r="O2956" s="10" t="str">
        <f t="array" ref="O2956">IFERROR(XLOOKUP(G2956,'Tipo de Carga'!A:A,'Tipo de Carga'!C:C))</f>
        <v>Diesel</v>
      </c>
    </row>
    <row r="2957">
      <c r="A2957" s="16">
        <v>1947.0</v>
      </c>
      <c r="B2957" s="10" t="str">
        <f t="array" ref="B2957">IFERROR(XLOOKUP(A2957,'Asignacion Ene'!A:A,'Asignacion Ene'!C:C))</f>
        <v>Circuitos</v>
      </c>
      <c r="C2957" s="10" t="str">
        <f t="array" ref="C2957">IFERROR(XLOOKUP(A2957,'Asignacion Ene'!A:A,'Asignacion Ene'!B:B))</f>
        <v>EC-03</v>
      </c>
      <c r="D2957" s="28">
        <v>45686.0</v>
      </c>
      <c r="E2957" s="16" t="s">
        <v>41</v>
      </c>
      <c r="F2957" s="10" t="str">
        <f t="array" ref="F2957">IFERROR(XLOOKUP(E2957,Operadores!A:A,Operadores!B:B))</f>
        <v>DAMOS</v>
      </c>
      <c r="G2957" s="16" t="s">
        <v>17</v>
      </c>
      <c r="H2957" s="13">
        <v>20.1342</v>
      </c>
      <c r="I2957" s="18">
        <v>200.0</v>
      </c>
      <c r="J2957" s="15">
        <f t="shared" si="5"/>
        <v>4026.84</v>
      </c>
      <c r="K2957" s="10" t="str">
        <f t="array" ref="K2957">IFERROR(XLOOKUP(G2957,'Tipo de Carga'!A:A,'Tipo de Carga'!B:B))</f>
        <v>Autoabasto</v>
      </c>
      <c r="L2957" s="10">
        <f t="shared" si="2"/>
        <v>5</v>
      </c>
      <c r="M2957" s="10">
        <f t="shared" si="3"/>
        <v>29</v>
      </c>
      <c r="N2957" s="10">
        <f t="shared" si="4"/>
        <v>1</v>
      </c>
      <c r="O2957" s="10" t="str">
        <f t="array" ref="O2957">IFERROR(XLOOKUP(G2957,'Tipo de Carga'!A:A,'Tipo de Carga'!C:C))</f>
        <v>Diesel</v>
      </c>
    </row>
    <row r="2958">
      <c r="A2958" s="16">
        <v>1969.0</v>
      </c>
      <c r="B2958" s="10" t="str">
        <f t="array" ref="B2958">IFERROR(XLOOKUP(A2958,'Asignacion Ene'!A:A,'Asignacion Ene'!C:C))</f>
        <v>Sayer Vuelteros</v>
      </c>
      <c r="C2958" s="10" t="str">
        <f t="array" ref="C2958">IFERROR(XLOOKUP(A2958,'Asignacion Ene'!A:A,'Asignacion Ene'!B:B))</f>
        <v>EC-04</v>
      </c>
      <c r="D2958" s="28">
        <v>45686.0</v>
      </c>
      <c r="E2958" s="16" t="s">
        <v>80</v>
      </c>
      <c r="F2958" s="10" t="str">
        <f t="array" ref="F2958">IFERROR(XLOOKUP(E2958,Operadores!A:A,Operadores!B:B))</f>
        <v>FIGMAR</v>
      </c>
      <c r="G2958" s="16" t="s">
        <v>77</v>
      </c>
      <c r="H2958" s="13">
        <v>20.61695</v>
      </c>
      <c r="I2958" s="18">
        <v>864.0</v>
      </c>
      <c r="J2958" s="15">
        <f t="shared" si="5"/>
        <v>17813.0448</v>
      </c>
      <c r="K2958" s="10" t="str">
        <f t="array" ref="K2958">IFERROR(XLOOKUP(G2958,'Tipo de Carga'!A:A,'Tipo de Carga'!B:B))</f>
        <v>Autoabasto</v>
      </c>
      <c r="L2958" s="10">
        <f t="shared" si="2"/>
        <v>5</v>
      </c>
      <c r="M2958" s="10">
        <f t="shared" si="3"/>
        <v>29</v>
      </c>
      <c r="N2958" s="10">
        <f t="shared" si="4"/>
        <v>1</v>
      </c>
      <c r="O2958" s="10" t="str">
        <f t="array" ref="O2958">IFERROR(XLOOKUP(G2958,'Tipo de Carga'!A:A,'Tipo de Carga'!C:C))</f>
        <v>Diesel</v>
      </c>
    </row>
    <row r="2959">
      <c r="A2959" s="16">
        <v>1822.0</v>
      </c>
      <c r="B2959" s="10" t="str">
        <f t="array" ref="B2959">IFERROR(XLOOKUP(A2959,'Asignacion Ene'!A:A,'Asignacion Ene'!C:C))</f>
        <v>Sayer Vuelteros</v>
      </c>
      <c r="C2959" s="10" t="str">
        <f t="array" ref="C2959">IFERROR(XLOOKUP(A2959,'Asignacion Ene'!A:A,'Asignacion Ene'!B:B))</f>
        <v>EC-04</v>
      </c>
      <c r="D2959" s="28">
        <v>45686.0</v>
      </c>
      <c r="E2959" s="16" t="s">
        <v>399</v>
      </c>
      <c r="F2959" s="10" t="str">
        <f t="array" ref="F2959">IFERROR(XLOOKUP(E2959,Operadores!A:A,Operadores!B:B))</f>
        <v>OLVJES</v>
      </c>
      <c r="G2959" s="16" t="s">
        <v>77</v>
      </c>
      <c r="H2959" s="13">
        <v>20.61695</v>
      </c>
      <c r="I2959" s="18">
        <v>780.0</v>
      </c>
      <c r="J2959" s="15">
        <f t="shared" si="5"/>
        <v>16081.221</v>
      </c>
      <c r="K2959" s="10" t="str">
        <f t="array" ref="K2959">IFERROR(XLOOKUP(G2959,'Tipo de Carga'!A:A,'Tipo de Carga'!B:B))</f>
        <v>Autoabasto</v>
      </c>
      <c r="L2959" s="10">
        <f t="shared" si="2"/>
        <v>5</v>
      </c>
      <c r="M2959" s="10">
        <f t="shared" si="3"/>
        <v>29</v>
      </c>
      <c r="N2959" s="10">
        <f t="shared" si="4"/>
        <v>1</v>
      </c>
      <c r="O2959" s="10" t="str">
        <f t="array" ref="O2959">IFERROR(XLOOKUP(G2959,'Tipo de Carga'!A:A,'Tipo de Carga'!C:C))</f>
        <v>Diesel</v>
      </c>
    </row>
    <row r="2960">
      <c r="A2960" s="16">
        <v>1972.0</v>
      </c>
      <c r="B2960" s="10" t="str">
        <f t="array" ref="B2960">IFERROR(XLOOKUP(A2960,'Asignacion Ene'!A:A,'Asignacion Ene'!C:C))</f>
        <v>Sayer Sencillo</v>
      </c>
      <c r="C2960" s="10" t="str">
        <f t="array" ref="C2960">IFERROR(XLOOKUP(A2960,'Asignacion Ene'!A:A,'Asignacion Ene'!B:B))</f>
        <v>EC-04</v>
      </c>
      <c r="D2960" s="28">
        <v>45686.0</v>
      </c>
      <c r="E2960" s="16" t="s">
        <v>274</v>
      </c>
      <c r="F2960" s="10" t="str">
        <f t="array" ref="F2960">IFERROR(XLOOKUP(E2960,Operadores!A:A,Operadores!B:B))</f>
        <v>ROMJOS</v>
      </c>
      <c r="G2960" s="16" t="s">
        <v>77</v>
      </c>
      <c r="H2960" s="13">
        <v>20.61695</v>
      </c>
      <c r="I2960" s="18">
        <v>821.0</v>
      </c>
      <c r="J2960" s="15">
        <f t="shared" si="5"/>
        <v>16926.51595</v>
      </c>
      <c r="K2960" s="10" t="str">
        <f t="array" ref="K2960">IFERROR(XLOOKUP(G2960,'Tipo de Carga'!A:A,'Tipo de Carga'!B:B))</f>
        <v>Autoabasto</v>
      </c>
      <c r="L2960" s="10">
        <f t="shared" si="2"/>
        <v>5</v>
      </c>
      <c r="M2960" s="10">
        <f t="shared" si="3"/>
        <v>29</v>
      </c>
      <c r="N2960" s="10">
        <f t="shared" si="4"/>
        <v>1</v>
      </c>
      <c r="O2960" s="10" t="str">
        <f t="array" ref="O2960">IFERROR(XLOOKUP(G2960,'Tipo de Carga'!A:A,'Tipo de Carga'!C:C))</f>
        <v>Diesel</v>
      </c>
    </row>
    <row r="2961">
      <c r="A2961" s="16">
        <v>1846.0</v>
      </c>
      <c r="B2961" s="10" t="str">
        <f t="array" ref="B2961">IFERROR(XLOOKUP(A2961,'Asignacion Ene'!A:A,'Asignacion Ene'!C:C))</f>
        <v>Sayer Sencillo</v>
      </c>
      <c r="C2961" s="10" t="str">
        <f t="array" ref="C2961">IFERROR(XLOOKUP(A2961,'Asignacion Ene'!A:A,'Asignacion Ene'!B:B))</f>
        <v>EC-04</v>
      </c>
      <c r="D2961" s="28">
        <v>45686.0</v>
      </c>
      <c r="E2961" s="16" t="s">
        <v>275</v>
      </c>
      <c r="F2961" s="10" t="str">
        <f t="array" ref="F2961">IFERROR(XLOOKUP(E2961,Operadores!A:A,Operadores!B:B))</f>
        <v>DIABER</v>
      </c>
      <c r="G2961" s="16" t="s">
        <v>77</v>
      </c>
      <c r="H2961" s="13">
        <v>20.61695</v>
      </c>
      <c r="I2961" s="18">
        <v>849.0</v>
      </c>
      <c r="J2961" s="15">
        <f t="shared" si="5"/>
        <v>17503.79055</v>
      </c>
      <c r="K2961" s="10" t="str">
        <f t="array" ref="K2961">IFERROR(XLOOKUP(G2961,'Tipo de Carga'!A:A,'Tipo de Carga'!B:B))</f>
        <v>Autoabasto</v>
      </c>
      <c r="L2961" s="10">
        <f t="shared" si="2"/>
        <v>5</v>
      </c>
      <c r="M2961" s="10">
        <f t="shared" si="3"/>
        <v>29</v>
      </c>
      <c r="N2961" s="10">
        <f t="shared" si="4"/>
        <v>1</v>
      </c>
      <c r="O2961" s="10" t="str">
        <f t="array" ref="O2961">IFERROR(XLOOKUP(G2961,'Tipo de Carga'!A:A,'Tipo de Carga'!C:C))</f>
        <v>Diesel</v>
      </c>
    </row>
    <row r="2962">
      <c r="A2962" s="16">
        <v>1877.0</v>
      </c>
      <c r="B2962" s="10" t="str">
        <f t="array" ref="B2962">IFERROR(XLOOKUP(A2962,'Asignacion Ene'!A:A,'Asignacion Ene'!C:C))</f>
        <v>Circuitos</v>
      </c>
      <c r="C2962" s="10" t="str">
        <f t="array" ref="C2962">IFERROR(XLOOKUP(A2962,'Asignacion Ene'!A:A,'Asignacion Ene'!B:B))</f>
        <v>EC-03</v>
      </c>
      <c r="D2962" s="28">
        <v>45686.0</v>
      </c>
      <c r="E2962" s="16" t="s">
        <v>211</v>
      </c>
      <c r="F2962" s="10" t="str">
        <f t="array" ref="F2962">IFERROR(XLOOKUP(E2962,Operadores!A:A,Operadores!B:B))</f>
        <v>GRERI</v>
      </c>
      <c r="G2962" s="16" t="s">
        <v>77</v>
      </c>
      <c r="H2962" s="13">
        <v>20.61695</v>
      </c>
      <c r="I2962" s="18">
        <v>271.0</v>
      </c>
      <c r="J2962" s="15">
        <f t="shared" si="5"/>
        <v>5587.19345</v>
      </c>
      <c r="K2962" s="10" t="str">
        <f t="array" ref="K2962">IFERROR(XLOOKUP(G2962,'Tipo de Carga'!A:A,'Tipo de Carga'!B:B))</f>
        <v>Autoabasto</v>
      </c>
      <c r="L2962" s="10">
        <f t="shared" si="2"/>
        <v>5</v>
      </c>
      <c r="M2962" s="10">
        <f t="shared" si="3"/>
        <v>29</v>
      </c>
      <c r="N2962" s="10">
        <f t="shared" si="4"/>
        <v>1</v>
      </c>
      <c r="O2962" s="10" t="str">
        <f t="array" ref="O2962">IFERROR(XLOOKUP(G2962,'Tipo de Carga'!A:A,'Tipo de Carga'!C:C))</f>
        <v>Diesel</v>
      </c>
    </row>
    <row r="2963">
      <c r="A2963" s="16">
        <v>1882.0</v>
      </c>
      <c r="B2963" s="10" t="str">
        <f t="array" ref="B2963">IFERROR(XLOOKUP(A2963,'Asignacion Ene'!A:A,'Asignacion Ene'!C:C))</f>
        <v>Sayer Sencillo</v>
      </c>
      <c r="C2963" s="10" t="str">
        <f t="array" ref="C2963">IFERROR(XLOOKUP(A2963,'Asignacion Ene'!A:A,'Asignacion Ene'!B:B))</f>
        <v>EC-04</v>
      </c>
      <c r="D2963" s="28">
        <v>45686.0</v>
      </c>
      <c r="E2963" s="16" t="s">
        <v>349</v>
      </c>
      <c r="F2963" s="10" t="str">
        <f t="array" ref="F2963">IFERROR(XLOOKUP(E2963,Operadores!A:A,Operadores!B:B))</f>
        <v>FABMA</v>
      </c>
      <c r="G2963" s="16" t="s">
        <v>77</v>
      </c>
      <c r="H2963" s="13">
        <v>20.61695</v>
      </c>
      <c r="I2963" s="18">
        <v>401.0</v>
      </c>
      <c r="J2963" s="15">
        <f t="shared" si="5"/>
        <v>8267.39695</v>
      </c>
      <c r="K2963" s="10" t="str">
        <f t="array" ref="K2963">IFERROR(XLOOKUP(G2963,'Tipo de Carga'!A:A,'Tipo de Carga'!B:B))</f>
        <v>Autoabasto</v>
      </c>
      <c r="L2963" s="10">
        <f t="shared" si="2"/>
        <v>5</v>
      </c>
      <c r="M2963" s="10">
        <f t="shared" si="3"/>
        <v>29</v>
      </c>
      <c r="N2963" s="10">
        <f t="shared" si="4"/>
        <v>1</v>
      </c>
      <c r="O2963" s="10" t="str">
        <f t="array" ref="O2963">IFERROR(XLOOKUP(G2963,'Tipo de Carga'!A:A,'Tipo de Carga'!C:C))</f>
        <v>Diesel</v>
      </c>
    </row>
    <row r="2964">
      <c r="A2964" s="16">
        <v>1800.0</v>
      </c>
      <c r="B2964" s="10" t="str">
        <f t="array" ref="B2964">IFERROR(XLOOKUP(A2964,'Asignacion Ene'!A:A,'Asignacion Ene'!C:C))</f>
        <v>Sayer Full</v>
      </c>
      <c r="C2964" s="10" t="str">
        <f t="array" ref="C2964">IFERROR(XLOOKUP(A2964,'Asignacion Ene'!A:A,'Asignacion Ene'!B:B))</f>
        <v>EC-04</v>
      </c>
      <c r="D2964" s="28">
        <v>45686.0</v>
      </c>
      <c r="E2964" s="16" t="s">
        <v>314</v>
      </c>
      <c r="F2964" s="10" t="str">
        <f t="array" ref="F2964">IFERROR(XLOOKUP(E2964,Operadores!A:A,Operadores!B:B))</f>
        <v>PERJU03</v>
      </c>
      <c r="G2964" s="16" t="s">
        <v>77</v>
      </c>
      <c r="H2964" s="13">
        <v>20.61695</v>
      </c>
      <c r="I2964" s="18">
        <v>840.0</v>
      </c>
      <c r="J2964" s="15">
        <f t="shared" si="5"/>
        <v>17318.238</v>
      </c>
      <c r="K2964" s="10" t="str">
        <f t="array" ref="K2964">IFERROR(XLOOKUP(G2964,'Tipo de Carga'!A:A,'Tipo de Carga'!B:B))</f>
        <v>Autoabasto</v>
      </c>
      <c r="L2964" s="10">
        <f t="shared" si="2"/>
        <v>5</v>
      </c>
      <c r="M2964" s="10">
        <f t="shared" si="3"/>
        <v>29</v>
      </c>
      <c r="N2964" s="10">
        <f t="shared" si="4"/>
        <v>1</v>
      </c>
      <c r="O2964" s="10" t="str">
        <f t="array" ref="O2964">IFERROR(XLOOKUP(G2964,'Tipo de Carga'!A:A,'Tipo de Carga'!C:C))</f>
        <v>Diesel</v>
      </c>
    </row>
    <row r="2965">
      <c r="A2965" s="16">
        <v>1821.0</v>
      </c>
      <c r="B2965" s="10" t="str">
        <f t="array" ref="B2965">IFERROR(XLOOKUP(A2965,'Asignacion Ene'!A:A,'Asignacion Ene'!C:C))</f>
        <v>Circuitos</v>
      </c>
      <c r="C2965" s="10" t="str">
        <f t="array" ref="C2965">IFERROR(XLOOKUP(A2965,'Asignacion Ene'!A:A,'Asignacion Ene'!B:B))</f>
        <v>EC-03</v>
      </c>
      <c r="D2965" s="28">
        <v>45686.0</v>
      </c>
      <c r="E2965" s="16" t="s">
        <v>20</v>
      </c>
      <c r="F2965" s="10" t="str">
        <f t="array" ref="F2965">IFERROR(XLOOKUP(E2965,Operadores!A:A,Operadores!B:B))</f>
        <v>BAULUI</v>
      </c>
      <c r="G2965" s="16" t="s">
        <v>83</v>
      </c>
      <c r="H2965" s="13">
        <v>19.25</v>
      </c>
      <c r="I2965" s="18">
        <v>870.0</v>
      </c>
      <c r="J2965" s="15">
        <f t="shared" si="5"/>
        <v>16747.5</v>
      </c>
      <c r="K2965" s="10" t="str">
        <f t="array" ref="K2965">IFERROR(XLOOKUP(G2965,'Tipo de Carga'!A:A,'Tipo de Carga'!B:B))</f>
        <v>Autoabasto</v>
      </c>
      <c r="L2965" s="10">
        <f t="shared" si="2"/>
        <v>5</v>
      </c>
      <c r="M2965" s="10">
        <f t="shared" si="3"/>
        <v>29</v>
      </c>
      <c r="N2965" s="10">
        <f t="shared" si="4"/>
        <v>1</v>
      </c>
      <c r="O2965" s="10" t="str">
        <f t="array" ref="O2965">IFERROR(XLOOKUP(G2965,'Tipo de Carga'!A:A,'Tipo de Carga'!C:C))</f>
        <v>Diesel</v>
      </c>
    </row>
    <row r="2966">
      <c r="A2966" s="16">
        <v>2061.0</v>
      </c>
      <c r="B2966" s="10" t="str">
        <f t="array" ref="B2966">IFERROR(XLOOKUP(A2966,'Asignacion Ene'!A:A,'Asignacion Ene'!C:C))</f>
        <v>PISA Gdl</v>
      </c>
      <c r="C2966" s="10" t="str">
        <f t="array" ref="C2966">IFERROR(XLOOKUP(A2966,'Asignacion Ene'!A:A,'Asignacion Ene'!B:B))</f>
        <v>EC-06</v>
      </c>
      <c r="D2966" s="28">
        <v>45686.0</v>
      </c>
      <c r="E2966" s="16" t="s">
        <v>215</v>
      </c>
      <c r="F2966" s="10" t="str">
        <f t="array" ref="F2966">IFERROR(XLOOKUP(E2966,Operadores!A:A,Operadores!B:B))</f>
        <v>RESEDU</v>
      </c>
      <c r="G2966" s="16" t="s">
        <v>83</v>
      </c>
      <c r="H2966" s="13">
        <v>19.25</v>
      </c>
      <c r="I2966" s="18">
        <v>568.0</v>
      </c>
      <c r="J2966" s="15">
        <f t="shared" si="5"/>
        <v>10934</v>
      </c>
      <c r="K2966" s="10" t="str">
        <f t="array" ref="K2966">IFERROR(XLOOKUP(G2966,'Tipo de Carga'!A:A,'Tipo de Carga'!B:B))</f>
        <v>Autoabasto</v>
      </c>
      <c r="L2966" s="10">
        <f t="shared" si="2"/>
        <v>5</v>
      </c>
      <c r="M2966" s="10">
        <f t="shared" si="3"/>
        <v>29</v>
      </c>
      <c r="N2966" s="10">
        <f t="shared" si="4"/>
        <v>1</v>
      </c>
      <c r="O2966" s="10" t="str">
        <f t="array" ref="O2966">IFERROR(XLOOKUP(G2966,'Tipo de Carga'!A:A,'Tipo de Carga'!C:C))</f>
        <v>Diesel</v>
      </c>
    </row>
    <row r="2967">
      <c r="A2967" s="16">
        <v>1949.0</v>
      </c>
      <c r="B2967" s="10" t="str">
        <f t="array" ref="B2967">IFERROR(XLOOKUP(A2967,'Asignacion Ene'!A:A,'Asignacion Ene'!C:C))</f>
        <v>MeLi asignado SD</v>
      </c>
      <c r="C2967" s="10" t="str">
        <f t="array" ref="C2967">IFERROR(XLOOKUP(A2967,'Asignacion Ene'!A:A,'Asignacion Ene'!B:B))</f>
        <v>EC-05</v>
      </c>
      <c r="D2967" s="28">
        <v>45686.0</v>
      </c>
      <c r="E2967" s="16" t="s">
        <v>195</v>
      </c>
      <c r="F2967" s="10" t="str">
        <f t="array" ref="F2967">IFERROR(XLOOKUP(E2967,Operadores!A:A,Operadores!B:B))</f>
        <v>MUÑJU</v>
      </c>
      <c r="G2967" s="16" t="s">
        <v>86</v>
      </c>
      <c r="H2967" s="13">
        <v>19.38</v>
      </c>
      <c r="I2967" s="18">
        <v>465.0</v>
      </c>
      <c r="J2967" s="15">
        <f t="shared" si="5"/>
        <v>9011.7</v>
      </c>
      <c r="K2967" s="10" t="str">
        <f t="array" ref="K2967">IFERROR(XLOOKUP(G2967,'Tipo de Carga'!A:A,'Tipo de Carga'!B:B))</f>
        <v>Autoabasto</v>
      </c>
      <c r="L2967" s="10">
        <f t="shared" si="2"/>
        <v>5</v>
      </c>
      <c r="M2967" s="10">
        <f t="shared" si="3"/>
        <v>29</v>
      </c>
      <c r="N2967" s="10">
        <f t="shared" si="4"/>
        <v>1</v>
      </c>
      <c r="O2967" s="10" t="str">
        <f t="array" ref="O2967">IFERROR(XLOOKUP(G2967,'Tipo de Carga'!A:A,'Tipo de Carga'!C:C))</f>
        <v>Diesel</v>
      </c>
    </row>
    <row r="2968">
      <c r="A2968" s="16">
        <v>2049.0</v>
      </c>
      <c r="B2968" s="10" t="str">
        <f t="array" ref="B2968">IFERROR(XLOOKUP(A2968,'Asignacion Ene'!A:A,'Asignacion Ene'!C:C))</f>
        <v>Crisa</v>
      </c>
      <c r="C2968" s="10" t="str">
        <f t="array" ref="C2968">IFERROR(XLOOKUP(A2968,'Asignacion Ene'!A:A,'Asignacion Ene'!B:B))</f>
        <v>EC-07</v>
      </c>
      <c r="D2968" s="28">
        <v>45686.0</v>
      </c>
      <c r="E2968" s="16" t="s">
        <v>440</v>
      </c>
      <c r="F2968" s="10" t="str">
        <f t="array" ref="F2968">IFERROR(XLOOKUP(E2968,Operadores!A:A,Operadores!B:B))</f>
        <v/>
      </c>
      <c r="G2968" s="16" t="s">
        <v>86</v>
      </c>
      <c r="H2968" s="13">
        <v>19.38</v>
      </c>
      <c r="I2968" s="18">
        <v>639.0</v>
      </c>
      <c r="J2968" s="15">
        <f t="shared" si="5"/>
        <v>12383.82</v>
      </c>
      <c r="K2968" s="10" t="str">
        <f t="array" ref="K2968">IFERROR(XLOOKUP(G2968,'Tipo de Carga'!A:A,'Tipo de Carga'!B:B))</f>
        <v>Autoabasto</v>
      </c>
      <c r="L2968" s="10">
        <f t="shared" si="2"/>
        <v>5</v>
      </c>
      <c r="M2968" s="10">
        <f t="shared" si="3"/>
        <v>29</v>
      </c>
      <c r="N2968" s="10">
        <f t="shared" si="4"/>
        <v>1</v>
      </c>
      <c r="O2968" s="10" t="str">
        <f t="array" ref="O2968">IFERROR(XLOOKUP(G2968,'Tipo de Carga'!A:A,'Tipo de Carga'!C:C))</f>
        <v>Diesel</v>
      </c>
    </row>
    <row r="2969">
      <c r="A2969" s="16">
        <v>2055.0</v>
      </c>
      <c r="B2969" s="10" t="str">
        <f t="array" ref="B2969">IFERROR(XLOOKUP(A2969,'Asignacion Ene'!A:A,'Asignacion Ene'!C:C))</f>
        <v>Crisa</v>
      </c>
      <c r="C2969" s="10" t="str">
        <f t="array" ref="C2969">IFERROR(XLOOKUP(A2969,'Asignacion Ene'!A:A,'Asignacion Ene'!B:B))</f>
        <v>EC-07</v>
      </c>
      <c r="D2969" s="28">
        <v>45686.0</v>
      </c>
      <c r="E2969" s="16" t="s">
        <v>441</v>
      </c>
      <c r="F2969" s="10" t="str">
        <f t="array" ref="F2969">IFERROR(XLOOKUP(E2969,Operadores!A:A,Operadores!B:B))</f>
        <v/>
      </c>
      <c r="G2969" s="16" t="s">
        <v>86</v>
      </c>
      <c r="H2969" s="13">
        <v>19.38</v>
      </c>
      <c r="I2969" s="18">
        <v>720.0</v>
      </c>
      <c r="J2969" s="15">
        <f t="shared" si="5"/>
        <v>13953.6</v>
      </c>
      <c r="K2969" s="10" t="str">
        <f t="array" ref="K2969">IFERROR(XLOOKUP(G2969,'Tipo de Carga'!A:A,'Tipo de Carga'!B:B))</f>
        <v>Autoabasto</v>
      </c>
      <c r="L2969" s="10">
        <f t="shared" si="2"/>
        <v>5</v>
      </c>
      <c r="M2969" s="10">
        <f t="shared" si="3"/>
        <v>29</v>
      </c>
      <c r="N2969" s="10">
        <f t="shared" si="4"/>
        <v>1</v>
      </c>
      <c r="O2969" s="10" t="str">
        <f t="array" ref="O2969">IFERROR(XLOOKUP(G2969,'Tipo de Carga'!A:A,'Tipo de Carga'!C:C))</f>
        <v>Diesel</v>
      </c>
    </row>
    <row r="2970">
      <c r="A2970" s="16">
        <v>2048.0</v>
      </c>
      <c r="B2970" s="10" t="str">
        <f t="array" ref="B2970">IFERROR(XLOOKUP(A2970,'Asignacion Ene'!A:A,'Asignacion Ene'!C:C))</f>
        <v>Crisa</v>
      </c>
      <c r="C2970" s="10" t="str">
        <f t="array" ref="C2970">IFERROR(XLOOKUP(A2970,'Asignacion Ene'!A:A,'Asignacion Ene'!B:B))</f>
        <v>EC-07</v>
      </c>
      <c r="D2970" s="28">
        <v>45686.0</v>
      </c>
      <c r="E2970" s="16" t="s">
        <v>442</v>
      </c>
      <c r="F2970" s="10" t="str">
        <f t="array" ref="F2970">IFERROR(XLOOKUP(E2970,Operadores!A:A,Operadores!B:B))</f>
        <v/>
      </c>
      <c r="G2970" s="16" t="s">
        <v>86</v>
      </c>
      <c r="H2970" s="13">
        <v>19.38</v>
      </c>
      <c r="I2970" s="18">
        <v>713.0</v>
      </c>
      <c r="J2970" s="15">
        <f t="shared" si="5"/>
        <v>13817.94</v>
      </c>
      <c r="K2970" s="10" t="str">
        <f t="array" ref="K2970">IFERROR(XLOOKUP(G2970,'Tipo de Carga'!A:A,'Tipo de Carga'!B:B))</f>
        <v>Autoabasto</v>
      </c>
      <c r="L2970" s="10">
        <f t="shared" si="2"/>
        <v>5</v>
      </c>
      <c r="M2970" s="10">
        <f t="shared" si="3"/>
        <v>29</v>
      </c>
      <c r="N2970" s="10">
        <f t="shared" si="4"/>
        <v>1</v>
      </c>
      <c r="O2970" s="10" t="str">
        <f t="array" ref="O2970">IFERROR(XLOOKUP(G2970,'Tipo de Carga'!A:A,'Tipo de Carga'!C:C))</f>
        <v>Diesel</v>
      </c>
    </row>
    <row r="2971">
      <c r="A2971" s="16">
        <v>1940.0</v>
      </c>
      <c r="B2971" s="10" t="str">
        <f t="array" ref="B2971">IFERROR(XLOOKUP(A2971,'Asignacion Ene'!A:A,'Asignacion Ene'!C:C))</f>
        <v>Circuitos</v>
      </c>
      <c r="C2971" s="10" t="str">
        <f t="array" ref="C2971">IFERROR(XLOOKUP(A2971,'Asignacion Ene'!A:A,'Asignacion Ene'!B:B))</f>
        <v>EC-03</v>
      </c>
      <c r="D2971" s="28">
        <v>45686.0</v>
      </c>
      <c r="E2971" s="16" t="s">
        <v>434</v>
      </c>
      <c r="F2971" s="10" t="str">
        <f t="array" ref="F2971">IFERROR(XLOOKUP(E2971,Operadores!A:A,Operadores!B:B))</f>
        <v>FLOPE</v>
      </c>
      <c r="G2971" s="16" t="s">
        <v>86</v>
      </c>
      <c r="H2971" s="13">
        <v>19.38</v>
      </c>
      <c r="I2971" s="18">
        <v>371.0</v>
      </c>
      <c r="J2971" s="15">
        <f t="shared" si="5"/>
        <v>7189.98</v>
      </c>
      <c r="K2971" s="10" t="str">
        <f t="array" ref="K2971">IFERROR(XLOOKUP(G2971,'Tipo de Carga'!A:A,'Tipo de Carga'!B:B))</f>
        <v>Autoabasto</v>
      </c>
      <c r="L2971" s="10">
        <f t="shared" si="2"/>
        <v>5</v>
      </c>
      <c r="M2971" s="10">
        <f t="shared" si="3"/>
        <v>29</v>
      </c>
      <c r="N2971" s="10">
        <f t="shared" si="4"/>
        <v>1</v>
      </c>
      <c r="O2971" s="10" t="str">
        <f t="array" ref="O2971">IFERROR(XLOOKUP(G2971,'Tipo de Carga'!A:A,'Tipo de Carga'!C:C))</f>
        <v>Diesel</v>
      </c>
    </row>
    <row r="2972">
      <c r="A2972" s="16">
        <v>1996.0</v>
      </c>
      <c r="B2972" s="10" t="str">
        <f t="array" ref="B2972">IFERROR(XLOOKUP(A2972,'Asignacion Ene'!A:A,'Asignacion Ene'!C:C))</f>
        <v>MeLi Dedicado Merida</v>
      </c>
      <c r="C2972" s="10" t="str">
        <f t="array" ref="C2972">IFERROR(XLOOKUP(A2972,'Asignacion Ene'!A:A,'Asignacion Ene'!B:B))</f>
        <v>EC-05</v>
      </c>
      <c r="D2972" s="28">
        <v>45686.0</v>
      </c>
      <c r="E2972" s="16" t="s">
        <v>339</v>
      </c>
      <c r="F2972" s="10" t="str">
        <f t="array" ref="F2972">IFERROR(XLOOKUP(E2972,Operadores!A:A,Operadores!B:B))</f>
        <v>AGUARM</v>
      </c>
      <c r="G2972" s="16" t="s">
        <v>86</v>
      </c>
      <c r="H2972" s="13">
        <v>19.38</v>
      </c>
      <c r="I2972" s="18">
        <v>418.0</v>
      </c>
      <c r="J2972" s="15">
        <f t="shared" si="5"/>
        <v>8100.84</v>
      </c>
      <c r="K2972" s="10" t="str">
        <f t="array" ref="K2972">IFERROR(XLOOKUP(G2972,'Tipo de Carga'!A:A,'Tipo de Carga'!B:B))</f>
        <v>Autoabasto</v>
      </c>
      <c r="L2972" s="10">
        <f t="shared" si="2"/>
        <v>5</v>
      </c>
      <c r="M2972" s="10">
        <f t="shared" si="3"/>
        <v>29</v>
      </c>
      <c r="N2972" s="10">
        <f t="shared" si="4"/>
        <v>1</v>
      </c>
      <c r="O2972" s="10" t="str">
        <f t="array" ref="O2972">IFERROR(XLOOKUP(G2972,'Tipo de Carga'!A:A,'Tipo de Carga'!C:C))</f>
        <v>Diesel</v>
      </c>
    </row>
    <row r="2973">
      <c r="A2973" s="16">
        <v>1908.0</v>
      </c>
      <c r="B2973" s="10" t="str">
        <f t="array" ref="B2973">IFERROR(XLOOKUP(A2973,'Asignacion Ene'!A:A,'Asignacion Ene'!C:C))</f>
        <v>Circuitos</v>
      </c>
      <c r="C2973" s="10" t="str">
        <f t="array" ref="C2973">IFERROR(XLOOKUP(A2973,'Asignacion Ene'!A:A,'Asignacion Ene'!B:B))</f>
        <v>EC-03</v>
      </c>
      <c r="D2973" s="28">
        <v>45686.0</v>
      </c>
      <c r="E2973" s="16" t="s">
        <v>333</v>
      </c>
      <c r="F2973" s="10" t="str">
        <f t="array" ref="F2973">IFERROR(XLOOKUP(E2973,Operadores!A:A,Operadores!B:B))</f>
        <v>GARJOR01</v>
      </c>
      <c r="G2973" s="16" t="s">
        <v>33</v>
      </c>
      <c r="H2973" s="13">
        <v>19.16868</v>
      </c>
      <c r="I2973" s="18">
        <v>431.0</v>
      </c>
      <c r="J2973" s="15">
        <f t="shared" si="5"/>
        <v>8261.70108</v>
      </c>
      <c r="K2973" s="10" t="str">
        <f t="array" ref="K2973">IFERROR(XLOOKUP(G2973,'Tipo de Carga'!A:A,'Tipo de Carga'!B:B))</f>
        <v>Autoabasto</v>
      </c>
      <c r="L2973" s="10">
        <f t="shared" si="2"/>
        <v>5</v>
      </c>
      <c r="M2973" s="10">
        <f t="shared" si="3"/>
        <v>29</v>
      </c>
      <c r="N2973" s="10">
        <f t="shared" si="4"/>
        <v>1</v>
      </c>
      <c r="O2973" s="10" t="str">
        <f t="array" ref="O2973">IFERROR(XLOOKUP(G2973,'Tipo de Carga'!A:A,'Tipo de Carga'!C:C))</f>
        <v>Diesel</v>
      </c>
    </row>
    <row r="2974">
      <c r="A2974" s="16">
        <v>1979.0</v>
      </c>
      <c r="B2974" s="10" t="str">
        <f t="array" ref="B2974">IFERROR(XLOOKUP(A2974,'Asignacion Ene'!A:A,'Asignacion Ene'!C:C))</f>
        <v>MeLi asignado SD</v>
      </c>
      <c r="C2974" s="10" t="str">
        <f t="array" ref="C2974">IFERROR(XLOOKUP(A2974,'Asignacion Ene'!A:A,'Asignacion Ene'!B:B))</f>
        <v>EC-05</v>
      </c>
      <c r="D2974" s="28">
        <v>45686.0</v>
      </c>
      <c r="E2974" s="16" t="s">
        <v>64</v>
      </c>
      <c r="F2974" s="10" t="str">
        <f t="array" ref="F2974">IFERROR(XLOOKUP(E2974,Operadores!A:A,Operadores!B:B))</f>
        <v>GARJUA04</v>
      </c>
      <c r="G2974" s="16" t="s">
        <v>33</v>
      </c>
      <c r="H2974" s="13">
        <v>19.16868</v>
      </c>
      <c r="I2974" s="18">
        <v>645.0</v>
      </c>
      <c r="J2974" s="15">
        <f t="shared" si="5"/>
        <v>12363.7986</v>
      </c>
      <c r="K2974" s="10" t="str">
        <f t="array" ref="K2974">IFERROR(XLOOKUP(G2974,'Tipo de Carga'!A:A,'Tipo de Carga'!B:B))</f>
        <v>Autoabasto</v>
      </c>
      <c r="L2974" s="10">
        <f t="shared" si="2"/>
        <v>5</v>
      </c>
      <c r="M2974" s="10">
        <f t="shared" si="3"/>
        <v>29</v>
      </c>
      <c r="N2974" s="10">
        <f t="shared" si="4"/>
        <v>1</v>
      </c>
      <c r="O2974" s="10" t="str">
        <f t="array" ref="O2974">IFERROR(XLOOKUP(G2974,'Tipo de Carga'!A:A,'Tipo de Carga'!C:C))</f>
        <v>Diesel</v>
      </c>
    </row>
    <row r="2975">
      <c r="A2975" s="16" t="s">
        <v>31</v>
      </c>
      <c r="B2975" s="10" t="str">
        <f t="array" ref="B2975">IFERROR(XLOOKUP(A2975,'Asignacion Ene'!A:A,'Asignacion Ene'!C:C))</f>
        <v/>
      </c>
      <c r="C2975" s="10" t="str">
        <f t="array" ref="C2975">IFERROR(XLOOKUP(A2975,'Asignacion Ene'!A:A,'Asignacion Ene'!B:B))</f>
        <v/>
      </c>
      <c r="D2975" s="28">
        <v>45686.0</v>
      </c>
      <c r="E2975" s="16" t="s">
        <v>32</v>
      </c>
      <c r="F2975" s="10" t="str">
        <f t="array" ref="F2975">IFERROR(XLOOKUP(E2975,Operadores!A:A,Operadores!B:B))</f>
        <v>MTTO</v>
      </c>
      <c r="G2975" s="16" t="s">
        <v>33</v>
      </c>
      <c r="H2975" s="13">
        <v>19.16868</v>
      </c>
      <c r="I2975" s="18">
        <v>90.0</v>
      </c>
      <c r="J2975" s="15">
        <f t="shared" si="5"/>
        <v>1725.1812</v>
      </c>
      <c r="K2975" s="10" t="str">
        <f t="array" ref="K2975">IFERROR(XLOOKUP(G2975,'Tipo de Carga'!A:A,'Tipo de Carga'!B:B))</f>
        <v>Autoabasto</v>
      </c>
      <c r="L2975" s="10">
        <f t="shared" si="2"/>
        <v>5</v>
      </c>
      <c r="M2975" s="10">
        <f t="shared" si="3"/>
        <v>29</v>
      </c>
      <c r="N2975" s="10">
        <f t="shared" si="4"/>
        <v>1</v>
      </c>
      <c r="O2975" s="10" t="str">
        <f t="array" ref="O2975">IFERROR(XLOOKUP(G2975,'Tipo de Carga'!A:A,'Tipo de Carga'!C:C))</f>
        <v>Diesel</v>
      </c>
    </row>
    <row r="2976">
      <c r="A2976" s="16" t="s">
        <v>31</v>
      </c>
      <c r="B2976" s="10" t="str">
        <f t="array" ref="B2976">IFERROR(XLOOKUP(A2976,'Asignacion Ene'!A:A,'Asignacion Ene'!C:C))</f>
        <v/>
      </c>
      <c r="C2976" s="10" t="str">
        <f t="array" ref="C2976">IFERROR(XLOOKUP(A2976,'Asignacion Ene'!A:A,'Asignacion Ene'!B:B))</f>
        <v/>
      </c>
      <c r="D2976" s="28">
        <v>45686.0</v>
      </c>
      <c r="E2976" s="16" t="s">
        <v>32</v>
      </c>
      <c r="F2976" s="10" t="str">
        <f t="array" ref="F2976">IFERROR(XLOOKUP(E2976,Operadores!A:A,Operadores!B:B))</f>
        <v>MTTO</v>
      </c>
      <c r="G2976" s="16" t="s">
        <v>33</v>
      </c>
      <c r="H2976" s="13">
        <v>19.16868</v>
      </c>
      <c r="I2976" s="18">
        <v>110.0</v>
      </c>
      <c r="J2976" s="15">
        <f t="shared" si="5"/>
        <v>2108.5548</v>
      </c>
      <c r="K2976" s="10" t="str">
        <f t="array" ref="K2976">IFERROR(XLOOKUP(G2976,'Tipo de Carga'!A:A,'Tipo de Carga'!B:B))</f>
        <v>Autoabasto</v>
      </c>
      <c r="L2976" s="10">
        <f t="shared" si="2"/>
        <v>5</v>
      </c>
      <c r="M2976" s="10">
        <f t="shared" si="3"/>
        <v>29</v>
      </c>
      <c r="N2976" s="10">
        <f t="shared" si="4"/>
        <v>1</v>
      </c>
      <c r="O2976" s="10" t="str">
        <f t="array" ref="O2976">IFERROR(XLOOKUP(G2976,'Tipo de Carga'!A:A,'Tipo de Carga'!C:C))</f>
        <v>Diesel</v>
      </c>
    </row>
    <row r="2977">
      <c r="A2977" s="16">
        <v>1934.0</v>
      </c>
      <c r="B2977" s="10" t="str">
        <f t="array" ref="B2977">IFERROR(XLOOKUP(A2977,'Asignacion Ene'!A:A,'Asignacion Ene'!C:C))</f>
        <v>Circuitos</v>
      </c>
      <c r="C2977" s="10" t="str">
        <f t="array" ref="C2977">IFERROR(XLOOKUP(A2977,'Asignacion Ene'!A:A,'Asignacion Ene'!B:B))</f>
        <v>EC-03</v>
      </c>
      <c r="D2977" s="28">
        <v>45686.0</v>
      </c>
      <c r="E2977" s="16" t="s">
        <v>298</v>
      </c>
      <c r="F2977" s="10" t="str">
        <f t="array" ref="F2977">IFERROR(XLOOKUP(E2977,Operadores!A:A,Operadores!B:B))</f>
        <v>AVIEN</v>
      </c>
      <c r="G2977" s="16" t="s">
        <v>33</v>
      </c>
      <c r="H2977" s="13">
        <v>19.16868</v>
      </c>
      <c r="I2977" s="18">
        <v>555.0</v>
      </c>
      <c r="J2977" s="15">
        <f t="shared" si="5"/>
        <v>10638.6174</v>
      </c>
      <c r="K2977" s="10" t="str">
        <f t="array" ref="K2977">IFERROR(XLOOKUP(G2977,'Tipo de Carga'!A:A,'Tipo de Carga'!B:B))</f>
        <v>Autoabasto</v>
      </c>
      <c r="L2977" s="10">
        <f t="shared" si="2"/>
        <v>5</v>
      </c>
      <c r="M2977" s="10">
        <f t="shared" si="3"/>
        <v>29</v>
      </c>
      <c r="N2977" s="10">
        <f t="shared" si="4"/>
        <v>1</v>
      </c>
      <c r="O2977" s="10" t="str">
        <f t="array" ref="O2977">IFERROR(XLOOKUP(G2977,'Tipo de Carga'!A:A,'Tipo de Carga'!C:C))</f>
        <v>Diesel</v>
      </c>
    </row>
    <row r="2978">
      <c r="A2978" s="16">
        <v>1789.0</v>
      </c>
      <c r="B2978" s="10" t="str">
        <f t="array" ref="B2978">IFERROR(XLOOKUP(A2978,'Asignacion Ene'!A:A,'Asignacion Ene'!C:C))</f>
        <v>Hisense</v>
      </c>
      <c r="C2978" s="10" t="str">
        <f t="array" ref="C2978">IFERROR(XLOOKUP(A2978,'Asignacion Ene'!A:A,'Asignacion Ene'!B:B))</f>
        <v>EC-03</v>
      </c>
      <c r="D2978" s="28">
        <v>45686.0</v>
      </c>
      <c r="E2978" s="16" t="s">
        <v>114</v>
      </c>
      <c r="F2978" s="10" t="str">
        <f t="array" ref="F2978">IFERROR(XLOOKUP(E2978,Operadores!A:A,Operadores!B:B))</f>
        <v>ACOFED</v>
      </c>
      <c r="G2978" s="16" t="s">
        <v>33</v>
      </c>
      <c r="H2978" s="13">
        <v>19.16868</v>
      </c>
      <c r="I2978" s="18">
        <v>870.0</v>
      </c>
      <c r="J2978" s="15">
        <f t="shared" si="5"/>
        <v>16676.7516</v>
      </c>
      <c r="K2978" s="10" t="str">
        <f t="array" ref="K2978">IFERROR(XLOOKUP(G2978,'Tipo de Carga'!A:A,'Tipo de Carga'!B:B))</f>
        <v>Autoabasto</v>
      </c>
      <c r="L2978" s="10">
        <f t="shared" si="2"/>
        <v>5</v>
      </c>
      <c r="M2978" s="10">
        <f t="shared" si="3"/>
        <v>29</v>
      </c>
      <c r="N2978" s="10">
        <f t="shared" si="4"/>
        <v>1</v>
      </c>
      <c r="O2978" s="10" t="str">
        <f t="array" ref="O2978">IFERROR(XLOOKUP(G2978,'Tipo de Carga'!A:A,'Tipo de Carga'!C:C))</f>
        <v>Diesel</v>
      </c>
    </row>
    <row r="2979">
      <c r="A2979" s="16">
        <v>2001.0</v>
      </c>
      <c r="B2979" s="10" t="str">
        <f t="array" ref="B2979">IFERROR(XLOOKUP(A2979,'Asignacion Ene'!A:A,'Asignacion Ene'!C:C))</f>
        <v>MeLi Dedicado Merida</v>
      </c>
      <c r="C2979" s="10" t="str">
        <f t="array" ref="C2979">IFERROR(XLOOKUP(A2979,'Asignacion Ene'!A:A,'Asignacion Ene'!B:B))</f>
        <v>EC-05</v>
      </c>
      <c r="D2979" s="28">
        <v>45686.0</v>
      </c>
      <c r="E2979" s="16" t="s">
        <v>173</v>
      </c>
      <c r="F2979" s="10" t="str">
        <f t="array" ref="F2979">IFERROR(XLOOKUP(E2979,Operadores!A:A,Operadores!B:B))</f>
        <v>GARJUL</v>
      </c>
      <c r="G2979" s="16" t="s">
        <v>39</v>
      </c>
      <c r="H2979" s="13">
        <v>20.69454</v>
      </c>
      <c r="I2979" s="18">
        <v>230.0</v>
      </c>
      <c r="J2979" s="15">
        <f t="shared" si="5"/>
        <v>4759.7442</v>
      </c>
      <c r="K2979" s="10" t="str">
        <f t="array" ref="K2979">IFERROR(XLOOKUP(G2979,'Tipo de Carga'!A:A,'Tipo de Carga'!B:B))</f>
        <v>Autoabasto</v>
      </c>
      <c r="L2979" s="10">
        <f t="shared" si="2"/>
        <v>5</v>
      </c>
      <c r="M2979" s="10">
        <f t="shared" si="3"/>
        <v>29</v>
      </c>
      <c r="N2979" s="10">
        <f t="shared" si="4"/>
        <v>1</v>
      </c>
      <c r="O2979" s="10" t="str">
        <f t="array" ref="O2979">IFERROR(XLOOKUP(G2979,'Tipo de Carga'!A:A,'Tipo de Carga'!C:C))</f>
        <v>Diesel</v>
      </c>
    </row>
    <row r="2980">
      <c r="A2980" s="16">
        <v>1897.0</v>
      </c>
      <c r="B2980" s="10" t="str">
        <f t="array" ref="B2980">IFERROR(XLOOKUP(A2980,'Asignacion Ene'!A:A,'Asignacion Ene'!C:C))</f>
        <v>Full Liver</v>
      </c>
      <c r="C2980" s="10" t="str">
        <f t="array" ref="C2980">IFERROR(XLOOKUP(A2980,'Asignacion Ene'!A:A,'Asignacion Ene'!B:B))</f>
        <v>EC-01</v>
      </c>
      <c r="D2980" s="28">
        <v>45686.0</v>
      </c>
      <c r="E2980" s="16" t="s">
        <v>21</v>
      </c>
      <c r="F2980" s="10" t="str">
        <f t="array" ref="F2980">IFERROR(XLOOKUP(E2980,Operadores!A:A,Operadores!B:B))</f>
        <v>RODAR</v>
      </c>
      <c r="G2980" s="16" t="s">
        <v>39</v>
      </c>
      <c r="H2980" s="13">
        <v>20.69454</v>
      </c>
      <c r="I2980" s="18">
        <v>744.0</v>
      </c>
      <c r="J2980" s="15">
        <f t="shared" si="5"/>
        <v>15396.73776</v>
      </c>
      <c r="K2980" s="10" t="str">
        <f t="array" ref="K2980">IFERROR(XLOOKUP(G2980,'Tipo de Carga'!A:A,'Tipo de Carga'!B:B))</f>
        <v>Autoabasto</v>
      </c>
      <c r="L2980" s="10">
        <f t="shared" si="2"/>
        <v>5</v>
      </c>
      <c r="M2980" s="10">
        <f t="shared" si="3"/>
        <v>29</v>
      </c>
      <c r="N2980" s="10">
        <f t="shared" si="4"/>
        <v>1</v>
      </c>
      <c r="O2980" s="10" t="str">
        <f t="array" ref="O2980">IFERROR(XLOOKUP(G2980,'Tipo de Carga'!A:A,'Tipo de Carga'!C:C))</f>
        <v>Diesel</v>
      </c>
    </row>
    <row r="2981">
      <c r="A2981" s="16">
        <v>2002.0</v>
      </c>
      <c r="B2981" s="10" t="str">
        <f t="array" ref="B2981">IFERROR(XLOOKUP(A2981,'Asignacion Ene'!A:A,'Asignacion Ene'!C:C))</f>
        <v>MeLi Dedicado Merida</v>
      </c>
      <c r="C2981" s="10" t="str">
        <f t="array" ref="C2981">IFERROR(XLOOKUP(A2981,'Asignacion Ene'!A:A,'Asignacion Ene'!B:B))</f>
        <v>EC-05</v>
      </c>
      <c r="D2981" s="28">
        <v>45686.0</v>
      </c>
      <c r="E2981" s="16" t="s">
        <v>309</v>
      </c>
      <c r="F2981" s="10" t="str">
        <f t="array" ref="F2981">IFERROR(XLOOKUP(E2981,Operadores!A:A,Operadores!B:B))</f>
        <v>VELALE</v>
      </c>
      <c r="G2981" s="16" t="s">
        <v>39</v>
      </c>
      <c r="H2981" s="13">
        <v>20.69454</v>
      </c>
      <c r="I2981" s="18">
        <v>380.0</v>
      </c>
      <c r="J2981" s="15">
        <f t="shared" si="5"/>
        <v>7863.9252</v>
      </c>
      <c r="K2981" s="10" t="str">
        <f t="array" ref="K2981">IFERROR(XLOOKUP(G2981,'Tipo de Carga'!A:A,'Tipo de Carga'!B:B))</f>
        <v>Autoabasto</v>
      </c>
      <c r="L2981" s="10">
        <f t="shared" si="2"/>
        <v>5</v>
      </c>
      <c r="M2981" s="10">
        <f t="shared" si="3"/>
        <v>29</v>
      </c>
      <c r="N2981" s="10">
        <f t="shared" si="4"/>
        <v>1</v>
      </c>
      <c r="O2981" s="10" t="str">
        <f t="array" ref="O2981">IFERROR(XLOOKUP(G2981,'Tipo de Carga'!A:A,'Tipo de Carga'!C:C))</f>
        <v>Diesel</v>
      </c>
    </row>
    <row r="2982">
      <c r="A2982" s="16">
        <v>2010.0</v>
      </c>
      <c r="B2982" s="10" t="str">
        <f t="array" ref="B2982">IFERROR(XLOOKUP(A2982,'Asignacion Ene'!A:A,'Asignacion Ene'!C:C))</f>
        <v>MeLi asignado SD</v>
      </c>
      <c r="C2982" s="10" t="str">
        <f t="array" ref="C2982">IFERROR(XLOOKUP(A2982,'Asignacion Ene'!A:A,'Asignacion Ene'!B:B))</f>
        <v>EC-05</v>
      </c>
      <c r="D2982" s="28">
        <v>45686.0</v>
      </c>
      <c r="E2982" s="16" t="s">
        <v>175</v>
      </c>
      <c r="F2982" s="10" t="str">
        <f t="array" ref="F2982">IFERROR(XLOOKUP(E2982,Operadores!A:A,Operadores!B:B))</f>
        <v>CHAJE</v>
      </c>
      <c r="G2982" s="16" t="s">
        <v>39</v>
      </c>
      <c r="H2982" s="13">
        <v>20.69454</v>
      </c>
      <c r="I2982" s="18">
        <v>250.0</v>
      </c>
      <c r="J2982" s="15">
        <f t="shared" si="5"/>
        <v>5173.635</v>
      </c>
      <c r="K2982" s="10" t="str">
        <f t="array" ref="K2982">IFERROR(XLOOKUP(G2982,'Tipo de Carga'!A:A,'Tipo de Carga'!B:B))</f>
        <v>Autoabasto</v>
      </c>
      <c r="L2982" s="10">
        <f t="shared" si="2"/>
        <v>5</v>
      </c>
      <c r="M2982" s="10">
        <f t="shared" si="3"/>
        <v>29</v>
      </c>
      <c r="N2982" s="10">
        <f t="shared" si="4"/>
        <v>1</v>
      </c>
      <c r="O2982" s="10" t="str">
        <f t="array" ref="O2982">IFERROR(XLOOKUP(G2982,'Tipo de Carga'!A:A,'Tipo de Carga'!C:C))</f>
        <v>Diesel</v>
      </c>
    </row>
    <row r="2983">
      <c r="A2983" s="16">
        <v>2026.0</v>
      </c>
      <c r="B2983" s="10" t="str">
        <f t="array" ref="B2983">IFERROR(XLOOKUP(A2983,'Asignacion Ene'!A:A,'Asignacion Ene'!C:C))</f>
        <v>MeLi Dedicado Merida</v>
      </c>
      <c r="C2983" s="10" t="str">
        <f t="array" ref="C2983">IFERROR(XLOOKUP(A2983,'Asignacion Ene'!A:A,'Asignacion Ene'!B:B))</f>
        <v>EC-05</v>
      </c>
      <c r="D2983" s="28">
        <v>45686.0</v>
      </c>
      <c r="E2983" s="16" t="s">
        <v>34</v>
      </c>
      <c r="F2983" s="10" t="str">
        <f t="array" ref="F2983">IFERROR(XLOOKUP(E2983,Operadores!A:A,Operadores!B:B))</f>
        <v>PERAN01</v>
      </c>
      <c r="G2983" s="16" t="s">
        <v>39</v>
      </c>
      <c r="H2983" s="13">
        <v>20.69454</v>
      </c>
      <c r="I2983" s="18">
        <v>240.0</v>
      </c>
      <c r="J2983" s="15">
        <f t="shared" si="5"/>
        <v>4966.6896</v>
      </c>
      <c r="K2983" s="10" t="str">
        <f t="array" ref="K2983">IFERROR(XLOOKUP(G2983,'Tipo de Carga'!A:A,'Tipo de Carga'!B:B))</f>
        <v>Autoabasto</v>
      </c>
      <c r="L2983" s="10">
        <f t="shared" si="2"/>
        <v>5</v>
      </c>
      <c r="M2983" s="10">
        <f t="shared" si="3"/>
        <v>29</v>
      </c>
      <c r="N2983" s="10">
        <f t="shared" si="4"/>
        <v>1</v>
      </c>
      <c r="O2983" s="10" t="str">
        <f t="array" ref="O2983">IFERROR(XLOOKUP(G2983,'Tipo de Carga'!A:A,'Tipo de Carga'!C:C))</f>
        <v>Diesel</v>
      </c>
    </row>
    <row r="2984">
      <c r="A2984" s="16">
        <v>1899.0</v>
      </c>
      <c r="B2984" s="10" t="str">
        <f t="array" ref="B2984">IFERROR(XLOOKUP(A2984,'Asignacion Ene'!A:A,'Asignacion Ene'!C:C))</f>
        <v>Full Liver</v>
      </c>
      <c r="C2984" s="10" t="str">
        <f t="array" ref="C2984">IFERROR(XLOOKUP(A2984,'Asignacion Ene'!A:A,'Asignacion Ene'!B:B))</f>
        <v>EC-01</v>
      </c>
      <c r="D2984" s="28">
        <v>45686.0</v>
      </c>
      <c r="E2984" s="16" t="s">
        <v>324</v>
      </c>
      <c r="F2984" s="10" t="str">
        <f t="array" ref="F2984">IFERROR(XLOOKUP(E2984,Operadores!A:A,Operadores!B:B))</f>
        <v>VEROD</v>
      </c>
      <c r="G2984" s="16" t="s">
        <v>39</v>
      </c>
      <c r="H2984" s="13">
        <v>20.69454</v>
      </c>
      <c r="I2984" s="18">
        <v>318.0</v>
      </c>
      <c r="J2984" s="15">
        <f t="shared" si="5"/>
        <v>6580.86372</v>
      </c>
      <c r="K2984" s="10" t="str">
        <f t="array" ref="K2984">IFERROR(XLOOKUP(G2984,'Tipo de Carga'!A:A,'Tipo de Carga'!B:B))</f>
        <v>Autoabasto</v>
      </c>
      <c r="L2984" s="10">
        <f t="shared" si="2"/>
        <v>5</v>
      </c>
      <c r="M2984" s="10">
        <f t="shared" si="3"/>
        <v>29</v>
      </c>
      <c r="N2984" s="10">
        <f t="shared" si="4"/>
        <v>1</v>
      </c>
      <c r="O2984" s="10" t="str">
        <f t="array" ref="O2984">IFERROR(XLOOKUP(G2984,'Tipo de Carga'!A:A,'Tipo de Carga'!C:C))</f>
        <v>Diesel</v>
      </c>
    </row>
    <row r="2985">
      <c r="A2985" s="16">
        <v>1806.0</v>
      </c>
      <c r="B2985" s="10" t="str">
        <f t="array" ref="B2985">IFERROR(XLOOKUP(A2985,'Asignacion Ene'!A:A,'Asignacion Ene'!C:C))</f>
        <v>Sayer Full</v>
      </c>
      <c r="C2985" s="10" t="str">
        <f t="array" ref="C2985">IFERROR(XLOOKUP(A2985,'Asignacion Ene'!A:A,'Asignacion Ene'!B:B))</f>
        <v>EC-04</v>
      </c>
      <c r="D2985" s="28">
        <v>45686.0</v>
      </c>
      <c r="E2985" s="16" t="s">
        <v>257</v>
      </c>
      <c r="F2985" s="10" t="str">
        <f t="array" ref="F2985">IFERROR(XLOOKUP(E2985,Operadores!A:A,Operadores!B:B))</f>
        <v>DIAOMA</v>
      </c>
      <c r="G2985" s="16" t="s">
        <v>39</v>
      </c>
      <c r="H2985" s="13">
        <v>20.69454</v>
      </c>
      <c r="I2985" s="18">
        <v>727.0</v>
      </c>
      <c r="J2985" s="15">
        <f t="shared" si="5"/>
        <v>15044.93058</v>
      </c>
      <c r="K2985" s="10" t="str">
        <f t="array" ref="K2985">IFERROR(XLOOKUP(G2985,'Tipo de Carga'!A:A,'Tipo de Carga'!B:B))</f>
        <v>Autoabasto</v>
      </c>
      <c r="L2985" s="10">
        <f t="shared" si="2"/>
        <v>5</v>
      </c>
      <c r="M2985" s="10">
        <f t="shared" si="3"/>
        <v>29</v>
      </c>
      <c r="N2985" s="10">
        <f t="shared" si="4"/>
        <v>1</v>
      </c>
      <c r="O2985" s="10" t="str">
        <f t="array" ref="O2985">IFERROR(XLOOKUP(G2985,'Tipo de Carga'!A:A,'Tipo de Carga'!C:C))</f>
        <v>Diesel</v>
      </c>
    </row>
    <row r="2986">
      <c r="A2986" s="16">
        <v>1818.0</v>
      </c>
      <c r="B2986" s="10" t="str">
        <f t="array" ref="B2986">IFERROR(XLOOKUP(A2986,'Asignacion Ene'!A:A,'Asignacion Ene'!C:C))</f>
        <v>Wm Full</v>
      </c>
      <c r="C2986" s="10" t="str">
        <f t="array" ref="C2986">IFERROR(XLOOKUP(A2986,'Asignacion Ene'!A:A,'Asignacion Ene'!B:B))</f>
        <v>EC-08</v>
      </c>
      <c r="D2986" s="28">
        <v>45686.0</v>
      </c>
      <c r="E2986" s="16" t="s">
        <v>176</v>
      </c>
      <c r="F2986" s="10" t="str">
        <f t="array" ref="F2986">IFERROR(XLOOKUP(E2986,Operadores!A:A,Operadores!B:B))</f>
        <v>HEROCT</v>
      </c>
      <c r="G2986" s="16" t="s">
        <v>39</v>
      </c>
      <c r="H2986" s="13">
        <v>20.69454</v>
      </c>
      <c r="I2986" s="18">
        <v>441.0</v>
      </c>
      <c r="J2986" s="15">
        <f t="shared" si="5"/>
        <v>9126.29214</v>
      </c>
      <c r="K2986" s="10" t="str">
        <f t="array" ref="K2986">IFERROR(XLOOKUP(G2986,'Tipo de Carga'!A:A,'Tipo de Carga'!B:B))</f>
        <v>Autoabasto</v>
      </c>
      <c r="L2986" s="10">
        <f t="shared" si="2"/>
        <v>5</v>
      </c>
      <c r="M2986" s="10">
        <f t="shared" si="3"/>
        <v>29</v>
      </c>
      <c r="N2986" s="10">
        <f t="shared" si="4"/>
        <v>1</v>
      </c>
      <c r="O2986" s="10" t="str">
        <f t="array" ref="O2986">IFERROR(XLOOKUP(G2986,'Tipo de Carga'!A:A,'Tipo de Carga'!C:C))</f>
        <v>Diesel</v>
      </c>
    </row>
    <row r="2987">
      <c r="A2987" s="16">
        <v>1798.0</v>
      </c>
      <c r="B2987" s="10" t="str">
        <f t="array" ref="B2987">IFERROR(XLOOKUP(A2987,'Asignacion Ene'!A:A,'Asignacion Ene'!C:C))</f>
        <v>Wm Full</v>
      </c>
      <c r="C2987" s="10" t="str">
        <f t="array" ref="C2987">IFERROR(XLOOKUP(A2987,'Asignacion Ene'!A:A,'Asignacion Ene'!B:B))</f>
        <v>EC-08</v>
      </c>
      <c r="D2987" s="28">
        <v>45686.0</v>
      </c>
      <c r="E2987" s="16" t="s">
        <v>42</v>
      </c>
      <c r="F2987" s="10" t="str">
        <f t="array" ref="F2987">IFERROR(XLOOKUP(E2987,Operadores!A:A,Operadores!B:B))</f>
        <v>COPJAI</v>
      </c>
      <c r="G2987" s="16" t="s">
        <v>39</v>
      </c>
      <c r="H2987" s="13">
        <v>20.69454</v>
      </c>
      <c r="I2987" s="18">
        <v>93.0</v>
      </c>
      <c r="J2987" s="15">
        <f t="shared" si="5"/>
        <v>1924.59222</v>
      </c>
      <c r="K2987" s="10" t="str">
        <f t="array" ref="K2987">IFERROR(XLOOKUP(G2987,'Tipo de Carga'!A:A,'Tipo de Carga'!B:B))</f>
        <v>Autoabasto</v>
      </c>
      <c r="L2987" s="10">
        <f t="shared" si="2"/>
        <v>5</v>
      </c>
      <c r="M2987" s="10">
        <f t="shared" si="3"/>
        <v>29</v>
      </c>
      <c r="N2987" s="10">
        <f t="shared" si="4"/>
        <v>1</v>
      </c>
      <c r="O2987" s="10" t="str">
        <f t="array" ref="O2987">IFERROR(XLOOKUP(G2987,'Tipo de Carga'!A:A,'Tipo de Carga'!C:C))</f>
        <v>Diesel</v>
      </c>
    </row>
    <row r="2988">
      <c r="A2988" s="16">
        <v>1798.0</v>
      </c>
      <c r="B2988" s="10" t="str">
        <f t="array" ref="B2988">IFERROR(XLOOKUP(A2988,'Asignacion Ene'!A:A,'Asignacion Ene'!C:C))</f>
        <v>Wm Full</v>
      </c>
      <c r="C2988" s="10" t="str">
        <f t="array" ref="C2988">IFERROR(XLOOKUP(A2988,'Asignacion Ene'!A:A,'Asignacion Ene'!B:B))</f>
        <v>EC-08</v>
      </c>
      <c r="D2988" s="28">
        <v>45686.0</v>
      </c>
      <c r="E2988" s="16" t="s">
        <v>42</v>
      </c>
      <c r="F2988" s="10" t="str">
        <f t="array" ref="F2988">IFERROR(XLOOKUP(E2988,Operadores!A:A,Operadores!B:B))</f>
        <v>COPJAI</v>
      </c>
      <c r="G2988" s="16" t="s">
        <v>39</v>
      </c>
      <c r="H2988" s="13">
        <v>20.69454</v>
      </c>
      <c r="I2988" s="18">
        <v>227.0</v>
      </c>
      <c r="J2988" s="15">
        <f t="shared" si="5"/>
        <v>4697.66058</v>
      </c>
      <c r="K2988" s="10" t="str">
        <f t="array" ref="K2988">IFERROR(XLOOKUP(G2988,'Tipo de Carga'!A:A,'Tipo de Carga'!B:B))</f>
        <v>Autoabasto</v>
      </c>
      <c r="L2988" s="10">
        <f t="shared" si="2"/>
        <v>5</v>
      </c>
      <c r="M2988" s="10">
        <f t="shared" si="3"/>
        <v>29</v>
      </c>
      <c r="N2988" s="10">
        <f t="shared" si="4"/>
        <v>1</v>
      </c>
      <c r="O2988" s="10" t="str">
        <f t="array" ref="O2988">IFERROR(XLOOKUP(G2988,'Tipo de Carga'!A:A,'Tipo de Carga'!C:C))</f>
        <v>Diesel</v>
      </c>
    </row>
    <row r="2989">
      <c r="A2989" s="16">
        <v>2021.0</v>
      </c>
      <c r="B2989" s="10" t="str">
        <f t="array" ref="B2989">IFERROR(XLOOKUP(A2989,'Asignacion Ene'!A:A,'Asignacion Ene'!C:C))</f>
        <v>MeLi Dedicado Merida</v>
      </c>
      <c r="C2989" s="10" t="str">
        <f t="array" ref="C2989">IFERROR(XLOOKUP(A2989,'Asignacion Ene'!A:A,'Asignacion Ene'!B:B))</f>
        <v>EC-05</v>
      </c>
      <c r="D2989" s="28">
        <v>45686.0</v>
      </c>
      <c r="E2989" s="16" t="s">
        <v>403</v>
      </c>
      <c r="F2989" s="10" t="str">
        <f t="array" ref="F2989">IFERROR(XLOOKUP(E2989,Operadores!A:A,Operadores!B:B))</f>
        <v>ORTVIC</v>
      </c>
      <c r="G2989" s="16" t="s">
        <v>39</v>
      </c>
      <c r="H2989" s="13">
        <v>20.69454</v>
      </c>
      <c r="I2989" s="18">
        <v>430.0</v>
      </c>
      <c r="J2989" s="15">
        <f t="shared" si="5"/>
        <v>8898.6522</v>
      </c>
      <c r="K2989" s="10" t="str">
        <f t="array" ref="K2989">IFERROR(XLOOKUP(G2989,'Tipo de Carga'!A:A,'Tipo de Carga'!B:B))</f>
        <v>Autoabasto</v>
      </c>
      <c r="L2989" s="10">
        <f t="shared" si="2"/>
        <v>5</v>
      </c>
      <c r="M2989" s="10">
        <f t="shared" si="3"/>
        <v>29</v>
      </c>
      <c r="N2989" s="10">
        <f t="shared" si="4"/>
        <v>1</v>
      </c>
      <c r="O2989" s="10" t="str">
        <f t="array" ref="O2989">IFERROR(XLOOKUP(G2989,'Tipo de Carga'!A:A,'Tipo de Carga'!C:C))</f>
        <v>Diesel</v>
      </c>
    </row>
    <row r="2990">
      <c r="A2990" s="16">
        <v>2013.0</v>
      </c>
      <c r="B2990" s="10" t="str">
        <f t="array" ref="B2990">IFERROR(XLOOKUP(A2990,'Asignacion Ene'!A:A,'Asignacion Ene'!C:C))</f>
        <v>MeLi Dedicado Merida</v>
      </c>
      <c r="C2990" s="10" t="str">
        <f t="array" ref="C2990">IFERROR(XLOOKUP(A2990,'Asignacion Ene'!A:A,'Asignacion Ene'!B:B))</f>
        <v>EC-05</v>
      </c>
      <c r="D2990" s="28">
        <v>45686.0</v>
      </c>
      <c r="E2990" s="16" t="s">
        <v>417</v>
      </c>
      <c r="F2990" s="10" t="str">
        <f t="array" ref="F2990">IFERROR(XLOOKUP(E2990,Operadores!A:A,Operadores!B:B))</f>
        <v>MONJON</v>
      </c>
      <c r="G2990" s="16" t="s">
        <v>39</v>
      </c>
      <c r="H2990" s="13">
        <v>20.69454</v>
      </c>
      <c r="I2990" s="18">
        <v>470.0</v>
      </c>
      <c r="J2990" s="15">
        <f t="shared" si="5"/>
        <v>9726.4338</v>
      </c>
      <c r="K2990" s="10" t="str">
        <f t="array" ref="K2990">IFERROR(XLOOKUP(G2990,'Tipo de Carga'!A:A,'Tipo de Carga'!B:B))</f>
        <v>Autoabasto</v>
      </c>
      <c r="L2990" s="10">
        <f t="shared" si="2"/>
        <v>5</v>
      </c>
      <c r="M2990" s="10">
        <f t="shared" si="3"/>
        <v>29</v>
      </c>
      <c r="N2990" s="10">
        <f t="shared" si="4"/>
        <v>1</v>
      </c>
      <c r="O2990" s="10" t="str">
        <f t="array" ref="O2990">IFERROR(XLOOKUP(G2990,'Tipo de Carga'!A:A,'Tipo de Carga'!C:C))</f>
        <v>Diesel</v>
      </c>
    </row>
    <row r="2991">
      <c r="A2991" s="16">
        <v>2009.0</v>
      </c>
      <c r="B2991" s="10" t="str">
        <f t="array" ref="B2991">IFERROR(XLOOKUP(A2991,'Asignacion Ene'!A:A,'Asignacion Ene'!C:C))</f>
        <v>MeLi Dedicado Merida</v>
      </c>
      <c r="C2991" s="10" t="str">
        <f t="array" ref="C2991">IFERROR(XLOOKUP(A2991,'Asignacion Ene'!A:A,'Asignacion Ene'!B:B))</f>
        <v>EC-05</v>
      </c>
      <c r="D2991" s="28">
        <v>45686.0</v>
      </c>
      <c r="E2991" s="16" t="s">
        <v>166</v>
      </c>
      <c r="F2991" s="10" t="str">
        <f t="array" ref="F2991">IFERROR(XLOOKUP(E2991,Operadores!A:A,Operadores!B:B))</f>
        <v>GONCAR01</v>
      </c>
      <c r="G2991" s="16" t="s">
        <v>39</v>
      </c>
      <c r="H2991" s="13">
        <v>20.69454</v>
      </c>
      <c r="I2991" s="18">
        <v>227.0</v>
      </c>
      <c r="J2991" s="15">
        <f t="shared" si="5"/>
        <v>4697.66058</v>
      </c>
      <c r="K2991" s="10" t="str">
        <f t="array" ref="K2991">IFERROR(XLOOKUP(G2991,'Tipo de Carga'!A:A,'Tipo de Carga'!B:B))</f>
        <v>Autoabasto</v>
      </c>
      <c r="L2991" s="10">
        <f t="shared" si="2"/>
        <v>5</v>
      </c>
      <c r="M2991" s="10">
        <f t="shared" si="3"/>
        <v>29</v>
      </c>
      <c r="N2991" s="10">
        <f t="shared" si="4"/>
        <v>1</v>
      </c>
      <c r="O2991" s="10" t="str">
        <f t="array" ref="O2991">IFERROR(XLOOKUP(G2991,'Tipo de Carga'!A:A,'Tipo de Carga'!C:C))</f>
        <v>Diesel</v>
      </c>
    </row>
    <row r="2992">
      <c r="A2992" s="16">
        <v>2006.0</v>
      </c>
      <c r="B2992" s="10" t="str">
        <f t="array" ref="B2992">IFERROR(XLOOKUP(A2992,'Asignacion Ene'!A:A,'Asignacion Ene'!C:C))</f>
        <v>MeLi Dedicado Merida</v>
      </c>
      <c r="C2992" s="10" t="str">
        <f t="array" ref="C2992">IFERROR(XLOOKUP(A2992,'Asignacion Ene'!A:A,'Asignacion Ene'!B:B))</f>
        <v>EC-05</v>
      </c>
      <c r="D2992" s="28">
        <v>45686.0</v>
      </c>
      <c r="E2992" s="16" t="s">
        <v>178</v>
      </c>
      <c r="F2992" s="10" t="str">
        <f t="array" ref="F2992">IFERROR(XLOOKUP(E2992,Operadores!A:A,Operadores!B:B))</f>
        <v>ESTAN</v>
      </c>
      <c r="G2992" s="16" t="s">
        <v>39</v>
      </c>
      <c r="H2992" s="13">
        <v>20.69454</v>
      </c>
      <c r="I2992" s="18">
        <v>415.0</v>
      </c>
      <c r="J2992" s="15">
        <f t="shared" si="5"/>
        <v>8588.2341</v>
      </c>
      <c r="K2992" s="10" t="str">
        <f t="array" ref="K2992">IFERROR(XLOOKUP(G2992,'Tipo de Carga'!A:A,'Tipo de Carga'!B:B))</f>
        <v>Autoabasto</v>
      </c>
      <c r="L2992" s="10">
        <f t="shared" si="2"/>
        <v>5</v>
      </c>
      <c r="M2992" s="10">
        <f t="shared" si="3"/>
        <v>29</v>
      </c>
      <c r="N2992" s="10">
        <f t="shared" si="4"/>
        <v>1</v>
      </c>
      <c r="O2992" s="10" t="str">
        <f t="array" ref="O2992">IFERROR(XLOOKUP(G2992,'Tipo de Carga'!A:A,'Tipo de Carga'!C:C))</f>
        <v>Diesel</v>
      </c>
    </row>
    <row r="2993">
      <c r="A2993" s="16">
        <v>2029.0</v>
      </c>
      <c r="B2993" s="10" t="str">
        <f t="array" ref="B2993">IFERROR(XLOOKUP(A2993,'Asignacion Ene'!A:A,'Asignacion Ene'!C:C))</f>
        <v>MeLi Dedicado Merida</v>
      </c>
      <c r="C2993" s="10" t="str">
        <f t="array" ref="C2993">IFERROR(XLOOKUP(A2993,'Asignacion Ene'!A:A,'Asignacion Ene'!B:B))</f>
        <v>EC-05</v>
      </c>
      <c r="D2993" s="28">
        <v>45686.0</v>
      </c>
      <c r="E2993" s="16" t="s">
        <v>40</v>
      </c>
      <c r="F2993" s="10" t="str">
        <f t="array" ref="F2993">IFERROR(XLOOKUP(E2993,Operadores!A:A,Operadores!B:B))</f>
        <v>LUNADO</v>
      </c>
      <c r="G2993" s="16" t="s">
        <v>39</v>
      </c>
      <c r="H2993" s="13">
        <v>20.69454</v>
      </c>
      <c r="I2993" s="18">
        <v>450.0</v>
      </c>
      <c r="J2993" s="15">
        <f t="shared" si="5"/>
        <v>9312.543</v>
      </c>
      <c r="K2993" s="10" t="str">
        <f t="array" ref="K2993">IFERROR(XLOOKUP(G2993,'Tipo de Carga'!A:A,'Tipo de Carga'!B:B))</f>
        <v>Autoabasto</v>
      </c>
      <c r="L2993" s="10">
        <f t="shared" si="2"/>
        <v>5</v>
      </c>
      <c r="M2993" s="10">
        <f t="shared" si="3"/>
        <v>29</v>
      </c>
      <c r="N2993" s="10">
        <f t="shared" si="4"/>
        <v>1</v>
      </c>
      <c r="O2993" s="10" t="str">
        <f t="array" ref="O2993">IFERROR(XLOOKUP(G2993,'Tipo de Carga'!A:A,'Tipo de Carga'!C:C))</f>
        <v>Diesel</v>
      </c>
    </row>
    <row r="2994">
      <c r="A2994" s="16">
        <v>1746.0</v>
      </c>
      <c r="B2994" s="10" t="str">
        <f t="array" ref="B2994">IFERROR(XLOOKUP(A2994,'Asignacion Ene'!A:A,'Asignacion Ene'!C:C))</f>
        <v>Wm Full</v>
      </c>
      <c r="C2994" s="10" t="str">
        <f t="array" ref="C2994">IFERROR(XLOOKUP(A2994,'Asignacion Ene'!A:A,'Asignacion Ene'!B:B))</f>
        <v>EC-08</v>
      </c>
      <c r="D2994" s="28">
        <v>45686.0</v>
      </c>
      <c r="E2994" s="16" t="s">
        <v>258</v>
      </c>
      <c r="F2994" s="10" t="str">
        <f t="array" ref="F2994">IFERROR(XLOOKUP(E2994,Operadores!A:A,Operadores!B:B))</f>
        <v>LOPFER</v>
      </c>
      <c r="G2994" s="16" t="s">
        <v>39</v>
      </c>
      <c r="H2994" s="13">
        <v>20.69454</v>
      </c>
      <c r="I2994" s="18">
        <v>350.0</v>
      </c>
      <c r="J2994" s="15">
        <f t="shared" si="5"/>
        <v>7243.089</v>
      </c>
      <c r="K2994" s="10" t="str">
        <f t="array" ref="K2994">IFERROR(XLOOKUP(G2994,'Tipo de Carga'!A:A,'Tipo de Carga'!B:B))</f>
        <v>Autoabasto</v>
      </c>
      <c r="L2994" s="10">
        <f t="shared" si="2"/>
        <v>5</v>
      </c>
      <c r="M2994" s="10">
        <f t="shared" si="3"/>
        <v>29</v>
      </c>
      <c r="N2994" s="10">
        <f t="shared" si="4"/>
        <v>1</v>
      </c>
      <c r="O2994" s="10" t="str">
        <f t="array" ref="O2994">IFERROR(XLOOKUP(G2994,'Tipo de Carga'!A:A,'Tipo de Carga'!C:C))</f>
        <v>Diesel</v>
      </c>
    </row>
    <row r="2995">
      <c r="A2995" s="16">
        <v>308.0</v>
      </c>
      <c r="B2995" s="10" t="str">
        <f t="array" ref="B2995">IFERROR(XLOOKUP(A2995,'Asignacion Ene'!A:A,'Asignacion Ene'!C:C))</f>
        <v>Sayer Thorton</v>
      </c>
      <c r="C2995" s="10" t="str">
        <f t="array" ref="C2995">IFERROR(XLOOKUP(A2995,'Asignacion Ene'!A:A,'Asignacion Ene'!B:B))</f>
        <v>EC-04</v>
      </c>
      <c r="D2995" s="28">
        <v>45686.0</v>
      </c>
      <c r="E2995" s="19" t="s">
        <v>76</v>
      </c>
      <c r="F2995" s="10" t="str">
        <f t="array" ref="F2995">IFERROR(XLOOKUP(E2995,Operadores!A:A,Operadores!B:B))</f>
        <v>FLOTIT</v>
      </c>
      <c r="G2995" s="16" t="s">
        <v>103</v>
      </c>
      <c r="H2995" s="13">
        <v>26.99</v>
      </c>
      <c r="I2995" s="18">
        <v>142.0</v>
      </c>
      <c r="J2995" s="15">
        <f t="shared" si="5"/>
        <v>3832.58</v>
      </c>
      <c r="K2995" s="10" t="str">
        <f t="array" ref="K2995">IFERROR(XLOOKUP(G2995,'Tipo de Carga'!A:A,'Tipo de Carga'!B:B))</f>
        <v>Ticket</v>
      </c>
      <c r="L2995" s="10">
        <f t="shared" si="2"/>
        <v>5</v>
      </c>
      <c r="M2995" s="10">
        <f t="shared" si="3"/>
        <v>29</v>
      </c>
      <c r="N2995" s="10">
        <f t="shared" si="4"/>
        <v>1</v>
      </c>
      <c r="O2995" s="10" t="str">
        <f t="array" ref="O2995">IFERROR(XLOOKUP(G2995,'Tipo de Carga'!A:A,'Tipo de Carga'!C:C))</f>
        <v>Diesel</v>
      </c>
    </row>
    <row r="2996">
      <c r="A2996" s="16">
        <v>1967.0</v>
      </c>
      <c r="B2996" s="10" t="str">
        <f t="array" ref="B2996">IFERROR(XLOOKUP(A2996,'Asignacion Ene'!A:A,'Asignacion Ene'!C:C))</f>
        <v>Sayer Sencillo</v>
      </c>
      <c r="C2996" s="10" t="str">
        <f t="array" ref="C2996">IFERROR(XLOOKUP(A2996,'Asignacion Ene'!A:A,'Asignacion Ene'!B:B))</f>
        <v>EC-04</v>
      </c>
      <c r="D2996" s="28">
        <v>45686.0</v>
      </c>
      <c r="E2996" s="19" t="s">
        <v>315</v>
      </c>
      <c r="F2996" s="10" t="str">
        <f t="array" ref="F2996">IFERROR(XLOOKUP(E2996,Operadores!A:A,Operadores!B:B))</f>
        <v>BARMIGX</v>
      </c>
      <c r="G2996" s="16" t="s">
        <v>103</v>
      </c>
      <c r="H2996" s="13">
        <v>25.29</v>
      </c>
      <c r="I2996" s="18">
        <v>218.0</v>
      </c>
      <c r="J2996" s="15">
        <f t="shared" si="5"/>
        <v>5513.22</v>
      </c>
      <c r="K2996" s="10" t="str">
        <f t="array" ref="K2996">IFERROR(XLOOKUP(G2996,'Tipo de Carga'!A:A,'Tipo de Carga'!B:B))</f>
        <v>Ticket</v>
      </c>
      <c r="L2996" s="10">
        <f t="shared" si="2"/>
        <v>5</v>
      </c>
      <c r="M2996" s="10">
        <f t="shared" si="3"/>
        <v>29</v>
      </c>
      <c r="N2996" s="10">
        <f t="shared" si="4"/>
        <v>1</v>
      </c>
      <c r="O2996" s="10" t="str">
        <f t="array" ref="O2996">IFERROR(XLOOKUP(G2996,'Tipo de Carga'!A:A,'Tipo de Carga'!C:C))</f>
        <v>Diesel</v>
      </c>
    </row>
    <row r="2997">
      <c r="A2997" s="16">
        <v>1968.0</v>
      </c>
      <c r="B2997" s="10" t="str">
        <f t="array" ref="B2997">IFERROR(XLOOKUP(A2997,'Asignacion Ene'!A:A,'Asignacion Ene'!C:C))</f>
        <v>Sayer Sencillo</v>
      </c>
      <c r="C2997" s="10" t="str">
        <f t="array" ref="C2997">IFERROR(XLOOKUP(A2997,'Asignacion Ene'!A:A,'Asignacion Ene'!B:B))</f>
        <v>EC-04</v>
      </c>
      <c r="D2997" s="28">
        <v>45686.0</v>
      </c>
      <c r="E2997" s="19" t="s">
        <v>330</v>
      </c>
      <c r="F2997" s="10" t="str">
        <f t="array" ref="F2997">IFERROR(XLOOKUP(E2997,Operadores!A:A,Operadores!B:B))</f>
        <v>MENIG</v>
      </c>
      <c r="G2997" s="16" t="s">
        <v>103</v>
      </c>
      <c r="H2997" s="13">
        <v>25.29</v>
      </c>
      <c r="I2997" s="18">
        <v>180.0</v>
      </c>
      <c r="J2997" s="15">
        <f t="shared" si="5"/>
        <v>4552.2</v>
      </c>
      <c r="K2997" s="10" t="str">
        <f t="array" ref="K2997">IFERROR(XLOOKUP(G2997,'Tipo de Carga'!A:A,'Tipo de Carga'!B:B))</f>
        <v>Ticket</v>
      </c>
      <c r="L2997" s="10">
        <f t="shared" si="2"/>
        <v>5</v>
      </c>
      <c r="M2997" s="10">
        <f t="shared" si="3"/>
        <v>29</v>
      </c>
      <c r="N2997" s="10">
        <f t="shared" si="4"/>
        <v>1</v>
      </c>
      <c r="O2997" s="10" t="str">
        <f t="array" ref="O2997">IFERROR(XLOOKUP(G2997,'Tipo de Carga'!A:A,'Tipo de Carga'!C:C))</f>
        <v>Diesel</v>
      </c>
    </row>
    <row r="2998">
      <c r="A2998" s="16">
        <v>2030.0</v>
      </c>
      <c r="B2998" s="10" t="str">
        <f t="array" ref="B2998">IFERROR(XLOOKUP(A2998,'Asignacion Ene'!A:A,'Asignacion Ene'!C:C))</f>
        <v>MeLi Dedicado TD</v>
      </c>
      <c r="C2998" s="10" t="str">
        <f t="array" ref="C2998">IFERROR(XLOOKUP(A2998,'Asignacion Ene'!A:A,'Asignacion Ene'!B:B))</f>
        <v>EC-05</v>
      </c>
      <c r="D2998" s="28">
        <v>45686.0</v>
      </c>
      <c r="E2998" s="19" t="s">
        <v>337</v>
      </c>
      <c r="F2998" s="10" t="str">
        <f t="array" ref="F2998">IFERROR(XLOOKUP(E2998,Operadores!A:A,Operadores!B:B))</f>
        <v>MENBER</v>
      </c>
      <c r="G2998" s="16" t="s">
        <v>103</v>
      </c>
      <c r="H2998" s="13">
        <v>26.64</v>
      </c>
      <c r="I2998" s="18">
        <v>443.0</v>
      </c>
      <c r="J2998" s="15">
        <f t="shared" si="5"/>
        <v>11801.52</v>
      </c>
      <c r="K2998" s="10" t="str">
        <f t="array" ref="K2998">IFERROR(XLOOKUP(G2998,'Tipo de Carga'!A:A,'Tipo de Carga'!B:B))</f>
        <v>Ticket</v>
      </c>
      <c r="L2998" s="10">
        <f t="shared" si="2"/>
        <v>5</v>
      </c>
      <c r="M2998" s="10">
        <f t="shared" si="3"/>
        <v>29</v>
      </c>
      <c r="N2998" s="10">
        <f t="shared" si="4"/>
        <v>1</v>
      </c>
      <c r="O2998" s="10" t="str">
        <f t="array" ref="O2998">IFERROR(XLOOKUP(G2998,'Tipo de Carga'!A:A,'Tipo de Carga'!C:C))</f>
        <v>Diesel</v>
      </c>
    </row>
    <row r="2999">
      <c r="A2999" s="16">
        <v>1938.0</v>
      </c>
      <c r="B2999" s="10" t="str">
        <f t="array" ref="B2999">IFERROR(XLOOKUP(A2999,'Asignacion Ene'!A:A,'Asignacion Ene'!C:C))</f>
        <v>Sayer Sencillo</v>
      </c>
      <c r="C2999" s="10" t="str">
        <f t="array" ref="C2999">IFERROR(XLOOKUP(A2999,'Asignacion Ene'!A:A,'Asignacion Ene'!B:B))</f>
        <v>EC-04</v>
      </c>
      <c r="D2999" s="28">
        <v>45686.0</v>
      </c>
      <c r="E2999" s="19" t="s">
        <v>256</v>
      </c>
      <c r="F2999" s="10" t="str">
        <f t="array" ref="F2999">IFERROR(XLOOKUP(E2999,Operadores!A:A,Operadores!B:B))</f>
        <v>SOSCA01</v>
      </c>
      <c r="G2999" s="16" t="s">
        <v>103</v>
      </c>
      <c r="H2999" s="13">
        <v>26.59</v>
      </c>
      <c r="I2999" s="18">
        <v>271.0</v>
      </c>
      <c r="J2999" s="15">
        <f t="shared" si="5"/>
        <v>7205.89</v>
      </c>
      <c r="K2999" s="10" t="str">
        <f t="array" ref="K2999">IFERROR(XLOOKUP(G2999,'Tipo de Carga'!A:A,'Tipo de Carga'!B:B))</f>
        <v>Ticket</v>
      </c>
      <c r="L2999" s="10">
        <f t="shared" si="2"/>
        <v>5</v>
      </c>
      <c r="M2999" s="10">
        <f t="shared" si="3"/>
        <v>29</v>
      </c>
      <c r="N2999" s="10">
        <f t="shared" si="4"/>
        <v>1</v>
      </c>
      <c r="O2999" s="10" t="str">
        <f t="array" ref="O2999">IFERROR(XLOOKUP(G2999,'Tipo de Carga'!A:A,'Tipo de Carga'!C:C))</f>
        <v>Diesel</v>
      </c>
    </row>
    <row r="3000">
      <c r="A3000" s="16">
        <v>1762.0</v>
      </c>
      <c r="B3000" s="10" t="str">
        <f t="array" ref="B3000">IFERROR(XLOOKUP(A3000,'Asignacion Ene'!A:A,'Asignacion Ene'!C:C))</f>
        <v>Hisense</v>
      </c>
      <c r="C3000" s="10" t="str">
        <f t="array" ref="C3000">IFERROR(XLOOKUP(A3000,'Asignacion Ene'!A:A,'Asignacion Ene'!B:B))</f>
        <v>EC-03</v>
      </c>
      <c r="D3000" s="28">
        <v>45686.0</v>
      </c>
      <c r="E3000" s="19" t="s">
        <v>412</v>
      </c>
      <c r="F3000" s="10" t="str">
        <f t="array" ref="F3000">IFERROR(XLOOKUP(E3000,Operadores!A:A,Operadores!B:B))</f>
        <v>LOPMA03</v>
      </c>
      <c r="G3000" s="16" t="s">
        <v>103</v>
      </c>
      <c r="H3000" s="13">
        <v>26.15</v>
      </c>
      <c r="I3000" s="18">
        <v>220.0</v>
      </c>
      <c r="J3000" s="15">
        <f t="shared" si="5"/>
        <v>5753</v>
      </c>
      <c r="K3000" s="10" t="str">
        <f t="array" ref="K3000">IFERROR(XLOOKUP(G3000,'Tipo de Carga'!A:A,'Tipo de Carga'!B:B))</f>
        <v>Ticket</v>
      </c>
      <c r="L3000" s="10">
        <f t="shared" si="2"/>
        <v>5</v>
      </c>
      <c r="M3000" s="10">
        <f t="shared" si="3"/>
        <v>29</v>
      </c>
      <c r="N3000" s="10">
        <f t="shared" si="4"/>
        <v>1</v>
      </c>
      <c r="O3000" s="10" t="str">
        <f t="array" ref="O3000">IFERROR(XLOOKUP(G3000,'Tipo de Carga'!A:A,'Tipo de Carga'!C:C))</f>
        <v>Diesel</v>
      </c>
    </row>
    <row r="3001">
      <c r="A3001" s="16">
        <v>1714.0</v>
      </c>
      <c r="B3001" s="10" t="str">
        <f t="array" ref="B3001">IFERROR(XLOOKUP(A3001,'Asignacion Ene'!A:A,'Asignacion Ene'!C:C))</f>
        <v>Wm Sencillo</v>
      </c>
      <c r="C3001" s="10" t="str">
        <f t="array" ref="C3001">IFERROR(XLOOKUP(A3001,'Asignacion Ene'!A:A,'Asignacion Ene'!B:B))</f>
        <v>EC-08</v>
      </c>
      <c r="D3001" s="28">
        <v>45686.0</v>
      </c>
      <c r="E3001" s="19" t="s">
        <v>431</v>
      </c>
      <c r="F3001" s="10" t="str">
        <f t="array" ref="F3001">IFERROR(XLOOKUP(E3001,Operadores!A:A,Operadores!B:B))</f>
        <v>DELANG</v>
      </c>
      <c r="G3001" s="16" t="s">
        <v>103</v>
      </c>
      <c r="H3001" s="13">
        <v>26.45</v>
      </c>
      <c r="I3001" s="18">
        <v>330.0</v>
      </c>
      <c r="J3001" s="15">
        <f t="shared" si="5"/>
        <v>8728.5</v>
      </c>
      <c r="K3001" s="10" t="str">
        <f t="array" ref="K3001">IFERROR(XLOOKUP(G3001,'Tipo de Carga'!A:A,'Tipo de Carga'!B:B))</f>
        <v>Ticket</v>
      </c>
      <c r="L3001" s="10">
        <f t="shared" si="2"/>
        <v>5</v>
      </c>
      <c r="M3001" s="10">
        <f t="shared" si="3"/>
        <v>29</v>
      </c>
      <c r="N3001" s="10">
        <f t="shared" si="4"/>
        <v>1</v>
      </c>
      <c r="O3001" s="10" t="str">
        <f t="array" ref="O3001">IFERROR(XLOOKUP(G3001,'Tipo de Carga'!A:A,'Tipo de Carga'!C:C))</f>
        <v>Diesel</v>
      </c>
    </row>
    <row r="3002">
      <c r="A3002" s="16">
        <v>1682.0</v>
      </c>
      <c r="B3002" s="10" t="str">
        <f t="array" ref="B3002">IFERROR(XLOOKUP(A3002,'Asignacion Ene'!A:A,'Asignacion Ene'!C:C))</f>
        <v>Wm Sencillo</v>
      </c>
      <c r="C3002" s="10" t="str">
        <f t="array" ref="C3002">IFERROR(XLOOKUP(A3002,'Asignacion Ene'!A:A,'Asignacion Ene'!B:B))</f>
        <v>EC-08</v>
      </c>
      <c r="D3002" s="28">
        <v>45686.0</v>
      </c>
      <c r="E3002" s="16"/>
      <c r="F3002" s="10" t="str">
        <f t="array" ref="F3002">IFERROR(XLOOKUP(E3002,Operadores!A:A,Operadores!B:B))</f>
        <v/>
      </c>
      <c r="G3002" s="16" t="s">
        <v>103</v>
      </c>
      <c r="H3002" s="13">
        <v>26.45</v>
      </c>
      <c r="I3002" s="18">
        <v>547.0</v>
      </c>
      <c r="J3002" s="15">
        <f t="shared" si="5"/>
        <v>14468.15</v>
      </c>
      <c r="K3002" s="10" t="str">
        <f t="array" ref="K3002">IFERROR(XLOOKUP(G3002,'Tipo de Carga'!A:A,'Tipo de Carga'!B:B))</f>
        <v>Ticket</v>
      </c>
      <c r="L3002" s="10">
        <f t="shared" si="2"/>
        <v>5</v>
      </c>
      <c r="M3002" s="10">
        <f t="shared" si="3"/>
        <v>29</v>
      </c>
      <c r="N3002" s="10">
        <f t="shared" si="4"/>
        <v>1</v>
      </c>
      <c r="O3002" s="10" t="str">
        <f t="array" ref="O3002">IFERROR(XLOOKUP(G3002,'Tipo de Carga'!A:A,'Tipo de Carga'!C:C))</f>
        <v>Diesel</v>
      </c>
    </row>
    <row r="3003">
      <c r="A3003" s="16">
        <v>1723.0</v>
      </c>
      <c r="B3003" s="10" t="str">
        <f t="array" ref="B3003">IFERROR(XLOOKUP(A3003,'Asignacion Ene'!A:A,'Asignacion Ene'!C:C))</f>
        <v>Wm Sencillo</v>
      </c>
      <c r="C3003" s="10" t="str">
        <f t="array" ref="C3003">IFERROR(XLOOKUP(A3003,'Asignacion Ene'!A:A,'Asignacion Ene'!B:B))</f>
        <v>EC-08</v>
      </c>
      <c r="D3003" s="28">
        <v>45686.0</v>
      </c>
      <c r="E3003" s="19" t="s">
        <v>395</v>
      </c>
      <c r="F3003" s="10" t="str">
        <f t="array" ref="F3003">IFERROR(XLOOKUP(E3003,Operadores!A:A,Operadores!B:B))</f>
        <v>GAROMA</v>
      </c>
      <c r="G3003" s="16" t="s">
        <v>103</v>
      </c>
      <c r="H3003" s="13">
        <v>26.45</v>
      </c>
      <c r="I3003" s="18">
        <v>340.0</v>
      </c>
      <c r="J3003" s="15">
        <f t="shared" si="5"/>
        <v>8993</v>
      </c>
      <c r="K3003" s="10" t="str">
        <f t="array" ref="K3003">IFERROR(XLOOKUP(G3003,'Tipo de Carga'!A:A,'Tipo de Carga'!B:B))</f>
        <v>Ticket</v>
      </c>
      <c r="L3003" s="10">
        <f t="shared" si="2"/>
        <v>5</v>
      </c>
      <c r="M3003" s="10">
        <f t="shared" si="3"/>
        <v>29</v>
      </c>
      <c r="N3003" s="10">
        <f t="shared" si="4"/>
        <v>1</v>
      </c>
      <c r="O3003" s="10" t="str">
        <f t="array" ref="O3003">IFERROR(XLOOKUP(G3003,'Tipo de Carga'!A:A,'Tipo de Carga'!C:C))</f>
        <v>Diesel</v>
      </c>
    </row>
    <row r="3004">
      <c r="A3004" s="16">
        <v>1739.0</v>
      </c>
      <c r="B3004" s="10" t="str">
        <f t="array" ref="B3004">IFERROR(XLOOKUP(A3004,'Asignacion Ene'!A:A,'Asignacion Ene'!C:C))</f>
        <v>Wm Sencillo</v>
      </c>
      <c r="C3004" s="10" t="str">
        <f t="array" ref="C3004">IFERROR(XLOOKUP(A3004,'Asignacion Ene'!A:A,'Asignacion Ene'!B:B))</f>
        <v>EC-08</v>
      </c>
      <c r="D3004" s="28">
        <v>45686.0</v>
      </c>
      <c r="E3004" s="19" t="s">
        <v>401</v>
      </c>
      <c r="F3004" s="10" t="str">
        <f t="array" ref="F3004">IFERROR(XLOOKUP(E3004,Operadores!A:A,Operadores!B:B))</f>
        <v>LOPJUA</v>
      </c>
      <c r="G3004" s="16" t="s">
        <v>103</v>
      </c>
      <c r="H3004" s="13">
        <v>26.45</v>
      </c>
      <c r="I3004" s="18">
        <v>428.0</v>
      </c>
      <c r="J3004" s="15">
        <f t="shared" si="5"/>
        <v>11320.6</v>
      </c>
      <c r="K3004" s="10" t="str">
        <f t="array" ref="K3004">IFERROR(XLOOKUP(G3004,'Tipo de Carga'!A:A,'Tipo de Carga'!B:B))</f>
        <v>Ticket</v>
      </c>
      <c r="L3004" s="10">
        <f t="shared" si="2"/>
        <v>5</v>
      </c>
      <c r="M3004" s="10">
        <f t="shared" si="3"/>
        <v>29</v>
      </c>
      <c r="N3004" s="10">
        <f t="shared" si="4"/>
        <v>1</v>
      </c>
      <c r="O3004" s="10" t="str">
        <f t="array" ref="O3004">IFERROR(XLOOKUP(G3004,'Tipo de Carga'!A:A,'Tipo de Carga'!C:C))</f>
        <v>Diesel</v>
      </c>
    </row>
    <row r="3005">
      <c r="A3005" s="16">
        <v>1726.0</v>
      </c>
      <c r="B3005" s="10" t="str">
        <f t="array" ref="B3005">IFERROR(XLOOKUP(A3005,'Asignacion Ene'!A:A,'Asignacion Ene'!C:C))</f>
        <v>Wm Sencillo</v>
      </c>
      <c r="C3005" s="10" t="str">
        <f t="array" ref="C3005">IFERROR(XLOOKUP(A3005,'Asignacion Ene'!A:A,'Asignacion Ene'!B:B))</f>
        <v>EC-08</v>
      </c>
      <c r="D3005" s="28">
        <v>45686.0</v>
      </c>
      <c r="E3005" s="19" t="s">
        <v>443</v>
      </c>
      <c r="F3005" s="10" t="str">
        <f t="array" ref="F3005">IFERROR(XLOOKUP(E3005,Operadores!A:A,Operadores!B:B))</f>
        <v>JUAJUA01</v>
      </c>
      <c r="G3005" s="16" t="s">
        <v>103</v>
      </c>
      <c r="H3005" s="13">
        <v>26.45</v>
      </c>
      <c r="I3005" s="18">
        <v>450.0</v>
      </c>
      <c r="J3005" s="15">
        <f t="shared" si="5"/>
        <v>11902.5</v>
      </c>
      <c r="K3005" s="10" t="str">
        <f t="array" ref="K3005">IFERROR(XLOOKUP(G3005,'Tipo de Carga'!A:A,'Tipo de Carga'!B:B))</f>
        <v>Ticket</v>
      </c>
      <c r="L3005" s="10">
        <f t="shared" si="2"/>
        <v>5</v>
      </c>
      <c r="M3005" s="10">
        <f t="shared" si="3"/>
        <v>29</v>
      </c>
      <c r="N3005" s="10">
        <f t="shared" si="4"/>
        <v>1</v>
      </c>
      <c r="O3005" s="10" t="str">
        <f t="array" ref="O3005">IFERROR(XLOOKUP(G3005,'Tipo de Carga'!A:A,'Tipo de Carga'!C:C))</f>
        <v>Diesel</v>
      </c>
    </row>
    <row r="3006">
      <c r="A3006" s="16">
        <v>1742.0</v>
      </c>
      <c r="B3006" s="10" t="str">
        <f t="array" ref="B3006">IFERROR(XLOOKUP(A3006,'Asignacion Ene'!A:A,'Asignacion Ene'!C:C))</f>
        <v>Wm Sencillo</v>
      </c>
      <c r="C3006" s="10" t="str">
        <f t="array" ref="C3006">IFERROR(XLOOKUP(A3006,'Asignacion Ene'!A:A,'Asignacion Ene'!B:B))</f>
        <v>EC-08</v>
      </c>
      <c r="D3006" s="28">
        <v>45686.0</v>
      </c>
      <c r="E3006" s="19" t="s">
        <v>414</v>
      </c>
      <c r="F3006" s="10" t="str">
        <f t="array" ref="F3006">IFERROR(XLOOKUP(E3006,Operadores!A:A,Operadores!B:B))</f>
        <v>PENJUA</v>
      </c>
      <c r="G3006" s="16" t="s">
        <v>103</v>
      </c>
      <c r="H3006" s="13">
        <v>26.45</v>
      </c>
      <c r="I3006" s="18">
        <v>433.0</v>
      </c>
      <c r="J3006" s="15">
        <f t="shared" si="5"/>
        <v>11452.85</v>
      </c>
      <c r="K3006" s="10" t="str">
        <f t="array" ref="K3006">IFERROR(XLOOKUP(G3006,'Tipo de Carga'!A:A,'Tipo de Carga'!B:B))</f>
        <v>Ticket</v>
      </c>
      <c r="L3006" s="10">
        <f t="shared" si="2"/>
        <v>5</v>
      </c>
      <c r="M3006" s="10">
        <f t="shared" si="3"/>
        <v>29</v>
      </c>
      <c r="N3006" s="10">
        <f t="shared" si="4"/>
        <v>1</v>
      </c>
      <c r="O3006" s="10" t="str">
        <f t="array" ref="O3006">IFERROR(XLOOKUP(G3006,'Tipo de Carga'!A:A,'Tipo de Carga'!C:C))</f>
        <v>Diesel</v>
      </c>
    </row>
    <row r="3007">
      <c r="A3007" s="16">
        <v>1770.0</v>
      </c>
      <c r="B3007" s="10" t="str">
        <f t="array" ref="B3007">IFERROR(XLOOKUP(A3007,'Asignacion Ene'!A:A,'Asignacion Ene'!C:C))</f>
        <v>Wm Sencillo</v>
      </c>
      <c r="C3007" s="10" t="str">
        <f t="array" ref="C3007">IFERROR(XLOOKUP(A3007,'Asignacion Ene'!A:A,'Asignacion Ene'!B:B))</f>
        <v>EC-08</v>
      </c>
      <c r="D3007" s="28">
        <v>45686.0</v>
      </c>
      <c r="E3007" s="19" t="s">
        <v>435</v>
      </c>
      <c r="F3007" s="10" t="str">
        <f t="array" ref="F3007">IFERROR(XLOOKUP(E3007,Operadores!A:A,Operadores!B:B))</f>
        <v>NUCRIG</v>
      </c>
      <c r="G3007" s="16" t="s">
        <v>103</v>
      </c>
      <c r="H3007" s="13">
        <v>26.45</v>
      </c>
      <c r="I3007" s="18">
        <v>100.0</v>
      </c>
      <c r="J3007" s="15">
        <f t="shared" si="5"/>
        <v>2645</v>
      </c>
      <c r="K3007" s="10" t="str">
        <f t="array" ref="K3007">IFERROR(XLOOKUP(G3007,'Tipo de Carga'!A:A,'Tipo de Carga'!B:B))</f>
        <v>Ticket</v>
      </c>
      <c r="L3007" s="10">
        <f t="shared" si="2"/>
        <v>5</v>
      </c>
      <c r="M3007" s="10">
        <f t="shared" si="3"/>
        <v>29</v>
      </c>
      <c r="N3007" s="10">
        <f t="shared" si="4"/>
        <v>1</v>
      </c>
      <c r="O3007" s="10" t="str">
        <f t="array" ref="O3007">IFERROR(XLOOKUP(G3007,'Tipo de Carga'!A:A,'Tipo de Carga'!C:C))</f>
        <v>Diesel</v>
      </c>
    </row>
    <row r="3008">
      <c r="A3008" s="16">
        <v>1755.0</v>
      </c>
      <c r="B3008" s="10" t="str">
        <f t="array" ref="B3008">IFERROR(XLOOKUP(A3008,'Asignacion Ene'!A:A,'Asignacion Ene'!C:C))</f>
        <v>Wm Sencillo</v>
      </c>
      <c r="C3008" s="10" t="str">
        <f t="array" ref="C3008">IFERROR(XLOOKUP(A3008,'Asignacion Ene'!A:A,'Asignacion Ene'!B:B))</f>
        <v>EC-08</v>
      </c>
      <c r="D3008" s="28">
        <v>45686.0</v>
      </c>
      <c r="E3008" s="19" t="s">
        <v>385</v>
      </c>
      <c r="F3008" s="10" t="str">
        <f t="array" ref="F3008">IFERROR(XLOOKUP(E3008,Operadores!A:A,Operadores!B:B))</f>
        <v>PERVIC01</v>
      </c>
      <c r="G3008" s="16" t="s">
        <v>103</v>
      </c>
      <c r="H3008" s="13">
        <v>26.45</v>
      </c>
      <c r="I3008" s="18">
        <v>433.0</v>
      </c>
      <c r="J3008" s="15">
        <f t="shared" si="5"/>
        <v>11452.85</v>
      </c>
      <c r="K3008" s="10" t="str">
        <f t="array" ref="K3008">IFERROR(XLOOKUP(G3008,'Tipo de Carga'!A:A,'Tipo de Carga'!B:B))</f>
        <v>Ticket</v>
      </c>
      <c r="L3008" s="10">
        <f t="shared" si="2"/>
        <v>5</v>
      </c>
      <c r="M3008" s="10">
        <f t="shared" si="3"/>
        <v>29</v>
      </c>
      <c r="N3008" s="10">
        <f t="shared" si="4"/>
        <v>1</v>
      </c>
      <c r="O3008" s="10" t="str">
        <f t="array" ref="O3008">IFERROR(XLOOKUP(G3008,'Tipo de Carga'!A:A,'Tipo de Carga'!C:C))</f>
        <v>Diesel</v>
      </c>
    </row>
    <row r="3009">
      <c r="A3009" s="16">
        <v>1814.0</v>
      </c>
      <c r="B3009" s="10" t="str">
        <f t="array" ref="B3009">IFERROR(XLOOKUP(A3009,'Asignacion Ene'!A:A,'Asignacion Ene'!C:C))</f>
        <v>Wm Sencillo</v>
      </c>
      <c r="C3009" s="10" t="str">
        <f t="array" ref="C3009">IFERROR(XLOOKUP(A3009,'Asignacion Ene'!A:A,'Asignacion Ene'!B:B))</f>
        <v>EC-08</v>
      </c>
      <c r="D3009" s="28">
        <v>45686.0</v>
      </c>
      <c r="E3009" s="19" t="s">
        <v>321</v>
      </c>
      <c r="F3009" s="10" t="str">
        <f t="array" ref="F3009">IFERROR(XLOOKUP(E3009,Operadores!A:A,Operadores!B:B))</f>
        <v>TOVREN</v>
      </c>
      <c r="G3009" s="16" t="s">
        <v>103</v>
      </c>
      <c r="H3009" s="13">
        <v>26.45</v>
      </c>
      <c r="I3009" s="18">
        <v>413.0</v>
      </c>
      <c r="J3009" s="15">
        <f t="shared" si="5"/>
        <v>10923.85</v>
      </c>
      <c r="K3009" s="10" t="str">
        <f t="array" ref="K3009">IFERROR(XLOOKUP(G3009,'Tipo de Carga'!A:A,'Tipo de Carga'!B:B))</f>
        <v>Ticket</v>
      </c>
      <c r="L3009" s="10">
        <f t="shared" si="2"/>
        <v>5</v>
      </c>
      <c r="M3009" s="10">
        <f t="shared" si="3"/>
        <v>29</v>
      </c>
      <c r="N3009" s="10">
        <f t="shared" si="4"/>
        <v>1</v>
      </c>
      <c r="O3009" s="10" t="str">
        <f t="array" ref="O3009">IFERROR(XLOOKUP(G3009,'Tipo de Carga'!A:A,'Tipo de Carga'!C:C))</f>
        <v>Diesel</v>
      </c>
    </row>
    <row r="3010">
      <c r="A3010" s="16">
        <v>1719.0</v>
      </c>
      <c r="B3010" s="10" t="str">
        <f t="array" ref="B3010">IFERROR(XLOOKUP(A3010,'Asignacion Ene'!A:A,'Asignacion Ene'!C:C))</f>
        <v>Wm Sencillo</v>
      </c>
      <c r="C3010" s="10" t="str">
        <f t="array" ref="C3010">IFERROR(XLOOKUP(A3010,'Asignacion Ene'!A:A,'Asignacion Ene'!B:B))</f>
        <v>EC-08</v>
      </c>
      <c r="D3010" s="28">
        <v>45686.0</v>
      </c>
      <c r="E3010" s="19" t="s">
        <v>410</v>
      </c>
      <c r="F3010" s="10" t="str">
        <f t="array" ref="F3010">IFERROR(XLOOKUP(E3010,Operadores!A:A,Operadores!B:B))</f>
        <v>GONWEI</v>
      </c>
      <c r="G3010" s="16" t="s">
        <v>103</v>
      </c>
      <c r="H3010" s="13">
        <v>26.45</v>
      </c>
      <c r="I3010" s="18">
        <v>311.0</v>
      </c>
      <c r="J3010" s="15">
        <f t="shared" si="5"/>
        <v>8225.95</v>
      </c>
      <c r="K3010" s="10" t="str">
        <f t="array" ref="K3010">IFERROR(XLOOKUP(G3010,'Tipo de Carga'!A:A,'Tipo de Carga'!B:B))</f>
        <v>Ticket</v>
      </c>
      <c r="L3010" s="10">
        <f t="shared" si="2"/>
        <v>5</v>
      </c>
      <c r="M3010" s="10">
        <f t="shared" si="3"/>
        <v>29</v>
      </c>
      <c r="N3010" s="10">
        <f t="shared" si="4"/>
        <v>1</v>
      </c>
      <c r="O3010" s="10" t="str">
        <f t="array" ref="O3010">IFERROR(XLOOKUP(G3010,'Tipo de Carga'!A:A,'Tipo de Carga'!C:C))</f>
        <v>Diesel</v>
      </c>
    </row>
    <row r="3011">
      <c r="A3011" s="16">
        <v>2011.0</v>
      </c>
      <c r="B3011" s="10" t="str">
        <f t="array" ref="B3011">IFERROR(XLOOKUP(A3011,'Asignacion Ene'!A:A,'Asignacion Ene'!C:C))</f>
        <v>MeLi Dedicado TD</v>
      </c>
      <c r="C3011" s="10" t="str">
        <f t="array" ref="C3011">IFERROR(XLOOKUP(A3011,'Asignacion Ene'!A:A,'Asignacion Ene'!B:B))</f>
        <v>EC-05</v>
      </c>
      <c r="D3011" s="28">
        <v>45686.0</v>
      </c>
      <c r="E3011" s="19" t="s">
        <v>30</v>
      </c>
      <c r="F3011" s="10" t="str">
        <f t="array" ref="F3011">IFERROR(XLOOKUP(E3011,Operadores!A:A,Operadores!B:B))</f>
        <v>GUEGAB</v>
      </c>
      <c r="G3011" s="16" t="s">
        <v>103</v>
      </c>
      <c r="H3011" s="13">
        <v>26.79</v>
      </c>
      <c r="I3011" s="18">
        <v>179.0</v>
      </c>
      <c r="J3011" s="15">
        <f t="shared" si="5"/>
        <v>4795.41</v>
      </c>
      <c r="K3011" s="10" t="str">
        <f t="array" ref="K3011">IFERROR(XLOOKUP(G3011,'Tipo de Carga'!A:A,'Tipo de Carga'!B:B))</f>
        <v>Ticket</v>
      </c>
      <c r="L3011" s="10">
        <f t="shared" si="2"/>
        <v>5</v>
      </c>
      <c r="M3011" s="10">
        <f t="shared" si="3"/>
        <v>29</v>
      </c>
      <c r="N3011" s="10">
        <f t="shared" si="4"/>
        <v>1</v>
      </c>
      <c r="O3011" s="10" t="str">
        <f t="array" ref="O3011">IFERROR(XLOOKUP(G3011,'Tipo de Carga'!A:A,'Tipo de Carga'!C:C))</f>
        <v>Diesel</v>
      </c>
    </row>
    <row r="3012">
      <c r="A3012" s="16">
        <v>1912.0</v>
      </c>
      <c r="B3012" s="10" t="str">
        <f t="array" ref="B3012">IFERROR(XLOOKUP(A3012,'Asignacion Ene'!A:A,'Asignacion Ene'!C:C))</f>
        <v>MeLi asignado SD</v>
      </c>
      <c r="C3012" s="10" t="str">
        <f t="array" ref="C3012">IFERROR(XLOOKUP(A3012,'Asignacion Ene'!A:A,'Asignacion Ene'!B:B))</f>
        <v>EC-05</v>
      </c>
      <c r="D3012" s="28">
        <v>45686.0</v>
      </c>
      <c r="E3012" s="19" t="s">
        <v>231</v>
      </c>
      <c r="F3012" s="10" t="str">
        <f t="array" ref="F3012">IFERROR(XLOOKUP(E3012,Operadores!A:A,Operadores!B:B))</f>
        <v>PARMI</v>
      </c>
      <c r="G3012" s="16" t="s">
        <v>111</v>
      </c>
      <c r="H3012" s="13">
        <v>10.65</v>
      </c>
      <c r="I3012" s="18">
        <v>259.0</v>
      </c>
      <c r="J3012" s="15">
        <f t="shared" si="5"/>
        <v>2758.35</v>
      </c>
      <c r="K3012" s="10" t="str">
        <f t="array" ref="K3012">IFERROR(XLOOKUP(G3012,'Tipo de Carga'!A:A,'Tipo de Carga'!B:B))</f>
        <v>COMSUSTENTA</v>
      </c>
      <c r="L3012" s="10">
        <f t="shared" si="2"/>
        <v>5</v>
      </c>
      <c r="M3012" s="10">
        <f t="shared" si="3"/>
        <v>29</v>
      </c>
      <c r="N3012" s="10">
        <f t="shared" si="4"/>
        <v>1</v>
      </c>
      <c r="O3012" s="10" t="str">
        <f t="array" ref="O3012">IFERROR(XLOOKUP(G3012,'Tipo de Carga'!A:A,'Tipo de Carga'!C:C))</f>
        <v>GNC</v>
      </c>
    </row>
    <row r="3013">
      <c r="A3013" s="16">
        <v>1919.0</v>
      </c>
      <c r="B3013" s="10" t="str">
        <f t="array" ref="B3013">IFERROR(XLOOKUP(A3013,'Asignacion Ene'!A:A,'Asignacion Ene'!C:C))</f>
        <v>MeLi Ded Puebla</v>
      </c>
      <c r="C3013" s="10" t="str">
        <f t="array" ref="C3013">IFERROR(XLOOKUP(A3013,'Asignacion Ene'!A:A,'Asignacion Ene'!B:B))</f>
        <v>EC-05</v>
      </c>
      <c r="D3013" s="28">
        <v>45686.0</v>
      </c>
      <c r="E3013" s="19" t="s">
        <v>322</v>
      </c>
      <c r="F3013" s="10" t="str">
        <f t="array" ref="F3013">IFERROR(XLOOKUP(E3013,Operadores!A:A,Operadores!B:B))</f>
        <v>HERRE</v>
      </c>
      <c r="G3013" s="16" t="s">
        <v>111</v>
      </c>
      <c r="H3013" s="13">
        <v>10.65</v>
      </c>
      <c r="I3013" s="18">
        <v>236.0</v>
      </c>
      <c r="J3013" s="15">
        <f t="shared" si="5"/>
        <v>2513.4</v>
      </c>
      <c r="K3013" s="10" t="str">
        <f t="array" ref="K3013">IFERROR(XLOOKUP(G3013,'Tipo de Carga'!A:A,'Tipo de Carga'!B:B))</f>
        <v>COMSUSTENTA</v>
      </c>
      <c r="L3013" s="10">
        <f t="shared" si="2"/>
        <v>5</v>
      </c>
      <c r="M3013" s="10">
        <f t="shared" si="3"/>
        <v>29</v>
      </c>
      <c r="N3013" s="10">
        <f t="shared" si="4"/>
        <v>1</v>
      </c>
      <c r="O3013" s="10" t="str">
        <f t="array" ref="O3013">IFERROR(XLOOKUP(G3013,'Tipo de Carga'!A:A,'Tipo de Carga'!C:C))</f>
        <v>GNC</v>
      </c>
    </row>
    <row r="3014">
      <c r="A3014" s="16">
        <v>1928.0</v>
      </c>
      <c r="B3014" s="10" t="str">
        <f t="array" ref="B3014">IFERROR(XLOOKUP(A3014,'Asignacion Ene'!A:A,'Asignacion Ene'!C:C))</f>
        <v>MeLi Ded Puebla</v>
      </c>
      <c r="C3014" s="10" t="str">
        <f t="array" ref="C3014">IFERROR(XLOOKUP(A3014,'Asignacion Ene'!A:A,'Asignacion Ene'!B:B))</f>
        <v>EC-05</v>
      </c>
      <c r="D3014" s="28">
        <v>45686.0</v>
      </c>
      <c r="E3014" s="19" t="s">
        <v>234</v>
      </c>
      <c r="F3014" s="10" t="str">
        <f t="array" ref="F3014">IFERROR(XLOOKUP(E3014,Operadores!A:A,Operadores!B:B))</f>
        <v>BARPED</v>
      </c>
      <c r="G3014" s="16" t="s">
        <v>111</v>
      </c>
      <c r="H3014" s="13">
        <v>10.65</v>
      </c>
      <c r="I3014" s="18">
        <v>223.0</v>
      </c>
      <c r="J3014" s="15">
        <f t="shared" si="5"/>
        <v>2374.95</v>
      </c>
      <c r="K3014" s="10" t="str">
        <f t="array" ref="K3014">IFERROR(XLOOKUP(G3014,'Tipo de Carga'!A:A,'Tipo de Carga'!B:B))</f>
        <v>COMSUSTENTA</v>
      </c>
      <c r="L3014" s="10">
        <f t="shared" si="2"/>
        <v>5</v>
      </c>
      <c r="M3014" s="10">
        <f t="shared" si="3"/>
        <v>29</v>
      </c>
      <c r="N3014" s="10">
        <f t="shared" si="4"/>
        <v>1</v>
      </c>
      <c r="O3014" s="10" t="str">
        <f t="array" ref="O3014">IFERROR(XLOOKUP(G3014,'Tipo de Carga'!A:A,'Tipo de Carga'!C:C))</f>
        <v>GNC</v>
      </c>
    </row>
    <row r="3015">
      <c r="A3015" s="16">
        <v>1898.0</v>
      </c>
      <c r="B3015" s="10" t="str">
        <f t="array" ref="B3015">IFERROR(XLOOKUP(A3015,'Asignacion Ene'!A:A,'Asignacion Ene'!C:C))</f>
        <v>Full Liver</v>
      </c>
      <c r="C3015" s="10" t="str">
        <f t="array" ref="C3015">IFERROR(XLOOKUP(A3015,'Asignacion Ene'!A:A,'Asignacion Ene'!B:B))</f>
        <v>EC-01</v>
      </c>
      <c r="D3015" s="28">
        <v>45687.0</v>
      </c>
      <c r="E3015" s="16" t="s">
        <v>182</v>
      </c>
      <c r="F3015" s="10" t="str">
        <f t="array" ref="F3015">IFERROR(XLOOKUP(E3015,Operadores!A:A,Operadores!B:B))</f>
        <v>CASMA</v>
      </c>
      <c r="G3015" s="16" t="s">
        <v>17</v>
      </c>
      <c r="H3015" s="13">
        <v>19.40143</v>
      </c>
      <c r="I3015" s="18">
        <v>431.58</v>
      </c>
      <c r="J3015" s="15">
        <f t="shared" si="5"/>
        <v>8373.269159</v>
      </c>
      <c r="K3015" s="10" t="str">
        <f t="array" ref="K3015">IFERROR(XLOOKUP(G3015,'Tipo de Carga'!A:A,'Tipo de Carga'!B:B))</f>
        <v>Autoabasto</v>
      </c>
      <c r="L3015" s="10">
        <f t="shared" si="2"/>
        <v>5</v>
      </c>
      <c r="M3015" s="10">
        <f t="shared" si="3"/>
        <v>30</v>
      </c>
      <c r="N3015" s="10">
        <f t="shared" si="4"/>
        <v>1</v>
      </c>
      <c r="O3015" s="10" t="str">
        <f t="array" ref="O3015">IFERROR(XLOOKUP(G3015,'Tipo de Carga'!A:A,'Tipo de Carga'!C:C))</f>
        <v>Diesel</v>
      </c>
    </row>
    <row r="3016">
      <c r="A3016" s="16">
        <v>1767.0</v>
      </c>
      <c r="B3016" s="10" t="str">
        <f t="array" ref="B3016">IFERROR(XLOOKUP(A3016,'Asignacion Ene'!A:A,'Asignacion Ene'!C:C))</f>
        <v>Pilgrims Tepo</v>
      </c>
      <c r="C3016" s="10" t="str">
        <f t="array" ref="C3016">IFERROR(XLOOKUP(A3016,'Asignacion Ene'!A:A,'Asignacion Ene'!B:B))</f>
        <v>EC-02</v>
      </c>
      <c r="D3016" s="28">
        <v>45687.0</v>
      </c>
      <c r="E3016" s="16" t="s">
        <v>369</v>
      </c>
      <c r="F3016" s="10" t="str">
        <f t="array" ref="F3016">IFERROR(XLOOKUP(E3016,Operadores!A:A,Operadores!B:B))</f>
        <v>HERJUA01</v>
      </c>
      <c r="G3016" s="16" t="s">
        <v>17</v>
      </c>
      <c r="H3016" s="13">
        <v>19.40143</v>
      </c>
      <c r="I3016" s="18">
        <v>95.09</v>
      </c>
      <c r="J3016" s="15">
        <f t="shared" si="5"/>
        <v>1844.881979</v>
      </c>
      <c r="K3016" s="10" t="str">
        <f t="array" ref="K3016">IFERROR(XLOOKUP(G3016,'Tipo de Carga'!A:A,'Tipo de Carga'!B:B))</f>
        <v>Autoabasto</v>
      </c>
      <c r="L3016" s="10">
        <f t="shared" si="2"/>
        <v>5</v>
      </c>
      <c r="M3016" s="10">
        <f t="shared" si="3"/>
        <v>30</v>
      </c>
      <c r="N3016" s="10">
        <f t="shared" si="4"/>
        <v>1</v>
      </c>
      <c r="O3016" s="10" t="str">
        <f t="array" ref="O3016">IFERROR(XLOOKUP(G3016,'Tipo de Carga'!A:A,'Tipo de Carga'!C:C))</f>
        <v>Diesel</v>
      </c>
    </row>
    <row r="3017">
      <c r="A3017" s="16">
        <v>2018.0</v>
      </c>
      <c r="B3017" s="10" t="str">
        <f t="array" ref="B3017">IFERROR(XLOOKUP(A3017,'Asignacion Ene'!A:A,'Asignacion Ene'!C:C))</f>
        <v>MeLi Asignado TD</v>
      </c>
      <c r="C3017" s="10" t="str">
        <f t="array" ref="C3017">IFERROR(XLOOKUP(A3017,'Asignacion Ene'!A:A,'Asignacion Ene'!B:B))</f>
        <v>EC-05</v>
      </c>
      <c r="D3017" s="28">
        <v>45687.0</v>
      </c>
      <c r="E3017" s="16" t="s">
        <v>205</v>
      </c>
      <c r="F3017" s="10" t="str">
        <f t="array" ref="F3017">IFERROR(XLOOKUP(E3017,Operadores!A:A,Operadores!B:B))</f>
        <v>MACFRA</v>
      </c>
      <c r="G3017" s="16" t="s">
        <v>17</v>
      </c>
      <c r="H3017" s="13">
        <v>19.40143</v>
      </c>
      <c r="I3017" s="18">
        <v>253.28</v>
      </c>
      <c r="J3017" s="15">
        <f t="shared" si="5"/>
        <v>4913.99419</v>
      </c>
      <c r="K3017" s="10" t="str">
        <f t="array" ref="K3017">IFERROR(XLOOKUP(G3017,'Tipo de Carga'!A:A,'Tipo de Carga'!B:B))</f>
        <v>Autoabasto</v>
      </c>
      <c r="L3017" s="10">
        <f t="shared" si="2"/>
        <v>5</v>
      </c>
      <c r="M3017" s="10">
        <f t="shared" si="3"/>
        <v>30</v>
      </c>
      <c r="N3017" s="10">
        <f t="shared" si="4"/>
        <v>1</v>
      </c>
      <c r="O3017" s="10" t="str">
        <f t="array" ref="O3017">IFERROR(XLOOKUP(G3017,'Tipo de Carga'!A:A,'Tipo de Carga'!C:C))</f>
        <v>Diesel</v>
      </c>
    </row>
    <row r="3018">
      <c r="A3018" s="16">
        <v>2030.0</v>
      </c>
      <c r="B3018" s="10" t="str">
        <f t="array" ref="B3018">IFERROR(XLOOKUP(A3018,'Asignacion Ene'!A:A,'Asignacion Ene'!C:C))</f>
        <v>MeLi Dedicado TD</v>
      </c>
      <c r="C3018" s="10" t="str">
        <f t="array" ref="C3018">IFERROR(XLOOKUP(A3018,'Asignacion Ene'!A:A,'Asignacion Ene'!B:B))</f>
        <v>EC-05</v>
      </c>
      <c r="D3018" s="28">
        <v>45687.0</v>
      </c>
      <c r="E3018" s="16" t="s">
        <v>337</v>
      </c>
      <c r="F3018" s="10" t="str">
        <f t="array" ref="F3018">IFERROR(XLOOKUP(E3018,Operadores!A:A,Operadores!B:B))</f>
        <v>MENBER</v>
      </c>
      <c r="G3018" s="16" t="s">
        <v>17</v>
      </c>
      <c r="H3018" s="13">
        <v>19.40143</v>
      </c>
      <c r="I3018" s="18">
        <v>540.04</v>
      </c>
      <c r="J3018" s="15">
        <f t="shared" si="5"/>
        <v>10477.54826</v>
      </c>
      <c r="K3018" s="10" t="str">
        <f t="array" ref="K3018">IFERROR(XLOOKUP(G3018,'Tipo de Carga'!A:A,'Tipo de Carga'!B:B))</f>
        <v>Autoabasto</v>
      </c>
      <c r="L3018" s="10">
        <f t="shared" si="2"/>
        <v>5</v>
      </c>
      <c r="M3018" s="10">
        <f t="shared" si="3"/>
        <v>30</v>
      </c>
      <c r="N3018" s="10">
        <f t="shared" si="4"/>
        <v>1</v>
      </c>
      <c r="O3018" s="10" t="str">
        <f t="array" ref="O3018">IFERROR(XLOOKUP(G3018,'Tipo de Carga'!A:A,'Tipo de Carga'!C:C))</f>
        <v>Diesel</v>
      </c>
    </row>
    <row r="3019">
      <c r="A3019" s="16">
        <v>1957.0</v>
      </c>
      <c r="B3019" s="10" t="str">
        <f t="array" ref="B3019">IFERROR(XLOOKUP(A3019,'Asignacion Ene'!A:A,'Asignacion Ene'!C:C))</f>
        <v>MeLi asignado SD</v>
      </c>
      <c r="C3019" s="10" t="str">
        <f t="array" ref="C3019">IFERROR(XLOOKUP(A3019,'Asignacion Ene'!A:A,'Asignacion Ene'!B:B))</f>
        <v>EC-05</v>
      </c>
      <c r="D3019" s="28">
        <v>45687.0</v>
      </c>
      <c r="E3019" s="16" t="s">
        <v>90</v>
      </c>
      <c r="F3019" s="10" t="str">
        <f t="array" ref="F3019">IFERROR(XLOOKUP(E3019,Operadores!A:A,Operadores!B:B))</f>
        <v>HERFRA</v>
      </c>
      <c r="G3019" s="16" t="s">
        <v>17</v>
      </c>
      <c r="H3019" s="13">
        <v>19.40143</v>
      </c>
      <c r="I3019" s="18">
        <v>613.08</v>
      </c>
      <c r="J3019" s="15">
        <f t="shared" si="5"/>
        <v>11894.6287</v>
      </c>
      <c r="K3019" s="10" t="str">
        <f t="array" ref="K3019">IFERROR(XLOOKUP(G3019,'Tipo de Carga'!A:A,'Tipo de Carga'!B:B))</f>
        <v>Autoabasto</v>
      </c>
      <c r="L3019" s="10">
        <f t="shared" si="2"/>
        <v>5</v>
      </c>
      <c r="M3019" s="10">
        <f t="shared" si="3"/>
        <v>30</v>
      </c>
      <c r="N3019" s="10">
        <f t="shared" si="4"/>
        <v>1</v>
      </c>
      <c r="O3019" s="10" t="str">
        <f t="array" ref="O3019">IFERROR(XLOOKUP(G3019,'Tipo de Carga'!A:A,'Tipo de Carga'!C:C))</f>
        <v>Diesel</v>
      </c>
    </row>
    <row r="3020">
      <c r="A3020" s="16">
        <v>1939.0</v>
      </c>
      <c r="B3020" s="10" t="str">
        <f t="array" ref="B3020">IFERROR(XLOOKUP(A3020,'Asignacion Ene'!A:A,'Asignacion Ene'!C:C))</f>
        <v>Full Liver</v>
      </c>
      <c r="C3020" s="10" t="str">
        <f t="array" ref="C3020">IFERROR(XLOOKUP(A3020,'Asignacion Ene'!A:A,'Asignacion Ene'!B:B))</f>
        <v>EC-01</v>
      </c>
      <c r="D3020" s="28">
        <v>45687.0</v>
      </c>
      <c r="E3020" s="16" t="s">
        <v>116</v>
      </c>
      <c r="F3020" s="10" t="str">
        <f t="array" ref="F3020">IFERROR(XLOOKUP(E3020,Operadores!A:A,Operadores!B:B))</f>
        <v>TORBR01</v>
      </c>
      <c r="G3020" s="16" t="s">
        <v>17</v>
      </c>
      <c r="H3020" s="13">
        <v>19.40143</v>
      </c>
      <c r="I3020" s="18">
        <v>363.18</v>
      </c>
      <c r="J3020" s="15">
        <f t="shared" si="5"/>
        <v>7046.211347</v>
      </c>
      <c r="K3020" s="10" t="str">
        <f t="array" ref="K3020">IFERROR(XLOOKUP(G3020,'Tipo de Carga'!A:A,'Tipo de Carga'!B:B))</f>
        <v>Autoabasto</v>
      </c>
      <c r="L3020" s="10">
        <f t="shared" si="2"/>
        <v>5</v>
      </c>
      <c r="M3020" s="10">
        <f t="shared" si="3"/>
        <v>30</v>
      </c>
      <c r="N3020" s="10">
        <f t="shared" si="4"/>
        <v>1</v>
      </c>
      <c r="O3020" s="10" t="str">
        <f t="array" ref="O3020">IFERROR(XLOOKUP(G3020,'Tipo de Carga'!A:A,'Tipo de Carga'!C:C))</f>
        <v>Diesel</v>
      </c>
    </row>
    <row r="3021">
      <c r="A3021" s="16">
        <v>2092.0</v>
      </c>
      <c r="B3021" s="10" t="str">
        <f t="array" ref="B3021">IFERROR(XLOOKUP(A3021,'Asignacion Ene'!A:A,'Asignacion Ene'!C:C))</f>
        <v>Circuitos</v>
      </c>
      <c r="C3021" s="10" t="str">
        <f t="array" ref="C3021">IFERROR(XLOOKUP(A3021,'Asignacion Ene'!A:A,'Asignacion Ene'!B:B))</f>
        <v>EC-03</v>
      </c>
      <c r="D3021" s="28">
        <v>45687.0</v>
      </c>
      <c r="E3021" s="16" t="s">
        <v>74</v>
      </c>
      <c r="F3021" s="10" t="str">
        <f t="array" ref="F3021">IFERROR(XLOOKUP(E3021,Operadores!A:A,Operadores!B:B))</f>
        <v>AGUMIG</v>
      </c>
      <c r="G3021" s="16" t="s">
        <v>17</v>
      </c>
      <c r="H3021" s="13">
        <v>19.40143</v>
      </c>
      <c r="I3021" s="18">
        <v>621.96</v>
      </c>
      <c r="J3021" s="15">
        <f t="shared" si="5"/>
        <v>12066.9134</v>
      </c>
      <c r="K3021" s="10" t="str">
        <f t="array" ref="K3021">IFERROR(XLOOKUP(G3021,'Tipo de Carga'!A:A,'Tipo de Carga'!B:B))</f>
        <v>Autoabasto</v>
      </c>
      <c r="L3021" s="10">
        <f t="shared" si="2"/>
        <v>5</v>
      </c>
      <c r="M3021" s="10">
        <f t="shared" si="3"/>
        <v>30</v>
      </c>
      <c r="N3021" s="10">
        <f t="shared" si="4"/>
        <v>1</v>
      </c>
      <c r="O3021" s="10" t="str">
        <f t="array" ref="O3021">IFERROR(XLOOKUP(G3021,'Tipo de Carga'!A:A,'Tipo de Carga'!C:C))</f>
        <v>Diesel</v>
      </c>
    </row>
    <row r="3022">
      <c r="A3022" s="16">
        <v>2010.0</v>
      </c>
      <c r="B3022" s="10" t="str">
        <f t="array" ref="B3022">IFERROR(XLOOKUP(A3022,'Asignacion Ene'!A:A,'Asignacion Ene'!C:C))</f>
        <v>MeLi asignado SD</v>
      </c>
      <c r="C3022" s="10" t="str">
        <f t="array" ref="C3022">IFERROR(XLOOKUP(A3022,'Asignacion Ene'!A:A,'Asignacion Ene'!B:B))</f>
        <v>EC-05</v>
      </c>
      <c r="D3022" s="28">
        <v>45687.0</v>
      </c>
      <c r="E3022" s="16" t="s">
        <v>175</v>
      </c>
      <c r="F3022" s="10" t="str">
        <f t="array" ref="F3022">IFERROR(XLOOKUP(E3022,Operadores!A:A,Operadores!B:B))</f>
        <v>CHAJE</v>
      </c>
      <c r="G3022" s="16" t="s">
        <v>17</v>
      </c>
      <c r="H3022" s="13">
        <v>19.40143</v>
      </c>
      <c r="I3022" s="18">
        <v>310.02</v>
      </c>
      <c r="J3022" s="15">
        <f t="shared" si="5"/>
        <v>6014.831329</v>
      </c>
      <c r="K3022" s="10" t="str">
        <f t="array" ref="K3022">IFERROR(XLOOKUP(G3022,'Tipo de Carga'!A:A,'Tipo de Carga'!B:B))</f>
        <v>Autoabasto</v>
      </c>
      <c r="L3022" s="10">
        <f t="shared" si="2"/>
        <v>5</v>
      </c>
      <c r="M3022" s="10">
        <f t="shared" si="3"/>
        <v>30</v>
      </c>
      <c r="N3022" s="10">
        <f t="shared" si="4"/>
        <v>1</v>
      </c>
      <c r="O3022" s="10" t="str">
        <f t="array" ref="O3022">IFERROR(XLOOKUP(G3022,'Tipo de Carga'!A:A,'Tipo de Carga'!C:C))</f>
        <v>Diesel</v>
      </c>
    </row>
    <row r="3023">
      <c r="A3023" s="16">
        <v>1735.0</v>
      </c>
      <c r="B3023" s="10" t="str">
        <f t="array" ref="B3023">IFERROR(XLOOKUP(A3023,'Asignacion Ene'!A:A,'Asignacion Ene'!C:C))</f>
        <v>Pilgrims Tepo</v>
      </c>
      <c r="C3023" s="10" t="str">
        <f t="array" ref="C3023">IFERROR(XLOOKUP(A3023,'Asignacion Ene'!A:A,'Asignacion Ene'!B:B))</f>
        <v>EC-02</v>
      </c>
      <c r="D3023" s="28">
        <v>45687.0</v>
      </c>
      <c r="E3023" s="16" t="s">
        <v>370</v>
      </c>
      <c r="F3023" s="10" t="str">
        <f t="array" ref="F3023">IFERROR(XLOOKUP(E3023,Operadores!A:A,Operadores!B:B))</f>
        <v>BOROSC</v>
      </c>
      <c r="G3023" s="16" t="s">
        <v>17</v>
      </c>
      <c r="H3023" s="13">
        <v>19.40143</v>
      </c>
      <c r="I3023" s="18">
        <v>186.71</v>
      </c>
      <c r="J3023" s="15">
        <f t="shared" si="5"/>
        <v>3622.440995</v>
      </c>
      <c r="K3023" s="10" t="str">
        <f t="array" ref="K3023">IFERROR(XLOOKUP(G3023,'Tipo de Carga'!A:A,'Tipo de Carga'!B:B))</f>
        <v>Autoabasto</v>
      </c>
      <c r="L3023" s="10">
        <f t="shared" si="2"/>
        <v>5</v>
      </c>
      <c r="M3023" s="10">
        <f t="shared" si="3"/>
        <v>30</v>
      </c>
      <c r="N3023" s="10">
        <f t="shared" si="4"/>
        <v>1</v>
      </c>
      <c r="O3023" s="10" t="str">
        <f t="array" ref="O3023">IFERROR(XLOOKUP(G3023,'Tipo de Carga'!A:A,'Tipo de Carga'!C:C))</f>
        <v>Diesel</v>
      </c>
    </row>
    <row r="3024">
      <c r="A3024" s="16">
        <v>2016.0</v>
      </c>
      <c r="B3024" s="10" t="str">
        <f t="array" ref="B3024">IFERROR(XLOOKUP(A3024,'Asignacion Ene'!A:A,'Asignacion Ene'!C:C))</f>
        <v>MeLi Asignado TD</v>
      </c>
      <c r="C3024" s="10" t="str">
        <f t="array" ref="C3024">IFERROR(XLOOKUP(A3024,'Asignacion Ene'!A:A,'Asignacion Ene'!B:B))</f>
        <v>EC-05</v>
      </c>
      <c r="D3024" s="28">
        <v>45687.0</v>
      </c>
      <c r="E3024" s="16" t="s">
        <v>419</v>
      </c>
      <c r="F3024" s="10" t="str">
        <f t="array" ref="F3024">IFERROR(XLOOKUP(E3024,Operadores!A:A,Operadores!B:B))</f>
        <v>SILAL</v>
      </c>
      <c r="G3024" s="16" t="s">
        <v>17</v>
      </c>
      <c r="H3024" s="13">
        <v>19.40143</v>
      </c>
      <c r="I3024" s="18">
        <v>305.01</v>
      </c>
      <c r="J3024" s="15">
        <f t="shared" si="5"/>
        <v>5917.630164</v>
      </c>
      <c r="K3024" s="10" t="str">
        <f t="array" ref="K3024">IFERROR(XLOOKUP(G3024,'Tipo de Carga'!A:A,'Tipo de Carga'!B:B))</f>
        <v>Autoabasto</v>
      </c>
      <c r="L3024" s="10">
        <f t="shared" si="2"/>
        <v>5</v>
      </c>
      <c r="M3024" s="10">
        <f t="shared" si="3"/>
        <v>30</v>
      </c>
      <c r="N3024" s="10">
        <f t="shared" si="4"/>
        <v>1</v>
      </c>
      <c r="O3024" s="10" t="str">
        <f t="array" ref="O3024">IFERROR(XLOOKUP(G3024,'Tipo de Carga'!A:A,'Tipo de Carga'!C:C))</f>
        <v>Diesel</v>
      </c>
    </row>
    <row r="3025">
      <c r="A3025" s="16">
        <v>1866.0</v>
      </c>
      <c r="B3025" s="10" t="str">
        <f t="array" ref="B3025">IFERROR(XLOOKUP(A3025,'Asignacion Ene'!A:A,'Asignacion Ene'!C:C))</f>
        <v>Pilgrims Tepo</v>
      </c>
      <c r="C3025" s="10" t="str">
        <f t="array" ref="C3025">IFERROR(XLOOKUP(A3025,'Asignacion Ene'!A:A,'Asignacion Ene'!B:B))</f>
        <v>EC-02</v>
      </c>
      <c r="D3025" s="28">
        <v>45687.0</v>
      </c>
      <c r="E3025" s="16" t="s">
        <v>377</v>
      </c>
      <c r="F3025" s="10" t="str">
        <f t="array" ref="F3025">IFERROR(XLOOKUP(E3025,Operadores!A:A,Operadores!B:B))</f>
        <v>FRAMAU</v>
      </c>
      <c r="G3025" s="16" t="s">
        <v>17</v>
      </c>
      <c r="H3025" s="13">
        <v>19.40143</v>
      </c>
      <c r="I3025" s="18">
        <v>71.19</v>
      </c>
      <c r="J3025" s="15">
        <f t="shared" si="5"/>
        <v>1381.187802</v>
      </c>
      <c r="K3025" s="10" t="str">
        <f t="array" ref="K3025">IFERROR(XLOOKUP(G3025,'Tipo de Carga'!A:A,'Tipo de Carga'!B:B))</f>
        <v>Autoabasto</v>
      </c>
      <c r="L3025" s="10">
        <f t="shared" si="2"/>
        <v>5</v>
      </c>
      <c r="M3025" s="10">
        <f t="shared" si="3"/>
        <v>30</v>
      </c>
      <c r="N3025" s="10">
        <f t="shared" si="4"/>
        <v>1</v>
      </c>
      <c r="O3025" s="10" t="str">
        <f t="array" ref="O3025">IFERROR(XLOOKUP(G3025,'Tipo de Carga'!A:A,'Tipo de Carga'!C:C))</f>
        <v>Diesel</v>
      </c>
    </row>
    <row r="3026">
      <c r="A3026" s="16">
        <v>1788.0</v>
      </c>
      <c r="B3026" s="10" t="str">
        <f t="array" ref="B3026">IFERROR(XLOOKUP(A3026,'Asignacion Ene'!A:A,'Asignacion Ene'!C:C))</f>
        <v>Liverpool Local</v>
      </c>
      <c r="C3026" s="10" t="str">
        <f t="array" ref="C3026">IFERROR(XLOOKUP(A3026,'Asignacion Ene'!A:A,'Asignacion Ene'!B:B))</f>
        <v>EC-01</v>
      </c>
      <c r="D3026" s="28">
        <v>45687.0</v>
      </c>
      <c r="E3026" s="16" t="s">
        <v>313</v>
      </c>
      <c r="F3026" s="10" t="str">
        <f t="array" ref="F3026">IFERROR(XLOOKUP(E3026,Operadores!A:A,Operadores!B:B))</f>
        <v>CABJUA</v>
      </c>
      <c r="G3026" s="16" t="s">
        <v>17</v>
      </c>
      <c r="H3026" s="13">
        <v>19.40143</v>
      </c>
      <c r="I3026" s="18">
        <v>433.63</v>
      </c>
      <c r="J3026" s="15">
        <f t="shared" si="5"/>
        <v>8413.042091</v>
      </c>
      <c r="K3026" s="10" t="str">
        <f t="array" ref="K3026">IFERROR(XLOOKUP(G3026,'Tipo de Carga'!A:A,'Tipo de Carga'!B:B))</f>
        <v>Autoabasto</v>
      </c>
      <c r="L3026" s="10">
        <f t="shared" si="2"/>
        <v>5</v>
      </c>
      <c r="M3026" s="10">
        <f t="shared" si="3"/>
        <v>30</v>
      </c>
      <c r="N3026" s="10">
        <f t="shared" si="4"/>
        <v>1</v>
      </c>
      <c r="O3026" s="10" t="str">
        <f t="array" ref="O3026">IFERROR(XLOOKUP(G3026,'Tipo de Carga'!A:A,'Tipo de Carga'!C:C))</f>
        <v>Diesel</v>
      </c>
    </row>
    <row r="3027">
      <c r="A3027" s="16">
        <v>1949.0</v>
      </c>
      <c r="B3027" s="10" t="str">
        <f t="array" ref="B3027">IFERROR(XLOOKUP(A3027,'Asignacion Ene'!A:A,'Asignacion Ene'!C:C))</f>
        <v>MeLi asignado SD</v>
      </c>
      <c r="C3027" s="10" t="str">
        <f t="array" ref="C3027">IFERROR(XLOOKUP(A3027,'Asignacion Ene'!A:A,'Asignacion Ene'!B:B))</f>
        <v>EC-05</v>
      </c>
      <c r="D3027" s="28">
        <v>45687.0</v>
      </c>
      <c r="E3027" s="16" t="s">
        <v>195</v>
      </c>
      <c r="F3027" s="10" t="str">
        <f t="array" ref="F3027">IFERROR(XLOOKUP(E3027,Operadores!A:A,Operadores!B:B))</f>
        <v>MUÑJU</v>
      </c>
      <c r="G3027" s="16" t="s">
        <v>17</v>
      </c>
      <c r="H3027" s="13">
        <v>19.40143</v>
      </c>
      <c r="I3027" s="18">
        <v>272.39</v>
      </c>
      <c r="J3027" s="15">
        <f t="shared" si="5"/>
        <v>5284.755518</v>
      </c>
      <c r="K3027" s="10" t="str">
        <f t="array" ref="K3027">IFERROR(XLOOKUP(G3027,'Tipo de Carga'!A:A,'Tipo de Carga'!B:B))</f>
        <v>Autoabasto</v>
      </c>
      <c r="L3027" s="10">
        <f t="shared" si="2"/>
        <v>5</v>
      </c>
      <c r="M3027" s="10">
        <f t="shared" si="3"/>
        <v>30</v>
      </c>
      <c r="N3027" s="10">
        <f t="shared" si="4"/>
        <v>1</v>
      </c>
      <c r="O3027" s="10" t="str">
        <f t="array" ref="O3027">IFERROR(XLOOKUP(G3027,'Tipo de Carga'!A:A,'Tipo de Carga'!C:C))</f>
        <v>Diesel</v>
      </c>
    </row>
    <row r="3028">
      <c r="A3028" s="16">
        <v>1731.0</v>
      </c>
      <c r="B3028" s="10" t="str">
        <f t="array" ref="B3028">IFERROR(XLOOKUP(A3028,'Asignacion Ene'!A:A,'Asignacion Ene'!C:C))</f>
        <v>Pilgrims Tepo</v>
      </c>
      <c r="C3028" s="10" t="str">
        <f t="array" ref="C3028">IFERROR(XLOOKUP(A3028,'Asignacion Ene'!A:A,'Asignacion Ene'!B:B))</f>
        <v>EC-02</v>
      </c>
      <c r="D3028" s="28">
        <v>45687.0</v>
      </c>
      <c r="E3028" s="16" t="s">
        <v>270</v>
      </c>
      <c r="F3028" s="10" t="str">
        <f t="array" ref="F3028">IFERROR(XLOOKUP(E3028,Operadores!A:A,Operadores!B:B))</f>
        <v>ROSGIL</v>
      </c>
      <c r="G3028" s="16" t="s">
        <v>17</v>
      </c>
      <c r="H3028" s="13">
        <v>19.40143</v>
      </c>
      <c r="I3028" s="18">
        <v>227.99</v>
      </c>
      <c r="J3028" s="15">
        <f t="shared" si="5"/>
        <v>4423.332026</v>
      </c>
      <c r="K3028" s="10" t="str">
        <f t="array" ref="K3028">IFERROR(XLOOKUP(G3028,'Tipo de Carga'!A:A,'Tipo de Carga'!B:B))</f>
        <v>Autoabasto</v>
      </c>
      <c r="L3028" s="10">
        <f t="shared" si="2"/>
        <v>5</v>
      </c>
      <c r="M3028" s="10">
        <f t="shared" si="3"/>
        <v>30</v>
      </c>
      <c r="N3028" s="10">
        <f t="shared" si="4"/>
        <v>1</v>
      </c>
      <c r="O3028" s="10" t="str">
        <f t="array" ref="O3028">IFERROR(XLOOKUP(G3028,'Tipo de Carga'!A:A,'Tipo de Carga'!C:C))</f>
        <v>Diesel</v>
      </c>
    </row>
    <row r="3029">
      <c r="A3029" s="16">
        <v>1997.0</v>
      </c>
      <c r="B3029" s="10" t="str">
        <f t="array" ref="B3029">IFERROR(XLOOKUP(A3029,'Asignacion Ene'!A:A,'Asignacion Ene'!C:C))</f>
        <v>MeLi Dedicado Merida</v>
      </c>
      <c r="C3029" s="10" t="str">
        <f t="array" ref="C3029">IFERROR(XLOOKUP(A3029,'Asignacion Ene'!A:A,'Asignacion Ene'!B:B))</f>
        <v>EC-05</v>
      </c>
      <c r="D3029" s="28">
        <v>45687.0</v>
      </c>
      <c r="E3029" s="16" t="s">
        <v>170</v>
      </c>
      <c r="F3029" s="10" t="str">
        <f t="array" ref="F3029">IFERROR(XLOOKUP(E3029,Operadores!A:A,Operadores!B:B))</f>
        <v>MARLEO</v>
      </c>
      <c r="G3029" s="16" t="s">
        <v>17</v>
      </c>
      <c r="H3029" s="13">
        <v>19.40143</v>
      </c>
      <c r="I3029" s="18">
        <v>292.61</v>
      </c>
      <c r="J3029" s="15">
        <f t="shared" si="5"/>
        <v>5677.052432</v>
      </c>
      <c r="K3029" s="10" t="str">
        <f t="array" ref="K3029">IFERROR(XLOOKUP(G3029,'Tipo de Carga'!A:A,'Tipo de Carga'!B:B))</f>
        <v>Autoabasto</v>
      </c>
      <c r="L3029" s="10">
        <f t="shared" si="2"/>
        <v>5</v>
      </c>
      <c r="M3029" s="10">
        <f t="shared" si="3"/>
        <v>30</v>
      </c>
      <c r="N3029" s="10">
        <f t="shared" si="4"/>
        <v>1</v>
      </c>
      <c r="O3029" s="10" t="str">
        <f t="array" ref="O3029">IFERROR(XLOOKUP(G3029,'Tipo de Carga'!A:A,'Tipo de Carga'!C:C))</f>
        <v>Diesel</v>
      </c>
    </row>
    <row r="3030">
      <c r="A3030" s="16">
        <v>1946.0</v>
      </c>
      <c r="B3030" s="10" t="str">
        <f t="array" ref="B3030">IFERROR(XLOOKUP(A3030,'Asignacion Ene'!A:A,'Asignacion Ene'!C:C))</f>
        <v>MeLi asignado SD</v>
      </c>
      <c r="C3030" s="10" t="str">
        <f t="array" ref="C3030">IFERROR(XLOOKUP(A3030,'Asignacion Ene'!A:A,'Asignacion Ene'!B:B))</f>
        <v>EC-05</v>
      </c>
      <c r="D3030" s="28">
        <v>45687.0</v>
      </c>
      <c r="E3030" s="16" t="s">
        <v>192</v>
      </c>
      <c r="F3030" s="10" t="str">
        <f t="array" ref="F3030">IFERROR(XLOOKUP(E3030,Operadores!A:A,Operadores!B:B))</f>
        <v>MARARM</v>
      </c>
      <c r="G3030" s="16" t="s">
        <v>17</v>
      </c>
      <c r="H3030" s="13">
        <v>19.40143</v>
      </c>
      <c r="I3030" s="18">
        <v>325.1</v>
      </c>
      <c r="J3030" s="15">
        <f t="shared" si="5"/>
        <v>6307.404893</v>
      </c>
      <c r="K3030" s="10" t="str">
        <f t="array" ref="K3030">IFERROR(XLOOKUP(G3030,'Tipo de Carga'!A:A,'Tipo de Carga'!B:B))</f>
        <v>Autoabasto</v>
      </c>
      <c r="L3030" s="10">
        <f t="shared" si="2"/>
        <v>5</v>
      </c>
      <c r="M3030" s="10">
        <f t="shared" si="3"/>
        <v>30</v>
      </c>
      <c r="N3030" s="10">
        <f t="shared" si="4"/>
        <v>1</v>
      </c>
      <c r="O3030" s="10" t="str">
        <f t="array" ref="O3030">IFERROR(XLOOKUP(G3030,'Tipo de Carga'!A:A,'Tipo de Carga'!C:C))</f>
        <v>Diesel</v>
      </c>
    </row>
    <row r="3031">
      <c r="A3031" s="16">
        <v>1757.0</v>
      </c>
      <c r="B3031" s="10" t="str">
        <f t="array" ref="B3031">IFERROR(XLOOKUP(A3031,'Asignacion Ene'!A:A,'Asignacion Ene'!C:C))</f>
        <v>Pilgrims Tepo</v>
      </c>
      <c r="C3031" s="10" t="str">
        <f t="array" ref="C3031">IFERROR(XLOOKUP(A3031,'Asignacion Ene'!A:A,'Asignacion Ene'!B:B))</f>
        <v>EC-02</v>
      </c>
      <c r="D3031" s="28">
        <v>45687.0</v>
      </c>
      <c r="E3031" s="16" t="s">
        <v>267</v>
      </c>
      <c r="F3031" s="10" t="str">
        <f t="array" ref="F3031">IFERROR(XLOOKUP(E3031,Operadores!A:A,Operadores!B:B))</f>
        <v>RAMJOS</v>
      </c>
      <c r="G3031" s="16" t="s">
        <v>17</v>
      </c>
      <c r="H3031" s="13">
        <v>19.40143</v>
      </c>
      <c r="I3031" s="18">
        <v>247.81</v>
      </c>
      <c r="J3031" s="15">
        <f t="shared" si="5"/>
        <v>4807.868368</v>
      </c>
      <c r="K3031" s="10" t="str">
        <f t="array" ref="K3031">IFERROR(XLOOKUP(G3031,'Tipo de Carga'!A:A,'Tipo de Carga'!B:B))</f>
        <v>Autoabasto</v>
      </c>
      <c r="L3031" s="10">
        <f t="shared" si="2"/>
        <v>5</v>
      </c>
      <c r="M3031" s="10">
        <f t="shared" si="3"/>
        <v>30</v>
      </c>
      <c r="N3031" s="10">
        <f t="shared" si="4"/>
        <v>1</v>
      </c>
      <c r="O3031" s="10" t="str">
        <f t="array" ref="O3031">IFERROR(XLOOKUP(G3031,'Tipo de Carga'!A:A,'Tipo de Carga'!C:C))</f>
        <v>Diesel</v>
      </c>
    </row>
    <row r="3032">
      <c r="A3032" s="16">
        <v>1780.0</v>
      </c>
      <c r="B3032" s="10" t="str">
        <f t="array" ref="B3032">IFERROR(XLOOKUP(A3032,'Asignacion Ene'!A:A,'Asignacion Ene'!C:C))</f>
        <v>Pilgrims Tepo</v>
      </c>
      <c r="C3032" s="10" t="str">
        <f t="array" ref="C3032">IFERROR(XLOOKUP(A3032,'Asignacion Ene'!A:A,'Asignacion Ene'!B:B))</f>
        <v>EC-02</v>
      </c>
      <c r="D3032" s="28">
        <v>45687.0</v>
      </c>
      <c r="E3032" s="16" t="s">
        <v>292</v>
      </c>
      <c r="F3032" s="10" t="str">
        <f t="array" ref="F3032">IFERROR(XLOOKUP(E3032,Operadores!A:A,Operadores!B:B))</f>
        <v>JIMJOR</v>
      </c>
      <c r="G3032" s="16" t="s">
        <v>17</v>
      </c>
      <c r="H3032" s="13">
        <v>19.40143</v>
      </c>
      <c r="I3032" s="18">
        <v>136.64</v>
      </c>
      <c r="J3032" s="15">
        <f t="shared" si="5"/>
        <v>2651.011395</v>
      </c>
      <c r="K3032" s="10" t="str">
        <f t="array" ref="K3032">IFERROR(XLOOKUP(G3032,'Tipo de Carga'!A:A,'Tipo de Carga'!B:B))</f>
        <v>Autoabasto</v>
      </c>
      <c r="L3032" s="10">
        <f t="shared" si="2"/>
        <v>5</v>
      </c>
      <c r="M3032" s="10">
        <f t="shared" si="3"/>
        <v>30</v>
      </c>
      <c r="N3032" s="10">
        <f t="shared" si="4"/>
        <v>1</v>
      </c>
      <c r="O3032" s="10" t="str">
        <f t="array" ref="O3032">IFERROR(XLOOKUP(G3032,'Tipo de Carga'!A:A,'Tipo de Carga'!C:C))</f>
        <v>Diesel</v>
      </c>
    </row>
    <row r="3033">
      <c r="A3033" s="16">
        <v>1685.0</v>
      </c>
      <c r="B3033" s="10" t="str">
        <f t="array" ref="B3033">IFERROR(XLOOKUP(A3033,'Asignacion Ene'!A:A,'Asignacion Ene'!C:C))</f>
        <v>Pilgrims Tepo</v>
      </c>
      <c r="C3033" s="10" t="str">
        <f t="array" ref="C3033">IFERROR(XLOOKUP(A3033,'Asignacion Ene'!A:A,'Asignacion Ene'!B:B))</f>
        <v>EC-02</v>
      </c>
      <c r="D3033" s="28">
        <v>45687.0</v>
      </c>
      <c r="E3033" s="16" t="s">
        <v>265</v>
      </c>
      <c r="F3033" s="10" t="str">
        <f t="array" ref="F3033">IFERROR(XLOOKUP(E3033,Operadores!A:A,Operadores!B:B))</f>
        <v>LEOJOS</v>
      </c>
      <c r="G3033" s="16" t="s">
        <v>17</v>
      </c>
      <c r="H3033" s="13">
        <v>19.40143</v>
      </c>
      <c r="I3033" s="18">
        <v>200.03</v>
      </c>
      <c r="J3033" s="15">
        <f t="shared" si="5"/>
        <v>3880.868043</v>
      </c>
      <c r="K3033" s="10" t="str">
        <f t="array" ref="K3033">IFERROR(XLOOKUP(G3033,'Tipo de Carga'!A:A,'Tipo de Carga'!B:B))</f>
        <v>Autoabasto</v>
      </c>
      <c r="L3033" s="10">
        <f t="shared" si="2"/>
        <v>5</v>
      </c>
      <c r="M3033" s="10">
        <f t="shared" si="3"/>
        <v>30</v>
      </c>
      <c r="N3033" s="10">
        <f t="shared" si="4"/>
        <v>1</v>
      </c>
      <c r="O3033" s="10" t="str">
        <f t="array" ref="O3033">IFERROR(XLOOKUP(G3033,'Tipo de Carga'!A:A,'Tipo de Carga'!C:C))</f>
        <v>Diesel</v>
      </c>
    </row>
    <row r="3034">
      <c r="A3034" s="16">
        <v>1985.0</v>
      </c>
      <c r="B3034" s="10" t="str">
        <f t="array" ref="B3034">IFERROR(XLOOKUP(A3034,'Asignacion Ene'!A:A,'Asignacion Ene'!C:C))</f>
        <v>MeLi Dedicado TD</v>
      </c>
      <c r="C3034" s="10" t="str">
        <f t="array" ref="C3034">IFERROR(XLOOKUP(A3034,'Asignacion Ene'!A:A,'Asignacion Ene'!B:B))</f>
        <v>EC-05</v>
      </c>
      <c r="D3034" s="28">
        <v>45687.0</v>
      </c>
      <c r="E3034" s="16" t="s">
        <v>189</v>
      </c>
      <c r="F3034" s="10" t="str">
        <f t="array" ref="F3034">IFERROR(XLOOKUP(E3034,Operadores!A:A,Operadores!B:B))</f>
        <v>MENMI</v>
      </c>
      <c r="G3034" s="16" t="s">
        <v>17</v>
      </c>
      <c r="H3034" s="13">
        <v>19.40143</v>
      </c>
      <c r="I3034" s="18">
        <v>312.34</v>
      </c>
      <c r="J3034" s="15">
        <f t="shared" si="5"/>
        <v>6059.842646</v>
      </c>
      <c r="K3034" s="10" t="str">
        <f t="array" ref="K3034">IFERROR(XLOOKUP(G3034,'Tipo de Carga'!A:A,'Tipo de Carga'!B:B))</f>
        <v>Autoabasto</v>
      </c>
      <c r="L3034" s="10">
        <f t="shared" si="2"/>
        <v>5</v>
      </c>
      <c r="M3034" s="10">
        <f t="shared" si="3"/>
        <v>30</v>
      </c>
      <c r="N3034" s="10">
        <f t="shared" si="4"/>
        <v>1</v>
      </c>
      <c r="O3034" s="10" t="str">
        <f t="array" ref="O3034">IFERROR(XLOOKUP(G3034,'Tipo de Carga'!A:A,'Tipo de Carga'!C:C))</f>
        <v>Diesel</v>
      </c>
    </row>
    <row r="3035">
      <c r="A3035" s="16">
        <v>1991.0</v>
      </c>
      <c r="B3035" s="10" t="str">
        <f t="array" ref="B3035">IFERROR(XLOOKUP(A3035,'Asignacion Ene'!A:A,'Asignacion Ene'!C:C))</f>
        <v>MeLi Dedicado Merida</v>
      </c>
      <c r="C3035" s="10" t="str">
        <f t="array" ref="C3035">IFERROR(XLOOKUP(A3035,'Asignacion Ene'!A:A,'Asignacion Ene'!B:B))</f>
        <v>EC-05</v>
      </c>
      <c r="D3035" s="28">
        <v>45687.0</v>
      </c>
      <c r="E3035" s="16" t="s">
        <v>165</v>
      </c>
      <c r="F3035" s="10" t="str">
        <f t="array" ref="F3035">IFERROR(XLOOKUP(E3035,Operadores!A:A,Operadores!B:B))</f>
        <v>RUEREN</v>
      </c>
      <c r="G3035" s="16" t="s">
        <v>17</v>
      </c>
      <c r="H3035" s="13">
        <v>19.40143</v>
      </c>
      <c r="I3035" s="18">
        <v>268.17</v>
      </c>
      <c r="J3035" s="15">
        <f t="shared" si="5"/>
        <v>5202.881483</v>
      </c>
      <c r="K3035" s="10" t="str">
        <f t="array" ref="K3035">IFERROR(XLOOKUP(G3035,'Tipo de Carga'!A:A,'Tipo de Carga'!B:B))</f>
        <v>Autoabasto</v>
      </c>
      <c r="L3035" s="10">
        <f t="shared" si="2"/>
        <v>5</v>
      </c>
      <c r="M3035" s="10">
        <f t="shared" si="3"/>
        <v>30</v>
      </c>
      <c r="N3035" s="10">
        <f t="shared" si="4"/>
        <v>1</v>
      </c>
      <c r="O3035" s="10" t="str">
        <f t="array" ref="O3035">IFERROR(XLOOKUP(G3035,'Tipo de Carga'!A:A,'Tipo de Carga'!C:C))</f>
        <v>Diesel</v>
      </c>
    </row>
    <row r="3036">
      <c r="A3036" s="16">
        <v>2002.0</v>
      </c>
      <c r="B3036" s="10" t="str">
        <f t="array" ref="B3036">IFERROR(XLOOKUP(A3036,'Asignacion Ene'!A:A,'Asignacion Ene'!C:C))</f>
        <v>MeLi Dedicado Merida</v>
      </c>
      <c r="C3036" s="10" t="str">
        <f t="array" ref="C3036">IFERROR(XLOOKUP(A3036,'Asignacion Ene'!A:A,'Asignacion Ene'!B:B))</f>
        <v>EC-05</v>
      </c>
      <c r="D3036" s="28">
        <v>45687.0</v>
      </c>
      <c r="E3036" s="16" t="s">
        <v>309</v>
      </c>
      <c r="F3036" s="10" t="str">
        <f t="array" ref="F3036">IFERROR(XLOOKUP(E3036,Operadores!A:A,Operadores!B:B))</f>
        <v>VELALE</v>
      </c>
      <c r="G3036" s="16" t="s">
        <v>17</v>
      </c>
      <c r="H3036" s="13">
        <v>19.40143</v>
      </c>
      <c r="I3036" s="18">
        <v>303.5</v>
      </c>
      <c r="J3036" s="15">
        <f t="shared" si="5"/>
        <v>5888.334005</v>
      </c>
      <c r="K3036" s="10" t="str">
        <f t="array" ref="K3036">IFERROR(XLOOKUP(G3036,'Tipo de Carga'!A:A,'Tipo de Carga'!B:B))</f>
        <v>Autoabasto</v>
      </c>
      <c r="L3036" s="10">
        <f t="shared" si="2"/>
        <v>5</v>
      </c>
      <c r="M3036" s="10">
        <f t="shared" si="3"/>
        <v>30</v>
      </c>
      <c r="N3036" s="10">
        <f t="shared" si="4"/>
        <v>1</v>
      </c>
      <c r="O3036" s="10" t="str">
        <f t="array" ref="O3036">IFERROR(XLOOKUP(G3036,'Tipo de Carga'!A:A,'Tipo de Carga'!C:C))</f>
        <v>Diesel</v>
      </c>
    </row>
    <row r="3037">
      <c r="A3037" s="16">
        <v>2024.0</v>
      </c>
      <c r="B3037" s="10" t="str">
        <f t="array" ref="B3037">IFERROR(XLOOKUP(A3037,'Asignacion Ene'!A:A,'Asignacion Ene'!C:C))</f>
        <v>MeLi Dedicado Merida</v>
      </c>
      <c r="C3037" s="10" t="str">
        <f t="array" ref="C3037">IFERROR(XLOOKUP(A3037,'Asignacion Ene'!A:A,'Asignacion Ene'!B:B))</f>
        <v>EC-05</v>
      </c>
      <c r="D3037" s="28">
        <v>45687.0</v>
      </c>
      <c r="E3037" s="16" t="s">
        <v>222</v>
      </c>
      <c r="F3037" s="10" t="str">
        <f t="array" ref="F3037">IFERROR(XLOOKUP(E3037,Operadores!A:A,Operadores!B:B))</f>
        <v>TORVIC</v>
      </c>
      <c r="G3037" s="16" t="s">
        <v>17</v>
      </c>
      <c r="H3037" s="13">
        <v>19.40143</v>
      </c>
      <c r="I3037" s="18">
        <v>251.54</v>
      </c>
      <c r="J3037" s="15">
        <f t="shared" si="5"/>
        <v>4880.235702</v>
      </c>
      <c r="K3037" s="10" t="str">
        <f t="array" ref="K3037">IFERROR(XLOOKUP(G3037,'Tipo de Carga'!A:A,'Tipo de Carga'!B:B))</f>
        <v>Autoabasto</v>
      </c>
      <c r="L3037" s="10">
        <f t="shared" si="2"/>
        <v>5</v>
      </c>
      <c r="M3037" s="10">
        <f t="shared" si="3"/>
        <v>30</v>
      </c>
      <c r="N3037" s="10">
        <f t="shared" si="4"/>
        <v>1</v>
      </c>
      <c r="O3037" s="10" t="str">
        <f t="array" ref="O3037">IFERROR(XLOOKUP(G3037,'Tipo de Carga'!A:A,'Tipo de Carga'!C:C))</f>
        <v>Diesel</v>
      </c>
    </row>
    <row r="3038">
      <c r="A3038" s="16">
        <v>1944.0</v>
      </c>
      <c r="B3038" s="10" t="str">
        <f t="array" ref="B3038">IFERROR(XLOOKUP(A3038,'Asignacion Ene'!A:A,'Asignacion Ene'!C:C))</f>
        <v>MeLi asignado SD</v>
      </c>
      <c r="C3038" s="10" t="str">
        <f t="array" ref="C3038">IFERROR(XLOOKUP(A3038,'Asignacion Ene'!A:A,'Asignacion Ene'!B:B))</f>
        <v>EC-05</v>
      </c>
      <c r="D3038" s="28">
        <v>45687.0</v>
      </c>
      <c r="E3038" s="16" t="s">
        <v>134</v>
      </c>
      <c r="F3038" s="10" t="str">
        <f t="array" ref="F3038">IFERROR(XLOOKUP(E3038,Operadores!A:A,Operadores!B:B))</f>
        <v>IBAJOS</v>
      </c>
      <c r="G3038" s="16" t="s">
        <v>17</v>
      </c>
      <c r="H3038" s="13">
        <v>19.40143</v>
      </c>
      <c r="I3038" s="18">
        <v>188.74</v>
      </c>
      <c r="J3038" s="15">
        <f t="shared" si="5"/>
        <v>3661.825898</v>
      </c>
      <c r="K3038" s="10" t="str">
        <f t="array" ref="K3038">IFERROR(XLOOKUP(G3038,'Tipo de Carga'!A:A,'Tipo de Carga'!B:B))</f>
        <v>Autoabasto</v>
      </c>
      <c r="L3038" s="10">
        <f t="shared" si="2"/>
        <v>5</v>
      </c>
      <c r="M3038" s="10">
        <f t="shared" si="3"/>
        <v>30</v>
      </c>
      <c r="N3038" s="10">
        <f t="shared" si="4"/>
        <v>1</v>
      </c>
      <c r="O3038" s="10" t="str">
        <f t="array" ref="O3038">IFERROR(XLOOKUP(G3038,'Tipo de Carga'!A:A,'Tipo de Carga'!C:C))</f>
        <v>Diesel</v>
      </c>
    </row>
    <row r="3039">
      <c r="A3039" s="16">
        <v>1875.0</v>
      </c>
      <c r="B3039" s="10" t="str">
        <f t="array" ref="B3039">IFERROR(XLOOKUP(A3039,'Asignacion Ene'!A:A,'Asignacion Ene'!C:C))</f>
        <v>Circuitos</v>
      </c>
      <c r="C3039" s="10" t="str">
        <f t="array" ref="C3039">IFERROR(XLOOKUP(A3039,'Asignacion Ene'!A:A,'Asignacion Ene'!B:B))</f>
        <v>EC-03</v>
      </c>
      <c r="D3039" s="28">
        <v>45687.0</v>
      </c>
      <c r="E3039" s="16" t="s">
        <v>47</v>
      </c>
      <c r="F3039" s="10" t="str">
        <f t="array" ref="F3039">IFERROR(XLOOKUP(E3039,Operadores!A:A,Operadores!B:B))</f>
        <v>CARJOR</v>
      </c>
      <c r="G3039" s="16" t="s">
        <v>17</v>
      </c>
      <c r="H3039" s="13">
        <v>19.40143</v>
      </c>
      <c r="I3039" s="18">
        <v>330.09</v>
      </c>
      <c r="J3039" s="15">
        <f t="shared" si="5"/>
        <v>6404.218029</v>
      </c>
      <c r="K3039" s="10" t="str">
        <f t="array" ref="K3039">IFERROR(XLOOKUP(G3039,'Tipo de Carga'!A:A,'Tipo de Carga'!B:B))</f>
        <v>Autoabasto</v>
      </c>
      <c r="L3039" s="10">
        <f t="shared" si="2"/>
        <v>5</v>
      </c>
      <c r="M3039" s="10">
        <f t="shared" si="3"/>
        <v>30</v>
      </c>
      <c r="N3039" s="10">
        <f t="shared" si="4"/>
        <v>1</v>
      </c>
      <c r="O3039" s="10" t="str">
        <f t="array" ref="O3039">IFERROR(XLOOKUP(G3039,'Tipo de Carga'!A:A,'Tipo de Carga'!C:C))</f>
        <v>Diesel</v>
      </c>
    </row>
    <row r="3040">
      <c r="A3040" s="16">
        <v>1950.0</v>
      </c>
      <c r="B3040" s="10" t="str">
        <f t="array" ref="B3040">IFERROR(XLOOKUP(A3040,'Asignacion Ene'!A:A,'Asignacion Ene'!C:C))</f>
        <v>MeLi asignado SD</v>
      </c>
      <c r="C3040" s="10" t="str">
        <f t="array" ref="C3040">IFERROR(XLOOKUP(A3040,'Asignacion Ene'!A:A,'Asignacion Ene'!B:B))</f>
        <v>EC-05</v>
      </c>
      <c r="D3040" s="28">
        <v>45687.0</v>
      </c>
      <c r="E3040" s="16" t="s">
        <v>180</v>
      </c>
      <c r="F3040" s="10" t="str">
        <f t="array" ref="F3040">IFERROR(XLOOKUP(E3040,Operadores!A:A,Operadores!B:B))</f>
        <v>MAROSC</v>
      </c>
      <c r="G3040" s="16" t="s">
        <v>17</v>
      </c>
      <c r="H3040" s="13">
        <v>19.40143</v>
      </c>
      <c r="I3040" s="18">
        <v>345.15</v>
      </c>
      <c r="J3040" s="15">
        <f t="shared" si="5"/>
        <v>6696.403565</v>
      </c>
      <c r="K3040" s="10" t="str">
        <f t="array" ref="K3040">IFERROR(XLOOKUP(G3040,'Tipo de Carga'!A:A,'Tipo de Carga'!B:B))</f>
        <v>Autoabasto</v>
      </c>
      <c r="L3040" s="10">
        <f t="shared" si="2"/>
        <v>5</v>
      </c>
      <c r="M3040" s="10">
        <f t="shared" si="3"/>
        <v>30</v>
      </c>
      <c r="N3040" s="10">
        <f t="shared" si="4"/>
        <v>1</v>
      </c>
      <c r="O3040" s="10" t="str">
        <f t="array" ref="O3040">IFERROR(XLOOKUP(G3040,'Tipo de Carga'!A:A,'Tipo de Carga'!C:C))</f>
        <v>Diesel</v>
      </c>
    </row>
    <row r="3041">
      <c r="A3041" s="16">
        <v>1876.0</v>
      </c>
      <c r="B3041" s="10" t="str">
        <f t="array" ref="B3041">IFERROR(XLOOKUP(A3041,'Asignacion Ene'!A:A,'Asignacion Ene'!C:C))</f>
        <v>Circuitos</v>
      </c>
      <c r="C3041" s="10" t="str">
        <f t="array" ref="C3041">IFERROR(XLOOKUP(A3041,'Asignacion Ene'!A:A,'Asignacion Ene'!B:B))</f>
        <v>EC-03</v>
      </c>
      <c r="D3041" s="28">
        <v>45687.0</v>
      </c>
      <c r="E3041" s="16" t="s">
        <v>202</v>
      </c>
      <c r="F3041" s="10" t="str">
        <f t="array" ref="F3041">IFERROR(XLOOKUP(E3041,Operadores!A:A,Operadores!B:B))</f>
        <v>RUIFR</v>
      </c>
      <c r="G3041" s="16" t="s">
        <v>17</v>
      </c>
      <c r="H3041" s="13">
        <v>19.40143</v>
      </c>
      <c r="I3041" s="18">
        <v>80.38</v>
      </c>
      <c r="J3041" s="15">
        <f t="shared" si="5"/>
        <v>1559.486943</v>
      </c>
      <c r="K3041" s="10" t="str">
        <f t="array" ref="K3041">IFERROR(XLOOKUP(G3041,'Tipo de Carga'!A:A,'Tipo de Carga'!B:B))</f>
        <v>Autoabasto</v>
      </c>
      <c r="L3041" s="10">
        <f t="shared" si="2"/>
        <v>5</v>
      </c>
      <c r="M3041" s="10">
        <f t="shared" si="3"/>
        <v>30</v>
      </c>
      <c r="N3041" s="10">
        <f t="shared" si="4"/>
        <v>1</v>
      </c>
      <c r="O3041" s="10" t="str">
        <f t="array" ref="O3041">IFERROR(XLOOKUP(G3041,'Tipo de Carga'!A:A,'Tipo de Carga'!C:C))</f>
        <v>Diesel</v>
      </c>
    </row>
    <row r="3042">
      <c r="A3042" s="16">
        <v>309.0</v>
      </c>
      <c r="B3042" s="10" t="str">
        <f t="array" ref="B3042">IFERROR(XLOOKUP(A3042,'Asignacion Ene'!A:A,'Asignacion Ene'!C:C))</f>
        <v>Sayer Thorton</v>
      </c>
      <c r="C3042" s="10" t="str">
        <f t="array" ref="C3042">IFERROR(XLOOKUP(A3042,'Asignacion Ene'!A:A,'Asignacion Ene'!B:B))</f>
        <v>EC-04</v>
      </c>
      <c r="D3042" s="28">
        <v>45687.0</v>
      </c>
      <c r="E3042" s="16" t="s">
        <v>154</v>
      </c>
      <c r="F3042" s="10" t="str">
        <f t="array" ref="F3042">IFERROR(XLOOKUP(E3042,Operadores!A:A,Operadores!B:B))</f>
        <v>REVELI</v>
      </c>
      <c r="G3042" s="16" t="s">
        <v>17</v>
      </c>
      <c r="H3042" s="13">
        <v>19.40143</v>
      </c>
      <c r="I3042" s="18">
        <v>346.24</v>
      </c>
      <c r="J3042" s="15">
        <f t="shared" si="5"/>
        <v>6717.551123</v>
      </c>
      <c r="K3042" s="10" t="str">
        <f t="array" ref="K3042">IFERROR(XLOOKUP(G3042,'Tipo de Carga'!A:A,'Tipo de Carga'!B:B))</f>
        <v>Autoabasto</v>
      </c>
      <c r="L3042" s="10">
        <f t="shared" si="2"/>
        <v>5</v>
      </c>
      <c r="M3042" s="10">
        <f t="shared" si="3"/>
        <v>30</v>
      </c>
      <c r="N3042" s="10">
        <f t="shared" si="4"/>
        <v>1</v>
      </c>
      <c r="O3042" s="10" t="str">
        <f t="array" ref="O3042">IFERROR(XLOOKUP(G3042,'Tipo de Carga'!A:A,'Tipo de Carga'!C:C))</f>
        <v>Diesel</v>
      </c>
    </row>
    <row r="3043">
      <c r="A3043" s="16">
        <v>2011.0</v>
      </c>
      <c r="B3043" s="10" t="str">
        <f t="array" ref="B3043">IFERROR(XLOOKUP(A3043,'Asignacion Ene'!A:A,'Asignacion Ene'!C:C))</f>
        <v>MeLi Dedicado TD</v>
      </c>
      <c r="C3043" s="10" t="str">
        <f t="array" ref="C3043">IFERROR(XLOOKUP(A3043,'Asignacion Ene'!A:A,'Asignacion Ene'!B:B))</f>
        <v>EC-05</v>
      </c>
      <c r="D3043" s="28">
        <v>45687.0</v>
      </c>
      <c r="E3043" s="16" t="s">
        <v>30</v>
      </c>
      <c r="F3043" s="10" t="str">
        <f t="array" ref="F3043">IFERROR(XLOOKUP(E3043,Operadores!A:A,Operadores!B:B))</f>
        <v>GUEGAB</v>
      </c>
      <c r="G3043" s="16" t="s">
        <v>17</v>
      </c>
      <c r="H3043" s="13">
        <v>19.40143</v>
      </c>
      <c r="I3043" s="18">
        <v>425.0</v>
      </c>
      <c r="J3043" s="15">
        <f t="shared" si="5"/>
        <v>8245.60775</v>
      </c>
      <c r="K3043" s="10" t="str">
        <f t="array" ref="K3043">IFERROR(XLOOKUP(G3043,'Tipo de Carga'!A:A,'Tipo de Carga'!B:B))</f>
        <v>Autoabasto</v>
      </c>
      <c r="L3043" s="10">
        <f t="shared" si="2"/>
        <v>5</v>
      </c>
      <c r="M3043" s="10">
        <f t="shared" si="3"/>
        <v>30</v>
      </c>
      <c r="N3043" s="10">
        <f t="shared" si="4"/>
        <v>1</v>
      </c>
      <c r="O3043" s="10" t="str">
        <f t="array" ref="O3043">IFERROR(XLOOKUP(G3043,'Tipo de Carga'!A:A,'Tipo de Carga'!C:C))</f>
        <v>Diesel</v>
      </c>
    </row>
    <row r="3044">
      <c r="A3044" s="16">
        <v>2086.0</v>
      </c>
      <c r="B3044" s="10" t="str">
        <f t="array" ref="B3044">IFERROR(XLOOKUP(A3044,'Asignacion Ene'!A:A,'Asignacion Ene'!C:C))</f>
        <v>MeLi asignado SD</v>
      </c>
      <c r="C3044" s="10" t="str">
        <f t="array" ref="C3044">IFERROR(XLOOKUP(A3044,'Asignacion Ene'!A:A,'Asignacion Ene'!B:B))</f>
        <v>EC-05</v>
      </c>
      <c r="D3044" s="28">
        <v>45687.0</v>
      </c>
      <c r="E3044" s="16" t="s">
        <v>139</v>
      </c>
      <c r="F3044" s="10" t="str">
        <f t="array" ref="F3044">IFERROR(XLOOKUP(E3044,Operadores!A:A,Operadores!B:B))</f>
        <v>SOSERN</v>
      </c>
      <c r="G3044" s="16" t="s">
        <v>17</v>
      </c>
      <c r="H3044" s="13">
        <v>19.40143</v>
      </c>
      <c r="I3044" s="18">
        <v>474.21</v>
      </c>
      <c r="J3044" s="15">
        <f t="shared" si="5"/>
        <v>9200.35212</v>
      </c>
      <c r="K3044" s="10" t="str">
        <f t="array" ref="K3044">IFERROR(XLOOKUP(G3044,'Tipo de Carga'!A:A,'Tipo de Carga'!B:B))</f>
        <v>Autoabasto</v>
      </c>
      <c r="L3044" s="10">
        <f t="shared" si="2"/>
        <v>5</v>
      </c>
      <c r="M3044" s="10">
        <f t="shared" si="3"/>
        <v>30</v>
      </c>
      <c r="N3044" s="10">
        <f t="shared" si="4"/>
        <v>1</v>
      </c>
      <c r="O3044" s="10" t="str">
        <f t="array" ref="O3044">IFERROR(XLOOKUP(G3044,'Tipo de Carga'!A:A,'Tipo de Carga'!C:C))</f>
        <v>Diesel</v>
      </c>
    </row>
    <row r="3045">
      <c r="A3045" s="16">
        <v>1720.0</v>
      </c>
      <c r="B3045" s="10" t="str">
        <f t="array" ref="B3045">IFERROR(XLOOKUP(A3045,'Asignacion Ene'!A:A,'Asignacion Ene'!C:C))</f>
        <v>Available</v>
      </c>
      <c r="C3045" s="10" t="str">
        <f t="array" ref="C3045">IFERROR(XLOOKUP(A3045,'Asignacion Ene'!A:A,'Asignacion Ene'!B:B))</f>
        <v>TTE</v>
      </c>
      <c r="D3045" s="28">
        <v>45687.0</v>
      </c>
      <c r="E3045" s="16" t="s">
        <v>319</v>
      </c>
      <c r="F3045" s="10" t="str">
        <f t="array" ref="F3045">IFERROR(XLOOKUP(E3045,Operadores!A:A,Operadores!B:B))</f>
        <v>GONAA</v>
      </c>
      <c r="G3045" s="16" t="s">
        <v>17</v>
      </c>
      <c r="H3045" s="13">
        <v>19.40143</v>
      </c>
      <c r="I3045" s="18">
        <v>144.36</v>
      </c>
      <c r="J3045" s="15">
        <f t="shared" si="5"/>
        <v>2800.790435</v>
      </c>
      <c r="K3045" s="10" t="str">
        <f t="array" ref="K3045">IFERROR(XLOOKUP(G3045,'Tipo de Carga'!A:A,'Tipo de Carga'!B:B))</f>
        <v>Autoabasto</v>
      </c>
      <c r="L3045" s="10">
        <f t="shared" si="2"/>
        <v>5</v>
      </c>
      <c r="M3045" s="10">
        <f t="shared" si="3"/>
        <v>30</v>
      </c>
      <c r="N3045" s="10">
        <f t="shared" si="4"/>
        <v>1</v>
      </c>
      <c r="O3045" s="10" t="str">
        <f t="array" ref="O3045">IFERROR(XLOOKUP(G3045,'Tipo de Carga'!A:A,'Tipo de Carga'!C:C))</f>
        <v>Diesel</v>
      </c>
    </row>
    <row r="3046">
      <c r="A3046" s="16">
        <v>1847.0</v>
      </c>
      <c r="B3046" s="10" t="str">
        <f t="array" ref="B3046">IFERROR(XLOOKUP(A3046,'Asignacion Ene'!A:A,'Asignacion Ene'!C:C))</f>
        <v>Circuitos</v>
      </c>
      <c r="C3046" s="10" t="str">
        <f t="array" ref="C3046">IFERROR(XLOOKUP(A3046,'Asignacion Ene'!A:A,'Asignacion Ene'!B:B))</f>
        <v>EC-03</v>
      </c>
      <c r="D3046" s="28">
        <v>45687.0</v>
      </c>
      <c r="E3046" s="16" t="s">
        <v>299</v>
      </c>
      <c r="F3046" s="10" t="str">
        <f t="array" ref="F3046">IFERROR(XLOOKUP(E3046,Operadores!A:A,Operadores!B:B))</f>
        <v>HERJO17X</v>
      </c>
      <c r="G3046" s="16" t="s">
        <v>17</v>
      </c>
      <c r="H3046" s="13">
        <v>19.40143</v>
      </c>
      <c r="I3046" s="18">
        <v>530.06</v>
      </c>
      <c r="J3046" s="15">
        <f t="shared" si="5"/>
        <v>10283.92199</v>
      </c>
      <c r="K3046" s="10" t="str">
        <f t="array" ref="K3046">IFERROR(XLOOKUP(G3046,'Tipo de Carga'!A:A,'Tipo de Carga'!B:B))</f>
        <v>Autoabasto</v>
      </c>
      <c r="L3046" s="10">
        <f t="shared" si="2"/>
        <v>5</v>
      </c>
      <c r="M3046" s="10">
        <f t="shared" si="3"/>
        <v>30</v>
      </c>
      <c r="N3046" s="10">
        <f t="shared" si="4"/>
        <v>1</v>
      </c>
      <c r="O3046" s="10" t="str">
        <f t="array" ref="O3046">IFERROR(XLOOKUP(G3046,'Tipo de Carga'!A:A,'Tipo de Carga'!C:C))</f>
        <v>Diesel</v>
      </c>
    </row>
    <row r="3047">
      <c r="A3047" s="16">
        <v>2014.0</v>
      </c>
      <c r="B3047" s="10" t="str">
        <f t="array" ref="B3047">IFERROR(XLOOKUP(A3047,'Asignacion Ene'!A:A,'Asignacion Ene'!C:C))</f>
        <v>MeLi Asignado TD</v>
      </c>
      <c r="C3047" s="10" t="str">
        <f t="array" ref="C3047">IFERROR(XLOOKUP(A3047,'Asignacion Ene'!A:A,'Asignacion Ene'!B:B))</f>
        <v>EC-05</v>
      </c>
      <c r="D3047" s="28">
        <v>45687.0</v>
      </c>
      <c r="E3047" s="16" t="s">
        <v>75</v>
      </c>
      <c r="F3047" s="10" t="str">
        <f t="array" ref="F3047">IFERROR(XLOOKUP(E3047,Operadores!A:A,Operadores!B:B))</f>
        <v>OLVJUA01</v>
      </c>
      <c r="G3047" s="16" t="s">
        <v>17</v>
      </c>
      <c r="H3047" s="13">
        <v>19.40143</v>
      </c>
      <c r="I3047" s="18">
        <v>554.05</v>
      </c>
      <c r="J3047" s="15">
        <f t="shared" si="5"/>
        <v>10749.36229</v>
      </c>
      <c r="K3047" s="10" t="str">
        <f t="array" ref="K3047">IFERROR(XLOOKUP(G3047,'Tipo de Carga'!A:A,'Tipo de Carga'!B:B))</f>
        <v>Autoabasto</v>
      </c>
      <c r="L3047" s="10">
        <f t="shared" si="2"/>
        <v>5</v>
      </c>
      <c r="M3047" s="10">
        <f t="shared" si="3"/>
        <v>30</v>
      </c>
      <c r="N3047" s="10">
        <f t="shared" si="4"/>
        <v>1</v>
      </c>
      <c r="O3047" s="10" t="str">
        <f t="array" ref="O3047">IFERROR(XLOOKUP(G3047,'Tipo de Carga'!A:A,'Tipo de Carga'!C:C))</f>
        <v>Diesel</v>
      </c>
    </row>
    <row r="3048">
      <c r="A3048" s="16">
        <v>1955.0</v>
      </c>
      <c r="B3048" s="10" t="str">
        <f t="array" ref="B3048">IFERROR(XLOOKUP(A3048,'Asignacion Ene'!A:A,'Asignacion Ene'!C:C))</f>
        <v>Circuitos</v>
      </c>
      <c r="C3048" s="10" t="str">
        <f t="array" ref="C3048">IFERROR(XLOOKUP(A3048,'Asignacion Ene'!A:A,'Asignacion Ene'!B:B))</f>
        <v>EC-03</v>
      </c>
      <c r="D3048" s="28">
        <v>45687.0</v>
      </c>
      <c r="E3048" s="16" t="s">
        <v>329</v>
      </c>
      <c r="F3048" s="10" t="str">
        <f t="array" ref="F3048">IFERROR(XLOOKUP(E3048,Operadores!A:A,Operadores!B:B))</f>
        <v>MOZPEDX</v>
      </c>
      <c r="G3048" s="16" t="s">
        <v>17</v>
      </c>
      <c r="H3048" s="13">
        <v>19.40143</v>
      </c>
      <c r="I3048" s="18">
        <v>200.03</v>
      </c>
      <c r="J3048" s="15">
        <f t="shared" si="5"/>
        <v>3880.868043</v>
      </c>
      <c r="K3048" s="10" t="str">
        <f t="array" ref="K3048">IFERROR(XLOOKUP(G3048,'Tipo de Carga'!A:A,'Tipo de Carga'!B:B))</f>
        <v>Autoabasto</v>
      </c>
      <c r="L3048" s="10">
        <f t="shared" si="2"/>
        <v>5</v>
      </c>
      <c r="M3048" s="10">
        <f t="shared" si="3"/>
        <v>30</v>
      </c>
      <c r="N3048" s="10">
        <f t="shared" si="4"/>
        <v>1</v>
      </c>
      <c r="O3048" s="10" t="str">
        <f t="array" ref="O3048">IFERROR(XLOOKUP(G3048,'Tipo de Carga'!A:A,'Tipo de Carga'!C:C))</f>
        <v>Diesel</v>
      </c>
    </row>
    <row r="3049">
      <c r="A3049" s="16">
        <v>1831.0</v>
      </c>
      <c r="B3049" s="10" t="str">
        <f t="array" ref="B3049">IFERROR(XLOOKUP(A3049,'Asignacion Ene'!A:A,'Asignacion Ene'!C:C))</f>
        <v>Full Liver</v>
      </c>
      <c r="C3049" s="10" t="str">
        <f t="array" ref="C3049">IFERROR(XLOOKUP(A3049,'Asignacion Ene'!A:A,'Asignacion Ene'!B:B))</f>
        <v>EC-01</v>
      </c>
      <c r="D3049" s="28">
        <v>45687.0</v>
      </c>
      <c r="E3049" s="16" t="s">
        <v>444</v>
      </c>
      <c r="F3049" s="10" t="str">
        <f t="array" ref="F3049">IFERROR(XLOOKUP(E3049,Operadores!A:A,Operadores!B:B))</f>
        <v>SANJOS</v>
      </c>
      <c r="G3049" s="16" t="s">
        <v>17</v>
      </c>
      <c r="H3049" s="13">
        <v>19.40143</v>
      </c>
      <c r="I3049" s="18">
        <v>758.48</v>
      </c>
      <c r="J3049" s="15">
        <f t="shared" si="5"/>
        <v>14715.59663</v>
      </c>
      <c r="K3049" s="10" t="str">
        <f t="array" ref="K3049">IFERROR(XLOOKUP(G3049,'Tipo de Carga'!A:A,'Tipo de Carga'!B:B))</f>
        <v>Autoabasto</v>
      </c>
      <c r="L3049" s="10">
        <f t="shared" si="2"/>
        <v>5</v>
      </c>
      <c r="M3049" s="10">
        <f t="shared" si="3"/>
        <v>30</v>
      </c>
      <c r="N3049" s="10">
        <f t="shared" si="4"/>
        <v>1</v>
      </c>
      <c r="O3049" s="10" t="str">
        <f t="array" ref="O3049">IFERROR(XLOOKUP(G3049,'Tipo de Carga'!A:A,'Tipo de Carga'!C:C))</f>
        <v>Diesel</v>
      </c>
    </row>
    <row r="3050">
      <c r="A3050" s="16">
        <v>1748.0</v>
      </c>
      <c r="B3050" s="10" t="str">
        <f t="array" ref="B3050">IFERROR(XLOOKUP(A3050,'Asignacion Ene'!A:A,'Asignacion Ene'!C:C))</f>
        <v>Liverpool Local</v>
      </c>
      <c r="C3050" s="10" t="str">
        <f t="array" ref="C3050">IFERROR(XLOOKUP(A3050,'Asignacion Ene'!A:A,'Asignacion Ene'!B:B))</f>
        <v>EC-01</v>
      </c>
      <c r="D3050" s="28">
        <v>45687.0</v>
      </c>
      <c r="E3050" s="16" t="s">
        <v>304</v>
      </c>
      <c r="F3050" s="10" t="str">
        <f t="array" ref="F3050">IFERROR(XLOOKUP(E3050,Operadores!A:A,Operadores!B:B))</f>
        <v>SANJUL</v>
      </c>
      <c r="G3050" s="16" t="s">
        <v>17</v>
      </c>
      <c r="H3050" s="13">
        <v>19.40143</v>
      </c>
      <c r="I3050" s="18">
        <v>350.05</v>
      </c>
      <c r="J3050" s="15">
        <f t="shared" si="5"/>
        <v>6791.470572</v>
      </c>
      <c r="K3050" s="10" t="str">
        <f t="array" ref="K3050">IFERROR(XLOOKUP(G3050,'Tipo de Carga'!A:A,'Tipo de Carga'!B:B))</f>
        <v>Autoabasto</v>
      </c>
      <c r="L3050" s="10">
        <f t="shared" si="2"/>
        <v>5</v>
      </c>
      <c r="M3050" s="10">
        <f t="shared" si="3"/>
        <v>30</v>
      </c>
      <c r="N3050" s="10">
        <f t="shared" si="4"/>
        <v>1</v>
      </c>
      <c r="O3050" s="10" t="str">
        <f t="array" ref="O3050">IFERROR(XLOOKUP(G3050,'Tipo de Carga'!A:A,'Tipo de Carga'!C:C))</f>
        <v>Diesel</v>
      </c>
    </row>
    <row r="3051">
      <c r="A3051" s="16">
        <v>1852.0</v>
      </c>
      <c r="B3051" s="10" t="str">
        <f t="array" ref="B3051">IFERROR(XLOOKUP(A3051,'Asignacion Ene'!A:A,'Asignacion Ene'!C:C))</f>
        <v>Circuitos</v>
      </c>
      <c r="C3051" s="10" t="str">
        <f t="array" ref="C3051">IFERROR(XLOOKUP(A3051,'Asignacion Ene'!A:A,'Asignacion Ene'!B:B))</f>
        <v>EC-03</v>
      </c>
      <c r="D3051" s="28">
        <v>45687.0</v>
      </c>
      <c r="E3051" s="16" t="s">
        <v>379</v>
      </c>
      <c r="F3051" s="10" t="str">
        <f t="array" ref="F3051">IFERROR(XLOOKUP(E3051,Operadores!A:A,Operadores!B:B))</f>
        <v>REYALE</v>
      </c>
      <c r="G3051" s="16" t="s">
        <v>17</v>
      </c>
      <c r="H3051" s="13">
        <v>19.40143</v>
      </c>
      <c r="I3051" s="18">
        <v>60.04</v>
      </c>
      <c r="J3051" s="15">
        <f t="shared" si="5"/>
        <v>1164.861857</v>
      </c>
      <c r="K3051" s="10" t="str">
        <f t="array" ref="K3051">IFERROR(XLOOKUP(G3051,'Tipo de Carga'!A:A,'Tipo de Carga'!B:B))</f>
        <v>Autoabasto</v>
      </c>
      <c r="L3051" s="10">
        <f t="shared" si="2"/>
        <v>5</v>
      </c>
      <c r="M3051" s="10">
        <f t="shared" si="3"/>
        <v>30</v>
      </c>
      <c r="N3051" s="10">
        <f t="shared" si="4"/>
        <v>1</v>
      </c>
      <c r="O3051" s="10" t="str">
        <f t="array" ref="O3051">IFERROR(XLOOKUP(G3051,'Tipo de Carga'!A:A,'Tipo de Carga'!C:C))</f>
        <v>Diesel</v>
      </c>
    </row>
    <row r="3052">
      <c r="A3052" s="16">
        <v>1823.0</v>
      </c>
      <c r="B3052" s="10" t="str">
        <f t="array" ref="B3052">IFERROR(XLOOKUP(A3052,'Asignacion Ene'!A:A,'Asignacion Ene'!C:C))</f>
        <v>Liverpool Local</v>
      </c>
      <c r="C3052" s="10" t="str">
        <f t="array" ref="C3052">IFERROR(XLOOKUP(A3052,'Asignacion Ene'!A:A,'Asignacion Ene'!B:B))</f>
        <v>EC-01</v>
      </c>
      <c r="D3052" s="28">
        <v>45687.0</v>
      </c>
      <c r="E3052" s="16" t="s">
        <v>367</v>
      </c>
      <c r="F3052" s="10" t="str">
        <f t="array" ref="F3052">IFERROR(XLOOKUP(E3052,Operadores!A:A,Operadores!B:B))</f>
        <v>MONCAR</v>
      </c>
      <c r="G3052" s="16" t="s">
        <v>17</v>
      </c>
      <c r="H3052" s="13">
        <v>19.40143</v>
      </c>
      <c r="I3052" s="18">
        <v>819.76</v>
      </c>
      <c r="J3052" s="15">
        <f t="shared" si="5"/>
        <v>15904.51626</v>
      </c>
      <c r="K3052" s="10" t="str">
        <f t="array" ref="K3052">IFERROR(XLOOKUP(G3052,'Tipo de Carga'!A:A,'Tipo de Carga'!B:B))</f>
        <v>Autoabasto</v>
      </c>
      <c r="L3052" s="10">
        <f t="shared" si="2"/>
        <v>5</v>
      </c>
      <c r="M3052" s="10">
        <f t="shared" si="3"/>
        <v>30</v>
      </c>
      <c r="N3052" s="10">
        <f t="shared" si="4"/>
        <v>1</v>
      </c>
      <c r="O3052" s="10" t="str">
        <f t="array" ref="O3052">IFERROR(XLOOKUP(G3052,'Tipo de Carga'!A:A,'Tipo de Carga'!C:C))</f>
        <v>Diesel</v>
      </c>
    </row>
    <row r="3053">
      <c r="A3053" s="16">
        <v>1994.0</v>
      </c>
      <c r="B3053" s="10" t="str">
        <f t="array" ref="B3053">IFERROR(XLOOKUP(A3053,'Asignacion Ene'!A:A,'Asignacion Ene'!C:C))</f>
        <v>MeLi Dedicado TD</v>
      </c>
      <c r="C3053" s="10" t="str">
        <f t="array" ref="C3053">IFERROR(XLOOKUP(A3053,'Asignacion Ene'!A:A,'Asignacion Ene'!B:B))</f>
        <v>EC-05</v>
      </c>
      <c r="D3053" s="28">
        <v>45687.0</v>
      </c>
      <c r="E3053" s="16" t="s">
        <v>136</v>
      </c>
      <c r="F3053" s="10" t="str">
        <f t="array" ref="F3053">IFERROR(XLOOKUP(E3053,Operadores!A:A,Operadores!B:B))</f>
        <v>MENERNX</v>
      </c>
      <c r="G3053" s="16" t="s">
        <v>17</v>
      </c>
      <c r="H3053" s="13">
        <v>19.40143</v>
      </c>
      <c r="I3053" s="18">
        <v>374.64</v>
      </c>
      <c r="J3053" s="15">
        <f t="shared" si="5"/>
        <v>7268.551735</v>
      </c>
      <c r="K3053" s="10" t="str">
        <f t="array" ref="K3053">IFERROR(XLOOKUP(G3053,'Tipo de Carga'!A:A,'Tipo de Carga'!B:B))</f>
        <v>Autoabasto</v>
      </c>
      <c r="L3053" s="10">
        <f t="shared" si="2"/>
        <v>5</v>
      </c>
      <c r="M3053" s="10">
        <f t="shared" si="3"/>
        <v>30</v>
      </c>
      <c r="N3053" s="10">
        <f t="shared" si="4"/>
        <v>1</v>
      </c>
      <c r="O3053" s="10" t="str">
        <f t="array" ref="O3053">IFERROR(XLOOKUP(G3053,'Tipo de Carga'!A:A,'Tipo de Carga'!C:C))</f>
        <v>Diesel</v>
      </c>
    </row>
    <row r="3054">
      <c r="A3054" s="16">
        <v>1759.0</v>
      </c>
      <c r="B3054" s="10" t="str">
        <f t="array" ref="B3054">IFERROR(XLOOKUP(A3054,'Asignacion Ene'!A:A,'Asignacion Ene'!C:C))</f>
        <v>Liverpool Local</v>
      </c>
      <c r="C3054" s="10" t="str">
        <f t="array" ref="C3054">IFERROR(XLOOKUP(A3054,'Asignacion Ene'!A:A,'Asignacion Ene'!B:B))</f>
        <v>EC-01</v>
      </c>
      <c r="D3054" s="28">
        <v>45687.0</v>
      </c>
      <c r="E3054" s="16" t="s">
        <v>203</v>
      </c>
      <c r="F3054" s="10" t="str">
        <f t="array" ref="F3054">IFERROR(XLOOKUP(E3054,Operadores!A:A,Operadores!B:B))</f>
        <v>GORHUG</v>
      </c>
      <c r="G3054" s="16" t="s">
        <v>17</v>
      </c>
      <c r="H3054" s="13">
        <v>19.40143</v>
      </c>
      <c r="I3054" s="18">
        <v>170.07</v>
      </c>
      <c r="J3054" s="15">
        <f t="shared" si="5"/>
        <v>3299.6012</v>
      </c>
      <c r="K3054" s="10" t="str">
        <f t="array" ref="K3054">IFERROR(XLOOKUP(G3054,'Tipo de Carga'!A:A,'Tipo de Carga'!B:B))</f>
        <v>Autoabasto</v>
      </c>
      <c r="L3054" s="10">
        <f t="shared" si="2"/>
        <v>5</v>
      </c>
      <c r="M3054" s="10">
        <f t="shared" si="3"/>
        <v>30</v>
      </c>
      <c r="N3054" s="10">
        <f t="shared" si="4"/>
        <v>1</v>
      </c>
      <c r="O3054" s="10" t="str">
        <f t="array" ref="O3054">IFERROR(XLOOKUP(G3054,'Tipo de Carga'!A:A,'Tipo de Carga'!C:C))</f>
        <v>Diesel</v>
      </c>
    </row>
    <row r="3055">
      <c r="A3055" s="16">
        <v>1727.0</v>
      </c>
      <c r="B3055" s="10" t="str">
        <f t="array" ref="B3055">IFERROR(XLOOKUP(A3055,'Asignacion Ene'!A:A,'Asignacion Ene'!C:C))</f>
        <v>Liverpool Local</v>
      </c>
      <c r="C3055" s="10" t="str">
        <f t="array" ref="C3055">IFERROR(XLOOKUP(A3055,'Asignacion Ene'!A:A,'Asignacion Ene'!B:B))</f>
        <v>EC-01</v>
      </c>
      <c r="D3055" s="28">
        <v>45687.0</v>
      </c>
      <c r="E3055" s="16" t="s">
        <v>204</v>
      </c>
      <c r="F3055" s="10" t="str">
        <f t="array" ref="F3055">IFERROR(XLOOKUP(E3055,Operadores!A:A,Operadores!B:B))</f>
        <v>VERPAN</v>
      </c>
      <c r="G3055" s="16" t="s">
        <v>17</v>
      </c>
      <c r="H3055" s="13">
        <v>19.40143</v>
      </c>
      <c r="I3055" s="18">
        <v>584.04</v>
      </c>
      <c r="J3055" s="15">
        <f t="shared" si="5"/>
        <v>11331.21118</v>
      </c>
      <c r="K3055" s="10" t="str">
        <f t="array" ref="K3055">IFERROR(XLOOKUP(G3055,'Tipo de Carga'!A:A,'Tipo de Carga'!B:B))</f>
        <v>Autoabasto</v>
      </c>
      <c r="L3055" s="10">
        <f t="shared" si="2"/>
        <v>5</v>
      </c>
      <c r="M3055" s="10">
        <f t="shared" si="3"/>
        <v>30</v>
      </c>
      <c r="N3055" s="10">
        <f t="shared" si="4"/>
        <v>1</v>
      </c>
      <c r="O3055" s="10" t="str">
        <f t="array" ref="O3055">IFERROR(XLOOKUP(G3055,'Tipo de Carga'!A:A,'Tipo de Carga'!C:C))</f>
        <v>Diesel</v>
      </c>
    </row>
    <row r="3056">
      <c r="A3056" s="16">
        <v>2035.0</v>
      </c>
      <c r="B3056" s="10" t="str">
        <f t="array" ref="B3056">IFERROR(XLOOKUP(A3056,'Asignacion Ene'!A:A,'Asignacion Ene'!C:C))</f>
        <v>Liverpool Local</v>
      </c>
      <c r="C3056" s="10" t="str">
        <f t="array" ref="C3056">IFERROR(XLOOKUP(A3056,'Asignacion Ene'!A:A,'Asignacion Ene'!B:B))</f>
        <v>EC-01</v>
      </c>
      <c r="D3056" s="28">
        <v>45687.0</v>
      </c>
      <c r="E3056" s="16" t="s">
        <v>66</v>
      </c>
      <c r="F3056" s="10" t="str">
        <f t="array" ref="F3056">IFERROR(XLOOKUP(E3056,Operadores!A:A,Operadores!B:B))</f>
        <v>LOPALF</v>
      </c>
      <c r="G3056" s="16" t="s">
        <v>17</v>
      </c>
      <c r="H3056" s="13">
        <v>19.40143</v>
      </c>
      <c r="I3056" s="18">
        <v>157.47</v>
      </c>
      <c r="J3056" s="15">
        <f t="shared" si="5"/>
        <v>3055.143182</v>
      </c>
      <c r="K3056" s="10" t="str">
        <f t="array" ref="K3056">IFERROR(XLOOKUP(G3056,'Tipo de Carga'!A:A,'Tipo de Carga'!B:B))</f>
        <v>Autoabasto</v>
      </c>
      <c r="L3056" s="10">
        <f t="shared" si="2"/>
        <v>5</v>
      </c>
      <c r="M3056" s="10">
        <f t="shared" si="3"/>
        <v>30</v>
      </c>
      <c r="N3056" s="10">
        <f t="shared" si="4"/>
        <v>1</v>
      </c>
      <c r="O3056" s="10" t="str">
        <f t="array" ref="O3056">IFERROR(XLOOKUP(G3056,'Tipo de Carga'!A:A,'Tipo de Carga'!C:C))</f>
        <v>Diesel</v>
      </c>
    </row>
    <row r="3057">
      <c r="A3057" s="16">
        <v>2040.0</v>
      </c>
      <c r="B3057" s="10" t="str">
        <f t="array" ref="B3057">IFERROR(XLOOKUP(A3057,'Asignacion Ene'!A:A,'Asignacion Ene'!C:C))</f>
        <v>Liverpool Local</v>
      </c>
      <c r="C3057" s="10" t="str">
        <f t="array" ref="C3057">IFERROR(XLOOKUP(A3057,'Asignacion Ene'!A:A,'Asignacion Ene'!B:B))</f>
        <v>EC-01</v>
      </c>
      <c r="D3057" s="28">
        <v>45687.0</v>
      </c>
      <c r="E3057" s="16" t="s">
        <v>69</v>
      </c>
      <c r="F3057" s="10" t="str">
        <f t="array" ref="F3057">IFERROR(XLOOKUP(E3057,Operadores!A:A,Operadores!B:B))</f>
        <v>GONAL01</v>
      </c>
      <c r="G3057" s="16" t="s">
        <v>17</v>
      </c>
      <c r="H3057" s="13">
        <v>19.40143</v>
      </c>
      <c r="I3057" s="18">
        <v>115.49</v>
      </c>
      <c r="J3057" s="15">
        <f t="shared" si="5"/>
        <v>2240.671151</v>
      </c>
      <c r="K3057" s="10" t="str">
        <f t="array" ref="K3057">IFERROR(XLOOKUP(G3057,'Tipo de Carga'!A:A,'Tipo de Carga'!B:B))</f>
        <v>Autoabasto</v>
      </c>
      <c r="L3057" s="10">
        <f t="shared" si="2"/>
        <v>5</v>
      </c>
      <c r="M3057" s="10">
        <f t="shared" si="3"/>
        <v>30</v>
      </c>
      <c r="N3057" s="10">
        <f t="shared" si="4"/>
        <v>1</v>
      </c>
      <c r="O3057" s="10" t="str">
        <f t="array" ref="O3057">IFERROR(XLOOKUP(G3057,'Tipo de Carga'!A:A,'Tipo de Carga'!C:C))</f>
        <v>Diesel</v>
      </c>
    </row>
    <row r="3058">
      <c r="A3058" s="16">
        <v>2042.0</v>
      </c>
      <c r="B3058" s="10" t="str">
        <f t="array" ref="B3058">IFERROR(XLOOKUP(A3058,'Asignacion Ene'!A:A,'Asignacion Ene'!C:C))</f>
        <v>Liverpool Local</v>
      </c>
      <c r="C3058" s="10" t="str">
        <f t="array" ref="C3058">IFERROR(XLOOKUP(A3058,'Asignacion Ene'!A:A,'Asignacion Ene'!B:B))</f>
        <v>EC-01</v>
      </c>
      <c r="D3058" s="28">
        <v>45687.0</v>
      </c>
      <c r="E3058" s="16" t="s">
        <v>150</v>
      </c>
      <c r="F3058" s="10" t="str">
        <f t="array" ref="F3058">IFERROR(XLOOKUP(E3058,Operadores!A:A,Operadores!B:B))</f>
        <v>JUAOSC</v>
      </c>
      <c r="G3058" s="16" t="s">
        <v>17</v>
      </c>
      <c r="H3058" s="13">
        <v>19.40143</v>
      </c>
      <c r="I3058" s="18">
        <v>262.0</v>
      </c>
      <c r="J3058" s="15">
        <f t="shared" si="5"/>
        <v>5083.17466</v>
      </c>
      <c r="K3058" s="10" t="str">
        <f t="array" ref="K3058">IFERROR(XLOOKUP(G3058,'Tipo de Carga'!A:A,'Tipo de Carga'!B:B))</f>
        <v>Autoabasto</v>
      </c>
      <c r="L3058" s="10">
        <f t="shared" si="2"/>
        <v>5</v>
      </c>
      <c r="M3058" s="10">
        <f t="shared" si="3"/>
        <v>30</v>
      </c>
      <c r="N3058" s="10">
        <f t="shared" si="4"/>
        <v>1</v>
      </c>
      <c r="O3058" s="10" t="str">
        <f t="array" ref="O3058">IFERROR(XLOOKUP(G3058,'Tipo de Carga'!A:A,'Tipo de Carga'!C:C))</f>
        <v>Diesel</v>
      </c>
    </row>
    <row r="3059">
      <c r="A3059" s="16">
        <v>2003.0</v>
      </c>
      <c r="B3059" s="10" t="str">
        <f t="array" ref="B3059">IFERROR(XLOOKUP(A3059,'Asignacion Ene'!A:A,'Asignacion Ene'!C:C))</f>
        <v>MeLi Dedicado TD</v>
      </c>
      <c r="C3059" s="10" t="str">
        <f t="array" ref="C3059">IFERROR(XLOOKUP(A3059,'Asignacion Ene'!A:A,'Asignacion Ene'!B:B))</f>
        <v>EC-05</v>
      </c>
      <c r="D3059" s="28">
        <v>45687.0</v>
      </c>
      <c r="E3059" s="16" t="s">
        <v>59</v>
      </c>
      <c r="F3059" s="10" t="str">
        <f t="array" ref="F3059">IFERROR(XLOOKUP(E3059,Operadores!A:A,Operadores!B:B))</f>
        <v>ESCJOR</v>
      </c>
      <c r="G3059" s="16" t="s">
        <v>17</v>
      </c>
      <c r="H3059" s="13">
        <v>19.40143</v>
      </c>
      <c r="I3059" s="18">
        <v>498.93</v>
      </c>
      <c r="J3059" s="15">
        <f t="shared" si="5"/>
        <v>9679.95547</v>
      </c>
      <c r="K3059" s="10" t="str">
        <f t="array" ref="K3059">IFERROR(XLOOKUP(G3059,'Tipo de Carga'!A:A,'Tipo de Carga'!B:B))</f>
        <v>Autoabasto</v>
      </c>
      <c r="L3059" s="10">
        <f t="shared" si="2"/>
        <v>5</v>
      </c>
      <c r="M3059" s="10">
        <f t="shared" si="3"/>
        <v>30</v>
      </c>
      <c r="N3059" s="10">
        <f t="shared" si="4"/>
        <v>1</v>
      </c>
      <c r="O3059" s="10" t="str">
        <f t="array" ref="O3059">IFERROR(XLOOKUP(G3059,'Tipo de Carga'!A:A,'Tipo de Carga'!C:C))</f>
        <v>Diesel</v>
      </c>
    </row>
    <row r="3060">
      <c r="A3060" s="16">
        <v>1870.0</v>
      </c>
      <c r="B3060" s="10" t="str">
        <f t="array" ref="B3060">IFERROR(XLOOKUP(A3060,'Asignacion Ene'!A:A,'Asignacion Ene'!C:C))</f>
        <v>Circuitos</v>
      </c>
      <c r="C3060" s="10" t="str">
        <f t="array" ref="C3060">IFERROR(XLOOKUP(A3060,'Asignacion Ene'!A:A,'Asignacion Ene'!B:B))</f>
        <v>EC-03</v>
      </c>
      <c r="D3060" s="28">
        <v>45687.0</v>
      </c>
      <c r="E3060" s="16" t="s">
        <v>18</v>
      </c>
      <c r="F3060" s="10" t="str">
        <f t="array" ref="F3060">IFERROR(XLOOKUP(E3060,Operadores!A:A,Operadores!B:B))</f>
        <v>RIOFE</v>
      </c>
      <c r="G3060" s="16" t="s">
        <v>17</v>
      </c>
      <c r="H3060" s="13">
        <v>19.40143</v>
      </c>
      <c r="I3060" s="18">
        <v>580.01</v>
      </c>
      <c r="J3060" s="15">
        <f t="shared" si="5"/>
        <v>11253.02341</v>
      </c>
      <c r="K3060" s="10" t="str">
        <f t="array" ref="K3060">IFERROR(XLOOKUP(G3060,'Tipo de Carga'!A:A,'Tipo de Carga'!B:B))</f>
        <v>Autoabasto</v>
      </c>
      <c r="L3060" s="10">
        <f t="shared" si="2"/>
        <v>5</v>
      </c>
      <c r="M3060" s="10">
        <f t="shared" si="3"/>
        <v>30</v>
      </c>
      <c r="N3060" s="10">
        <f t="shared" si="4"/>
        <v>1</v>
      </c>
      <c r="O3060" s="10" t="str">
        <f t="array" ref="O3060">IFERROR(XLOOKUP(G3060,'Tipo de Carga'!A:A,'Tipo de Carga'!C:C))</f>
        <v>Diesel</v>
      </c>
    </row>
    <row r="3061">
      <c r="A3061" s="16">
        <v>1724.0</v>
      </c>
      <c r="B3061" s="10" t="str">
        <f t="array" ref="B3061">IFERROR(XLOOKUP(A3061,'Asignacion Ene'!A:A,'Asignacion Ene'!C:C))</f>
        <v>Liverpool Local</v>
      </c>
      <c r="C3061" s="10" t="str">
        <f t="array" ref="C3061">IFERROR(XLOOKUP(A3061,'Asignacion Ene'!A:A,'Asignacion Ene'!B:B))</f>
        <v>EC-01</v>
      </c>
      <c r="D3061" s="28">
        <v>45687.0</v>
      </c>
      <c r="E3061" s="16" t="s">
        <v>57</v>
      </c>
      <c r="F3061" s="10" t="str">
        <f t="array" ref="F3061">IFERROR(XLOOKUP(E3061,Operadores!A:A,Operadores!B:B))</f>
        <v>REYJA01</v>
      </c>
      <c r="G3061" s="16" t="s">
        <v>17</v>
      </c>
      <c r="H3061" s="13">
        <v>19.40143</v>
      </c>
      <c r="I3061" s="18">
        <v>148.14</v>
      </c>
      <c r="J3061" s="15">
        <f t="shared" si="5"/>
        <v>2874.12784</v>
      </c>
      <c r="K3061" s="10" t="str">
        <f t="array" ref="K3061">IFERROR(XLOOKUP(G3061,'Tipo de Carga'!A:A,'Tipo de Carga'!B:B))</f>
        <v>Autoabasto</v>
      </c>
      <c r="L3061" s="10">
        <f t="shared" si="2"/>
        <v>5</v>
      </c>
      <c r="M3061" s="10">
        <f t="shared" si="3"/>
        <v>30</v>
      </c>
      <c r="N3061" s="10">
        <f t="shared" si="4"/>
        <v>1</v>
      </c>
      <c r="O3061" s="10" t="str">
        <f t="array" ref="O3061">IFERROR(XLOOKUP(G3061,'Tipo de Carga'!A:A,'Tipo de Carga'!C:C))</f>
        <v>Diesel</v>
      </c>
    </row>
    <row r="3062">
      <c r="A3062" s="16">
        <v>1827.0</v>
      </c>
      <c r="B3062" s="10" t="str">
        <f t="array" ref="B3062">IFERROR(XLOOKUP(A3062,'Asignacion Ene'!A:A,'Asignacion Ene'!C:C))</f>
        <v>Full Liver</v>
      </c>
      <c r="C3062" s="10" t="str">
        <f t="array" ref="C3062">IFERROR(XLOOKUP(A3062,'Asignacion Ene'!A:A,'Asignacion Ene'!B:B))</f>
        <v>EC-01</v>
      </c>
      <c r="D3062" s="28">
        <v>45687.0</v>
      </c>
      <c r="E3062" s="16" t="s">
        <v>29</v>
      </c>
      <c r="F3062" s="10" t="str">
        <f t="array" ref="F3062">IFERROR(XLOOKUP(E3062,Operadores!A:A,Operadores!B:B))</f>
        <v>ANGMA</v>
      </c>
      <c r="G3062" s="16" t="s">
        <v>17</v>
      </c>
      <c r="H3062" s="13">
        <v>19.40143</v>
      </c>
      <c r="I3062" s="18">
        <v>818.77</v>
      </c>
      <c r="J3062" s="15">
        <f t="shared" si="5"/>
        <v>15885.30884</v>
      </c>
      <c r="K3062" s="10" t="str">
        <f t="array" ref="K3062">IFERROR(XLOOKUP(G3062,'Tipo de Carga'!A:A,'Tipo de Carga'!B:B))</f>
        <v>Autoabasto</v>
      </c>
      <c r="L3062" s="10">
        <f t="shared" si="2"/>
        <v>5</v>
      </c>
      <c r="M3062" s="10">
        <f t="shared" si="3"/>
        <v>30</v>
      </c>
      <c r="N3062" s="10">
        <f t="shared" si="4"/>
        <v>1</v>
      </c>
      <c r="O3062" s="10" t="str">
        <f t="array" ref="O3062">IFERROR(XLOOKUP(G3062,'Tipo de Carga'!A:A,'Tipo de Carga'!C:C))</f>
        <v>Diesel</v>
      </c>
    </row>
    <row r="3063">
      <c r="A3063" s="16">
        <v>1956.0</v>
      </c>
      <c r="B3063" s="10" t="str">
        <f t="array" ref="B3063">IFERROR(XLOOKUP(A3063,'Asignacion Ene'!A:A,'Asignacion Ene'!C:C))</f>
        <v>MeLi asignado SD</v>
      </c>
      <c r="C3063" s="10" t="str">
        <f t="array" ref="C3063">IFERROR(XLOOKUP(A3063,'Asignacion Ene'!A:A,'Asignacion Ene'!B:B))</f>
        <v>EC-05</v>
      </c>
      <c r="D3063" s="28">
        <v>45687.0</v>
      </c>
      <c r="E3063" s="16" t="s">
        <v>38</v>
      </c>
      <c r="F3063" s="10" t="str">
        <f t="array" ref="F3063">IFERROR(XLOOKUP(E3063,Operadores!A:A,Operadores!B:B))</f>
        <v>BENMAX</v>
      </c>
      <c r="G3063" s="16" t="s">
        <v>17</v>
      </c>
      <c r="H3063" s="13">
        <v>19.40143</v>
      </c>
      <c r="I3063" s="18">
        <v>370.18</v>
      </c>
      <c r="J3063" s="15">
        <f t="shared" si="5"/>
        <v>7182.021357</v>
      </c>
      <c r="K3063" s="10" t="str">
        <f t="array" ref="K3063">IFERROR(XLOOKUP(G3063,'Tipo de Carga'!A:A,'Tipo de Carga'!B:B))</f>
        <v>Autoabasto</v>
      </c>
      <c r="L3063" s="10">
        <f t="shared" si="2"/>
        <v>5</v>
      </c>
      <c r="M3063" s="10">
        <f t="shared" si="3"/>
        <v>30</v>
      </c>
      <c r="N3063" s="10">
        <f t="shared" si="4"/>
        <v>1</v>
      </c>
      <c r="O3063" s="10" t="str">
        <f t="array" ref="O3063">IFERROR(XLOOKUP(G3063,'Tipo de Carga'!A:A,'Tipo de Carga'!C:C))</f>
        <v>Diesel</v>
      </c>
    </row>
    <row r="3064">
      <c r="A3064" s="16">
        <v>2021.0</v>
      </c>
      <c r="B3064" s="10" t="str">
        <f t="array" ref="B3064">IFERROR(XLOOKUP(A3064,'Asignacion Ene'!A:A,'Asignacion Ene'!C:C))</f>
        <v>MeLi Dedicado Merida</v>
      </c>
      <c r="C3064" s="10" t="str">
        <f t="array" ref="C3064">IFERROR(XLOOKUP(A3064,'Asignacion Ene'!A:A,'Asignacion Ene'!B:B))</f>
        <v>EC-05</v>
      </c>
      <c r="D3064" s="28">
        <v>45687.0</v>
      </c>
      <c r="E3064" s="16" t="s">
        <v>179</v>
      </c>
      <c r="F3064" s="10" t="str">
        <f t="array" ref="F3064">IFERROR(XLOOKUP(E3064,Operadores!A:A,Operadores!B:B))</f>
        <v>GUTIRV</v>
      </c>
      <c r="G3064" s="16" t="s">
        <v>17</v>
      </c>
      <c r="H3064" s="13">
        <v>19.40143</v>
      </c>
      <c r="I3064" s="18">
        <v>274.7</v>
      </c>
      <c r="J3064" s="15">
        <f t="shared" si="5"/>
        <v>5329.572821</v>
      </c>
      <c r="K3064" s="10" t="str">
        <f t="array" ref="K3064">IFERROR(XLOOKUP(G3064,'Tipo de Carga'!A:A,'Tipo de Carga'!B:B))</f>
        <v>Autoabasto</v>
      </c>
      <c r="L3064" s="10">
        <f t="shared" si="2"/>
        <v>5</v>
      </c>
      <c r="M3064" s="10">
        <f t="shared" si="3"/>
        <v>30</v>
      </c>
      <c r="N3064" s="10">
        <f t="shared" si="4"/>
        <v>1</v>
      </c>
      <c r="O3064" s="10" t="str">
        <f t="array" ref="O3064">IFERROR(XLOOKUP(G3064,'Tipo de Carga'!A:A,'Tipo de Carga'!C:C))</f>
        <v>Diesel</v>
      </c>
    </row>
    <row r="3065">
      <c r="A3065" s="16">
        <v>2006.0</v>
      </c>
      <c r="B3065" s="10" t="str">
        <f t="array" ref="B3065">IFERROR(XLOOKUP(A3065,'Asignacion Ene'!A:A,'Asignacion Ene'!C:C))</f>
        <v>MeLi Dedicado Merida</v>
      </c>
      <c r="C3065" s="10" t="str">
        <f t="array" ref="C3065">IFERROR(XLOOKUP(A3065,'Asignacion Ene'!A:A,'Asignacion Ene'!B:B))</f>
        <v>EC-05</v>
      </c>
      <c r="D3065" s="28">
        <v>45687.0</v>
      </c>
      <c r="E3065" s="16" t="s">
        <v>178</v>
      </c>
      <c r="F3065" s="10" t="str">
        <f t="array" ref="F3065">IFERROR(XLOOKUP(E3065,Operadores!A:A,Operadores!B:B))</f>
        <v>ESTAN</v>
      </c>
      <c r="G3065" s="16" t="s">
        <v>17</v>
      </c>
      <c r="H3065" s="13">
        <v>19.40143</v>
      </c>
      <c r="I3065" s="18">
        <v>326.0</v>
      </c>
      <c r="J3065" s="15">
        <f t="shared" si="5"/>
        <v>6324.86618</v>
      </c>
      <c r="K3065" s="10" t="str">
        <f t="array" ref="K3065">IFERROR(XLOOKUP(G3065,'Tipo de Carga'!A:A,'Tipo de Carga'!B:B))</f>
        <v>Autoabasto</v>
      </c>
      <c r="L3065" s="10">
        <f t="shared" si="2"/>
        <v>5</v>
      </c>
      <c r="M3065" s="10">
        <f t="shared" si="3"/>
        <v>30</v>
      </c>
      <c r="N3065" s="10">
        <f t="shared" si="4"/>
        <v>1</v>
      </c>
      <c r="O3065" s="10" t="str">
        <f t="array" ref="O3065">IFERROR(XLOOKUP(G3065,'Tipo de Carga'!A:A,'Tipo de Carga'!C:C))</f>
        <v>Diesel</v>
      </c>
    </row>
    <row r="3066">
      <c r="A3066" s="16">
        <v>2013.0</v>
      </c>
      <c r="B3066" s="10" t="str">
        <f t="array" ref="B3066">IFERROR(XLOOKUP(A3066,'Asignacion Ene'!A:A,'Asignacion Ene'!C:C))</f>
        <v>MeLi Dedicado Merida</v>
      </c>
      <c r="C3066" s="10" t="str">
        <f t="array" ref="C3066">IFERROR(XLOOKUP(A3066,'Asignacion Ene'!A:A,'Asignacion Ene'!B:B))</f>
        <v>EC-05</v>
      </c>
      <c r="D3066" s="28">
        <v>45687.0</v>
      </c>
      <c r="E3066" s="16" t="s">
        <v>417</v>
      </c>
      <c r="F3066" s="10" t="str">
        <f t="array" ref="F3066">IFERROR(XLOOKUP(E3066,Operadores!A:A,Operadores!B:B))</f>
        <v>MONJON</v>
      </c>
      <c r="G3066" s="16" t="s">
        <v>17</v>
      </c>
      <c r="H3066" s="13">
        <v>19.40143</v>
      </c>
      <c r="I3066" s="18">
        <v>295.18</v>
      </c>
      <c r="J3066" s="15">
        <f t="shared" si="5"/>
        <v>5726.914107</v>
      </c>
      <c r="K3066" s="10" t="str">
        <f t="array" ref="K3066">IFERROR(XLOOKUP(G3066,'Tipo de Carga'!A:A,'Tipo de Carga'!B:B))</f>
        <v>Autoabasto</v>
      </c>
      <c r="L3066" s="10">
        <f t="shared" si="2"/>
        <v>5</v>
      </c>
      <c r="M3066" s="10">
        <f t="shared" si="3"/>
        <v>30</v>
      </c>
      <c r="N3066" s="10">
        <f t="shared" si="4"/>
        <v>1</v>
      </c>
      <c r="O3066" s="10" t="str">
        <f t="array" ref="O3066">IFERROR(XLOOKUP(G3066,'Tipo de Carga'!A:A,'Tipo de Carga'!C:C))</f>
        <v>Diesel</v>
      </c>
    </row>
    <row r="3067">
      <c r="A3067" s="16">
        <v>2022.0</v>
      </c>
      <c r="B3067" s="10" t="str">
        <f t="array" ref="B3067">IFERROR(XLOOKUP(A3067,'Asignacion Ene'!A:A,'Asignacion Ene'!C:C))</f>
        <v>MeLi Dedicado TD</v>
      </c>
      <c r="C3067" s="10" t="str">
        <f t="array" ref="C3067">IFERROR(XLOOKUP(A3067,'Asignacion Ene'!A:A,'Asignacion Ene'!B:B))</f>
        <v>EC-05</v>
      </c>
      <c r="D3067" s="28">
        <v>45687.0</v>
      </c>
      <c r="E3067" s="16" t="s">
        <v>183</v>
      </c>
      <c r="F3067" s="10" t="str">
        <f t="array" ref="F3067">IFERROR(XLOOKUP(E3067,Operadores!A:A,Operadores!B:B))</f>
        <v>DELBL</v>
      </c>
      <c r="G3067" s="16" t="s">
        <v>17</v>
      </c>
      <c r="H3067" s="13">
        <v>19.40143</v>
      </c>
      <c r="I3067" s="18">
        <v>511.86</v>
      </c>
      <c r="J3067" s="15">
        <f t="shared" si="5"/>
        <v>9930.81596</v>
      </c>
      <c r="K3067" s="10" t="str">
        <f t="array" ref="K3067">IFERROR(XLOOKUP(G3067,'Tipo de Carga'!A:A,'Tipo de Carga'!B:B))</f>
        <v>Autoabasto</v>
      </c>
      <c r="L3067" s="10">
        <f t="shared" si="2"/>
        <v>5</v>
      </c>
      <c r="M3067" s="10">
        <f t="shared" si="3"/>
        <v>30</v>
      </c>
      <c r="N3067" s="10">
        <f t="shared" si="4"/>
        <v>1</v>
      </c>
      <c r="O3067" s="10" t="str">
        <f t="array" ref="O3067">IFERROR(XLOOKUP(G3067,'Tipo de Carga'!A:A,'Tipo de Carga'!C:C))</f>
        <v>Diesel</v>
      </c>
    </row>
    <row r="3068">
      <c r="A3068" s="16">
        <v>1890.0</v>
      </c>
      <c r="B3068" s="10" t="str">
        <f t="array" ref="B3068">IFERROR(XLOOKUP(A3068,'Asignacion Ene'!A:A,'Asignacion Ene'!C:C))</f>
        <v>Available</v>
      </c>
      <c r="C3068" s="10" t="str">
        <f t="array" ref="C3068">IFERROR(XLOOKUP(A3068,'Asignacion Ene'!A:A,'Asignacion Ene'!B:B))</f>
        <v>TTE</v>
      </c>
      <c r="D3068" s="28">
        <v>45687.0</v>
      </c>
      <c r="E3068" s="16" t="s">
        <v>405</v>
      </c>
      <c r="F3068" s="10" t="str">
        <f t="array" ref="F3068">IFERROR(XLOOKUP(E3068,Operadores!A:A,Operadores!B:B))</f>
        <v>OSOCA01</v>
      </c>
      <c r="G3068" s="16" t="s">
        <v>77</v>
      </c>
      <c r="H3068" s="13">
        <v>20.61695</v>
      </c>
      <c r="I3068" s="18">
        <v>711.04</v>
      </c>
      <c r="J3068" s="15">
        <f t="shared" si="5"/>
        <v>14659.47613</v>
      </c>
      <c r="K3068" s="10" t="str">
        <f t="array" ref="K3068">IFERROR(XLOOKUP(G3068,'Tipo de Carga'!A:A,'Tipo de Carga'!B:B))</f>
        <v>Autoabasto</v>
      </c>
      <c r="L3068" s="10">
        <f t="shared" si="2"/>
        <v>5</v>
      </c>
      <c r="M3068" s="10">
        <f t="shared" si="3"/>
        <v>30</v>
      </c>
      <c r="N3068" s="10">
        <f t="shared" si="4"/>
        <v>1</v>
      </c>
      <c r="O3068" s="10" t="str">
        <f t="array" ref="O3068">IFERROR(XLOOKUP(G3068,'Tipo de Carga'!A:A,'Tipo de Carga'!C:C))</f>
        <v>Diesel</v>
      </c>
    </row>
    <row r="3069">
      <c r="A3069" s="16">
        <v>1792.0</v>
      </c>
      <c r="B3069" s="10" t="str">
        <f t="array" ref="B3069">IFERROR(XLOOKUP(A3069,'Asignacion Ene'!A:A,'Asignacion Ene'!C:C))</f>
        <v>Available</v>
      </c>
      <c r="C3069" s="10" t="str">
        <f t="array" ref="C3069">IFERROR(XLOOKUP(A3069,'Asignacion Ene'!A:A,'Asignacion Ene'!B:B))</f>
        <v>TTE</v>
      </c>
      <c r="D3069" s="28">
        <v>45687.0</v>
      </c>
      <c r="E3069" s="16" t="s">
        <v>207</v>
      </c>
      <c r="F3069" s="10" t="str">
        <f t="array" ref="F3069">IFERROR(XLOOKUP(E3069,Operadores!A:A,Operadores!B:B))</f>
        <v>LOPJOS03</v>
      </c>
      <c r="G3069" s="16" t="s">
        <v>77</v>
      </c>
      <c r="H3069" s="13">
        <v>20.61695</v>
      </c>
      <c r="I3069" s="18">
        <v>461.18</v>
      </c>
      <c r="J3069" s="15">
        <f t="shared" si="5"/>
        <v>9508.125001</v>
      </c>
      <c r="K3069" s="10" t="str">
        <f t="array" ref="K3069">IFERROR(XLOOKUP(G3069,'Tipo de Carga'!A:A,'Tipo de Carga'!B:B))</f>
        <v>Autoabasto</v>
      </c>
      <c r="L3069" s="10">
        <f t="shared" si="2"/>
        <v>5</v>
      </c>
      <c r="M3069" s="10">
        <f t="shared" si="3"/>
        <v>30</v>
      </c>
      <c r="N3069" s="10">
        <f t="shared" si="4"/>
        <v>1</v>
      </c>
      <c r="O3069" s="10" t="str">
        <f t="array" ref="O3069">IFERROR(XLOOKUP(G3069,'Tipo de Carga'!A:A,'Tipo de Carga'!C:C))</f>
        <v>Diesel</v>
      </c>
    </row>
    <row r="3070">
      <c r="A3070" s="16" t="s">
        <v>332</v>
      </c>
      <c r="B3070" s="10" t="str">
        <f t="array" ref="B3070">IFERROR(XLOOKUP(A3070,'Asignacion Ene'!A:A,'Asignacion Ene'!C:C))</f>
        <v/>
      </c>
      <c r="C3070" s="10" t="str">
        <f t="array" ref="C3070">IFERROR(XLOOKUP(A3070,'Asignacion Ene'!A:A,'Asignacion Ene'!B:B))</f>
        <v/>
      </c>
      <c r="D3070" s="28">
        <v>45687.0</v>
      </c>
      <c r="E3070" s="16" t="s">
        <v>32</v>
      </c>
      <c r="F3070" s="10" t="str">
        <f t="array" ref="F3070">IFERROR(XLOOKUP(E3070,Operadores!A:A,Operadores!B:B))</f>
        <v>MTTO</v>
      </c>
      <c r="G3070" s="16" t="s">
        <v>77</v>
      </c>
      <c r="H3070" s="13">
        <v>20.61695</v>
      </c>
      <c r="I3070" s="18">
        <v>101.21</v>
      </c>
      <c r="J3070" s="15">
        <f t="shared" si="5"/>
        <v>2086.64151</v>
      </c>
      <c r="K3070" s="10" t="str">
        <f t="array" ref="K3070">IFERROR(XLOOKUP(G3070,'Tipo de Carga'!A:A,'Tipo de Carga'!B:B))</f>
        <v>Autoabasto</v>
      </c>
      <c r="L3070" s="10">
        <f t="shared" si="2"/>
        <v>5</v>
      </c>
      <c r="M3070" s="10">
        <f t="shared" si="3"/>
        <v>30</v>
      </c>
      <c r="N3070" s="10">
        <f t="shared" si="4"/>
        <v>1</v>
      </c>
      <c r="O3070" s="10" t="str">
        <f t="array" ref="O3070">IFERROR(XLOOKUP(G3070,'Tipo de Carga'!A:A,'Tipo de Carga'!C:C))</f>
        <v>Diesel</v>
      </c>
    </row>
    <row r="3071">
      <c r="A3071" s="16">
        <v>1891.0</v>
      </c>
      <c r="B3071" s="10" t="str">
        <f t="array" ref="B3071">IFERROR(XLOOKUP(A3071,'Asignacion Ene'!A:A,'Asignacion Ene'!C:C))</f>
        <v>Circuitos</v>
      </c>
      <c r="C3071" s="10" t="str">
        <f t="array" ref="C3071">IFERROR(XLOOKUP(A3071,'Asignacion Ene'!A:A,'Asignacion Ene'!B:B))</f>
        <v>EC-03</v>
      </c>
      <c r="D3071" s="28">
        <v>45687.0</v>
      </c>
      <c r="E3071" s="16" t="s">
        <v>355</v>
      </c>
      <c r="F3071" s="10" t="str">
        <f t="array" ref="F3071">IFERROR(XLOOKUP(E3071,Operadores!A:A,Operadores!B:B))</f>
        <v>GONJOS03</v>
      </c>
      <c r="G3071" s="16" t="s">
        <v>77</v>
      </c>
      <c r="H3071" s="13">
        <v>20.61695</v>
      </c>
      <c r="I3071" s="18">
        <v>579.0</v>
      </c>
      <c r="J3071" s="15">
        <f t="shared" si="5"/>
        <v>11937.21405</v>
      </c>
      <c r="K3071" s="10" t="str">
        <f t="array" ref="K3071">IFERROR(XLOOKUP(G3071,'Tipo de Carga'!A:A,'Tipo de Carga'!B:B))</f>
        <v>Autoabasto</v>
      </c>
      <c r="L3071" s="10">
        <f t="shared" si="2"/>
        <v>5</v>
      </c>
      <c r="M3071" s="10">
        <f t="shared" si="3"/>
        <v>30</v>
      </c>
      <c r="N3071" s="10">
        <f t="shared" si="4"/>
        <v>1</v>
      </c>
      <c r="O3071" s="10" t="str">
        <f t="array" ref="O3071">IFERROR(XLOOKUP(G3071,'Tipo de Carga'!A:A,'Tipo de Carga'!C:C))</f>
        <v>Diesel</v>
      </c>
    </row>
    <row r="3072">
      <c r="A3072" s="16">
        <v>2108.0</v>
      </c>
      <c r="B3072" s="10" t="str">
        <f t="array" ref="B3072">IFERROR(XLOOKUP(A3072,'Asignacion Ene'!A:A,'Asignacion Ene'!C:C))</f>
        <v>Available</v>
      </c>
      <c r="C3072" s="10" t="str">
        <f t="array" ref="C3072">IFERROR(XLOOKUP(A3072,'Asignacion Ene'!A:A,'Asignacion Ene'!B:B))</f>
        <v>TTE</v>
      </c>
      <c r="D3072" s="28">
        <v>45687.0</v>
      </c>
      <c r="E3072" s="16" t="s">
        <v>184</v>
      </c>
      <c r="F3072" s="10" t="str">
        <f t="array" ref="F3072">IFERROR(XLOOKUP(E3072,Operadores!A:A,Operadores!B:B))</f>
        <v>ARASAL</v>
      </c>
      <c r="G3072" s="16" t="s">
        <v>77</v>
      </c>
      <c r="H3072" s="13">
        <v>20.61695</v>
      </c>
      <c r="I3072" s="18">
        <v>388.09</v>
      </c>
      <c r="J3072" s="15">
        <f t="shared" si="5"/>
        <v>8001.232126</v>
      </c>
      <c r="K3072" s="10" t="str">
        <f t="array" ref="K3072">IFERROR(XLOOKUP(G3072,'Tipo de Carga'!A:A,'Tipo de Carga'!B:B))</f>
        <v>Autoabasto</v>
      </c>
      <c r="L3072" s="10">
        <f t="shared" si="2"/>
        <v>5</v>
      </c>
      <c r="M3072" s="10">
        <f t="shared" si="3"/>
        <v>30</v>
      </c>
      <c r="N3072" s="10">
        <f t="shared" si="4"/>
        <v>1</v>
      </c>
      <c r="O3072" s="10" t="str">
        <f t="array" ref="O3072">IFERROR(XLOOKUP(G3072,'Tipo de Carga'!A:A,'Tipo de Carga'!C:C))</f>
        <v>Diesel</v>
      </c>
    </row>
    <row r="3073">
      <c r="A3073" s="16">
        <v>308.0</v>
      </c>
      <c r="B3073" s="10" t="str">
        <f t="array" ref="B3073">IFERROR(XLOOKUP(A3073,'Asignacion Ene'!A:A,'Asignacion Ene'!C:C))</f>
        <v>Sayer Thorton</v>
      </c>
      <c r="C3073" s="10" t="str">
        <f t="array" ref="C3073">IFERROR(XLOOKUP(A3073,'Asignacion Ene'!A:A,'Asignacion Ene'!B:B))</f>
        <v>EC-04</v>
      </c>
      <c r="D3073" s="28">
        <v>45687.0</v>
      </c>
      <c r="E3073" s="16" t="s">
        <v>76</v>
      </c>
      <c r="F3073" s="10" t="str">
        <f t="array" ref="F3073">IFERROR(XLOOKUP(E3073,Operadores!A:A,Operadores!B:B))</f>
        <v>FLOTIT</v>
      </c>
      <c r="G3073" s="16" t="s">
        <v>77</v>
      </c>
      <c r="H3073" s="13">
        <v>20.61695</v>
      </c>
      <c r="I3073" s="18">
        <v>295.16</v>
      </c>
      <c r="J3073" s="15">
        <f t="shared" si="5"/>
        <v>6085.298962</v>
      </c>
      <c r="K3073" s="10" t="str">
        <f t="array" ref="K3073">IFERROR(XLOOKUP(G3073,'Tipo de Carga'!A:A,'Tipo de Carga'!B:B))</f>
        <v>Autoabasto</v>
      </c>
      <c r="L3073" s="10">
        <f t="shared" si="2"/>
        <v>5</v>
      </c>
      <c r="M3073" s="10">
        <f t="shared" si="3"/>
        <v>30</v>
      </c>
      <c r="N3073" s="10">
        <f t="shared" si="4"/>
        <v>1</v>
      </c>
      <c r="O3073" s="10" t="str">
        <f t="array" ref="O3073">IFERROR(XLOOKUP(G3073,'Tipo de Carga'!A:A,'Tipo de Carga'!C:C))</f>
        <v>Diesel</v>
      </c>
    </row>
    <row r="3074">
      <c r="A3074" s="16">
        <v>1869.0</v>
      </c>
      <c r="B3074" s="10" t="str">
        <f t="array" ref="B3074">IFERROR(XLOOKUP(A3074,'Asignacion Ene'!A:A,'Asignacion Ene'!C:C))</f>
        <v>Circuitos</v>
      </c>
      <c r="C3074" s="10" t="str">
        <f t="array" ref="C3074">IFERROR(XLOOKUP(A3074,'Asignacion Ene'!A:A,'Asignacion Ene'!B:B))</f>
        <v>EC-03</v>
      </c>
      <c r="D3074" s="28">
        <v>45687.0</v>
      </c>
      <c r="E3074" s="16" t="s">
        <v>213</v>
      </c>
      <c r="F3074" s="10" t="str">
        <f t="array" ref="F3074">IFERROR(XLOOKUP(E3074,Operadores!A:A,Operadores!B:B))</f>
        <v>MERUBA</v>
      </c>
      <c r="G3074" s="16" t="s">
        <v>83</v>
      </c>
      <c r="H3074" s="13">
        <v>20.69454</v>
      </c>
      <c r="I3074" s="18">
        <v>480.04</v>
      </c>
      <c r="J3074" s="15">
        <f t="shared" si="5"/>
        <v>9934.206982</v>
      </c>
      <c r="K3074" s="10" t="str">
        <f t="array" ref="K3074">IFERROR(XLOOKUP(G3074,'Tipo de Carga'!A:A,'Tipo de Carga'!B:B))</f>
        <v>Autoabasto</v>
      </c>
      <c r="L3074" s="10">
        <f t="shared" si="2"/>
        <v>5</v>
      </c>
      <c r="M3074" s="10">
        <f t="shared" si="3"/>
        <v>30</v>
      </c>
      <c r="N3074" s="10">
        <f t="shared" si="4"/>
        <v>1</v>
      </c>
      <c r="O3074" s="10" t="str">
        <f t="array" ref="O3074">IFERROR(XLOOKUP(G3074,'Tipo de Carga'!A:A,'Tipo de Carga'!C:C))</f>
        <v>Diesel</v>
      </c>
    </row>
    <row r="3075">
      <c r="A3075" s="16">
        <v>1829.0</v>
      </c>
      <c r="B3075" s="10" t="str">
        <f t="array" ref="B3075">IFERROR(XLOOKUP(A3075,'Asignacion Ene'!A:A,'Asignacion Ene'!C:C))</f>
        <v>Circuitos</v>
      </c>
      <c r="C3075" s="10" t="str">
        <f t="array" ref="C3075">IFERROR(XLOOKUP(A3075,'Asignacion Ene'!A:A,'Asignacion Ene'!B:B))</f>
        <v>EC-03</v>
      </c>
      <c r="D3075" s="28">
        <v>45687.0</v>
      </c>
      <c r="E3075" s="16" t="s">
        <v>152</v>
      </c>
      <c r="F3075" s="10" t="str">
        <f t="array" ref="F3075">IFERROR(XLOOKUP(E3075,Operadores!A:A,Operadores!B:B))</f>
        <v>HERAL04</v>
      </c>
      <c r="G3075" s="16" t="s">
        <v>83</v>
      </c>
      <c r="H3075" s="13">
        <v>20.69454</v>
      </c>
      <c r="I3075" s="18">
        <v>300.62</v>
      </c>
      <c r="J3075" s="15">
        <f t="shared" si="5"/>
        <v>6221.192615</v>
      </c>
      <c r="K3075" s="10" t="str">
        <f t="array" ref="K3075">IFERROR(XLOOKUP(G3075,'Tipo de Carga'!A:A,'Tipo de Carga'!B:B))</f>
        <v>Autoabasto</v>
      </c>
      <c r="L3075" s="10">
        <f t="shared" si="2"/>
        <v>5</v>
      </c>
      <c r="M3075" s="10">
        <f t="shared" si="3"/>
        <v>30</v>
      </c>
      <c r="N3075" s="10">
        <f t="shared" si="4"/>
        <v>1</v>
      </c>
      <c r="O3075" s="10" t="str">
        <f t="array" ref="O3075">IFERROR(XLOOKUP(G3075,'Tipo de Carga'!A:A,'Tipo de Carga'!C:C))</f>
        <v>Diesel</v>
      </c>
    </row>
    <row r="3076">
      <c r="A3076" s="16">
        <v>2051.0</v>
      </c>
      <c r="B3076" s="10" t="str">
        <f t="array" ref="B3076">IFERROR(XLOOKUP(A3076,'Asignacion Ene'!A:A,'Asignacion Ene'!C:C))</f>
        <v>PISA Gdl</v>
      </c>
      <c r="C3076" s="10" t="str">
        <f t="array" ref="C3076">IFERROR(XLOOKUP(A3076,'Asignacion Ene'!A:A,'Asignacion Ene'!B:B))</f>
        <v>EC-06</v>
      </c>
      <c r="D3076" s="28">
        <v>45687.0</v>
      </c>
      <c r="E3076" s="16" t="s">
        <v>160</v>
      </c>
      <c r="F3076" s="10" t="str">
        <f t="array" ref="F3076">IFERROR(XLOOKUP(E3076,Operadores!A:A,Operadores!B:B))</f>
        <v>CARGUS</v>
      </c>
      <c r="G3076" s="16" t="s">
        <v>83</v>
      </c>
      <c r="H3076" s="13">
        <v>20.69454</v>
      </c>
      <c r="I3076" s="18">
        <v>478.18</v>
      </c>
      <c r="J3076" s="15">
        <f t="shared" si="5"/>
        <v>9895.715137</v>
      </c>
      <c r="K3076" s="10" t="str">
        <f t="array" ref="K3076">IFERROR(XLOOKUP(G3076,'Tipo de Carga'!A:A,'Tipo de Carga'!B:B))</f>
        <v>Autoabasto</v>
      </c>
      <c r="L3076" s="10">
        <f t="shared" si="2"/>
        <v>5</v>
      </c>
      <c r="M3076" s="10">
        <f t="shared" si="3"/>
        <v>30</v>
      </c>
      <c r="N3076" s="10">
        <f t="shared" si="4"/>
        <v>1</v>
      </c>
      <c r="O3076" s="10" t="str">
        <f t="array" ref="O3076">IFERROR(XLOOKUP(G3076,'Tipo de Carga'!A:A,'Tipo de Carga'!C:C))</f>
        <v>Diesel</v>
      </c>
    </row>
    <row r="3077">
      <c r="A3077" s="16">
        <v>2077.0</v>
      </c>
      <c r="B3077" s="10" t="str">
        <f t="array" ref="B3077">IFERROR(XLOOKUP(A3077,'Asignacion Ene'!A:A,'Asignacion Ene'!C:C))</f>
        <v>PISA Gdl</v>
      </c>
      <c r="C3077" s="10" t="str">
        <f t="array" ref="C3077">IFERROR(XLOOKUP(A3077,'Asignacion Ene'!A:A,'Asignacion Ene'!B:B))</f>
        <v>EC-06</v>
      </c>
      <c r="D3077" s="28">
        <v>45687.0</v>
      </c>
      <c r="E3077" s="16" t="s">
        <v>158</v>
      </c>
      <c r="F3077" s="10" t="str">
        <f t="array" ref="F3077">IFERROR(XLOOKUP(E3077,Operadores!A:A,Operadores!B:B))</f>
        <v>SANVIC01</v>
      </c>
      <c r="G3077" s="16" t="s">
        <v>83</v>
      </c>
      <c r="H3077" s="13">
        <v>20.69454</v>
      </c>
      <c r="I3077" s="18">
        <v>519.86</v>
      </c>
      <c r="J3077" s="15">
        <f t="shared" si="5"/>
        <v>10758.26356</v>
      </c>
      <c r="K3077" s="10" t="str">
        <f t="array" ref="K3077">IFERROR(XLOOKUP(G3077,'Tipo de Carga'!A:A,'Tipo de Carga'!B:B))</f>
        <v>Autoabasto</v>
      </c>
      <c r="L3077" s="10">
        <f t="shared" si="2"/>
        <v>5</v>
      </c>
      <c r="M3077" s="10">
        <f t="shared" si="3"/>
        <v>30</v>
      </c>
      <c r="N3077" s="10">
        <f t="shared" si="4"/>
        <v>1</v>
      </c>
      <c r="O3077" s="10" t="str">
        <f t="array" ref="O3077">IFERROR(XLOOKUP(G3077,'Tipo de Carga'!A:A,'Tipo de Carga'!C:C))</f>
        <v>Diesel</v>
      </c>
    </row>
    <row r="3078">
      <c r="A3078" s="16">
        <v>2041.0</v>
      </c>
      <c r="B3078" s="10" t="str">
        <f t="array" ref="B3078">IFERROR(XLOOKUP(A3078,'Asignacion Ene'!A:A,'Asignacion Ene'!C:C))</f>
        <v>PISA Gdl</v>
      </c>
      <c r="C3078" s="10" t="str">
        <f t="array" ref="C3078">IFERROR(XLOOKUP(A3078,'Asignacion Ene'!A:A,'Asignacion Ene'!B:B))</f>
        <v>EC-06</v>
      </c>
      <c r="D3078" s="28">
        <v>45687.0</v>
      </c>
      <c r="E3078" s="16" t="s">
        <v>393</v>
      </c>
      <c r="F3078" s="10" t="str">
        <f t="array" ref="F3078">IFERROR(XLOOKUP(E3078,Operadores!A:A,Operadores!B:B))</f>
        <v>GONRAF</v>
      </c>
      <c r="G3078" s="16" t="s">
        <v>83</v>
      </c>
      <c r="H3078" s="13">
        <v>20.69454</v>
      </c>
      <c r="I3078" s="18">
        <v>610.37</v>
      </c>
      <c r="J3078" s="15">
        <f t="shared" si="5"/>
        <v>12631.32638</v>
      </c>
      <c r="K3078" s="10" t="str">
        <f t="array" ref="K3078">IFERROR(XLOOKUP(G3078,'Tipo de Carga'!A:A,'Tipo de Carga'!B:B))</f>
        <v>Autoabasto</v>
      </c>
      <c r="L3078" s="10">
        <f t="shared" si="2"/>
        <v>5</v>
      </c>
      <c r="M3078" s="10">
        <f t="shared" si="3"/>
        <v>30</v>
      </c>
      <c r="N3078" s="10">
        <f t="shared" si="4"/>
        <v>1</v>
      </c>
      <c r="O3078" s="10" t="str">
        <f t="array" ref="O3078">IFERROR(XLOOKUP(G3078,'Tipo de Carga'!A:A,'Tipo de Carga'!C:C))</f>
        <v>Diesel</v>
      </c>
    </row>
    <row r="3079">
      <c r="A3079" s="16">
        <v>2084.0</v>
      </c>
      <c r="B3079" s="10" t="str">
        <f t="array" ref="B3079">IFERROR(XLOOKUP(A3079,'Asignacion Ene'!A:A,'Asignacion Ene'!C:C))</f>
        <v>PISA Gdl</v>
      </c>
      <c r="C3079" s="10" t="str">
        <f t="array" ref="C3079">IFERROR(XLOOKUP(A3079,'Asignacion Ene'!A:A,'Asignacion Ene'!B:B))</f>
        <v>EC-06</v>
      </c>
      <c r="D3079" s="28">
        <v>45687.0</v>
      </c>
      <c r="E3079" s="16" t="s">
        <v>216</v>
      </c>
      <c r="F3079" s="10" t="str">
        <f t="array" ref="F3079">IFERROR(XLOOKUP(E3079,Operadores!A:A,Operadores!B:B))</f>
        <v>LOPEDU</v>
      </c>
      <c r="G3079" s="16" t="s">
        <v>83</v>
      </c>
      <c r="H3079" s="13">
        <v>20.69454</v>
      </c>
      <c r="I3079" s="18">
        <v>826.88</v>
      </c>
      <c r="J3079" s="15">
        <f t="shared" si="5"/>
        <v>17111.90124</v>
      </c>
      <c r="K3079" s="10" t="str">
        <f t="array" ref="K3079">IFERROR(XLOOKUP(G3079,'Tipo de Carga'!A:A,'Tipo de Carga'!B:B))</f>
        <v>Autoabasto</v>
      </c>
      <c r="L3079" s="10">
        <f t="shared" si="2"/>
        <v>5</v>
      </c>
      <c r="M3079" s="10">
        <f t="shared" si="3"/>
        <v>30</v>
      </c>
      <c r="N3079" s="10">
        <f t="shared" si="4"/>
        <v>1</v>
      </c>
      <c r="O3079" s="10" t="str">
        <f t="array" ref="O3079">IFERROR(XLOOKUP(G3079,'Tipo de Carga'!A:A,'Tipo de Carga'!C:C))</f>
        <v>Diesel</v>
      </c>
    </row>
    <row r="3080">
      <c r="A3080" s="16">
        <v>2070.0</v>
      </c>
      <c r="B3080" s="10" t="str">
        <f t="array" ref="B3080">IFERROR(XLOOKUP(A3080,'Asignacion Ene'!A:A,'Asignacion Ene'!C:C))</f>
        <v>PISA Gdl</v>
      </c>
      <c r="C3080" s="10" t="str">
        <f t="array" ref="C3080">IFERROR(XLOOKUP(A3080,'Asignacion Ene'!A:A,'Asignacion Ene'!B:B))</f>
        <v>EC-06</v>
      </c>
      <c r="D3080" s="28">
        <v>45687.0</v>
      </c>
      <c r="E3080" s="16" t="s">
        <v>260</v>
      </c>
      <c r="F3080" s="10" t="str">
        <f t="array" ref="F3080">IFERROR(XLOOKUP(E3080,Operadores!A:A,Operadores!B:B))</f>
        <v>HUELUI</v>
      </c>
      <c r="G3080" s="16" t="s">
        <v>83</v>
      </c>
      <c r="H3080" s="13">
        <v>20.69454</v>
      </c>
      <c r="I3080" s="18">
        <v>583.45</v>
      </c>
      <c r="J3080" s="15">
        <f t="shared" si="5"/>
        <v>12074.22936</v>
      </c>
      <c r="K3080" s="10" t="str">
        <f t="array" ref="K3080">IFERROR(XLOOKUP(G3080,'Tipo de Carga'!A:A,'Tipo de Carga'!B:B))</f>
        <v>Autoabasto</v>
      </c>
      <c r="L3080" s="10">
        <f t="shared" si="2"/>
        <v>5</v>
      </c>
      <c r="M3080" s="10">
        <f t="shared" si="3"/>
        <v>30</v>
      </c>
      <c r="N3080" s="10">
        <f t="shared" si="4"/>
        <v>1</v>
      </c>
      <c r="O3080" s="10" t="str">
        <f t="array" ref="O3080">IFERROR(XLOOKUP(G3080,'Tipo de Carga'!A:A,'Tipo de Carga'!C:C))</f>
        <v>Diesel</v>
      </c>
    </row>
    <row r="3081">
      <c r="A3081" s="16">
        <v>2060.0</v>
      </c>
      <c r="B3081" s="10" t="str">
        <f t="array" ref="B3081">IFERROR(XLOOKUP(A3081,'Asignacion Ene'!A:A,'Asignacion Ene'!C:C))</f>
        <v>PISA Gdl</v>
      </c>
      <c r="C3081" s="10" t="str">
        <f t="array" ref="C3081">IFERROR(XLOOKUP(A3081,'Asignacion Ene'!A:A,'Asignacion Ene'!B:B))</f>
        <v>EC-06</v>
      </c>
      <c r="D3081" s="28">
        <v>45687.0</v>
      </c>
      <c r="E3081" s="16" t="s">
        <v>16</v>
      </c>
      <c r="F3081" s="10" t="str">
        <f t="array" ref="F3081">IFERROR(XLOOKUP(E3081,Operadores!A:A,Operadores!B:B))</f>
        <v>VALGUS</v>
      </c>
      <c r="G3081" s="16" t="s">
        <v>83</v>
      </c>
      <c r="H3081" s="13">
        <v>20.69454</v>
      </c>
      <c r="I3081" s="18">
        <v>191.84</v>
      </c>
      <c r="J3081" s="15">
        <f t="shared" si="5"/>
        <v>3970.040554</v>
      </c>
      <c r="K3081" s="10" t="str">
        <f t="array" ref="K3081">IFERROR(XLOOKUP(G3081,'Tipo de Carga'!A:A,'Tipo de Carga'!B:B))</f>
        <v>Autoabasto</v>
      </c>
      <c r="L3081" s="10">
        <f t="shared" si="2"/>
        <v>5</v>
      </c>
      <c r="M3081" s="10">
        <f t="shared" si="3"/>
        <v>30</v>
      </c>
      <c r="N3081" s="10">
        <f t="shared" si="4"/>
        <v>1</v>
      </c>
      <c r="O3081" s="10" t="str">
        <f t="array" ref="O3081">IFERROR(XLOOKUP(G3081,'Tipo de Carga'!A:A,'Tipo de Carga'!C:C))</f>
        <v>Diesel</v>
      </c>
    </row>
    <row r="3082">
      <c r="A3082" s="16">
        <v>1943.0</v>
      </c>
      <c r="B3082" s="10" t="str">
        <f t="array" ref="B3082">IFERROR(XLOOKUP(A3082,'Asignacion Ene'!A:A,'Asignacion Ene'!C:C))</f>
        <v>Circuitos</v>
      </c>
      <c r="C3082" s="10" t="str">
        <f t="array" ref="C3082">IFERROR(XLOOKUP(A3082,'Asignacion Ene'!A:A,'Asignacion Ene'!B:B))</f>
        <v>EC-03</v>
      </c>
      <c r="D3082" s="28">
        <v>45687.0</v>
      </c>
      <c r="E3082" s="16" t="s">
        <v>318</v>
      </c>
      <c r="F3082" s="10" t="str">
        <f t="array" ref="F3082">IFERROR(XLOOKUP(E3082,Operadores!A:A,Operadores!B:B))</f>
        <v>RODRAU01</v>
      </c>
      <c r="G3082" s="16" t="s">
        <v>83</v>
      </c>
      <c r="H3082" s="13">
        <v>20.69454</v>
      </c>
      <c r="I3082" s="18">
        <v>510.55</v>
      </c>
      <c r="J3082" s="15">
        <f t="shared" si="5"/>
        <v>10565.5974</v>
      </c>
      <c r="K3082" s="10" t="str">
        <f t="array" ref="K3082">IFERROR(XLOOKUP(G3082,'Tipo de Carga'!A:A,'Tipo de Carga'!B:B))</f>
        <v>Autoabasto</v>
      </c>
      <c r="L3082" s="10">
        <f t="shared" si="2"/>
        <v>5</v>
      </c>
      <c r="M3082" s="10">
        <f t="shared" si="3"/>
        <v>30</v>
      </c>
      <c r="N3082" s="10">
        <f t="shared" si="4"/>
        <v>1</v>
      </c>
      <c r="O3082" s="10" t="str">
        <f t="array" ref="O3082">IFERROR(XLOOKUP(G3082,'Tipo de Carga'!A:A,'Tipo de Carga'!C:C))</f>
        <v>Diesel</v>
      </c>
    </row>
    <row r="3083">
      <c r="A3083" s="16">
        <v>1955.0</v>
      </c>
      <c r="B3083" s="10" t="str">
        <f t="array" ref="B3083">IFERROR(XLOOKUP(A3083,'Asignacion Ene'!A:A,'Asignacion Ene'!C:C))</f>
        <v>Circuitos</v>
      </c>
      <c r="C3083" s="10" t="str">
        <f t="array" ref="C3083">IFERROR(XLOOKUP(A3083,'Asignacion Ene'!A:A,'Asignacion Ene'!B:B))</f>
        <v>EC-03</v>
      </c>
      <c r="D3083" s="28">
        <v>45687.0</v>
      </c>
      <c r="E3083" s="16" t="s">
        <v>329</v>
      </c>
      <c r="F3083" s="10" t="str">
        <f t="array" ref="F3083">IFERROR(XLOOKUP(E3083,Operadores!A:A,Operadores!B:B))</f>
        <v>MOZPEDX</v>
      </c>
      <c r="G3083" s="16" t="s">
        <v>83</v>
      </c>
      <c r="H3083" s="13">
        <v>20.69454</v>
      </c>
      <c r="I3083" s="18">
        <v>500.02</v>
      </c>
      <c r="J3083" s="15">
        <f t="shared" si="5"/>
        <v>10347.68389</v>
      </c>
      <c r="K3083" s="10" t="str">
        <f t="array" ref="K3083">IFERROR(XLOOKUP(G3083,'Tipo de Carga'!A:A,'Tipo de Carga'!B:B))</f>
        <v>Autoabasto</v>
      </c>
      <c r="L3083" s="10">
        <f t="shared" si="2"/>
        <v>5</v>
      </c>
      <c r="M3083" s="10">
        <f t="shared" si="3"/>
        <v>30</v>
      </c>
      <c r="N3083" s="10">
        <f t="shared" si="4"/>
        <v>1</v>
      </c>
      <c r="O3083" s="10" t="str">
        <f t="array" ref="O3083">IFERROR(XLOOKUP(G3083,'Tipo de Carga'!A:A,'Tipo de Carga'!C:C))</f>
        <v>Diesel</v>
      </c>
    </row>
    <row r="3084">
      <c r="A3084" s="16">
        <v>1886.0</v>
      </c>
      <c r="B3084" s="10" t="str">
        <f t="array" ref="B3084">IFERROR(XLOOKUP(A3084,'Asignacion Ene'!A:A,'Asignacion Ene'!C:C))</f>
        <v>Circuitos</v>
      </c>
      <c r="C3084" s="10" t="str">
        <f t="array" ref="C3084">IFERROR(XLOOKUP(A3084,'Asignacion Ene'!A:A,'Asignacion Ene'!B:B))</f>
        <v>EC-03</v>
      </c>
      <c r="D3084" s="28">
        <v>45687.0</v>
      </c>
      <c r="E3084" s="16" t="s">
        <v>212</v>
      </c>
      <c r="F3084" s="10" t="str">
        <f t="array" ref="F3084">IFERROR(XLOOKUP(E3084,Operadores!A:A,Operadores!B:B))</f>
        <v>CORER</v>
      </c>
      <c r="G3084" s="16" t="s">
        <v>86</v>
      </c>
      <c r="H3084" s="13">
        <v>19.38</v>
      </c>
      <c r="I3084" s="18">
        <v>317.99</v>
      </c>
      <c r="J3084" s="15">
        <f t="shared" si="5"/>
        <v>6162.6462</v>
      </c>
      <c r="K3084" s="10" t="str">
        <f t="array" ref="K3084">IFERROR(XLOOKUP(G3084,'Tipo de Carga'!A:A,'Tipo de Carga'!B:B))</f>
        <v>Autoabasto</v>
      </c>
      <c r="L3084" s="10">
        <f t="shared" si="2"/>
        <v>5</v>
      </c>
      <c r="M3084" s="10">
        <f t="shared" si="3"/>
        <v>30</v>
      </c>
      <c r="N3084" s="10">
        <f t="shared" si="4"/>
        <v>1</v>
      </c>
      <c r="O3084" s="10" t="str">
        <f t="array" ref="O3084">IFERROR(XLOOKUP(G3084,'Tipo de Carga'!A:A,'Tipo de Carga'!C:C))</f>
        <v>Diesel</v>
      </c>
    </row>
    <row r="3085">
      <c r="A3085" s="16">
        <v>2050.0</v>
      </c>
      <c r="B3085" s="10" t="str">
        <f t="array" ref="B3085">IFERROR(XLOOKUP(A3085,'Asignacion Ene'!A:A,'Asignacion Ene'!C:C))</f>
        <v>Crisa</v>
      </c>
      <c r="C3085" s="10" t="str">
        <f t="array" ref="C3085">IFERROR(XLOOKUP(A3085,'Asignacion Ene'!A:A,'Asignacion Ene'!B:B))</f>
        <v>EC-07</v>
      </c>
      <c r="D3085" s="28">
        <v>45687.0</v>
      </c>
      <c r="E3085" s="16" t="s">
        <v>445</v>
      </c>
      <c r="F3085" s="10" t="str">
        <f t="array" ref="F3085">IFERROR(XLOOKUP(E3085,Operadores!A:A,Operadores!B:B))</f>
        <v>LOPAND</v>
      </c>
      <c r="G3085" s="16" t="s">
        <v>86</v>
      </c>
      <c r="H3085" s="13">
        <v>19.38</v>
      </c>
      <c r="I3085" s="18">
        <v>805.13</v>
      </c>
      <c r="J3085" s="15">
        <f t="shared" si="5"/>
        <v>15603.4194</v>
      </c>
      <c r="K3085" s="10" t="str">
        <f t="array" ref="K3085">IFERROR(XLOOKUP(G3085,'Tipo de Carga'!A:A,'Tipo de Carga'!B:B))</f>
        <v>Autoabasto</v>
      </c>
      <c r="L3085" s="10">
        <f t="shared" si="2"/>
        <v>5</v>
      </c>
      <c r="M3085" s="10">
        <f t="shared" si="3"/>
        <v>30</v>
      </c>
      <c r="N3085" s="10">
        <f t="shared" si="4"/>
        <v>1</v>
      </c>
      <c r="O3085" s="10" t="str">
        <f t="array" ref="O3085">IFERROR(XLOOKUP(G3085,'Tipo de Carga'!A:A,'Tipo de Carga'!C:C))</f>
        <v>Diesel</v>
      </c>
    </row>
    <row r="3086">
      <c r="A3086" s="16">
        <v>1947.0</v>
      </c>
      <c r="B3086" s="10" t="str">
        <f t="array" ref="B3086">IFERROR(XLOOKUP(A3086,'Asignacion Ene'!A:A,'Asignacion Ene'!C:C))</f>
        <v>Circuitos</v>
      </c>
      <c r="C3086" s="10" t="str">
        <f t="array" ref="C3086">IFERROR(XLOOKUP(A3086,'Asignacion Ene'!A:A,'Asignacion Ene'!B:B))</f>
        <v>EC-03</v>
      </c>
      <c r="D3086" s="28">
        <v>45687.0</v>
      </c>
      <c r="E3086" s="16" t="s">
        <v>41</v>
      </c>
      <c r="F3086" s="10" t="str">
        <f t="array" ref="F3086">IFERROR(XLOOKUP(E3086,Operadores!A:A,Operadores!B:B))</f>
        <v>DAMOS</v>
      </c>
      <c r="G3086" s="16" t="s">
        <v>86</v>
      </c>
      <c r="H3086" s="13">
        <v>19.38</v>
      </c>
      <c r="I3086" s="18">
        <v>284.58</v>
      </c>
      <c r="J3086" s="15">
        <f t="shared" si="5"/>
        <v>5515.1604</v>
      </c>
      <c r="K3086" s="10" t="str">
        <f t="array" ref="K3086">IFERROR(XLOOKUP(G3086,'Tipo de Carga'!A:A,'Tipo de Carga'!B:B))</f>
        <v>Autoabasto</v>
      </c>
      <c r="L3086" s="10">
        <f t="shared" si="2"/>
        <v>5</v>
      </c>
      <c r="M3086" s="10">
        <f t="shared" si="3"/>
        <v>30</v>
      </c>
      <c r="N3086" s="10">
        <f t="shared" si="4"/>
        <v>1</v>
      </c>
      <c r="O3086" s="10" t="str">
        <f t="array" ref="O3086">IFERROR(XLOOKUP(G3086,'Tipo de Carga'!A:A,'Tipo de Carga'!C:C))</f>
        <v>Diesel</v>
      </c>
    </row>
    <row r="3087">
      <c r="A3087" s="16">
        <v>1984.0</v>
      </c>
      <c r="B3087" s="10" t="str">
        <f t="array" ref="B3087">IFERROR(XLOOKUP(A3087,'Asignacion Ene'!A:A,'Asignacion Ene'!C:C))</f>
        <v>MeLi asignado SD</v>
      </c>
      <c r="C3087" s="10" t="str">
        <f t="array" ref="C3087">IFERROR(XLOOKUP(A3087,'Asignacion Ene'!A:A,'Asignacion Ene'!B:B))</f>
        <v>EC-05</v>
      </c>
      <c r="D3087" s="28">
        <v>45687.0</v>
      </c>
      <c r="E3087" s="16" t="s">
        <v>244</v>
      </c>
      <c r="F3087" s="10" t="str">
        <f t="array" ref="F3087">IFERROR(XLOOKUP(E3087,Operadores!A:A,Operadores!B:B))</f>
        <v>PERFID</v>
      </c>
      <c r="G3087" s="16" t="s">
        <v>86</v>
      </c>
      <c r="H3087" s="13">
        <v>19.38</v>
      </c>
      <c r="I3087" s="18">
        <v>410.03</v>
      </c>
      <c r="J3087" s="15">
        <f t="shared" si="5"/>
        <v>7946.3814</v>
      </c>
      <c r="K3087" s="10" t="str">
        <f t="array" ref="K3087">IFERROR(XLOOKUP(G3087,'Tipo de Carga'!A:A,'Tipo de Carga'!B:B))</f>
        <v>Autoabasto</v>
      </c>
      <c r="L3087" s="10">
        <f t="shared" si="2"/>
        <v>5</v>
      </c>
      <c r="M3087" s="10">
        <f t="shared" si="3"/>
        <v>30</v>
      </c>
      <c r="N3087" s="10">
        <f t="shared" si="4"/>
        <v>1</v>
      </c>
      <c r="O3087" s="10" t="str">
        <f t="array" ref="O3087">IFERROR(XLOOKUP(G3087,'Tipo de Carga'!A:A,'Tipo de Carga'!C:C))</f>
        <v>Diesel</v>
      </c>
    </row>
    <row r="3088">
      <c r="A3088" s="16">
        <v>1740.0</v>
      </c>
      <c r="B3088" s="10" t="str">
        <f t="array" ref="B3088">IFERROR(XLOOKUP(A3088,'Asignacion Ene'!A:A,'Asignacion Ene'!C:C))</f>
        <v>Circuitos</v>
      </c>
      <c r="C3088" s="10" t="str">
        <f t="array" ref="C3088">IFERROR(XLOOKUP(A3088,'Asignacion Ene'!A:A,'Asignacion Ene'!B:B))</f>
        <v>EC-03</v>
      </c>
      <c r="D3088" s="28">
        <v>45687.0</v>
      </c>
      <c r="E3088" s="16" t="s">
        <v>386</v>
      </c>
      <c r="F3088" s="10" t="str">
        <f t="array" ref="F3088">IFERROR(XLOOKUP(E3088,Operadores!A:A,Operadores!B:B))</f>
        <v>MARJON</v>
      </c>
      <c r="G3088" s="16" t="s">
        <v>86</v>
      </c>
      <c r="H3088" s="13">
        <v>19.38</v>
      </c>
      <c r="I3088" s="18">
        <v>313.42</v>
      </c>
      <c r="J3088" s="15">
        <f t="shared" si="5"/>
        <v>6074.0796</v>
      </c>
      <c r="K3088" s="10" t="str">
        <f t="array" ref="K3088">IFERROR(XLOOKUP(G3088,'Tipo de Carga'!A:A,'Tipo de Carga'!B:B))</f>
        <v>Autoabasto</v>
      </c>
      <c r="L3088" s="10">
        <f t="shared" si="2"/>
        <v>5</v>
      </c>
      <c r="M3088" s="10">
        <f t="shared" si="3"/>
        <v>30</v>
      </c>
      <c r="N3088" s="10">
        <f t="shared" si="4"/>
        <v>1</v>
      </c>
      <c r="O3088" s="10" t="str">
        <f t="array" ref="O3088">IFERROR(XLOOKUP(G3088,'Tipo de Carga'!A:A,'Tipo de Carga'!C:C))</f>
        <v>Diesel</v>
      </c>
    </row>
    <row r="3089">
      <c r="A3089" s="16">
        <v>1934.0</v>
      </c>
      <c r="B3089" s="10" t="str">
        <f t="array" ref="B3089">IFERROR(XLOOKUP(A3089,'Asignacion Ene'!A:A,'Asignacion Ene'!C:C))</f>
        <v>Circuitos</v>
      </c>
      <c r="C3089" s="10" t="str">
        <f t="array" ref="C3089">IFERROR(XLOOKUP(A3089,'Asignacion Ene'!A:A,'Asignacion Ene'!B:B))</f>
        <v>EC-03</v>
      </c>
      <c r="D3089" s="28">
        <v>45687.0</v>
      </c>
      <c r="E3089" s="16" t="s">
        <v>298</v>
      </c>
      <c r="F3089" s="10" t="str">
        <f t="array" ref="F3089">IFERROR(XLOOKUP(E3089,Operadores!A:A,Operadores!B:B))</f>
        <v>AVIEN</v>
      </c>
      <c r="G3089" s="16" t="s">
        <v>33</v>
      </c>
      <c r="H3089" s="13">
        <v>19.16868</v>
      </c>
      <c r="I3089" s="18">
        <v>300.13</v>
      </c>
      <c r="J3089" s="15">
        <f t="shared" si="5"/>
        <v>5753.095928</v>
      </c>
      <c r="K3089" s="10" t="str">
        <f t="array" ref="K3089">IFERROR(XLOOKUP(G3089,'Tipo de Carga'!A:A,'Tipo de Carga'!B:B))</f>
        <v>Autoabasto</v>
      </c>
      <c r="L3089" s="10">
        <f t="shared" si="2"/>
        <v>5</v>
      </c>
      <c r="M3089" s="10">
        <f t="shared" si="3"/>
        <v>30</v>
      </c>
      <c r="N3089" s="10">
        <f t="shared" si="4"/>
        <v>1</v>
      </c>
      <c r="O3089" s="10" t="str">
        <f t="array" ref="O3089">IFERROR(XLOOKUP(G3089,'Tipo de Carga'!A:A,'Tipo de Carga'!C:C))</f>
        <v>Diesel</v>
      </c>
    </row>
    <row r="3090">
      <c r="A3090" s="16">
        <v>1961.0</v>
      </c>
      <c r="B3090" s="10" t="str">
        <f t="array" ref="B3090">IFERROR(XLOOKUP(A3090,'Asignacion Ene'!A:A,'Asignacion Ene'!C:C))</f>
        <v>MeLi asignado SD</v>
      </c>
      <c r="C3090" s="10" t="str">
        <f t="array" ref="C3090">IFERROR(XLOOKUP(A3090,'Asignacion Ene'!A:A,'Asignacion Ene'!B:B))</f>
        <v>EC-05</v>
      </c>
      <c r="D3090" s="28">
        <v>45687.0</v>
      </c>
      <c r="E3090" s="16" t="s">
        <v>387</v>
      </c>
      <c r="F3090" s="10" t="str">
        <f t="array" ref="F3090">IFERROR(XLOOKUP(E3090,Operadores!A:A,Operadores!B:B))</f>
        <v>HERJOS07</v>
      </c>
      <c r="G3090" s="16" t="s">
        <v>33</v>
      </c>
      <c r="H3090" s="13">
        <v>19.16868</v>
      </c>
      <c r="I3090" s="18">
        <v>706.24</v>
      </c>
      <c r="J3090" s="15">
        <f t="shared" si="5"/>
        <v>13537.68856</v>
      </c>
      <c r="K3090" s="10" t="str">
        <f t="array" ref="K3090">IFERROR(XLOOKUP(G3090,'Tipo de Carga'!A:A,'Tipo de Carga'!B:B))</f>
        <v>Autoabasto</v>
      </c>
      <c r="L3090" s="10">
        <f t="shared" si="2"/>
        <v>5</v>
      </c>
      <c r="M3090" s="10">
        <f t="shared" si="3"/>
        <v>30</v>
      </c>
      <c r="N3090" s="10">
        <f t="shared" si="4"/>
        <v>1</v>
      </c>
      <c r="O3090" s="10" t="str">
        <f t="array" ref="O3090">IFERROR(XLOOKUP(G3090,'Tipo de Carga'!A:A,'Tipo de Carga'!C:C))</f>
        <v>Diesel</v>
      </c>
    </row>
    <row r="3091">
      <c r="A3091" s="16">
        <v>1932.0</v>
      </c>
      <c r="B3091" s="10" t="str">
        <f t="array" ref="B3091">IFERROR(XLOOKUP(A3091,'Asignacion Ene'!A:A,'Asignacion Ene'!C:C))</f>
        <v>Circuitos</v>
      </c>
      <c r="C3091" s="10" t="str">
        <f t="array" ref="C3091">IFERROR(XLOOKUP(A3091,'Asignacion Ene'!A:A,'Asignacion Ene'!B:B))</f>
        <v>EC-03</v>
      </c>
      <c r="D3091" s="28">
        <v>45687.0</v>
      </c>
      <c r="E3091" s="16" t="s">
        <v>151</v>
      </c>
      <c r="F3091" s="10" t="str">
        <f t="array" ref="F3091">IFERROR(XLOOKUP(E3091,Operadores!A:A,Operadores!B:B))</f>
        <v>FERRI</v>
      </c>
      <c r="G3091" s="16" t="s">
        <v>33</v>
      </c>
      <c r="H3091" s="13">
        <v>19.16868</v>
      </c>
      <c r="I3091" s="18">
        <v>300.29</v>
      </c>
      <c r="J3091" s="15">
        <f t="shared" si="5"/>
        <v>5756.162917</v>
      </c>
      <c r="K3091" s="10" t="str">
        <f t="array" ref="K3091">IFERROR(XLOOKUP(G3091,'Tipo de Carga'!A:A,'Tipo de Carga'!B:B))</f>
        <v>Autoabasto</v>
      </c>
      <c r="L3091" s="10">
        <f t="shared" si="2"/>
        <v>5</v>
      </c>
      <c r="M3091" s="10">
        <f t="shared" si="3"/>
        <v>30</v>
      </c>
      <c r="N3091" s="10">
        <f t="shared" si="4"/>
        <v>1</v>
      </c>
      <c r="O3091" s="10" t="str">
        <f t="array" ref="O3091">IFERROR(XLOOKUP(G3091,'Tipo de Carga'!A:A,'Tipo de Carga'!C:C))</f>
        <v>Diesel</v>
      </c>
    </row>
    <row r="3092">
      <c r="A3092" s="16">
        <v>1762.0</v>
      </c>
      <c r="B3092" s="10" t="str">
        <f t="array" ref="B3092">IFERROR(XLOOKUP(A3092,'Asignacion Ene'!A:A,'Asignacion Ene'!C:C))</f>
        <v>Hisense</v>
      </c>
      <c r="C3092" s="10" t="str">
        <f t="array" ref="C3092">IFERROR(XLOOKUP(A3092,'Asignacion Ene'!A:A,'Asignacion Ene'!B:B))</f>
        <v>EC-03</v>
      </c>
      <c r="D3092" s="28">
        <v>45687.0</v>
      </c>
      <c r="E3092" s="16" t="s">
        <v>188</v>
      </c>
      <c r="F3092" s="10" t="str">
        <f t="array" ref="F3092">IFERROR(XLOOKUP(E3092,Operadores!A:A,Operadores!B:B))</f>
        <v>LOPMA03</v>
      </c>
      <c r="G3092" s="16" t="s">
        <v>33</v>
      </c>
      <c r="H3092" s="13">
        <v>19.16868</v>
      </c>
      <c r="I3092" s="18">
        <v>480.14</v>
      </c>
      <c r="J3092" s="15">
        <f t="shared" si="5"/>
        <v>9203.650015</v>
      </c>
      <c r="K3092" s="10" t="str">
        <f t="array" ref="K3092">IFERROR(XLOOKUP(G3092,'Tipo de Carga'!A:A,'Tipo de Carga'!B:B))</f>
        <v>Autoabasto</v>
      </c>
      <c r="L3092" s="10">
        <f t="shared" si="2"/>
        <v>5</v>
      </c>
      <c r="M3092" s="10">
        <f t="shared" si="3"/>
        <v>30</v>
      </c>
      <c r="N3092" s="10">
        <f t="shared" si="4"/>
        <v>1</v>
      </c>
      <c r="O3092" s="10" t="str">
        <f t="array" ref="O3092">IFERROR(XLOOKUP(G3092,'Tipo de Carga'!A:A,'Tipo de Carga'!C:C))</f>
        <v>Diesel</v>
      </c>
    </row>
    <row r="3093">
      <c r="A3093" s="16">
        <v>2105.0</v>
      </c>
      <c r="B3093" s="10" t="str">
        <f t="array" ref="B3093">IFERROR(XLOOKUP(A3093,'Asignacion Ene'!A:A,'Asignacion Ene'!C:C))</f>
        <v>Available</v>
      </c>
      <c r="C3093" s="10" t="str">
        <f t="array" ref="C3093">IFERROR(XLOOKUP(A3093,'Asignacion Ene'!A:A,'Asignacion Ene'!B:B))</f>
        <v>TTE</v>
      </c>
      <c r="D3093" s="28">
        <v>45687.0</v>
      </c>
      <c r="E3093" s="16" t="s">
        <v>233</v>
      </c>
      <c r="F3093" s="10" t="str">
        <f t="array" ref="F3093">IFERROR(XLOOKUP(E3093,Operadores!A:A,Operadores!B:B))</f>
        <v>REYFER01</v>
      </c>
      <c r="G3093" s="16" t="s">
        <v>33</v>
      </c>
      <c r="H3093" s="13">
        <v>19.16868</v>
      </c>
      <c r="I3093" s="18">
        <v>136.17</v>
      </c>
      <c r="J3093" s="15">
        <f t="shared" si="5"/>
        <v>2610.199156</v>
      </c>
      <c r="K3093" s="10" t="str">
        <f t="array" ref="K3093">IFERROR(XLOOKUP(G3093,'Tipo de Carga'!A:A,'Tipo de Carga'!B:B))</f>
        <v>Autoabasto</v>
      </c>
      <c r="L3093" s="10">
        <f t="shared" si="2"/>
        <v>5</v>
      </c>
      <c r="M3093" s="10">
        <f t="shared" si="3"/>
        <v>30</v>
      </c>
      <c r="N3093" s="10">
        <f t="shared" si="4"/>
        <v>1</v>
      </c>
      <c r="O3093" s="10" t="str">
        <f t="array" ref="O3093">IFERROR(XLOOKUP(G3093,'Tipo de Carga'!A:A,'Tipo de Carga'!C:C))</f>
        <v>Diesel</v>
      </c>
    </row>
    <row r="3094">
      <c r="A3094" s="16">
        <v>1945.0</v>
      </c>
      <c r="B3094" s="10" t="str">
        <f t="array" ref="B3094">IFERROR(XLOOKUP(A3094,'Asignacion Ene'!A:A,'Asignacion Ene'!C:C))</f>
        <v>MeLi asignado SD</v>
      </c>
      <c r="C3094" s="10" t="str">
        <f t="array" ref="C3094">IFERROR(XLOOKUP(A3094,'Asignacion Ene'!A:A,'Asignacion Ene'!B:B))</f>
        <v>EC-05</v>
      </c>
      <c r="D3094" s="28">
        <v>45687.0</v>
      </c>
      <c r="E3094" s="16" t="s">
        <v>61</v>
      </c>
      <c r="F3094" s="10" t="str">
        <f t="array" ref="F3094">IFERROR(XLOOKUP(E3094,Operadores!A:A,Operadores!B:B))</f>
        <v>MUÑCEC</v>
      </c>
      <c r="G3094" s="16" t="s">
        <v>33</v>
      </c>
      <c r="H3094" s="13">
        <v>19.16868</v>
      </c>
      <c r="I3094" s="18">
        <v>450.02</v>
      </c>
      <c r="J3094" s="15">
        <f t="shared" si="5"/>
        <v>8626.289374</v>
      </c>
      <c r="K3094" s="10" t="str">
        <f t="array" ref="K3094">IFERROR(XLOOKUP(G3094,'Tipo de Carga'!A:A,'Tipo de Carga'!B:B))</f>
        <v>Autoabasto</v>
      </c>
      <c r="L3094" s="10">
        <f t="shared" si="2"/>
        <v>5</v>
      </c>
      <c r="M3094" s="10">
        <f t="shared" si="3"/>
        <v>30</v>
      </c>
      <c r="N3094" s="10">
        <f t="shared" si="4"/>
        <v>1</v>
      </c>
      <c r="O3094" s="10" t="str">
        <f t="array" ref="O3094">IFERROR(XLOOKUP(G3094,'Tipo de Carga'!A:A,'Tipo de Carga'!C:C))</f>
        <v>Diesel</v>
      </c>
    </row>
    <row r="3095">
      <c r="A3095" s="16">
        <v>2026.0</v>
      </c>
      <c r="B3095" s="10" t="str">
        <f t="array" ref="B3095">IFERROR(XLOOKUP(A3095,'Asignacion Ene'!A:A,'Asignacion Ene'!C:C))</f>
        <v>MeLi Dedicado Merida</v>
      </c>
      <c r="C3095" s="10" t="str">
        <f t="array" ref="C3095">IFERROR(XLOOKUP(A3095,'Asignacion Ene'!A:A,'Asignacion Ene'!B:B))</f>
        <v>EC-05</v>
      </c>
      <c r="D3095" s="28">
        <v>45687.0</v>
      </c>
      <c r="E3095" s="16" t="s">
        <v>224</v>
      </c>
      <c r="F3095" s="10" t="str">
        <f t="array" ref="F3095">IFERROR(XLOOKUP(E3095,Operadores!A:A,Operadores!B:B))</f>
        <v>CRUTOM</v>
      </c>
      <c r="G3095" s="16" t="s">
        <v>39</v>
      </c>
      <c r="H3095" s="13">
        <v>20.69454</v>
      </c>
      <c r="I3095" s="18">
        <v>390.0</v>
      </c>
      <c r="J3095" s="15">
        <f t="shared" si="5"/>
        <v>8070.8706</v>
      </c>
      <c r="K3095" s="10" t="str">
        <f t="array" ref="K3095">IFERROR(XLOOKUP(G3095,'Tipo de Carga'!A:A,'Tipo de Carga'!B:B))</f>
        <v>Autoabasto</v>
      </c>
      <c r="L3095" s="10">
        <f t="shared" si="2"/>
        <v>5</v>
      </c>
      <c r="M3095" s="10">
        <f t="shared" si="3"/>
        <v>30</v>
      </c>
      <c r="N3095" s="10">
        <f t="shared" si="4"/>
        <v>1</v>
      </c>
      <c r="O3095" s="10" t="str">
        <f t="array" ref="O3095">IFERROR(XLOOKUP(G3095,'Tipo de Carga'!A:A,'Tipo de Carga'!C:C))</f>
        <v>Diesel</v>
      </c>
    </row>
    <row r="3096">
      <c r="A3096" s="16">
        <v>1741.0</v>
      </c>
      <c r="B3096" s="10" t="str">
        <f t="array" ref="B3096">IFERROR(XLOOKUP(A3096,'Asignacion Ene'!A:A,'Asignacion Ene'!C:C))</f>
        <v>Hisense</v>
      </c>
      <c r="C3096" s="10" t="str">
        <f t="array" ref="C3096">IFERROR(XLOOKUP(A3096,'Asignacion Ene'!A:A,'Asignacion Ene'!B:B))</f>
        <v>EC-03</v>
      </c>
      <c r="D3096" s="28">
        <v>45687.0</v>
      </c>
      <c r="E3096" s="16" t="s">
        <v>117</v>
      </c>
      <c r="F3096" s="10" t="str">
        <f t="array" ref="F3096">IFERROR(XLOOKUP(E3096,Operadores!A:A,Operadores!B:B))</f>
        <v>GALSA</v>
      </c>
      <c r="G3096" s="16" t="s">
        <v>39</v>
      </c>
      <c r="H3096" s="13">
        <v>20.69454</v>
      </c>
      <c r="I3096" s="18">
        <v>275.02</v>
      </c>
      <c r="J3096" s="15">
        <f t="shared" si="5"/>
        <v>5691.412391</v>
      </c>
      <c r="K3096" s="10" t="str">
        <f t="array" ref="K3096">IFERROR(XLOOKUP(G3096,'Tipo de Carga'!A:A,'Tipo de Carga'!B:B))</f>
        <v>Autoabasto</v>
      </c>
      <c r="L3096" s="10">
        <f t="shared" si="2"/>
        <v>5</v>
      </c>
      <c r="M3096" s="10">
        <f t="shared" si="3"/>
        <v>30</v>
      </c>
      <c r="N3096" s="10">
        <f t="shared" si="4"/>
        <v>1</v>
      </c>
      <c r="O3096" s="10" t="str">
        <f t="array" ref="O3096">IFERROR(XLOOKUP(G3096,'Tipo de Carga'!A:A,'Tipo de Carga'!C:C))</f>
        <v>Diesel</v>
      </c>
    </row>
    <row r="3097">
      <c r="A3097" s="16">
        <v>1730.0</v>
      </c>
      <c r="B3097" s="10" t="str">
        <f t="array" ref="B3097">IFERROR(XLOOKUP(A3097,'Asignacion Ene'!A:A,'Asignacion Ene'!C:C))</f>
        <v>Wm Full</v>
      </c>
      <c r="C3097" s="10" t="str">
        <f t="array" ref="C3097">IFERROR(XLOOKUP(A3097,'Asignacion Ene'!A:A,'Asignacion Ene'!B:B))</f>
        <v>EC-08</v>
      </c>
      <c r="D3097" s="28">
        <v>45687.0</v>
      </c>
      <c r="E3097" s="16" t="s">
        <v>177</v>
      </c>
      <c r="F3097" s="10" t="str">
        <f t="array" ref="F3097">IFERROR(XLOOKUP(E3097,Operadores!A:A,Operadores!B:B))</f>
        <v>MARWAL</v>
      </c>
      <c r="G3097" s="16" t="s">
        <v>39</v>
      </c>
      <c r="H3097" s="13">
        <v>20.69454</v>
      </c>
      <c r="I3097" s="18">
        <v>524.96</v>
      </c>
      <c r="J3097" s="15">
        <f t="shared" si="5"/>
        <v>10863.80572</v>
      </c>
      <c r="K3097" s="10" t="str">
        <f t="array" ref="K3097">IFERROR(XLOOKUP(G3097,'Tipo de Carga'!A:A,'Tipo de Carga'!B:B))</f>
        <v>Autoabasto</v>
      </c>
      <c r="L3097" s="10">
        <f t="shared" si="2"/>
        <v>5</v>
      </c>
      <c r="M3097" s="10">
        <f t="shared" si="3"/>
        <v>30</v>
      </c>
      <c r="N3097" s="10">
        <f t="shared" si="4"/>
        <v>1</v>
      </c>
      <c r="O3097" s="10" t="str">
        <f t="array" ref="O3097">IFERROR(XLOOKUP(G3097,'Tipo de Carga'!A:A,'Tipo de Carga'!C:C))</f>
        <v>Diesel</v>
      </c>
    </row>
    <row r="3098">
      <c r="A3098" s="16">
        <v>2021.0</v>
      </c>
      <c r="B3098" s="10" t="str">
        <f t="array" ref="B3098">IFERROR(XLOOKUP(A3098,'Asignacion Ene'!A:A,'Asignacion Ene'!C:C))</f>
        <v>MeLi Dedicado Merida</v>
      </c>
      <c r="C3098" s="10" t="str">
        <f t="array" ref="C3098">IFERROR(XLOOKUP(A3098,'Asignacion Ene'!A:A,'Asignacion Ene'!B:B))</f>
        <v>EC-05</v>
      </c>
      <c r="D3098" s="28">
        <v>45687.0</v>
      </c>
      <c r="E3098" s="16" t="s">
        <v>179</v>
      </c>
      <c r="F3098" s="10" t="str">
        <f t="array" ref="F3098">IFERROR(XLOOKUP(E3098,Operadores!A:A,Operadores!B:B))</f>
        <v>GUTIRV</v>
      </c>
      <c r="G3098" s="16" t="s">
        <v>39</v>
      </c>
      <c r="H3098" s="13">
        <v>20.69454</v>
      </c>
      <c r="I3098" s="18">
        <v>230.05</v>
      </c>
      <c r="J3098" s="15">
        <f t="shared" si="5"/>
        <v>4760.778927</v>
      </c>
      <c r="K3098" s="10" t="str">
        <f t="array" ref="K3098">IFERROR(XLOOKUP(G3098,'Tipo de Carga'!A:A,'Tipo de Carga'!B:B))</f>
        <v>Autoabasto</v>
      </c>
      <c r="L3098" s="10">
        <f t="shared" si="2"/>
        <v>5</v>
      </c>
      <c r="M3098" s="10">
        <f t="shared" si="3"/>
        <v>30</v>
      </c>
      <c r="N3098" s="10">
        <f t="shared" si="4"/>
        <v>1</v>
      </c>
      <c r="O3098" s="10" t="str">
        <f t="array" ref="O3098">IFERROR(XLOOKUP(G3098,'Tipo de Carga'!A:A,'Tipo de Carga'!C:C))</f>
        <v>Diesel</v>
      </c>
    </row>
    <row r="3099">
      <c r="A3099" s="16">
        <v>2028.0</v>
      </c>
      <c r="B3099" s="10" t="str">
        <f t="array" ref="B3099">IFERROR(XLOOKUP(A3099,'Asignacion Ene'!A:A,'Asignacion Ene'!C:C))</f>
        <v>MeLi Dedicado Merida</v>
      </c>
      <c r="C3099" s="10" t="str">
        <f t="array" ref="C3099">IFERROR(XLOOKUP(A3099,'Asignacion Ene'!A:A,'Asignacion Ene'!B:B))</f>
        <v>EC-05</v>
      </c>
      <c r="D3099" s="28">
        <v>45687.0</v>
      </c>
      <c r="E3099" s="16" t="s">
        <v>436</v>
      </c>
      <c r="F3099" s="10" t="str">
        <f t="array" ref="F3099">IFERROR(XLOOKUP(E3099,Operadores!A:A,Operadores!B:B))</f>
        <v>MACJAI</v>
      </c>
      <c r="G3099" s="16" t="s">
        <v>39</v>
      </c>
      <c r="H3099" s="13">
        <v>20.69454</v>
      </c>
      <c r="I3099" s="18">
        <v>442.41</v>
      </c>
      <c r="J3099" s="15">
        <f t="shared" si="5"/>
        <v>9155.471441</v>
      </c>
      <c r="K3099" s="10" t="str">
        <f t="array" ref="K3099">IFERROR(XLOOKUP(G3099,'Tipo de Carga'!A:A,'Tipo de Carga'!B:B))</f>
        <v>Autoabasto</v>
      </c>
      <c r="L3099" s="10">
        <f t="shared" si="2"/>
        <v>5</v>
      </c>
      <c r="M3099" s="10">
        <f t="shared" si="3"/>
        <v>30</v>
      </c>
      <c r="N3099" s="10">
        <f t="shared" si="4"/>
        <v>1</v>
      </c>
      <c r="O3099" s="10" t="str">
        <f t="array" ref="O3099">IFERROR(XLOOKUP(G3099,'Tipo de Carga'!A:A,'Tipo de Carga'!C:C))</f>
        <v>Diesel</v>
      </c>
    </row>
    <row r="3100">
      <c r="A3100" s="16">
        <v>1729.0</v>
      </c>
      <c r="B3100" s="10" t="str">
        <f t="array" ref="B3100">IFERROR(XLOOKUP(A3100,'Asignacion Ene'!A:A,'Asignacion Ene'!C:C))</f>
        <v>Wm Full</v>
      </c>
      <c r="C3100" s="10" t="str">
        <f t="array" ref="C3100">IFERROR(XLOOKUP(A3100,'Asignacion Ene'!A:A,'Asignacion Ene'!B:B))</f>
        <v>EC-08</v>
      </c>
      <c r="D3100" s="28">
        <v>45687.0</v>
      </c>
      <c r="E3100" s="16" t="s">
        <v>221</v>
      </c>
      <c r="F3100" s="10" t="str">
        <f t="array" ref="F3100">IFERROR(XLOOKUP(E3100,Operadores!A:A,Operadores!B:B))</f>
        <v>ALVGAB</v>
      </c>
      <c r="G3100" s="16" t="s">
        <v>39</v>
      </c>
      <c r="H3100" s="13">
        <v>20.69454</v>
      </c>
      <c r="I3100" s="18">
        <v>415.06</v>
      </c>
      <c r="J3100" s="15">
        <f t="shared" si="5"/>
        <v>8589.475772</v>
      </c>
      <c r="K3100" s="10" t="str">
        <f t="array" ref="K3100">IFERROR(XLOOKUP(G3100,'Tipo de Carga'!A:A,'Tipo de Carga'!B:B))</f>
        <v>Autoabasto</v>
      </c>
      <c r="L3100" s="10">
        <f t="shared" si="2"/>
        <v>5</v>
      </c>
      <c r="M3100" s="10">
        <f t="shared" si="3"/>
        <v>30</v>
      </c>
      <c r="N3100" s="10">
        <f t="shared" si="4"/>
        <v>1</v>
      </c>
      <c r="O3100" s="10" t="str">
        <f t="array" ref="O3100">IFERROR(XLOOKUP(G3100,'Tipo de Carga'!A:A,'Tipo de Carga'!C:C))</f>
        <v>Diesel</v>
      </c>
    </row>
    <row r="3101">
      <c r="A3101" s="16">
        <v>1701.0</v>
      </c>
      <c r="B3101" s="10" t="str">
        <f t="array" ref="B3101">IFERROR(XLOOKUP(A3101,'Asignacion Ene'!A:A,'Asignacion Ene'!C:C))</f>
        <v>Wm Full</v>
      </c>
      <c r="C3101" s="10" t="str">
        <f t="array" ref="C3101">IFERROR(XLOOKUP(A3101,'Asignacion Ene'!A:A,'Asignacion Ene'!B:B))</f>
        <v>EC-08</v>
      </c>
      <c r="D3101" s="28">
        <v>45687.0</v>
      </c>
      <c r="E3101" s="16" t="s">
        <v>262</v>
      </c>
      <c r="F3101" s="10" t="str">
        <f t="array" ref="F3101">IFERROR(XLOOKUP(E3101,Operadores!A:A,Operadores!B:B))</f>
        <v>HERMOI</v>
      </c>
      <c r="G3101" s="16" t="s">
        <v>39</v>
      </c>
      <c r="H3101" s="13">
        <v>20.69454</v>
      </c>
      <c r="I3101" s="18">
        <v>427.02</v>
      </c>
      <c r="J3101" s="15">
        <f t="shared" si="5"/>
        <v>8836.982471</v>
      </c>
      <c r="K3101" s="10" t="str">
        <f t="array" ref="K3101">IFERROR(XLOOKUP(G3101,'Tipo de Carga'!A:A,'Tipo de Carga'!B:B))</f>
        <v>Autoabasto</v>
      </c>
      <c r="L3101" s="10">
        <f t="shared" si="2"/>
        <v>5</v>
      </c>
      <c r="M3101" s="10">
        <f t="shared" si="3"/>
        <v>30</v>
      </c>
      <c r="N3101" s="10">
        <f t="shared" si="4"/>
        <v>1</v>
      </c>
      <c r="O3101" s="10" t="str">
        <f t="array" ref="O3101">IFERROR(XLOOKUP(G3101,'Tipo de Carga'!A:A,'Tipo de Carga'!C:C))</f>
        <v>Diesel</v>
      </c>
    </row>
    <row r="3102">
      <c r="A3102" s="16">
        <v>1824.0</v>
      </c>
      <c r="B3102" s="10" t="str">
        <f t="array" ref="B3102">IFERROR(XLOOKUP(A3102,'Asignacion Ene'!A:A,'Asignacion Ene'!C:C))</f>
        <v>Wm Full</v>
      </c>
      <c r="C3102" s="10" t="str">
        <f t="array" ref="C3102">IFERROR(XLOOKUP(A3102,'Asignacion Ene'!A:A,'Asignacion Ene'!B:B))</f>
        <v>EC-08</v>
      </c>
      <c r="D3102" s="28">
        <v>45687.0</v>
      </c>
      <c r="E3102" s="16" t="s">
        <v>285</v>
      </c>
      <c r="F3102" s="10" t="str">
        <f t="array" ref="F3102">IFERROR(XLOOKUP(E3102,Operadores!A:A,Operadores!B:B))</f>
        <v>MENJUA01</v>
      </c>
      <c r="G3102" s="16" t="s">
        <v>39</v>
      </c>
      <c r="H3102" s="13">
        <v>20.69454</v>
      </c>
      <c r="I3102" s="18">
        <v>400.17</v>
      </c>
      <c r="J3102" s="15">
        <f t="shared" si="5"/>
        <v>8281.334072</v>
      </c>
      <c r="K3102" s="10" t="str">
        <f t="array" ref="K3102">IFERROR(XLOOKUP(G3102,'Tipo de Carga'!A:A,'Tipo de Carga'!B:B))</f>
        <v>Autoabasto</v>
      </c>
      <c r="L3102" s="10">
        <f t="shared" si="2"/>
        <v>5</v>
      </c>
      <c r="M3102" s="10">
        <f t="shared" si="3"/>
        <v>30</v>
      </c>
      <c r="N3102" s="10">
        <f t="shared" si="4"/>
        <v>1</v>
      </c>
      <c r="O3102" s="10" t="str">
        <f t="array" ref="O3102">IFERROR(XLOOKUP(G3102,'Tipo de Carga'!A:A,'Tipo de Carga'!C:C))</f>
        <v>Diesel</v>
      </c>
    </row>
    <row r="3103">
      <c r="A3103" s="16">
        <v>2029.0</v>
      </c>
      <c r="B3103" s="10" t="str">
        <f t="array" ref="B3103">IFERROR(XLOOKUP(A3103,'Asignacion Ene'!A:A,'Asignacion Ene'!C:C))</f>
        <v>MeLi Dedicado Merida</v>
      </c>
      <c r="C3103" s="10" t="str">
        <f t="array" ref="C3103">IFERROR(XLOOKUP(A3103,'Asignacion Ene'!A:A,'Asignacion Ene'!B:B))</f>
        <v>EC-05</v>
      </c>
      <c r="D3103" s="28">
        <v>45687.0</v>
      </c>
      <c r="E3103" s="16" t="s">
        <v>22</v>
      </c>
      <c r="F3103" s="10" t="str">
        <f t="array" ref="F3103">IFERROR(XLOOKUP(E3103,Operadores!A:A,Operadores!B:B))</f>
        <v>AGUMAU</v>
      </c>
      <c r="G3103" s="16" t="s">
        <v>39</v>
      </c>
      <c r="H3103" s="13">
        <v>20.69454</v>
      </c>
      <c r="I3103" s="18">
        <v>250.0</v>
      </c>
      <c r="J3103" s="15">
        <f t="shared" si="5"/>
        <v>5173.635</v>
      </c>
      <c r="K3103" s="10" t="str">
        <f t="array" ref="K3103">IFERROR(XLOOKUP(G3103,'Tipo de Carga'!A:A,'Tipo de Carga'!B:B))</f>
        <v>Autoabasto</v>
      </c>
      <c r="L3103" s="10">
        <f t="shared" si="2"/>
        <v>5</v>
      </c>
      <c r="M3103" s="10">
        <f t="shared" si="3"/>
        <v>30</v>
      </c>
      <c r="N3103" s="10">
        <f t="shared" si="4"/>
        <v>1</v>
      </c>
      <c r="O3103" s="10" t="str">
        <f t="array" ref="O3103">IFERROR(XLOOKUP(G3103,'Tipo de Carga'!A:A,'Tipo de Carga'!C:C))</f>
        <v>Diesel</v>
      </c>
    </row>
    <row r="3104">
      <c r="A3104" s="16">
        <v>2013.0</v>
      </c>
      <c r="B3104" s="10" t="str">
        <f t="array" ref="B3104">IFERROR(XLOOKUP(A3104,'Asignacion Ene'!A:A,'Asignacion Ene'!C:C))</f>
        <v>MeLi Dedicado Merida</v>
      </c>
      <c r="C3104" s="10" t="str">
        <f t="array" ref="C3104">IFERROR(XLOOKUP(A3104,'Asignacion Ene'!A:A,'Asignacion Ene'!B:B))</f>
        <v>EC-05</v>
      </c>
      <c r="D3104" s="28">
        <v>45687.0</v>
      </c>
      <c r="E3104" s="16" t="s">
        <v>35</v>
      </c>
      <c r="F3104" s="10" t="str">
        <f t="array" ref="F3104">IFERROR(XLOOKUP(E3104,Operadores!A:A,Operadores!B:B))</f>
        <v>MONENR</v>
      </c>
      <c r="G3104" s="16" t="s">
        <v>39</v>
      </c>
      <c r="H3104" s="13">
        <v>20.69454</v>
      </c>
      <c r="I3104" s="18">
        <v>256.57</v>
      </c>
      <c r="J3104" s="15">
        <f t="shared" si="5"/>
        <v>5309.598128</v>
      </c>
      <c r="K3104" s="10" t="str">
        <f t="array" ref="K3104">IFERROR(XLOOKUP(G3104,'Tipo de Carga'!A:A,'Tipo de Carga'!B:B))</f>
        <v>Autoabasto</v>
      </c>
      <c r="L3104" s="10">
        <f t="shared" si="2"/>
        <v>5</v>
      </c>
      <c r="M3104" s="10">
        <f t="shared" si="3"/>
        <v>30</v>
      </c>
      <c r="N3104" s="10">
        <f t="shared" si="4"/>
        <v>1</v>
      </c>
      <c r="O3104" s="10" t="str">
        <f t="array" ref="O3104">IFERROR(XLOOKUP(G3104,'Tipo de Carga'!A:A,'Tipo de Carga'!C:C))</f>
        <v>Diesel</v>
      </c>
    </row>
    <row r="3105">
      <c r="A3105" s="16">
        <v>2015.0</v>
      </c>
      <c r="B3105" s="10" t="str">
        <f t="array" ref="B3105">IFERROR(XLOOKUP(A3105,'Asignacion Ene'!A:A,'Asignacion Ene'!C:C))</f>
        <v>MeLi Asignado TD</v>
      </c>
      <c r="C3105" s="10" t="str">
        <f t="array" ref="C3105">IFERROR(XLOOKUP(A3105,'Asignacion Ene'!A:A,'Asignacion Ene'!B:B))</f>
        <v>EC-05</v>
      </c>
      <c r="D3105" s="28">
        <v>45687.0</v>
      </c>
      <c r="E3105" s="16" t="s">
        <v>174</v>
      </c>
      <c r="F3105" s="10" t="str">
        <f t="array" ref="F3105">IFERROR(XLOOKUP(E3105,Operadores!A:A,Operadores!B:B))</f>
        <v>BENOSC</v>
      </c>
      <c r="G3105" s="16" t="s">
        <v>39</v>
      </c>
      <c r="H3105" s="13">
        <v>20.69454</v>
      </c>
      <c r="I3105" s="18">
        <v>250.01</v>
      </c>
      <c r="J3105" s="15">
        <f t="shared" si="5"/>
        <v>5173.841945</v>
      </c>
      <c r="K3105" s="10" t="str">
        <f t="array" ref="K3105">IFERROR(XLOOKUP(G3105,'Tipo de Carga'!A:A,'Tipo de Carga'!B:B))</f>
        <v>Autoabasto</v>
      </c>
      <c r="L3105" s="10">
        <f t="shared" si="2"/>
        <v>5</v>
      </c>
      <c r="M3105" s="10">
        <f t="shared" si="3"/>
        <v>30</v>
      </c>
      <c r="N3105" s="10">
        <f t="shared" si="4"/>
        <v>1</v>
      </c>
      <c r="O3105" s="10" t="str">
        <f t="array" ref="O3105">IFERROR(XLOOKUP(G3105,'Tipo de Carga'!A:A,'Tipo de Carga'!C:C))</f>
        <v>Diesel</v>
      </c>
    </row>
    <row r="3106">
      <c r="A3106" s="16">
        <v>1768.0</v>
      </c>
      <c r="B3106" s="10" t="str">
        <f t="array" ref="B3106">IFERROR(XLOOKUP(A3106,'Asignacion Ene'!A:A,'Asignacion Ene'!C:C))</f>
        <v>Pipas</v>
      </c>
      <c r="C3106" s="10" t="str">
        <f t="array" ref="C3106">IFERROR(XLOOKUP(A3106,'Asignacion Ene'!A:A,'Asignacion Ene'!B:B))</f>
        <v>EC-02</v>
      </c>
      <c r="D3106" s="28">
        <v>45687.0</v>
      </c>
      <c r="E3106" s="16" t="s">
        <v>303</v>
      </c>
      <c r="F3106" s="10" t="str">
        <f t="array" ref="F3106">IFERROR(XLOOKUP(E3106,Operadores!A:A,Operadores!B:B))</f>
        <v>MARJO08</v>
      </c>
      <c r="G3106" s="16" t="s">
        <v>39</v>
      </c>
      <c r="H3106" s="13">
        <v>20.69454</v>
      </c>
      <c r="I3106" s="18">
        <v>396.03</v>
      </c>
      <c r="J3106" s="15">
        <f t="shared" si="5"/>
        <v>8195.658676</v>
      </c>
      <c r="K3106" s="10" t="str">
        <f t="array" ref="K3106">IFERROR(XLOOKUP(G3106,'Tipo de Carga'!A:A,'Tipo de Carga'!B:B))</f>
        <v>Autoabasto</v>
      </c>
      <c r="L3106" s="10">
        <f t="shared" si="2"/>
        <v>5</v>
      </c>
      <c r="M3106" s="10">
        <f t="shared" si="3"/>
        <v>30</v>
      </c>
      <c r="N3106" s="10">
        <f t="shared" si="4"/>
        <v>1</v>
      </c>
      <c r="O3106" s="10" t="str">
        <f t="array" ref="O3106">IFERROR(XLOOKUP(G3106,'Tipo de Carga'!A:A,'Tipo de Carga'!C:C))</f>
        <v>Diesel</v>
      </c>
    </row>
    <row r="3107">
      <c r="A3107" s="16">
        <v>2009.0</v>
      </c>
      <c r="B3107" s="10" t="str">
        <f t="array" ref="B3107">IFERROR(XLOOKUP(A3107,'Asignacion Ene'!A:A,'Asignacion Ene'!C:C))</f>
        <v>MeLi Dedicado Merida</v>
      </c>
      <c r="C3107" s="10" t="str">
        <f t="array" ref="C3107">IFERROR(XLOOKUP(A3107,'Asignacion Ene'!A:A,'Asignacion Ene'!B:B))</f>
        <v>EC-05</v>
      </c>
      <c r="D3107" s="28">
        <v>45687.0</v>
      </c>
      <c r="E3107" s="16" t="s">
        <v>166</v>
      </c>
      <c r="F3107" s="10" t="str">
        <f t="array" ref="F3107">IFERROR(XLOOKUP(E3107,Operadores!A:A,Operadores!B:B))</f>
        <v>GONCAR01</v>
      </c>
      <c r="G3107" s="16" t="s">
        <v>39</v>
      </c>
      <c r="H3107" s="13">
        <v>20.69454</v>
      </c>
      <c r="I3107" s="18">
        <v>408.03</v>
      </c>
      <c r="J3107" s="15">
        <f t="shared" si="5"/>
        <v>8443.993156</v>
      </c>
      <c r="K3107" s="10" t="str">
        <f t="array" ref="K3107">IFERROR(XLOOKUP(G3107,'Tipo de Carga'!A:A,'Tipo de Carga'!B:B))</f>
        <v>Autoabasto</v>
      </c>
      <c r="L3107" s="10">
        <f t="shared" si="2"/>
        <v>5</v>
      </c>
      <c r="M3107" s="10">
        <f t="shared" si="3"/>
        <v>30</v>
      </c>
      <c r="N3107" s="10">
        <f t="shared" si="4"/>
        <v>1</v>
      </c>
      <c r="O3107" s="10" t="str">
        <f t="array" ref="O3107">IFERROR(XLOOKUP(G3107,'Tipo de Carga'!A:A,'Tipo de Carga'!C:C))</f>
        <v>Diesel</v>
      </c>
    </row>
    <row r="3108">
      <c r="A3108" s="16">
        <v>2008.0</v>
      </c>
      <c r="B3108" s="10" t="str">
        <f t="array" ref="B3108">IFERROR(XLOOKUP(A3108,'Asignacion Ene'!A:A,'Asignacion Ene'!C:C))</f>
        <v>MeLi Dedicado Merida</v>
      </c>
      <c r="C3108" s="10" t="str">
        <f t="array" ref="C3108">IFERROR(XLOOKUP(A3108,'Asignacion Ene'!A:A,'Asignacion Ene'!B:B))</f>
        <v>EC-05</v>
      </c>
      <c r="D3108" s="28">
        <v>45687.0</v>
      </c>
      <c r="E3108" s="16" t="s">
        <v>394</v>
      </c>
      <c r="F3108" s="10" t="str">
        <f t="array" ref="F3108">IFERROR(XLOOKUP(E3108,Operadores!A:A,Operadores!B:B))</f>
        <v>CADCAR</v>
      </c>
      <c r="G3108" s="16" t="s">
        <v>39</v>
      </c>
      <c r="H3108" s="13">
        <v>20.69454</v>
      </c>
      <c r="I3108" s="18">
        <v>262.54</v>
      </c>
      <c r="J3108" s="15">
        <f t="shared" si="5"/>
        <v>5433.144532</v>
      </c>
      <c r="K3108" s="10" t="str">
        <f t="array" ref="K3108">IFERROR(XLOOKUP(G3108,'Tipo de Carga'!A:A,'Tipo de Carga'!B:B))</f>
        <v>Autoabasto</v>
      </c>
      <c r="L3108" s="10">
        <f t="shared" si="2"/>
        <v>5</v>
      </c>
      <c r="M3108" s="10">
        <f t="shared" si="3"/>
        <v>30</v>
      </c>
      <c r="N3108" s="10">
        <f t="shared" si="4"/>
        <v>1</v>
      </c>
      <c r="O3108" s="10" t="str">
        <f t="array" ref="O3108">IFERROR(XLOOKUP(G3108,'Tipo de Carga'!A:A,'Tipo de Carga'!C:C))</f>
        <v>Diesel</v>
      </c>
    </row>
    <row r="3109">
      <c r="A3109" s="16">
        <v>1721.0</v>
      </c>
      <c r="B3109" s="10" t="str">
        <f t="array" ref="B3109">IFERROR(XLOOKUP(A3109,'Asignacion Ene'!A:A,'Asignacion Ene'!C:C))</f>
        <v>Wm Full</v>
      </c>
      <c r="C3109" s="10" t="str">
        <f t="array" ref="C3109">IFERROR(XLOOKUP(A3109,'Asignacion Ene'!A:A,'Asignacion Ene'!B:B))</f>
        <v>EC-08</v>
      </c>
      <c r="D3109" s="28">
        <v>45687.0</v>
      </c>
      <c r="E3109" s="16" t="s">
        <v>371</v>
      </c>
      <c r="F3109" s="10" t="str">
        <f t="array" ref="F3109">IFERROR(XLOOKUP(E3109,Operadores!A:A,Operadores!B:B))</f>
        <v>MAYSA</v>
      </c>
      <c r="G3109" s="16" t="s">
        <v>39</v>
      </c>
      <c r="H3109" s="13">
        <v>20.69454</v>
      </c>
      <c r="I3109" s="18">
        <v>458.0</v>
      </c>
      <c r="J3109" s="15">
        <f t="shared" si="5"/>
        <v>9478.09932</v>
      </c>
      <c r="K3109" s="10" t="str">
        <f t="array" ref="K3109">IFERROR(XLOOKUP(G3109,'Tipo de Carga'!A:A,'Tipo de Carga'!B:B))</f>
        <v>Autoabasto</v>
      </c>
      <c r="L3109" s="10">
        <f t="shared" si="2"/>
        <v>5</v>
      </c>
      <c r="M3109" s="10">
        <f t="shared" si="3"/>
        <v>30</v>
      </c>
      <c r="N3109" s="10">
        <f t="shared" si="4"/>
        <v>1</v>
      </c>
      <c r="O3109" s="10" t="str">
        <f t="array" ref="O3109">IFERROR(XLOOKUP(G3109,'Tipo de Carga'!A:A,'Tipo de Carga'!C:C))</f>
        <v>Diesel</v>
      </c>
    </row>
    <row r="3110">
      <c r="A3110" s="16">
        <v>1715.0</v>
      </c>
      <c r="B3110" s="10" t="str">
        <f t="array" ref="B3110">IFERROR(XLOOKUP(A3110,'Asignacion Ene'!A:A,'Asignacion Ene'!C:C))</f>
        <v>Wm Full</v>
      </c>
      <c r="C3110" s="10" t="str">
        <f t="array" ref="C3110">IFERROR(XLOOKUP(A3110,'Asignacion Ene'!A:A,'Asignacion Ene'!B:B))</f>
        <v>EC-08</v>
      </c>
      <c r="D3110" s="28">
        <v>45687.0</v>
      </c>
      <c r="E3110" s="16" t="s">
        <v>96</v>
      </c>
      <c r="F3110" s="10" t="str">
        <f t="array" ref="F3110">IFERROR(XLOOKUP(E3110,Operadores!A:A,Operadores!B:B))</f>
        <v>LEOJAI</v>
      </c>
      <c r="G3110" s="16" t="s">
        <v>39</v>
      </c>
      <c r="H3110" s="13">
        <v>20.69454</v>
      </c>
      <c r="I3110" s="18">
        <v>440.26</v>
      </c>
      <c r="J3110" s="15">
        <f t="shared" si="5"/>
        <v>9110.97818</v>
      </c>
      <c r="K3110" s="10" t="str">
        <f t="array" ref="K3110">IFERROR(XLOOKUP(G3110,'Tipo de Carga'!A:A,'Tipo de Carga'!B:B))</f>
        <v>Autoabasto</v>
      </c>
      <c r="L3110" s="10">
        <f t="shared" si="2"/>
        <v>5</v>
      </c>
      <c r="M3110" s="10">
        <f t="shared" si="3"/>
        <v>30</v>
      </c>
      <c r="N3110" s="10">
        <f t="shared" si="4"/>
        <v>1</v>
      </c>
      <c r="O3110" s="10" t="str">
        <f t="array" ref="O3110">IFERROR(XLOOKUP(G3110,'Tipo de Carga'!A:A,'Tipo de Carga'!C:C))</f>
        <v>Diesel</v>
      </c>
    </row>
    <row r="3111">
      <c r="A3111" s="16">
        <v>2031.0</v>
      </c>
      <c r="B3111" s="10" t="str">
        <f t="array" ref="B3111">IFERROR(XLOOKUP(A3111,'Asignacion Ene'!A:A,'Asignacion Ene'!C:C))</f>
        <v>MeLi Dedicado Merida</v>
      </c>
      <c r="C3111" s="10" t="str">
        <f t="array" ref="C3111">IFERROR(XLOOKUP(A3111,'Asignacion Ene'!A:A,'Asignacion Ene'!B:B))</f>
        <v>EC-05</v>
      </c>
      <c r="D3111" s="28">
        <v>45687.0</v>
      </c>
      <c r="E3111" s="16" t="s">
        <v>239</v>
      </c>
      <c r="F3111" s="10" t="str">
        <f t="array" ref="F3111">IFERROR(XLOOKUP(E3111,Operadores!A:A,Operadores!B:B))</f>
        <v>LEOJUA</v>
      </c>
      <c r="G3111" s="16" t="s">
        <v>39</v>
      </c>
      <c r="H3111" s="13">
        <v>20.69454</v>
      </c>
      <c r="I3111" s="18">
        <v>564.01</v>
      </c>
      <c r="J3111" s="15">
        <f t="shared" si="5"/>
        <v>11671.92751</v>
      </c>
      <c r="K3111" s="10" t="str">
        <f t="array" ref="K3111">IFERROR(XLOOKUP(G3111,'Tipo de Carga'!A:A,'Tipo de Carga'!B:B))</f>
        <v>Autoabasto</v>
      </c>
      <c r="L3111" s="10">
        <f t="shared" si="2"/>
        <v>5</v>
      </c>
      <c r="M3111" s="10">
        <f t="shared" si="3"/>
        <v>30</v>
      </c>
      <c r="N3111" s="10">
        <f t="shared" si="4"/>
        <v>1</v>
      </c>
      <c r="O3111" s="10" t="str">
        <f t="array" ref="O3111">IFERROR(XLOOKUP(G3111,'Tipo de Carga'!A:A,'Tipo de Carga'!C:C))</f>
        <v>Diesel</v>
      </c>
    </row>
    <row r="3112">
      <c r="A3112" s="16">
        <v>2018.0</v>
      </c>
      <c r="B3112" s="10" t="str">
        <f t="array" ref="B3112">IFERROR(XLOOKUP(A3112,'Asignacion Ene'!A:A,'Asignacion Ene'!C:C))</f>
        <v>MeLi Asignado TD</v>
      </c>
      <c r="C3112" s="10" t="str">
        <f t="array" ref="C3112">IFERROR(XLOOKUP(A3112,'Asignacion Ene'!A:A,'Asignacion Ene'!B:B))</f>
        <v>EC-05</v>
      </c>
      <c r="D3112" s="28">
        <v>45687.0</v>
      </c>
      <c r="E3112" s="16" t="s">
        <v>205</v>
      </c>
      <c r="F3112" s="10" t="str">
        <f t="array" ref="F3112">IFERROR(XLOOKUP(E3112,Operadores!A:A,Operadores!B:B))</f>
        <v>MACFRA</v>
      </c>
      <c r="G3112" s="16" t="s">
        <v>39</v>
      </c>
      <c r="H3112" s="13">
        <v>20.69454</v>
      </c>
      <c r="I3112" s="18">
        <v>416.31</v>
      </c>
      <c r="J3112" s="15">
        <f t="shared" si="5"/>
        <v>8615.343947</v>
      </c>
      <c r="K3112" s="10" t="str">
        <f t="array" ref="K3112">IFERROR(XLOOKUP(G3112,'Tipo de Carga'!A:A,'Tipo de Carga'!B:B))</f>
        <v>Autoabasto</v>
      </c>
      <c r="L3112" s="10">
        <f t="shared" si="2"/>
        <v>5</v>
      </c>
      <c r="M3112" s="10">
        <f t="shared" si="3"/>
        <v>30</v>
      </c>
      <c r="N3112" s="10">
        <f t="shared" si="4"/>
        <v>1</v>
      </c>
      <c r="O3112" s="10" t="str">
        <f t="array" ref="O3112">IFERROR(XLOOKUP(G3112,'Tipo de Carga'!A:A,'Tipo de Carga'!C:C))</f>
        <v>Diesel</v>
      </c>
    </row>
    <row r="3113">
      <c r="A3113" s="16">
        <v>2020.0</v>
      </c>
      <c r="B3113" s="10" t="str">
        <f t="array" ref="B3113">IFERROR(XLOOKUP(A3113,'Asignacion Ene'!A:A,'Asignacion Ene'!C:C))</f>
        <v>MeLi Dedicado Merida</v>
      </c>
      <c r="C3113" s="10" t="str">
        <f t="array" ref="C3113">IFERROR(XLOOKUP(A3113,'Asignacion Ene'!A:A,'Asignacion Ene'!B:B))</f>
        <v>EC-05</v>
      </c>
      <c r="D3113" s="28">
        <v>45687.0</v>
      </c>
      <c r="E3113" s="16" t="s">
        <v>283</v>
      </c>
      <c r="F3113" s="10" t="str">
        <f t="array" ref="F3113">IFERROR(XLOOKUP(E3113,Operadores!A:A,Operadores!B:B))</f>
        <v>MUÑOSC</v>
      </c>
      <c r="G3113" s="16" t="s">
        <v>39</v>
      </c>
      <c r="H3113" s="13">
        <v>20.69454</v>
      </c>
      <c r="I3113" s="18">
        <v>255.06</v>
      </c>
      <c r="J3113" s="15">
        <f t="shared" si="5"/>
        <v>5278.349372</v>
      </c>
      <c r="K3113" s="10" t="str">
        <f t="array" ref="K3113">IFERROR(XLOOKUP(G3113,'Tipo de Carga'!A:A,'Tipo de Carga'!B:B))</f>
        <v>Autoabasto</v>
      </c>
      <c r="L3113" s="10">
        <f t="shared" si="2"/>
        <v>5</v>
      </c>
      <c r="M3113" s="10">
        <f t="shared" si="3"/>
        <v>30</v>
      </c>
      <c r="N3113" s="10">
        <f t="shared" si="4"/>
        <v>1</v>
      </c>
      <c r="O3113" s="10" t="str">
        <f t="array" ref="O3113">IFERROR(XLOOKUP(G3113,'Tipo de Carga'!A:A,'Tipo de Carga'!C:C))</f>
        <v>Diesel</v>
      </c>
    </row>
    <row r="3114">
      <c r="A3114" s="16">
        <v>2000.0</v>
      </c>
      <c r="B3114" s="10" t="str">
        <f t="array" ref="B3114">IFERROR(XLOOKUP(A3114,'Asignacion Ene'!A:A,'Asignacion Ene'!C:C))</f>
        <v>MeLi Dedicado Merida</v>
      </c>
      <c r="C3114" s="10" t="str">
        <f t="array" ref="C3114">IFERROR(XLOOKUP(A3114,'Asignacion Ene'!A:A,'Asignacion Ene'!B:B))</f>
        <v>EC-05</v>
      </c>
      <c r="D3114" s="28">
        <v>45687.0</v>
      </c>
      <c r="E3114" s="16" t="s">
        <v>95</v>
      </c>
      <c r="F3114" s="10" t="str">
        <f t="array" ref="F3114">IFERROR(XLOOKUP(E3114,Operadores!A:A,Operadores!B:B))</f>
        <v>VILYON</v>
      </c>
      <c r="G3114" s="16" t="s">
        <v>39</v>
      </c>
      <c r="H3114" s="13">
        <v>20.69454</v>
      </c>
      <c r="I3114" s="18">
        <v>243.33</v>
      </c>
      <c r="J3114" s="15">
        <f t="shared" si="5"/>
        <v>5035.602418</v>
      </c>
      <c r="K3114" s="10" t="str">
        <f t="array" ref="K3114">IFERROR(XLOOKUP(G3114,'Tipo de Carga'!A:A,'Tipo de Carga'!B:B))</f>
        <v>Autoabasto</v>
      </c>
      <c r="L3114" s="10">
        <f t="shared" si="2"/>
        <v>5</v>
      </c>
      <c r="M3114" s="10">
        <f t="shared" si="3"/>
        <v>30</v>
      </c>
      <c r="N3114" s="10">
        <f t="shared" si="4"/>
        <v>1</v>
      </c>
      <c r="O3114" s="10" t="str">
        <f t="array" ref="O3114">IFERROR(XLOOKUP(G3114,'Tipo de Carga'!A:A,'Tipo de Carga'!C:C))</f>
        <v>Diesel</v>
      </c>
    </row>
    <row r="3115">
      <c r="A3115" s="16">
        <v>2024.0</v>
      </c>
      <c r="B3115" s="10" t="str">
        <f t="array" ref="B3115">IFERROR(XLOOKUP(A3115,'Asignacion Ene'!A:A,'Asignacion Ene'!C:C))</f>
        <v>MeLi Dedicado Merida</v>
      </c>
      <c r="C3115" s="10" t="str">
        <f t="array" ref="C3115">IFERROR(XLOOKUP(A3115,'Asignacion Ene'!A:A,'Asignacion Ene'!B:B))</f>
        <v>EC-05</v>
      </c>
      <c r="D3115" s="28">
        <v>45687.0</v>
      </c>
      <c r="E3115" s="16" t="s">
        <v>222</v>
      </c>
      <c r="F3115" s="10" t="str">
        <f t="array" ref="F3115">IFERROR(XLOOKUP(E3115,Operadores!A:A,Operadores!B:B))</f>
        <v>TORVIC</v>
      </c>
      <c r="G3115" s="16" t="s">
        <v>39</v>
      </c>
      <c r="H3115" s="13">
        <v>20.69454</v>
      </c>
      <c r="I3115" s="18">
        <v>380.0</v>
      </c>
      <c r="J3115" s="15">
        <f t="shared" si="5"/>
        <v>7863.9252</v>
      </c>
      <c r="K3115" s="10" t="str">
        <f t="array" ref="K3115">IFERROR(XLOOKUP(G3115,'Tipo de Carga'!A:A,'Tipo de Carga'!B:B))</f>
        <v>Autoabasto</v>
      </c>
      <c r="L3115" s="10">
        <f t="shared" si="2"/>
        <v>5</v>
      </c>
      <c r="M3115" s="10">
        <f t="shared" si="3"/>
        <v>30</v>
      </c>
      <c r="N3115" s="10">
        <f t="shared" si="4"/>
        <v>1</v>
      </c>
      <c r="O3115" s="10" t="str">
        <f t="array" ref="O3115">IFERROR(XLOOKUP(G3115,'Tipo de Carga'!A:A,'Tipo de Carga'!C:C))</f>
        <v>Diesel</v>
      </c>
    </row>
    <row r="3116">
      <c r="A3116" s="16">
        <v>1854.0</v>
      </c>
      <c r="B3116" s="10" t="str">
        <f t="array" ref="B3116">IFERROR(XLOOKUP(A3116,'Asignacion Ene'!A:A,'Asignacion Ene'!C:C))</f>
        <v>Hisense</v>
      </c>
      <c r="C3116" s="10" t="str">
        <f t="array" ref="C3116">IFERROR(XLOOKUP(A3116,'Asignacion Ene'!A:A,'Asignacion Ene'!B:B))</f>
        <v>EC-03</v>
      </c>
      <c r="D3116" s="28">
        <v>45687.0</v>
      </c>
      <c r="E3116" s="16" t="s">
        <v>181</v>
      </c>
      <c r="F3116" s="10" t="str">
        <f t="array" ref="F3116">IFERROR(XLOOKUP(E3116,Operadores!A:A,Operadores!B:B))</f>
        <v>CARMAUX</v>
      </c>
      <c r="G3116" s="16" t="s">
        <v>39</v>
      </c>
      <c r="H3116" s="13">
        <v>20.69454</v>
      </c>
      <c r="I3116" s="18">
        <v>482.0</v>
      </c>
      <c r="J3116" s="15">
        <f t="shared" si="5"/>
        <v>9974.76828</v>
      </c>
      <c r="K3116" s="10" t="str">
        <f t="array" ref="K3116">IFERROR(XLOOKUP(G3116,'Tipo de Carga'!A:A,'Tipo de Carga'!B:B))</f>
        <v>Autoabasto</v>
      </c>
      <c r="L3116" s="10">
        <f t="shared" si="2"/>
        <v>5</v>
      </c>
      <c r="M3116" s="10">
        <f t="shared" si="3"/>
        <v>30</v>
      </c>
      <c r="N3116" s="10">
        <f t="shared" si="4"/>
        <v>1</v>
      </c>
      <c r="O3116" s="10" t="str">
        <f t="array" ref="O3116">IFERROR(XLOOKUP(G3116,'Tipo de Carga'!A:A,'Tipo de Carga'!C:C))</f>
        <v>Diesel</v>
      </c>
    </row>
    <row r="3117">
      <c r="A3117" s="16">
        <v>1883.0</v>
      </c>
      <c r="B3117" s="10" t="str">
        <f t="array" ref="B3117">IFERROR(XLOOKUP(A3117,'Asignacion Ene'!A:A,'Asignacion Ene'!C:C))</f>
        <v>Circuitos</v>
      </c>
      <c r="C3117" s="10" t="str">
        <f t="array" ref="C3117">IFERROR(XLOOKUP(A3117,'Asignacion Ene'!A:A,'Asignacion Ene'!B:B))</f>
        <v>EC-03</v>
      </c>
      <c r="D3117" s="28">
        <v>45687.0</v>
      </c>
      <c r="E3117" s="16" t="s">
        <v>375</v>
      </c>
      <c r="F3117" s="10" t="str">
        <f t="array" ref="F3117">IFERROR(XLOOKUP(E3117,Operadores!A:A,Operadores!B:B))</f>
        <v>NARCA</v>
      </c>
      <c r="G3117" s="16" t="s">
        <v>39</v>
      </c>
      <c r="H3117" s="13">
        <v>20.69454</v>
      </c>
      <c r="I3117" s="18">
        <v>710.0</v>
      </c>
      <c r="J3117" s="15">
        <f t="shared" si="5"/>
        <v>14693.1234</v>
      </c>
      <c r="K3117" s="10" t="str">
        <f t="array" ref="K3117">IFERROR(XLOOKUP(G3117,'Tipo de Carga'!A:A,'Tipo de Carga'!B:B))</f>
        <v>Autoabasto</v>
      </c>
      <c r="L3117" s="10">
        <f t="shared" si="2"/>
        <v>5</v>
      </c>
      <c r="M3117" s="10">
        <f t="shared" si="3"/>
        <v>30</v>
      </c>
      <c r="N3117" s="10">
        <f t="shared" si="4"/>
        <v>1</v>
      </c>
      <c r="O3117" s="10" t="str">
        <f t="array" ref="O3117">IFERROR(XLOOKUP(G3117,'Tipo de Carga'!A:A,'Tipo de Carga'!C:C))</f>
        <v>Diesel</v>
      </c>
    </row>
    <row r="3118">
      <c r="A3118" s="16">
        <v>1997.0</v>
      </c>
      <c r="B3118" s="10" t="str">
        <f t="array" ref="B3118">IFERROR(XLOOKUP(A3118,'Asignacion Ene'!A:A,'Asignacion Ene'!C:C))</f>
        <v>MeLi Dedicado Merida</v>
      </c>
      <c r="C3118" s="10" t="str">
        <f t="array" ref="C3118">IFERROR(XLOOKUP(A3118,'Asignacion Ene'!A:A,'Asignacion Ene'!B:B))</f>
        <v>EC-05</v>
      </c>
      <c r="D3118" s="28">
        <v>45687.0</v>
      </c>
      <c r="E3118" s="16" t="s">
        <v>170</v>
      </c>
      <c r="F3118" s="10" t="str">
        <f t="array" ref="F3118">IFERROR(XLOOKUP(E3118,Operadores!A:A,Operadores!B:B))</f>
        <v>MARLEO</v>
      </c>
      <c r="G3118" s="16" t="s">
        <v>39</v>
      </c>
      <c r="H3118" s="13">
        <v>20.69454</v>
      </c>
      <c r="I3118" s="18">
        <v>461.69</v>
      </c>
      <c r="J3118" s="15">
        <f t="shared" si="5"/>
        <v>9554.462173</v>
      </c>
      <c r="K3118" s="10" t="str">
        <f t="array" ref="K3118">IFERROR(XLOOKUP(G3118,'Tipo de Carga'!A:A,'Tipo de Carga'!B:B))</f>
        <v>Autoabasto</v>
      </c>
      <c r="L3118" s="10">
        <f t="shared" si="2"/>
        <v>5</v>
      </c>
      <c r="M3118" s="10">
        <f t="shared" si="3"/>
        <v>30</v>
      </c>
      <c r="N3118" s="10">
        <f t="shared" si="4"/>
        <v>1</v>
      </c>
      <c r="O3118" s="10" t="str">
        <f t="array" ref="O3118">IFERROR(XLOOKUP(G3118,'Tipo de Carga'!A:A,'Tipo de Carga'!C:C))</f>
        <v>Diesel</v>
      </c>
    </row>
    <row r="3119">
      <c r="A3119" s="16">
        <v>1991.0</v>
      </c>
      <c r="B3119" s="10" t="str">
        <f t="array" ref="B3119">IFERROR(XLOOKUP(A3119,'Asignacion Ene'!A:A,'Asignacion Ene'!C:C))</f>
        <v>MeLi Dedicado Merida</v>
      </c>
      <c r="C3119" s="10" t="str">
        <f t="array" ref="C3119">IFERROR(XLOOKUP(A3119,'Asignacion Ene'!A:A,'Asignacion Ene'!B:B))</f>
        <v>EC-05</v>
      </c>
      <c r="D3119" s="28">
        <v>45687.0</v>
      </c>
      <c r="E3119" s="16" t="s">
        <v>165</v>
      </c>
      <c r="F3119" s="10" t="str">
        <f t="array" ref="F3119">IFERROR(XLOOKUP(E3119,Operadores!A:A,Operadores!B:B))</f>
        <v>RUEREN</v>
      </c>
      <c r="G3119" s="16" t="s">
        <v>39</v>
      </c>
      <c r="H3119" s="13">
        <v>20.69454</v>
      </c>
      <c r="I3119" s="18">
        <v>430.06</v>
      </c>
      <c r="J3119" s="15">
        <f t="shared" si="5"/>
        <v>8899.893872</v>
      </c>
      <c r="K3119" s="10" t="str">
        <f t="array" ref="K3119">IFERROR(XLOOKUP(G3119,'Tipo de Carga'!A:A,'Tipo de Carga'!B:B))</f>
        <v>Autoabasto</v>
      </c>
      <c r="L3119" s="10">
        <f t="shared" si="2"/>
        <v>5</v>
      </c>
      <c r="M3119" s="10">
        <f t="shared" si="3"/>
        <v>30</v>
      </c>
      <c r="N3119" s="10">
        <f t="shared" si="4"/>
        <v>1</v>
      </c>
      <c r="O3119" s="10" t="str">
        <f t="array" ref="O3119">IFERROR(XLOOKUP(G3119,'Tipo de Carga'!A:A,'Tipo de Carga'!C:C))</f>
        <v>Diesel</v>
      </c>
    </row>
    <row r="3120">
      <c r="A3120" s="16">
        <v>1894.0</v>
      </c>
      <c r="B3120" s="10" t="str">
        <f t="array" ref="B3120">IFERROR(XLOOKUP(A3120,'Asignacion Ene'!A:A,'Asignacion Ene'!C:C))</f>
        <v>Pipas</v>
      </c>
      <c r="C3120" s="10" t="str">
        <f t="array" ref="C3120">IFERROR(XLOOKUP(A3120,'Asignacion Ene'!A:A,'Asignacion Ene'!B:B))</f>
        <v>EC-02</v>
      </c>
      <c r="D3120" s="28">
        <v>45687.0</v>
      </c>
      <c r="E3120" s="16"/>
      <c r="F3120" s="10"/>
      <c r="G3120" s="16" t="s">
        <v>103</v>
      </c>
      <c r="H3120" s="13">
        <v>25.39</v>
      </c>
      <c r="I3120" s="18">
        <v>614.41</v>
      </c>
      <c r="J3120" s="15">
        <f t="shared" si="5"/>
        <v>15599.8699</v>
      </c>
      <c r="K3120" s="10" t="str">
        <f t="array" ref="K3120">IFERROR(XLOOKUP(G3120,'Tipo de Carga'!A:A,'Tipo de Carga'!B:B))</f>
        <v>Ticket</v>
      </c>
      <c r="L3120" s="10">
        <f t="shared" si="2"/>
        <v>5</v>
      </c>
      <c r="M3120" s="10">
        <f t="shared" si="3"/>
        <v>30</v>
      </c>
      <c r="N3120" s="10">
        <f t="shared" si="4"/>
        <v>1</v>
      </c>
      <c r="O3120" s="10" t="str">
        <f t="array" ref="O3120">IFERROR(XLOOKUP(G3120,'Tipo de Carga'!A:A,'Tipo de Carga'!C:C))</f>
        <v>Diesel</v>
      </c>
    </row>
    <row r="3121">
      <c r="A3121" s="16">
        <v>1971.0</v>
      </c>
      <c r="B3121" s="10" t="str">
        <f t="array" ref="B3121">IFERROR(XLOOKUP(A3121,'Asignacion Ene'!A:A,'Asignacion Ene'!C:C))</f>
        <v>Sayer Sencillo</v>
      </c>
      <c r="C3121" s="10" t="str">
        <f t="array" ref="C3121">IFERROR(XLOOKUP(A3121,'Asignacion Ene'!A:A,'Asignacion Ene'!B:B))</f>
        <v>EC-04</v>
      </c>
      <c r="D3121" s="28">
        <v>45687.0</v>
      </c>
      <c r="E3121" s="16"/>
      <c r="F3121" s="10"/>
      <c r="G3121" s="16" t="s">
        <v>103</v>
      </c>
      <c r="H3121" s="13">
        <v>25.69</v>
      </c>
      <c r="I3121" s="18">
        <v>261.57</v>
      </c>
      <c r="J3121" s="15">
        <f t="shared" si="5"/>
        <v>6719.7333</v>
      </c>
      <c r="K3121" s="10" t="str">
        <f t="array" ref="K3121">IFERROR(XLOOKUP(G3121,'Tipo de Carga'!A:A,'Tipo de Carga'!B:B))</f>
        <v>Ticket</v>
      </c>
      <c r="L3121" s="10">
        <f t="shared" si="2"/>
        <v>5</v>
      </c>
      <c r="M3121" s="10">
        <f t="shared" si="3"/>
        <v>30</v>
      </c>
      <c r="N3121" s="10">
        <f t="shared" si="4"/>
        <v>1</v>
      </c>
      <c r="O3121" s="10" t="str">
        <f t="array" ref="O3121">IFERROR(XLOOKUP(G3121,'Tipo de Carga'!A:A,'Tipo de Carga'!C:C))</f>
        <v>Diesel</v>
      </c>
    </row>
    <row r="3122">
      <c r="A3122" s="16">
        <v>1975.0</v>
      </c>
      <c r="B3122" s="10" t="str">
        <f t="array" ref="B3122">IFERROR(XLOOKUP(A3122,'Asignacion Ene'!A:A,'Asignacion Ene'!C:C))</f>
        <v>Sayer Sencillo</v>
      </c>
      <c r="C3122" s="10" t="str">
        <f t="array" ref="C3122">IFERROR(XLOOKUP(A3122,'Asignacion Ene'!A:A,'Asignacion Ene'!B:B))</f>
        <v>EC-04</v>
      </c>
      <c r="D3122" s="28">
        <v>45687.0</v>
      </c>
      <c r="E3122" s="16"/>
      <c r="F3122" s="10"/>
      <c r="G3122" s="16" t="s">
        <v>103</v>
      </c>
      <c r="H3122" s="13">
        <v>25.69</v>
      </c>
      <c r="I3122" s="18">
        <v>127.67</v>
      </c>
      <c r="J3122" s="15">
        <f t="shared" si="5"/>
        <v>3279.8423</v>
      </c>
      <c r="K3122" s="10" t="str">
        <f t="array" ref="K3122">IFERROR(XLOOKUP(G3122,'Tipo de Carga'!A:A,'Tipo de Carga'!B:B))</f>
        <v>Ticket</v>
      </c>
      <c r="L3122" s="10">
        <f t="shared" si="2"/>
        <v>5</v>
      </c>
      <c r="M3122" s="10">
        <f t="shared" si="3"/>
        <v>30</v>
      </c>
      <c r="N3122" s="10">
        <f t="shared" si="4"/>
        <v>1</v>
      </c>
      <c r="O3122" s="10" t="str">
        <f t="array" ref="O3122">IFERROR(XLOOKUP(G3122,'Tipo de Carga'!A:A,'Tipo de Carga'!C:C))</f>
        <v>Diesel</v>
      </c>
    </row>
    <row r="3123">
      <c r="A3123" s="16">
        <v>1793.0</v>
      </c>
      <c r="B3123" s="10" t="str">
        <f t="array" ref="B3123">IFERROR(XLOOKUP(A3123,'Asignacion Ene'!A:A,'Asignacion Ene'!C:C))</f>
        <v>Hisense</v>
      </c>
      <c r="C3123" s="10" t="str">
        <f t="array" ref="C3123">IFERROR(XLOOKUP(A3123,'Asignacion Ene'!A:A,'Asignacion Ene'!B:B))</f>
        <v>EC-03</v>
      </c>
      <c r="D3123" s="28">
        <v>45687.0</v>
      </c>
      <c r="E3123" s="16"/>
      <c r="F3123" s="10"/>
      <c r="G3123" s="16" t="s">
        <v>103</v>
      </c>
      <c r="H3123" s="13">
        <v>26.49</v>
      </c>
      <c r="I3123" s="18">
        <v>245.37</v>
      </c>
      <c r="J3123" s="15">
        <f t="shared" si="5"/>
        <v>6499.8513</v>
      </c>
      <c r="K3123" s="10" t="str">
        <f t="array" ref="K3123">IFERROR(XLOOKUP(G3123,'Tipo de Carga'!A:A,'Tipo de Carga'!B:B))</f>
        <v>Ticket</v>
      </c>
      <c r="L3123" s="10">
        <f t="shared" si="2"/>
        <v>5</v>
      </c>
      <c r="M3123" s="10">
        <f t="shared" si="3"/>
        <v>30</v>
      </c>
      <c r="N3123" s="10">
        <f t="shared" si="4"/>
        <v>1</v>
      </c>
      <c r="O3123" s="10" t="str">
        <f t="array" ref="O3123">IFERROR(XLOOKUP(G3123,'Tipo de Carga'!A:A,'Tipo de Carga'!C:C))</f>
        <v>Diesel</v>
      </c>
    </row>
    <row r="3124">
      <c r="A3124" s="16">
        <v>1880.0</v>
      </c>
      <c r="B3124" s="10" t="str">
        <f t="array" ref="B3124">IFERROR(XLOOKUP(A3124,'Asignacion Ene'!A:A,'Asignacion Ene'!C:C))</f>
        <v>Circuitos</v>
      </c>
      <c r="C3124" s="10" t="str">
        <f t="array" ref="C3124">IFERROR(XLOOKUP(A3124,'Asignacion Ene'!A:A,'Asignacion Ene'!B:B))</f>
        <v>EC-03</v>
      </c>
      <c r="D3124" s="28">
        <v>45687.0</v>
      </c>
      <c r="E3124" s="16"/>
      <c r="F3124" s="10"/>
      <c r="G3124" s="16" t="s">
        <v>103</v>
      </c>
      <c r="H3124" s="13">
        <v>27.99</v>
      </c>
      <c r="I3124" s="18">
        <v>128.61</v>
      </c>
      <c r="J3124" s="15">
        <f t="shared" si="5"/>
        <v>3599.7939</v>
      </c>
      <c r="K3124" s="10" t="str">
        <f t="array" ref="K3124">IFERROR(XLOOKUP(G3124,'Tipo de Carga'!A:A,'Tipo de Carga'!B:B))</f>
        <v>Ticket</v>
      </c>
      <c r="L3124" s="10">
        <f t="shared" si="2"/>
        <v>5</v>
      </c>
      <c r="M3124" s="10">
        <f t="shared" si="3"/>
        <v>30</v>
      </c>
      <c r="N3124" s="10">
        <f t="shared" si="4"/>
        <v>1</v>
      </c>
      <c r="O3124" s="10" t="str">
        <f t="array" ref="O3124">IFERROR(XLOOKUP(G3124,'Tipo de Carga'!A:A,'Tipo de Carga'!C:C))</f>
        <v>Diesel</v>
      </c>
    </row>
    <row r="3125">
      <c r="A3125" s="16">
        <v>1726.0</v>
      </c>
      <c r="B3125" s="10" t="str">
        <f t="array" ref="B3125">IFERROR(XLOOKUP(A3125,'Asignacion Ene'!A:A,'Asignacion Ene'!C:C))</f>
        <v>Wm Sencillo</v>
      </c>
      <c r="C3125" s="10" t="str">
        <f t="array" ref="C3125">IFERROR(XLOOKUP(A3125,'Asignacion Ene'!A:A,'Asignacion Ene'!B:B))</f>
        <v>EC-08</v>
      </c>
      <c r="D3125" s="28">
        <v>45687.0</v>
      </c>
      <c r="E3125" s="16"/>
      <c r="F3125" s="10"/>
      <c r="G3125" s="16" t="s">
        <v>103</v>
      </c>
      <c r="H3125" s="13">
        <v>26.45</v>
      </c>
      <c r="I3125" s="18">
        <v>145.0</v>
      </c>
      <c r="J3125" s="15">
        <f t="shared" si="5"/>
        <v>3835.25</v>
      </c>
      <c r="K3125" s="10" t="str">
        <f t="array" ref="K3125">IFERROR(XLOOKUP(G3125,'Tipo de Carga'!A:A,'Tipo de Carga'!B:B))</f>
        <v>Ticket</v>
      </c>
      <c r="L3125" s="10">
        <f t="shared" si="2"/>
        <v>5</v>
      </c>
      <c r="M3125" s="10">
        <f t="shared" si="3"/>
        <v>30</v>
      </c>
      <c r="N3125" s="10">
        <f t="shared" si="4"/>
        <v>1</v>
      </c>
      <c r="O3125" s="10" t="str">
        <f t="array" ref="O3125">IFERROR(XLOOKUP(G3125,'Tipo de Carga'!A:A,'Tipo de Carga'!C:C))</f>
        <v>Diesel</v>
      </c>
    </row>
    <row r="3126">
      <c r="A3126" s="16">
        <v>1797.0</v>
      </c>
      <c r="B3126" s="10" t="str">
        <f t="array" ref="B3126">IFERROR(XLOOKUP(A3126,'Asignacion Ene'!A:A,'Asignacion Ene'!C:C))</f>
        <v>Hisense</v>
      </c>
      <c r="C3126" s="10" t="str">
        <f t="array" ref="C3126">IFERROR(XLOOKUP(A3126,'Asignacion Ene'!A:A,'Asignacion Ene'!B:B))</f>
        <v>EC-03</v>
      </c>
      <c r="D3126" s="28">
        <v>45687.0</v>
      </c>
      <c r="E3126" s="16"/>
      <c r="F3126" s="10"/>
      <c r="G3126" s="16" t="s">
        <v>103</v>
      </c>
      <c r="H3126" s="13">
        <v>26.89</v>
      </c>
      <c r="I3126" s="18">
        <v>334.69</v>
      </c>
      <c r="J3126" s="15">
        <f t="shared" si="5"/>
        <v>8999.8141</v>
      </c>
      <c r="K3126" s="10" t="str">
        <f t="array" ref="K3126">IFERROR(XLOOKUP(G3126,'Tipo de Carga'!A:A,'Tipo de Carga'!B:B))</f>
        <v>Ticket</v>
      </c>
      <c r="L3126" s="10">
        <f t="shared" si="2"/>
        <v>5</v>
      </c>
      <c r="M3126" s="10">
        <f t="shared" si="3"/>
        <v>30</v>
      </c>
      <c r="N3126" s="10">
        <f t="shared" si="4"/>
        <v>1</v>
      </c>
      <c r="O3126" s="10" t="str">
        <f t="array" ref="O3126">IFERROR(XLOOKUP(G3126,'Tipo de Carga'!A:A,'Tipo de Carga'!C:C))</f>
        <v>Diesel</v>
      </c>
    </row>
    <row r="3127">
      <c r="A3127" s="16">
        <v>2072.0</v>
      </c>
      <c r="B3127" s="10" t="str">
        <f t="array" ref="B3127">IFERROR(XLOOKUP(A3127,'Asignacion Ene'!A:A,'Asignacion Ene'!C:C))</f>
        <v>Peñafiel Tecamac</v>
      </c>
      <c r="C3127" s="10" t="str">
        <f t="array" ref="C3127">IFERROR(XLOOKUP(A3127,'Asignacion Ene'!A:A,'Asignacion Ene'!B:B))</f>
        <v>EC-02</v>
      </c>
      <c r="D3127" s="28">
        <v>45688.0</v>
      </c>
      <c r="E3127" s="16" t="s">
        <v>293</v>
      </c>
      <c r="F3127" s="10" t="str">
        <f t="array" ref="F3127">IFERROR(XLOOKUP(E3127,Operadores!A:A,Operadores!B:B))</f>
        <v>RODRO01</v>
      </c>
      <c r="G3127" s="16" t="s">
        <v>17</v>
      </c>
      <c r="H3127" s="13">
        <v>19.40143</v>
      </c>
      <c r="I3127" s="18">
        <v>723.27</v>
      </c>
      <c r="J3127" s="15">
        <f t="shared" si="5"/>
        <v>14032.47228</v>
      </c>
      <c r="K3127" s="10" t="str">
        <f t="array" ref="K3127">IFERROR(XLOOKUP(G3127,'Tipo de Carga'!A:A,'Tipo de Carga'!B:B))</f>
        <v>Autoabasto</v>
      </c>
      <c r="L3127" s="10">
        <f t="shared" si="2"/>
        <v>5</v>
      </c>
      <c r="M3127" s="10">
        <f t="shared" si="3"/>
        <v>31</v>
      </c>
      <c r="N3127" s="10">
        <f t="shared" si="4"/>
        <v>1</v>
      </c>
      <c r="O3127" s="10" t="str">
        <f t="array" ref="O3127">IFERROR(XLOOKUP(G3127,'Tipo de Carga'!A:A,'Tipo de Carga'!C:C))</f>
        <v>Diesel</v>
      </c>
    </row>
    <row r="3128">
      <c r="A3128" s="16">
        <v>1879.0</v>
      </c>
      <c r="B3128" s="10" t="str">
        <f t="array" ref="B3128">IFERROR(XLOOKUP(A3128,'Asignacion Ene'!A:A,'Asignacion Ene'!C:C))</f>
        <v>Circuitos</v>
      </c>
      <c r="C3128" s="10" t="str">
        <f t="array" ref="C3128">IFERROR(XLOOKUP(A3128,'Asignacion Ene'!A:A,'Asignacion Ene'!B:B))</f>
        <v>EC-03</v>
      </c>
      <c r="D3128" s="28">
        <v>45688.0</v>
      </c>
      <c r="E3128" s="16" t="s">
        <v>132</v>
      </c>
      <c r="F3128" s="10" t="str">
        <f t="array" ref="F3128">IFERROR(XLOOKUP(E3128,Operadores!A:A,Operadores!B:B))</f>
        <v>ISLHI</v>
      </c>
      <c r="G3128" s="16" t="s">
        <v>17</v>
      </c>
      <c r="H3128" s="13">
        <v>19.40143</v>
      </c>
      <c r="I3128" s="18">
        <v>570.05</v>
      </c>
      <c r="J3128" s="15">
        <f t="shared" si="5"/>
        <v>11059.78517</v>
      </c>
      <c r="K3128" s="10" t="str">
        <f t="array" ref="K3128">IFERROR(XLOOKUP(G3128,'Tipo de Carga'!A:A,'Tipo de Carga'!B:B))</f>
        <v>Autoabasto</v>
      </c>
      <c r="L3128" s="10">
        <f t="shared" si="2"/>
        <v>5</v>
      </c>
      <c r="M3128" s="10">
        <f t="shared" si="3"/>
        <v>31</v>
      </c>
      <c r="N3128" s="10">
        <f t="shared" si="4"/>
        <v>1</v>
      </c>
      <c r="O3128" s="10" t="str">
        <f t="array" ref="O3128">IFERROR(XLOOKUP(G3128,'Tipo de Carga'!A:A,'Tipo de Carga'!C:C))</f>
        <v>Diesel</v>
      </c>
    </row>
    <row r="3129">
      <c r="A3129" s="16">
        <v>2008.0</v>
      </c>
      <c r="B3129" s="10" t="str">
        <f t="array" ref="B3129">IFERROR(XLOOKUP(A3129,'Asignacion Ene'!A:A,'Asignacion Ene'!C:C))</f>
        <v>MeLi Dedicado Merida</v>
      </c>
      <c r="C3129" s="10" t="str">
        <f t="array" ref="C3129">IFERROR(XLOOKUP(A3129,'Asignacion Ene'!A:A,'Asignacion Ene'!B:B))</f>
        <v>EC-05</v>
      </c>
      <c r="D3129" s="28">
        <v>45688.0</v>
      </c>
      <c r="E3129" s="16" t="s">
        <v>394</v>
      </c>
      <c r="F3129" s="10" t="str">
        <f t="array" ref="F3129">IFERROR(XLOOKUP(E3129,Operadores!A:A,Operadores!B:B))</f>
        <v>CADCAR</v>
      </c>
      <c r="G3129" s="16" t="s">
        <v>17</v>
      </c>
      <c r="H3129" s="13">
        <v>19.40143</v>
      </c>
      <c r="I3129" s="18">
        <v>270.53</v>
      </c>
      <c r="J3129" s="15">
        <f t="shared" si="5"/>
        <v>5248.668858</v>
      </c>
      <c r="K3129" s="10" t="str">
        <f t="array" ref="K3129">IFERROR(XLOOKUP(G3129,'Tipo de Carga'!A:A,'Tipo de Carga'!B:B))</f>
        <v>Autoabasto</v>
      </c>
      <c r="L3129" s="10">
        <f t="shared" si="2"/>
        <v>5</v>
      </c>
      <c r="M3129" s="10">
        <f t="shared" si="3"/>
        <v>31</v>
      </c>
      <c r="N3129" s="10">
        <f t="shared" si="4"/>
        <v>1</v>
      </c>
      <c r="O3129" s="10" t="str">
        <f t="array" ref="O3129">IFERROR(XLOOKUP(G3129,'Tipo de Carga'!A:A,'Tipo de Carga'!C:C))</f>
        <v>Diesel</v>
      </c>
    </row>
    <row r="3130">
      <c r="A3130" s="16">
        <v>1754.0</v>
      </c>
      <c r="B3130" s="10" t="str">
        <f t="array" ref="B3130">IFERROR(XLOOKUP(A3130,'Asignacion Ene'!A:A,'Asignacion Ene'!C:C))</f>
        <v>Pilgrims Tepo</v>
      </c>
      <c r="C3130" s="10" t="str">
        <f t="array" ref="C3130">IFERROR(XLOOKUP(A3130,'Asignacion Ene'!A:A,'Asignacion Ene'!B:B))</f>
        <v>EC-02</v>
      </c>
      <c r="D3130" s="28">
        <v>45688.0</v>
      </c>
      <c r="E3130" s="16" t="s">
        <v>127</v>
      </c>
      <c r="F3130" s="10" t="str">
        <f t="array" ref="F3130">IFERROR(XLOOKUP(E3130,Operadores!A:A,Operadores!B:B))</f>
        <v>PATRAM</v>
      </c>
      <c r="G3130" s="16" t="s">
        <v>17</v>
      </c>
      <c r="H3130" s="13">
        <v>19.40143</v>
      </c>
      <c r="I3130" s="18">
        <v>252.82</v>
      </c>
      <c r="J3130" s="15">
        <f t="shared" si="5"/>
        <v>4905.069533</v>
      </c>
      <c r="K3130" s="10" t="str">
        <f t="array" ref="K3130">IFERROR(XLOOKUP(G3130,'Tipo de Carga'!A:A,'Tipo de Carga'!B:B))</f>
        <v>Autoabasto</v>
      </c>
      <c r="L3130" s="10">
        <f t="shared" si="2"/>
        <v>5</v>
      </c>
      <c r="M3130" s="10">
        <f t="shared" si="3"/>
        <v>31</v>
      </c>
      <c r="N3130" s="10">
        <f t="shared" si="4"/>
        <v>1</v>
      </c>
      <c r="O3130" s="10" t="str">
        <f t="array" ref="O3130">IFERROR(XLOOKUP(G3130,'Tipo de Carga'!A:A,'Tipo de Carga'!C:C))</f>
        <v>Diesel</v>
      </c>
    </row>
    <row r="3131">
      <c r="A3131" s="16">
        <v>1731.0</v>
      </c>
      <c r="B3131" s="10" t="str">
        <f t="array" ref="B3131">IFERROR(XLOOKUP(A3131,'Asignacion Ene'!A:A,'Asignacion Ene'!C:C))</f>
        <v>Pilgrims Tepo</v>
      </c>
      <c r="C3131" s="10" t="str">
        <f t="array" ref="C3131">IFERROR(XLOOKUP(A3131,'Asignacion Ene'!A:A,'Asignacion Ene'!B:B))</f>
        <v>EC-02</v>
      </c>
      <c r="D3131" s="28">
        <v>45688.0</v>
      </c>
      <c r="E3131" s="16" t="s">
        <v>340</v>
      </c>
      <c r="F3131" s="10" t="str">
        <f t="array" ref="F3131">IFERROR(XLOOKUP(E3131,Operadores!A:A,Operadores!B:B))</f>
        <v>GONENR</v>
      </c>
      <c r="G3131" s="16" t="s">
        <v>17</v>
      </c>
      <c r="H3131" s="13">
        <v>19.40143</v>
      </c>
      <c r="I3131" s="18">
        <v>137.18</v>
      </c>
      <c r="J3131" s="15">
        <f t="shared" si="5"/>
        <v>2661.488167</v>
      </c>
      <c r="K3131" s="10" t="str">
        <f t="array" ref="K3131">IFERROR(XLOOKUP(G3131,'Tipo de Carga'!A:A,'Tipo de Carga'!B:B))</f>
        <v>Autoabasto</v>
      </c>
      <c r="L3131" s="10">
        <f t="shared" si="2"/>
        <v>5</v>
      </c>
      <c r="M3131" s="10">
        <f t="shared" si="3"/>
        <v>31</v>
      </c>
      <c r="N3131" s="10">
        <f t="shared" si="4"/>
        <v>1</v>
      </c>
      <c r="O3131" s="10" t="str">
        <f t="array" ref="O3131">IFERROR(XLOOKUP(G3131,'Tipo de Carga'!A:A,'Tipo de Carga'!C:C))</f>
        <v>Diesel</v>
      </c>
    </row>
    <row r="3132">
      <c r="A3132" s="16">
        <v>1866.0</v>
      </c>
      <c r="B3132" s="10" t="str">
        <f t="array" ref="B3132">IFERROR(XLOOKUP(A3132,'Asignacion Ene'!A:A,'Asignacion Ene'!C:C))</f>
        <v>Pilgrims Tepo</v>
      </c>
      <c r="C3132" s="10" t="str">
        <f t="array" ref="C3132">IFERROR(XLOOKUP(A3132,'Asignacion Ene'!A:A,'Asignacion Ene'!B:B))</f>
        <v>EC-02</v>
      </c>
      <c r="D3132" s="28">
        <v>45688.0</v>
      </c>
      <c r="E3132" s="16" t="s">
        <v>377</v>
      </c>
      <c r="F3132" s="10" t="str">
        <f t="array" ref="F3132">IFERROR(XLOOKUP(E3132,Operadores!A:A,Operadores!B:B))</f>
        <v>FRAMAU</v>
      </c>
      <c r="G3132" s="16" t="s">
        <v>17</v>
      </c>
      <c r="H3132" s="13">
        <v>19.40143</v>
      </c>
      <c r="I3132" s="18">
        <v>54.73</v>
      </c>
      <c r="J3132" s="15">
        <f t="shared" si="5"/>
        <v>1061.840264</v>
      </c>
      <c r="K3132" s="10" t="str">
        <f t="array" ref="K3132">IFERROR(XLOOKUP(G3132,'Tipo de Carga'!A:A,'Tipo de Carga'!B:B))</f>
        <v>Autoabasto</v>
      </c>
      <c r="L3132" s="10">
        <f t="shared" si="2"/>
        <v>5</v>
      </c>
      <c r="M3132" s="10">
        <f t="shared" si="3"/>
        <v>31</v>
      </c>
      <c r="N3132" s="10">
        <f t="shared" si="4"/>
        <v>1</v>
      </c>
      <c r="O3132" s="10" t="str">
        <f t="array" ref="O3132">IFERROR(XLOOKUP(G3132,'Tipo de Carga'!A:A,'Tipo de Carga'!C:C))</f>
        <v>Diesel</v>
      </c>
    </row>
    <row r="3133">
      <c r="A3133" s="16">
        <v>2026.0</v>
      </c>
      <c r="B3133" s="10" t="str">
        <f t="array" ref="B3133">IFERROR(XLOOKUP(A3133,'Asignacion Ene'!A:A,'Asignacion Ene'!C:C))</f>
        <v>MeLi Dedicado Merida</v>
      </c>
      <c r="C3133" s="10" t="str">
        <f t="array" ref="C3133">IFERROR(XLOOKUP(A3133,'Asignacion Ene'!A:A,'Asignacion Ene'!B:B))</f>
        <v>EC-05</v>
      </c>
      <c r="D3133" s="28">
        <v>45688.0</v>
      </c>
      <c r="E3133" s="16" t="s">
        <v>34</v>
      </c>
      <c r="F3133" s="10" t="str">
        <f t="array" ref="F3133">IFERROR(XLOOKUP(E3133,Operadores!A:A,Operadores!B:B))</f>
        <v>PERAN01</v>
      </c>
      <c r="G3133" s="16" t="s">
        <v>17</v>
      </c>
      <c r="H3133" s="13">
        <v>19.40143</v>
      </c>
      <c r="I3133" s="18">
        <v>284.68</v>
      </c>
      <c r="J3133" s="15">
        <f t="shared" si="5"/>
        <v>5523.199092</v>
      </c>
      <c r="K3133" s="10" t="str">
        <f t="array" ref="K3133">IFERROR(XLOOKUP(G3133,'Tipo de Carga'!A:A,'Tipo de Carga'!B:B))</f>
        <v>Autoabasto</v>
      </c>
      <c r="L3133" s="10">
        <f t="shared" si="2"/>
        <v>5</v>
      </c>
      <c r="M3133" s="10">
        <f t="shared" si="3"/>
        <v>31</v>
      </c>
      <c r="N3133" s="10">
        <f t="shared" si="4"/>
        <v>1</v>
      </c>
      <c r="O3133" s="10" t="str">
        <f t="array" ref="O3133">IFERROR(XLOOKUP(G3133,'Tipo de Carga'!A:A,'Tipo de Carga'!C:C))</f>
        <v>Diesel</v>
      </c>
    </row>
    <row r="3134">
      <c r="A3134" s="16">
        <v>1685.0</v>
      </c>
      <c r="B3134" s="10" t="str">
        <f t="array" ref="B3134">IFERROR(XLOOKUP(A3134,'Asignacion Ene'!A:A,'Asignacion Ene'!C:C))</f>
        <v>Pilgrims Tepo</v>
      </c>
      <c r="C3134" s="10" t="str">
        <f t="array" ref="C3134">IFERROR(XLOOKUP(A3134,'Asignacion Ene'!A:A,'Asignacion Ene'!B:B))</f>
        <v>EC-02</v>
      </c>
      <c r="D3134" s="28">
        <v>45688.0</v>
      </c>
      <c r="E3134" s="16" t="s">
        <v>265</v>
      </c>
      <c r="F3134" s="10" t="str">
        <f t="array" ref="F3134">IFERROR(XLOOKUP(E3134,Operadores!A:A,Operadores!B:B))</f>
        <v>LEOJOS</v>
      </c>
      <c r="G3134" s="16" t="s">
        <v>17</v>
      </c>
      <c r="H3134" s="13">
        <v>19.40143</v>
      </c>
      <c r="I3134" s="18">
        <v>125.99</v>
      </c>
      <c r="J3134" s="15">
        <f t="shared" si="5"/>
        <v>2444.386166</v>
      </c>
      <c r="K3134" s="10" t="str">
        <f t="array" ref="K3134">IFERROR(XLOOKUP(G3134,'Tipo de Carga'!A:A,'Tipo de Carga'!B:B))</f>
        <v>Autoabasto</v>
      </c>
      <c r="L3134" s="10">
        <f t="shared" si="2"/>
        <v>5</v>
      </c>
      <c r="M3134" s="10">
        <f t="shared" si="3"/>
        <v>31</v>
      </c>
      <c r="N3134" s="10">
        <f t="shared" si="4"/>
        <v>1</v>
      </c>
      <c r="O3134" s="10" t="str">
        <f t="array" ref="O3134">IFERROR(XLOOKUP(G3134,'Tipo de Carga'!A:A,'Tipo de Carga'!C:C))</f>
        <v>Diesel</v>
      </c>
    </row>
    <row r="3135">
      <c r="A3135" s="16">
        <v>1735.0</v>
      </c>
      <c r="B3135" s="10" t="str">
        <f t="array" ref="B3135">IFERROR(XLOOKUP(A3135,'Asignacion Ene'!A:A,'Asignacion Ene'!C:C))</f>
        <v>Pilgrims Tepo</v>
      </c>
      <c r="C3135" s="10" t="str">
        <f t="array" ref="C3135">IFERROR(XLOOKUP(A3135,'Asignacion Ene'!A:A,'Asignacion Ene'!B:B))</f>
        <v>EC-02</v>
      </c>
      <c r="D3135" s="28">
        <v>45688.0</v>
      </c>
      <c r="E3135" s="16" t="s">
        <v>135</v>
      </c>
      <c r="F3135" s="10" t="str">
        <f t="array" ref="F3135">IFERROR(XLOOKUP(E3135,Operadores!A:A,Operadores!B:B))</f>
        <v>GALISM</v>
      </c>
      <c r="G3135" s="16" t="s">
        <v>17</v>
      </c>
      <c r="H3135" s="13">
        <v>19.40143</v>
      </c>
      <c r="I3135" s="18">
        <v>77.96</v>
      </c>
      <c r="J3135" s="15">
        <f t="shared" si="5"/>
        <v>1512.535483</v>
      </c>
      <c r="K3135" s="10" t="str">
        <f t="array" ref="K3135">IFERROR(XLOOKUP(G3135,'Tipo de Carga'!A:A,'Tipo de Carga'!B:B))</f>
        <v>Autoabasto</v>
      </c>
      <c r="L3135" s="10">
        <f t="shared" si="2"/>
        <v>5</v>
      </c>
      <c r="M3135" s="10">
        <f t="shared" si="3"/>
        <v>31</v>
      </c>
      <c r="N3135" s="10">
        <f t="shared" si="4"/>
        <v>1</v>
      </c>
      <c r="O3135" s="10" t="str">
        <f t="array" ref="O3135">IFERROR(XLOOKUP(G3135,'Tipo de Carga'!A:A,'Tipo de Carga'!C:C))</f>
        <v>Diesel</v>
      </c>
    </row>
    <row r="3136">
      <c r="A3136" s="16">
        <v>1704.0</v>
      </c>
      <c r="B3136" s="10" t="str">
        <f t="array" ref="B3136">IFERROR(XLOOKUP(A3136,'Asignacion Ene'!A:A,'Asignacion Ene'!C:C))</f>
        <v>Pilgrims Tepo</v>
      </c>
      <c r="C3136" s="10" t="str">
        <f t="array" ref="C3136">IFERROR(XLOOKUP(A3136,'Asignacion Ene'!A:A,'Asignacion Ene'!B:B))</f>
        <v>EC-02</v>
      </c>
      <c r="D3136" s="28">
        <v>45688.0</v>
      </c>
      <c r="E3136" s="16" t="s">
        <v>129</v>
      </c>
      <c r="F3136" s="10" t="str">
        <f t="array" ref="F3136">IFERROR(XLOOKUP(E3136,Operadores!A:A,Operadores!B:B))</f>
        <v>SANKEV</v>
      </c>
      <c r="G3136" s="16" t="s">
        <v>17</v>
      </c>
      <c r="H3136" s="13">
        <v>19.40143</v>
      </c>
      <c r="I3136" s="18">
        <v>70.05</v>
      </c>
      <c r="J3136" s="15">
        <f t="shared" si="5"/>
        <v>1359.070172</v>
      </c>
      <c r="K3136" s="10" t="str">
        <f t="array" ref="K3136">IFERROR(XLOOKUP(G3136,'Tipo de Carga'!A:A,'Tipo de Carga'!B:B))</f>
        <v>Autoabasto</v>
      </c>
      <c r="L3136" s="10">
        <f t="shared" si="2"/>
        <v>5</v>
      </c>
      <c r="M3136" s="10">
        <f t="shared" si="3"/>
        <v>31</v>
      </c>
      <c r="N3136" s="10">
        <f t="shared" si="4"/>
        <v>1</v>
      </c>
      <c r="O3136" s="10" t="str">
        <f t="array" ref="O3136">IFERROR(XLOOKUP(G3136,'Tipo de Carga'!A:A,'Tipo de Carga'!C:C))</f>
        <v>Diesel</v>
      </c>
    </row>
    <row r="3137">
      <c r="A3137" s="16">
        <v>1984.0</v>
      </c>
      <c r="B3137" s="10" t="str">
        <f t="array" ref="B3137">IFERROR(XLOOKUP(A3137,'Asignacion Ene'!A:A,'Asignacion Ene'!C:C))</f>
        <v>MeLi asignado SD</v>
      </c>
      <c r="C3137" s="10" t="str">
        <f t="array" ref="C3137">IFERROR(XLOOKUP(A3137,'Asignacion Ene'!A:A,'Asignacion Ene'!B:B))</f>
        <v>EC-05</v>
      </c>
      <c r="D3137" s="28">
        <v>45688.0</v>
      </c>
      <c r="E3137" s="16" t="s">
        <v>244</v>
      </c>
      <c r="F3137" s="10" t="str">
        <f t="array" ref="F3137">IFERROR(XLOOKUP(E3137,Operadores!A:A,Operadores!B:B))</f>
        <v>PERFID</v>
      </c>
      <c r="G3137" s="16" t="s">
        <v>17</v>
      </c>
      <c r="H3137" s="13">
        <v>19.40143</v>
      </c>
      <c r="I3137" s="18">
        <v>255.53</v>
      </c>
      <c r="J3137" s="15">
        <f t="shared" si="5"/>
        <v>4957.647408</v>
      </c>
      <c r="K3137" s="10" t="str">
        <f t="array" ref="K3137">IFERROR(XLOOKUP(G3137,'Tipo de Carga'!A:A,'Tipo de Carga'!B:B))</f>
        <v>Autoabasto</v>
      </c>
      <c r="L3137" s="10">
        <f t="shared" si="2"/>
        <v>5</v>
      </c>
      <c r="M3137" s="10">
        <f t="shared" si="3"/>
        <v>31</v>
      </c>
      <c r="N3137" s="10">
        <f t="shared" si="4"/>
        <v>1</v>
      </c>
      <c r="O3137" s="10" t="str">
        <f t="array" ref="O3137">IFERROR(XLOOKUP(G3137,'Tipo de Carga'!A:A,'Tipo de Carga'!C:C))</f>
        <v>Diesel</v>
      </c>
    </row>
    <row r="3138">
      <c r="A3138" s="16">
        <v>1900.0</v>
      </c>
      <c r="B3138" s="10" t="str">
        <f t="array" ref="B3138">IFERROR(XLOOKUP(A3138,'Asignacion Ene'!A:A,'Asignacion Ene'!C:C))</f>
        <v>Full Liver</v>
      </c>
      <c r="C3138" s="10" t="str">
        <f t="array" ref="C3138">IFERROR(XLOOKUP(A3138,'Asignacion Ene'!A:A,'Asignacion Ene'!B:B))</f>
        <v>EC-01</v>
      </c>
      <c r="D3138" s="28">
        <v>45688.0</v>
      </c>
      <c r="E3138" s="16" t="s">
        <v>311</v>
      </c>
      <c r="F3138" s="10" t="str">
        <f t="array" ref="F3138">IFERROR(XLOOKUP(E3138,Operadores!A:A,Operadores!B:B))</f>
        <v>ESGJOS</v>
      </c>
      <c r="G3138" s="16" t="s">
        <v>17</v>
      </c>
      <c r="H3138" s="13">
        <v>19.40143</v>
      </c>
      <c r="I3138" s="18">
        <v>896.14</v>
      </c>
      <c r="J3138" s="15">
        <f t="shared" si="5"/>
        <v>17386.39748</v>
      </c>
      <c r="K3138" s="10" t="str">
        <f t="array" ref="K3138">IFERROR(XLOOKUP(G3138,'Tipo de Carga'!A:A,'Tipo de Carga'!B:B))</f>
        <v>Autoabasto</v>
      </c>
      <c r="L3138" s="10">
        <f t="shared" si="2"/>
        <v>5</v>
      </c>
      <c r="M3138" s="10">
        <f t="shared" si="3"/>
        <v>31</v>
      </c>
      <c r="N3138" s="10">
        <f t="shared" si="4"/>
        <v>1</v>
      </c>
      <c r="O3138" s="10" t="str">
        <f t="array" ref="O3138">IFERROR(XLOOKUP(G3138,'Tipo de Carga'!A:A,'Tipo de Carga'!C:C))</f>
        <v>Diesel</v>
      </c>
    </row>
    <row r="3139">
      <c r="A3139" s="16">
        <v>1774.0</v>
      </c>
      <c r="B3139" s="10" t="str">
        <f t="array" ref="B3139">IFERROR(XLOOKUP(A3139,'Asignacion Ene'!A:A,'Asignacion Ene'!C:C))</f>
        <v>Circuitos</v>
      </c>
      <c r="C3139" s="10" t="str">
        <f t="array" ref="C3139">IFERROR(XLOOKUP(A3139,'Asignacion Ene'!A:A,'Asignacion Ene'!B:B))</f>
        <v>EC-03</v>
      </c>
      <c r="D3139" s="28">
        <v>45688.0</v>
      </c>
      <c r="E3139" s="16" t="s">
        <v>397</v>
      </c>
      <c r="F3139" s="10" t="str">
        <f t="array" ref="F3139">IFERROR(XLOOKUP(E3139,Operadores!A:A,Operadores!B:B))</f>
        <v>CASSA</v>
      </c>
      <c r="G3139" s="16" t="s">
        <v>17</v>
      </c>
      <c r="H3139" s="13">
        <v>19.40143</v>
      </c>
      <c r="I3139" s="18">
        <v>425.27</v>
      </c>
      <c r="J3139" s="15">
        <f t="shared" si="5"/>
        <v>8250.846136</v>
      </c>
      <c r="K3139" s="10" t="str">
        <f t="array" ref="K3139">IFERROR(XLOOKUP(G3139,'Tipo de Carga'!A:A,'Tipo de Carga'!B:B))</f>
        <v>Autoabasto</v>
      </c>
      <c r="L3139" s="10">
        <f t="shared" si="2"/>
        <v>5</v>
      </c>
      <c r="M3139" s="10">
        <f t="shared" si="3"/>
        <v>31</v>
      </c>
      <c r="N3139" s="10">
        <f t="shared" si="4"/>
        <v>1</v>
      </c>
      <c r="O3139" s="10" t="str">
        <f t="array" ref="O3139">IFERROR(XLOOKUP(G3139,'Tipo de Carga'!A:A,'Tipo de Carga'!C:C))</f>
        <v>Diesel</v>
      </c>
    </row>
    <row r="3140">
      <c r="A3140" s="16">
        <v>2007.0</v>
      </c>
      <c r="B3140" s="10" t="str">
        <f t="array" ref="B3140">IFERROR(XLOOKUP(A3140,'Asignacion Ene'!A:A,'Asignacion Ene'!C:C))</f>
        <v>MeLi Asignado TD</v>
      </c>
      <c r="C3140" s="10" t="str">
        <f t="array" ref="C3140">IFERROR(XLOOKUP(A3140,'Asignacion Ene'!A:A,'Asignacion Ene'!B:B))</f>
        <v>EC-05</v>
      </c>
      <c r="D3140" s="28">
        <v>45688.0</v>
      </c>
      <c r="E3140" s="16" t="s">
        <v>190</v>
      </c>
      <c r="F3140" s="10" t="str">
        <f t="array" ref="F3140">IFERROR(XLOOKUP(E3140,Operadores!A:A,Operadores!B:B))</f>
        <v>PADRI</v>
      </c>
      <c r="G3140" s="16" t="s">
        <v>17</v>
      </c>
      <c r="H3140" s="13">
        <v>19.40143</v>
      </c>
      <c r="I3140" s="18">
        <v>294.33</v>
      </c>
      <c r="J3140" s="15">
        <f t="shared" si="5"/>
        <v>5710.422892</v>
      </c>
      <c r="K3140" s="10" t="str">
        <f t="array" ref="K3140">IFERROR(XLOOKUP(G3140,'Tipo de Carga'!A:A,'Tipo de Carga'!B:B))</f>
        <v>Autoabasto</v>
      </c>
      <c r="L3140" s="10">
        <f t="shared" si="2"/>
        <v>5</v>
      </c>
      <c r="M3140" s="10">
        <f t="shared" si="3"/>
        <v>31</v>
      </c>
      <c r="N3140" s="10">
        <f t="shared" si="4"/>
        <v>1</v>
      </c>
      <c r="O3140" s="10" t="str">
        <f t="array" ref="O3140">IFERROR(XLOOKUP(G3140,'Tipo de Carga'!A:A,'Tipo de Carga'!C:C))</f>
        <v>Diesel</v>
      </c>
    </row>
    <row r="3141">
      <c r="A3141" s="16">
        <v>1979.0</v>
      </c>
      <c r="B3141" s="10" t="str">
        <f t="array" ref="B3141">IFERROR(XLOOKUP(A3141,'Asignacion Ene'!A:A,'Asignacion Ene'!C:C))</f>
        <v>MeLi asignado SD</v>
      </c>
      <c r="C3141" s="10" t="str">
        <f t="array" ref="C3141">IFERROR(XLOOKUP(A3141,'Asignacion Ene'!A:A,'Asignacion Ene'!B:B))</f>
        <v>EC-05</v>
      </c>
      <c r="D3141" s="28">
        <v>45688.0</v>
      </c>
      <c r="E3141" s="16" t="s">
        <v>64</v>
      </c>
      <c r="F3141" s="10" t="str">
        <f t="array" ref="F3141">IFERROR(XLOOKUP(E3141,Operadores!A:A,Operadores!B:B))</f>
        <v>GARJUA04</v>
      </c>
      <c r="G3141" s="16" t="s">
        <v>17</v>
      </c>
      <c r="H3141" s="13">
        <v>19.40143</v>
      </c>
      <c r="I3141" s="18">
        <v>362.97</v>
      </c>
      <c r="J3141" s="15">
        <f t="shared" si="5"/>
        <v>7042.137047</v>
      </c>
      <c r="K3141" s="10" t="str">
        <f t="array" ref="K3141">IFERROR(XLOOKUP(G3141,'Tipo de Carga'!A:A,'Tipo de Carga'!B:B))</f>
        <v>Autoabasto</v>
      </c>
      <c r="L3141" s="10">
        <f t="shared" si="2"/>
        <v>5</v>
      </c>
      <c r="M3141" s="10">
        <f t="shared" si="3"/>
        <v>31</v>
      </c>
      <c r="N3141" s="10">
        <f t="shared" si="4"/>
        <v>1</v>
      </c>
      <c r="O3141" s="10" t="str">
        <f t="array" ref="O3141">IFERROR(XLOOKUP(G3141,'Tipo de Carga'!A:A,'Tipo de Carga'!C:C))</f>
        <v>Diesel</v>
      </c>
    </row>
    <row r="3142">
      <c r="A3142" s="16">
        <v>1936.0</v>
      </c>
      <c r="B3142" s="10" t="str">
        <f t="array" ref="B3142">IFERROR(XLOOKUP(A3142,'Asignacion Ene'!A:A,'Asignacion Ene'!C:C))</f>
        <v>Circuitos</v>
      </c>
      <c r="C3142" s="10" t="str">
        <f t="array" ref="C3142">IFERROR(XLOOKUP(A3142,'Asignacion Ene'!A:A,'Asignacion Ene'!B:B))</f>
        <v>EC-03</v>
      </c>
      <c r="D3142" s="28">
        <v>45688.0</v>
      </c>
      <c r="E3142" s="16" t="s">
        <v>105</v>
      </c>
      <c r="F3142" s="10" t="str">
        <f t="array" ref="F3142">IFERROR(XLOOKUP(E3142,Operadores!A:A,Operadores!B:B))</f>
        <v>OCAMA</v>
      </c>
      <c r="G3142" s="16" t="s">
        <v>17</v>
      </c>
      <c r="H3142" s="13">
        <v>19.40143</v>
      </c>
      <c r="I3142" s="18">
        <v>367.0</v>
      </c>
      <c r="J3142" s="15">
        <f t="shared" si="5"/>
        <v>7120.32481</v>
      </c>
      <c r="K3142" s="10" t="str">
        <f t="array" ref="K3142">IFERROR(XLOOKUP(G3142,'Tipo de Carga'!A:A,'Tipo de Carga'!B:B))</f>
        <v>Autoabasto</v>
      </c>
      <c r="L3142" s="10">
        <f t="shared" si="2"/>
        <v>5</v>
      </c>
      <c r="M3142" s="10">
        <f t="shared" si="3"/>
        <v>31</v>
      </c>
      <c r="N3142" s="10">
        <f t="shared" si="4"/>
        <v>1</v>
      </c>
      <c r="O3142" s="10" t="str">
        <f t="array" ref="O3142">IFERROR(XLOOKUP(G3142,'Tipo de Carga'!A:A,'Tipo de Carga'!C:C))</f>
        <v>Diesel</v>
      </c>
    </row>
    <row r="3143">
      <c r="A3143" s="16">
        <v>1953.0</v>
      </c>
      <c r="B3143" s="10" t="str">
        <f t="array" ref="B3143">IFERROR(XLOOKUP(A3143,'Asignacion Ene'!A:A,'Asignacion Ene'!C:C))</f>
        <v>MeLi asignado SD</v>
      </c>
      <c r="C3143" s="10" t="str">
        <f t="array" ref="C3143">IFERROR(XLOOKUP(A3143,'Asignacion Ene'!A:A,'Asignacion Ene'!B:B))</f>
        <v>EC-05</v>
      </c>
      <c r="D3143" s="28">
        <v>45688.0</v>
      </c>
      <c r="E3143" s="16" t="s">
        <v>269</v>
      </c>
      <c r="F3143" s="10" t="str">
        <f t="array" ref="F3143">IFERROR(XLOOKUP(E3143,Operadores!A:A,Operadores!B:B))</f>
        <v>REDJUL</v>
      </c>
      <c r="G3143" s="16" t="s">
        <v>17</v>
      </c>
      <c r="H3143" s="13">
        <v>19.40143</v>
      </c>
      <c r="I3143" s="18">
        <v>594.71</v>
      </c>
      <c r="J3143" s="15">
        <f t="shared" si="5"/>
        <v>11538.22444</v>
      </c>
      <c r="K3143" s="10" t="str">
        <f t="array" ref="K3143">IFERROR(XLOOKUP(G3143,'Tipo de Carga'!A:A,'Tipo de Carga'!B:B))</f>
        <v>Autoabasto</v>
      </c>
      <c r="L3143" s="10">
        <f t="shared" si="2"/>
        <v>5</v>
      </c>
      <c r="M3143" s="10">
        <f t="shared" si="3"/>
        <v>31</v>
      </c>
      <c r="N3143" s="10">
        <f t="shared" si="4"/>
        <v>1</v>
      </c>
      <c r="O3143" s="10" t="str">
        <f t="array" ref="O3143">IFERROR(XLOOKUP(G3143,'Tipo de Carga'!A:A,'Tipo de Carga'!C:C))</f>
        <v>Diesel</v>
      </c>
    </row>
    <row r="3144">
      <c r="A3144" s="16">
        <v>1883.0</v>
      </c>
      <c r="B3144" s="10" t="str">
        <f t="array" ref="B3144">IFERROR(XLOOKUP(A3144,'Asignacion Ene'!A:A,'Asignacion Ene'!C:C))</f>
        <v>Circuitos</v>
      </c>
      <c r="C3144" s="10" t="str">
        <f t="array" ref="C3144">IFERROR(XLOOKUP(A3144,'Asignacion Ene'!A:A,'Asignacion Ene'!B:B))</f>
        <v>EC-03</v>
      </c>
      <c r="D3144" s="28">
        <v>45688.0</v>
      </c>
      <c r="E3144" s="16" t="s">
        <v>375</v>
      </c>
      <c r="F3144" s="10" t="str">
        <f t="array" ref="F3144">IFERROR(XLOOKUP(E3144,Operadores!A:A,Operadores!B:B))</f>
        <v>NARCA</v>
      </c>
      <c r="G3144" s="16" t="s">
        <v>17</v>
      </c>
      <c r="H3144" s="13">
        <v>19.40143</v>
      </c>
      <c r="I3144" s="18">
        <v>350.04</v>
      </c>
      <c r="J3144" s="15">
        <f t="shared" si="5"/>
        <v>6791.276557</v>
      </c>
      <c r="K3144" s="10" t="str">
        <f t="array" ref="K3144">IFERROR(XLOOKUP(G3144,'Tipo de Carga'!A:A,'Tipo de Carga'!B:B))</f>
        <v>Autoabasto</v>
      </c>
      <c r="L3144" s="10">
        <f t="shared" si="2"/>
        <v>5</v>
      </c>
      <c r="M3144" s="10">
        <f t="shared" si="3"/>
        <v>31</v>
      </c>
      <c r="N3144" s="10">
        <f t="shared" si="4"/>
        <v>1</v>
      </c>
      <c r="O3144" s="10" t="str">
        <f t="array" ref="O3144">IFERROR(XLOOKUP(G3144,'Tipo de Carga'!A:A,'Tipo de Carga'!C:C))</f>
        <v>Diesel</v>
      </c>
    </row>
    <row r="3145">
      <c r="A3145" s="16">
        <v>1688.0</v>
      </c>
      <c r="B3145" s="10" t="str">
        <f t="array" ref="B3145">IFERROR(XLOOKUP(A3145,'Asignacion Ene'!A:A,'Asignacion Ene'!C:C))</f>
        <v>Pilgrims Tepo</v>
      </c>
      <c r="C3145" s="10" t="str">
        <f t="array" ref="C3145">IFERROR(XLOOKUP(A3145,'Asignacion Ene'!A:A,'Asignacion Ene'!B:B))</f>
        <v>EC-02</v>
      </c>
      <c r="D3145" s="28">
        <v>45688.0</v>
      </c>
      <c r="E3145" s="16" t="s">
        <v>123</v>
      </c>
      <c r="F3145" s="10" t="str">
        <f t="array" ref="F3145">IFERROR(XLOOKUP(E3145,Operadores!A:A,Operadores!B:B))</f>
        <v>CARJOS02</v>
      </c>
      <c r="G3145" s="16" t="s">
        <v>17</v>
      </c>
      <c r="H3145" s="13">
        <v>19.40143</v>
      </c>
      <c r="I3145" s="18">
        <v>238.74</v>
      </c>
      <c r="J3145" s="15">
        <f t="shared" si="5"/>
        <v>4631.897398</v>
      </c>
      <c r="K3145" s="10" t="str">
        <f t="array" ref="K3145">IFERROR(XLOOKUP(G3145,'Tipo de Carga'!A:A,'Tipo de Carga'!B:B))</f>
        <v>Autoabasto</v>
      </c>
      <c r="L3145" s="10">
        <f t="shared" si="2"/>
        <v>5</v>
      </c>
      <c r="M3145" s="10">
        <f t="shared" si="3"/>
        <v>31</v>
      </c>
      <c r="N3145" s="10">
        <f t="shared" si="4"/>
        <v>1</v>
      </c>
      <c r="O3145" s="10" t="str">
        <f t="array" ref="O3145">IFERROR(XLOOKUP(G3145,'Tipo de Carga'!A:A,'Tipo de Carga'!C:C))</f>
        <v>Diesel</v>
      </c>
    </row>
    <row r="3146">
      <c r="A3146" s="16">
        <v>1795.0</v>
      </c>
      <c r="B3146" s="10" t="str">
        <f t="array" ref="B3146">IFERROR(XLOOKUP(A3146,'Asignacion Ene'!A:A,'Asignacion Ene'!C:C))</f>
        <v>Pilgrims Tepo</v>
      </c>
      <c r="C3146" s="10" t="str">
        <f t="array" ref="C3146">IFERROR(XLOOKUP(A3146,'Asignacion Ene'!A:A,'Asignacion Ene'!B:B))</f>
        <v>EC-02</v>
      </c>
      <c r="D3146" s="28">
        <v>45688.0</v>
      </c>
      <c r="E3146" s="16" t="s">
        <v>124</v>
      </c>
      <c r="F3146" s="10" t="str">
        <f t="array" ref="F3146">IFERROR(XLOOKUP(E3146,Operadores!A:A,Operadores!B:B))</f>
        <v>MORDAN</v>
      </c>
      <c r="G3146" s="16" t="s">
        <v>17</v>
      </c>
      <c r="H3146" s="13">
        <v>19.40143</v>
      </c>
      <c r="I3146" s="18">
        <v>233.99</v>
      </c>
      <c r="J3146" s="15">
        <f t="shared" si="5"/>
        <v>4539.740606</v>
      </c>
      <c r="K3146" s="10" t="str">
        <f t="array" ref="K3146">IFERROR(XLOOKUP(G3146,'Tipo de Carga'!A:A,'Tipo de Carga'!B:B))</f>
        <v>Autoabasto</v>
      </c>
      <c r="L3146" s="10">
        <f t="shared" si="2"/>
        <v>5</v>
      </c>
      <c r="M3146" s="10">
        <f t="shared" si="3"/>
        <v>31</v>
      </c>
      <c r="N3146" s="10">
        <f t="shared" si="4"/>
        <v>1</v>
      </c>
      <c r="O3146" s="10" t="str">
        <f t="array" ref="O3146">IFERROR(XLOOKUP(G3146,'Tipo de Carga'!A:A,'Tipo de Carga'!C:C))</f>
        <v>Diesel</v>
      </c>
    </row>
    <row r="3147">
      <c r="A3147" s="16">
        <v>2017.0</v>
      </c>
      <c r="B3147" s="10" t="str">
        <f t="array" ref="B3147">IFERROR(XLOOKUP(A3147,'Asignacion Ene'!A:A,'Asignacion Ene'!C:C))</f>
        <v>MeLi Dedicado TD</v>
      </c>
      <c r="C3147" s="10" t="str">
        <f t="array" ref="C3147">IFERROR(XLOOKUP(A3147,'Asignacion Ene'!A:A,'Asignacion Ene'!B:B))</f>
        <v>EC-05</v>
      </c>
      <c r="D3147" s="28">
        <v>45688.0</v>
      </c>
      <c r="E3147" s="16" t="s">
        <v>137</v>
      </c>
      <c r="F3147" s="10" t="str">
        <f t="array" ref="F3147">IFERROR(XLOOKUP(E3147,Operadores!A:A,Operadores!B:B))</f>
        <v>CARCRI01</v>
      </c>
      <c r="G3147" s="16" t="s">
        <v>17</v>
      </c>
      <c r="H3147" s="13">
        <v>19.40143</v>
      </c>
      <c r="I3147" s="18">
        <v>313.43</v>
      </c>
      <c r="J3147" s="15">
        <f t="shared" si="5"/>
        <v>6080.990205</v>
      </c>
      <c r="K3147" s="10" t="str">
        <f t="array" ref="K3147">IFERROR(XLOOKUP(G3147,'Tipo de Carga'!A:A,'Tipo de Carga'!B:B))</f>
        <v>Autoabasto</v>
      </c>
      <c r="L3147" s="10">
        <f t="shared" si="2"/>
        <v>5</v>
      </c>
      <c r="M3147" s="10">
        <f t="shared" si="3"/>
        <v>31</v>
      </c>
      <c r="N3147" s="10">
        <f t="shared" si="4"/>
        <v>1</v>
      </c>
      <c r="O3147" s="10" t="str">
        <f t="array" ref="O3147">IFERROR(XLOOKUP(G3147,'Tipo de Carga'!A:A,'Tipo de Carga'!C:C))</f>
        <v>Diesel</v>
      </c>
    </row>
    <row r="3148">
      <c r="A3148" s="16">
        <v>2104.0</v>
      </c>
      <c r="B3148" s="10" t="str">
        <f t="array" ref="B3148">IFERROR(XLOOKUP(A3148,'Asignacion Ene'!A:A,'Asignacion Ene'!C:C))</f>
        <v>Available</v>
      </c>
      <c r="C3148" s="10" t="str">
        <f t="array" ref="C3148">IFERROR(XLOOKUP(A3148,'Asignacion Ene'!A:A,'Asignacion Ene'!B:B))</f>
        <v>TTE</v>
      </c>
      <c r="D3148" s="28">
        <v>45688.0</v>
      </c>
      <c r="E3148" s="16" t="s">
        <v>133</v>
      </c>
      <c r="F3148" s="10" t="str">
        <f t="array" ref="F3148">IFERROR(XLOOKUP(E3148,Operadores!A:A,Operadores!B:B))</f>
        <v>GUTBE</v>
      </c>
      <c r="G3148" s="16" t="s">
        <v>17</v>
      </c>
      <c r="H3148" s="13">
        <v>19.40143</v>
      </c>
      <c r="I3148" s="18">
        <v>455.76</v>
      </c>
      <c r="J3148" s="15">
        <f t="shared" si="5"/>
        <v>8842.395737</v>
      </c>
      <c r="K3148" s="10" t="str">
        <f t="array" ref="K3148">IFERROR(XLOOKUP(G3148,'Tipo de Carga'!A:A,'Tipo de Carga'!B:B))</f>
        <v>Autoabasto</v>
      </c>
      <c r="L3148" s="10">
        <f t="shared" si="2"/>
        <v>5</v>
      </c>
      <c r="M3148" s="10">
        <f t="shared" si="3"/>
        <v>31</v>
      </c>
      <c r="N3148" s="10">
        <f t="shared" si="4"/>
        <v>1</v>
      </c>
      <c r="O3148" s="10" t="str">
        <f t="array" ref="O3148">IFERROR(XLOOKUP(G3148,'Tipo de Carga'!A:A,'Tipo de Carga'!C:C))</f>
        <v>Diesel</v>
      </c>
    </row>
    <row r="3149">
      <c r="A3149" s="16">
        <v>2019.0</v>
      </c>
      <c r="B3149" s="10" t="str">
        <f t="array" ref="B3149">IFERROR(XLOOKUP(A3149,'Asignacion Ene'!A:A,'Asignacion Ene'!C:C))</f>
        <v>MeLi Dedicado TD</v>
      </c>
      <c r="C3149" s="10" t="str">
        <f t="array" ref="C3149">IFERROR(XLOOKUP(A3149,'Asignacion Ene'!A:A,'Asignacion Ene'!B:B))</f>
        <v>EC-05</v>
      </c>
      <c r="D3149" s="28">
        <v>45688.0</v>
      </c>
      <c r="E3149" s="16" t="s">
        <v>225</v>
      </c>
      <c r="F3149" s="10" t="str">
        <f t="array" ref="F3149">IFERROR(XLOOKUP(E3149,Operadores!A:A,Operadores!B:B))</f>
        <v>ACOHER</v>
      </c>
      <c r="G3149" s="16" t="s">
        <v>17</v>
      </c>
      <c r="H3149" s="13">
        <v>19.40143</v>
      </c>
      <c r="I3149" s="18">
        <v>344.43</v>
      </c>
      <c r="J3149" s="15">
        <f t="shared" si="5"/>
        <v>6682.434535</v>
      </c>
      <c r="K3149" s="10" t="str">
        <f t="array" ref="K3149">IFERROR(XLOOKUP(G3149,'Tipo de Carga'!A:A,'Tipo de Carga'!B:B))</f>
        <v>Autoabasto</v>
      </c>
      <c r="L3149" s="10">
        <f t="shared" si="2"/>
        <v>5</v>
      </c>
      <c r="M3149" s="10">
        <f t="shared" si="3"/>
        <v>31</v>
      </c>
      <c r="N3149" s="10">
        <f t="shared" si="4"/>
        <v>1</v>
      </c>
      <c r="O3149" s="10" t="str">
        <f t="array" ref="O3149">IFERROR(XLOOKUP(G3149,'Tipo de Carga'!A:A,'Tipo de Carga'!C:C))</f>
        <v>Diesel</v>
      </c>
    </row>
    <row r="3150">
      <c r="A3150" s="16">
        <v>1944.0</v>
      </c>
      <c r="B3150" s="10" t="str">
        <f t="array" ref="B3150">IFERROR(XLOOKUP(A3150,'Asignacion Ene'!A:A,'Asignacion Ene'!C:C))</f>
        <v>MeLi asignado SD</v>
      </c>
      <c r="C3150" s="10" t="str">
        <f t="array" ref="C3150">IFERROR(XLOOKUP(A3150,'Asignacion Ene'!A:A,'Asignacion Ene'!B:B))</f>
        <v>EC-05</v>
      </c>
      <c r="D3150" s="28">
        <v>45688.0</v>
      </c>
      <c r="E3150" s="16" t="s">
        <v>134</v>
      </c>
      <c r="F3150" s="10" t="str">
        <f t="array" ref="F3150">IFERROR(XLOOKUP(E3150,Operadores!A:A,Operadores!B:B))</f>
        <v>IBAJOS</v>
      </c>
      <c r="G3150" s="16" t="s">
        <v>17</v>
      </c>
      <c r="H3150" s="13">
        <v>19.40143</v>
      </c>
      <c r="I3150" s="18">
        <v>188.53</v>
      </c>
      <c r="J3150" s="15">
        <f t="shared" si="5"/>
        <v>3657.751598</v>
      </c>
      <c r="K3150" s="10" t="str">
        <f t="array" ref="K3150">IFERROR(XLOOKUP(G3150,'Tipo de Carga'!A:A,'Tipo de Carga'!B:B))</f>
        <v>Autoabasto</v>
      </c>
      <c r="L3150" s="10">
        <f t="shared" si="2"/>
        <v>5</v>
      </c>
      <c r="M3150" s="10">
        <f t="shared" si="3"/>
        <v>31</v>
      </c>
      <c r="N3150" s="10">
        <f t="shared" si="4"/>
        <v>1</v>
      </c>
      <c r="O3150" s="10" t="str">
        <f t="array" ref="O3150">IFERROR(XLOOKUP(G3150,'Tipo de Carga'!A:A,'Tipo de Carga'!C:C))</f>
        <v>Diesel</v>
      </c>
    </row>
    <row r="3151">
      <c r="A3151" s="16">
        <v>1873.0</v>
      </c>
      <c r="B3151" s="10" t="str">
        <f t="array" ref="B3151">IFERROR(XLOOKUP(A3151,'Asignacion Ene'!A:A,'Asignacion Ene'!C:C))</f>
        <v>Circuitos</v>
      </c>
      <c r="C3151" s="10" t="str">
        <f t="array" ref="C3151">IFERROR(XLOOKUP(A3151,'Asignacion Ene'!A:A,'Asignacion Ene'!B:B))</f>
        <v>EC-03</v>
      </c>
      <c r="D3151" s="28">
        <v>45688.0</v>
      </c>
      <c r="E3151" s="16" t="s">
        <v>295</v>
      </c>
      <c r="F3151" s="10" t="str">
        <f t="array" ref="F3151">IFERROR(XLOOKUP(E3151,Operadores!A:A,Operadores!B:B))</f>
        <v>GUADI</v>
      </c>
      <c r="G3151" s="16" t="s">
        <v>17</v>
      </c>
      <c r="H3151" s="13">
        <v>19.40143</v>
      </c>
      <c r="I3151" s="18">
        <v>620.28</v>
      </c>
      <c r="J3151" s="15">
        <f t="shared" si="5"/>
        <v>12034.319</v>
      </c>
      <c r="K3151" s="10" t="str">
        <f t="array" ref="K3151">IFERROR(XLOOKUP(G3151,'Tipo de Carga'!A:A,'Tipo de Carga'!B:B))</f>
        <v>Autoabasto</v>
      </c>
      <c r="L3151" s="10">
        <f t="shared" si="2"/>
        <v>5</v>
      </c>
      <c r="M3151" s="10">
        <f t="shared" si="3"/>
        <v>31</v>
      </c>
      <c r="N3151" s="10">
        <f t="shared" si="4"/>
        <v>1</v>
      </c>
      <c r="O3151" s="10" t="str">
        <f t="array" ref="O3151">IFERROR(XLOOKUP(G3151,'Tipo de Carga'!A:A,'Tipo de Carga'!C:C))</f>
        <v>Diesel</v>
      </c>
    </row>
    <row r="3152">
      <c r="A3152" s="16">
        <v>1854.0</v>
      </c>
      <c r="B3152" s="10" t="str">
        <f t="array" ref="B3152">IFERROR(XLOOKUP(A3152,'Asignacion Ene'!A:A,'Asignacion Ene'!C:C))</f>
        <v>Hisense</v>
      </c>
      <c r="C3152" s="10" t="str">
        <f t="array" ref="C3152">IFERROR(XLOOKUP(A3152,'Asignacion Ene'!A:A,'Asignacion Ene'!B:B))</f>
        <v>EC-03</v>
      </c>
      <c r="D3152" s="28">
        <v>45688.0</v>
      </c>
      <c r="E3152" s="16" t="s">
        <v>181</v>
      </c>
      <c r="F3152" s="10" t="str">
        <f t="array" ref="F3152">IFERROR(XLOOKUP(E3152,Operadores!A:A,Operadores!B:B))</f>
        <v>CARMAUX</v>
      </c>
      <c r="G3152" s="16" t="s">
        <v>17</v>
      </c>
      <c r="H3152" s="13">
        <v>19.40143</v>
      </c>
      <c r="I3152" s="18">
        <v>295.02</v>
      </c>
      <c r="J3152" s="15">
        <f t="shared" si="5"/>
        <v>5723.809879</v>
      </c>
      <c r="K3152" s="10" t="str">
        <f t="array" ref="K3152">IFERROR(XLOOKUP(G3152,'Tipo de Carga'!A:A,'Tipo de Carga'!B:B))</f>
        <v>Autoabasto</v>
      </c>
      <c r="L3152" s="10">
        <f t="shared" si="2"/>
        <v>5</v>
      </c>
      <c r="M3152" s="10">
        <f t="shared" si="3"/>
        <v>31</v>
      </c>
      <c r="N3152" s="10">
        <f t="shared" si="4"/>
        <v>1</v>
      </c>
      <c r="O3152" s="10" t="str">
        <f t="array" ref="O3152">IFERROR(XLOOKUP(G3152,'Tipo de Carga'!A:A,'Tipo de Carga'!C:C))</f>
        <v>Diesel</v>
      </c>
    </row>
    <row r="3153">
      <c r="A3153" s="16">
        <v>1689.0</v>
      </c>
      <c r="B3153" s="10" t="str">
        <f t="array" ref="B3153">IFERROR(XLOOKUP(A3153,'Asignacion Ene'!A:A,'Asignacion Ene'!C:C))</f>
        <v>Pilgrims Tepo</v>
      </c>
      <c r="C3153" s="10" t="str">
        <f t="array" ref="C3153">IFERROR(XLOOKUP(A3153,'Asignacion Ene'!A:A,'Asignacion Ene'!B:B))</f>
        <v>EC-02</v>
      </c>
      <c r="D3153" s="28">
        <v>45688.0</v>
      </c>
      <c r="E3153" s="16" t="s">
        <v>128</v>
      </c>
      <c r="F3153" s="10" t="str">
        <f t="array" ref="F3153">IFERROR(XLOOKUP(E3153,Operadores!A:A,Operadores!B:B))</f>
        <v>SANJOR</v>
      </c>
      <c r="G3153" s="16" t="s">
        <v>17</v>
      </c>
      <c r="H3153" s="13">
        <v>19.40143</v>
      </c>
      <c r="I3153" s="18">
        <v>214.02</v>
      </c>
      <c r="J3153" s="15">
        <f t="shared" si="5"/>
        <v>4152.294049</v>
      </c>
      <c r="K3153" s="10" t="str">
        <f t="array" ref="K3153">IFERROR(XLOOKUP(G3153,'Tipo de Carga'!A:A,'Tipo de Carga'!B:B))</f>
        <v>Autoabasto</v>
      </c>
      <c r="L3153" s="10">
        <f t="shared" si="2"/>
        <v>5</v>
      </c>
      <c r="M3153" s="10">
        <f t="shared" si="3"/>
        <v>31</v>
      </c>
      <c r="N3153" s="10">
        <f t="shared" si="4"/>
        <v>1</v>
      </c>
      <c r="O3153" s="10" t="str">
        <f t="array" ref="O3153">IFERROR(XLOOKUP(G3153,'Tipo de Carga'!A:A,'Tipo de Carga'!C:C))</f>
        <v>Diesel</v>
      </c>
    </row>
    <row r="3154">
      <c r="A3154" s="16">
        <v>1839.0</v>
      </c>
      <c r="B3154" s="10" t="str">
        <f t="array" ref="B3154">IFERROR(XLOOKUP(A3154,'Asignacion Ene'!A:A,'Asignacion Ene'!C:C))</f>
        <v>Liverpool Local</v>
      </c>
      <c r="C3154" s="10" t="str">
        <f t="array" ref="C3154">IFERROR(XLOOKUP(A3154,'Asignacion Ene'!A:A,'Asignacion Ene'!B:B))</f>
        <v>EC-01</v>
      </c>
      <c r="D3154" s="28">
        <v>45688.0</v>
      </c>
      <c r="E3154" s="16" t="s">
        <v>19</v>
      </c>
      <c r="F3154" s="10" t="str">
        <f t="array" ref="F3154">IFERROR(XLOOKUP(E3154,Operadores!A:A,Operadores!B:B))</f>
        <v>PERANT</v>
      </c>
      <c r="G3154" s="16" t="s">
        <v>17</v>
      </c>
      <c r="H3154" s="13">
        <v>19.40143</v>
      </c>
      <c r="I3154" s="18">
        <v>698.75</v>
      </c>
      <c r="J3154" s="15">
        <f t="shared" si="5"/>
        <v>13556.74921</v>
      </c>
      <c r="K3154" s="10" t="str">
        <f t="array" ref="K3154">IFERROR(XLOOKUP(G3154,'Tipo de Carga'!A:A,'Tipo de Carga'!B:B))</f>
        <v>Autoabasto</v>
      </c>
      <c r="L3154" s="10">
        <f t="shared" si="2"/>
        <v>5</v>
      </c>
      <c r="M3154" s="10">
        <f t="shared" si="3"/>
        <v>31</v>
      </c>
      <c r="N3154" s="10">
        <f t="shared" si="4"/>
        <v>1</v>
      </c>
      <c r="O3154" s="10" t="str">
        <f t="array" ref="O3154">IFERROR(XLOOKUP(G3154,'Tipo de Carga'!A:A,'Tipo de Carga'!C:C))</f>
        <v>Diesel</v>
      </c>
    </row>
    <row r="3155">
      <c r="A3155" s="16">
        <v>2042.0</v>
      </c>
      <c r="B3155" s="10" t="str">
        <f t="array" ref="B3155">IFERROR(XLOOKUP(A3155,'Asignacion Ene'!A:A,'Asignacion Ene'!C:C))</f>
        <v>Liverpool Local</v>
      </c>
      <c r="C3155" s="10" t="str">
        <f t="array" ref="C3155">IFERROR(XLOOKUP(A3155,'Asignacion Ene'!A:A,'Asignacion Ene'!B:B))</f>
        <v>EC-01</v>
      </c>
      <c r="D3155" s="28">
        <v>45688.0</v>
      </c>
      <c r="E3155" s="16" t="s">
        <v>150</v>
      </c>
      <c r="F3155" s="10" t="str">
        <f t="array" ref="F3155">IFERROR(XLOOKUP(E3155,Operadores!A:A,Operadores!B:B))</f>
        <v>JUAOSC</v>
      </c>
      <c r="G3155" s="16" t="s">
        <v>17</v>
      </c>
      <c r="H3155" s="13">
        <v>19.40143</v>
      </c>
      <c r="I3155" s="18">
        <v>223.58</v>
      </c>
      <c r="J3155" s="15">
        <f t="shared" si="5"/>
        <v>4337.771719</v>
      </c>
      <c r="K3155" s="10" t="str">
        <f t="array" ref="K3155">IFERROR(XLOOKUP(G3155,'Tipo de Carga'!A:A,'Tipo de Carga'!B:B))</f>
        <v>Autoabasto</v>
      </c>
      <c r="L3155" s="10">
        <f t="shared" si="2"/>
        <v>5</v>
      </c>
      <c r="M3155" s="10">
        <f t="shared" si="3"/>
        <v>31</v>
      </c>
      <c r="N3155" s="10">
        <f t="shared" si="4"/>
        <v>1</v>
      </c>
      <c r="O3155" s="10" t="str">
        <f t="array" ref="O3155">IFERROR(XLOOKUP(G3155,'Tipo de Carga'!A:A,'Tipo de Carga'!C:C))</f>
        <v>Diesel</v>
      </c>
    </row>
    <row r="3156">
      <c r="A3156" s="16">
        <v>2028.0</v>
      </c>
      <c r="B3156" s="10" t="str">
        <f t="array" ref="B3156">IFERROR(XLOOKUP(A3156,'Asignacion Ene'!A:A,'Asignacion Ene'!C:C))</f>
        <v>MeLi Dedicado Merida</v>
      </c>
      <c r="C3156" s="10" t="str">
        <f t="array" ref="C3156">IFERROR(XLOOKUP(A3156,'Asignacion Ene'!A:A,'Asignacion Ene'!B:B))</f>
        <v>EC-05</v>
      </c>
      <c r="D3156" s="28">
        <v>45688.0</v>
      </c>
      <c r="E3156" s="16" t="s">
        <v>436</v>
      </c>
      <c r="F3156" s="10" t="str">
        <f t="array" ref="F3156">IFERROR(XLOOKUP(E3156,Operadores!A:A,Operadores!B:B))</f>
        <v>MACJAI</v>
      </c>
      <c r="G3156" s="16" t="s">
        <v>17</v>
      </c>
      <c r="H3156" s="13">
        <v>19.40143</v>
      </c>
      <c r="I3156" s="18">
        <v>259.66</v>
      </c>
      <c r="J3156" s="15">
        <f t="shared" si="5"/>
        <v>5037.775314</v>
      </c>
      <c r="K3156" s="10" t="str">
        <f t="array" ref="K3156">IFERROR(XLOOKUP(G3156,'Tipo de Carga'!A:A,'Tipo de Carga'!B:B))</f>
        <v>Autoabasto</v>
      </c>
      <c r="L3156" s="10">
        <f t="shared" si="2"/>
        <v>5</v>
      </c>
      <c r="M3156" s="10">
        <f t="shared" si="3"/>
        <v>31</v>
      </c>
      <c r="N3156" s="10">
        <f t="shared" si="4"/>
        <v>1</v>
      </c>
      <c r="O3156" s="10" t="str">
        <f t="array" ref="O3156">IFERROR(XLOOKUP(G3156,'Tipo de Carga'!A:A,'Tipo de Carga'!C:C))</f>
        <v>Diesel</v>
      </c>
    </row>
    <row r="3157">
      <c r="A3157" s="16">
        <v>2023.0</v>
      </c>
      <c r="B3157" s="10" t="str">
        <f t="array" ref="B3157">IFERROR(XLOOKUP(A3157,'Asignacion Ene'!A:A,'Asignacion Ene'!C:C))</f>
        <v>MeLi Asignado TD</v>
      </c>
      <c r="C3157" s="10" t="str">
        <f t="array" ref="C3157">IFERROR(XLOOKUP(A3157,'Asignacion Ene'!A:A,'Asignacion Ene'!B:B))</f>
        <v>EC-05</v>
      </c>
      <c r="D3157" s="28">
        <v>45688.0</v>
      </c>
      <c r="E3157" s="16" t="s">
        <v>126</v>
      </c>
      <c r="F3157" s="10" t="str">
        <f t="array" ref="F3157">IFERROR(XLOOKUP(E3157,Operadores!A:A,Operadores!B:B))</f>
        <v>ESCSAU</v>
      </c>
      <c r="G3157" s="16" t="s">
        <v>17</v>
      </c>
      <c r="H3157" s="13">
        <v>19.40143</v>
      </c>
      <c r="I3157" s="18">
        <v>644.84</v>
      </c>
      <c r="J3157" s="15">
        <f t="shared" si="5"/>
        <v>12510.81812</v>
      </c>
      <c r="K3157" s="10" t="str">
        <f t="array" ref="K3157">IFERROR(XLOOKUP(G3157,'Tipo de Carga'!A:A,'Tipo de Carga'!B:B))</f>
        <v>Autoabasto</v>
      </c>
      <c r="L3157" s="10">
        <f t="shared" si="2"/>
        <v>5</v>
      </c>
      <c r="M3157" s="10">
        <f t="shared" si="3"/>
        <v>31</v>
      </c>
      <c r="N3157" s="10">
        <f t="shared" si="4"/>
        <v>1</v>
      </c>
      <c r="O3157" s="10" t="str">
        <f t="array" ref="O3157">IFERROR(XLOOKUP(G3157,'Tipo de Carga'!A:A,'Tipo de Carga'!C:C))</f>
        <v>Diesel</v>
      </c>
    </row>
    <row r="3158">
      <c r="A3158" s="16">
        <v>1751.0</v>
      </c>
      <c r="B3158" s="10" t="str">
        <f t="array" ref="B3158">IFERROR(XLOOKUP(A3158,'Asignacion Ene'!A:A,'Asignacion Ene'!C:C))</f>
        <v>Liverpool Local</v>
      </c>
      <c r="C3158" s="10" t="str">
        <f t="array" ref="C3158">IFERROR(XLOOKUP(A3158,'Asignacion Ene'!A:A,'Asignacion Ene'!B:B))</f>
        <v>EC-01</v>
      </c>
      <c r="D3158" s="28">
        <v>45688.0</v>
      </c>
      <c r="E3158" s="16" t="s">
        <v>429</v>
      </c>
      <c r="F3158" s="10" t="str">
        <f t="array" ref="F3158">IFERROR(XLOOKUP(E3158,Operadores!A:A,Operadores!B:B))</f>
        <v>VELJU</v>
      </c>
      <c r="G3158" s="16" t="s">
        <v>17</v>
      </c>
      <c r="H3158" s="13">
        <v>19.40143</v>
      </c>
      <c r="I3158" s="18">
        <v>390.15</v>
      </c>
      <c r="J3158" s="15">
        <f t="shared" si="5"/>
        <v>7569.467915</v>
      </c>
      <c r="K3158" s="10" t="str">
        <f t="array" ref="K3158">IFERROR(XLOOKUP(G3158,'Tipo de Carga'!A:A,'Tipo de Carga'!B:B))</f>
        <v>Autoabasto</v>
      </c>
      <c r="L3158" s="10">
        <f t="shared" si="2"/>
        <v>5</v>
      </c>
      <c r="M3158" s="10">
        <f t="shared" si="3"/>
        <v>31</v>
      </c>
      <c r="N3158" s="10">
        <f t="shared" si="4"/>
        <v>1</v>
      </c>
      <c r="O3158" s="10" t="str">
        <f t="array" ref="O3158">IFERROR(XLOOKUP(G3158,'Tipo de Carga'!A:A,'Tipo de Carga'!C:C))</f>
        <v>Diesel</v>
      </c>
    </row>
    <row r="3159">
      <c r="A3159" s="16">
        <v>2036.0</v>
      </c>
      <c r="B3159" s="10" t="str">
        <f t="array" ref="B3159">IFERROR(XLOOKUP(A3159,'Asignacion Ene'!A:A,'Asignacion Ene'!C:C))</f>
        <v>Liverpool Local</v>
      </c>
      <c r="C3159" s="10" t="str">
        <f t="array" ref="C3159">IFERROR(XLOOKUP(A3159,'Asignacion Ene'!A:A,'Asignacion Ene'!B:B))</f>
        <v>EC-01</v>
      </c>
      <c r="D3159" s="28">
        <v>45688.0</v>
      </c>
      <c r="E3159" s="16" t="s">
        <v>446</v>
      </c>
      <c r="F3159" s="10" t="str">
        <f t="array" ref="F3159">IFERROR(XLOOKUP(E3159,Operadores!A:A,Operadores!B:B))</f>
        <v>FELJOS</v>
      </c>
      <c r="G3159" s="16" t="s">
        <v>17</v>
      </c>
      <c r="H3159" s="13">
        <v>19.40143</v>
      </c>
      <c r="I3159" s="18">
        <v>654.73</v>
      </c>
      <c r="J3159" s="15">
        <f t="shared" si="5"/>
        <v>12702.69826</v>
      </c>
      <c r="K3159" s="10" t="str">
        <f t="array" ref="K3159">IFERROR(XLOOKUP(G3159,'Tipo de Carga'!A:A,'Tipo de Carga'!B:B))</f>
        <v>Autoabasto</v>
      </c>
      <c r="L3159" s="10">
        <f t="shared" si="2"/>
        <v>5</v>
      </c>
      <c r="M3159" s="10">
        <f t="shared" si="3"/>
        <v>31</v>
      </c>
      <c r="N3159" s="10">
        <f t="shared" si="4"/>
        <v>1</v>
      </c>
      <c r="O3159" s="10" t="str">
        <f t="array" ref="O3159">IFERROR(XLOOKUP(G3159,'Tipo de Carga'!A:A,'Tipo de Carga'!C:C))</f>
        <v>Diesel</v>
      </c>
    </row>
    <row r="3160">
      <c r="A3160" s="16">
        <v>1974.0</v>
      </c>
      <c r="B3160" s="10" t="str">
        <f t="array" ref="B3160">IFERROR(XLOOKUP(A3160,'Asignacion Ene'!A:A,'Asignacion Ene'!C:C))</f>
        <v>MeLi asignado SD</v>
      </c>
      <c r="C3160" s="10" t="str">
        <f t="array" ref="C3160">IFERROR(XLOOKUP(A3160,'Asignacion Ene'!A:A,'Asignacion Ene'!B:B))</f>
        <v>EC-05</v>
      </c>
      <c r="D3160" s="28">
        <v>45688.0</v>
      </c>
      <c r="E3160" s="16" t="s">
        <v>91</v>
      </c>
      <c r="F3160" s="10" t="str">
        <f t="array" ref="F3160">IFERROR(XLOOKUP(E3160,Operadores!A:A,Operadores!B:B))</f>
        <v>SOLBRI</v>
      </c>
      <c r="G3160" s="16" t="s">
        <v>17</v>
      </c>
      <c r="H3160" s="13">
        <v>19.40143</v>
      </c>
      <c r="I3160" s="18">
        <v>820.08</v>
      </c>
      <c r="J3160" s="15">
        <f t="shared" si="5"/>
        <v>15910.72471</v>
      </c>
      <c r="K3160" s="10" t="str">
        <f t="array" ref="K3160">IFERROR(XLOOKUP(G3160,'Tipo de Carga'!A:A,'Tipo de Carga'!B:B))</f>
        <v>Autoabasto</v>
      </c>
      <c r="L3160" s="10">
        <f t="shared" si="2"/>
        <v>5</v>
      </c>
      <c r="M3160" s="10">
        <f t="shared" si="3"/>
        <v>31</v>
      </c>
      <c r="N3160" s="10">
        <f t="shared" si="4"/>
        <v>1</v>
      </c>
      <c r="O3160" s="10" t="str">
        <f t="array" ref="O3160">IFERROR(XLOOKUP(G3160,'Tipo de Carga'!A:A,'Tipo de Carga'!C:C))</f>
        <v>Diesel</v>
      </c>
    </row>
    <row r="3161">
      <c r="A3161" s="16">
        <v>1889.0</v>
      </c>
      <c r="B3161" s="10" t="str">
        <f t="array" ref="B3161">IFERROR(XLOOKUP(A3161,'Asignacion Ene'!A:A,'Asignacion Ene'!C:C))</f>
        <v>MeLi asignado SD</v>
      </c>
      <c r="C3161" s="10" t="str">
        <f t="array" ref="C3161">IFERROR(XLOOKUP(A3161,'Asignacion Ene'!A:A,'Asignacion Ene'!B:B))</f>
        <v>EC-05</v>
      </c>
      <c r="D3161" s="28">
        <v>45688.0</v>
      </c>
      <c r="E3161" s="16" t="s">
        <v>357</v>
      </c>
      <c r="F3161" s="10" t="str">
        <f t="array" ref="F3161">IFERROR(XLOOKUP(E3161,Operadores!A:A,Operadores!B:B))</f>
        <v>GARCRU</v>
      </c>
      <c r="G3161" s="16" t="s">
        <v>17</v>
      </c>
      <c r="H3161" s="13">
        <v>19.40143</v>
      </c>
      <c r="I3161" s="18">
        <v>105.6</v>
      </c>
      <c r="J3161" s="15">
        <f t="shared" si="5"/>
        <v>2048.791008</v>
      </c>
      <c r="K3161" s="10" t="str">
        <f t="array" ref="K3161">IFERROR(XLOOKUP(G3161,'Tipo de Carga'!A:A,'Tipo de Carga'!B:B))</f>
        <v>Autoabasto</v>
      </c>
      <c r="L3161" s="10">
        <f t="shared" si="2"/>
        <v>5</v>
      </c>
      <c r="M3161" s="10">
        <f t="shared" si="3"/>
        <v>31</v>
      </c>
      <c r="N3161" s="10">
        <f t="shared" si="4"/>
        <v>1</v>
      </c>
      <c r="O3161" s="10" t="str">
        <f t="array" ref="O3161">IFERROR(XLOOKUP(G3161,'Tipo de Carga'!A:A,'Tipo de Carga'!C:C))</f>
        <v>Diesel</v>
      </c>
    </row>
    <row r="3162">
      <c r="A3162" s="16">
        <v>1940.0</v>
      </c>
      <c r="B3162" s="10" t="str">
        <f t="array" ref="B3162">IFERROR(XLOOKUP(A3162,'Asignacion Ene'!A:A,'Asignacion Ene'!C:C))</f>
        <v>Circuitos</v>
      </c>
      <c r="C3162" s="10" t="str">
        <f t="array" ref="C3162">IFERROR(XLOOKUP(A3162,'Asignacion Ene'!A:A,'Asignacion Ene'!B:B))</f>
        <v>EC-03</v>
      </c>
      <c r="D3162" s="28">
        <v>45688.0</v>
      </c>
      <c r="E3162" s="16" t="s">
        <v>434</v>
      </c>
      <c r="F3162" s="10" t="str">
        <f t="array" ref="F3162">IFERROR(XLOOKUP(E3162,Operadores!A:A,Operadores!B:B))</f>
        <v>FLOPE</v>
      </c>
      <c r="G3162" s="16" t="s">
        <v>17</v>
      </c>
      <c r="H3162" s="13">
        <v>19.40143</v>
      </c>
      <c r="I3162" s="18">
        <v>482.12</v>
      </c>
      <c r="J3162" s="15">
        <f t="shared" si="5"/>
        <v>9353.817432</v>
      </c>
      <c r="K3162" s="10" t="str">
        <f t="array" ref="K3162">IFERROR(XLOOKUP(G3162,'Tipo de Carga'!A:A,'Tipo de Carga'!B:B))</f>
        <v>Autoabasto</v>
      </c>
      <c r="L3162" s="10">
        <f t="shared" si="2"/>
        <v>5</v>
      </c>
      <c r="M3162" s="10">
        <f t="shared" si="3"/>
        <v>31</v>
      </c>
      <c r="N3162" s="10">
        <f t="shared" si="4"/>
        <v>1</v>
      </c>
      <c r="O3162" s="10" t="str">
        <f t="array" ref="O3162">IFERROR(XLOOKUP(G3162,'Tipo de Carga'!A:A,'Tipo de Carga'!C:C))</f>
        <v>Diesel</v>
      </c>
    </row>
    <row r="3163">
      <c r="A3163" s="16">
        <v>1759.0</v>
      </c>
      <c r="B3163" s="10" t="str">
        <f t="array" ref="B3163">IFERROR(XLOOKUP(A3163,'Asignacion Ene'!A:A,'Asignacion Ene'!C:C))</f>
        <v>Liverpool Local</v>
      </c>
      <c r="C3163" s="10" t="str">
        <f t="array" ref="C3163">IFERROR(XLOOKUP(A3163,'Asignacion Ene'!A:A,'Asignacion Ene'!B:B))</f>
        <v>EC-01</v>
      </c>
      <c r="D3163" s="28">
        <v>45688.0</v>
      </c>
      <c r="E3163" s="16" t="s">
        <v>350</v>
      </c>
      <c r="F3163" s="10" t="str">
        <f t="array" ref="F3163">IFERROR(XLOOKUP(E3163,Operadores!A:A,Operadores!B:B))</f>
        <v>RIVCAR</v>
      </c>
      <c r="G3163" s="16" t="s">
        <v>17</v>
      </c>
      <c r="H3163" s="13">
        <v>19.40143</v>
      </c>
      <c r="I3163" s="18">
        <v>175.32</v>
      </c>
      <c r="J3163" s="15">
        <f t="shared" si="5"/>
        <v>3401.458708</v>
      </c>
      <c r="K3163" s="10" t="str">
        <f t="array" ref="K3163">IFERROR(XLOOKUP(G3163,'Tipo de Carga'!A:A,'Tipo de Carga'!B:B))</f>
        <v>Autoabasto</v>
      </c>
      <c r="L3163" s="10">
        <f t="shared" si="2"/>
        <v>5</v>
      </c>
      <c r="M3163" s="10">
        <f t="shared" si="3"/>
        <v>31</v>
      </c>
      <c r="N3163" s="10">
        <f t="shared" si="4"/>
        <v>1</v>
      </c>
      <c r="O3163" s="10" t="str">
        <f t="array" ref="O3163">IFERROR(XLOOKUP(G3163,'Tipo de Carga'!A:A,'Tipo de Carga'!C:C))</f>
        <v>Diesel</v>
      </c>
    </row>
    <row r="3164">
      <c r="A3164" s="16">
        <v>1837.0</v>
      </c>
      <c r="B3164" s="10" t="str">
        <f t="array" ref="B3164">IFERROR(XLOOKUP(A3164,'Asignacion Ene'!A:A,'Asignacion Ene'!C:C))</f>
        <v>Liverpool Local</v>
      </c>
      <c r="C3164" s="10" t="str">
        <f t="array" ref="C3164">IFERROR(XLOOKUP(A3164,'Asignacion Ene'!A:A,'Asignacion Ene'!B:B))</f>
        <v>EC-01</v>
      </c>
      <c r="D3164" s="28">
        <v>45688.0</v>
      </c>
      <c r="E3164" s="16" t="s">
        <v>264</v>
      </c>
      <c r="F3164" s="10" t="str">
        <f t="array" ref="F3164">IFERROR(XLOOKUP(E3164,Operadores!A:A,Operadores!B:B))</f>
        <v>GONCES</v>
      </c>
      <c r="G3164" s="16" t="s">
        <v>17</v>
      </c>
      <c r="H3164" s="13">
        <v>19.40143</v>
      </c>
      <c r="I3164" s="18">
        <v>796.42</v>
      </c>
      <c r="J3164" s="15">
        <f t="shared" si="5"/>
        <v>15451.68688</v>
      </c>
      <c r="K3164" s="10" t="str">
        <f t="array" ref="K3164">IFERROR(XLOOKUP(G3164,'Tipo de Carga'!A:A,'Tipo de Carga'!B:B))</f>
        <v>Autoabasto</v>
      </c>
      <c r="L3164" s="10">
        <f t="shared" si="2"/>
        <v>5</v>
      </c>
      <c r="M3164" s="10">
        <f t="shared" si="3"/>
        <v>31</v>
      </c>
      <c r="N3164" s="10">
        <f t="shared" si="4"/>
        <v>1</v>
      </c>
      <c r="O3164" s="10" t="str">
        <f t="array" ref="O3164">IFERROR(XLOOKUP(G3164,'Tipo de Carga'!A:A,'Tipo de Carga'!C:C))</f>
        <v>Diesel</v>
      </c>
    </row>
    <row r="3165">
      <c r="A3165" s="16">
        <v>1865.0</v>
      </c>
      <c r="B3165" s="10" t="str">
        <f t="array" ref="B3165">IFERROR(XLOOKUP(A3165,'Asignacion Ene'!A:A,'Asignacion Ene'!C:C))</f>
        <v>Circuitos</v>
      </c>
      <c r="C3165" s="10" t="str">
        <f t="array" ref="C3165">IFERROR(XLOOKUP(A3165,'Asignacion Ene'!A:A,'Asignacion Ene'!B:B))</f>
        <v>EC-03</v>
      </c>
      <c r="D3165" s="28">
        <v>45688.0</v>
      </c>
      <c r="E3165" s="16" t="s">
        <v>131</v>
      </c>
      <c r="F3165" s="10" t="str">
        <f t="array" ref="F3165">IFERROR(XLOOKUP(E3165,Operadores!A:A,Operadores!B:B))</f>
        <v>REYRAU</v>
      </c>
      <c r="G3165" s="16" t="s">
        <v>17</v>
      </c>
      <c r="H3165" s="13">
        <v>19.40143</v>
      </c>
      <c r="I3165" s="18">
        <v>666.03</v>
      </c>
      <c r="J3165" s="15">
        <f t="shared" si="5"/>
        <v>12921.93442</v>
      </c>
      <c r="K3165" s="10" t="str">
        <f t="array" ref="K3165">IFERROR(XLOOKUP(G3165,'Tipo de Carga'!A:A,'Tipo de Carga'!B:B))</f>
        <v>Autoabasto</v>
      </c>
      <c r="L3165" s="10">
        <f t="shared" si="2"/>
        <v>5</v>
      </c>
      <c r="M3165" s="10">
        <f t="shared" si="3"/>
        <v>31</v>
      </c>
      <c r="N3165" s="10">
        <f t="shared" si="4"/>
        <v>1</v>
      </c>
      <c r="O3165" s="10" t="str">
        <f t="array" ref="O3165">IFERROR(XLOOKUP(G3165,'Tipo de Carga'!A:A,'Tipo de Carga'!C:C))</f>
        <v>Diesel</v>
      </c>
    </row>
    <row r="3166">
      <c r="A3166" s="16">
        <v>1807.0</v>
      </c>
      <c r="B3166" s="10" t="str">
        <f t="array" ref="B3166">IFERROR(XLOOKUP(A3166,'Asignacion Ene'!A:A,'Asignacion Ene'!C:C))</f>
        <v>Liverpool Local</v>
      </c>
      <c r="C3166" s="10" t="str">
        <f t="array" ref="C3166">IFERROR(XLOOKUP(A3166,'Asignacion Ene'!A:A,'Asignacion Ene'!B:B))</f>
        <v>EC-01</v>
      </c>
      <c r="D3166" s="28">
        <v>45688.0</v>
      </c>
      <c r="E3166" s="16" t="s">
        <v>143</v>
      </c>
      <c r="F3166" s="10" t="str">
        <f t="array" ref="F3166">IFERROR(XLOOKUP(E3166,Operadores!A:A,Operadores!B:B))</f>
        <v>SANROD</v>
      </c>
      <c r="G3166" s="16" t="s">
        <v>17</v>
      </c>
      <c r="H3166" s="13">
        <v>19.40143</v>
      </c>
      <c r="I3166" s="18">
        <v>677.21</v>
      </c>
      <c r="J3166" s="15">
        <f t="shared" si="5"/>
        <v>13138.84241</v>
      </c>
      <c r="K3166" s="10" t="str">
        <f t="array" ref="K3166">IFERROR(XLOOKUP(G3166,'Tipo de Carga'!A:A,'Tipo de Carga'!B:B))</f>
        <v>Autoabasto</v>
      </c>
      <c r="L3166" s="10">
        <f t="shared" si="2"/>
        <v>5</v>
      </c>
      <c r="M3166" s="10">
        <f t="shared" si="3"/>
        <v>31</v>
      </c>
      <c r="N3166" s="10">
        <f t="shared" si="4"/>
        <v>1</v>
      </c>
      <c r="O3166" s="10" t="str">
        <f t="array" ref="O3166">IFERROR(XLOOKUP(G3166,'Tipo de Carga'!A:A,'Tipo de Carga'!C:C))</f>
        <v>Diesel</v>
      </c>
    </row>
    <row r="3167">
      <c r="A3167" s="16">
        <v>2040.0</v>
      </c>
      <c r="B3167" s="10" t="str">
        <f t="array" ref="B3167">IFERROR(XLOOKUP(A3167,'Asignacion Ene'!A:A,'Asignacion Ene'!C:C))</f>
        <v>Liverpool Local</v>
      </c>
      <c r="C3167" s="10" t="str">
        <f t="array" ref="C3167">IFERROR(XLOOKUP(A3167,'Asignacion Ene'!A:A,'Asignacion Ene'!B:B))</f>
        <v>EC-01</v>
      </c>
      <c r="D3167" s="28">
        <v>45688.0</v>
      </c>
      <c r="E3167" s="16" t="s">
        <v>200</v>
      </c>
      <c r="F3167" s="10" t="str">
        <f t="array" ref="F3167">IFERROR(XLOOKUP(E3167,Operadores!A:A,Operadores!B:B))</f>
        <v>RUEPAT</v>
      </c>
      <c r="G3167" s="16" t="s">
        <v>17</v>
      </c>
      <c r="H3167" s="13">
        <v>19.40143</v>
      </c>
      <c r="I3167" s="18">
        <v>132.42</v>
      </c>
      <c r="J3167" s="15">
        <f t="shared" si="5"/>
        <v>2569.137361</v>
      </c>
      <c r="K3167" s="10" t="str">
        <f t="array" ref="K3167">IFERROR(XLOOKUP(G3167,'Tipo de Carga'!A:A,'Tipo de Carga'!B:B))</f>
        <v>Autoabasto</v>
      </c>
      <c r="L3167" s="10">
        <f t="shared" si="2"/>
        <v>5</v>
      </c>
      <c r="M3167" s="10">
        <f t="shared" si="3"/>
        <v>31</v>
      </c>
      <c r="N3167" s="10">
        <f t="shared" si="4"/>
        <v>1</v>
      </c>
      <c r="O3167" s="10" t="str">
        <f t="array" ref="O3167">IFERROR(XLOOKUP(G3167,'Tipo de Carga'!A:A,'Tipo de Carga'!C:C))</f>
        <v>Diesel</v>
      </c>
    </row>
    <row r="3168">
      <c r="A3168" s="16">
        <v>2035.0</v>
      </c>
      <c r="B3168" s="10" t="str">
        <f t="array" ref="B3168">IFERROR(XLOOKUP(A3168,'Asignacion Ene'!A:A,'Asignacion Ene'!C:C))</f>
        <v>Liverpool Local</v>
      </c>
      <c r="C3168" s="10" t="str">
        <f t="array" ref="C3168">IFERROR(XLOOKUP(A3168,'Asignacion Ene'!A:A,'Asignacion Ene'!B:B))</f>
        <v>EC-01</v>
      </c>
      <c r="D3168" s="28">
        <v>45688.0</v>
      </c>
      <c r="E3168" s="16" t="s">
        <v>141</v>
      </c>
      <c r="F3168" s="10" t="str">
        <f t="array" ref="F3168">IFERROR(XLOOKUP(E3168,Operadores!A:A,Operadores!B:B))</f>
        <v>VELJOR</v>
      </c>
      <c r="G3168" s="16" t="s">
        <v>17</v>
      </c>
      <c r="H3168" s="13">
        <v>19.40143</v>
      </c>
      <c r="I3168" s="18">
        <v>155.44</v>
      </c>
      <c r="J3168" s="15">
        <f t="shared" si="5"/>
        <v>3015.758279</v>
      </c>
      <c r="K3168" s="10" t="str">
        <f t="array" ref="K3168">IFERROR(XLOOKUP(G3168,'Tipo de Carga'!A:A,'Tipo de Carga'!B:B))</f>
        <v>Autoabasto</v>
      </c>
      <c r="L3168" s="10">
        <f t="shared" si="2"/>
        <v>5</v>
      </c>
      <c r="M3168" s="10">
        <f t="shared" si="3"/>
        <v>31</v>
      </c>
      <c r="N3168" s="10">
        <f t="shared" si="4"/>
        <v>1</v>
      </c>
      <c r="O3168" s="10" t="str">
        <f t="array" ref="O3168">IFERROR(XLOOKUP(G3168,'Tipo de Carga'!A:A,'Tipo de Carga'!C:C))</f>
        <v>Diesel</v>
      </c>
    </row>
    <row r="3169">
      <c r="A3169" s="16">
        <v>1993.0</v>
      </c>
      <c r="B3169" s="10" t="str">
        <f t="array" ref="B3169">IFERROR(XLOOKUP(A3169,'Asignacion Ene'!A:A,'Asignacion Ene'!C:C))</f>
        <v>MeLi Dedicado TD</v>
      </c>
      <c r="C3169" s="10" t="str">
        <f t="array" ref="C3169">IFERROR(XLOOKUP(A3169,'Asignacion Ene'!A:A,'Asignacion Ene'!B:B))</f>
        <v>EC-05</v>
      </c>
      <c r="D3169" s="28">
        <v>45688.0</v>
      </c>
      <c r="E3169" s="16" t="s">
        <v>374</v>
      </c>
      <c r="F3169" s="10" t="str">
        <f t="array" ref="F3169">IFERROR(XLOOKUP(E3169,Operadores!A:A,Operadores!B:B))</f>
        <v>CELJOS</v>
      </c>
      <c r="G3169" s="16" t="s">
        <v>17</v>
      </c>
      <c r="H3169" s="13">
        <v>19.40143</v>
      </c>
      <c r="I3169" s="18">
        <v>525.38</v>
      </c>
      <c r="J3169" s="15">
        <f t="shared" si="5"/>
        <v>10193.12329</v>
      </c>
      <c r="K3169" s="10" t="str">
        <f t="array" ref="K3169">IFERROR(XLOOKUP(G3169,'Tipo de Carga'!A:A,'Tipo de Carga'!B:B))</f>
        <v>Autoabasto</v>
      </c>
      <c r="L3169" s="10">
        <f t="shared" si="2"/>
        <v>5</v>
      </c>
      <c r="M3169" s="10">
        <f t="shared" si="3"/>
        <v>31</v>
      </c>
      <c r="N3169" s="10">
        <f t="shared" si="4"/>
        <v>1</v>
      </c>
      <c r="O3169" s="10" t="str">
        <f t="array" ref="O3169">IFERROR(XLOOKUP(G3169,'Tipo de Carga'!A:A,'Tipo de Carga'!C:C))</f>
        <v>Diesel</v>
      </c>
    </row>
    <row r="3170">
      <c r="A3170" s="16">
        <v>1988.0</v>
      </c>
      <c r="B3170" s="10" t="str">
        <f t="array" ref="B3170">IFERROR(XLOOKUP(A3170,'Asignacion Ene'!A:A,'Asignacion Ene'!C:C))</f>
        <v>MeLi asignado SD</v>
      </c>
      <c r="C3170" s="10" t="str">
        <f t="array" ref="C3170">IFERROR(XLOOKUP(A3170,'Asignacion Ene'!A:A,'Asignacion Ene'!B:B))</f>
        <v>EC-05</v>
      </c>
      <c r="D3170" s="28">
        <v>45688.0</v>
      </c>
      <c r="E3170" s="16" t="s">
        <v>71</v>
      </c>
      <c r="F3170" s="10" t="str">
        <f t="array" ref="F3170">IFERROR(XLOOKUP(E3170,Operadores!A:A,Operadores!B:B))</f>
        <v>CHAJOE</v>
      </c>
      <c r="G3170" s="16" t="s">
        <v>17</v>
      </c>
      <c r="H3170" s="13">
        <v>19.40143</v>
      </c>
      <c r="I3170" s="18">
        <v>267.36</v>
      </c>
      <c r="J3170" s="15">
        <f t="shared" si="5"/>
        <v>5187.166325</v>
      </c>
      <c r="K3170" s="10" t="str">
        <f t="array" ref="K3170">IFERROR(XLOOKUP(G3170,'Tipo de Carga'!A:A,'Tipo de Carga'!B:B))</f>
        <v>Autoabasto</v>
      </c>
      <c r="L3170" s="10">
        <f t="shared" si="2"/>
        <v>5</v>
      </c>
      <c r="M3170" s="10">
        <f t="shared" si="3"/>
        <v>31</v>
      </c>
      <c r="N3170" s="10">
        <f t="shared" si="4"/>
        <v>1</v>
      </c>
      <c r="O3170" s="10" t="str">
        <f t="array" ref="O3170">IFERROR(XLOOKUP(G3170,'Tipo de Carga'!A:A,'Tipo de Carga'!C:C))</f>
        <v>Diesel</v>
      </c>
    </row>
    <row r="3171">
      <c r="A3171" s="16">
        <v>1989.0</v>
      </c>
      <c r="B3171" s="10" t="str">
        <f t="array" ref="B3171">IFERROR(XLOOKUP(A3171,'Asignacion Ene'!A:A,'Asignacion Ene'!C:C))</f>
        <v>MeLi asignado SD</v>
      </c>
      <c r="C3171" s="10" t="str">
        <f t="array" ref="C3171">IFERROR(XLOOKUP(A3171,'Asignacion Ene'!A:A,'Asignacion Ene'!B:B))</f>
        <v>EC-05</v>
      </c>
      <c r="D3171" s="28">
        <v>45688.0</v>
      </c>
      <c r="E3171" s="16" t="s">
        <v>71</v>
      </c>
      <c r="F3171" s="10" t="str">
        <f t="array" ref="F3171">IFERROR(XLOOKUP(E3171,Operadores!A:A,Operadores!B:B))</f>
        <v>CHAJOE</v>
      </c>
      <c r="G3171" s="16" t="s">
        <v>17</v>
      </c>
      <c r="H3171" s="13">
        <v>19.40143</v>
      </c>
      <c r="I3171" s="18">
        <v>238.67</v>
      </c>
      <c r="J3171" s="15">
        <f t="shared" si="5"/>
        <v>4630.539298</v>
      </c>
      <c r="K3171" s="10" t="str">
        <f t="array" ref="K3171">IFERROR(XLOOKUP(G3171,'Tipo de Carga'!A:A,'Tipo de Carga'!B:B))</f>
        <v>Autoabasto</v>
      </c>
      <c r="L3171" s="10">
        <f t="shared" si="2"/>
        <v>5</v>
      </c>
      <c r="M3171" s="10">
        <f t="shared" si="3"/>
        <v>31</v>
      </c>
      <c r="N3171" s="10">
        <f t="shared" si="4"/>
        <v>1</v>
      </c>
      <c r="O3171" s="10" t="str">
        <f t="array" ref="O3171">IFERROR(XLOOKUP(G3171,'Tipo de Carga'!A:A,'Tipo de Carga'!C:C))</f>
        <v>Diesel</v>
      </c>
    </row>
    <row r="3172">
      <c r="A3172" s="16">
        <v>1752.0</v>
      </c>
      <c r="B3172" s="10" t="str">
        <f t="array" ref="B3172">IFERROR(XLOOKUP(A3172,'Asignacion Ene'!A:A,'Asignacion Ene'!C:C))</f>
        <v>Liverpool Local</v>
      </c>
      <c r="C3172" s="10" t="str">
        <f t="array" ref="C3172">IFERROR(XLOOKUP(A3172,'Asignacion Ene'!A:A,'Asignacion Ene'!B:B))</f>
        <v>EC-01</v>
      </c>
      <c r="D3172" s="28">
        <v>45688.0</v>
      </c>
      <c r="E3172" s="16" t="s">
        <v>149</v>
      </c>
      <c r="F3172" s="10" t="str">
        <f t="array" ref="F3172">IFERROR(XLOOKUP(E3172,Operadores!A:A,Operadores!B:B))</f>
        <v>REYGU</v>
      </c>
      <c r="G3172" s="16" t="s">
        <v>17</v>
      </c>
      <c r="H3172" s="13">
        <v>19.40143</v>
      </c>
      <c r="I3172" s="18">
        <v>440.39</v>
      </c>
      <c r="J3172" s="15">
        <f t="shared" si="5"/>
        <v>8544.195758</v>
      </c>
      <c r="K3172" s="10" t="str">
        <f t="array" ref="K3172">IFERROR(XLOOKUP(G3172,'Tipo de Carga'!A:A,'Tipo de Carga'!B:B))</f>
        <v>Autoabasto</v>
      </c>
      <c r="L3172" s="10">
        <f t="shared" si="2"/>
        <v>5</v>
      </c>
      <c r="M3172" s="10">
        <f t="shared" si="3"/>
        <v>31</v>
      </c>
      <c r="N3172" s="10">
        <f t="shared" si="4"/>
        <v>1</v>
      </c>
      <c r="O3172" s="10" t="str">
        <f t="array" ref="O3172">IFERROR(XLOOKUP(G3172,'Tipo de Carga'!A:A,'Tipo de Carga'!C:C))</f>
        <v>Diesel</v>
      </c>
    </row>
    <row r="3173">
      <c r="A3173" s="16">
        <v>1855.0</v>
      </c>
      <c r="B3173" s="10" t="str">
        <f t="array" ref="B3173">IFERROR(XLOOKUP(A3173,'Asignacion Ene'!A:A,'Asignacion Ene'!C:C))</f>
        <v>Circuitos</v>
      </c>
      <c r="C3173" s="10" t="str">
        <f t="array" ref="C3173">IFERROR(XLOOKUP(A3173,'Asignacion Ene'!A:A,'Asignacion Ene'!B:B))</f>
        <v>EC-03</v>
      </c>
      <c r="D3173" s="28">
        <v>45688.0</v>
      </c>
      <c r="E3173" s="16" t="s">
        <v>62</v>
      </c>
      <c r="F3173" s="10" t="str">
        <f t="array" ref="F3173">IFERROR(XLOOKUP(E3173,Operadores!A:A,Operadores!B:B))</f>
        <v>REYPED</v>
      </c>
      <c r="G3173" s="16" t="s">
        <v>77</v>
      </c>
      <c r="H3173" s="13">
        <v>20.61695</v>
      </c>
      <c r="I3173" s="18">
        <v>651.35</v>
      </c>
      <c r="J3173" s="15">
        <f t="shared" si="5"/>
        <v>13428.85038</v>
      </c>
      <c r="K3173" s="10" t="str">
        <f t="array" ref="K3173">IFERROR(XLOOKUP(G3173,'Tipo de Carga'!A:A,'Tipo de Carga'!B:B))</f>
        <v>Autoabasto</v>
      </c>
      <c r="L3173" s="10">
        <f t="shared" si="2"/>
        <v>5</v>
      </c>
      <c r="M3173" s="10">
        <f t="shared" si="3"/>
        <v>31</v>
      </c>
      <c r="N3173" s="10">
        <f t="shared" si="4"/>
        <v>1</v>
      </c>
      <c r="O3173" s="10" t="str">
        <f t="array" ref="O3173">IFERROR(XLOOKUP(G3173,'Tipo de Carga'!A:A,'Tipo de Carga'!C:C))</f>
        <v>Diesel</v>
      </c>
    </row>
    <row r="3174">
      <c r="A3174" s="16">
        <v>1790.0</v>
      </c>
      <c r="B3174" s="10" t="str">
        <f t="array" ref="B3174">IFERROR(XLOOKUP(A3174,'Asignacion Ene'!A:A,'Asignacion Ene'!C:C))</f>
        <v>Sayer Sencillo</v>
      </c>
      <c r="C3174" s="10" t="str">
        <f t="array" ref="C3174">IFERROR(XLOOKUP(A3174,'Asignacion Ene'!A:A,'Asignacion Ene'!B:B))</f>
        <v>EC-04</v>
      </c>
      <c r="D3174" s="28">
        <v>45688.0</v>
      </c>
      <c r="E3174" s="16" t="s">
        <v>272</v>
      </c>
      <c r="F3174" s="10" t="str">
        <f t="array" ref="F3174">IFERROR(XLOOKUP(E3174,Operadores!A:A,Operadores!B:B))</f>
        <v>DEJISR</v>
      </c>
      <c r="G3174" s="16" t="s">
        <v>77</v>
      </c>
      <c r="H3174" s="13">
        <v>20.61695</v>
      </c>
      <c r="I3174" s="18">
        <v>393.66</v>
      </c>
      <c r="J3174" s="15">
        <f t="shared" si="5"/>
        <v>8116.068537</v>
      </c>
      <c r="K3174" s="10" t="str">
        <f t="array" ref="K3174">IFERROR(XLOOKUP(G3174,'Tipo de Carga'!A:A,'Tipo de Carga'!B:B))</f>
        <v>Autoabasto</v>
      </c>
      <c r="L3174" s="10">
        <f t="shared" si="2"/>
        <v>5</v>
      </c>
      <c r="M3174" s="10">
        <f t="shared" si="3"/>
        <v>31</v>
      </c>
      <c r="N3174" s="10">
        <f t="shared" si="4"/>
        <v>1</v>
      </c>
      <c r="O3174" s="10" t="str">
        <f t="array" ref="O3174">IFERROR(XLOOKUP(G3174,'Tipo de Carga'!A:A,'Tipo de Carga'!C:C))</f>
        <v>Diesel</v>
      </c>
    </row>
    <row r="3175">
      <c r="A3175" s="16">
        <v>1975.0</v>
      </c>
      <c r="B3175" s="10" t="str">
        <f t="array" ref="B3175">IFERROR(XLOOKUP(A3175,'Asignacion Ene'!A:A,'Asignacion Ene'!C:C))</f>
        <v>Sayer Sencillo</v>
      </c>
      <c r="C3175" s="10" t="str">
        <f t="array" ref="C3175">IFERROR(XLOOKUP(A3175,'Asignacion Ene'!A:A,'Asignacion Ene'!B:B))</f>
        <v>EC-04</v>
      </c>
      <c r="D3175" s="28">
        <v>45688.0</v>
      </c>
      <c r="E3175" s="16" t="s">
        <v>247</v>
      </c>
      <c r="F3175" s="10" t="str">
        <f t="array" ref="F3175">IFERROR(XLOOKUP(E3175,Operadores!A:A,Operadores!B:B))</f>
        <v>SANMAN</v>
      </c>
      <c r="G3175" s="16" t="s">
        <v>77</v>
      </c>
      <c r="H3175" s="13">
        <v>20.61695</v>
      </c>
      <c r="I3175" s="18">
        <v>698.1</v>
      </c>
      <c r="J3175" s="15">
        <f t="shared" si="5"/>
        <v>14392.6928</v>
      </c>
      <c r="K3175" s="10" t="str">
        <f t="array" ref="K3175">IFERROR(XLOOKUP(G3175,'Tipo de Carga'!A:A,'Tipo de Carga'!B:B))</f>
        <v>Autoabasto</v>
      </c>
      <c r="L3175" s="10">
        <f t="shared" si="2"/>
        <v>5</v>
      </c>
      <c r="M3175" s="10">
        <f t="shared" si="3"/>
        <v>31</v>
      </c>
      <c r="N3175" s="10">
        <f t="shared" si="4"/>
        <v>1</v>
      </c>
      <c r="O3175" s="10" t="str">
        <f t="array" ref="O3175">IFERROR(XLOOKUP(G3175,'Tipo de Carga'!A:A,'Tipo de Carga'!C:C))</f>
        <v>Diesel</v>
      </c>
    </row>
    <row r="3176">
      <c r="A3176" s="16">
        <v>1938.0</v>
      </c>
      <c r="B3176" s="10" t="str">
        <f t="array" ref="B3176">IFERROR(XLOOKUP(A3176,'Asignacion Ene'!A:A,'Asignacion Ene'!C:C))</f>
        <v>Sayer Sencillo</v>
      </c>
      <c r="C3176" s="10" t="str">
        <f t="array" ref="C3176">IFERROR(XLOOKUP(A3176,'Asignacion Ene'!A:A,'Asignacion Ene'!B:B))</f>
        <v>EC-04</v>
      </c>
      <c r="D3176" s="28">
        <v>45688.0</v>
      </c>
      <c r="E3176" s="16" t="s">
        <v>256</v>
      </c>
      <c r="F3176" s="10" t="str">
        <f t="array" ref="F3176">IFERROR(XLOOKUP(E3176,Operadores!A:A,Operadores!B:B))</f>
        <v>SOSCA01</v>
      </c>
      <c r="G3176" s="16" t="s">
        <v>77</v>
      </c>
      <c r="H3176" s="13">
        <v>20.61695</v>
      </c>
      <c r="I3176" s="18">
        <v>445.03</v>
      </c>
      <c r="J3176" s="15">
        <f t="shared" si="5"/>
        <v>9175.161259</v>
      </c>
      <c r="K3176" s="10" t="str">
        <f t="array" ref="K3176">IFERROR(XLOOKUP(G3176,'Tipo de Carga'!A:A,'Tipo de Carga'!B:B))</f>
        <v>Autoabasto</v>
      </c>
      <c r="L3176" s="10">
        <f t="shared" si="2"/>
        <v>5</v>
      </c>
      <c r="M3176" s="10">
        <f t="shared" si="3"/>
        <v>31</v>
      </c>
      <c r="N3176" s="10">
        <f t="shared" si="4"/>
        <v>1</v>
      </c>
      <c r="O3176" s="10" t="str">
        <f t="array" ref="O3176">IFERROR(XLOOKUP(G3176,'Tipo de Carga'!A:A,'Tipo de Carga'!C:C))</f>
        <v>Diesel</v>
      </c>
    </row>
    <row r="3177">
      <c r="A3177" s="16">
        <v>1853.0</v>
      </c>
      <c r="B3177" s="10" t="str">
        <f t="array" ref="B3177">IFERROR(XLOOKUP(A3177,'Asignacion Ene'!A:A,'Asignacion Ene'!C:C))</f>
        <v>Sayer Sencillo</v>
      </c>
      <c r="C3177" s="10" t="str">
        <f t="array" ref="C3177">IFERROR(XLOOKUP(A3177,'Asignacion Ene'!A:A,'Asignacion Ene'!B:B))</f>
        <v>EC-04</v>
      </c>
      <c r="D3177" s="28">
        <v>45688.0</v>
      </c>
      <c r="E3177" s="16" t="s">
        <v>249</v>
      </c>
      <c r="F3177" s="10" t="str">
        <f t="array" ref="F3177">IFERROR(XLOOKUP(E3177,Operadores!A:A,Operadores!B:B))</f>
        <v>VARRUB</v>
      </c>
      <c r="G3177" s="16" t="s">
        <v>77</v>
      </c>
      <c r="H3177" s="13">
        <v>20.61695</v>
      </c>
      <c r="I3177" s="18">
        <v>672.53</v>
      </c>
      <c r="J3177" s="15">
        <f t="shared" si="5"/>
        <v>13865.51738</v>
      </c>
      <c r="K3177" s="10" t="str">
        <f t="array" ref="K3177">IFERROR(XLOOKUP(G3177,'Tipo de Carga'!A:A,'Tipo de Carga'!B:B))</f>
        <v>Autoabasto</v>
      </c>
      <c r="L3177" s="10">
        <f t="shared" si="2"/>
        <v>5</v>
      </c>
      <c r="M3177" s="10">
        <f t="shared" si="3"/>
        <v>31</v>
      </c>
      <c r="N3177" s="10">
        <f t="shared" si="4"/>
        <v>1</v>
      </c>
      <c r="O3177" s="10" t="str">
        <f t="array" ref="O3177">IFERROR(XLOOKUP(G3177,'Tipo de Carga'!A:A,'Tipo de Carga'!C:C))</f>
        <v>Diesel</v>
      </c>
    </row>
    <row r="3178">
      <c r="A3178" s="16">
        <v>1800.0</v>
      </c>
      <c r="B3178" s="10" t="str">
        <f t="array" ref="B3178">IFERROR(XLOOKUP(A3178,'Asignacion Ene'!A:A,'Asignacion Ene'!C:C))</f>
        <v>Sayer Full</v>
      </c>
      <c r="C3178" s="10" t="str">
        <f t="array" ref="C3178">IFERROR(XLOOKUP(A3178,'Asignacion Ene'!A:A,'Asignacion Ene'!B:B))</f>
        <v>EC-04</v>
      </c>
      <c r="D3178" s="28">
        <v>45688.0</v>
      </c>
      <c r="E3178" s="16" t="s">
        <v>314</v>
      </c>
      <c r="F3178" s="10" t="str">
        <f t="array" ref="F3178">IFERROR(XLOOKUP(E3178,Operadores!A:A,Operadores!B:B))</f>
        <v>PERJU03</v>
      </c>
      <c r="G3178" s="16" t="s">
        <v>77</v>
      </c>
      <c r="H3178" s="13">
        <v>20.61695</v>
      </c>
      <c r="I3178" s="18">
        <v>700.02</v>
      </c>
      <c r="J3178" s="15">
        <f t="shared" si="5"/>
        <v>14432.27734</v>
      </c>
      <c r="K3178" s="10" t="str">
        <f t="array" ref="K3178">IFERROR(XLOOKUP(G3178,'Tipo de Carga'!A:A,'Tipo de Carga'!B:B))</f>
        <v>Autoabasto</v>
      </c>
      <c r="L3178" s="10">
        <f t="shared" si="2"/>
        <v>5</v>
      </c>
      <c r="M3178" s="10">
        <f t="shared" si="3"/>
        <v>31</v>
      </c>
      <c r="N3178" s="10">
        <f t="shared" si="4"/>
        <v>1</v>
      </c>
      <c r="O3178" s="10" t="str">
        <f t="array" ref="O3178">IFERROR(XLOOKUP(G3178,'Tipo de Carga'!A:A,'Tipo de Carga'!C:C))</f>
        <v>Diesel</v>
      </c>
    </row>
    <row r="3179">
      <c r="A3179" s="16">
        <v>2101.0</v>
      </c>
      <c r="B3179" s="10" t="str">
        <f t="array" ref="B3179">IFERROR(XLOOKUP(A3179,'Asignacion Ene'!A:A,'Asignacion Ene'!C:C))</f>
        <v>Available</v>
      </c>
      <c r="C3179" s="10" t="str">
        <f t="array" ref="C3179">IFERROR(XLOOKUP(A3179,'Asignacion Ene'!A:A,'Asignacion Ene'!B:B))</f>
        <v>TTE</v>
      </c>
      <c r="D3179" s="28">
        <v>45688.0</v>
      </c>
      <c r="E3179" s="16" t="s">
        <v>231</v>
      </c>
      <c r="F3179" s="10" t="str">
        <f t="array" ref="F3179">IFERROR(XLOOKUP(E3179,Operadores!A:A,Operadores!B:B))</f>
        <v>PARMI</v>
      </c>
      <c r="G3179" s="16" t="s">
        <v>77</v>
      </c>
      <c r="H3179" s="13">
        <v>20.61695</v>
      </c>
      <c r="I3179" s="18">
        <v>860.0</v>
      </c>
      <c r="J3179" s="15">
        <f t="shared" si="5"/>
        <v>17730.577</v>
      </c>
      <c r="K3179" s="10" t="str">
        <f t="array" ref="K3179">IFERROR(XLOOKUP(G3179,'Tipo de Carga'!A:A,'Tipo de Carga'!B:B))</f>
        <v>Autoabasto</v>
      </c>
      <c r="L3179" s="10">
        <f t="shared" si="2"/>
        <v>5</v>
      </c>
      <c r="M3179" s="10">
        <f t="shared" si="3"/>
        <v>31</v>
      </c>
      <c r="N3179" s="10">
        <f t="shared" si="4"/>
        <v>1</v>
      </c>
      <c r="O3179" s="10" t="str">
        <f t="array" ref="O3179">IFERROR(XLOOKUP(G3179,'Tipo de Carga'!A:A,'Tipo de Carga'!C:C))</f>
        <v>Diesel</v>
      </c>
    </row>
    <row r="3180">
      <c r="A3180" s="16" t="s">
        <v>332</v>
      </c>
      <c r="B3180" s="10" t="str">
        <f t="array" ref="B3180">IFERROR(XLOOKUP(A3180,'Asignacion Ene'!A:A,'Asignacion Ene'!C:C))</f>
        <v/>
      </c>
      <c r="C3180" s="10" t="str">
        <f t="array" ref="C3180">IFERROR(XLOOKUP(A3180,'Asignacion Ene'!A:A,'Asignacion Ene'!B:B))</f>
        <v/>
      </c>
      <c r="D3180" s="28">
        <v>45688.0</v>
      </c>
      <c r="E3180" s="16" t="s">
        <v>32</v>
      </c>
      <c r="F3180" s="10" t="str">
        <f t="array" ref="F3180">IFERROR(XLOOKUP(E3180,Operadores!A:A,Operadores!B:B))</f>
        <v>MTTO</v>
      </c>
      <c r="G3180" s="16" t="s">
        <v>77</v>
      </c>
      <c r="H3180" s="13">
        <v>20.61695</v>
      </c>
      <c r="I3180" s="18">
        <v>103.99</v>
      </c>
      <c r="J3180" s="15">
        <f t="shared" si="5"/>
        <v>2143.956631</v>
      </c>
      <c r="K3180" s="10" t="str">
        <f t="array" ref="K3180">IFERROR(XLOOKUP(G3180,'Tipo de Carga'!A:A,'Tipo de Carga'!B:B))</f>
        <v>Autoabasto</v>
      </c>
      <c r="L3180" s="10">
        <f t="shared" si="2"/>
        <v>5</v>
      </c>
      <c r="M3180" s="10">
        <f t="shared" si="3"/>
        <v>31</v>
      </c>
      <c r="N3180" s="10">
        <f t="shared" si="4"/>
        <v>1</v>
      </c>
      <c r="O3180" s="10" t="str">
        <f t="array" ref="O3180">IFERROR(XLOOKUP(G3180,'Tipo de Carga'!A:A,'Tipo de Carga'!C:C))</f>
        <v>Diesel</v>
      </c>
    </row>
    <row r="3181">
      <c r="A3181" s="16">
        <v>1947.0</v>
      </c>
      <c r="B3181" s="10" t="str">
        <f t="array" ref="B3181">IFERROR(XLOOKUP(A3181,'Asignacion Ene'!A:A,'Asignacion Ene'!C:C))</f>
        <v>Circuitos</v>
      </c>
      <c r="C3181" s="10" t="str">
        <f t="array" ref="C3181">IFERROR(XLOOKUP(A3181,'Asignacion Ene'!A:A,'Asignacion Ene'!B:B))</f>
        <v>EC-03</v>
      </c>
      <c r="D3181" s="28">
        <v>45688.0</v>
      </c>
      <c r="E3181" s="16" t="s">
        <v>41</v>
      </c>
      <c r="F3181" s="10" t="str">
        <f t="array" ref="F3181">IFERROR(XLOOKUP(E3181,Operadores!A:A,Operadores!B:B))</f>
        <v>DAMOS</v>
      </c>
      <c r="G3181" s="16" t="s">
        <v>77</v>
      </c>
      <c r="H3181" s="13">
        <v>20.61695</v>
      </c>
      <c r="I3181" s="18">
        <v>300.0</v>
      </c>
      <c r="J3181" s="15">
        <f t="shared" si="5"/>
        <v>6185.085</v>
      </c>
      <c r="K3181" s="10" t="str">
        <f t="array" ref="K3181">IFERROR(XLOOKUP(G3181,'Tipo de Carga'!A:A,'Tipo de Carga'!B:B))</f>
        <v>Autoabasto</v>
      </c>
      <c r="L3181" s="10">
        <f t="shared" si="2"/>
        <v>5</v>
      </c>
      <c r="M3181" s="10">
        <f t="shared" si="3"/>
        <v>31</v>
      </c>
      <c r="N3181" s="10">
        <f t="shared" si="4"/>
        <v>1</v>
      </c>
      <c r="O3181" s="10" t="str">
        <f t="array" ref="O3181">IFERROR(XLOOKUP(G3181,'Tipo de Carga'!A:A,'Tipo de Carga'!C:C))</f>
        <v>Diesel</v>
      </c>
    </row>
    <row r="3182">
      <c r="A3182" s="16">
        <v>1785.0</v>
      </c>
      <c r="B3182" s="10" t="str">
        <f t="array" ref="B3182">IFERROR(XLOOKUP(A3182,'Asignacion Ene'!A:A,'Asignacion Ene'!C:C))</f>
        <v>Patieros sucursal</v>
      </c>
      <c r="C3182" s="10" t="str">
        <f t="array" ref="C3182">IFERROR(XLOOKUP(A3182,'Asignacion Ene'!A:A,'Asignacion Ene'!B:B))</f>
        <v>EC-03</v>
      </c>
      <c r="D3182" s="28">
        <v>45688.0</v>
      </c>
      <c r="E3182" s="16" t="s">
        <v>159</v>
      </c>
      <c r="F3182" s="10" t="str">
        <f t="array" ref="F3182">IFERROR(XLOOKUP(E3182,Operadores!A:A,Operadores!B:B))</f>
        <v>HERJU01</v>
      </c>
      <c r="G3182" s="16" t="s">
        <v>77</v>
      </c>
      <c r="H3182" s="13">
        <v>20.61695</v>
      </c>
      <c r="I3182" s="18">
        <v>600.03</v>
      </c>
      <c r="J3182" s="15">
        <f t="shared" si="5"/>
        <v>12370.78851</v>
      </c>
      <c r="K3182" s="10" t="str">
        <f t="array" ref="K3182">IFERROR(XLOOKUP(G3182,'Tipo de Carga'!A:A,'Tipo de Carga'!B:B))</f>
        <v>Autoabasto</v>
      </c>
      <c r="L3182" s="10">
        <f t="shared" si="2"/>
        <v>5</v>
      </c>
      <c r="M3182" s="10">
        <f t="shared" si="3"/>
        <v>31</v>
      </c>
      <c r="N3182" s="10">
        <f t="shared" si="4"/>
        <v>1</v>
      </c>
      <c r="O3182" s="10" t="str">
        <f t="array" ref="O3182">IFERROR(XLOOKUP(G3182,'Tipo de Carga'!A:A,'Tipo de Carga'!C:C))</f>
        <v>Diesel</v>
      </c>
    </row>
    <row r="3183">
      <c r="A3183" s="16">
        <v>1796.0</v>
      </c>
      <c r="B3183" s="10" t="str">
        <f t="array" ref="B3183">IFERROR(XLOOKUP(A3183,'Asignacion Ene'!A:A,'Asignacion Ene'!C:C))</f>
        <v>Peñafiel Tlajomulco</v>
      </c>
      <c r="C3183" s="10" t="str">
        <f t="array" ref="C3183">IFERROR(XLOOKUP(A3183,'Asignacion Ene'!A:A,'Asignacion Ene'!B:B))</f>
        <v>EC-06</v>
      </c>
      <c r="D3183" s="28">
        <v>45688.0</v>
      </c>
      <c r="E3183" s="16" t="s">
        <v>157</v>
      </c>
      <c r="F3183" s="10" t="str">
        <f t="array" ref="F3183">IFERROR(XLOOKUP(E3183,Operadores!A:A,Operadores!B:B))</f>
        <v>FLOJOS02</v>
      </c>
      <c r="G3183" s="16" t="s">
        <v>83</v>
      </c>
      <c r="H3183" s="13">
        <v>20.69454</v>
      </c>
      <c r="I3183" s="18">
        <v>782.08</v>
      </c>
      <c r="J3183" s="15">
        <f t="shared" si="5"/>
        <v>16184.78584</v>
      </c>
      <c r="K3183" s="10" t="str">
        <f t="array" ref="K3183">IFERROR(XLOOKUP(G3183,'Tipo de Carga'!A:A,'Tipo de Carga'!B:B))</f>
        <v>Autoabasto</v>
      </c>
      <c r="L3183" s="10">
        <f t="shared" si="2"/>
        <v>5</v>
      </c>
      <c r="M3183" s="10">
        <f t="shared" si="3"/>
        <v>31</v>
      </c>
      <c r="N3183" s="10">
        <f t="shared" si="4"/>
        <v>1</v>
      </c>
      <c r="O3183" s="10" t="str">
        <f t="array" ref="O3183">IFERROR(XLOOKUP(G3183,'Tipo de Carga'!A:A,'Tipo de Carga'!C:C))</f>
        <v>Diesel</v>
      </c>
    </row>
    <row r="3184">
      <c r="A3184" s="16">
        <v>2063.0</v>
      </c>
      <c r="B3184" s="10" t="str">
        <f t="array" ref="B3184">IFERROR(XLOOKUP(A3184,'Asignacion Ene'!A:A,'Asignacion Ene'!C:C))</f>
        <v>PISA Gdl</v>
      </c>
      <c r="C3184" s="10" t="str">
        <f t="array" ref="C3184">IFERROR(XLOOKUP(A3184,'Asignacion Ene'!A:A,'Asignacion Ene'!B:B))</f>
        <v>EC-06</v>
      </c>
      <c r="D3184" s="28">
        <v>45688.0</v>
      </c>
      <c r="E3184" s="16" t="s">
        <v>163</v>
      </c>
      <c r="F3184" s="10" t="str">
        <f t="array" ref="F3184">IFERROR(XLOOKUP(E3184,Operadores!A:A,Operadores!B:B))</f>
        <v>GOMLUI02</v>
      </c>
      <c r="G3184" s="16" t="s">
        <v>83</v>
      </c>
      <c r="H3184" s="13">
        <v>20.69454</v>
      </c>
      <c r="I3184" s="18">
        <v>577.02</v>
      </c>
      <c r="J3184" s="15">
        <f t="shared" si="5"/>
        <v>11941.16347</v>
      </c>
      <c r="K3184" s="10" t="str">
        <f t="array" ref="K3184">IFERROR(XLOOKUP(G3184,'Tipo de Carga'!A:A,'Tipo de Carga'!B:B))</f>
        <v>Autoabasto</v>
      </c>
      <c r="L3184" s="10">
        <f t="shared" si="2"/>
        <v>5</v>
      </c>
      <c r="M3184" s="10">
        <f t="shared" si="3"/>
        <v>31</v>
      </c>
      <c r="N3184" s="10">
        <f t="shared" si="4"/>
        <v>1</v>
      </c>
      <c r="O3184" s="10" t="str">
        <f t="array" ref="O3184">IFERROR(XLOOKUP(G3184,'Tipo de Carga'!A:A,'Tipo de Carga'!C:C))</f>
        <v>Diesel</v>
      </c>
    </row>
    <row r="3185">
      <c r="A3185" s="16">
        <v>2071.0</v>
      </c>
      <c r="B3185" s="10" t="str">
        <f t="array" ref="B3185">IFERROR(XLOOKUP(A3185,'Asignacion Ene'!A:A,'Asignacion Ene'!C:C))</f>
        <v>PISA Gdl</v>
      </c>
      <c r="C3185" s="10" t="str">
        <f t="array" ref="C3185">IFERROR(XLOOKUP(A3185,'Asignacion Ene'!A:A,'Asignacion Ene'!B:B))</f>
        <v>EC-06</v>
      </c>
      <c r="D3185" s="28">
        <v>45688.0</v>
      </c>
      <c r="E3185" s="16" t="s">
        <v>250</v>
      </c>
      <c r="F3185" s="10" t="str">
        <f t="array" ref="F3185">IFERROR(XLOOKUP(E3185,Operadores!A:A,Operadores!B:B))</f>
        <v>DIAFRA</v>
      </c>
      <c r="G3185" s="16" t="s">
        <v>83</v>
      </c>
      <c r="H3185" s="13">
        <v>20.69454</v>
      </c>
      <c r="I3185" s="18">
        <v>547.01</v>
      </c>
      <c r="J3185" s="15">
        <f t="shared" si="5"/>
        <v>11320.12033</v>
      </c>
      <c r="K3185" s="10" t="str">
        <f t="array" ref="K3185">IFERROR(XLOOKUP(G3185,'Tipo de Carga'!A:A,'Tipo de Carga'!B:B))</f>
        <v>Autoabasto</v>
      </c>
      <c r="L3185" s="10">
        <f t="shared" si="2"/>
        <v>5</v>
      </c>
      <c r="M3185" s="10">
        <f t="shared" si="3"/>
        <v>31</v>
      </c>
      <c r="N3185" s="10">
        <f t="shared" si="4"/>
        <v>1</v>
      </c>
      <c r="O3185" s="10" t="str">
        <f t="array" ref="O3185">IFERROR(XLOOKUP(G3185,'Tipo de Carga'!A:A,'Tipo de Carga'!C:C))</f>
        <v>Diesel</v>
      </c>
    </row>
    <row r="3186">
      <c r="A3186" s="16">
        <v>1880.0</v>
      </c>
      <c r="B3186" s="10" t="str">
        <f t="array" ref="B3186">IFERROR(XLOOKUP(A3186,'Asignacion Ene'!A:A,'Asignacion Ene'!C:C))</f>
        <v>Circuitos</v>
      </c>
      <c r="C3186" s="10" t="str">
        <f t="array" ref="C3186">IFERROR(XLOOKUP(A3186,'Asignacion Ene'!A:A,'Asignacion Ene'!B:B))</f>
        <v>EC-03</v>
      </c>
      <c r="D3186" s="28">
        <v>45688.0</v>
      </c>
      <c r="E3186" s="16" t="s">
        <v>424</v>
      </c>
      <c r="F3186" s="10" t="str">
        <f t="array" ref="F3186">IFERROR(XLOOKUP(E3186,Operadores!A:A,Operadores!B:B))</f>
        <v>CRULE</v>
      </c>
      <c r="G3186" s="16" t="s">
        <v>83</v>
      </c>
      <c r="H3186" s="13">
        <v>20.69454</v>
      </c>
      <c r="I3186" s="18">
        <v>446.06</v>
      </c>
      <c r="J3186" s="15">
        <f t="shared" si="5"/>
        <v>9231.006512</v>
      </c>
      <c r="K3186" s="10" t="str">
        <f t="array" ref="K3186">IFERROR(XLOOKUP(G3186,'Tipo de Carga'!A:A,'Tipo de Carga'!B:B))</f>
        <v>Autoabasto</v>
      </c>
      <c r="L3186" s="10">
        <f t="shared" si="2"/>
        <v>5</v>
      </c>
      <c r="M3186" s="10">
        <f t="shared" si="3"/>
        <v>31</v>
      </c>
      <c r="N3186" s="10">
        <f t="shared" si="4"/>
        <v>1</v>
      </c>
      <c r="O3186" s="10" t="str">
        <f t="array" ref="O3186">IFERROR(XLOOKUP(G3186,'Tipo de Carga'!A:A,'Tipo de Carga'!C:C))</f>
        <v>Diesel</v>
      </c>
    </row>
    <row r="3187">
      <c r="A3187" s="16">
        <v>2064.0</v>
      </c>
      <c r="B3187" s="10" t="str">
        <f t="array" ref="B3187">IFERROR(XLOOKUP(A3187,'Asignacion Ene'!A:A,'Asignacion Ene'!C:C))</f>
        <v>Patieros Crisa</v>
      </c>
      <c r="C3187" s="10" t="str">
        <f t="array" ref="C3187">IFERROR(XLOOKUP(A3187,'Asignacion Ene'!A:A,'Asignacion Ene'!B:B))</f>
        <v>EC-07</v>
      </c>
      <c r="D3187" s="28">
        <v>45688.0</v>
      </c>
      <c r="E3187" s="16" t="s">
        <v>447</v>
      </c>
      <c r="F3187" s="10" t="str">
        <f t="array" ref="F3187">IFERROR(XLOOKUP(E3187,Operadores!A:A,Operadores!B:B))</f>
        <v>CARJOS01</v>
      </c>
      <c r="G3187" s="16" t="s">
        <v>86</v>
      </c>
      <c r="H3187" s="13">
        <v>19.38</v>
      </c>
      <c r="I3187" s="18">
        <v>720.04</v>
      </c>
      <c r="J3187" s="15">
        <f t="shared" si="5"/>
        <v>13954.3752</v>
      </c>
      <c r="K3187" s="10" t="str">
        <f t="array" ref="K3187">IFERROR(XLOOKUP(G3187,'Tipo de Carga'!A:A,'Tipo de Carga'!B:B))</f>
        <v>Autoabasto</v>
      </c>
      <c r="L3187" s="10">
        <f t="shared" si="2"/>
        <v>5</v>
      </c>
      <c r="M3187" s="10">
        <f t="shared" si="3"/>
        <v>31</v>
      </c>
      <c r="N3187" s="10">
        <f t="shared" si="4"/>
        <v>1</v>
      </c>
      <c r="O3187" s="10" t="str">
        <f t="array" ref="O3187">IFERROR(XLOOKUP(G3187,'Tipo de Carga'!A:A,'Tipo de Carga'!C:C))</f>
        <v>Diesel</v>
      </c>
    </row>
    <row r="3188">
      <c r="A3188" s="16">
        <v>2052.0</v>
      </c>
      <c r="B3188" s="10" t="str">
        <f t="array" ref="B3188">IFERROR(XLOOKUP(A3188,'Asignacion Ene'!A:A,'Asignacion Ene'!C:C))</f>
        <v>Patieros Crisa</v>
      </c>
      <c r="C3188" s="10" t="str">
        <f t="array" ref="C3188">IFERROR(XLOOKUP(A3188,'Asignacion Ene'!A:A,'Asignacion Ene'!B:B))</f>
        <v>EC-07</v>
      </c>
      <c r="D3188" s="28">
        <v>45688.0</v>
      </c>
      <c r="E3188" s="16" t="s">
        <v>448</v>
      </c>
      <c r="F3188" s="10" t="str">
        <f t="array" ref="F3188">IFERROR(XLOOKUP(E3188,Operadores!A:A,Operadores!B:B))</f>
        <v>CARJUA</v>
      </c>
      <c r="G3188" s="16" t="s">
        <v>86</v>
      </c>
      <c r="H3188" s="13">
        <v>19.38</v>
      </c>
      <c r="I3188" s="18">
        <v>710.02</v>
      </c>
      <c r="J3188" s="15">
        <f t="shared" si="5"/>
        <v>13760.1876</v>
      </c>
      <c r="K3188" s="10" t="str">
        <f t="array" ref="K3188">IFERROR(XLOOKUP(G3188,'Tipo de Carga'!A:A,'Tipo de Carga'!B:B))</f>
        <v>Autoabasto</v>
      </c>
      <c r="L3188" s="10">
        <f t="shared" si="2"/>
        <v>5</v>
      </c>
      <c r="M3188" s="10">
        <f t="shared" si="3"/>
        <v>31</v>
      </c>
      <c r="N3188" s="10">
        <f t="shared" si="4"/>
        <v>1</v>
      </c>
      <c r="O3188" s="10" t="str">
        <f t="array" ref="O3188">IFERROR(XLOOKUP(G3188,'Tipo de Carga'!A:A,'Tipo de Carga'!C:C))</f>
        <v>Diesel</v>
      </c>
    </row>
    <row r="3189">
      <c r="A3189" s="16">
        <v>2076.0</v>
      </c>
      <c r="B3189" s="10" t="str">
        <f t="array" ref="B3189">IFERROR(XLOOKUP(A3189,'Asignacion Ene'!A:A,'Asignacion Ene'!C:C))</f>
        <v>Patieros Crisa</v>
      </c>
      <c r="C3189" s="10" t="str">
        <f t="array" ref="C3189">IFERROR(XLOOKUP(A3189,'Asignacion Ene'!A:A,'Asignacion Ene'!B:B))</f>
        <v>EC-07</v>
      </c>
      <c r="D3189" s="28">
        <v>45688.0</v>
      </c>
      <c r="E3189" s="16" t="s">
        <v>449</v>
      </c>
      <c r="F3189" s="10" t="str">
        <f t="array" ref="F3189">IFERROR(XLOOKUP(E3189,Operadores!A:A,Operadores!B:B))</f>
        <v>BALGER</v>
      </c>
      <c r="G3189" s="16" t="s">
        <v>86</v>
      </c>
      <c r="H3189" s="13">
        <v>19.38</v>
      </c>
      <c r="I3189" s="18">
        <v>751.38</v>
      </c>
      <c r="J3189" s="15">
        <f t="shared" si="5"/>
        <v>14561.7444</v>
      </c>
      <c r="K3189" s="10" t="str">
        <f t="array" ref="K3189">IFERROR(XLOOKUP(G3189,'Tipo de Carga'!A:A,'Tipo de Carga'!B:B))</f>
        <v>Autoabasto</v>
      </c>
      <c r="L3189" s="10">
        <f t="shared" si="2"/>
        <v>5</v>
      </c>
      <c r="M3189" s="10">
        <f t="shared" si="3"/>
        <v>31</v>
      </c>
      <c r="N3189" s="10">
        <f t="shared" si="4"/>
        <v>1</v>
      </c>
      <c r="O3189" s="10" t="str">
        <f t="array" ref="O3189">IFERROR(XLOOKUP(G3189,'Tipo de Carga'!A:A,'Tipo de Carga'!C:C))</f>
        <v>Diesel</v>
      </c>
    </row>
    <row r="3190">
      <c r="A3190" s="16">
        <v>1745.0</v>
      </c>
      <c r="B3190" s="10" t="str">
        <f t="array" ref="B3190">IFERROR(XLOOKUP(A3190,'Asignacion Ene'!A:A,'Asignacion Ene'!C:C))</f>
        <v>Patieros sucursal</v>
      </c>
      <c r="C3190" s="10" t="str">
        <f t="array" ref="C3190">IFERROR(XLOOKUP(A3190,'Asignacion Ene'!A:A,'Asignacion Ene'!B:B))</f>
        <v>EC-03</v>
      </c>
      <c r="D3190" s="28">
        <v>45688.0</v>
      </c>
      <c r="E3190" s="16" t="s">
        <v>383</v>
      </c>
      <c r="F3190" s="10" t="str">
        <f t="array" ref="F3190">IFERROR(XLOOKUP(E3190,Operadores!A:A,Operadores!B:B))</f>
        <v>CHAAL</v>
      </c>
      <c r="G3190" s="16" t="s">
        <v>86</v>
      </c>
      <c r="H3190" s="13">
        <v>19.38</v>
      </c>
      <c r="I3190" s="18">
        <v>452.95</v>
      </c>
      <c r="J3190" s="15">
        <f t="shared" si="5"/>
        <v>8778.171</v>
      </c>
      <c r="K3190" s="10" t="str">
        <f t="array" ref="K3190">IFERROR(XLOOKUP(G3190,'Tipo de Carga'!A:A,'Tipo de Carga'!B:B))</f>
        <v>Autoabasto</v>
      </c>
      <c r="L3190" s="10">
        <f t="shared" si="2"/>
        <v>5</v>
      </c>
      <c r="M3190" s="10">
        <f t="shared" si="3"/>
        <v>31</v>
      </c>
      <c r="N3190" s="10">
        <f t="shared" si="4"/>
        <v>1</v>
      </c>
      <c r="O3190" s="10" t="str">
        <f t="array" ref="O3190">IFERROR(XLOOKUP(G3190,'Tipo de Carga'!A:A,'Tipo de Carga'!C:C))</f>
        <v>Diesel</v>
      </c>
    </row>
    <row r="3191">
      <c r="A3191" s="16">
        <v>1983.0</v>
      </c>
      <c r="B3191" s="10" t="str">
        <f t="array" ref="B3191">IFERROR(XLOOKUP(A3191,'Asignacion Ene'!A:A,'Asignacion Ene'!C:C))</f>
        <v>MeLi asignado SD</v>
      </c>
      <c r="C3191" s="10" t="str">
        <f t="array" ref="C3191">IFERROR(XLOOKUP(A3191,'Asignacion Ene'!A:A,'Asignacion Ene'!B:B))</f>
        <v>EC-05</v>
      </c>
      <c r="D3191" s="28">
        <v>45688.0</v>
      </c>
      <c r="E3191" s="16" t="s">
        <v>199</v>
      </c>
      <c r="F3191" s="10" t="str">
        <f t="array" ref="F3191">IFERROR(XLOOKUP(E3191,Operadores!A:A,Operadores!B:B))</f>
        <v>SANART</v>
      </c>
      <c r="G3191" s="16" t="s">
        <v>86</v>
      </c>
      <c r="H3191" s="13">
        <v>19.38</v>
      </c>
      <c r="I3191" s="18">
        <v>487.0</v>
      </c>
      <c r="J3191" s="15">
        <f t="shared" si="5"/>
        <v>9438.06</v>
      </c>
      <c r="K3191" s="10" t="str">
        <f t="array" ref="K3191">IFERROR(XLOOKUP(G3191,'Tipo de Carga'!A:A,'Tipo de Carga'!B:B))</f>
        <v>Autoabasto</v>
      </c>
      <c r="L3191" s="10">
        <f t="shared" si="2"/>
        <v>5</v>
      </c>
      <c r="M3191" s="10">
        <f t="shared" si="3"/>
        <v>31</v>
      </c>
      <c r="N3191" s="10">
        <f t="shared" si="4"/>
        <v>1</v>
      </c>
      <c r="O3191" s="10" t="str">
        <f t="array" ref="O3191">IFERROR(XLOOKUP(G3191,'Tipo de Carga'!A:A,'Tipo de Carga'!C:C))</f>
        <v>Diesel</v>
      </c>
    </row>
    <row r="3192">
      <c r="A3192" s="16">
        <v>1886.0</v>
      </c>
      <c r="B3192" s="10" t="str">
        <f t="array" ref="B3192">IFERROR(XLOOKUP(A3192,'Asignacion Ene'!A:A,'Asignacion Ene'!C:C))</f>
        <v>Circuitos</v>
      </c>
      <c r="C3192" s="10" t="str">
        <f t="array" ref="C3192">IFERROR(XLOOKUP(A3192,'Asignacion Ene'!A:A,'Asignacion Ene'!B:B))</f>
        <v>EC-03</v>
      </c>
      <c r="D3192" s="28">
        <v>45688.0</v>
      </c>
      <c r="E3192" s="16" t="s">
        <v>212</v>
      </c>
      <c r="F3192" s="10" t="str">
        <f t="array" ref="F3192">IFERROR(XLOOKUP(E3192,Operadores!A:A,Operadores!B:B))</f>
        <v>CORER</v>
      </c>
      <c r="G3192" s="16" t="s">
        <v>33</v>
      </c>
      <c r="H3192" s="13">
        <v>19.29</v>
      </c>
      <c r="I3192" s="18">
        <v>359.23</v>
      </c>
      <c r="J3192" s="15">
        <f t="shared" si="5"/>
        <v>6929.5467</v>
      </c>
      <c r="K3192" s="10" t="str">
        <f t="array" ref="K3192">IFERROR(XLOOKUP(G3192,'Tipo de Carga'!A:A,'Tipo de Carga'!B:B))</f>
        <v>Autoabasto</v>
      </c>
      <c r="L3192" s="10">
        <f t="shared" si="2"/>
        <v>5</v>
      </c>
      <c r="M3192" s="10">
        <f t="shared" si="3"/>
        <v>31</v>
      </c>
      <c r="N3192" s="10">
        <f t="shared" si="4"/>
        <v>1</v>
      </c>
      <c r="O3192" s="10" t="str">
        <f t="array" ref="O3192">IFERROR(XLOOKUP(G3192,'Tipo de Carga'!A:A,'Tipo de Carga'!C:C))</f>
        <v>Diesel</v>
      </c>
    </row>
    <row r="3193">
      <c r="A3193" s="16" t="s">
        <v>31</v>
      </c>
      <c r="B3193" s="10" t="str">
        <f t="array" ref="B3193">IFERROR(XLOOKUP(A3193,'Asignacion Ene'!A:A,'Asignacion Ene'!C:C))</f>
        <v/>
      </c>
      <c r="C3193" s="10" t="str">
        <f t="array" ref="C3193">IFERROR(XLOOKUP(A3193,'Asignacion Ene'!A:A,'Asignacion Ene'!B:B))</f>
        <v/>
      </c>
      <c r="D3193" s="28">
        <v>45688.0</v>
      </c>
      <c r="E3193" s="16" t="s">
        <v>32</v>
      </c>
      <c r="F3193" s="10" t="str">
        <f t="array" ref="F3193">IFERROR(XLOOKUP(E3193,Operadores!A:A,Operadores!B:B))</f>
        <v>MTTO</v>
      </c>
      <c r="G3193" s="16" t="s">
        <v>33</v>
      </c>
      <c r="H3193" s="13">
        <v>19.29</v>
      </c>
      <c r="I3193" s="18">
        <v>115.42</v>
      </c>
      <c r="J3193" s="15">
        <f t="shared" si="5"/>
        <v>2226.4518</v>
      </c>
      <c r="K3193" s="10" t="str">
        <f t="array" ref="K3193">IFERROR(XLOOKUP(G3193,'Tipo de Carga'!A:A,'Tipo de Carga'!B:B))</f>
        <v>Autoabasto</v>
      </c>
      <c r="L3193" s="10">
        <f t="shared" si="2"/>
        <v>5</v>
      </c>
      <c r="M3193" s="10">
        <f t="shared" si="3"/>
        <v>31</v>
      </c>
      <c r="N3193" s="10">
        <f t="shared" si="4"/>
        <v>1</v>
      </c>
      <c r="O3193" s="10" t="str">
        <f t="array" ref="O3193">IFERROR(XLOOKUP(G3193,'Tipo de Carga'!A:A,'Tipo de Carga'!C:C))</f>
        <v>Diesel</v>
      </c>
    </row>
    <row r="3194">
      <c r="A3194" s="16" t="s">
        <v>31</v>
      </c>
      <c r="B3194" s="10" t="str">
        <f t="array" ref="B3194">IFERROR(XLOOKUP(A3194,'Asignacion Ene'!A:A,'Asignacion Ene'!C:C))</f>
        <v/>
      </c>
      <c r="C3194" s="10" t="str">
        <f t="array" ref="C3194">IFERROR(XLOOKUP(A3194,'Asignacion Ene'!A:A,'Asignacion Ene'!B:B))</f>
        <v/>
      </c>
      <c r="D3194" s="28">
        <v>45688.0</v>
      </c>
      <c r="E3194" s="16" t="s">
        <v>32</v>
      </c>
      <c r="F3194" s="10" t="str">
        <f t="array" ref="F3194">IFERROR(XLOOKUP(E3194,Operadores!A:A,Operadores!B:B))</f>
        <v>MTTO</v>
      </c>
      <c r="G3194" s="16" t="s">
        <v>33</v>
      </c>
      <c r="H3194" s="13">
        <v>19.29</v>
      </c>
      <c r="I3194" s="18">
        <v>110.0</v>
      </c>
      <c r="J3194" s="15">
        <f t="shared" si="5"/>
        <v>2121.9</v>
      </c>
      <c r="K3194" s="10" t="str">
        <f t="array" ref="K3194">IFERROR(XLOOKUP(G3194,'Tipo de Carga'!A:A,'Tipo de Carga'!B:B))</f>
        <v>Autoabasto</v>
      </c>
      <c r="L3194" s="10">
        <f t="shared" si="2"/>
        <v>5</v>
      </c>
      <c r="M3194" s="10">
        <f t="shared" si="3"/>
        <v>31</v>
      </c>
      <c r="N3194" s="10">
        <f t="shared" si="4"/>
        <v>1</v>
      </c>
      <c r="O3194" s="10" t="str">
        <f t="array" ref="O3194">IFERROR(XLOOKUP(G3194,'Tipo de Carga'!A:A,'Tipo de Carga'!C:C))</f>
        <v>Diesel</v>
      </c>
    </row>
    <row r="3195">
      <c r="A3195" s="16">
        <v>2105.0</v>
      </c>
      <c r="B3195" s="10" t="str">
        <f t="array" ref="B3195">IFERROR(XLOOKUP(A3195,'Asignacion Ene'!A:A,'Asignacion Ene'!C:C))</f>
        <v>Available</v>
      </c>
      <c r="C3195" s="10" t="str">
        <f t="array" ref="C3195">IFERROR(XLOOKUP(A3195,'Asignacion Ene'!A:A,'Asignacion Ene'!B:B))</f>
        <v>TTE</v>
      </c>
      <c r="D3195" s="28">
        <v>45688.0</v>
      </c>
      <c r="E3195" s="16" t="s">
        <v>233</v>
      </c>
      <c r="F3195" s="10" t="str">
        <f t="array" ref="F3195">IFERROR(XLOOKUP(E3195,Operadores!A:A,Operadores!B:B))</f>
        <v>REYFER01</v>
      </c>
      <c r="G3195" s="16" t="s">
        <v>33</v>
      </c>
      <c r="H3195" s="13">
        <v>19.29</v>
      </c>
      <c r="I3195" s="18">
        <v>160.0</v>
      </c>
      <c r="J3195" s="15">
        <f t="shared" si="5"/>
        <v>3086.4</v>
      </c>
      <c r="K3195" s="10" t="str">
        <f t="array" ref="K3195">IFERROR(XLOOKUP(G3195,'Tipo de Carga'!A:A,'Tipo de Carga'!B:B))</f>
        <v>Autoabasto</v>
      </c>
      <c r="L3195" s="10">
        <f t="shared" si="2"/>
        <v>5</v>
      </c>
      <c r="M3195" s="10">
        <f t="shared" si="3"/>
        <v>31</v>
      </c>
      <c r="N3195" s="10">
        <f t="shared" si="4"/>
        <v>1</v>
      </c>
      <c r="O3195" s="10" t="str">
        <f t="array" ref="O3195">IFERROR(XLOOKUP(G3195,'Tipo de Carga'!A:A,'Tipo de Carga'!C:C))</f>
        <v>Diesel</v>
      </c>
    </row>
    <row r="3196">
      <c r="A3196" s="16">
        <v>1981.0</v>
      </c>
      <c r="B3196" s="10" t="str">
        <f t="array" ref="B3196">IFERROR(XLOOKUP(A3196,'Asignacion Ene'!A:A,'Asignacion Ene'!C:C))</f>
        <v>MeLi asignado SD</v>
      </c>
      <c r="C3196" s="10" t="str">
        <f t="array" ref="C3196">IFERROR(XLOOKUP(A3196,'Asignacion Ene'!A:A,'Asignacion Ene'!B:B))</f>
        <v>EC-05</v>
      </c>
      <c r="D3196" s="28">
        <v>45688.0</v>
      </c>
      <c r="E3196" s="16" t="s">
        <v>148</v>
      </c>
      <c r="F3196" s="10" t="str">
        <f t="array" ref="F3196">IFERROR(XLOOKUP(E3196,Operadores!A:A,Operadores!B:B))</f>
        <v>GARSIX</v>
      </c>
      <c r="G3196" s="16" t="s">
        <v>33</v>
      </c>
      <c r="H3196" s="13">
        <v>19.29</v>
      </c>
      <c r="I3196" s="18">
        <v>588.05</v>
      </c>
      <c r="J3196" s="15">
        <f t="shared" si="5"/>
        <v>11343.4845</v>
      </c>
      <c r="K3196" s="10" t="str">
        <f t="array" ref="K3196">IFERROR(XLOOKUP(G3196,'Tipo de Carga'!A:A,'Tipo de Carga'!B:B))</f>
        <v>Autoabasto</v>
      </c>
      <c r="L3196" s="10">
        <f t="shared" si="2"/>
        <v>5</v>
      </c>
      <c r="M3196" s="10">
        <f t="shared" si="3"/>
        <v>31</v>
      </c>
      <c r="N3196" s="10">
        <f t="shared" si="4"/>
        <v>1</v>
      </c>
      <c r="O3196" s="10" t="str">
        <f t="array" ref="O3196">IFERROR(XLOOKUP(G3196,'Tipo de Carga'!A:A,'Tipo de Carga'!C:C))</f>
        <v>Diesel</v>
      </c>
    </row>
    <row r="3197">
      <c r="A3197" s="16">
        <v>2009.0</v>
      </c>
      <c r="B3197" s="10" t="str">
        <f t="array" ref="B3197">IFERROR(XLOOKUP(A3197,'Asignacion Ene'!A:A,'Asignacion Ene'!C:C))</f>
        <v>MeLi Dedicado Merida</v>
      </c>
      <c r="C3197" s="10" t="str">
        <f t="array" ref="C3197">IFERROR(XLOOKUP(A3197,'Asignacion Ene'!A:A,'Asignacion Ene'!B:B))</f>
        <v>EC-05</v>
      </c>
      <c r="D3197" s="28">
        <v>45688.0</v>
      </c>
      <c r="E3197" s="16" t="s">
        <v>166</v>
      </c>
      <c r="F3197" s="10" t="str">
        <f t="array" ref="F3197">IFERROR(XLOOKUP(E3197,Operadores!A:A,Operadores!B:B))</f>
        <v>GONCAR01</v>
      </c>
      <c r="G3197" s="16" t="s">
        <v>33</v>
      </c>
      <c r="H3197" s="13">
        <v>19.29</v>
      </c>
      <c r="I3197" s="18">
        <v>284.65</v>
      </c>
      <c r="J3197" s="15">
        <f t="shared" si="5"/>
        <v>5490.8985</v>
      </c>
      <c r="K3197" s="10" t="str">
        <f t="array" ref="K3197">IFERROR(XLOOKUP(G3197,'Tipo de Carga'!A:A,'Tipo de Carga'!B:B))</f>
        <v>Autoabasto</v>
      </c>
      <c r="L3197" s="10">
        <f t="shared" si="2"/>
        <v>5</v>
      </c>
      <c r="M3197" s="10">
        <f t="shared" si="3"/>
        <v>31</v>
      </c>
      <c r="N3197" s="10">
        <f t="shared" si="4"/>
        <v>1</v>
      </c>
      <c r="O3197" s="10" t="str">
        <f t="array" ref="O3197">IFERROR(XLOOKUP(G3197,'Tipo de Carga'!A:A,'Tipo de Carga'!C:C))</f>
        <v>Diesel</v>
      </c>
    </row>
    <row r="3198">
      <c r="A3198" s="16">
        <v>2031.0</v>
      </c>
      <c r="B3198" s="10" t="str">
        <f t="array" ref="B3198">IFERROR(XLOOKUP(A3198,'Asignacion Ene'!A:A,'Asignacion Ene'!C:C))</f>
        <v>MeLi Dedicado Merida</v>
      </c>
      <c r="C3198" s="10" t="str">
        <f t="array" ref="C3198">IFERROR(XLOOKUP(A3198,'Asignacion Ene'!A:A,'Asignacion Ene'!B:B))</f>
        <v>EC-05</v>
      </c>
      <c r="D3198" s="28">
        <v>45688.0</v>
      </c>
      <c r="E3198" s="16" t="s">
        <v>92</v>
      </c>
      <c r="F3198" s="10" t="str">
        <f t="array" ref="F3198">IFERROR(XLOOKUP(E3198,Operadores!A:A,Operadores!B:B))</f>
        <v>SARJO</v>
      </c>
      <c r="G3198" s="16" t="s">
        <v>39</v>
      </c>
      <c r="H3198" s="13">
        <v>20.4273</v>
      </c>
      <c r="I3198" s="18">
        <v>424.59</v>
      </c>
      <c r="J3198" s="15">
        <f t="shared" si="5"/>
        <v>8673.227307</v>
      </c>
      <c r="K3198" s="10" t="str">
        <f t="array" ref="K3198">IFERROR(XLOOKUP(G3198,'Tipo de Carga'!A:A,'Tipo de Carga'!B:B))</f>
        <v>Autoabasto</v>
      </c>
      <c r="L3198" s="10">
        <f t="shared" si="2"/>
        <v>5</v>
      </c>
      <c r="M3198" s="10">
        <f t="shared" si="3"/>
        <v>31</v>
      </c>
      <c r="N3198" s="10">
        <f t="shared" si="4"/>
        <v>1</v>
      </c>
      <c r="O3198" s="10" t="str">
        <f t="array" ref="O3198">IFERROR(XLOOKUP(G3198,'Tipo de Carga'!A:A,'Tipo de Carga'!C:C))</f>
        <v>Diesel</v>
      </c>
    </row>
    <row r="3199">
      <c r="A3199" s="16">
        <v>2018.0</v>
      </c>
      <c r="B3199" s="10" t="str">
        <f t="array" ref="B3199">IFERROR(XLOOKUP(A3199,'Asignacion Ene'!A:A,'Asignacion Ene'!C:C))</f>
        <v>MeLi Asignado TD</v>
      </c>
      <c r="C3199" s="10" t="str">
        <f t="array" ref="C3199">IFERROR(XLOOKUP(A3199,'Asignacion Ene'!A:A,'Asignacion Ene'!B:B))</f>
        <v>EC-05</v>
      </c>
      <c r="D3199" s="28">
        <v>45688.0</v>
      </c>
      <c r="E3199" s="16" t="s">
        <v>205</v>
      </c>
      <c r="F3199" s="10" t="str">
        <f t="array" ref="F3199">IFERROR(XLOOKUP(E3199,Operadores!A:A,Operadores!B:B))</f>
        <v>MACFRA</v>
      </c>
      <c r="G3199" s="16" t="s">
        <v>39</v>
      </c>
      <c r="H3199" s="13">
        <v>20.4273</v>
      </c>
      <c r="I3199" s="18">
        <v>246.36</v>
      </c>
      <c r="J3199" s="15">
        <f t="shared" si="5"/>
        <v>5032.469628</v>
      </c>
      <c r="K3199" s="10" t="str">
        <f t="array" ref="K3199">IFERROR(XLOOKUP(G3199,'Tipo de Carga'!A:A,'Tipo de Carga'!B:B))</f>
        <v>Autoabasto</v>
      </c>
      <c r="L3199" s="10">
        <f t="shared" si="2"/>
        <v>5</v>
      </c>
      <c r="M3199" s="10">
        <f t="shared" si="3"/>
        <v>31</v>
      </c>
      <c r="N3199" s="10">
        <f t="shared" si="4"/>
        <v>1</v>
      </c>
      <c r="O3199" s="10" t="str">
        <f t="array" ref="O3199">IFERROR(XLOOKUP(G3199,'Tipo de Carga'!A:A,'Tipo de Carga'!C:C))</f>
        <v>Diesel</v>
      </c>
    </row>
    <row r="3200">
      <c r="A3200" s="16">
        <v>1818.0</v>
      </c>
      <c r="B3200" s="10" t="str">
        <f t="array" ref="B3200">IFERROR(XLOOKUP(A3200,'Asignacion Ene'!A:A,'Asignacion Ene'!C:C))</f>
        <v>Wm Full</v>
      </c>
      <c r="C3200" s="10" t="str">
        <f t="array" ref="C3200">IFERROR(XLOOKUP(A3200,'Asignacion Ene'!A:A,'Asignacion Ene'!B:B))</f>
        <v>EC-08</v>
      </c>
      <c r="D3200" s="28">
        <v>45688.0</v>
      </c>
      <c r="E3200" s="16" t="s">
        <v>176</v>
      </c>
      <c r="F3200" s="10" t="str">
        <f t="array" ref="F3200">IFERROR(XLOOKUP(E3200,Operadores!A:A,Operadores!B:B))</f>
        <v>HEROCT</v>
      </c>
      <c r="G3200" s="16" t="s">
        <v>39</v>
      </c>
      <c r="H3200" s="13">
        <v>20.4273</v>
      </c>
      <c r="I3200" s="18">
        <v>400.62</v>
      </c>
      <c r="J3200" s="15">
        <f t="shared" si="5"/>
        <v>8183.584926</v>
      </c>
      <c r="K3200" s="10" t="str">
        <f t="array" ref="K3200">IFERROR(XLOOKUP(G3200,'Tipo de Carga'!A:A,'Tipo de Carga'!B:B))</f>
        <v>Autoabasto</v>
      </c>
      <c r="L3200" s="10">
        <f t="shared" si="2"/>
        <v>5</v>
      </c>
      <c r="M3200" s="10">
        <f t="shared" si="3"/>
        <v>31</v>
      </c>
      <c r="N3200" s="10">
        <f t="shared" si="4"/>
        <v>1</v>
      </c>
      <c r="O3200" s="10" t="str">
        <f t="array" ref="O3200">IFERROR(XLOOKUP(G3200,'Tipo de Carga'!A:A,'Tipo de Carga'!C:C))</f>
        <v>Diesel</v>
      </c>
    </row>
    <row r="3201">
      <c r="A3201" s="16">
        <v>1705.0</v>
      </c>
      <c r="B3201" s="10" t="str">
        <f t="array" ref="B3201">IFERROR(XLOOKUP(A3201,'Asignacion Ene'!A:A,'Asignacion Ene'!C:C))</f>
        <v>Wm Full</v>
      </c>
      <c r="C3201" s="10" t="str">
        <f t="array" ref="C3201">IFERROR(XLOOKUP(A3201,'Asignacion Ene'!A:A,'Asignacion Ene'!B:B))</f>
        <v>EC-08</v>
      </c>
      <c r="D3201" s="28">
        <v>45688.0</v>
      </c>
      <c r="E3201" s="16" t="s">
        <v>348</v>
      </c>
      <c r="F3201" s="10" t="str">
        <f t="array" ref="F3201">IFERROR(XLOOKUP(E3201,Operadores!A:A,Operadores!B:B))</f>
        <v>PERVIC</v>
      </c>
      <c r="G3201" s="16" t="s">
        <v>39</v>
      </c>
      <c r="H3201" s="13">
        <v>20.4273</v>
      </c>
      <c r="I3201" s="18">
        <v>488.0</v>
      </c>
      <c r="J3201" s="15">
        <f t="shared" si="5"/>
        <v>9968.5224</v>
      </c>
      <c r="K3201" s="10" t="str">
        <f t="array" ref="K3201">IFERROR(XLOOKUP(G3201,'Tipo de Carga'!A:A,'Tipo de Carga'!B:B))</f>
        <v>Autoabasto</v>
      </c>
      <c r="L3201" s="10">
        <f t="shared" si="2"/>
        <v>5</v>
      </c>
      <c r="M3201" s="10">
        <f t="shared" si="3"/>
        <v>31</v>
      </c>
      <c r="N3201" s="10">
        <f t="shared" si="4"/>
        <v>1</v>
      </c>
      <c r="O3201" s="10" t="str">
        <f t="array" ref="O3201">IFERROR(XLOOKUP(G3201,'Tipo de Carga'!A:A,'Tipo de Carga'!C:C))</f>
        <v>Diesel</v>
      </c>
    </row>
    <row r="3202">
      <c r="A3202" s="16">
        <v>2020.0</v>
      </c>
      <c r="B3202" s="10" t="str">
        <f t="array" ref="B3202">IFERROR(XLOOKUP(A3202,'Asignacion Ene'!A:A,'Asignacion Ene'!C:C))</f>
        <v>MeLi Dedicado Merida</v>
      </c>
      <c r="C3202" s="10" t="str">
        <f t="array" ref="C3202">IFERROR(XLOOKUP(A3202,'Asignacion Ene'!A:A,'Asignacion Ene'!B:B))</f>
        <v>EC-05</v>
      </c>
      <c r="D3202" s="28">
        <v>45688.0</v>
      </c>
      <c r="E3202" s="16" t="s">
        <v>283</v>
      </c>
      <c r="F3202" s="10" t="str">
        <f t="array" ref="F3202">IFERROR(XLOOKUP(E3202,Operadores!A:A,Operadores!B:B))</f>
        <v>MUÑOSC</v>
      </c>
      <c r="G3202" s="16" t="s">
        <v>39</v>
      </c>
      <c r="H3202" s="13">
        <v>20.4273</v>
      </c>
      <c r="I3202" s="18">
        <v>435.0</v>
      </c>
      <c r="J3202" s="15">
        <f t="shared" si="5"/>
        <v>8885.8755</v>
      </c>
      <c r="K3202" s="10" t="str">
        <f t="array" ref="K3202">IFERROR(XLOOKUP(G3202,'Tipo de Carga'!A:A,'Tipo de Carga'!B:B))</f>
        <v>Autoabasto</v>
      </c>
      <c r="L3202" s="10">
        <f t="shared" si="2"/>
        <v>5</v>
      </c>
      <c r="M3202" s="10">
        <f t="shared" si="3"/>
        <v>31</v>
      </c>
      <c r="N3202" s="10">
        <f t="shared" si="4"/>
        <v>1</v>
      </c>
      <c r="O3202" s="10" t="str">
        <f t="array" ref="O3202">IFERROR(XLOOKUP(G3202,'Tipo de Carga'!A:A,'Tipo de Carga'!C:C))</f>
        <v>Diesel</v>
      </c>
    </row>
    <row r="3203">
      <c r="A3203" s="16">
        <v>1991.0</v>
      </c>
      <c r="B3203" s="10" t="str">
        <f t="array" ref="B3203">IFERROR(XLOOKUP(A3203,'Asignacion Ene'!A:A,'Asignacion Ene'!C:C))</f>
        <v>MeLi Dedicado Merida</v>
      </c>
      <c r="C3203" s="10" t="str">
        <f t="array" ref="C3203">IFERROR(XLOOKUP(A3203,'Asignacion Ene'!A:A,'Asignacion Ene'!B:B))</f>
        <v>EC-05</v>
      </c>
      <c r="D3203" s="28">
        <v>45688.0</v>
      </c>
      <c r="E3203" s="16" t="s">
        <v>165</v>
      </c>
      <c r="F3203" s="10" t="str">
        <f t="array" ref="F3203">IFERROR(XLOOKUP(E3203,Operadores!A:A,Operadores!B:B))</f>
        <v>RUEREN</v>
      </c>
      <c r="G3203" s="16" t="s">
        <v>39</v>
      </c>
      <c r="H3203" s="13">
        <v>20.4273</v>
      </c>
      <c r="I3203" s="18">
        <v>230.36</v>
      </c>
      <c r="J3203" s="15">
        <f t="shared" si="5"/>
        <v>4705.632828</v>
      </c>
      <c r="K3203" s="10" t="str">
        <f t="array" ref="K3203">IFERROR(XLOOKUP(G3203,'Tipo de Carga'!A:A,'Tipo de Carga'!B:B))</f>
        <v>Autoabasto</v>
      </c>
      <c r="L3203" s="10">
        <f t="shared" si="2"/>
        <v>5</v>
      </c>
      <c r="M3203" s="10">
        <f t="shared" si="3"/>
        <v>31</v>
      </c>
      <c r="N3203" s="10">
        <f t="shared" si="4"/>
        <v>1</v>
      </c>
      <c r="O3203" s="10" t="str">
        <f t="array" ref="O3203">IFERROR(XLOOKUP(G3203,'Tipo de Carga'!A:A,'Tipo de Carga'!C:C))</f>
        <v>Diesel</v>
      </c>
    </row>
    <row r="3204">
      <c r="A3204" s="16">
        <v>2000.0</v>
      </c>
      <c r="B3204" s="10" t="str">
        <f t="array" ref="B3204">IFERROR(XLOOKUP(A3204,'Asignacion Ene'!A:A,'Asignacion Ene'!C:C))</f>
        <v>MeLi Dedicado Merida</v>
      </c>
      <c r="C3204" s="10" t="str">
        <f t="array" ref="C3204">IFERROR(XLOOKUP(A3204,'Asignacion Ene'!A:A,'Asignacion Ene'!B:B))</f>
        <v>EC-05</v>
      </c>
      <c r="D3204" s="28">
        <v>45688.0</v>
      </c>
      <c r="E3204" s="16" t="s">
        <v>95</v>
      </c>
      <c r="F3204" s="10" t="str">
        <f t="array" ref="F3204">IFERROR(XLOOKUP(E3204,Operadores!A:A,Operadores!B:B))</f>
        <v>VILYON</v>
      </c>
      <c r="G3204" s="16" t="s">
        <v>39</v>
      </c>
      <c r="H3204" s="13">
        <v>20.4273</v>
      </c>
      <c r="I3204" s="18">
        <v>418.14</v>
      </c>
      <c r="J3204" s="15">
        <f t="shared" si="5"/>
        <v>8541.471222</v>
      </c>
      <c r="K3204" s="10" t="str">
        <f t="array" ref="K3204">IFERROR(XLOOKUP(G3204,'Tipo de Carga'!A:A,'Tipo de Carga'!B:B))</f>
        <v>Autoabasto</v>
      </c>
      <c r="L3204" s="10">
        <f t="shared" si="2"/>
        <v>5</v>
      </c>
      <c r="M3204" s="10">
        <f t="shared" si="3"/>
        <v>31</v>
      </c>
      <c r="N3204" s="10">
        <f t="shared" si="4"/>
        <v>1</v>
      </c>
      <c r="O3204" s="10" t="str">
        <f t="array" ref="O3204">IFERROR(XLOOKUP(G3204,'Tipo de Carga'!A:A,'Tipo de Carga'!C:C))</f>
        <v>Diesel</v>
      </c>
    </row>
    <row r="3205">
      <c r="A3205" s="16">
        <v>1761.0</v>
      </c>
      <c r="B3205" s="10" t="str">
        <f t="array" ref="B3205">IFERROR(XLOOKUP(A3205,'Asignacion Ene'!A:A,'Asignacion Ene'!C:C))</f>
        <v>Wm Full</v>
      </c>
      <c r="C3205" s="10" t="str">
        <f t="array" ref="C3205">IFERROR(XLOOKUP(A3205,'Asignacion Ene'!A:A,'Asignacion Ene'!B:B))</f>
        <v>EC-08</v>
      </c>
      <c r="D3205" s="28">
        <v>45688.0</v>
      </c>
      <c r="E3205" s="16" t="s">
        <v>102</v>
      </c>
      <c r="F3205" s="10" t="str">
        <f t="array" ref="F3205">IFERROR(XLOOKUP(E3205,Operadores!A:A,Operadores!B:B))</f>
        <v>RAMBAR</v>
      </c>
      <c r="G3205" s="16" t="s">
        <v>39</v>
      </c>
      <c r="H3205" s="13">
        <v>20.4273</v>
      </c>
      <c r="I3205" s="18">
        <v>448.01</v>
      </c>
      <c r="J3205" s="15">
        <f t="shared" si="5"/>
        <v>9151.634673</v>
      </c>
      <c r="K3205" s="10" t="str">
        <f t="array" ref="K3205">IFERROR(XLOOKUP(G3205,'Tipo de Carga'!A:A,'Tipo de Carga'!B:B))</f>
        <v>Autoabasto</v>
      </c>
      <c r="L3205" s="10">
        <f t="shared" si="2"/>
        <v>5</v>
      </c>
      <c r="M3205" s="10">
        <f t="shared" si="3"/>
        <v>31</v>
      </c>
      <c r="N3205" s="10">
        <f t="shared" si="4"/>
        <v>1</v>
      </c>
      <c r="O3205" s="10" t="str">
        <f t="array" ref="O3205">IFERROR(XLOOKUP(G3205,'Tipo de Carga'!A:A,'Tipo de Carga'!C:C))</f>
        <v>Diesel</v>
      </c>
    </row>
    <row r="3206">
      <c r="A3206" s="16">
        <v>2010.0</v>
      </c>
      <c r="B3206" s="10" t="str">
        <f t="array" ref="B3206">IFERROR(XLOOKUP(A3206,'Asignacion Ene'!A:A,'Asignacion Ene'!C:C))</f>
        <v>MeLi asignado SD</v>
      </c>
      <c r="C3206" s="10" t="str">
        <f t="array" ref="C3206">IFERROR(XLOOKUP(A3206,'Asignacion Ene'!A:A,'Asignacion Ene'!B:B))</f>
        <v>EC-05</v>
      </c>
      <c r="D3206" s="28">
        <v>45688.0</v>
      </c>
      <c r="E3206" s="16" t="s">
        <v>175</v>
      </c>
      <c r="F3206" s="10" t="str">
        <f t="array" ref="F3206">IFERROR(XLOOKUP(E3206,Operadores!A:A,Operadores!B:B))</f>
        <v>CHAJE</v>
      </c>
      <c r="G3206" s="16" t="s">
        <v>39</v>
      </c>
      <c r="H3206" s="13">
        <v>20.4273</v>
      </c>
      <c r="I3206" s="18">
        <v>250.08</v>
      </c>
      <c r="J3206" s="15">
        <f t="shared" si="5"/>
        <v>5108.459184</v>
      </c>
      <c r="K3206" s="10" t="str">
        <f t="array" ref="K3206">IFERROR(XLOOKUP(G3206,'Tipo de Carga'!A:A,'Tipo de Carga'!B:B))</f>
        <v>Autoabasto</v>
      </c>
      <c r="L3206" s="10">
        <f t="shared" si="2"/>
        <v>5</v>
      </c>
      <c r="M3206" s="10">
        <f t="shared" si="3"/>
        <v>31</v>
      </c>
      <c r="N3206" s="10">
        <f t="shared" si="4"/>
        <v>1</v>
      </c>
      <c r="O3206" s="10" t="str">
        <f t="array" ref="O3206">IFERROR(XLOOKUP(G3206,'Tipo de Carga'!A:A,'Tipo de Carga'!C:C))</f>
        <v>Diesel</v>
      </c>
    </row>
    <row r="3207">
      <c r="A3207" s="16">
        <v>1816.0</v>
      </c>
      <c r="B3207" s="10" t="str">
        <f t="array" ref="B3207">IFERROR(XLOOKUP(A3207,'Asignacion Ene'!A:A,'Asignacion Ene'!C:C))</f>
        <v>Wm Full</v>
      </c>
      <c r="C3207" s="10" t="str">
        <f t="array" ref="C3207">IFERROR(XLOOKUP(A3207,'Asignacion Ene'!A:A,'Asignacion Ene'!B:B))</f>
        <v>EC-08</v>
      </c>
      <c r="D3207" s="28">
        <v>45688.0</v>
      </c>
      <c r="E3207" s="16" t="s">
        <v>169</v>
      </c>
      <c r="F3207" s="10" t="str">
        <f t="array" ref="F3207">IFERROR(XLOOKUP(E3207,Operadores!A:A,Operadores!B:B))</f>
        <v>RODMIG</v>
      </c>
      <c r="G3207" s="16" t="s">
        <v>39</v>
      </c>
      <c r="H3207" s="13">
        <v>20.4273</v>
      </c>
      <c r="I3207" s="18">
        <v>400.02</v>
      </c>
      <c r="J3207" s="15">
        <f t="shared" si="5"/>
        <v>8171.328546</v>
      </c>
      <c r="K3207" s="10" t="str">
        <f t="array" ref="K3207">IFERROR(XLOOKUP(G3207,'Tipo de Carga'!A:A,'Tipo de Carga'!B:B))</f>
        <v>Autoabasto</v>
      </c>
      <c r="L3207" s="10">
        <f t="shared" si="2"/>
        <v>5</v>
      </c>
      <c r="M3207" s="10">
        <f t="shared" si="3"/>
        <v>31</v>
      </c>
      <c r="N3207" s="10">
        <f t="shared" si="4"/>
        <v>1</v>
      </c>
      <c r="O3207" s="10" t="str">
        <f t="array" ref="O3207">IFERROR(XLOOKUP(G3207,'Tipo de Carga'!A:A,'Tipo de Carga'!C:C))</f>
        <v>Diesel</v>
      </c>
    </row>
    <row r="3208">
      <c r="A3208" s="16">
        <v>1817.0</v>
      </c>
      <c r="B3208" s="10" t="str">
        <f t="array" ref="B3208">IFERROR(XLOOKUP(A3208,'Asignacion Ene'!A:A,'Asignacion Ene'!C:C))</f>
        <v>Wm Full</v>
      </c>
      <c r="C3208" s="10" t="str">
        <f t="array" ref="C3208">IFERROR(XLOOKUP(A3208,'Asignacion Ene'!A:A,'Asignacion Ene'!B:B))</f>
        <v>EC-08</v>
      </c>
      <c r="D3208" s="28">
        <v>45688.0</v>
      </c>
      <c r="E3208" s="16" t="s">
        <v>172</v>
      </c>
      <c r="F3208" s="10" t="str">
        <f t="array" ref="F3208">IFERROR(XLOOKUP(E3208,Operadores!A:A,Operadores!B:B))</f>
        <v>VILJE</v>
      </c>
      <c r="G3208" s="16" t="s">
        <v>39</v>
      </c>
      <c r="H3208" s="13">
        <v>20.4273</v>
      </c>
      <c r="I3208" s="18">
        <v>400.02</v>
      </c>
      <c r="J3208" s="15">
        <f t="shared" si="5"/>
        <v>8171.328546</v>
      </c>
      <c r="K3208" s="10" t="str">
        <f t="array" ref="K3208">IFERROR(XLOOKUP(G3208,'Tipo de Carga'!A:A,'Tipo de Carga'!B:B))</f>
        <v>Autoabasto</v>
      </c>
      <c r="L3208" s="10">
        <f t="shared" si="2"/>
        <v>5</v>
      </c>
      <c r="M3208" s="10">
        <f t="shared" si="3"/>
        <v>31</v>
      </c>
      <c r="N3208" s="10">
        <f t="shared" si="4"/>
        <v>1</v>
      </c>
      <c r="O3208" s="10" t="str">
        <f t="array" ref="O3208">IFERROR(XLOOKUP(G3208,'Tipo de Carga'!A:A,'Tipo de Carga'!C:C))</f>
        <v>Diesel</v>
      </c>
    </row>
    <row r="3209">
      <c r="A3209" s="16">
        <v>1758.0</v>
      </c>
      <c r="B3209" s="10" t="str">
        <f t="array" ref="B3209">IFERROR(XLOOKUP(A3209,'Asignacion Ene'!A:A,'Asignacion Ene'!C:C))</f>
        <v>Wm Full</v>
      </c>
      <c r="C3209" s="10" t="str">
        <f t="array" ref="C3209">IFERROR(XLOOKUP(A3209,'Asignacion Ene'!A:A,'Asignacion Ene'!B:B))</f>
        <v>EC-08</v>
      </c>
      <c r="D3209" s="28">
        <v>45688.0</v>
      </c>
      <c r="E3209" s="16" t="s">
        <v>259</v>
      </c>
      <c r="F3209" s="10" t="str">
        <f t="array" ref="F3209">IFERROR(XLOOKUP(E3209,Operadores!A:A,Operadores!B:B))</f>
        <v>PINGUA</v>
      </c>
      <c r="G3209" s="16" t="s">
        <v>39</v>
      </c>
      <c r="H3209" s="13">
        <v>20.4273</v>
      </c>
      <c r="I3209" s="18">
        <v>502.01</v>
      </c>
      <c r="J3209" s="15">
        <f t="shared" si="5"/>
        <v>10254.70887</v>
      </c>
      <c r="K3209" s="10" t="str">
        <f t="array" ref="K3209">IFERROR(XLOOKUP(G3209,'Tipo de Carga'!A:A,'Tipo de Carga'!B:B))</f>
        <v>Autoabasto</v>
      </c>
      <c r="L3209" s="10">
        <f t="shared" si="2"/>
        <v>5</v>
      </c>
      <c r="M3209" s="10">
        <f t="shared" si="3"/>
        <v>31</v>
      </c>
      <c r="N3209" s="10">
        <f t="shared" si="4"/>
        <v>1</v>
      </c>
      <c r="O3209" s="10" t="str">
        <f t="array" ref="O3209">IFERROR(XLOOKUP(G3209,'Tipo de Carga'!A:A,'Tipo de Carga'!C:C))</f>
        <v>Diesel</v>
      </c>
    </row>
    <row r="3210">
      <c r="A3210" s="16">
        <v>1939.0</v>
      </c>
      <c r="B3210" s="10" t="str">
        <f t="array" ref="B3210">IFERROR(XLOOKUP(A3210,'Asignacion Ene'!A:A,'Asignacion Ene'!C:C))</f>
        <v>Full Liver</v>
      </c>
      <c r="C3210" s="10" t="str">
        <f t="array" ref="C3210">IFERROR(XLOOKUP(A3210,'Asignacion Ene'!A:A,'Asignacion Ene'!B:B))</f>
        <v>EC-01</v>
      </c>
      <c r="D3210" s="28">
        <v>45688.0</v>
      </c>
      <c r="E3210" s="16" t="s">
        <v>116</v>
      </c>
      <c r="F3210" s="10" t="str">
        <f t="array" ref="F3210">IFERROR(XLOOKUP(E3210,Operadores!A:A,Operadores!B:B))</f>
        <v>TORBR01</v>
      </c>
      <c r="G3210" s="16" t="s">
        <v>39</v>
      </c>
      <c r="H3210" s="13">
        <v>20.4273</v>
      </c>
      <c r="I3210" s="18">
        <v>281.11</v>
      </c>
      <c r="J3210" s="15">
        <f t="shared" si="5"/>
        <v>5742.318303</v>
      </c>
      <c r="K3210" s="10" t="str">
        <f t="array" ref="K3210">IFERROR(XLOOKUP(G3210,'Tipo de Carga'!A:A,'Tipo de Carga'!B:B))</f>
        <v>Autoabasto</v>
      </c>
      <c r="L3210" s="10">
        <f t="shared" si="2"/>
        <v>5</v>
      </c>
      <c r="M3210" s="10">
        <f t="shared" si="3"/>
        <v>31</v>
      </c>
      <c r="N3210" s="10">
        <f t="shared" si="4"/>
        <v>1</v>
      </c>
      <c r="O3210" s="10" t="str">
        <f t="array" ref="O3210">IFERROR(XLOOKUP(G3210,'Tipo de Carga'!A:A,'Tipo de Carga'!C:C))</f>
        <v>Diesel</v>
      </c>
    </row>
    <row r="3211">
      <c r="A3211" s="16">
        <v>1899.0</v>
      </c>
      <c r="B3211" s="10" t="str">
        <f t="array" ref="B3211">IFERROR(XLOOKUP(A3211,'Asignacion Ene'!A:A,'Asignacion Ene'!C:C))</f>
        <v>Full Liver</v>
      </c>
      <c r="C3211" s="10" t="str">
        <f t="array" ref="C3211">IFERROR(XLOOKUP(A3211,'Asignacion Ene'!A:A,'Asignacion Ene'!B:B))</f>
        <v>EC-01</v>
      </c>
      <c r="D3211" s="28">
        <v>45688.0</v>
      </c>
      <c r="E3211" s="16" t="s">
        <v>324</v>
      </c>
      <c r="F3211" s="10" t="str">
        <f t="array" ref="F3211">IFERROR(XLOOKUP(E3211,Operadores!A:A,Operadores!B:B))</f>
        <v>VEROD</v>
      </c>
      <c r="G3211" s="16" t="s">
        <v>39</v>
      </c>
      <c r="H3211" s="13">
        <v>20.4273</v>
      </c>
      <c r="I3211" s="18">
        <v>640.01</v>
      </c>
      <c r="J3211" s="15">
        <f t="shared" si="5"/>
        <v>13073.67627</v>
      </c>
      <c r="K3211" s="10" t="str">
        <f t="array" ref="K3211">IFERROR(XLOOKUP(G3211,'Tipo de Carga'!A:A,'Tipo de Carga'!B:B))</f>
        <v>Autoabasto</v>
      </c>
      <c r="L3211" s="10">
        <f t="shared" si="2"/>
        <v>5</v>
      </c>
      <c r="M3211" s="10">
        <f t="shared" si="3"/>
        <v>31</v>
      </c>
      <c r="N3211" s="10">
        <f t="shared" si="4"/>
        <v>1</v>
      </c>
      <c r="O3211" s="10" t="str">
        <f t="array" ref="O3211">IFERROR(XLOOKUP(G3211,'Tipo de Carga'!A:A,'Tipo de Carga'!C:C))</f>
        <v>Diesel</v>
      </c>
    </row>
    <row r="3212">
      <c r="A3212" s="16">
        <v>2001.0</v>
      </c>
      <c r="B3212" s="10" t="str">
        <f t="array" ref="B3212">IFERROR(XLOOKUP(A3212,'Asignacion Ene'!A:A,'Asignacion Ene'!C:C))</f>
        <v>MeLi Dedicado Merida</v>
      </c>
      <c r="C3212" s="10" t="str">
        <f t="array" ref="C3212">IFERROR(XLOOKUP(A3212,'Asignacion Ene'!A:A,'Asignacion Ene'!B:B))</f>
        <v>EC-05</v>
      </c>
      <c r="D3212" s="28">
        <v>45688.0</v>
      </c>
      <c r="E3212" s="16" t="s">
        <v>362</v>
      </c>
      <c r="F3212" s="10" t="str">
        <f t="array" ref="F3212">IFERROR(XLOOKUP(E3212,Operadores!A:A,Operadores!B:B))</f>
        <v>TRESER</v>
      </c>
      <c r="G3212" s="16" t="s">
        <v>39</v>
      </c>
      <c r="H3212" s="13">
        <v>20.4273</v>
      </c>
      <c r="I3212" s="18">
        <v>400.01</v>
      </c>
      <c r="J3212" s="15">
        <f t="shared" si="5"/>
        <v>8171.124273</v>
      </c>
      <c r="K3212" s="10" t="str">
        <f t="array" ref="K3212">IFERROR(XLOOKUP(G3212,'Tipo de Carga'!A:A,'Tipo de Carga'!B:B))</f>
        <v>Autoabasto</v>
      </c>
      <c r="L3212" s="10">
        <f t="shared" si="2"/>
        <v>5</v>
      </c>
      <c r="M3212" s="10">
        <f t="shared" si="3"/>
        <v>31</v>
      </c>
      <c r="N3212" s="10">
        <f t="shared" si="4"/>
        <v>1</v>
      </c>
      <c r="O3212" s="10" t="str">
        <f t="array" ref="O3212">IFERROR(XLOOKUP(G3212,'Tipo de Carga'!A:A,'Tipo de Carga'!C:C))</f>
        <v>Diesel</v>
      </c>
    </row>
    <row r="3213">
      <c r="A3213" s="16">
        <v>1722.0</v>
      </c>
      <c r="B3213" s="10" t="str">
        <f t="array" ref="B3213">IFERROR(XLOOKUP(A3213,'Asignacion Ene'!A:A,'Asignacion Ene'!C:C))</f>
        <v>Wm Full</v>
      </c>
      <c r="C3213" s="10" t="str">
        <f t="array" ref="C3213">IFERROR(XLOOKUP(A3213,'Asignacion Ene'!A:A,'Asignacion Ene'!B:B))</f>
        <v>EC-08</v>
      </c>
      <c r="D3213" s="28">
        <v>45688.0</v>
      </c>
      <c r="E3213" s="16" t="s">
        <v>168</v>
      </c>
      <c r="F3213" s="10" t="str">
        <f t="array" ref="F3213">IFERROR(XLOOKUP(E3213,Operadores!A:A,Operadores!B:B))</f>
        <v>RICFRA</v>
      </c>
      <c r="G3213" s="16" t="s">
        <v>39</v>
      </c>
      <c r="H3213" s="13">
        <v>20.4273</v>
      </c>
      <c r="I3213" s="18">
        <v>104.57</v>
      </c>
      <c r="J3213" s="15">
        <f t="shared" si="5"/>
        <v>2136.082761</v>
      </c>
      <c r="K3213" s="10" t="str">
        <f t="array" ref="K3213">IFERROR(XLOOKUP(G3213,'Tipo de Carga'!A:A,'Tipo de Carga'!B:B))</f>
        <v>Autoabasto</v>
      </c>
      <c r="L3213" s="10">
        <f t="shared" si="2"/>
        <v>5</v>
      </c>
      <c r="M3213" s="10">
        <f t="shared" si="3"/>
        <v>31</v>
      </c>
      <c r="N3213" s="10">
        <f t="shared" si="4"/>
        <v>1</v>
      </c>
      <c r="O3213" s="10" t="str">
        <f t="array" ref="O3213">IFERROR(XLOOKUP(G3213,'Tipo de Carga'!A:A,'Tipo de Carga'!C:C))</f>
        <v>Diesel</v>
      </c>
    </row>
    <row r="3214">
      <c r="A3214" s="16">
        <v>2008.0</v>
      </c>
      <c r="B3214" s="10" t="str">
        <f t="array" ref="B3214">IFERROR(XLOOKUP(A3214,'Asignacion Ene'!A:A,'Asignacion Ene'!C:C))</f>
        <v>MeLi Dedicado Merida</v>
      </c>
      <c r="C3214" s="10" t="str">
        <f t="array" ref="C3214">IFERROR(XLOOKUP(A3214,'Asignacion Ene'!A:A,'Asignacion Ene'!B:B))</f>
        <v>EC-05</v>
      </c>
      <c r="D3214" s="28">
        <v>45688.0</v>
      </c>
      <c r="E3214" s="16" t="s">
        <v>394</v>
      </c>
      <c r="F3214" s="10" t="str">
        <f t="array" ref="F3214">IFERROR(XLOOKUP(E3214,Operadores!A:A,Operadores!B:B))</f>
        <v>CADCAR</v>
      </c>
      <c r="G3214" s="16" t="s">
        <v>39</v>
      </c>
      <c r="H3214" s="13">
        <v>20.4273</v>
      </c>
      <c r="I3214" s="18">
        <v>424.41</v>
      </c>
      <c r="J3214" s="15">
        <f t="shared" si="5"/>
        <v>8669.550393</v>
      </c>
      <c r="K3214" s="10" t="str">
        <f t="array" ref="K3214">IFERROR(XLOOKUP(G3214,'Tipo de Carga'!A:A,'Tipo de Carga'!B:B))</f>
        <v>Autoabasto</v>
      </c>
      <c r="L3214" s="10">
        <f t="shared" si="2"/>
        <v>5</v>
      </c>
      <c r="M3214" s="10">
        <f t="shared" si="3"/>
        <v>31</v>
      </c>
      <c r="N3214" s="10">
        <f t="shared" si="4"/>
        <v>1</v>
      </c>
      <c r="O3214" s="10" t="str">
        <f t="array" ref="O3214">IFERROR(XLOOKUP(G3214,'Tipo de Carga'!A:A,'Tipo de Carga'!C:C))</f>
        <v>Diesel</v>
      </c>
    </row>
    <row r="3215">
      <c r="A3215" s="16">
        <v>2006.0</v>
      </c>
      <c r="B3215" s="10" t="str">
        <f t="array" ref="B3215">IFERROR(XLOOKUP(A3215,'Asignacion Ene'!A:A,'Asignacion Ene'!C:C))</f>
        <v>MeLi Dedicado Merida</v>
      </c>
      <c r="C3215" s="10" t="str">
        <f t="array" ref="C3215">IFERROR(XLOOKUP(A3215,'Asignacion Ene'!A:A,'Asignacion Ene'!B:B))</f>
        <v>EC-05</v>
      </c>
      <c r="D3215" s="28">
        <v>45688.0</v>
      </c>
      <c r="E3215" s="16" t="s">
        <v>178</v>
      </c>
      <c r="F3215" s="10" t="str">
        <f t="array" ref="F3215">IFERROR(XLOOKUP(E3215,Operadores!A:A,Operadores!B:B))</f>
        <v>ESTAN</v>
      </c>
      <c r="G3215" s="16" t="s">
        <v>39</v>
      </c>
      <c r="H3215" s="13">
        <v>20.4273</v>
      </c>
      <c r="I3215" s="18">
        <v>222.02</v>
      </c>
      <c r="J3215" s="15">
        <f t="shared" si="5"/>
        <v>4535.269146</v>
      </c>
      <c r="K3215" s="10" t="str">
        <f t="array" ref="K3215">IFERROR(XLOOKUP(G3215,'Tipo de Carga'!A:A,'Tipo de Carga'!B:B))</f>
        <v>Autoabasto</v>
      </c>
      <c r="L3215" s="10">
        <f t="shared" si="2"/>
        <v>5</v>
      </c>
      <c r="M3215" s="10">
        <f t="shared" si="3"/>
        <v>31</v>
      </c>
      <c r="N3215" s="10">
        <f t="shared" si="4"/>
        <v>1</v>
      </c>
      <c r="O3215" s="10" t="str">
        <f t="array" ref="O3215">IFERROR(XLOOKUP(G3215,'Tipo de Carga'!A:A,'Tipo de Carga'!C:C))</f>
        <v>Diesel</v>
      </c>
    </row>
    <row r="3216">
      <c r="A3216" s="16">
        <v>1765.0</v>
      </c>
      <c r="B3216" s="10" t="str">
        <f t="array" ref="B3216">IFERROR(XLOOKUP(A3216,'Asignacion Ene'!A:A,'Asignacion Ene'!C:C))</f>
        <v>Hisense</v>
      </c>
      <c r="C3216" s="10" t="str">
        <f t="array" ref="C3216">IFERROR(XLOOKUP(A3216,'Asignacion Ene'!A:A,'Asignacion Ene'!B:B))</f>
        <v>EC-03</v>
      </c>
      <c r="D3216" s="28">
        <v>45688.0</v>
      </c>
      <c r="E3216" s="16" t="s">
        <v>358</v>
      </c>
      <c r="F3216" s="10" t="str">
        <f t="array" ref="F3216">IFERROR(XLOOKUP(E3216,Operadores!A:A,Operadores!B:B))</f>
        <v>CUAALV</v>
      </c>
      <c r="G3216" s="16" t="s">
        <v>39</v>
      </c>
      <c r="H3216" s="13">
        <v>20.4273</v>
      </c>
      <c r="I3216" s="18">
        <v>265.04</v>
      </c>
      <c r="J3216" s="15">
        <f t="shared" si="5"/>
        <v>5414.051592</v>
      </c>
      <c r="K3216" s="10" t="str">
        <f t="array" ref="K3216">IFERROR(XLOOKUP(G3216,'Tipo de Carga'!A:A,'Tipo de Carga'!B:B))</f>
        <v>Autoabasto</v>
      </c>
      <c r="L3216" s="10">
        <f t="shared" si="2"/>
        <v>5</v>
      </c>
      <c r="M3216" s="10">
        <f t="shared" si="3"/>
        <v>31</v>
      </c>
      <c r="N3216" s="10">
        <f t="shared" si="4"/>
        <v>1</v>
      </c>
      <c r="O3216" s="10" t="str">
        <f t="array" ref="O3216">IFERROR(XLOOKUP(G3216,'Tipo de Carga'!A:A,'Tipo de Carga'!C:C))</f>
        <v>Diesel</v>
      </c>
    </row>
    <row r="3217">
      <c r="A3217" s="16">
        <v>2019.0</v>
      </c>
      <c r="B3217" s="10" t="str">
        <f t="array" ref="B3217">IFERROR(XLOOKUP(A3217,'Asignacion Ene'!A:A,'Asignacion Ene'!C:C))</f>
        <v>MeLi Dedicado TD</v>
      </c>
      <c r="C3217" s="10" t="str">
        <f t="array" ref="C3217">IFERROR(XLOOKUP(A3217,'Asignacion Ene'!A:A,'Asignacion Ene'!B:B))</f>
        <v>EC-05</v>
      </c>
      <c r="D3217" s="28">
        <v>45688.0</v>
      </c>
      <c r="E3217" s="19" t="s">
        <v>225</v>
      </c>
      <c r="F3217" s="10" t="str">
        <f t="array" ref="F3217">IFERROR(XLOOKUP(E3217,Operadores!A:A,Operadores!B:B))</f>
        <v>ACOHER</v>
      </c>
      <c r="G3217" s="16" t="s">
        <v>103</v>
      </c>
      <c r="H3217" s="13">
        <v>24.99</v>
      </c>
      <c r="I3217" s="18">
        <v>240.0</v>
      </c>
      <c r="J3217" s="15">
        <f t="shared" si="5"/>
        <v>5997.6</v>
      </c>
      <c r="K3217" s="10" t="str">
        <f t="array" ref="K3217">IFERROR(XLOOKUP(G3217,'Tipo de Carga'!A:A,'Tipo de Carga'!B:B))</f>
        <v>Ticket</v>
      </c>
      <c r="L3217" s="10">
        <f t="shared" si="2"/>
        <v>5</v>
      </c>
      <c r="M3217" s="10">
        <f t="shared" si="3"/>
        <v>31</v>
      </c>
      <c r="N3217" s="10">
        <f t="shared" si="4"/>
        <v>1</v>
      </c>
      <c r="O3217" s="10" t="str">
        <f t="array" ref="O3217">IFERROR(XLOOKUP(G3217,'Tipo de Carga'!A:A,'Tipo de Carga'!C:C))</f>
        <v>Diesel</v>
      </c>
    </row>
    <row r="3218">
      <c r="A3218" s="16">
        <v>1992.0</v>
      </c>
      <c r="B3218" s="10" t="str">
        <f t="array" ref="B3218">IFERROR(XLOOKUP(A3218,'Asignacion Ene'!A:A,'Asignacion Ene'!C:C))</f>
        <v>MeLi Dedicado TD</v>
      </c>
      <c r="C3218" s="10" t="str">
        <f t="array" ref="C3218">IFERROR(XLOOKUP(A3218,'Asignacion Ene'!A:A,'Asignacion Ene'!B:B))</f>
        <v>EC-05</v>
      </c>
      <c r="D3218" s="28">
        <v>45688.0</v>
      </c>
      <c r="E3218" s="19" t="s">
        <v>44</v>
      </c>
      <c r="F3218" s="10" t="str">
        <f t="array" ref="F3218">IFERROR(XLOOKUP(E3218,Operadores!A:A,Operadores!B:B))</f>
        <v>BONAR</v>
      </c>
      <c r="G3218" s="16" t="s">
        <v>103</v>
      </c>
      <c r="H3218" s="13">
        <v>26.89</v>
      </c>
      <c r="I3218" s="18">
        <v>446.26</v>
      </c>
      <c r="J3218" s="15">
        <f t="shared" si="5"/>
        <v>11999.9314</v>
      </c>
      <c r="K3218" s="10" t="str">
        <f t="array" ref="K3218">IFERROR(XLOOKUP(G3218,'Tipo de Carga'!A:A,'Tipo de Carga'!B:B))</f>
        <v>Ticket</v>
      </c>
      <c r="L3218" s="10">
        <f t="shared" si="2"/>
        <v>5</v>
      </c>
      <c r="M3218" s="10">
        <f t="shared" si="3"/>
        <v>31</v>
      </c>
      <c r="N3218" s="10">
        <f t="shared" si="4"/>
        <v>1</v>
      </c>
      <c r="O3218" s="10" t="str">
        <f t="array" ref="O3218">IFERROR(XLOOKUP(G3218,'Tipo de Carga'!A:A,'Tipo de Carga'!C:C))</f>
        <v>Diesel</v>
      </c>
    </row>
    <row r="3219">
      <c r="A3219" s="16">
        <v>1768.0</v>
      </c>
      <c r="B3219" s="10" t="str">
        <f t="array" ref="B3219">IFERROR(XLOOKUP(A3219,'Asignacion Ene'!A:A,'Asignacion Ene'!C:C))</f>
        <v>Pipas</v>
      </c>
      <c r="C3219" s="10" t="str">
        <f t="array" ref="C3219">IFERROR(XLOOKUP(A3219,'Asignacion Ene'!A:A,'Asignacion Ene'!B:B))</f>
        <v>EC-02</v>
      </c>
      <c r="D3219" s="28">
        <v>45688.0</v>
      </c>
      <c r="E3219" s="19" t="s">
        <v>303</v>
      </c>
      <c r="F3219" s="10" t="str">
        <f t="array" ref="F3219">IFERROR(XLOOKUP(E3219,Operadores!A:A,Operadores!B:B))</f>
        <v>MARJO08</v>
      </c>
      <c r="G3219" s="16" t="s">
        <v>103</v>
      </c>
      <c r="H3219" s="13">
        <v>26.08</v>
      </c>
      <c r="I3219" s="18">
        <v>138.03</v>
      </c>
      <c r="J3219" s="15">
        <f t="shared" si="5"/>
        <v>3599.8224</v>
      </c>
      <c r="K3219" s="10" t="str">
        <f t="array" ref="K3219">IFERROR(XLOOKUP(G3219,'Tipo de Carga'!A:A,'Tipo de Carga'!B:B))</f>
        <v>Ticket</v>
      </c>
      <c r="L3219" s="10">
        <f t="shared" si="2"/>
        <v>5</v>
      </c>
      <c r="M3219" s="10">
        <f t="shared" si="3"/>
        <v>31</v>
      </c>
      <c r="N3219" s="10">
        <f t="shared" si="4"/>
        <v>1</v>
      </c>
      <c r="O3219" s="10" t="str">
        <f t="array" ref="O3219">IFERROR(XLOOKUP(G3219,'Tipo de Carga'!A:A,'Tipo de Carga'!C:C))</f>
        <v>Diesel</v>
      </c>
    </row>
    <row r="3220">
      <c r="A3220" s="16">
        <v>1786.0</v>
      </c>
      <c r="B3220" s="10" t="str">
        <f t="array" ref="B3220">IFERROR(XLOOKUP(A3220,'Asignacion Ene'!A:A,'Asignacion Ene'!C:C))</f>
        <v>Sayer Sencillo</v>
      </c>
      <c r="C3220" s="10" t="str">
        <f t="array" ref="C3220">IFERROR(XLOOKUP(A3220,'Asignacion Ene'!A:A,'Asignacion Ene'!B:B))</f>
        <v>EC-04</v>
      </c>
      <c r="D3220" s="28">
        <v>45688.0</v>
      </c>
      <c r="E3220" s="19" t="s">
        <v>334</v>
      </c>
      <c r="F3220" s="10" t="str">
        <f t="array" ref="F3220">IFERROR(XLOOKUP(E3220,Operadores!A:A,Operadores!B:B))</f>
        <v>GARISM</v>
      </c>
      <c r="G3220" s="16" t="s">
        <v>103</v>
      </c>
      <c r="H3220" s="13">
        <v>25.69</v>
      </c>
      <c r="I3220" s="18">
        <v>200.85</v>
      </c>
      <c r="J3220" s="15">
        <f t="shared" si="5"/>
        <v>5159.8365</v>
      </c>
      <c r="K3220" s="10" t="str">
        <f t="array" ref="K3220">IFERROR(XLOOKUP(G3220,'Tipo de Carga'!A:A,'Tipo de Carga'!B:B))</f>
        <v>Ticket</v>
      </c>
      <c r="L3220" s="10">
        <f t="shared" si="2"/>
        <v>5</v>
      </c>
      <c r="M3220" s="10">
        <f t="shared" si="3"/>
        <v>31</v>
      </c>
      <c r="N3220" s="10">
        <f t="shared" si="4"/>
        <v>1</v>
      </c>
      <c r="O3220" s="10" t="str">
        <f t="array" ref="O3220">IFERROR(XLOOKUP(G3220,'Tipo de Carga'!A:A,'Tipo de Carga'!C:C))</f>
        <v>Diesel</v>
      </c>
    </row>
    <row r="3221">
      <c r="A3221" s="16">
        <v>1853.0</v>
      </c>
      <c r="B3221" s="10" t="str">
        <f t="array" ref="B3221">IFERROR(XLOOKUP(A3221,'Asignacion Ene'!A:A,'Asignacion Ene'!C:C))</f>
        <v>Sayer Sencillo</v>
      </c>
      <c r="C3221" s="10" t="str">
        <f t="array" ref="C3221">IFERROR(XLOOKUP(A3221,'Asignacion Ene'!A:A,'Asignacion Ene'!B:B))</f>
        <v>EC-04</v>
      </c>
      <c r="D3221" s="28">
        <v>45688.0</v>
      </c>
      <c r="E3221" s="19" t="s">
        <v>249</v>
      </c>
      <c r="F3221" s="10" t="str">
        <f t="array" ref="F3221">IFERROR(XLOOKUP(E3221,Operadores!A:A,Operadores!B:B))</f>
        <v>VARRUB</v>
      </c>
      <c r="G3221" s="16" t="s">
        <v>103</v>
      </c>
      <c r="H3221" s="13">
        <v>25.69</v>
      </c>
      <c r="I3221" s="18">
        <v>196.18</v>
      </c>
      <c r="J3221" s="15">
        <f t="shared" si="5"/>
        <v>5039.8642</v>
      </c>
      <c r="K3221" s="10" t="str">
        <f t="array" ref="K3221">IFERROR(XLOOKUP(G3221,'Tipo de Carga'!A:A,'Tipo de Carga'!B:B))</f>
        <v>Ticket</v>
      </c>
      <c r="L3221" s="10">
        <f t="shared" si="2"/>
        <v>5</v>
      </c>
      <c r="M3221" s="10">
        <f t="shared" si="3"/>
        <v>31</v>
      </c>
      <c r="N3221" s="10">
        <f t="shared" si="4"/>
        <v>1</v>
      </c>
      <c r="O3221" s="10" t="str">
        <f t="array" ref="O3221">IFERROR(XLOOKUP(G3221,'Tipo de Carga'!A:A,'Tipo de Carga'!C:C))</f>
        <v>Diesel</v>
      </c>
    </row>
    <row r="3222">
      <c r="A3222" s="16">
        <v>1939.0</v>
      </c>
      <c r="B3222" s="10" t="str">
        <f t="array" ref="B3222">IFERROR(XLOOKUP(A3222,'Asignacion Ene'!A:A,'Asignacion Ene'!C:C))</f>
        <v>Full Liver</v>
      </c>
      <c r="C3222" s="10" t="str">
        <f t="array" ref="C3222">IFERROR(XLOOKUP(A3222,'Asignacion Ene'!A:A,'Asignacion Ene'!B:B))</f>
        <v>EC-01</v>
      </c>
      <c r="D3222" s="28">
        <v>45688.0</v>
      </c>
      <c r="E3222" s="19" t="s">
        <v>116</v>
      </c>
      <c r="F3222" s="10" t="str">
        <f t="array" ref="F3222">IFERROR(XLOOKUP(E3222,Operadores!A:A,Operadores!B:B))</f>
        <v>TORBR01</v>
      </c>
      <c r="G3222" s="16" t="s">
        <v>103</v>
      </c>
      <c r="H3222" s="13">
        <v>26.89</v>
      </c>
      <c r="I3222" s="18">
        <v>150.0</v>
      </c>
      <c r="J3222" s="15">
        <f t="shared" si="5"/>
        <v>4033.5</v>
      </c>
      <c r="K3222" s="10" t="str">
        <f t="array" ref="K3222">IFERROR(XLOOKUP(G3222,'Tipo de Carga'!A:A,'Tipo de Carga'!B:B))</f>
        <v>Ticket</v>
      </c>
      <c r="L3222" s="10">
        <f t="shared" si="2"/>
        <v>5</v>
      </c>
      <c r="M3222" s="10">
        <f t="shared" si="3"/>
        <v>31</v>
      </c>
      <c r="N3222" s="10">
        <f t="shared" si="4"/>
        <v>1</v>
      </c>
      <c r="O3222" s="10" t="str">
        <f t="array" ref="O3222">IFERROR(XLOOKUP(G3222,'Tipo de Carga'!A:A,'Tipo de Carga'!C:C))</f>
        <v>Diesel</v>
      </c>
    </row>
    <row r="3223">
      <c r="A3223" s="16">
        <v>1856.0</v>
      </c>
      <c r="B3223" s="10" t="str">
        <f t="array" ref="B3223">IFERROR(XLOOKUP(A3223,'Asignacion Ene'!A:A,'Asignacion Ene'!C:C))</f>
        <v>Pipas</v>
      </c>
      <c r="C3223" s="10" t="str">
        <f t="array" ref="C3223">IFERROR(XLOOKUP(A3223,'Asignacion Ene'!A:A,'Asignacion Ene'!B:B))</f>
        <v>EC-02</v>
      </c>
      <c r="D3223" s="28">
        <v>45688.0</v>
      </c>
      <c r="E3223" s="16" t="s">
        <v>291</v>
      </c>
      <c r="F3223" s="10" t="str">
        <f t="array" ref="F3223">IFERROR(XLOOKUP(E3223,Operadores!A:A,Operadores!B:B))</f>
        <v>PACJOS</v>
      </c>
      <c r="G3223" s="16" t="s">
        <v>103</v>
      </c>
      <c r="H3223" s="13">
        <v>27.6</v>
      </c>
      <c r="I3223" s="18">
        <v>144.92</v>
      </c>
      <c r="J3223" s="15">
        <f t="shared" si="5"/>
        <v>3999.792</v>
      </c>
      <c r="K3223" s="10" t="str">
        <f t="array" ref="K3223">IFERROR(XLOOKUP(G3223,'Tipo de Carga'!A:A,'Tipo de Carga'!B:B))</f>
        <v>Ticket</v>
      </c>
      <c r="L3223" s="10">
        <f t="shared" si="2"/>
        <v>5</v>
      </c>
      <c r="M3223" s="10">
        <f t="shared" si="3"/>
        <v>31</v>
      </c>
      <c r="N3223" s="10">
        <f t="shared" si="4"/>
        <v>1</v>
      </c>
      <c r="O3223" s="10" t="str">
        <f t="array" ref="O3223">IFERROR(XLOOKUP(G3223,'Tipo de Carga'!A:A,'Tipo de Carga'!C:C))</f>
        <v>Diesel</v>
      </c>
    </row>
    <row r="3224">
      <c r="A3224" s="16">
        <v>1738.0</v>
      </c>
      <c r="B3224" s="10" t="str">
        <f t="array" ref="B3224">IFERROR(XLOOKUP(A3224,'Asignacion Ene'!A:A,'Asignacion Ene'!C:C))</f>
        <v>Wm Full</v>
      </c>
      <c r="C3224" s="10" t="str">
        <f t="array" ref="C3224">IFERROR(XLOOKUP(A3224,'Asignacion Ene'!A:A,'Asignacion Ene'!B:B))</f>
        <v>EC-08</v>
      </c>
      <c r="D3224" s="28">
        <v>45688.0</v>
      </c>
      <c r="E3224" s="19" t="s">
        <v>223</v>
      </c>
      <c r="F3224" s="10" t="str">
        <f t="array" ref="F3224">IFERROR(XLOOKUP(E3224,Operadores!A:A,Operadores!B:B))</f>
        <v>PEROMA</v>
      </c>
      <c r="G3224" s="16" t="s">
        <v>103</v>
      </c>
      <c r="H3224" s="13">
        <v>25.99</v>
      </c>
      <c r="I3224" s="18">
        <v>300.0</v>
      </c>
      <c r="J3224" s="15">
        <f t="shared" si="5"/>
        <v>7797</v>
      </c>
      <c r="K3224" s="10" t="str">
        <f t="array" ref="K3224">IFERROR(XLOOKUP(G3224,'Tipo de Carga'!A:A,'Tipo de Carga'!B:B))</f>
        <v>Ticket</v>
      </c>
      <c r="L3224" s="10">
        <f t="shared" si="2"/>
        <v>5</v>
      </c>
      <c r="M3224" s="10">
        <f t="shared" si="3"/>
        <v>31</v>
      </c>
      <c r="N3224" s="10">
        <f t="shared" si="4"/>
        <v>1</v>
      </c>
      <c r="O3224" s="10" t="str">
        <f t="array" ref="O3224">IFERROR(XLOOKUP(G3224,'Tipo de Carga'!A:A,'Tipo de Carga'!C:C))</f>
        <v>Diesel</v>
      </c>
    </row>
    <row r="3225">
      <c r="A3225" s="16">
        <v>1909.0</v>
      </c>
      <c r="B3225" s="10" t="str">
        <f t="array" ref="B3225">IFERROR(XLOOKUP(A3225,'Asignacion Ene'!A:A,'Asignacion Ene'!C:C))</f>
        <v>Circuitos</v>
      </c>
      <c r="C3225" s="10" t="str">
        <f t="array" ref="C3225">IFERROR(XLOOKUP(A3225,'Asignacion Ene'!A:A,'Asignacion Ene'!B:B))</f>
        <v>EC-03</v>
      </c>
      <c r="D3225" s="28">
        <v>45688.0</v>
      </c>
      <c r="E3225" s="19" t="s">
        <v>347</v>
      </c>
      <c r="F3225" s="10" t="str">
        <f t="array" ref="F3225">IFERROR(XLOOKUP(E3225,Operadores!A:A,Operadores!B:B))</f>
        <v>ZUÑDAV</v>
      </c>
      <c r="G3225" s="16" t="s">
        <v>103</v>
      </c>
      <c r="H3225" s="13">
        <v>26.99</v>
      </c>
      <c r="I3225" s="18">
        <v>288.99</v>
      </c>
      <c r="J3225" s="15">
        <f t="shared" si="5"/>
        <v>7799.8401</v>
      </c>
      <c r="K3225" s="10" t="str">
        <f t="array" ref="K3225">IFERROR(XLOOKUP(G3225,'Tipo de Carga'!A:A,'Tipo de Carga'!B:B))</f>
        <v>Ticket</v>
      </c>
      <c r="L3225" s="10">
        <f t="shared" si="2"/>
        <v>5</v>
      </c>
      <c r="M3225" s="10">
        <f t="shared" si="3"/>
        <v>31</v>
      </c>
      <c r="N3225" s="10">
        <f t="shared" si="4"/>
        <v>1</v>
      </c>
      <c r="O3225" s="10" t="str">
        <f t="array" ref="O3225">IFERROR(XLOOKUP(G3225,'Tipo de Carga'!A:A,'Tipo de Carga'!C:C))</f>
        <v>Diesel</v>
      </c>
    </row>
    <row r="3226">
      <c r="A3226" s="16">
        <v>2022.0</v>
      </c>
      <c r="B3226" s="10" t="str">
        <f t="array" ref="B3226">IFERROR(XLOOKUP(A3226,'Asignacion Ene'!A:A,'Asignacion Ene'!C:C))</f>
        <v>MeLi Dedicado TD</v>
      </c>
      <c r="C3226" s="10" t="str">
        <f t="array" ref="C3226">IFERROR(XLOOKUP(A3226,'Asignacion Ene'!A:A,'Asignacion Ene'!B:B))</f>
        <v>EC-05</v>
      </c>
      <c r="D3226" s="28">
        <v>45688.0</v>
      </c>
      <c r="E3226" s="19" t="s">
        <v>396</v>
      </c>
      <c r="F3226" s="10" t="str">
        <f t="array" ref="F3226">IFERROR(XLOOKUP(E3226,Operadores!A:A,Operadores!B:B))</f>
        <v>ESPAL</v>
      </c>
      <c r="G3226" s="16" t="s">
        <v>103</v>
      </c>
      <c r="H3226" s="13">
        <v>26.95</v>
      </c>
      <c r="I3226" s="18">
        <v>445.26</v>
      </c>
      <c r="J3226" s="15">
        <f t="shared" si="5"/>
        <v>11999.757</v>
      </c>
      <c r="K3226" s="10" t="str">
        <f t="array" ref="K3226">IFERROR(XLOOKUP(G3226,'Tipo de Carga'!A:A,'Tipo de Carga'!B:B))</f>
        <v>Ticket</v>
      </c>
      <c r="L3226" s="10">
        <f t="shared" si="2"/>
        <v>5</v>
      </c>
      <c r="M3226" s="10">
        <f t="shared" si="3"/>
        <v>31</v>
      </c>
      <c r="N3226" s="10">
        <f t="shared" si="4"/>
        <v>1</v>
      </c>
      <c r="O3226" s="10" t="str">
        <f t="array" ref="O3226">IFERROR(XLOOKUP(G3226,'Tipo de Carga'!A:A,'Tipo de Carga'!C:C))</f>
        <v>Diesel</v>
      </c>
    </row>
    <row r="3227">
      <c r="A3227" s="16">
        <v>1912.0</v>
      </c>
      <c r="B3227" s="10" t="str">
        <f t="array" ref="B3227">IFERROR(XLOOKUP(A3227,'Asignacion Ene'!A:A,'Asignacion Ene'!C:C))</f>
        <v>MeLi asignado SD</v>
      </c>
      <c r="C3227" s="10" t="str">
        <f t="array" ref="C3227">IFERROR(XLOOKUP(A3227,'Asignacion Ene'!A:A,'Asignacion Ene'!B:B))</f>
        <v>EC-05</v>
      </c>
      <c r="D3227" s="28">
        <v>45688.0</v>
      </c>
      <c r="E3227" s="19"/>
      <c r="F3227" s="10"/>
      <c r="G3227" s="16" t="s">
        <v>111</v>
      </c>
      <c r="H3227" s="13">
        <v>10.65</v>
      </c>
      <c r="I3227" s="18">
        <v>244.0</v>
      </c>
      <c r="J3227" s="15">
        <f t="shared" si="5"/>
        <v>2598.6</v>
      </c>
      <c r="K3227" s="10" t="str">
        <f t="array" ref="K3227">IFERROR(XLOOKUP(G3227,'Tipo de Carga'!A:A,'Tipo de Carga'!B:B))</f>
        <v>COMSUSTENTA</v>
      </c>
      <c r="L3227" s="10">
        <f t="shared" si="2"/>
        <v>5</v>
      </c>
      <c r="M3227" s="10">
        <f t="shared" si="3"/>
        <v>31</v>
      </c>
      <c r="N3227" s="10">
        <f t="shared" si="4"/>
        <v>1</v>
      </c>
      <c r="O3227" s="10" t="str">
        <f t="array" ref="O3227">IFERROR(XLOOKUP(G3227,'Tipo de Carga'!A:A,'Tipo de Carga'!C:C))</f>
        <v>GNC</v>
      </c>
    </row>
    <row r="3228">
      <c r="A3228" s="16">
        <v>1990.0</v>
      </c>
      <c r="B3228" s="10" t="str">
        <f t="array" ref="B3228">IFERROR(XLOOKUP(A3228,'Asignacion Feb'!A:A,'Asignacion Feb'!C:C))</f>
        <v>MeLi asignado SD</v>
      </c>
      <c r="C3228" s="10" t="str">
        <f t="array" ref="C3228">IFERROR(XLOOKUP(A3228,'Asignacion Feb'!A:A,'Asignacion Feb'!B:B))</f>
        <v>EC-05</v>
      </c>
      <c r="D3228" s="28">
        <v>45689.0</v>
      </c>
      <c r="E3228" s="16" t="s">
        <v>191</v>
      </c>
      <c r="F3228" s="10" t="str">
        <f t="array" ref="F3228">IFERROR(XLOOKUP(E3228,Operadores!A:A,Operadores!B:B))</f>
        <v>MENCAX</v>
      </c>
      <c r="G3228" s="16" t="s">
        <v>17</v>
      </c>
      <c r="H3228" s="13">
        <v>19.40143</v>
      </c>
      <c r="I3228" s="18">
        <v>746.0</v>
      </c>
      <c r="J3228" s="15">
        <f t="shared" si="5"/>
        <v>14473.46678</v>
      </c>
      <c r="K3228" s="10" t="str">
        <f t="array" ref="K3228">IFERROR(XLOOKUP(G3228,'Tipo de Carga'!A:A,'Tipo de Carga'!B:B))</f>
        <v>Autoabasto</v>
      </c>
      <c r="L3228" s="10">
        <f t="shared" si="2"/>
        <v>5</v>
      </c>
      <c r="M3228" s="10">
        <f t="shared" si="3"/>
        <v>1</v>
      </c>
      <c r="N3228" s="10">
        <f t="shared" si="4"/>
        <v>2</v>
      </c>
      <c r="O3228" s="10" t="str">
        <f t="array" ref="O3228">IFERROR(XLOOKUP(G3228,'Tipo de Carga'!A:A,'Tipo de Carga'!C:C))</f>
        <v>Diesel</v>
      </c>
    </row>
    <row r="3229">
      <c r="A3229" s="16">
        <v>1864.0</v>
      </c>
      <c r="B3229" s="10" t="str">
        <f t="array" ref="B3229">IFERROR(XLOOKUP(A3229,'Asignacion Feb'!A:A,'Asignacion Feb'!C:C))</f>
        <v>Full Liver</v>
      </c>
      <c r="C3229" s="10" t="str">
        <f t="array" ref="C3229">IFERROR(XLOOKUP(A3229,'Asignacion Feb'!A:A,'Asignacion Feb'!B:B))</f>
        <v>EC-01</v>
      </c>
      <c r="D3229" s="28">
        <v>45689.0</v>
      </c>
      <c r="E3229" s="16" t="s">
        <v>26</v>
      </c>
      <c r="F3229" s="10" t="str">
        <f t="array" ref="F3229">IFERROR(XLOOKUP(E3229,Operadores!A:A,Operadores!B:B))</f>
        <v>DEJJOS</v>
      </c>
      <c r="G3229" s="16" t="s">
        <v>17</v>
      </c>
      <c r="H3229" s="13">
        <v>19.40143</v>
      </c>
      <c r="I3229" s="18">
        <v>731.0</v>
      </c>
      <c r="J3229" s="15">
        <f t="shared" si="5"/>
        <v>14182.44533</v>
      </c>
      <c r="K3229" s="10" t="str">
        <f t="array" ref="K3229">IFERROR(XLOOKUP(G3229,'Tipo de Carga'!A:A,'Tipo de Carga'!B:B))</f>
        <v>Autoabasto</v>
      </c>
      <c r="L3229" s="10">
        <f t="shared" si="2"/>
        <v>5</v>
      </c>
      <c r="M3229" s="10">
        <f t="shared" si="3"/>
        <v>1</v>
      </c>
      <c r="N3229" s="10">
        <f t="shared" si="4"/>
        <v>2</v>
      </c>
      <c r="O3229" s="10" t="str">
        <f t="array" ref="O3229">IFERROR(XLOOKUP(G3229,'Tipo de Carga'!A:A,'Tipo de Carga'!C:C))</f>
        <v>Diesel</v>
      </c>
    </row>
    <row r="3230">
      <c r="A3230" s="16">
        <v>2021.0</v>
      </c>
      <c r="B3230" s="10" t="str">
        <f t="array" ref="B3230">IFERROR(XLOOKUP(A3230,'Asignacion Feb'!A:A,'Asignacion Feb'!C:C))</f>
        <v>MeLi Dedicado Merida</v>
      </c>
      <c r="C3230" s="10" t="str">
        <f t="array" ref="C3230">IFERROR(XLOOKUP(A3230,'Asignacion Feb'!A:A,'Asignacion Feb'!B:B))</f>
        <v>EC-05</v>
      </c>
      <c r="D3230" s="28">
        <v>45689.0</v>
      </c>
      <c r="E3230" s="16" t="s">
        <v>403</v>
      </c>
      <c r="F3230" s="10" t="str">
        <f t="array" ref="F3230">IFERROR(XLOOKUP(E3230,Operadores!A:A,Operadores!B:B))</f>
        <v>ORTVIC</v>
      </c>
      <c r="G3230" s="16" t="s">
        <v>17</v>
      </c>
      <c r="H3230" s="13">
        <v>19.40143</v>
      </c>
      <c r="I3230" s="18">
        <v>277.0</v>
      </c>
      <c r="J3230" s="15">
        <f t="shared" si="5"/>
        <v>5374.19611</v>
      </c>
      <c r="K3230" s="10" t="str">
        <f t="array" ref="K3230">IFERROR(XLOOKUP(G3230,'Tipo de Carga'!A:A,'Tipo de Carga'!B:B))</f>
        <v>Autoabasto</v>
      </c>
      <c r="L3230" s="10">
        <f t="shared" si="2"/>
        <v>5</v>
      </c>
      <c r="M3230" s="10">
        <f t="shared" si="3"/>
        <v>1</v>
      </c>
      <c r="N3230" s="10">
        <f t="shared" si="4"/>
        <v>2</v>
      </c>
      <c r="O3230" s="10" t="str">
        <f t="array" ref="O3230">IFERROR(XLOOKUP(G3230,'Tipo de Carga'!A:A,'Tipo de Carga'!C:C))</f>
        <v>Diesel</v>
      </c>
    </row>
    <row r="3231">
      <c r="A3231" s="16">
        <v>1985.0</v>
      </c>
      <c r="B3231" s="10" t="str">
        <f t="array" ref="B3231">IFERROR(XLOOKUP(A3231,'Asignacion Feb'!A:A,'Asignacion Feb'!C:C))</f>
        <v>MeLi Dedicado TD</v>
      </c>
      <c r="C3231" s="10" t="str">
        <f t="array" ref="C3231">IFERROR(XLOOKUP(A3231,'Asignacion Feb'!A:A,'Asignacion Feb'!B:B))</f>
        <v>EC-05</v>
      </c>
      <c r="D3231" s="28">
        <v>45689.0</v>
      </c>
      <c r="E3231" s="16" t="s">
        <v>189</v>
      </c>
      <c r="F3231" s="10" t="str">
        <f t="array" ref="F3231">IFERROR(XLOOKUP(E3231,Operadores!A:A,Operadores!B:B))</f>
        <v>MENMI</v>
      </c>
      <c r="G3231" s="16" t="s">
        <v>17</v>
      </c>
      <c r="H3231" s="13">
        <v>19.40143</v>
      </c>
      <c r="I3231" s="18">
        <v>654.0</v>
      </c>
      <c r="J3231" s="15">
        <f t="shared" si="5"/>
        <v>12688.53522</v>
      </c>
      <c r="K3231" s="10" t="str">
        <f t="array" ref="K3231">IFERROR(XLOOKUP(G3231,'Tipo de Carga'!A:A,'Tipo de Carga'!B:B))</f>
        <v>Autoabasto</v>
      </c>
      <c r="L3231" s="10">
        <f t="shared" si="2"/>
        <v>5</v>
      </c>
      <c r="M3231" s="10">
        <f t="shared" si="3"/>
        <v>1</v>
      </c>
      <c r="N3231" s="10">
        <f t="shared" si="4"/>
        <v>2</v>
      </c>
      <c r="O3231" s="10" t="str">
        <f t="array" ref="O3231">IFERROR(XLOOKUP(G3231,'Tipo de Carga'!A:A,'Tipo de Carga'!C:C))</f>
        <v>Diesel</v>
      </c>
    </row>
    <row r="3232">
      <c r="A3232" s="16">
        <v>2016.0</v>
      </c>
      <c r="B3232" s="10" t="str">
        <f t="array" ref="B3232">IFERROR(XLOOKUP(A3232,'Asignacion Feb'!A:A,'Asignacion Feb'!C:C))</f>
        <v>MeLi asignado SD</v>
      </c>
      <c r="C3232" s="10" t="str">
        <f t="array" ref="C3232">IFERROR(XLOOKUP(A3232,'Asignacion Feb'!A:A,'Asignacion Feb'!B:B))</f>
        <v>EC-05</v>
      </c>
      <c r="D3232" s="28">
        <v>45689.0</v>
      </c>
      <c r="E3232" s="16" t="s">
        <v>419</v>
      </c>
      <c r="F3232" s="10" t="str">
        <f t="array" ref="F3232">IFERROR(XLOOKUP(E3232,Operadores!A:A,Operadores!B:B))</f>
        <v>SILAL</v>
      </c>
      <c r="G3232" s="16" t="s">
        <v>17</v>
      </c>
      <c r="H3232" s="13">
        <v>19.40143</v>
      </c>
      <c r="I3232" s="18">
        <v>250.0</v>
      </c>
      <c r="J3232" s="15">
        <f t="shared" si="5"/>
        <v>4850.3575</v>
      </c>
      <c r="K3232" s="10" t="str">
        <f t="array" ref="K3232">IFERROR(XLOOKUP(G3232,'Tipo de Carga'!A:A,'Tipo de Carga'!B:B))</f>
        <v>Autoabasto</v>
      </c>
      <c r="L3232" s="10">
        <f t="shared" si="2"/>
        <v>5</v>
      </c>
      <c r="M3232" s="10">
        <f t="shared" si="3"/>
        <v>1</v>
      </c>
      <c r="N3232" s="10">
        <f t="shared" si="4"/>
        <v>2</v>
      </c>
      <c r="O3232" s="10" t="str">
        <f t="array" ref="O3232">IFERROR(XLOOKUP(G3232,'Tipo de Carga'!A:A,'Tipo de Carga'!C:C))</f>
        <v>Diesel</v>
      </c>
    </row>
    <row r="3233">
      <c r="A3233" s="16">
        <v>1976.0</v>
      </c>
      <c r="B3233" s="10" t="str">
        <f t="array" ref="B3233">IFERROR(XLOOKUP(A3233,'Asignacion Feb'!A:A,'Asignacion Feb'!C:C))</f>
        <v>MeLi asignado SD</v>
      </c>
      <c r="C3233" s="10" t="str">
        <f t="array" ref="C3233">IFERROR(XLOOKUP(A3233,'Asignacion Feb'!A:A,'Asignacion Feb'!B:B))</f>
        <v>EC-05</v>
      </c>
      <c r="D3233" s="28">
        <v>45689.0</v>
      </c>
      <c r="E3233" s="16" t="s">
        <v>300</v>
      </c>
      <c r="F3233" s="10" t="str">
        <f t="array" ref="F3233">IFERROR(XLOOKUP(E3233,Operadores!A:A,Operadores!B:B))</f>
        <v>BAUGEO</v>
      </c>
      <c r="G3233" s="16" t="s">
        <v>17</v>
      </c>
      <c r="H3233" s="13">
        <v>19.40143</v>
      </c>
      <c r="I3233" s="18">
        <v>789.0</v>
      </c>
      <c r="J3233" s="15">
        <f t="shared" si="5"/>
        <v>15307.72827</v>
      </c>
      <c r="K3233" s="10" t="str">
        <f t="array" ref="K3233">IFERROR(XLOOKUP(G3233,'Tipo de Carga'!A:A,'Tipo de Carga'!B:B))</f>
        <v>Autoabasto</v>
      </c>
      <c r="L3233" s="10">
        <f t="shared" si="2"/>
        <v>5</v>
      </c>
      <c r="M3233" s="10">
        <f t="shared" si="3"/>
        <v>1</v>
      </c>
      <c r="N3233" s="10">
        <f t="shared" si="4"/>
        <v>2</v>
      </c>
      <c r="O3233" s="10" t="str">
        <f t="array" ref="O3233">IFERROR(XLOOKUP(G3233,'Tipo de Carga'!A:A,'Tipo de Carga'!C:C))</f>
        <v>Diesel</v>
      </c>
    </row>
    <row r="3234">
      <c r="A3234" s="16">
        <v>2029.0</v>
      </c>
      <c r="B3234" s="10" t="str">
        <f t="array" ref="B3234">IFERROR(XLOOKUP(A3234,'Asignacion Feb'!A:A,'Asignacion Feb'!C:C))</f>
        <v>MeLi Dedicado Merida</v>
      </c>
      <c r="C3234" s="10" t="str">
        <f t="array" ref="C3234">IFERROR(XLOOKUP(A3234,'Asignacion Feb'!A:A,'Asignacion Feb'!B:B))</f>
        <v>EC-05</v>
      </c>
      <c r="D3234" s="28">
        <v>45689.0</v>
      </c>
      <c r="E3234" s="16" t="s">
        <v>22</v>
      </c>
      <c r="F3234" s="10" t="str">
        <f t="array" ref="F3234">IFERROR(XLOOKUP(E3234,Operadores!A:A,Operadores!B:B))</f>
        <v>AGUMAU</v>
      </c>
      <c r="G3234" s="16" t="s">
        <v>17</v>
      </c>
      <c r="H3234" s="13">
        <v>19.40143</v>
      </c>
      <c r="I3234" s="18">
        <v>278.0</v>
      </c>
      <c r="J3234" s="15">
        <f t="shared" si="5"/>
        <v>5393.59754</v>
      </c>
      <c r="K3234" s="10" t="str">
        <f t="array" ref="K3234">IFERROR(XLOOKUP(G3234,'Tipo de Carga'!A:A,'Tipo de Carga'!B:B))</f>
        <v>Autoabasto</v>
      </c>
      <c r="L3234" s="10">
        <f t="shared" si="2"/>
        <v>5</v>
      </c>
      <c r="M3234" s="10">
        <f t="shared" si="3"/>
        <v>1</v>
      </c>
      <c r="N3234" s="10">
        <f t="shared" si="4"/>
        <v>2</v>
      </c>
      <c r="O3234" s="10" t="str">
        <f t="array" ref="O3234">IFERROR(XLOOKUP(G3234,'Tipo de Carga'!A:A,'Tipo de Carga'!C:C))</f>
        <v>Diesel</v>
      </c>
    </row>
    <row r="3235">
      <c r="A3235" s="16">
        <v>2031.0</v>
      </c>
      <c r="B3235" s="10" t="str">
        <f t="array" ref="B3235">IFERROR(XLOOKUP(A3235,'Asignacion Feb'!A:A,'Asignacion Feb'!C:C))</f>
        <v>MeLi Dedicado Merida</v>
      </c>
      <c r="C3235" s="10" t="str">
        <f t="array" ref="C3235">IFERROR(XLOOKUP(A3235,'Asignacion Feb'!A:A,'Asignacion Feb'!B:B))</f>
        <v>EC-05</v>
      </c>
      <c r="D3235" s="28">
        <v>45689.0</v>
      </c>
      <c r="E3235" s="16" t="s">
        <v>239</v>
      </c>
      <c r="F3235" s="10" t="str">
        <f t="array" ref="F3235">IFERROR(XLOOKUP(E3235,Operadores!A:A,Operadores!B:B))</f>
        <v>LEOJUA</v>
      </c>
      <c r="G3235" s="16" t="s">
        <v>17</v>
      </c>
      <c r="H3235" s="13">
        <v>19.40143</v>
      </c>
      <c r="I3235" s="18">
        <v>243.0</v>
      </c>
      <c r="J3235" s="15">
        <f t="shared" si="5"/>
        <v>4714.54749</v>
      </c>
      <c r="K3235" s="10" t="str">
        <f t="array" ref="K3235">IFERROR(XLOOKUP(G3235,'Tipo de Carga'!A:A,'Tipo de Carga'!B:B))</f>
        <v>Autoabasto</v>
      </c>
      <c r="L3235" s="10">
        <f t="shared" si="2"/>
        <v>5</v>
      </c>
      <c r="M3235" s="10">
        <f t="shared" si="3"/>
        <v>1</v>
      </c>
      <c r="N3235" s="10">
        <f t="shared" si="4"/>
        <v>2</v>
      </c>
      <c r="O3235" s="10" t="str">
        <f t="array" ref="O3235">IFERROR(XLOOKUP(G3235,'Tipo de Carga'!A:A,'Tipo de Carga'!C:C))</f>
        <v>Diesel</v>
      </c>
    </row>
    <row r="3236">
      <c r="A3236" s="16">
        <v>1855.0</v>
      </c>
      <c r="B3236" s="10" t="str">
        <f t="array" ref="B3236">IFERROR(XLOOKUP(A3236,'Asignacion Feb'!A:A,'Asignacion Feb'!C:C))</f>
        <v>Circuitos</v>
      </c>
      <c r="C3236" s="10" t="str">
        <f t="array" ref="C3236">IFERROR(XLOOKUP(A3236,'Asignacion Feb'!A:A,'Asignacion Feb'!B:B))</f>
        <v>EC-03</v>
      </c>
      <c r="D3236" s="28">
        <v>45689.0</v>
      </c>
      <c r="E3236" s="16" t="s">
        <v>62</v>
      </c>
      <c r="F3236" s="10" t="str">
        <f t="array" ref="F3236">IFERROR(XLOOKUP(E3236,Operadores!A:A,Operadores!B:B))</f>
        <v>REYPED</v>
      </c>
      <c r="G3236" s="16" t="s">
        <v>17</v>
      </c>
      <c r="H3236" s="13">
        <v>19.40143</v>
      </c>
      <c r="I3236" s="18">
        <v>97.0</v>
      </c>
      <c r="J3236" s="15">
        <f t="shared" si="5"/>
        <v>1881.93871</v>
      </c>
      <c r="K3236" s="10" t="str">
        <f t="array" ref="K3236">IFERROR(XLOOKUP(G3236,'Tipo de Carga'!A:A,'Tipo de Carga'!B:B))</f>
        <v>Autoabasto</v>
      </c>
      <c r="L3236" s="10">
        <f t="shared" si="2"/>
        <v>5</v>
      </c>
      <c r="M3236" s="10">
        <f t="shared" si="3"/>
        <v>1</v>
      </c>
      <c r="N3236" s="10">
        <f t="shared" si="4"/>
        <v>2</v>
      </c>
      <c r="O3236" s="10" t="str">
        <f t="array" ref="O3236">IFERROR(XLOOKUP(G3236,'Tipo de Carga'!A:A,'Tipo de Carga'!C:C))</f>
        <v>Diesel</v>
      </c>
    </row>
    <row r="3237">
      <c r="A3237" s="16">
        <v>1683.0</v>
      </c>
      <c r="B3237" s="10" t="str">
        <f t="array" ref="B3237">IFERROR(XLOOKUP(A3237,'Asignacion Feb'!A:A,'Asignacion Feb'!C:C))</f>
        <v>Pilgrims Tepo</v>
      </c>
      <c r="C3237" s="10" t="str">
        <f t="array" ref="C3237">IFERROR(XLOOKUP(A3237,'Asignacion Feb'!A:A,'Asignacion Feb'!B:B))</f>
        <v>EC-02</v>
      </c>
      <c r="D3237" s="28">
        <v>45689.0</v>
      </c>
      <c r="E3237" s="16" t="s">
        <v>312</v>
      </c>
      <c r="F3237" s="10" t="str">
        <f t="array" ref="F3237">IFERROR(XLOOKUP(E3237,Operadores!A:A,Operadores!B:B))</f>
        <v>RENOSC</v>
      </c>
      <c r="G3237" s="16" t="s">
        <v>17</v>
      </c>
      <c r="H3237" s="13">
        <v>19.40143</v>
      </c>
      <c r="I3237" s="18">
        <v>250.0</v>
      </c>
      <c r="J3237" s="15">
        <f t="shared" si="5"/>
        <v>4850.3575</v>
      </c>
      <c r="K3237" s="10" t="str">
        <f t="array" ref="K3237">IFERROR(XLOOKUP(G3237,'Tipo de Carga'!A:A,'Tipo de Carga'!B:B))</f>
        <v>Autoabasto</v>
      </c>
      <c r="L3237" s="10">
        <f t="shared" si="2"/>
        <v>5</v>
      </c>
      <c r="M3237" s="10">
        <f t="shared" si="3"/>
        <v>1</v>
      </c>
      <c r="N3237" s="10">
        <f t="shared" si="4"/>
        <v>2</v>
      </c>
      <c r="O3237" s="10" t="str">
        <f t="array" ref="O3237">IFERROR(XLOOKUP(G3237,'Tipo de Carga'!A:A,'Tipo de Carga'!C:C))</f>
        <v>Diesel</v>
      </c>
    </row>
    <row r="3238">
      <c r="A3238" s="16">
        <v>2004.0</v>
      </c>
      <c r="B3238" s="10" t="str">
        <f t="array" ref="B3238">IFERROR(XLOOKUP(A3238,'Asignacion Feb'!A:A,'Asignacion Feb'!C:C))</f>
        <v>MeLi asignado SD</v>
      </c>
      <c r="C3238" s="10" t="str">
        <f t="array" ref="C3238">IFERROR(XLOOKUP(A3238,'Asignacion Feb'!A:A,'Asignacion Feb'!B:B))</f>
        <v>EC-05</v>
      </c>
      <c r="D3238" s="28">
        <v>45689.0</v>
      </c>
      <c r="E3238" s="16" t="s">
        <v>227</v>
      </c>
      <c r="F3238" s="10" t="str">
        <f t="array" ref="F3238">IFERROR(XLOOKUP(E3238,Operadores!A:A,Operadores!B:B))</f>
        <v>SANEUS</v>
      </c>
      <c r="G3238" s="16" t="s">
        <v>17</v>
      </c>
      <c r="H3238" s="13">
        <v>19.40143</v>
      </c>
      <c r="I3238" s="18">
        <v>29.0</v>
      </c>
      <c r="J3238" s="15">
        <f t="shared" si="5"/>
        <v>562.64147</v>
      </c>
      <c r="K3238" s="10" t="str">
        <f t="array" ref="K3238">IFERROR(XLOOKUP(G3238,'Tipo de Carga'!A:A,'Tipo de Carga'!B:B))</f>
        <v>Autoabasto</v>
      </c>
      <c r="L3238" s="10">
        <f t="shared" si="2"/>
        <v>5</v>
      </c>
      <c r="M3238" s="10">
        <f t="shared" si="3"/>
        <v>1</v>
      </c>
      <c r="N3238" s="10">
        <f t="shared" si="4"/>
        <v>2</v>
      </c>
      <c r="O3238" s="10" t="str">
        <f t="array" ref="O3238">IFERROR(XLOOKUP(G3238,'Tipo de Carga'!A:A,'Tipo de Carga'!C:C))</f>
        <v>Diesel</v>
      </c>
    </row>
    <row r="3239">
      <c r="A3239" s="16">
        <v>1757.0</v>
      </c>
      <c r="B3239" s="10" t="str">
        <f t="array" ref="B3239">IFERROR(XLOOKUP(A3239,'Asignacion Feb'!A:A,'Asignacion Feb'!C:C))</f>
        <v>Pilgrims Tepo</v>
      </c>
      <c r="C3239" s="10" t="str">
        <f t="array" ref="C3239">IFERROR(XLOOKUP(A3239,'Asignacion Feb'!A:A,'Asignacion Feb'!B:B))</f>
        <v>EC-02</v>
      </c>
      <c r="D3239" s="28">
        <v>45689.0</v>
      </c>
      <c r="E3239" s="16" t="s">
        <v>193</v>
      </c>
      <c r="F3239" s="10" t="str">
        <f t="array" ref="F3239">IFERROR(XLOOKUP(E3239,Operadores!A:A,Operadores!B:B))</f>
        <v>MARMIG</v>
      </c>
      <c r="G3239" s="16" t="s">
        <v>17</v>
      </c>
      <c r="H3239" s="13">
        <v>19.40143</v>
      </c>
      <c r="I3239" s="18">
        <v>157.0</v>
      </c>
      <c r="J3239" s="15">
        <f t="shared" si="5"/>
        <v>3046.02451</v>
      </c>
      <c r="K3239" s="10" t="str">
        <f t="array" ref="K3239">IFERROR(XLOOKUP(G3239,'Tipo de Carga'!A:A,'Tipo de Carga'!B:B))</f>
        <v>Autoabasto</v>
      </c>
      <c r="L3239" s="10">
        <f t="shared" si="2"/>
        <v>5</v>
      </c>
      <c r="M3239" s="10">
        <f t="shared" si="3"/>
        <v>1</v>
      </c>
      <c r="N3239" s="10">
        <f t="shared" si="4"/>
        <v>2</v>
      </c>
      <c r="O3239" s="10" t="str">
        <f t="array" ref="O3239">IFERROR(XLOOKUP(G3239,'Tipo de Carga'!A:A,'Tipo de Carga'!C:C))</f>
        <v>Diesel</v>
      </c>
    </row>
    <row r="3240">
      <c r="A3240" s="16">
        <v>1933.0</v>
      </c>
      <c r="B3240" s="10" t="str">
        <f t="array" ref="B3240">IFERROR(XLOOKUP(A3240,'Asignacion Feb'!A:A,'Asignacion Feb'!C:C))</f>
        <v>Circuitos</v>
      </c>
      <c r="C3240" s="10" t="str">
        <f t="array" ref="C3240">IFERROR(XLOOKUP(A3240,'Asignacion Feb'!A:A,'Asignacion Feb'!B:B))</f>
        <v>EC-03</v>
      </c>
      <c r="D3240" s="28">
        <v>45689.0</v>
      </c>
      <c r="E3240" s="16" t="s">
        <v>87</v>
      </c>
      <c r="F3240" s="10" t="str">
        <f t="array" ref="F3240">IFERROR(XLOOKUP(E3240,Operadores!A:A,Operadores!B:B))</f>
        <v>OLIMAR01</v>
      </c>
      <c r="G3240" s="16" t="s">
        <v>17</v>
      </c>
      <c r="H3240" s="13">
        <v>19.40143</v>
      </c>
      <c r="I3240" s="18">
        <v>286.0</v>
      </c>
      <c r="J3240" s="15">
        <f t="shared" si="5"/>
        <v>5548.80898</v>
      </c>
      <c r="K3240" s="10" t="str">
        <f t="array" ref="K3240">IFERROR(XLOOKUP(G3240,'Tipo de Carga'!A:A,'Tipo de Carga'!B:B))</f>
        <v>Autoabasto</v>
      </c>
      <c r="L3240" s="10">
        <f t="shared" si="2"/>
        <v>5</v>
      </c>
      <c r="M3240" s="10">
        <f t="shared" si="3"/>
        <v>1</v>
      </c>
      <c r="N3240" s="10">
        <f t="shared" si="4"/>
        <v>2</v>
      </c>
      <c r="O3240" s="10" t="str">
        <f t="array" ref="O3240">IFERROR(XLOOKUP(G3240,'Tipo de Carga'!A:A,'Tipo de Carga'!C:C))</f>
        <v>Diesel</v>
      </c>
    </row>
    <row r="3241">
      <c r="A3241" s="16">
        <v>1978.0</v>
      </c>
      <c r="B3241" s="10" t="str">
        <f t="array" ref="B3241">IFERROR(XLOOKUP(A3241,'Asignacion Feb'!A:A,'Asignacion Feb'!C:C))</f>
        <v>MeLi asignado SD</v>
      </c>
      <c r="C3241" s="10" t="str">
        <f t="array" ref="C3241">IFERROR(XLOOKUP(A3241,'Asignacion Feb'!A:A,'Asignacion Feb'!B:B))</f>
        <v>EC-05</v>
      </c>
      <c r="D3241" s="28">
        <v>45689.0</v>
      </c>
      <c r="E3241" s="16" t="s">
        <v>390</v>
      </c>
      <c r="F3241" s="10" t="str">
        <f t="array" ref="F3241">IFERROR(XLOOKUP(E3241,Operadores!A:A,Operadores!B:B))</f>
        <v>MALART</v>
      </c>
      <c r="G3241" s="16" t="s">
        <v>17</v>
      </c>
      <c r="H3241" s="13">
        <v>19.40143</v>
      </c>
      <c r="I3241" s="18">
        <v>442.0</v>
      </c>
      <c r="J3241" s="15">
        <f t="shared" si="5"/>
        <v>8575.43206</v>
      </c>
      <c r="K3241" s="10" t="str">
        <f t="array" ref="K3241">IFERROR(XLOOKUP(G3241,'Tipo de Carga'!A:A,'Tipo de Carga'!B:B))</f>
        <v>Autoabasto</v>
      </c>
      <c r="L3241" s="10">
        <f t="shared" si="2"/>
        <v>5</v>
      </c>
      <c r="M3241" s="10">
        <f t="shared" si="3"/>
        <v>1</v>
      </c>
      <c r="N3241" s="10">
        <f t="shared" si="4"/>
        <v>2</v>
      </c>
      <c r="O3241" s="10" t="str">
        <f t="array" ref="O3241">IFERROR(XLOOKUP(G3241,'Tipo de Carga'!A:A,'Tipo de Carga'!C:C))</f>
        <v>Diesel</v>
      </c>
    </row>
    <row r="3242">
      <c r="A3242" s="16">
        <v>1941.0</v>
      </c>
      <c r="B3242" s="10" t="str">
        <f t="array" ref="B3242">IFERROR(XLOOKUP(A3242,'Asignacion Feb'!A:A,'Asignacion Feb'!C:C))</f>
        <v>Available EC-01</v>
      </c>
      <c r="C3242" s="10" t="str">
        <f t="array" ref="C3242">IFERROR(XLOOKUP(A3242,'Asignacion Feb'!A:A,'Asignacion Feb'!B:B))</f>
        <v>EC-01</v>
      </c>
      <c r="D3242" s="28">
        <v>45689.0</v>
      </c>
      <c r="E3242" s="16" t="s">
        <v>89</v>
      </c>
      <c r="F3242" s="10" t="str">
        <f t="array" ref="F3242">IFERROR(XLOOKUP(E3242,Operadores!A:A,Operadores!B:B))</f>
        <v>QUIULI</v>
      </c>
      <c r="G3242" s="16" t="s">
        <v>17</v>
      </c>
      <c r="H3242" s="13">
        <v>19.40143</v>
      </c>
      <c r="I3242" s="18">
        <v>93.0</v>
      </c>
      <c r="J3242" s="15">
        <f t="shared" si="5"/>
        <v>1804.33299</v>
      </c>
      <c r="K3242" s="10" t="str">
        <f t="array" ref="K3242">IFERROR(XLOOKUP(G3242,'Tipo de Carga'!A:A,'Tipo de Carga'!B:B))</f>
        <v>Autoabasto</v>
      </c>
      <c r="L3242" s="10">
        <f t="shared" si="2"/>
        <v>5</v>
      </c>
      <c r="M3242" s="10">
        <f t="shared" si="3"/>
        <v>1</v>
      </c>
      <c r="N3242" s="10">
        <f t="shared" si="4"/>
        <v>2</v>
      </c>
      <c r="O3242" s="10" t="str">
        <f t="array" ref="O3242">IFERROR(XLOOKUP(G3242,'Tipo de Carga'!A:A,'Tipo de Carga'!C:C))</f>
        <v>Diesel</v>
      </c>
    </row>
    <row r="3243">
      <c r="A3243" s="16">
        <v>1767.0</v>
      </c>
      <c r="B3243" s="10" t="str">
        <f t="array" ref="B3243">IFERROR(XLOOKUP(A3243,'Asignacion Feb'!A:A,'Asignacion Feb'!C:C))</f>
        <v>Pilgrims Tepo</v>
      </c>
      <c r="C3243" s="10" t="str">
        <f t="array" ref="C3243">IFERROR(XLOOKUP(A3243,'Asignacion Feb'!A:A,'Asignacion Feb'!B:B))</f>
        <v>EC-02</v>
      </c>
      <c r="D3243" s="28">
        <v>45689.0</v>
      </c>
      <c r="E3243" s="16" t="s">
        <v>196</v>
      </c>
      <c r="F3243" s="10" t="str">
        <f t="array" ref="F3243">IFERROR(XLOOKUP(E3243,Operadores!A:A,Operadores!B:B))</f>
        <v>CHAJUA01</v>
      </c>
      <c r="G3243" s="16" t="s">
        <v>17</v>
      </c>
      <c r="H3243" s="13">
        <v>19.40143</v>
      </c>
      <c r="I3243" s="18">
        <v>128.0</v>
      </c>
      <c r="J3243" s="15">
        <f t="shared" si="5"/>
        <v>2483.38304</v>
      </c>
      <c r="K3243" s="10" t="str">
        <f t="array" ref="K3243">IFERROR(XLOOKUP(G3243,'Tipo de Carga'!A:A,'Tipo de Carga'!B:B))</f>
        <v>Autoabasto</v>
      </c>
      <c r="L3243" s="10">
        <f t="shared" si="2"/>
        <v>5</v>
      </c>
      <c r="M3243" s="10">
        <f t="shared" si="3"/>
        <v>1</v>
      </c>
      <c r="N3243" s="10">
        <f t="shared" si="4"/>
        <v>2</v>
      </c>
      <c r="O3243" s="10" t="str">
        <f t="array" ref="O3243">IFERROR(XLOOKUP(G3243,'Tipo de Carga'!A:A,'Tipo de Carga'!C:C))</f>
        <v>Diesel</v>
      </c>
    </row>
    <row r="3244">
      <c r="A3244" s="16">
        <v>1850.0</v>
      </c>
      <c r="B3244" s="10" t="str">
        <f t="array" ref="B3244">IFERROR(XLOOKUP(A3244,'Asignacion Feb'!A:A,'Asignacion Feb'!C:C))</f>
        <v>Hisense</v>
      </c>
      <c r="C3244" s="10" t="str">
        <f t="array" ref="C3244">IFERROR(XLOOKUP(A3244,'Asignacion Feb'!A:A,'Asignacion Feb'!B:B))</f>
        <v>EC-02</v>
      </c>
      <c r="D3244" s="28">
        <v>45689.0</v>
      </c>
      <c r="E3244" s="16" t="s">
        <v>218</v>
      </c>
      <c r="F3244" s="10" t="str">
        <f t="array" ref="F3244">IFERROR(XLOOKUP(E3244,Operadores!A:A,Operadores!B:B))</f>
        <v>DOMSAL</v>
      </c>
      <c r="G3244" s="16" t="s">
        <v>17</v>
      </c>
      <c r="H3244" s="13">
        <v>19.40143</v>
      </c>
      <c r="I3244" s="18">
        <v>747.0</v>
      </c>
      <c r="J3244" s="15">
        <f t="shared" si="5"/>
        <v>14492.86821</v>
      </c>
      <c r="K3244" s="10" t="str">
        <f t="array" ref="K3244">IFERROR(XLOOKUP(G3244,'Tipo de Carga'!A:A,'Tipo de Carga'!B:B))</f>
        <v>Autoabasto</v>
      </c>
      <c r="L3244" s="10">
        <f t="shared" si="2"/>
        <v>5</v>
      </c>
      <c r="M3244" s="10">
        <f t="shared" si="3"/>
        <v>1</v>
      </c>
      <c r="N3244" s="10">
        <f t="shared" si="4"/>
        <v>2</v>
      </c>
      <c r="O3244" s="10" t="str">
        <f t="array" ref="O3244">IFERROR(XLOOKUP(G3244,'Tipo de Carga'!A:A,'Tipo de Carga'!C:C))</f>
        <v>Diesel</v>
      </c>
    </row>
    <row r="3245">
      <c r="A3245" s="16">
        <v>2014.0</v>
      </c>
      <c r="B3245" s="10" t="str">
        <f t="array" ref="B3245">IFERROR(XLOOKUP(A3245,'Asignacion Feb'!A:A,'Asignacion Feb'!C:C))</f>
        <v>MeLi Asignado TD</v>
      </c>
      <c r="C3245" s="10" t="str">
        <f t="array" ref="C3245">IFERROR(XLOOKUP(A3245,'Asignacion Feb'!A:A,'Asignacion Feb'!B:B))</f>
        <v>EC-05</v>
      </c>
      <c r="D3245" s="28">
        <v>45689.0</v>
      </c>
      <c r="E3245" s="16" t="s">
        <v>75</v>
      </c>
      <c r="F3245" s="10" t="str">
        <f t="array" ref="F3245">IFERROR(XLOOKUP(E3245,Operadores!A:A,Operadores!B:B))</f>
        <v>OLVJUA01</v>
      </c>
      <c r="G3245" s="16" t="s">
        <v>17</v>
      </c>
      <c r="H3245" s="13">
        <v>19.40143</v>
      </c>
      <c r="I3245" s="18">
        <v>587.0</v>
      </c>
      <c r="J3245" s="15">
        <f t="shared" si="5"/>
        <v>11388.63941</v>
      </c>
      <c r="K3245" s="10" t="str">
        <f t="array" ref="K3245">IFERROR(XLOOKUP(G3245,'Tipo de Carga'!A:A,'Tipo de Carga'!B:B))</f>
        <v>Autoabasto</v>
      </c>
      <c r="L3245" s="10">
        <f t="shared" si="2"/>
        <v>5</v>
      </c>
      <c r="M3245" s="10">
        <f t="shared" si="3"/>
        <v>1</v>
      </c>
      <c r="N3245" s="10">
        <f t="shared" si="4"/>
        <v>2</v>
      </c>
      <c r="O3245" s="10" t="str">
        <f t="array" ref="O3245">IFERROR(XLOOKUP(G3245,'Tipo de Carga'!A:A,'Tipo de Carga'!C:C))</f>
        <v>Diesel</v>
      </c>
    </row>
    <row r="3246">
      <c r="A3246" s="16">
        <v>1733.0</v>
      </c>
      <c r="B3246" s="10" t="str">
        <f t="array" ref="B3246">IFERROR(XLOOKUP(A3246,'Asignacion Feb'!A:A,'Asignacion Feb'!C:C))</f>
        <v>Liverpool Local</v>
      </c>
      <c r="C3246" s="10" t="str">
        <f t="array" ref="C3246">IFERROR(XLOOKUP(A3246,'Asignacion Feb'!A:A,'Asignacion Feb'!B:B))</f>
        <v>EC-01</v>
      </c>
      <c r="D3246" s="28">
        <v>45689.0</v>
      </c>
      <c r="E3246" s="16" t="s">
        <v>301</v>
      </c>
      <c r="F3246" s="10" t="str">
        <f t="array" ref="F3246">IFERROR(XLOOKUP(E3246,Operadores!A:A,Operadores!B:B))</f>
        <v>CABCAR</v>
      </c>
      <c r="G3246" s="16" t="s">
        <v>17</v>
      </c>
      <c r="H3246" s="13">
        <v>19.40143</v>
      </c>
      <c r="I3246" s="18">
        <v>327.0</v>
      </c>
      <c r="J3246" s="15">
        <f t="shared" si="5"/>
        <v>6344.26761</v>
      </c>
      <c r="K3246" s="10" t="str">
        <f t="array" ref="K3246">IFERROR(XLOOKUP(G3246,'Tipo de Carga'!A:A,'Tipo de Carga'!B:B))</f>
        <v>Autoabasto</v>
      </c>
      <c r="L3246" s="10">
        <f t="shared" si="2"/>
        <v>5</v>
      </c>
      <c r="M3246" s="10">
        <f t="shared" si="3"/>
        <v>1</v>
      </c>
      <c r="N3246" s="10">
        <f t="shared" si="4"/>
        <v>2</v>
      </c>
      <c r="O3246" s="10" t="str">
        <f t="array" ref="O3246">IFERROR(XLOOKUP(G3246,'Tipo de Carga'!A:A,'Tipo de Carga'!C:C))</f>
        <v>Diesel</v>
      </c>
    </row>
    <row r="3247">
      <c r="A3247" s="16">
        <v>2010.0</v>
      </c>
      <c r="B3247" s="10" t="str">
        <f t="array" ref="B3247">IFERROR(XLOOKUP(A3247,'Asignacion Feb'!A:A,'Asignacion Feb'!C:C))</f>
        <v>MeLi asignado SD</v>
      </c>
      <c r="C3247" s="10" t="str">
        <f t="array" ref="C3247">IFERROR(XLOOKUP(A3247,'Asignacion Feb'!A:A,'Asignacion Feb'!B:B))</f>
        <v>EC-05</v>
      </c>
      <c r="D3247" s="28">
        <v>45689.0</v>
      </c>
      <c r="E3247" s="16" t="s">
        <v>175</v>
      </c>
      <c r="F3247" s="10" t="str">
        <f t="array" ref="F3247">IFERROR(XLOOKUP(E3247,Operadores!A:A,Operadores!B:B))</f>
        <v>CHAJE</v>
      </c>
      <c r="G3247" s="16" t="s">
        <v>17</v>
      </c>
      <c r="H3247" s="13">
        <v>19.40143</v>
      </c>
      <c r="I3247" s="18">
        <v>310.0</v>
      </c>
      <c r="J3247" s="15">
        <f t="shared" si="5"/>
        <v>6014.4433</v>
      </c>
      <c r="K3247" s="10" t="str">
        <f t="array" ref="K3247">IFERROR(XLOOKUP(G3247,'Tipo de Carga'!A:A,'Tipo de Carga'!B:B))</f>
        <v>Autoabasto</v>
      </c>
      <c r="L3247" s="10">
        <f t="shared" si="2"/>
        <v>5</v>
      </c>
      <c r="M3247" s="10">
        <f t="shared" si="3"/>
        <v>1</v>
      </c>
      <c r="N3247" s="10">
        <f t="shared" si="4"/>
        <v>2</v>
      </c>
      <c r="O3247" s="10" t="str">
        <f t="array" ref="O3247">IFERROR(XLOOKUP(G3247,'Tipo de Carga'!A:A,'Tipo de Carga'!C:C))</f>
        <v>Diesel</v>
      </c>
    </row>
    <row r="3248">
      <c r="A3248" s="16">
        <v>2020.0</v>
      </c>
      <c r="B3248" s="10" t="str">
        <f t="array" ref="B3248">IFERROR(XLOOKUP(A3248,'Asignacion Feb'!A:A,'Asignacion Feb'!C:C))</f>
        <v>MeLi Dedicado Merida</v>
      </c>
      <c r="C3248" s="10" t="str">
        <f t="array" ref="C3248">IFERROR(XLOOKUP(A3248,'Asignacion Feb'!A:A,'Asignacion Feb'!B:B))</f>
        <v>EC-05</v>
      </c>
      <c r="D3248" s="28">
        <v>45689.0</v>
      </c>
      <c r="E3248" s="16" t="s">
        <v>283</v>
      </c>
      <c r="F3248" s="10" t="str">
        <f t="array" ref="F3248">IFERROR(XLOOKUP(E3248,Operadores!A:A,Operadores!B:B))</f>
        <v>MUÑOSC</v>
      </c>
      <c r="G3248" s="16" t="s">
        <v>17</v>
      </c>
      <c r="H3248" s="13">
        <v>19.40143</v>
      </c>
      <c r="I3248" s="18">
        <v>264.0</v>
      </c>
      <c r="J3248" s="15">
        <f t="shared" si="5"/>
        <v>5121.97752</v>
      </c>
      <c r="K3248" s="10" t="str">
        <f t="array" ref="K3248">IFERROR(XLOOKUP(G3248,'Tipo de Carga'!A:A,'Tipo de Carga'!B:B))</f>
        <v>Autoabasto</v>
      </c>
      <c r="L3248" s="10">
        <f t="shared" si="2"/>
        <v>5</v>
      </c>
      <c r="M3248" s="10">
        <f t="shared" si="3"/>
        <v>1</v>
      </c>
      <c r="N3248" s="10">
        <f t="shared" si="4"/>
        <v>2</v>
      </c>
      <c r="O3248" s="10" t="str">
        <f t="array" ref="O3248">IFERROR(XLOOKUP(G3248,'Tipo de Carga'!A:A,'Tipo de Carga'!C:C))</f>
        <v>Diesel</v>
      </c>
    </row>
    <row r="3249">
      <c r="A3249" s="16">
        <v>2011.0</v>
      </c>
      <c r="B3249" s="10" t="str">
        <f t="array" ref="B3249">IFERROR(XLOOKUP(A3249,'Asignacion Feb'!A:A,'Asignacion Feb'!C:C))</f>
        <v>MeLi Asignado TD</v>
      </c>
      <c r="C3249" s="10" t="str">
        <f t="array" ref="C3249">IFERROR(XLOOKUP(A3249,'Asignacion Feb'!A:A,'Asignacion Feb'!B:B))</f>
        <v>EC-05</v>
      </c>
      <c r="D3249" s="28">
        <v>45689.0</v>
      </c>
      <c r="E3249" s="16" t="s">
        <v>30</v>
      </c>
      <c r="F3249" s="10" t="str">
        <f t="array" ref="F3249">IFERROR(XLOOKUP(E3249,Operadores!A:A,Operadores!B:B))</f>
        <v>GUEGAB</v>
      </c>
      <c r="G3249" s="16" t="s">
        <v>17</v>
      </c>
      <c r="H3249" s="13">
        <v>19.40143</v>
      </c>
      <c r="I3249" s="18">
        <v>444.0</v>
      </c>
      <c r="J3249" s="15">
        <f t="shared" si="5"/>
        <v>8614.23492</v>
      </c>
      <c r="K3249" s="10" t="str">
        <f t="array" ref="K3249">IFERROR(XLOOKUP(G3249,'Tipo de Carga'!A:A,'Tipo de Carga'!B:B))</f>
        <v>Autoabasto</v>
      </c>
      <c r="L3249" s="10">
        <f t="shared" si="2"/>
        <v>5</v>
      </c>
      <c r="M3249" s="10">
        <f t="shared" si="3"/>
        <v>1</v>
      </c>
      <c r="N3249" s="10">
        <f t="shared" si="4"/>
        <v>2</v>
      </c>
      <c r="O3249" s="10" t="str">
        <f t="array" ref="O3249">IFERROR(XLOOKUP(G3249,'Tipo de Carga'!A:A,'Tipo de Carga'!C:C))</f>
        <v>Diesel</v>
      </c>
    </row>
    <row r="3250">
      <c r="A3250" s="16">
        <v>1942.0</v>
      </c>
      <c r="B3250" s="10" t="str">
        <f t="array" ref="B3250">IFERROR(XLOOKUP(A3250,'Asignacion Feb'!A:A,'Asignacion Feb'!C:C))</f>
        <v>Available EC-01</v>
      </c>
      <c r="C3250" s="10" t="str">
        <f t="array" ref="C3250">IFERROR(XLOOKUP(A3250,'Asignacion Feb'!A:A,'Asignacion Feb'!B:B))</f>
        <v>EC-01</v>
      </c>
      <c r="D3250" s="28">
        <v>45689.0</v>
      </c>
      <c r="E3250" s="16" t="s">
        <v>64</v>
      </c>
      <c r="F3250" s="10" t="str">
        <f t="array" ref="F3250">IFERROR(XLOOKUP(E3250,Operadores!A:A,Operadores!B:B))</f>
        <v>GARJUA04</v>
      </c>
      <c r="G3250" s="16" t="s">
        <v>17</v>
      </c>
      <c r="H3250" s="13">
        <v>19.40143</v>
      </c>
      <c r="I3250" s="18">
        <v>138.0</v>
      </c>
      <c r="J3250" s="15">
        <f t="shared" si="5"/>
        <v>2677.39734</v>
      </c>
      <c r="K3250" s="10" t="str">
        <f t="array" ref="K3250">IFERROR(XLOOKUP(G3250,'Tipo de Carga'!A:A,'Tipo de Carga'!B:B))</f>
        <v>Autoabasto</v>
      </c>
      <c r="L3250" s="10">
        <f t="shared" si="2"/>
        <v>5</v>
      </c>
      <c r="M3250" s="10">
        <f t="shared" si="3"/>
        <v>1</v>
      </c>
      <c r="N3250" s="10">
        <f t="shared" si="4"/>
        <v>2</v>
      </c>
      <c r="O3250" s="10" t="str">
        <f t="array" ref="O3250">IFERROR(XLOOKUP(G3250,'Tipo de Carga'!A:A,'Tipo de Carga'!C:C))</f>
        <v>Diesel</v>
      </c>
    </row>
    <row r="3251">
      <c r="A3251" s="16">
        <v>1961.0</v>
      </c>
      <c r="B3251" s="10" t="str">
        <f t="array" ref="B3251">IFERROR(XLOOKUP(A3251,'Asignacion Feb'!A:A,'Asignacion Feb'!C:C))</f>
        <v>MeLi asignado SD</v>
      </c>
      <c r="C3251" s="10" t="str">
        <f t="array" ref="C3251">IFERROR(XLOOKUP(A3251,'Asignacion Feb'!A:A,'Asignacion Feb'!B:B))</f>
        <v>EC-05</v>
      </c>
      <c r="D3251" s="28">
        <v>45689.0</v>
      </c>
      <c r="E3251" s="16" t="s">
        <v>387</v>
      </c>
      <c r="F3251" s="10" t="str">
        <f t="array" ref="F3251">IFERROR(XLOOKUP(E3251,Operadores!A:A,Operadores!B:B))</f>
        <v>HERJOS07</v>
      </c>
      <c r="G3251" s="16" t="s">
        <v>17</v>
      </c>
      <c r="H3251" s="13">
        <v>19.40143</v>
      </c>
      <c r="I3251" s="18">
        <v>400.0</v>
      </c>
      <c r="J3251" s="15">
        <f t="shared" si="5"/>
        <v>7760.572</v>
      </c>
      <c r="K3251" s="10" t="str">
        <f t="array" ref="K3251">IFERROR(XLOOKUP(G3251,'Tipo de Carga'!A:A,'Tipo de Carga'!B:B))</f>
        <v>Autoabasto</v>
      </c>
      <c r="L3251" s="10">
        <f t="shared" si="2"/>
        <v>5</v>
      </c>
      <c r="M3251" s="10">
        <f t="shared" si="3"/>
        <v>1</v>
      </c>
      <c r="N3251" s="10">
        <f t="shared" si="4"/>
        <v>2</v>
      </c>
      <c r="O3251" s="10" t="str">
        <f t="array" ref="O3251">IFERROR(XLOOKUP(G3251,'Tipo de Carga'!A:A,'Tipo de Carga'!C:C))</f>
        <v>Diesel</v>
      </c>
    </row>
    <row r="3252">
      <c r="A3252" s="16">
        <v>2000.0</v>
      </c>
      <c r="B3252" s="10" t="str">
        <f t="array" ref="B3252">IFERROR(XLOOKUP(A3252,'Asignacion Feb'!A:A,'Asignacion Feb'!C:C))</f>
        <v>MeLi Dedicado Merida</v>
      </c>
      <c r="C3252" s="10" t="str">
        <f t="array" ref="C3252">IFERROR(XLOOKUP(A3252,'Asignacion Feb'!A:A,'Asignacion Feb'!B:B))</f>
        <v>EC-05</v>
      </c>
      <c r="D3252" s="28">
        <v>45689.0</v>
      </c>
      <c r="E3252" s="16" t="s">
        <v>95</v>
      </c>
      <c r="F3252" s="10" t="str">
        <f t="array" ref="F3252">IFERROR(XLOOKUP(E3252,Operadores!A:A,Operadores!B:B))</f>
        <v>VILYON</v>
      </c>
      <c r="G3252" s="16" t="s">
        <v>17</v>
      </c>
      <c r="H3252" s="13">
        <v>19.40143</v>
      </c>
      <c r="I3252" s="18">
        <v>273.0</v>
      </c>
      <c r="J3252" s="15">
        <f t="shared" si="5"/>
        <v>5296.59039</v>
      </c>
      <c r="K3252" s="10" t="str">
        <f t="array" ref="K3252">IFERROR(XLOOKUP(G3252,'Tipo de Carga'!A:A,'Tipo de Carga'!B:B))</f>
        <v>Autoabasto</v>
      </c>
      <c r="L3252" s="10">
        <f t="shared" si="2"/>
        <v>5</v>
      </c>
      <c r="M3252" s="10">
        <f t="shared" si="3"/>
        <v>1</v>
      </c>
      <c r="N3252" s="10">
        <f t="shared" si="4"/>
        <v>2</v>
      </c>
      <c r="O3252" s="10" t="str">
        <f t="array" ref="O3252">IFERROR(XLOOKUP(G3252,'Tipo de Carga'!A:A,'Tipo de Carga'!C:C))</f>
        <v>Diesel</v>
      </c>
    </row>
    <row r="3253">
      <c r="A3253" s="16">
        <v>1899.0</v>
      </c>
      <c r="B3253" s="10" t="str">
        <f t="array" ref="B3253">IFERROR(XLOOKUP(A3253,'Asignacion Feb'!A:A,'Asignacion Feb'!C:C))</f>
        <v>Full Liver</v>
      </c>
      <c r="C3253" s="10" t="str">
        <f t="array" ref="C3253">IFERROR(XLOOKUP(A3253,'Asignacion Feb'!A:A,'Asignacion Feb'!B:B))</f>
        <v>EC-01</v>
      </c>
      <c r="D3253" s="28">
        <v>45689.0</v>
      </c>
      <c r="E3253" s="16" t="s">
        <v>324</v>
      </c>
      <c r="F3253" s="10" t="str">
        <f t="array" ref="F3253">IFERROR(XLOOKUP(E3253,Operadores!A:A,Operadores!B:B))</f>
        <v>VEROD</v>
      </c>
      <c r="G3253" s="16" t="s">
        <v>17</v>
      </c>
      <c r="H3253" s="13">
        <v>19.40143</v>
      </c>
      <c r="I3253" s="18">
        <v>281.0</v>
      </c>
      <c r="J3253" s="15">
        <f t="shared" si="5"/>
        <v>5451.80183</v>
      </c>
      <c r="K3253" s="10" t="str">
        <f t="array" ref="K3253">IFERROR(XLOOKUP(G3253,'Tipo de Carga'!A:A,'Tipo de Carga'!B:B))</f>
        <v>Autoabasto</v>
      </c>
      <c r="L3253" s="10">
        <f t="shared" si="2"/>
        <v>5</v>
      </c>
      <c r="M3253" s="10">
        <f t="shared" si="3"/>
        <v>1</v>
      </c>
      <c r="N3253" s="10">
        <f t="shared" si="4"/>
        <v>2</v>
      </c>
      <c r="O3253" s="10" t="str">
        <f t="array" ref="O3253">IFERROR(XLOOKUP(G3253,'Tipo de Carga'!A:A,'Tipo de Carga'!C:C))</f>
        <v>Diesel</v>
      </c>
    </row>
    <row r="3254">
      <c r="A3254" s="16">
        <v>1788.0</v>
      </c>
      <c r="B3254" s="10" t="str">
        <f t="array" ref="B3254">IFERROR(XLOOKUP(A3254,'Asignacion Feb'!A:A,'Asignacion Feb'!C:C))</f>
        <v>Liverpool Local</v>
      </c>
      <c r="C3254" s="10" t="str">
        <f t="array" ref="C3254">IFERROR(XLOOKUP(A3254,'Asignacion Feb'!A:A,'Asignacion Feb'!B:B))</f>
        <v>EC-01</v>
      </c>
      <c r="D3254" s="28">
        <v>45689.0</v>
      </c>
      <c r="E3254" s="16" t="s">
        <v>115</v>
      </c>
      <c r="F3254" s="10" t="str">
        <f t="array" ref="F3254">IFERROR(XLOOKUP(E3254,Operadores!A:A,Operadores!B:B))</f>
        <v>PERMAR01</v>
      </c>
      <c r="G3254" s="16" t="s">
        <v>17</v>
      </c>
      <c r="H3254" s="13">
        <v>19.40143</v>
      </c>
      <c r="I3254" s="18">
        <v>265.0</v>
      </c>
      <c r="J3254" s="15">
        <f t="shared" si="5"/>
        <v>5141.37895</v>
      </c>
      <c r="K3254" s="10" t="str">
        <f t="array" ref="K3254">IFERROR(XLOOKUP(G3254,'Tipo de Carga'!A:A,'Tipo de Carga'!B:B))</f>
        <v>Autoabasto</v>
      </c>
      <c r="L3254" s="10">
        <f t="shared" si="2"/>
        <v>5</v>
      </c>
      <c r="M3254" s="10">
        <f t="shared" si="3"/>
        <v>1</v>
      </c>
      <c r="N3254" s="10">
        <f t="shared" si="4"/>
        <v>2</v>
      </c>
      <c r="O3254" s="10" t="str">
        <f t="array" ref="O3254">IFERROR(XLOOKUP(G3254,'Tipo de Carga'!A:A,'Tipo de Carga'!C:C))</f>
        <v>Diesel</v>
      </c>
    </row>
    <row r="3255">
      <c r="A3255" s="16">
        <v>2035.0</v>
      </c>
      <c r="B3255" s="10" t="str">
        <f t="array" ref="B3255">IFERROR(XLOOKUP(A3255,'Asignacion Feb'!A:A,'Asignacion Feb'!C:C))</f>
        <v>Liverpool Local</v>
      </c>
      <c r="C3255" s="10" t="str">
        <f t="array" ref="C3255">IFERROR(XLOOKUP(A3255,'Asignacion Feb'!A:A,'Asignacion Feb'!B:B))</f>
        <v>EC-01</v>
      </c>
      <c r="D3255" s="28">
        <v>45689.0</v>
      </c>
      <c r="E3255" s="16" t="s">
        <v>66</v>
      </c>
      <c r="F3255" s="10" t="str">
        <f t="array" ref="F3255">IFERROR(XLOOKUP(E3255,Operadores!A:A,Operadores!B:B))</f>
        <v>LOPALF</v>
      </c>
      <c r="G3255" s="16" t="s">
        <v>17</v>
      </c>
      <c r="H3255" s="13">
        <v>19.40143</v>
      </c>
      <c r="I3255" s="18">
        <v>146.0</v>
      </c>
      <c r="J3255" s="15">
        <f t="shared" si="5"/>
        <v>2832.60878</v>
      </c>
      <c r="K3255" s="10" t="str">
        <f t="array" ref="K3255">IFERROR(XLOOKUP(G3255,'Tipo de Carga'!A:A,'Tipo de Carga'!B:B))</f>
        <v>Autoabasto</v>
      </c>
      <c r="L3255" s="10">
        <f t="shared" si="2"/>
        <v>5</v>
      </c>
      <c r="M3255" s="10">
        <f t="shared" si="3"/>
        <v>1</v>
      </c>
      <c r="N3255" s="10">
        <f t="shared" si="4"/>
        <v>2</v>
      </c>
      <c r="O3255" s="10" t="str">
        <f t="array" ref="O3255">IFERROR(XLOOKUP(G3255,'Tipo de Carga'!A:A,'Tipo de Carga'!C:C))</f>
        <v>Diesel</v>
      </c>
    </row>
    <row r="3256">
      <c r="A3256" s="16">
        <v>2003.0</v>
      </c>
      <c r="B3256" s="10" t="str">
        <f t="array" ref="B3256">IFERROR(XLOOKUP(A3256,'Asignacion Feb'!A:A,'Asignacion Feb'!C:C))</f>
        <v>MeLi Dedicado TD</v>
      </c>
      <c r="C3256" s="10" t="str">
        <f t="array" ref="C3256">IFERROR(XLOOKUP(A3256,'Asignacion Feb'!A:A,'Asignacion Feb'!B:B))</f>
        <v>EC-05</v>
      </c>
      <c r="D3256" s="28">
        <v>45689.0</v>
      </c>
      <c r="E3256" s="16" t="s">
        <v>59</v>
      </c>
      <c r="F3256" s="10" t="str">
        <f t="array" ref="F3256">IFERROR(XLOOKUP(E3256,Operadores!A:A,Operadores!B:B))</f>
        <v>ESCJOR</v>
      </c>
      <c r="G3256" s="16" t="s">
        <v>17</v>
      </c>
      <c r="H3256" s="13">
        <v>19.40143</v>
      </c>
      <c r="I3256" s="18">
        <v>491.0</v>
      </c>
      <c r="J3256" s="15">
        <f t="shared" si="5"/>
        <v>9526.10213</v>
      </c>
      <c r="K3256" s="10" t="str">
        <f t="array" ref="K3256">IFERROR(XLOOKUP(G3256,'Tipo de Carga'!A:A,'Tipo de Carga'!B:B))</f>
        <v>Autoabasto</v>
      </c>
      <c r="L3256" s="10">
        <f t="shared" si="2"/>
        <v>5</v>
      </c>
      <c r="M3256" s="10">
        <f t="shared" si="3"/>
        <v>1</v>
      </c>
      <c r="N3256" s="10">
        <f t="shared" si="4"/>
        <v>2</v>
      </c>
      <c r="O3256" s="10" t="str">
        <f t="array" ref="O3256">IFERROR(XLOOKUP(G3256,'Tipo de Carga'!A:A,'Tipo de Carga'!C:C))</f>
        <v>Diesel</v>
      </c>
    </row>
    <row r="3257">
      <c r="A3257" s="16">
        <v>1987.0</v>
      </c>
      <c r="B3257" s="10" t="str">
        <f t="array" ref="B3257">IFERROR(XLOOKUP(A3257,'Asignacion Feb'!A:A,'Asignacion Feb'!C:C))</f>
        <v>MeLi asignado SD</v>
      </c>
      <c r="C3257" s="10" t="str">
        <f t="array" ref="C3257">IFERROR(XLOOKUP(A3257,'Asignacion Feb'!A:A,'Asignacion Feb'!B:B))</f>
        <v>EC-05</v>
      </c>
      <c r="D3257" s="28">
        <v>45689.0</v>
      </c>
      <c r="E3257" s="16" t="s">
        <v>245</v>
      </c>
      <c r="F3257" s="10" t="str">
        <f t="array" ref="F3257">IFERROR(XLOOKUP(E3257,Operadores!A:A,Operadores!B:B))</f>
        <v>SORJUL</v>
      </c>
      <c r="G3257" s="16" t="s">
        <v>17</v>
      </c>
      <c r="H3257" s="13">
        <v>19.40143</v>
      </c>
      <c r="I3257" s="18">
        <v>662.0</v>
      </c>
      <c r="J3257" s="15">
        <f t="shared" si="5"/>
        <v>12843.74666</v>
      </c>
      <c r="K3257" s="10" t="str">
        <f t="array" ref="K3257">IFERROR(XLOOKUP(G3257,'Tipo de Carga'!A:A,'Tipo de Carga'!B:B))</f>
        <v>Autoabasto</v>
      </c>
      <c r="L3257" s="10">
        <f t="shared" si="2"/>
        <v>5</v>
      </c>
      <c r="M3257" s="10">
        <f t="shared" si="3"/>
        <v>1</v>
      </c>
      <c r="N3257" s="10">
        <f t="shared" si="4"/>
        <v>2</v>
      </c>
      <c r="O3257" s="10" t="str">
        <f t="array" ref="O3257">IFERROR(XLOOKUP(G3257,'Tipo de Carga'!A:A,'Tipo de Carga'!C:C))</f>
        <v>Diesel</v>
      </c>
    </row>
    <row r="3258">
      <c r="A3258" s="16">
        <v>2037.0</v>
      </c>
      <c r="B3258" s="10" t="str">
        <f t="array" ref="B3258">IFERROR(XLOOKUP(A3258,'Asignacion Feb'!A:A,'Asignacion Feb'!C:C))</f>
        <v>Liverpool Local</v>
      </c>
      <c r="C3258" s="10" t="str">
        <f t="array" ref="C3258">IFERROR(XLOOKUP(A3258,'Asignacion Feb'!A:A,'Asignacion Feb'!B:B))</f>
        <v>EC-01</v>
      </c>
      <c r="D3258" s="28">
        <v>45689.0</v>
      </c>
      <c r="E3258" s="16" t="s">
        <v>363</v>
      </c>
      <c r="F3258" s="10" t="str">
        <f t="array" ref="F3258">IFERROR(XLOOKUP(E3258,Operadores!A:A,Operadores!B:B))</f>
        <v>ANGMIG</v>
      </c>
      <c r="G3258" s="16" t="s">
        <v>17</v>
      </c>
      <c r="H3258" s="13">
        <v>19.40143</v>
      </c>
      <c r="I3258" s="18">
        <v>460.0</v>
      </c>
      <c r="J3258" s="15">
        <f t="shared" si="5"/>
        <v>8924.6578</v>
      </c>
      <c r="K3258" s="10" t="str">
        <f t="array" ref="K3258">IFERROR(XLOOKUP(G3258,'Tipo de Carga'!A:A,'Tipo de Carga'!B:B))</f>
        <v>Autoabasto</v>
      </c>
      <c r="L3258" s="10">
        <f t="shared" si="2"/>
        <v>5</v>
      </c>
      <c r="M3258" s="10">
        <f t="shared" si="3"/>
        <v>1</v>
      </c>
      <c r="N3258" s="10">
        <f t="shared" si="4"/>
        <v>2</v>
      </c>
      <c r="O3258" s="10" t="str">
        <f t="array" ref="O3258">IFERROR(XLOOKUP(G3258,'Tipo de Carga'!A:A,'Tipo de Carga'!C:C))</f>
        <v>Diesel</v>
      </c>
    </row>
    <row r="3259">
      <c r="A3259" s="16">
        <v>1833.0</v>
      </c>
      <c r="B3259" s="10" t="str">
        <f t="array" ref="B3259">IFERROR(XLOOKUP(A3259,'Asignacion Feb'!A:A,'Asignacion Feb'!C:C))</f>
        <v>Liverpool Local</v>
      </c>
      <c r="C3259" s="10" t="str">
        <f t="array" ref="C3259">IFERROR(XLOOKUP(A3259,'Asignacion Feb'!A:A,'Asignacion Feb'!B:B))</f>
        <v>EC-01</v>
      </c>
      <c r="D3259" s="28">
        <v>45689.0</v>
      </c>
      <c r="E3259" s="16" t="s">
        <v>353</v>
      </c>
      <c r="F3259" s="10" t="str">
        <f t="array" ref="F3259">IFERROR(XLOOKUP(E3259,Operadores!A:A,Operadores!B:B))</f>
        <v>VILGUS</v>
      </c>
      <c r="G3259" s="16" t="s">
        <v>17</v>
      </c>
      <c r="H3259" s="13">
        <v>19.40143</v>
      </c>
      <c r="I3259" s="18">
        <v>623.0</v>
      </c>
      <c r="J3259" s="15">
        <f t="shared" si="5"/>
        <v>12087.09089</v>
      </c>
      <c r="K3259" s="10" t="str">
        <f t="array" ref="K3259">IFERROR(XLOOKUP(G3259,'Tipo de Carga'!A:A,'Tipo de Carga'!B:B))</f>
        <v>Autoabasto</v>
      </c>
      <c r="L3259" s="10">
        <f t="shared" si="2"/>
        <v>5</v>
      </c>
      <c r="M3259" s="10">
        <f t="shared" si="3"/>
        <v>1</v>
      </c>
      <c r="N3259" s="10">
        <f t="shared" si="4"/>
        <v>2</v>
      </c>
      <c r="O3259" s="10" t="str">
        <f t="array" ref="O3259">IFERROR(XLOOKUP(G3259,'Tipo de Carga'!A:A,'Tipo de Carga'!C:C))</f>
        <v>Diesel</v>
      </c>
    </row>
    <row r="3260">
      <c r="A3260" s="16">
        <v>1992.0</v>
      </c>
      <c r="B3260" s="10" t="str">
        <f t="array" ref="B3260">IFERROR(XLOOKUP(A3260,'Asignacion Feb'!A:A,'Asignacion Feb'!C:C))</f>
        <v>MeLi Dedicado TD</v>
      </c>
      <c r="C3260" s="10" t="str">
        <f t="array" ref="C3260">IFERROR(XLOOKUP(A3260,'Asignacion Feb'!A:A,'Asignacion Feb'!B:B))</f>
        <v>EC-05</v>
      </c>
      <c r="D3260" s="28">
        <v>45689.0</v>
      </c>
      <c r="E3260" s="16" t="s">
        <v>44</v>
      </c>
      <c r="F3260" s="10" t="str">
        <f t="array" ref="F3260">IFERROR(XLOOKUP(E3260,Operadores!A:A,Operadores!B:B))</f>
        <v>BONAR</v>
      </c>
      <c r="G3260" s="16" t="s">
        <v>17</v>
      </c>
      <c r="H3260" s="13">
        <v>19.40143</v>
      </c>
      <c r="I3260" s="18">
        <v>507.0</v>
      </c>
      <c r="J3260" s="15">
        <f t="shared" si="5"/>
        <v>9836.52501</v>
      </c>
      <c r="K3260" s="10" t="str">
        <f t="array" ref="K3260">IFERROR(XLOOKUP(G3260,'Tipo de Carga'!A:A,'Tipo de Carga'!B:B))</f>
        <v>Autoabasto</v>
      </c>
      <c r="L3260" s="10">
        <f t="shared" si="2"/>
        <v>5</v>
      </c>
      <c r="M3260" s="10">
        <f t="shared" si="3"/>
        <v>1</v>
      </c>
      <c r="N3260" s="10">
        <f t="shared" si="4"/>
        <v>2</v>
      </c>
      <c r="O3260" s="10" t="str">
        <f t="array" ref="O3260">IFERROR(XLOOKUP(G3260,'Tipo de Carga'!A:A,'Tipo de Carga'!C:C))</f>
        <v>Diesel</v>
      </c>
    </row>
    <row r="3261">
      <c r="A3261" s="16">
        <v>1964.0</v>
      </c>
      <c r="B3261" s="10" t="str">
        <f t="array" ref="B3261">IFERROR(XLOOKUP(A3261,'Asignacion Feb'!A:A,'Asignacion Feb'!C:C))</f>
        <v>MeLi asignado SD</v>
      </c>
      <c r="C3261" s="10" t="str">
        <f t="array" ref="C3261">IFERROR(XLOOKUP(A3261,'Asignacion Feb'!A:A,'Asignacion Feb'!B:B))</f>
        <v>EC-05</v>
      </c>
      <c r="D3261" s="28">
        <v>45689.0</v>
      </c>
      <c r="E3261" s="16" t="s">
        <v>110</v>
      </c>
      <c r="F3261" s="10" t="str">
        <f t="array" ref="F3261">IFERROR(XLOOKUP(E3261,Operadores!A:A,Operadores!B:B))</f>
        <v>ALVRAU</v>
      </c>
      <c r="G3261" s="16" t="s">
        <v>17</v>
      </c>
      <c r="H3261" s="13">
        <v>19.40143</v>
      </c>
      <c r="I3261" s="18">
        <v>538.0</v>
      </c>
      <c r="J3261" s="15">
        <f t="shared" si="5"/>
        <v>10437.96934</v>
      </c>
      <c r="K3261" s="10" t="str">
        <f t="array" ref="K3261">IFERROR(XLOOKUP(G3261,'Tipo de Carga'!A:A,'Tipo de Carga'!B:B))</f>
        <v>Autoabasto</v>
      </c>
      <c r="L3261" s="10">
        <f t="shared" si="2"/>
        <v>5</v>
      </c>
      <c r="M3261" s="10">
        <f t="shared" si="3"/>
        <v>1</v>
      </c>
      <c r="N3261" s="10">
        <f t="shared" si="4"/>
        <v>2</v>
      </c>
      <c r="O3261" s="10" t="str">
        <f t="array" ref="O3261">IFERROR(XLOOKUP(G3261,'Tipo de Carga'!A:A,'Tipo de Carga'!C:C))</f>
        <v>Diesel</v>
      </c>
    </row>
    <row r="3262">
      <c r="A3262" s="16">
        <v>1934.0</v>
      </c>
      <c r="B3262" s="10" t="str">
        <f t="array" ref="B3262">IFERROR(XLOOKUP(A3262,'Asignacion Feb'!A:A,'Asignacion Feb'!C:C))</f>
        <v>Circuitos</v>
      </c>
      <c r="C3262" s="10" t="str">
        <f t="array" ref="C3262">IFERROR(XLOOKUP(A3262,'Asignacion Feb'!A:A,'Asignacion Feb'!B:B))</f>
        <v>EC-03</v>
      </c>
      <c r="D3262" s="28">
        <v>45689.0</v>
      </c>
      <c r="E3262" s="16" t="s">
        <v>298</v>
      </c>
      <c r="F3262" s="10" t="str">
        <f t="array" ref="F3262">IFERROR(XLOOKUP(E3262,Operadores!A:A,Operadores!B:B))</f>
        <v>AVIEN</v>
      </c>
      <c r="G3262" s="16" t="s">
        <v>17</v>
      </c>
      <c r="H3262" s="13">
        <v>19.40143</v>
      </c>
      <c r="I3262" s="18">
        <v>355.0</v>
      </c>
      <c r="J3262" s="15">
        <f t="shared" si="5"/>
        <v>6887.50765</v>
      </c>
      <c r="K3262" s="10" t="str">
        <f t="array" ref="K3262">IFERROR(XLOOKUP(G3262,'Tipo de Carga'!A:A,'Tipo de Carga'!B:B))</f>
        <v>Autoabasto</v>
      </c>
      <c r="L3262" s="10">
        <f t="shared" si="2"/>
        <v>5</v>
      </c>
      <c r="M3262" s="10">
        <f t="shared" si="3"/>
        <v>1</v>
      </c>
      <c r="N3262" s="10">
        <f t="shared" si="4"/>
        <v>2</v>
      </c>
      <c r="O3262" s="10" t="str">
        <f t="array" ref="O3262">IFERROR(XLOOKUP(G3262,'Tipo de Carga'!A:A,'Tipo de Carga'!C:C))</f>
        <v>Diesel</v>
      </c>
    </row>
    <row r="3263">
      <c r="A3263" s="16">
        <v>2093.0</v>
      </c>
      <c r="B3263" s="10" t="str">
        <f t="array" ref="B3263">IFERROR(XLOOKUP(A3263,'Asignacion Feb'!A:A,'Asignacion Feb'!C:C))</f>
        <v>MeLi asignado SD</v>
      </c>
      <c r="C3263" s="10" t="str">
        <f t="array" ref="C3263">IFERROR(XLOOKUP(A3263,'Asignacion Feb'!A:A,'Asignacion Feb'!B:B))</f>
        <v>EC-05</v>
      </c>
      <c r="D3263" s="28">
        <v>45689.0</v>
      </c>
      <c r="E3263" s="16" t="s">
        <v>142</v>
      </c>
      <c r="F3263" s="10" t="str">
        <f t="array" ref="F3263">IFERROR(XLOOKUP(E3263,Operadores!A:A,Operadores!B:B))</f>
        <v>GARLUI</v>
      </c>
      <c r="G3263" s="16" t="s">
        <v>17</v>
      </c>
      <c r="H3263" s="13">
        <v>19.40143</v>
      </c>
      <c r="I3263" s="18">
        <v>324.0</v>
      </c>
      <c r="J3263" s="15">
        <f t="shared" si="5"/>
        <v>6286.06332</v>
      </c>
      <c r="K3263" s="10" t="str">
        <f t="array" ref="K3263">IFERROR(XLOOKUP(G3263,'Tipo de Carga'!A:A,'Tipo de Carga'!B:B))</f>
        <v>Autoabasto</v>
      </c>
      <c r="L3263" s="10">
        <f t="shared" si="2"/>
        <v>5</v>
      </c>
      <c r="M3263" s="10">
        <f t="shared" si="3"/>
        <v>1</v>
      </c>
      <c r="N3263" s="10">
        <f t="shared" si="4"/>
        <v>2</v>
      </c>
      <c r="O3263" s="10" t="str">
        <f t="array" ref="O3263">IFERROR(XLOOKUP(G3263,'Tipo de Carga'!A:A,'Tipo de Carga'!C:C))</f>
        <v>Diesel</v>
      </c>
    </row>
    <row r="3264">
      <c r="A3264" s="16">
        <v>1981.0</v>
      </c>
      <c r="B3264" s="10" t="str">
        <f t="array" ref="B3264">IFERROR(XLOOKUP(A3264,'Asignacion Feb'!A:A,'Asignacion Feb'!C:C))</f>
        <v>MeLi asignado SD</v>
      </c>
      <c r="C3264" s="10" t="str">
        <f t="array" ref="C3264">IFERROR(XLOOKUP(A3264,'Asignacion Feb'!A:A,'Asignacion Feb'!B:B))</f>
        <v>EC-05</v>
      </c>
      <c r="D3264" s="28">
        <v>45689.0</v>
      </c>
      <c r="E3264" s="16" t="s">
        <v>148</v>
      </c>
      <c r="F3264" s="10" t="str">
        <f t="array" ref="F3264">IFERROR(XLOOKUP(E3264,Operadores!A:A,Operadores!B:B))</f>
        <v>GARSIX</v>
      </c>
      <c r="G3264" s="16" t="s">
        <v>17</v>
      </c>
      <c r="H3264" s="13">
        <v>19.40143</v>
      </c>
      <c r="I3264" s="18">
        <v>208.0</v>
      </c>
      <c r="J3264" s="15">
        <f t="shared" si="5"/>
        <v>4035.49744</v>
      </c>
      <c r="K3264" s="10" t="str">
        <f t="array" ref="K3264">IFERROR(XLOOKUP(G3264,'Tipo de Carga'!A:A,'Tipo de Carga'!B:B))</f>
        <v>Autoabasto</v>
      </c>
      <c r="L3264" s="10">
        <f t="shared" si="2"/>
        <v>5</v>
      </c>
      <c r="M3264" s="10">
        <f t="shared" si="3"/>
        <v>1</v>
      </c>
      <c r="N3264" s="10">
        <f t="shared" si="4"/>
        <v>2</v>
      </c>
      <c r="O3264" s="10" t="str">
        <f t="array" ref="O3264">IFERROR(XLOOKUP(G3264,'Tipo de Carga'!A:A,'Tipo de Carga'!C:C))</f>
        <v>Diesel</v>
      </c>
    </row>
    <row r="3265">
      <c r="A3265" s="16">
        <v>2087.0</v>
      </c>
      <c r="B3265" s="10" t="str">
        <f t="array" ref="B3265">IFERROR(XLOOKUP(A3265,'Asignacion Feb'!A:A,'Asignacion Feb'!C:C))</f>
        <v>MeLi asignado SD</v>
      </c>
      <c r="C3265" s="10" t="str">
        <f t="array" ref="C3265">IFERROR(XLOOKUP(A3265,'Asignacion Feb'!A:A,'Asignacion Feb'!B:B))</f>
        <v>EC-05</v>
      </c>
      <c r="D3265" s="28">
        <v>45689.0</v>
      </c>
      <c r="E3265" s="16" t="s">
        <v>234</v>
      </c>
      <c r="F3265" s="10" t="str">
        <f t="array" ref="F3265">IFERROR(XLOOKUP(E3265,Operadores!A:A,Operadores!B:B))</f>
        <v>BARPED</v>
      </c>
      <c r="G3265" s="16" t="s">
        <v>17</v>
      </c>
      <c r="H3265" s="13">
        <v>19.40143</v>
      </c>
      <c r="I3265" s="18">
        <v>451.0</v>
      </c>
      <c r="J3265" s="15">
        <f t="shared" si="5"/>
        <v>8750.04493</v>
      </c>
      <c r="K3265" s="10" t="str">
        <f t="array" ref="K3265">IFERROR(XLOOKUP(G3265,'Tipo de Carga'!A:A,'Tipo de Carga'!B:B))</f>
        <v>Autoabasto</v>
      </c>
      <c r="L3265" s="10">
        <f t="shared" si="2"/>
        <v>5</v>
      </c>
      <c r="M3265" s="10">
        <f t="shared" si="3"/>
        <v>1</v>
      </c>
      <c r="N3265" s="10">
        <f t="shared" si="4"/>
        <v>2</v>
      </c>
      <c r="O3265" s="10" t="str">
        <f t="array" ref="O3265">IFERROR(XLOOKUP(G3265,'Tipo de Carga'!A:A,'Tipo de Carga'!C:C))</f>
        <v>Diesel</v>
      </c>
    </row>
    <row r="3266">
      <c r="A3266" s="16">
        <v>1777.0</v>
      </c>
      <c r="B3266" s="10" t="str">
        <f t="array" ref="B3266">IFERROR(XLOOKUP(A3266,'Asignacion Feb'!A:A,'Asignacion Feb'!C:C))</f>
        <v>Liverpool Local</v>
      </c>
      <c r="C3266" s="10" t="str">
        <f t="array" ref="C3266">IFERROR(XLOOKUP(A3266,'Asignacion Feb'!A:A,'Asignacion Feb'!B:B))</f>
        <v>EC-01</v>
      </c>
      <c r="D3266" s="28">
        <v>45689.0</v>
      </c>
      <c r="E3266" s="16" t="s">
        <v>145</v>
      </c>
      <c r="F3266" s="10" t="str">
        <f t="array" ref="F3266">IFERROR(XLOOKUP(E3266,Operadores!A:A,Operadores!B:B))</f>
        <v>OVAQUI</v>
      </c>
      <c r="G3266" s="16" t="s">
        <v>17</v>
      </c>
      <c r="H3266" s="13">
        <v>19.40143</v>
      </c>
      <c r="I3266" s="18">
        <v>580.0</v>
      </c>
      <c r="J3266" s="15">
        <f t="shared" si="5"/>
        <v>11252.8294</v>
      </c>
      <c r="K3266" s="10" t="str">
        <f t="array" ref="K3266">IFERROR(XLOOKUP(G3266,'Tipo de Carga'!A:A,'Tipo de Carga'!B:B))</f>
        <v>Autoabasto</v>
      </c>
      <c r="L3266" s="10">
        <f t="shared" si="2"/>
        <v>5</v>
      </c>
      <c r="M3266" s="10">
        <f t="shared" si="3"/>
        <v>1</v>
      </c>
      <c r="N3266" s="10">
        <f t="shared" si="4"/>
        <v>2</v>
      </c>
      <c r="O3266" s="10" t="str">
        <f t="array" ref="O3266">IFERROR(XLOOKUP(G3266,'Tipo de Carga'!A:A,'Tipo de Carga'!C:C))</f>
        <v>Diesel</v>
      </c>
    </row>
    <row r="3267">
      <c r="A3267" s="16">
        <v>1994.0</v>
      </c>
      <c r="B3267" s="10" t="str">
        <f t="array" ref="B3267">IFERROR(XLOOKUP(A3267,'Asignacion Feb'!A:A,'Asignacion Feb'!C:C))</f>
        <v>MeLi asignado SD</v>
      </c>
      <c r="C3267" s="10" t="str">
        <f t="array" ref="C3267">IFERROR(XLOOKUP(A3267,'Asignacion Feb'!A:A,'Asignacion Feb'!B:B))</f>
        <v>EC-05</v>
      </c>
      <c r="D3267" s="28">
        <v>45689.0</v>
      </c>
      <c r="E3267" s="16" t="s">
        <v>136</v>
      </c>
      <c r="F3267" s="10" t="str">
        <f t="array" ref="F3267">IFERROR(XLOOKUP(E3267,Operadores!A:A,Operadores!B:B))</f>
        <v>MENERNX</v>
      </c>
      <c r="G3267" s="16" t="s">
        <v>17</v>
      </c>
      <c r="H3267" s="13">
        <v>19.40143</v>
      </c>
      <c r="I3267" s="18">
        <v>370.0</v>
      </c>
      <c r="J3267" s="15">
        <f t="shared" si="5"/>
        <v>7178.5291</v>
      </c>
      <c r="K3267" s="10" t="str">
        <f t="array" ref="K3267">IFERROR(XLOOKUP(G3267,'Tipo de Carga'!A:A,'Tipo de Carga'!B:B))</f>
        <v>Autoabasto</v>
      </c>
      <c r="L3267" s="10">
        <f t="shared" si="2"/>
        <v>5</v>
      </c>
      <c r="M3267" s="10">
        <f t="shared" si="3"/>
        <v>1</v>
      </c>
      <c r="N3267" s="10">
        <f t="shared" si="4"/>
        <v>2</v>
      </c>
      <c r="O3267" s="10" t="str">
        <f t="array" ref="O3267">IFERROR(XLOOKUP(G3267,'Tipo de Carga'!A:A,'Tipo de Carga'!C:C))</f>
        <v>Diesel</v>
      </c>
    </row>
    <row r="3268">
      <c r="A3268" s="16">
        <v>1892.0</v>
      </c>
      <c r="B3268" s="10" t="str">
        <f t="array" ref="B3268">IFERROR(XLOOKUP(A3268,'Asignacion Feb'!A:A,'Asignacion Feb'!C:C))</f>
        <v>Full Liver</v>
      </c>
      <c r="C3268" s="10" t="str">
        <f t="array" ref="C3268">IFERROR(XLOOKUP(A3268,'Asignacion Feb'!A:A,'Asignacion Feb'!B:B))</f>
        <v>EC-01</v>
      </c>
      <c r="D3268" s="28">
        <v>45689.0</v>
      </c>
      <c r="E3268" s="16" t="s">
        <v>73</v>
      </c>
      <c r="F3268" s="10" t="str">
        <f t="array" ref="F3268">IFERROR(XLOOKUP(E3268,Operadores!A:A,Operadores!B:B))</f>
        <v>CALVI</v>
      </c>
      <c r="G3268" s="16" t="s">
        <v>17</v>
      </c>
      <c r="H3268" s="13">
        <v>19.40143</v>
      </c>
      <c r="I3268" s="18">
        <v>762.0</v>
      </c>
      <c r="J3268" s="15">
        <f t="shared" si="5"/>
        <v>14783.88966</v>
      </c>
      <c r="K3268" s="10" t="str">
        <f t="array" ref="K3268">IFERROR(XLOOKUP(G3268,'Tipo de Carga'!A:A,'Tipo de Carga'!B:B))</f>
        <v>Autoabasto</v>
      </c>
      <c r="L3268" s="10">
        <f t="shared" si="2"/>
        <v>5</v>
      </c>
      <c r="M3268" s="10">
        <f t="shared" si="3"/>
        <v>1</v>
      </c>
      <c r="N3268" s="10">
        <f t="shared" si="4"/>
        <v>2</v>
      </c>
      <c r="O3268" s="10" t="str">
        <f t="array" ref="O3268">IFERROR(XLOOKUP(G3268,'Tipo de Carga'!A:A,'Tipo de Carga'!C:C))</f>
        <v>Diesel</v>
      </c>
    </row>
    <row r="3269">
      <c r="A3269" s="16">
        <v>2069.0</v>
      </c>
      <c r="B3269" s="10" t="str">
        <f t="array" ref="B3269">IFERROR(XLOOKUP(A3269,'Asignacion Feb'!A:A,'Asignacion Feb'!C:C))</f>
        <v>Peñafiel Tecamac</v>
      </c>
      <c r="C3269" s="10" t="str">
        <f t="array" ref="C3269">IFERROR(XLOOKUP(A3269,'Asignacion Feb'!A:A,'Asignacion Feb'!B:B))</f>
        <v>EC-02</v>
      </c>
      <c r="D3269" s="28">
        <v>45689.0</v>
      </c>
      <c r="E3269" s="16" t="s">
        <v>120</v>
      </c>
      <c r="F3269" s="10" t="str">
        <f t="array" ref="F3269">IFERROR(XLOOKUP(E3269,Operadores!A:A,Operadores!B:B))</f>
        <v>VALJUA</v>
      </c>
      <c r="G3269" s="16" t="s">
        <v>17</v>
      </c>
      <c r="H3269" s="13">
        <v>19.40143</v>
      </c>
      <c r="I3269" s="18">
        <v>651.0</v>
      </c>
      <c r="J3269" s="15">
        <f t="shared" si="5"/>
        <v>12630.33093</v>
      </c>
      <c r="K3269" s="10" t="str">
        <f t="array" ref="K3269">IFERROR(XLOOKUP(G3269,'Tipo de Carga'!A:A,'Tipo de Carga'!B:B))</f>
        <v>Autoabasto</v>
      </c>
      <c r="L3269" s="10">
        <f t="shared" si="2"/>
        <v>5</v>
      </c>
      <c r="M3269" s="10">
        <f t="shared" si="3"/>
        <v>1</v>
      </c>
      <c r="N3269" s="10">
        <f t="shared" si="4"/>
        <v>2</v>
      </c>
      <c r="O3269" s="10" t="str">
        <f t="array" ref="O3269">IFERROR(XLOOKUP(G3269,'Tipo de Carga'!A:A,'Tipo de Carga'!C:C))</f>
        <v>Diesel</v>
      </c>
    </row>
    <row r="3270">
      <c r="A3270" s="16">
        <v>2001.0</v>
      </c>
      <c r="B3270" s="10" t="str">
        <f t="array" ref="B3270">IFERROR(XLOOKUP(A3270,'Asignacion Feb'!A:A,'Asignacion Feb'!C:C))</f>
        <v>MeLi Dedicado Merida</v>
      </c>
      <c r="C3270" s="10" t="str">
        <f t="array" ref="C3270">IFERROR(XLOOKUP(A3270,'Asignacion Feb'!A:A,'Asignacion Feb'!B:B))</f>
        <v>EC-05</v>
      </c>
      <c r="D3270" s="28">
        <v>45689.0</v>
      </c>
      <c r="E3270" s="16" t="s">
        <v>362</v>
      </c>
      <c r="F3270" s="10" t="str">
        <f t="array" ref="F3270">IFERROR(XLOOKUP(E3270,Operadores!A:A,Operadores!B:B))</f>
        <v>TRESER</v>
      </c>
      <c r="G3270" s="16" t="s">
        <v>17</v>
      </c>
      <c r="H3270" s="13">
        <v>19.40143</v>
      </c>
      <c r="I3270" s="18">
        <v>258.0</v>
      </c>
      <c r="J3270" s="15">
        <f t="shared" si="5"/>
        <v>5005.56894</v>
      </c>
      <c r="K3270" s="10" t="str">
        <f t="array" ref="K3270">IFERROR(XLOOKUP(G3270,'Tipo de Carga'!A:A,'Tipo de Carga'!B:B))</f>
        <v>Autoabasto</v>
      </c>
      <c r="L3270" s="10">
        <f t="shared" si="2"/>
        <v>5</v>
      </c>
      <c r="M3270" s="10">
        <f t="shared" si="3"/>
        <v>1</v>
      </c>
      <c r="N3270" s="10">
        <f t="shared" si="4"/>
        <v>2</v>
      </c>
      <c r="O3270" s="10" t="str">
        <f t="array" ref="O3270">IFERROR(XLOOKUP(G3270,'Tipo de Carga'!A:A,'Tipo de Carga'!C:C))</f>
        <v>Diesel</v>
      </c>
    </row>
    <row r="3271">
      <c r="A3271" s="16">
        <v>1874.0</v>
      </c>
      <c r="B3271" s="10" t="str">
        <f t="array" ref="B3271">IFERROR(XLOOKUP(A3271,'Asignacion Feb'!A:A,'Asignacion Feb'!C:C))</f>
        <v>Circuitos</v>
      </c>
      <c r="C3271" s="10" t="str">
        <f t="array" ref="C3271">IFERROR(XLOOKUP(A3271,'Asignacion Feb'!A:A,'Asignacion Feb'!B:B))</f>
        <v>EC-03</v>
      </c>
      <c r="D3271" s="28">
        <v>45689.0</v>
      </c>
      <c r="E3271" s="16" t="s">
        <v>27</v>
      </c>
      <c r="F3271" s="10" t="str">
        <f t="array" ref="F3271">IFERROR(XLOOKUP(E3271,Operadores!A:A,Operadores!B:B))</f>
        <v>CONMAU</v>
      </c>
      <c r="G3271" s="16" t="s">
        <v>17</v>
      </c>
      <c r="H3271" s="13">
        <v>19.40143</v>
      </c>
      <c r="I3271" s="18">
        <v>614.0</v>
      </c>
      <c r="J3271" s="15">
        <f t="shared" si="5"/>
        <v>11912.47802</v>
      </c>
      <c r="K3271" s="10" t="str">
        <f t="array" ref="K3271">IFERROR(XLOOKUP(G3271,'Tipo de Carga'!A:A,'Tipo de Carga'!B:B))</f>
        <v>Autoabasto</v>
      </c>
      <c r="L3271" s="10">
        <f t="shared" si="2"/>
        <v>5</v>
      </c>
      <c r="M3271" s="10">
        <f t="shared" si="3"/>
        <v>1</v>
      </c>
      <c r="N3271" s="10">
        <f t="shared" si="4"/>
        <v>2</v>
      </c>
      <c r="O3271" s="10" t="str">
        <f t="array" ref="O3271">IFERROR(XLOOKUP(G3271,'Tipo de Carga'!A:A,'Tipo de Carga'!C:C))</f>
        <v>Diesel</v>
      </c>
    </row>
    <row r="3272">
      <c r="A3272" s="16">
        <v>1983.0</v>
      </c>
      <c r="B3272" s="10" t="str">
        <f t="array" ref="B3272">IFERROR(XLOOKUP(A3272,'Asignacion Feb'!A:A,'Asignacion Feb'!C:C))</f>
        <v>MeLi asignado SD</v>
      </c>
      <c r="C3272" s="10" t="str">
        <f t="array" ref="C3272">IFERROR(XLOOKUP(A3272,'Asignacion Feb'!A:A,'Asignacion Feb'!B:B))</f>
        <v>EC-05</v>
      </c>
      <c r="D3272" s="28">
        <v>45689.0</v>
      </c>
      <c r="E3272" s="16" t="s">
        <v>199</v>
      </c>
      <c r="F3272" s="10" t="str">
        <f t="array" ref="F3272">IFERROR(XLOOKUP(E3272,Operadores!A:A,Operadores!B:B))</f>
        <v>SANART</v>
      </c>
      <c r="G3272" s="16" t="s">
        <v>17</v>
      </c>
      <c r="H3272" s="13">
        <v>19.40143</v>
      </c>
      <c r="I3272" s="18">
        <v>279.0</v>
      </c>
      <c r="J3272" s="15">
        <f t="shared" si="5"/>
        <v>5412.99897</v>
      </c>
      <c r="K3272" s="10" t="str">
        <f t="array" ref="K3272">IFERROR(XLOOKUP(G3272,'Tipo de Carga'!A:A,'Tipo de Carga'!B:B))</f>
        <v>Autoabasto</v>
      </c>
      <c r="L3272" s="10">
        <f t="shared" si="2"/>
        <v>5</v>
      </c>
      <c r="M3272" s="10">
        <f t="shared" si="3"/>
        <v>1</v>
      </c>
      <c r="N3272" s="10">
        <f t="shared" si="4"/>
        <v>2</v>
      </c>
      <c r="O3272" s="10" t="str">
        <f t="array" ref="O3272">IFERROR(XLOOKUP(G3272,'Tipo de Carga'!A:A,'Tipo de Carga'!C:C))</f>
        <v>Diesel</v>
      </c>
    </row>
    <row r="3273">
      <c r="A3273" s="16">
        <v>1862.0</v>
      </c>
      <c r="B3273" s="10" t="str">
        <f t="array" ref="B3273">IFERROR(XLOOKUP(A3273,'Asignacion Feb'!A:A,'Asignacion Feb'!C:C))</f>
        <v>Circuitos</v>
      </c>
      <c r="C3273" s="10" t="str">
        <f t="array" ref="C3273">IFERROR(XLOOKUP(A3273,'Asignacion Feb'!A:A,'Asignacion Feb'!B:B))</f>
        <v>EC-03</v>
      </c>
      <c r="D3273" s="28">
        <v>45689.0</v>
      </c>
      <c r="E3273" s="16" t="s">
        <v>359</v>
      </c>
      <c r="F3273" s="10" t="str">
        <f t="array" ref="F3273">IFERROR(XLOOKUP(E3273,Operadores!A:A,Operadores!B:B))</f>
        <v>PERRI</v>
      </c>
      <c r="G3273" s="16" t="s">
        <v>17</v>
      </c>
      <c r="H3273" s="13">
        <v>19.40143</v>
      </c>
      <c r="I3273" s="18">
        <v>545.0</v>
      </c>
      <c r="J3273" s="15">
        <f t="shared" si="5"/>
        <v>10573.77935</v>
      </c>
      <c r="K3273" s="10" t="str">
        <f t="array" ref="K3273">IFERROR(XLOOKUP(G3273,'Tipo de Carga'!A:A,'Tipo de Carga'!B:B))</f>
        <v>Autoabasto</v>
      </c>
      <c r="L3273" s="10">
        <f t="shared" si="2"/>
        <v>5</v>
      </c>
      <c r="M3273" s="10">
        <f t="shared" si="3"/>
        <v>1</v>
      </c>
      <c r="N3273" s="10">
        <f t="shared" si="4"/>
        <v>2</v>
      </c>
      <c r="O3273" s="10" t="str">
        <f t="array" ref="O3273">IFERROR(XLOOKUP(G3273,'Tipo de Carga'!A:A,'Tipo de Carga'!C:C))</f>
        <v>Diesel</v>
      </c>
    </row>
    <row r="3274">
      <c r="A3274" s="16">
        <v>1792.0</v>
      </c>
      <c r="B3274" s="10" t="str">
        <f t="array" ref="B3274">IFERROR(XLOOKUP(A3274,'Asignacion Feb'!A:A,'Asignacion Feb'!C:C))</f>
        <v>Available EC-07</v>
      </c>
      <c r="C3274" s="10" t="str">
        <f t="array" ref="C3274">IFERROR(XLOOKUP(A3274,'Asignacion Feb'!A:A,'Asignacion Feb'!B:B))</f>
        <v>EC-07</v>
      </c>
      <c r="D3274" s="28">
        <v>45689.0</v>
      </c>
      <c r="E3274" s="16" t="s">
        <v>207</v>
      </c>
      <c r="F3274" s="10" t="str">
        <f t="array" ref="F3274">IFERROR(XLOOKUP(E3274,Operadores!A:A,Operadores!B:B))</f>
        <v>LOPJOS03</v>
      </c>
      <c r="G3274" s="16" t="s">
        <v>77</v>
      </c>
      <c r="H3274" s="13">
        <v>20.61695</v>
      </c>
      <c r="I3274" s="18">
        <v>299.0</v>
      </c>
      <c r="J3274" s="15">
        <f t="shared" si="5"/>
        <v>6164.46805</v>
      </c>
      <c r="K3274" s="10" t="str">
        <f t="array" ref="K3274">IFERROR(XLOOKUP(G3274,'Tipo de Carga'!A:A,'Tipo de Carga'!B:B))</f>
        <v>Autoabasto</v>
      </c>
      <c r="L3274" s="10">
        <f t="shared" si="2"/>
        <v>5</v>
      </c>
      <c r="M3274" s="10">
        <f t="shared" si="3"/>
        <v>1</v>
      </c>
      <c r="N3274" s="10">
        <f t="shared" si="4"/>
        <v>2</v>
      </c>
      <c r="O3274" s="10" t="str">
        <f t="array" ref="O3274">IFERROR(XLOOKUP(G3274,'Tipo de Carga'!A:A,'Tipo de Carga'!C:C))</f>
        <v>Diesel</v>
      </c>
    </row>
    <row r="3275">
      <c r="A3275" s="16">
        <v>2078.0</v>
      </c>
      <c r="B3275" s="10" t="str">
        <f t="array" ref="B3275">IFERROR(XLOOKUP(A3275,'Asignacion Feb'!A:A,'Asignacion Feb'!C:C))</f>
        <v>Protans</v>
      </c>
      <c r="C3275" s="10" t="str">
        <f t="array" ref="C3275">IFERROR(XLOOKUP(A3275,'Asignacion Feb'!A:A,'Asignacion Feb'!B:B))</f>
        <v>EC-03</v>
      </c>
      <c r="D3275" s="28">
        <v>45689.0</v>
      </c>
      <c r="E3275" s="16" t="s">
        <v>206</v>
      </c>
      <c r="F3275" s="10" t="str">
        <f t="array" ref="F3275">IFERROR(XLOOKUP(E3275,Operadores!A:A,Operadores!B:B))</f>
        <v>PERFE</v>
      </c>
      <c r="G3275" s="16" t="s">
        <v>77</v>
      </c>
      <c r="H3275" s="13">
        <v>20.61695</v>
      </c>
      <c r="I3275" s="18">
        <v>827.0</v>
      </c>
      <c r="J3275" s="15">
        <f t="shared" si="5"/>
        <v>17050.21765</v>
      </c>
      <c r="K3275" s="10" t="str">
        <f t="array" ref="K3275">IFERROR(XLOOKUP(G3275,'Tipo de Carga'!A:A,'Tipo de Carga'!B:B))</f>
        <v>Autoabasto</v>
      </c>
      <c r="L3275" s="10">
        <f t="shared" si="2"/>
        <v>5</v>
      </c>
      <c r="M3275" s="10">
        <f t="shared" si="3"/>
        <v>1</v>
      </c>
      <c r="N3275" s="10">
        <f t="shared" si="4"/>
        <v>2</v>
      </c>
      <c r="O3275" s="10" t="str">
        <f t="array" ref="O3275">IFERROR(XLOOKUP(G3275,'Tipo de Carga'!A:A,'Tipo de Carga'!C:C))</f>
        <v>Diesel</v>
      </c>
    </row>
    <row r="3276">
      <c r="A3276" s="16">
        <v>1806.0</v>
      </c>
      <c r="B3276" s="10" t="str">
        <f t="array" ref="B3276">IFERROR(XLOOKUP(A3276,'Asignacion Feb'!A:A,'Asignacion Feb'!C:C))</f>
        <v>Sayer Full</v>
      </c>
      <c r="C3276" s="10" t="str">
        <f t="array" ref="C3276">IFERROR(XLOOKUP(A3276,'Asignacion Feb'!A:A,'Asignacion Feb'!B:B))</f>
        <v>EC-04</v>
      </c>
      <c r="D3276" s="28">
        <v>45689.0</v>
      </c>
      <c r="E3276" s="16" t="s">
        <v>257</v>
      </c>
      <c r="F3276" s="10" t="str">
        <f t="array" ref="F3276">IFERROR(XLOOKUP(E3276,Operadores!A:A,Operadores!B:B))</f>
        <v>DIAOMA</v>
      </c>
      <c r="G3276" s="16" t="s">
        <v>77</v>
      </c>
      <c r="H3276" s="13">
        <v>20.61695</v>
      </c>
      <c r="I3276" s="18">
        <v>505.0</v>
      </c>
      <c r="J3276" s="15">
        <f t="shared" si="5"/>
        <v>10411.55975</v>
      </c>
      <c r="K3276" s="10" t="str">
        <f t="array" ref="K3276">IFERROR(XLOOKUP(G3276,'Tipo de Carga'!A:A,'Tipo de Carga'!B:B))</f>
        <v>Autoabasto</v>
      </c>
      <c r="L3276" s="10">
        <f t="shared" si="2"/>
        <v>5</v>
      </c>
      <c r="M3276" s="10">
        <f t="shared" si="3"/>
        <v>1</v>
      </c>
      <c r="N3276" s="10">
        <f t="shared" si="4"/>
        <v>2</v>
      </c>
      <c r="O3276" s="10" t="str">
        <f t="array" ref="O3276">IFERROR(XLOOKUP(G3276,'Tipo de Carga'!A:A,'Tipo de Carga'!C:C))</f>
        <v>Diesel</v>
      </c>
    </row>
    <row r="3277">
      <c r="A3277" s="16">
        <v>1848.0</v>
      </c>
      <c r="B3277" s="10" t="str">
        <f t="array" ref="B3277">IFERROR(XLOOKUP(A3277,'Asignacion Feb'!A:A,'Asignacion Feb'!C:C))</f>
        <v>Sayer Sencillo</v>
      </c>
      <c r="C3277" s="10" t="str">
        <f t="array" ref="C3277">IFERROR(XLOOKUP(A3277,'Asignacion Feb'!A:A,'Asignacion Feb'!B:B))</f>
        <v>EC-04</v>
      </c>
      <c r="D3277" s="28">
        <v>45689.0</v>
      </c>
      <c r="E3277" s="16" t="s">
        <v>316</v>
      </c>
      <c r="F3277" s="10" t="str">
        <f t="array" ref="F3277">IFERROR(XLOOKUP(E3277,Operadores!A:A,Operadores!B:B))</f>
        <v>ROSMA</v>
      </c>
      <c r="G3277" s="16" t="s">
        <v>77</v>
      </c>
      <c r="H3277" s="13">
        <v>20.61695</v>
      </c>
      <c r="I3277" s="18">
        <v>560.0</v>
      </c>
      <c r="J3277" s="15">
        <f t="shared" si="5"/>
        <v>11545.492</v>
      </c>
      <c r="K3277" s="10" t="str">
        <f t="array" ref="K3277">IFERROR(XLOOKUP(G3277,'Tipo de Carga'!A:A,'Tipo de Carga'!B:B))</f>
        <v>Autoabasto</v>
      </c>
      <c r="L3277" s="10">
        <f t="shared" si="2"/>
        <v>5</v>
      </c>
      <c r="M3277" s="10">
        <f t="shared" si="3"/>
        <v>1</v>
      </c>
      <c r="N3277" s="10">
        <f t="shared" si="4"/>
        <v>2</v>
      </c>
      <c r="O3277" s="10" t="str">
        <f t="array" ref="O3277">IFERROR(XLOOKUP(G3277,'Tipo de Carga'!A:A,'Tipo de Carga'!C:C))</f>
        <v>Diesel</v>
      </c>
    </row>
    <row r="3278">
      <c r="A3278" s="16">
        <v>309.0</v>
      </c>
      <c r="B3278" s="10" t="str">
        <f t="array" ref="B3278">IFERROR(XLOOKUP(A3278,'Asignacion Feb'!A:A,'Asignacion Feb'!C:C))</f>
        <v>Sayer Thorton</v>
      </c>
      <c r="C3278" s="10" t="str">
        <f t="array" ref="C3278">IFERROR(XLOOKUP(A3278,'Asignacion Feb'!A:A,'Asignacion Feb'!B:B))</f>
        <v>EC-04</v>
      </c>
      <c r="D3278" s="28">
        <v>45689.0</v>
      </c>
      <c r="E3278" s="16" t="s">
        <v>154</v>
      </c>
      <c r="F3278" s="10" t="str">
        <f t="array" ref="F3278">IFERROR(XLOOKUP(E3278,Operadores!A:A,Operadores!B:B))</f>
        <v>REVELI</v>
      </c>
      <c r="G3278" s="16" t="s">
        <v>77</v>
      </c>
      <c r="H3278" s="13">
        <v>20.61695</v>
      </c>
      <c r="I3278" s="18">
        <v>240.0</v>
      </c>
      <c r="J3278" s="15">
        <f t="shared" si="5"/>
        <v>4948.068</v>
      </c>
      <c r="K3278" s="10" t="str">
        <f t="array" ref="K3278">IFERROR(XLOOKUP(G3278,'Tipo de Carga'!A:A,'Tipo de Carga'!B:B))</f>
        <v>Autoabasto</v>
      </c>
      <c r="L3278" s="10">
        <f t="shared" si="2"/>
        <v>5</v>
      </c>
      <c r="M3278" s="10">
        <f t="shared" si="3"/>
        <v>1</v>
      </c>
      <c r="N3278" s="10">
        <f t="shared" si="4"/>
        <v>2</v>
      </c>
      <c r="O3278" s="10" t="str">
        <f t="array" ref="O3278">IFERROR(XLOOKUP(G3278,'Tipo de Carga'!A:A,'Tipo de Carga'!C:C))</f>
        <v>Diesel</v>
      </c>
    </row>
    <row r="3279">
      <c r="A3279" s="16">
        <v>1856.0</v>
      </c>
      <c r="B3279" s="10" t="str">
        <f t="array" ref="B3279">IFERROR(XLOOKUP(A3279,'Asignacion Feb'!A:A,'Asignacion Feb'!C:C))</f>
        <v>Pipas</v>
      </c>
      <c r="C3279" s="10" t="str">
        <f t="array" ref="C3279">IFERROR(XLOOKUP(A3279,'Asignacion Feb'!A:A,'Asignacion Feb'!B:B))</f>
        <v>EC-02</v>
      </c>
      <c r="D3279" s="28">
        <v>45689.0</v>
      </c>
      <c r="E3279" s="16" t="s">
        <v>291</v>
      </c>
      <c r="F3279" s="10" t="str">
        <f t="array" ref="F3279">IFERROR(XLOOKUP(E3279,Operadores!A:A,Operadores!B:B))</f>
        <v>PACJOS</v>
      </c>
      <c r="G3279" s="16" t="s">
        <v>77</v>
      </c>
      <c r="H3279" s="13">
        <v>20.61695</v>
      </c>
      <c r="I3279" s="18">
        <v>826.0</v>
      </c>
      <c r="J3279" s="15">
        <f t="shared" si="5"/>
        <v>17029.6007</v>
      </c>
      <c r="K3279" s="10" t="str">
        <f t="array" ref="K3279">IFERROR(XLOOKUP(G3279,'Tipo de Carga'!A:A,'Tipo de Carga'!B:B))</f>
        <v>Autoabasto</v>
      </c>
      <c r="L3279" s="10">
        <f t="shared" si="2"/>
        <v>5</v>
      </c>
      <c r="M3279" s="10">
        <f t="shared" si="3"/>
        <v>1</v>
      </c>
      <c r="N3279" s="10">
        <f t="shared" si="4"/>
        <v>2</v>
      </c>
      <c r="O3279" s="10" t="str">
        <f t="array" ref="O3279">IFERROR(XLOOKUP(G3279,'Tipo de Carga'!A:A,'Tipo de Carga'!C:C))</f>
        <v>Diesel</v>
      </c>
    </row>
    <row r="3280">
      <c r="A3280" s="16">
        <v>1903.0</v>
      </c>
      <c r="B3280" s="10" t="str">
        <f t="array" ref="B3280">IFERROR(XLOOKUP(A3280,'Asignacion Feb'!A:A,'Asignacion Feb'!C:C))</f>
        <v>Sayer Vuelteros</v>
      </c>
      <c r="C3280" s="10" t="str">
        <f t="array" ref="C3280">IFERROR(XLOOKUP(A3280,'Asignacion Feb'!A:A,'Asignacion Feb'!B:B))</f>
        <v>EC-04</v>
      </c>
      <c r="D3280" s="28">
        <v>45689.0</v>
      </c>
      <c r="E3280" s="16" t="s">
        <v>273</v>
      </c>
      <c r="F3280" s="10" t="str">
        <f t="array" ref="F3280">IFERROR(XLOOKUP(E3280,Operadores!A:A,Operadores!B:B))</f>
        <v>HEREM</v>
      </c>
      <c r="G3280" s="16" t="s">
        <v>77</v>
      </c>
      <c r="H3280" s="13">
        <v>20.61695</v>
      </c>
      <c r="I3280" s="18">
        <v>850.0</v>
      </c>
      <c r="J3280" s="15">
        <f t="shared" si="5"/>
        <v>17524.4075</v>
      </c>
      <c r="K3280" s="10" t="str">
        <f t="array" ref="K3280">IFERROR(XLOOKUP(G3280,'Tipo de Carga'!A:A,'Tipo de Carga'!B:B))</f>
        <v>Autoabasto</v>
      </c>
      <c r="L3280" s="10">
        <f t="shared" si="2"/>
        <v>5</v>
      </c>
      <c r="M3280" s="10">
        <f t="shared" si="3"/>
        <v>1</v>
      </c>
      <c r="N3280" s="10">
        <f t="shared" si="4"/>
        <v>2</v>
      </c>
      <c r="O3280" s="10" t="str">
        <f t="array" ref="O3280">IFERROR(XLOOKUP(G3280,'Tipo de Carga'!A:A,'Tipo de Carga'!C:C))</f>
        <v>Diesel</v>
      </c>
    </row>
    <row r="3281">
      <c r="A3281" s="16">
        <v>1970.0</v>
      </c>
      <c r="B3281" s="10" t="str">
        <f t="array" ref="B3281">IFERROR(XLOOKUP(A3281,'Asignacion Feb'!A:A,'Asignacion Feb'!C:C))</f>
        <v>Sayer Vuelteros</v>
      </c>
      <c r="C3281" s="10" t="str">
        <f t="array" ref="C3281">IFERROR(XLOOKUP(A3281,'Asignacion Feb'!A:A,'Asignacion Feb'!B:B))</f>
        <v>EC-04</v>
      </c>
      <c r="D3281" s="28">
        <v>45689.0</v>
      </c>
      <c r="E3281" s="16" t="s">
        <v>155</v>
      </c>
      <c r="F3281" s="10" t="str">
        <f t="array" ref="F3281">IFERROR(XLOOKUP(E3281,Operadores!A:A,Operadores!B:B))</f>
        <v>HERLEX</v>
      </c>
      <c r="G3281" s="16" t="s">
        <v>77</v>
      </c>
      <c r="H3281" s="13">
        <v>20.61695</v>
      </c>
      <c r="I3281" s="18">
        <v>866.0</v>
      </c>
      <c r="J3281" s="15">
        <f t="shared" si="5"/>
        <v>17854.2787</v>
      </c>
      <c r="K3281" s="10" t="str">
        <f t="array" ref="K3281">IFERROR(XLOOKUP(G3281,'Tipo de Carga'!A:A,'Tipo de Carga'!B:B))</f>
        <v>Autoabasto</v>
      </c>
      <c r="L3281" s="10">
        <f t="shared" si="2"/>
        <v>5</v>
      </c>
      <c r="M3281" s="10">
        <f t="shared" si="3"/>
        <v>1</v>
      </c>
      <c r="N3281" s="10">
        <f t="shared" si="4"/>
        <v>2</v>
      </c>
      <c r="O3281" s="10" t="str">
        <f t="array" ref="O3281">IFERROR(XLOOKUP(G3281,'Tipo de Carga'!A:A,'Tipo de Carga'!C:C))</f>
        <v>Diesel</v>
      </c>
    </row>
    <row r="3282">
      <c r="A3282" s="16">
        <v>2065.0</v>
      </c>
      <c r="B3282" s="10" t="str">
        <f t="array" ref="B3282">IFERROR(XLOOKUP(A3282,'Asignacion Feb'!A:A,'Asignacion Feb'!C:C))</f>
        <v>PISA Gdl</v>
      </c>
      <c r="C3282" s="10" t="str">
        <f t="array" ref="C3282">IFERROR(XLOOKUP(A3282,'Asignacion Feb'!A:A,'Asignacion Feb'!B:B))</f>
        <v>EC-06</v>
      </c>
      <c r="D3282" s="28">
        <v>45689.0</v>
      </c>
      <c r="E3282" s="16" t="s">
        <v>214</v>
      </c>
      <c r="F3282" s="10" t="str">
        <f t="array" ref="F3282">IFERROR(XLOOKUP(E3282,Operadores!A:A,Operadores!B:B))</f>
        <v>GOMIZT</v>
      </c>
      <c r="G3282" s="16" t="s">
        <v>83</v>
      </c>
      <c r="H3282" s="13">
        <v>20.69454</v>
      </c>
      <c r="I3282" s="18">
        <v>120.0</v>
      </c>
      <c r="J3282" s="15">
        <f t="shared" si="5"/>
        <v>2483.3448</v>
      </c>
      <c r="K3282" s="10" t="str">
        <f t="array" ref="K3282">IFERROR(XLOOKUP(G3282,'Tipo de Carga'!A:A,'Tipo de Carga'!B:B))</f>
        <v>Autoabasto</v>
      </c>
      <c r="L3282" s="10">
        <f t="shared" si="2"/>
        <v>5</v>
      </c>
      <c r="M3282" s="10">
        <f t="shared" si="3"/>
        <v>1</v>
      </c>
      <c r="N3282" s="10">
        <f t="shared" si="4"/>
        <v>2</v>
      </c>
      <c r="O3282" s="10" t="str">
        <f t="array" ref="O3282">IFERROR(XLOOKUP(G3282,'Tipo de Carga'!A:A,'Tipo de Carga'!C:C))</f>
        <v>Diesel</v>
      </c>
    </row>
    <row r="3283">
      <c r="A3283" s="16">
        <v>2085.0</v>
      </c>
      <c r="B3283" s="10" t="str">
        <f t="array" ref="B3283">IFERROR(XLOOKUP(A3283,'Asignacion Feb'!A:A,'Asignacion Feb'!C:C))</f>
        <v>PISA Gdl</v>
      </c>
      <c r="C3283" s="10" t="str">
        <f t="array" ref="C3283">IFERROR(XLOOKUP(A3283,'Asignacion Feb'!A:A,'Asignacion Feb'!B:B))</f>
        <v>EC-06</v>
      </c>
      <c r="D3283" s="28">
        <v>45689.0</v>
      </c>
      <c r="E3283" s="16" t="s">
        <v>416</v>
      </c>
      <c r="F3283" s="10" t="str">
        <f t="array" ref="F3283">IFERROR(XLOOKUP(E3283,Operadores!A:A,Operadores!B:B))</f>
        <v>MARLUI02</v>
      </c>
      <c r="G3283" s="16" t="s">
        <v>83</v>
      </c>
      <c r="H3283" s="13">
        <v>20.69454</v>
      </c>
      <c r="I3283" s="18">
        <v>685.0</v>
      </c>
      <c r="J3283" s="15">
        <f t="shared" si="5"/>
        <v>14175.7599</v>
      </c>
      <c r="K3283" s="10" t="str">
        <f t="array" ref="K3283">IFERROR(XLOOKUP(G3283,'Tipo de Carga'!A:A,'Tipo de Carga'!B:B))</f>
        <v>Autoabasto</v>
      </c>
      <c r="L3283" s="10">
        <f t="shared" si="2"/>
        <v>5</v>
      </c>
      <c r="M3283" s="10">
        <f t="shared" si="3"/>
        <v>1</v>
      </c>
      <c r="N3283" s="10">
        <f t="shared" si="4"/>
        <v>2</v>
      </c>
      <c r="O3283" s="10" t="str">
        <f t="array" ref="O3283">IFERROR(XLOOKUP(G3283,'Tipo de Carga'!A:A,'Tipo de Carga'!C:C))</f>
        <v>Diesel</v>
      </c>
    </row>
    <row r="3284">
      <c r="A3284" s="16">
        <v>2060.0</v>
      </c>
      <c r="B3284" s="10" t="str">
        <f t="array" ref="B3284">IFERROR(XLOOKUP(A3284,'Asignacion Feb'!A:A,'Asignacion Feb'!C:C))</f>
        <v>PISA Gdl</v>
      </c>
      <c r="C3284" s="10" t="str">
        <f t="array" ref="C3284">IFERROR(XLOOKUP(A3284,'Asignacion Feb'!A:A,'Asignacion Feb'!B:B))</f>
        <v>EC-06</v>
      </c>
      <c r="D3284" s="28">
        <v>45689.0</v>
      </c>
      <c r="E3284" s="16" t="s">
        <v>16</v>
      </c>
      <c r="F3284" s="10" t="str">
        <f t="array" ref="F3284">IFERROR(XLOOKUP(E3284,Operadores!A:A,Operadores!B:B))</f>
        <v>VALGUS</v>
      </c>
      <c r="G3284" s="16" t="s">
        <v>83</v>
      </c>
      <c r="H3284" s="13">
        <v>20.69454</v>
      </c>
      <c r="I3284" s="18">
        <v>660.0</v>
      </c>
      <c r="J3284" s="15">
        <f t="shared" si="5"/>
        <v>13658.3964</v>
      </c>
      <c r="K3284" s="10" t="str">
        <f t="array" ref="K3284">IFERROR(XLOOKUP(G3284,'Tipo de Carga'!A:A,'Tipo de Carga'!B:B))</f>
        <v>Autoabasto</v>
      </c>
      <c r="L3284" s="10">
        <f t="shared" si="2"/>
        <v>5</v>
      </c>
      <c r="M3284" s="10">
        <f t="shared" si="3"/>
        <v>1</v>
      </c>
      <c r="N3284" s="10">
        <f t="shared" si="4"/>
        <v>2</v>
      </c>
      <c r="O3284" s="10" t="str">
        <f t="array" ref="O3284">IFERROR(XLOOKUP(G3284,'Tipo de Carga'!A:A,'Tipo de Carga'!C:C))</f>
        <v>Diesel</v>
      </c>
    </row>
    <row r="3285">
      <c r="A3285" s="16">
        <v>1881.0</v>
      </c>
      <c r="B3285" s="10" t="str">
        <f t="array" ref="B3285">IFERROR(XLOOKUP(A3285,'Asignacion Feb'!A:A,'Asignacion Feb'!C:C))</f>
        <v>Circuitos</v>
      </c>
      <c r="C3285" s="10" t="str">
        <f t="array" ref="C3285">IFERROR(XLOOKUP(A3285,'Asignacion Feb'!A:A,'Asignacion Feb'!B:B))</f>
        <v>EC-03</v>
      </c>
      <c r="D3285" s="28">
        <v>45689.0</v>
      </c>
      <c r="E3285" s="16" t="s">
        <v>156</v>
      </c>
      <c r="F3285" s="10" t="str">
        <f t="array" ref="F3285">IFERROR(XLOOKUP(E3285,Operadores!A:A,Operadores!B:B))</f>
        <v>CERJER</v>
      </c>
      <c r="G3285" s="16" t="s">
        <v>83</v>
      </c>
      <c r="H3285" s="13">
        <v>20.69454</v>
      </c>
      <c r="I3285" s="18">
        <v>101.0</v>
      </c>
      <c r="J3285" s="15">
        <f t="shared" si="5"/>
        <v>2090.14854</v>
      </c>
      <c r="K3285" s="10" t="str">
        <f t="array" ref="K3285">IFERROR(XLOOKUP(G3285,'Tipo de Carga'!A:A,'Tipo de Carga'!B:B))</f>
        <v>Autoabasto</v>
      </c>
      <c r="L3285" s="10">
        <f t="shared" si="2"/>
        <v>5</v>
      </c>
      <c r="M3285" s="10">
        <f t="shared" si="3"/>
        <v>1</v>
      </c>
      <c r="N3285" s="10">
        <f t="shared" si="4"/>
        <v>2</v>
      </c>
      <c r="O3285" s="10" t="str">
        <f t="array" ref="O3285">IFERROR(XLOOKUP(G3285,'Tipo de Carga'!A:A,'Tipo de Carga'!C:C))</f>
        <v>Diesel</v>
      </c>
    </row>
    <row r="3286">
      <c r="A3286" s="16">
        <v>1877.0</v>
      </c>
      <c r="B3286" s="10" t="str">
        <f t="array" ref="B3286">IFERROR(XLOOKUP(A3286,'Asignacion Feb'!A:A,'Asignacion Feb'!C:C))</f>
        <v>Circuitos</v>
      </c>
      <c r="C3286" s="10" t="str">
        <f t="array" ref="C3286">IFERROR(XLOOKUP(A3286,'Asignacion Feb'!A:A,'Asignacion Feb'!B:B))</f>
        <v>EC-03</v>
      </c>
      <c r="D3286" s="28">
        <v>45689.0</v>
      </c>
      <c r="E3286" s="16" t="s">
        <v>211</v>
      </c>
      <c r="F3286" s="10" t="str">
        <f t="array" ref="F3286">IFERROR(XLOOKUP(E3286,Operadores!A:A,Operadores!B:B))</f>
        <v>GRERI</v>
      </c>
      <c r="G3286" s="16" t="s">
        <v>83</v>
      </c>
      <c r="H3286" s="13">
        <v>20.69454</v>
      </c>
      <c r="I3286" s="18">
        <v>470.0</v>
      </c>
      <c r="J3286" s="15">
        <f t="shared" si="5"/>
        <v>9726.4338</v>
      </c>
      <c r="K3286" s="10" t="str">
        <f t="array" ref="K3286">IFERROR(XLOOKUP(G3286,'Tipo de Carga'!A:A,'Tipo de Carga'!B:B))</f>
        <v>Autoabasto</v>
      </c>
      <c r="L3286" s="10">
        <f t="shared" si="2"/>
        <v>5</v>
      </c>
      <c r="M3286" s="10">
        <f t="shared" si="3"/>
        <v>1</v>
      </c>
      <c r="N3286" s="10">
        <f t="shared" si="4"/>
        <v>2</v>
      </c>
      <c r="O3286" s="10" t="str">
        <f t="array" ref="O3286">IFERROR(XLOOKUP(G3286,'Tipo de Carga'!A:A,'Tipo de Carga'!C:C))</f>
        <v>Diesel</v>
      </c>
    </row>
    <row r="3287">
      <c r="A3287" s="16">
        <v>1740.0</v>
      </c>
      <c r="B3287" s="10" t="str">
        <f t="array" ref="B3287">IFERROR(XLOOKUP(A3287,'Asignacion Feb'!A:A,'Asignacion Feb'!C:C))</f>
        <v>Available EC-06</v>
      </c>
      <c r="C3287" s="10" t="str">
        <f t="array" ref="C3287">IFERROR(XLOOKUP(A3287,'Asignacion Feb'!A:A,'Asignacion Feb'!B:B))</f>
        <v>EC-06</v>
      </c>
      <c r="D3287" s="28">
        <v>45689.0</v>
      </c>
      <c r="E3287" s="16" t="s">
        <v>386</v>
      </c>
      <c r="F3287" s="10" t="str">
        <f t="array" ref="F3287">IFERROR(XLOOKUP(E3287,Operadores!A:A,Operadores!B:B))</f>
        <v>MARJON</v>
      </c>
      <c r="G3287" s="16" t="s">
        <v>83</v>
      </c>
      <c r="H3287" s="13">
        <v>20.69454</v>
      </c>
      <c r="I3287" s="18">
        <v>473.0</v>
      </c>
      <c r="J3287" s="15">
        <f t="shared" si="5"/>
        <v>9788.51742</v>
      </c>
      <c r="K3287" s="10" t="str">
        <f t="array" ref="K3287">IFERROR(XLOOKUP(G3287,'Tipo de Carga'!A:A,'Tipo de Carga'!B:B))</f>
        <v>Autoabasto</v>
      </c>
      <c r="L3287" s="10">
        <f t="shared" si="2"/>
        <v>5</v>
      </c>
      <c r="M3287" s="10">
        <f t="shared" si="3"/>
        <v>1</v>
      </c>
      <c r="N3287" s="10">
        <f t="shared" si="4"/>
        <v>2</v>
      </c>
      <c r="O3287" s="10" t="str">
        <f t="array" ref="O3287">IFERROR(XLOOKUP(G3287,'Tipo de Carga'!A:A,'Tipo de Carga'!C:C))</f>
        <v>Diesel</v>
      </c>
    </row>
    <row r="3288">
      <c r="A3288" s="16">
        <v>2061.0</v>
      </c>
      <c r="B3288" s="10" t="str">
        <f t="array" ref="B3288">IFERROR(XLOOKUP(A3288,'Asignacion Feb'!A:A,'Asignacion Feb'!C:C))</f>
        <v>PISA Gdl</v>
      </c>
      <c r="C3288" s="10" t="str">
        <f t="array" ref="C3288">IFERROR(XLOOKUP(A3288,'Asignacion Feb'!A:A,'Asignacion Feb'!B:B))</f>
        <v>EC-06</v>
      </c>
      <c r="D3288" s="28">
        <v>45689.0</v>
      </c>
      <c r="E3288" s="16" t="s">
        <v>215</v>
      </c>
      <c r="F3288" s="10" t="str">
        <f t="array" ref="F3288">IFERROR(XLOOKUP(E3288,Operadores!A:A,Operadores!B:B))</f>
        <v>RESEDU</v>
      </c>
      <c r="G3288" s="16" t="s">
        <v>83</v>
      </c>
      <c r="H3288" s="13">
        <v>20.69454</v>
      </c>
      <c r="I3288" s="18">
        <v>486.0</v>
      </c>
      <c r="J3288" s="15">
        <f t="shared" si="5"/>
        <v>10057.54644</v>
      </c>
      <c r="K3288" s="10" t="str">
        <f t="array" ref="K3288">IFERROR(XLOOKUP(G3288,'Tipo de Carga'!A:A,'Tipo de Carga'!B:B))</f>
        <v>Autoabasto</v>
      </c>
      <c r="L3288" s="10">
        <f t="shared" si="2"/>
        <v>5</v>
      </c>
      <c r="M3288" s="10">
        <f t="shared" si="3"/>
        <v>1</v>
      </c>
      <c r="N3288" s="10">
        <f t="shared" si="4"/>
        <v>2</v>
      </c>
      <c r="O3288" s="10" t="str">
        <f t="array" ref="O3288">IFERROR(XLOOKUP(G3288,'Tipo de Carga'!A:A,'Tipo de Carga'!C:C))</f>
        <v>Diesel</v>
      </c>
    </row>
    <row r="3289">
      <c r="A3289" s="16">
        <v>2091.0</v>
      </c>
      <c r="B3289" s="10" t="str">
        <f t="array" ref="B3289">IFERROR(XLOOKUP(A3289,'Asignacion Feb'!A:A,'Asignacion Feb'!C:C))</f>
        <v>Circuitos</v>
      </c>
      <c r="C3289" s="10" t="str">
        <f t="array" ref="C3289">IFERROR(XLOOKUP(A3289,'Asignacion Feb'!A:A,'Asignacion Feb'!B:B))</f>
        <v>EC-03</v>
      </c>
      <c r="D3289" s="28">
        <v>45689.0</v>
      </c>
      <c r="E3289" s="16" t="s">
        <v>49</v>
      </c>
      <c r="F3289" s="10" t="str">
        <f t="array" ref="F3289">IFERROR(XLOOKUP(E3289,Operadores!A:A,Operadores!B:B))</f>
        <v>ORTJES</v>
      </c>
      <c r="G3289" s="16" t="s">
        <v>86</v>
      </c>
      <c r="H3289" s="13">
        <v>19.38</v>
      </c>
      <c r="I3289" s="18">
        <v>340.0</v>
      </c>
      <c r="J3289" s="15">
        <f t="shared" si="5"/>
        <v>6589.2</v>
      </c>
      <c r="K3289" s="10" t="str">
        <f t="array" ref="K3289">IFERROR(XLOOKUP(G3289,'Tipo de Carga'!A:A,'Tipo de Carga'!B:B))</f>
        <v>Autoabasto</v>
      </c>
      <c r="L3289" s="10">
        <f t="shared" si="2"/>
        <v>5</v>
      </c>
      <c r="M3289" s="10">
        <f t="shared" si="3"/>
        <v>1</v>
      </c>
      <c r="N3289" s="10">
        <f t="shared" si="4"/>
        <v>2</v>
      </c>
      <c r="O3289" s="10" t="str">
        <f t="array" ref="O3289">IFERROR(XLOOKUP(G3289,'Tipo de Carga'!A:A,'Tipo de Carga'!C:C))</f>
        <v>Diesel</v>
      </c>
    </row>
    <row r="3290">
      <c r="A3290" s="16">
        <v>2084.0</v>
      </c>
      <c r="B3290" s="10" t="str">
        <f t="array" ref="B3290">IFERROR(XLOOKUP(A3290,'Asignacion Feb'!A:A,'Asignacion Feb'!C:C))</f>
        <v>PISA Gdl</v>
      </c>
      <c r="C3290" s="10" t="str">
        <f t="array" ref="C3290">IFERROR(XLOOKUP(A3290,'Asignacion Feb'!A:A,'Asignacion Feb'!B:B))</f>
        <v>EC-06</v>
      </c>
      <c r="D3290" s="28">
        <v>45689.0</v>
      </c>
      <c r="E3290" s="16" t="s">
        <v>216</v>
      </c>
      <c r="F3290" s="10" t="str">
        <f t="array" ref="F3290">IFERROR(XLOOKUP(E3290,Operadores!A:A,Operadores!B:B))</f>
        <v>LOPEDU</v>
      </c>
      <c r="G3290" s="16" t="s">
        <v>86</v>
      </c>
      <c r="H3290" s="13">
        <v>19.38</v>
      </c>
      <c r="I3290" s="18">
        <v>480.0</v>
      </c>
      <c r="J3290" s="15">
        <f t="shared" si="5"/>
        <v>9302.4</v>
      </c>
      <c r="K3290" s="10" t="str">
        <f t="array" ref="K3290">IFERROR(XLOOKUP(G3290,'Tipo de Carga'!A:A,'Tipo de Carga'!B:B))</f>
        <v>Autoabasto</v>
      </c>
      <c r="L3290" s="10">
        <f t="shared" si="2"/>
        <v>5</v>
      </c>
      <c r="M3290" s="10">
        <f t="shared" si="3"/>
        <v>1</v>
      </c>
      <c r="N3290" s="10">
        <f t="shared" si="4"/>
        <v>2</v>
      </c>
      <c r="O3290" s="10" t="str">
        <f t="array" ref="O3290">IFERROR(XLOOKUP(G3290,'Tipo de Carga'!A:A,'Tipo de Carga'!C:C))</f>
        <v>Diesel</v>
      </c>
    </row>
    <row r="3291">
      <c r="A3291" s="16">
        <v>1909.0</v>
      </c>
      <c r="B3291" s="10" t="str">
        <f t="array" ref="B3291">IFERROR(XLOOKUP(A3291,'Asignacion Feb'!A:A,'Asignacion Feb'!C:C))</f>
        <v>Circuitos</v>
      </c>
      <c r="C3291" s="10" t="str">
        <f t="array" ref="C3291">IFERROR(XLOOKUP(A3291,'Asignacion Feb'!A:A,'Asignacion Feb'!B:B))</f>
        <v>EC-03</v>
      </c>
      <c r="D3291" s="28">
        <v>45689.0</v>
      </c>
      <c r="E3291" s="16" t="s">
        <v>347</v>
      </c>
      <c r="F3291" s="10" t="str">
        <f t="array" ref="F3291">IFERROR(XLOOKUP(E3291,Operadores!A:A,Operadores!B:B))</f>
        <v>ZUÑDAV</v>
      </c>
      <c r="G3291" s="16" t="s">
        <v>86</v>
      </c>
      <c r="H3291" s="13">
        <v>19.38</v>
      </c>
      <c r="I3291" s="18">
        <v>730.0</v>
      </c>
      <c r="J3291" s="15">
        <f t="shared" si="5"/>
        <v>14147.4</v>
      </c>
      <c r="K3291" s="10" t="str">
        <f t="array" ref="K3291">IFERROR(XLOOKUP(G3291,'Tipo de Carga'!A:A,'Tipo de Carga'!B:B))</f>
        <v>Autoabasto</v>
      </c>
      <c r="L3291" s="10">
        <f t="shared" si="2"/>
        <v>5</v>
      </c>
      <c r="M3291" s="10">
        <f t="shared" si="3"/>
        <v>1</v>
      </c>
      <c r="N3291" s="10">
        <f t="shared" si="4"/>
        <v>2</v>
      </c>
      <c r="O3291" s="10" t="str">
        <f t="array" ref="O3291">IFERROR(XLOOKUP(G3291,'Tipo de Carga'!A:A,'Tipo de Carga'!C:C))</f>
        <v>Diesel</v>
      </c>
    </row>
    <row r="3292">
      <c r="A3292" s="16">
        <v>1945.0</v>
      </c>
      <c r="B3292" s="10" t="str">
        <f t="array" ref="B3292">IFERROR(XLOOKUP(A3292,'Asignacion Feb'!A:A,'Asignacion Feb'!C:C))</f>
        <v>MeLi asignado SD</v>
      </c>
      <c r="C3292" s="10" t="str">
        <f t="array" ref="C3292">IFERROR(XLOOKUP(A3292,'Asignacion Feb'!A:A,'Asignacion Feb'!B:B))</f>
        <v>EC-05</v>
      </c>
      <c r="D3292" s="28">
        <v>45689.0</v>
      </c>
      <c r="E3292" s="16" t="s">
        <v>61</v>
      </c>
      <c r="F3292" s="10" t="str">
        <f t="array" ref="F3292">IFERROR(XLOOKUP(E3292,Operadores!A:A,Operadores!B:B))</f>
        <v>MUÑCEC</v>
      </c>
      <c r="G3292" s="16" t="s">
        <v>33</v>
      </c>
      <c r="H3292" s="13">
        <v>19.29</v>
      </c>
      <c r="I3292" s="18">
        <v>428.0</v>
      </c>
      <c r="J3292" s="15">
        <f t="shared" si="5"/>
        <v>8256.12</v>
      </c>
      <c r="K3292" s="10" t="str">
        <f t="array" ref="K3292">IFERROR(XLOOKUP(G3292,'Tipo de Carga'!A:A,'Tipo de Carga'!B:B))</f>
        <v>Autoabasto</v>
      </c>
      <c r="L3292" s="10">
        <f t="shared" si="2"/>
        <v>5</v>
      </c>
      <c r="M3292" s="10">
        <f t="shared" si="3"/>
        <v>1</v>
      </c>
      <c r="N3292" s="10">
        <f t="shared" si="4"/>
        <v>2</v>
      </c>
      <c r="O3292" s="10" t="str">
        <f t="array" ref="O3292">IFERROR(XLOOKUP(G3292,'Tipo de Carga'!A:A,'Tipo de Carga'!C:C))</f>
        <v>Diesel</v>
      </c>
    </row>
    <row r="3293">
      <c r="A3293" s="16">
        <v>1789.0</v>
      </c>
      <c r="B3293" s="10" t="str">
        <f t="array" ref="B3293">IFERROR(XLOOKUP(A3293,'Asignacion Feb'!A:A,'Asignacion Feb'!C:C))</f>
        <v>Hisense</v>
      </c>
      <c r="C3293" s="10" t="str">
        <f t="array" ref="C3293">IFERROR(XLOOKUP(A3293,'Asignacion Feb'!A:A,'Asignacion Feb'!B:B))</f>
        <v>EC-02</v>
      </c>
      <c r="D3293" s="28">
        <v>45689.0</v>
      </c>
      <c r="E3293" s="16" t="s">
        <v>114</v>
      </c>
      <c r="F3293" s="10" t="str">
        <f t="array" ref="F3293">IFERROR(XLOOKUP(E3293,Operadores!A:A,Operadores!B:B))</f>
        <v>ACOFED</v>
      </c>
      <c r="G3293" s="16" t="s">
        <v>33</v>
      </c>
      <c r="H3293" s="13">
        <v>19.29</v>
      </c>
      <c r="I3293" s="18">
        <v>873.0</v>
      </c>
      <c r="J3293" s="15">
        <f t="shared" si="5"/>
        <v>16840.17</v>
      </c>
      <c r="K3293" s="10" t="str">
        <f t="array" ref="K3293">IFERROR(XLOOKUP(G3293,'Tipo de Carga'!A:A,'Tipo de Carga'!B:B))</f>
        <v>Autoabasto</v>
      </c>
      <c r="L3293" s="10">
        <f t="shared" si="2"/>
        <v>5</v>
      </c>
      <c r="M3293" s="10">
        <f t="shared" si="3"/>
        <v>1</v>
      </c>
      <c r="N3293" s="10">
        <f t="shared" si="4"/>
        <v>2</v>
      </c>
      <c r="O3293" s="10" t="str">
        <f t="array" ref="O3293">IFERROR(XLOOKUP(G3293,'Tipo de Carga'!A:A,'Tipo de Carga'!C:C))</f>
        <v>Diesel</v>
      </c>
    </row>
    <row r="3294">
      <c r="A3294" s="16">
        <v>2070.0</v>
      </c>
      <c r="B3294" s="10" t="str">
        <f t="array" ref="B3294">IFERROR(XLOOKUP(A3294,'Asignacion Feb'!A:A,'Asignacion Feb'!C:C))</f>
        <v>PISA Gdl</v>
      </c>
      <c r="C3294" s="10" t="str">
        <f t="array" ref="C3294">IFERROR(XLOOKUP(A3294,'Asignacion Feb'!A:A,'Asignacion Feb'!B:B))</f>
        <v>EC-06</v>
      </c>
      <c r="D3294" s="28">
        <v>45689.0</v>
      </c>
      <c r="E3294" s="16" t="s">
        <v>260</v>
      </c>
      <c r="F3294" s="10" t="str">
        <f t="array" ref="F3294">IFERROR(XLOOKUP(E3294,Operadores!A:A,Operadores!B:B))</f>
        <v>HUELUI</v>
      </c>
      <c r="G3294" s="16" t="s">
        <v>33</v>
      </c>
      <c r="H3294" s="13">
        <v>19.29</v>
      </c>
      <c r="I3294" s="18">
        <v>446.0</v>
      </c>
      <c r="J3294" s="15">
        <f t="shared" si="5"/>
        <v>8603.34</v>
      </c>
      <c r="K3294" s="10" t="str">
        <f t="array" ref="K3294">IFERROR(XLOOKUP(G3294,'Tipo de Carga'!A:A,'Tipo de Carga'!B:B))</f>
        <v>Autoabasto</v>
      </c>
      <c r="L3294" s="10">
        <f t="shared" si="2"/>
        <v>5</v>
      </c>
      <c r="M3294" s="10">
        <f t="shared" si="3"/>
        <v>1</v>
      </c>
      <c r="N3294" s="10">
        <f t="shared" si="4"/>
        <v>2</v>
      </c>
      <c r="O3294" s="10" t="str">
        <f t="array" ref="O3294">IFERROR(XLOOKUP(G3294,'Tipo de Carga'!A:A,'Tipo de Carga'!C:C))</f>
        <v>Diesel</v>
      </c>
    </row>
    <row r="3295">
      <c r="A3295" s="16">
        <v>2013.0</v>
      </c>
      <c r="B3295" s="10" t="str">
        <f t="array" ref="B3295">IFERROR(XLOOKUP(A3295,'Asignacion Feb'!A:A,'Asignacion Feb'!C:C))</f>
        <v>MeLi Dedicado Merida</v>
      </c>
      <c r="C3295" s="10" t="str">
        <f t="array" ref="C3295">IFERROR(XLOOKUP(A3295,'Asignacion Feb'!A:A,'Asignacion Feb'!B:B))</f>
        <v>EC-05</v>
      </c>
      <c r="D3295" s="28">
        <v>45689.0</v>
      </c>
      <c r="E3295" s="16" t="s">
        <v>35</v>
      </c>
      <c r="F3295" s="10" t="str">
        <f t="array" ref="F3295">IFERROR(XLOOKUP(E3295,Operadores!A:A,Operadores!B:B))</f>
        <v>MONENR</v>
      </c>
      <c r="G3295" s="16" t="s">
        <v>33</v>
      </c>
      <c r="H3295" s="13">
        <v>19.29</v>
      </c>
      <c r="I3295" s="18">
        <v>317.0</v>
      </c>
      <c r="J3295" s="15">
        <f t="shared" si="5"/>
        <v>6114.93</v>
      </c>
      <c r="K3295" s="10" t="str">
        <f t="array" ref="K3295">IFERROR(XLOOKUP(G3295,'Tipo de Carga'!A:A,'Tipo de Carga'!B:B))</f>
        <v>Autoabasto</v>
      </c>
      <c r="L3295" s="10">
        <f t="shared" si="2"/>
        <v>5</v>
      </c>
      <c r="M3295" s="10">
        <f t="shared" si="3"/>
        <v>1</v>
      </c>
      <c r="N3295" s="10">
        <f t="shared" si="4"/>
        <v>2</v>
      </c>
      <c r="O3295" s="10" t="str">
        <f t="array" ref="O3295">IFERROR(XLOOKUP(G3295,'Tipo de Carga'!A:A,'Tipo de Carga'!C:C))</f>
        <v>Diesel</v>
      </c>
    </row>
    <row r="3296">
      <c r="A3296" s="16">
        <v>1954.0</v>
      </c>
      <c r="B3296" s="10" t="str">
        <f t="array" ref="B3296">IFERROR(XLOOKUP(A3296,'Asignacion Feb'!A:A,'Asignacion Feb'!C:C))</f>
        <v>MeLi asignado SD</v>
      </c>
      <c r="C3296" s="10" t="str">
        <f t="array" ref="C3296">IFERROR(XLOOKUP(A3296,'Asignacion Feb'!A:A,'Asignacion Feb'!B:B))</f>
        <v>EC-05</v>
      </c>
      <c r="D3296" s="28">
        <v>45689.0</v>
      </c>
      <c r="E3296" s="16" t="s">
        <v>341</v>
      </c>
      <c r="F3296" s="10" t="str">
        <f t="array" ref="F3296">IFERROR(XLOOKUP(E3296,Operadores!A:A,Operadores!B:B))</f>
        <v>ESTZAI</v>
      </c>
      <c r="G3296" s="16" t="s">
        <v>33</v>
      </c>
      <c r="H3296" s="13">
        <v>19.29</v>
      </c>
      <c r="I3296" s="18">
        <v>599.0</v>
      </c>
      <c r="J3296" s="15">
        <f t="shared" si="5"/>
        <v>11554.71</v>
      </c>
      <c r="K3296" s="10" t="str">
        <f t="array" ref="K3296">IFERROR(XLOOKUP(G3296,'Tipo de Carga'!A:A,'Tipo de Carga'!B:B))</f>
        <v>Autoabasto</v>
      </c>
      <c r="L3296" s="10">
        <f t="shared" si="2"/>
        <v>5</v>
      </c>
      <c r="M3296" s="10">
        <f t="shared" si="3"/>
        <v>1</v>
      </c>
      <c r="N3296" s="10">
        <f t="shared" si="4"/>
        <v>2</v>
      </c>
      <c r="O3296" s="10" t="str">
        <f t="array" ref="O3296">IFERROR(XLOOKUP(G3296,'Tipo de Carga'!A:A,'Tipo de Carga'!C:C))</f>
        <v>Diesel</v>
      </c>
    </row>
    <row r="3297">
      <c r="A3297" s="16">
        <v>1722.0</v>
      </c>
      <c r="B3297" s="10" t="str">
        <f t="array" ref="B3297">IFERROR(XLOOKUP(A3297,'Asignacion Feb'!A:A,'Asignacion Feb'!C:C))</f>
        <v>Wm Full</v>
      </c>
      <c r="C3297" s="10" t="str">
        <f t="array" ref="C3297">IFERROR(XLOOKUP(A3297,'Asignacion Feb'!A:A,'Asignacion Feb'!B:B))</f>
        <v>EC-08</v>
      </c>
      <c r="D3297" s="28">
        <v>45689.0</v>
      </c>
      <c r="E3297" s="16" t="s">
        <v>168</v>
      </c>
      <c r="F3297" s="10" t="str">
        <f t="array" ref="F3297">IFERROR(XLOOKUP(E3297,Operadores!A:A,Operadores!B:B))</f>
        <v>RICFRA</v>
      </c>
      <c r="G3297" s="16" t="s">
        <v>39</v>
      </c>
      <c r="H3297" s="13">
        <v>20.4273</v>
      </c>
      <c r="I3297" s="18">
        <v>465.0</v>
      </c>
      <c r="J3297" s="15">
        <f t="shared" si="5"/>
        <v>9498.6945</v>
      </c>
      <c r="K3297" s="10" t="str">
        <f t="array" ref="K3297">IFERROR(XLOOKUP(G3297,'Tipo de Carga'!A:A,'Tipo de Carga'!B:B))</f>
        <v>Autoabasto</v>
      </c>
      <c r="L3297" s="10">
        <f t="shared" si="2"/>
        <v>5</v>
      </c>
      <c r="M3297" s="10">
        <f t="shared" si="3"/>
        <v>1</v>
      </c>
      <c r="N3297" s="10">
        <f t="shared" si="4"/>
        <v>2</v>
      </c>
      <c r="O3297" s="10" t="str">
        <f t="array" ref="O3297">IFERROR(XLOOKUP(G3297,'Tipo de Carga'!A:A,'Tipo de Carga'!C:C))</f>
        <v>Diesel</v>
      </c>
    </row>
    <row r="3298">
      <c r="A3298" s="16">
        <v>2006.0</v>
      </c>
      <c r="B3298" s="10" t="str">
        <f t="array" ref="B3298">IFERROR(XLOOKUP(A3298,'Asignacion Feb'!A:A,'Asignacion Feb'!C:C))</f>
        <v>MeLi Dedicado Merida</v>
      </c>
      <c r="C3298" s="10" t="str">
        <f t="array" ref="C3298">IFERROR(XLOOKUP(A3298,'Asignacion Feb'!A:A,'Asignacion Feb'!B:B))</f>
        <v>EC-05</v>
      </c>
      <c r="D3298" s="28">
        <v>45689.0</v>
      </c>
      <c r="E3298" s="16" t="s">
        <v>178</v>
      </c>
      <c r="F3298" s="10" t="str">
        <f t="array" ref="F3298">IFERROR(XLOOKUP(E3298,Operadores!A:A,Operadores!B:B))</f>
        <v>ESTAN</v>
      </c>
      <c r="G3298" s="16" t="s">
        <v>39</v>
      </c>
      <c r="H3298" s="13">
        <v>20.4273</v>
      </c>
      <c r="I3298" s="18">
        <v>410.0</v>
      </c>
      <c r="J3298" s="15">
        <f t="shared" si="5"/>
        <v>8375.193</v>
      </c>
      <c r="K3298" s="10" t="str">
        <f t="array" ref="K3298">IFERROR(XLOOKUP(G3298,'Tipo de Carga'!A:A,'Tipo de Carga'!B:B))</f>
        <v>Autoabasto</v>
      </c>
      <c r="L3298" s="10">
        <f t="shared" si="2"/>
        <v>5</v>
      </c>
      <c r="M3298" s="10">
        <f t="shared" si="3"/>
        <v>1</v>
      </c>
      <c r="N3298" s="10">
        <f t="shared" si="4"/>
        <v>2</v>
      </c>
      <c r="O3298" s="10" t="str">
        <f t="array" ref="O3298">IFERROR(XLOOKUP(G3298,'Tipo de Carga'!A:A,'Tipo de Carga'!C:C))</f>
        <v>Diesel</v>
      </c>
    </row>
    <row r="3299">
      <c r="A3299" s="16">
        <v>1819.0</v>
      </c>
      <c r="B3299" s="10" t="str">
        <f t="array" ref="B3299">IFERROR(XLOOKUP(A3299,'Asignacion Feb'!A:A,'Asignacion Feb'!C:C))</f>
        <v>Wm Full</v>
      </c>
      <c r="C3299" s="10" t="str">
        <f t="array" ref="C3299">IFERROR(XLOOKUP(A3299,'Asignacion Feb'!A:A,'Asignacion Feb'!B:B))</f>
        <v>EC-08</v>
      </c>
      <c r="D3299" s="28">
        <v>45689.0</v>
      </c>
      <c r="E3299" s="16" t="s">
        <v>221</v>
      </c>
      <c r="F3299" s="10" t="str">
        <f t="array" ref="F3299">IFERROR(XLOOKUP(E3299,Operadores!A:A,Operadores!B:B))</f>
        <v>ALVGAB</v>
      </c>
      <c r="G3299" s="16" t="s">
        <v>39</v>
      </c>
      <c r="H3299" s="13">
        <v>20.4273</v>
      </c>
      <c r="I3299" s="18">
        <v>352.0</v>
      </c>
      <c r="J3299" s="15">
        <f t="shared" si="5"/>
        <v>7190.4096</v>
      </c>
      <c r="K3299" s="10" t="str">
        <f t="array" ref="K3299">IFERROR(XLOOKUP(G3299,'Tipo de Carga'!A:A,'Tipo de Carga'!B:B))</f>
        <v>Autoabasto</v>
      </c>
      <c r="L3299" s="10">
        <f t="shared" si="2"/>
        <v>5</v>
      </c>
      <c r="M3299" s="10">
        <f t="shared" si="3"/>
        <v>1</v>
      </c>
      <c r="N3299" s="10">
        <f t="shared" si="4"/>
        <v>2</v>
      </c>
      <c r="O3299" s="10" t="str">
        <f t="array" ref="O3299">IFERROR(XLOOKUP(G3299,'Tipo de Carga'!A:A,'Tipo de Carga'!C:C))</f>
        <v>Diesel</v>
      </c>
    </row>
    <row r="3300">
      <c r="A3300" s="16">
        <v>1824.0</v>
      </c>
      <c r="B3300" s="10" t="str">
        <f t="array" ref="B3300">IFERROR(XLOOKUP(A3300,'Asignacion Feb'!A:A,'Asignacion Feb'!C:C))</f>
        <v>Wm Full</v>
      </c>
      <c r="C3300" s="10" t="str">
        <f t="array" ref="C3300">IFERROR(XLOOKUP(A3300,'Asignacion Feb'!A:A,'Asignacion Feb'!B:B))</f>
        <v>EC-08</v>
      </c>
      <c r="D3300" s="28">
        <v>45689.0</v>
      </c>
      <c r="E3300" s="16" t="s">
        <v>285</v>
      </c>
      <c r="F3300" s="10" t="str">
        <f t="array" ref="F3300">IFERROR(XLOOKUP(E3300,Operadores!A:A,Operadores!B:B))</f>
        <v>MENJUA01</v>
      </c>
      <c r="G3300" s="16" t="s">
        <v>39</v>
      </c>
      <c r="H3300" s="13">
        <v>20.4273</v>
      </c>
      <c r="I3300" s="18">
        <v>374.0</v>
      </c>
      <c r="J3300" s="15">
        <f t="shared" si="5"/>
        <v>7639.8102</v>
      </c>
      <c r="K3300" s="10" t="str">
        <f t="array" ref="K3300">IFERROR(XLOOKUP(G3300,'Tipo de Carga'!A:A,'Tipo de Carga'!B:B))</f>
        <v>Autoabasto</v>
      </c>
      <c r="L3300" s="10">
        <f t="shared" si="2"/>
        <v>5</v>
      </c>
      <c r="M3300" s="10">
        <f t="shared" si="3"/>
        <v>1</v>
      </c>
      <c r="N3300" s="10">
        <f t="shared" si="4"/>
        <v>2</v>
      </c>
      <c r="O3300" s="10" t="str">
        <f t="array" ref="O3300">IFERROR(XLOOKUP(G3300,'Tipo de Carga'!A:A,'Tipo de Carga'!C:C))</f>
        <v>Diesel</v>
      </c>
    </row>
    <row r="3301">
      <c r="A3301" s="16">
        <v>2001.0</v>
      </c>
      <c r="B3301" s="10" t="str">
        <f t="array" ref="B3301">IFERROR(XLOOKUP(A3301,'Asignacion Feb'!A:A,'Asignacion Feb'!C:C))</f>
        <v>MeLi Dedicado Merida</v>
      </c>
      <c r="C3301" s="10" t="str">
        <f t="array" ref="C3301">IFERROR(XLOOKUP(A3301,'Asignacion Feb'!A:A,'Asignacion Feb'!B:B))</f>
        <v>EC-05</v>
      </c>
      <c r="D3301" s="28">
        <v>45689.0</v>
      </c>
      <c r="E3301" s="16" t="s">
        <v>362</v>
      </c>
      <c r="F3301" s="10" t="str">
        <f t="array" ref="F3301">IFERROR(XLOOKUP(E3301,Operadores!A:A,Operadores!B:B))</f>
        <v>TRESER</v>
      </c>
      <c r="G3301" s="16" t="s">
        <v>39</v>
      </c>
      <c r="H3301" s="13">
        <v>20.4273</v>
      </c>
      <c r="I3301" s="18">
        <v>225.0</v>
      </c>
      <c r="J3301" s="15">
        <f t="shared" si="5"/>
        <v>4596.1425</v>
      </c>
      <c r="K3301" s="10" t="str">
        <f t="array" ref="K3301">IFERROR(XLOOKUP(G3301,'Tipo de Carga'!A:A,'Tipo de Carga'!B:B))</f>
        <v>Autoabasto</v>
      </c>
      <c r="L3301" s="10">
        <f t="shared" si="2"/>
        <v>5</v>
      </c>
      <c r="M3301" s="10">
        <f t="shared" si="3"/>
        <v>1</v>
      </c>
      <c r="N3301" s="10">
        <f t="shared" si="4"/>
        <v>2</v>
      </c>
      <c r="O3301" s="10" t="str">
        <f t="array" ref="O3301">IFERROR(XLOOKUP(G3301,'Tipo de Carga'!A:A,'Tipo de Carga'!C:C))</f>
        <v>Diesel</v>
      </c>
    </row>
    <row r="3302">
      <c r="A3302" s="16">
        <v>2009.0</v>
      </c>
      <c r="B3302" s="10" t="str">
        <f t="array" ref="B3302">IFERROR(XLOOKUP(A3302,'Asignacion Feb'!A:A,'Asignacion Feb'!C:C))</f>
        <v>MeLi Dedicado Merida</v>
      </c>
      <c r="C3302" s="10" t="str">
        <f t="array" ref="C3302">IFERROR(XLOOKUP(A3302,'Asignacion Feb'!A:A,'Asignacion Feb'!B:B))</f>
        <v>EC-05</v>
      </c>
      <c r="D3302" s="28">
        <v>45689.0</v>
      </c>
      <c r="E3302" s="16" t="s">
        <v>166</v>
      </c>
      <c r="F3302" s="10" t="str">
        <f t="array" ref="F3302">IFERROR(XLOOKUP(E3302,Operadores!A:A,Operadores!B:B))</f>
        <v>GONCAR01</v>
      </c>
      <c r="G3302" s="16" t="s">
        <v>39</v>
      </c>
      <c r="H3302" s="13">
        <v>20.4273</v>
      </c>
      <c r="I3302" s="18">
        <v>273.0</v>
      </c>
      <c r="J3302" s="15">
        <f t="shared" si="5"/>
        <v>5576.6529</v>
      </c>
      <c r="K3302" s="10" t="str">
        <f t="array" ref="K3302">IFERROR(XLOOKUP(G3302,'Tipo de Carga'!A:A,'Tipo de Carga'!B:B))</f>
        <v>Autoabasto</v>
      </c>
      <c r="L3302" s="10">
        <f t="shared" si="2"/>
        <v>5</v>
      </c>
      <c r="M3302" s="10">
        <f t="shared" si="3"/>
        <v>1</v>
      </c>
      <c r="N3302" s="10">
        <f t="shared" si="4"/>
        <v>2</v>
      </c>
      <c r="O3302" s="10" t="str">
        <f t="array" ref="O3302">IFERROR(XLOOKUP(G3302,'Tipo de Carga'!A:A,'Tipo de Carga'!C:C))</f>
        <v>Diesel</v>
      </c>
    </row>
    <row r="3303">
      <c r="A3303" s="16">
        <v>1753.0</v>
      </c>
      <c r="B3303" s="10" t="str">
        <f t="array" ref="B3303">IFERROR(XLOOKUP(A3303,'Asignacion Feb'!A:A,'Asignacion Feb'!C:C))</f>
        <v>Wm Full</v>
      </c>
      <c r="C3303" s="10" t="str">
        <f t="array" ref="C3303">IFERROR(XLOOKUP(A3303,'Asignacion Feb'!A:A,'Asignacion Feb'!B:B))</f>
        <v>EC-08</v>
      </c>
      <c r="D3303" s="28">
        <v>45689.0</v>
      </c>
      <c r="E3303" s="16" t="s">
        <v>98</v>
      </c>
      <c r="F3303" s="10" t="str">
        <f t="array" ref="F3303">IFERROR(XLOOKUP(E3303,Operadores!A:A,Operadores!B:B))</f>
        <v>MENRI</v>
      </c>
      <c r="G3303" s="16" t="s">
        <v>39</v>
      </c>
      <c r="H3303" s="13">
        <v>20.4273</v>
      </c>
      <c r="I3303" s="18">
        <v>520.0</v>
      </c>
      <c r="J3303" s="15">
        <f t="shared" si="5"/>
        <v>10622.196</v>
      </c>
      <c r="K3303" s="10" t="str">
        <f t="array" ref="K3303">IFERROR(XLOOKUP(G3303,'Tipo de Carga'!A:A,'Tipo de Carga'!B:B))</f>
        <v>Autoabasto</v>
      </c>
      <c r="L3303" s="10">
        <f t="shared" si="2"/>
        <v>5</v>
      </c>
      <c r="M3303" s="10">
        <f t="shared" si="3"/>
        <v>1</v>
      </c>
      <c r="N3303" s="10">
        <f t="shared" si="4"/>
        <v>2</v>
      </c>
      <c r="O3303" s="10" t="str">
        <f t="array" ref="O3303">IFERROR(XLOOKUP(G3303,'Tipo de Carga'!A:A,'Tipo de Carga'!C:C))</f>
        <v>Diesel</v>
      </c>
    </row>
    <row r="3304">
      <c r="A3304" s="16">
        <v>2026.0</v>
      </c>
      <c r="B3304" s="10" t="str">
        <f t="array" ref="B3304">IFERROR(XLOOKUP(A3304,'Asignacion Feb'!A:A,'Asignacion Feb'!C:C))</f>
        <v>MeLi Dedicado Merida</v>
      </c>
      <c r="C3304" s="10" t="str">
        <f t="array" ref="C3304">IFERROR(XLOOKUP(A3304,'Asignacion Feb'!A:A,'Asignacion Feb'!B:B))</f>
        <v>EC-05</v>
      </c>
      <c r="D3304" s="28">
        <v>45689.0</v>
      </c>
      <c r="E3304" s="16" t="s">
        <v>224</v>
      </c>
      <c r="F3304" s="10" t="str">
        <f t="array" ref="F3304">IFERROR(XLOOKUP(E3304,Operadores!A:A,Operadores!B:B))</f>
        <v>CRUTOM</v>
      </c>
      <c r="G3304" s="16" t="s">
        <v>39</v>
      </c>
      <c r="H3304" s="13">
        <v>20.4273</v>
      </c>
      <c r="I3304" s="18">
        <v>245.0</v>
      </c>
      <c r="J3304" s="15">
        <f t="shared" si="5"/>
        <v>5004.6885</v>
      </c>
      <c r="K3304" s="10" t="str">
        <f t="array" ref="K3304">IFERROR(XLOOKUP(G3304,'Tipo de Carga'!A:A,'Tipo de Carga'!B:B))</f>
        <v>Autoabasto</v>
      </c>
      <c r="L3304" s="10">
        <f t="shared" si="2"/>
        <v>5</v>
      </c>
      <c r="M3304" s="10">
        <f t="shared" si="3"/>
        <v>1</v>
      </c>
      <c r="N3304" s="10">
        <f t="shared" si="4"/>
        <v>2</v>
      </c>
      <c r="O3304" s="10" t="str">
        <f t="array" ref="O3304">IFERROR(XLOOKUP(G3304,'Tipo de Carga'!A:A,'Tipo de Carga'!C:C))</f>
        <v>Diesel</v>
      </c>
    </row>
    <row r="3305">
      <c r="A3305" s="16">
        <v>2015.0</v>
      </c>
      <c r="B3305" s="10" t="str">
        <f t="array" ref="B3305">IFERROR(XLOOKUP(A3305,'Asignacion Feb'!A:A,'Asignacion Feb'!C:C))</f>
        <v>MeLi asignado SD</v>
      </c>
      <c r="C3305" s="10" t="str">
        <f t="array" ref="C3305">IFERROR(XLOOKUP(A3305,'Asignacion Feb'!A:A,'Asignacion Feb'!B:B))</f>
        <v>EC-05</v>
      </c>
      <c r="D3305" s="28">
        <v>45689.0</v>
      </c>
      <c r="E3305" s="16" t="s">
        <v>174</v>
      </c>
      <c r="F3305" s="10" t="str">
        <f t="array" ref="F3305">IFERROR(XLOOKUP(E3305,Operadores!A:A,Operadores!B:B))</f>
        <v>BENOSC</v>
      </c>
      <c r="G3305" s="16" t="s">
        <v>39</v>
      </c>
      <c r="H3305" s="13">
        <v>20.4273</v>
      </c>
      <c r="I3305" s="18">
        <v>530.0</v>
      </c>
      <c r="J3305" s="15">
        <f t="shared" si="5"/>
        <v>10826.469</v>
      </c>
      <c r="K3305" s="10" t="str">
        <f t="array" ref="K3305">IFERROR(XLOOKUP(G3305,'Tipo de Carga'!A:A,'Tipo de Carga'!B:B))</f>
        <v>Autoabasto</v>
      </c>
      <c r="L3305" s="10">
        <f t="shared" si="2"/>
        <v>5</v>
      </c>
      <c r="M3305" s="10">
        <f t="shared" si="3"/>
        <v>1</v>
      </c>
      <c r="N3305" s="10">
        <f t="shared" si="4"/>
        <v>2</v>
      </c>
      <c r="O3305" s="10" t="str">
        <f t="array" ref="O3305">IFERROR(XLOOKUP(G3305,'Tipo de Carga'!A:A,'Tipo de Carga'!C:C))</f>
        <v>Diesel</v>
      </c>
    </row>
    <row r="3306">
      <c r="A3306" s="16">
        <v>1813.0</v>
      </c>
      <c r="B3306" s="10" t="str">
        <f t="array" ref="B3306">IFERROR(XLOOKUP(A3306,'Asignacion Feb'!A:A,'Asignacion Feb'!C:C))</f>
        <v>Wm Full</v>
      </c>
      <c r="C3306" s="10" t="str">
        <f t="array" ref="C3306">IFERROR(XLOOKUP(A3306,'Asignacion Feb'!A:A,'Asignacion Feb'!B:B))</f>
        <v>EC-08</v>
      </c>
      <c r="D3306" s="28">
        <v>45689.0</v>
      </c>
      <c r="E3306" s="16" t="s">
        <v>100</v>
      </c>
      <c r="F3306" s="10" t="str">
        <f t="array" ref="F3306">IFERROR(XLOOKUP(E3306,Operadores!A:A,Operadores!B:B))</f>
        <v>ALFEDI</v>
      </c>
      <c r="G3306" s="16" t="s">
        <v>39</v>
      </c>
      <c r="H3306" s="13">
        <v>20.4273</v>
      </c>
      <c r="I3306" s="18">
        <v>388.0</v>
      </c>
      <c r="J3306" s="15">
        <f t="shared" si="5"/>
        <v>7925.7924</v>
      </c>
      <c r="K3306" s="10" t="str">
        <f t="array" ref="K3306">IFERROR(XLOOKUP(G3306,'Tipo de Carga'!A:A,'Tipo de Carga'!B:B))</f>
        <v>Autoabasto</v>
      </c>
      <c r="L3306" s="10">
        <f t="shared" si="2"/>
        <v>5</v>
      </c>
      <c r="M3306" s="10">
        <f t="shared" si="3"/>
        <v>1</v>
      </c>
      <c r="N3306" s="10">
        <f t="shared" si="4"/>
        <v>2</v>
      </c>
      <c r="O3306" s="10" t="str">
        <f t="array" ref="O3306">IFERROR(XLOOKUP(G3306,'Tipo de Carga'!A:A,'Tipo de Carga'!C:C))</f>
        <v>Diesel</v>
      </c>
    </row>
    <row r="3307">
      <c r="A3307" s="16">
        <v>1826.0</v>
      </c>
      <c r="B3307" s="10" t="str">
        <f t="array" ref="B3307">IFERROR(XLOOKUP(A3307,'Asignacion Feb'!A:A,'Asignacion Feb'!C:C))</f>
        <v>Wm Full</v>
      </c>
      <c r="C3307" s="10" t="str">
        <f t="array" ref="C3307">IFERROR(XLOOKUP(A3307,'Asignacion Feb'!A:A,'Asignacion Feb'!B:B))</f>
        <v>EC-08</v>
      </c>
      <c r="D3307" s="28">
        <v>45689.0</v>
      </c>
      <c r="E3307" s="16" t="s">
        <v>432</v>
      </c>
      <c r="F3307" s="10" t="str">
        <f t="array" ref="F3307">IFERROR(XLOOKUP(E3307,Operadores!A:A,Operadores!B:B))</f>
        <v>VAZISA</v>
      </c>
      <c r="G3307" s="16" t="s">
        <v>39</v>
      </c>
      <c r="H3307" s="13">
        <v>20.4273</v>
      </c>
      <c r="I3307" s="18">
        <v>408.0</v>
      </c>
      <c r="J3307" s="15">
        <f t="shared" si="5"/>
        <v>8334.3384</v>
      </c>
      <c r="K3307" s="10" t="str">
        <f t="array" ref="K3307">IFERROR(XLOOKUP(G3307,'Tipo de Carga'!A:A,'Tipo de Carga'!B:B))</f>
        <v>Autoabasto</v>
      </c>
      <c r="L3307" s="10">
        <f t="shared" si="2"/>
        <v>5</v>
      </c>
      <c r="M3307" s="10">
        <f t="shared" si="3"/>
        <v>1</v>
      </c>
      <c r="N3307" s="10">
        <f t="shared" si="4"/>
        <v>2</v>
      </c>
      <c r="O3307" s="10" t="str">
        <f t="array" ref="O3307">IFERROR(XLOOKUP(G3307,'Tipo de Carga'!A:A,'Tipo de Carga'!C:C))</f>
        <v>Diesel</v>
      </c>
    </row>
    <row r="3308">
      <c r="A3308" s="16">
        <v>2028.0</v>
      </c>
      <c r="B3308" s="10" t="str">
        <f t="array" ref="B3308">IFERROR(XLOOKUP(A3308,'Asignacion Feb'!A:A,'Asignacion Feb'!C:C))</f>
        <v>MeLi Dedicado Merida</v>
      </c>
      <c r="C3308" s="10" t="str">
        <f t="array" ref="C3308">IFERROR(XLOOKUP(A3308,'Asignacion Feb'!A:A,'Asignacion Feb'!B:B))</f>
        <v>EC-05</v>
      </c>
      <c r="D3308" s="28">
        <v>45689.0</v>
      </c>
      <c r="E3308" s="16" t="s">
        <v>94</v>
      </c>
      <c r="F3308" s="10" t="str">
        <f t="array" ref="F3308">IFERROR(XLOOKUP(E3308,Operadores!A:A,Operadores!B:B))</f>
        <v>RODALE</v>
      </c>
      <c r="G3308" s="16" t="s">
        <v>39</v>
      </c>
      <c r="H3308" s="13">
        <v>20.4273</v>
      </c>
      <c r="I3308" s="18">
        <v>201.0</v>
      </c>
      <c r="J3308" s="15">
        <f t="shared" si="5"/>
        <v>4105.8873</v>
      </c>
      <c r="K3308" s="10" t="str">
        <f t="array" ref="K3308">IFERROR(XLOOKUP(G3308,'Tipo de Carga'!A:A,'Tipo de Carga'!B:B))</f>
        <v>Autoabasto</v>
      </c>
      <c r="L3308" s="10">
        <f t="shared" si="2"/>
        <v>5</v>
      </c>
      <c r="M3308" s="10">
        <f t="shared" si="3"/>
        <v>1</v>
      </c>
      <c r="N3308" s="10">
        <f t="shared" si="4"/>
        <v>2</v>
      </c>
      <c r="O3308" s="10" t="str">
        <f t="array" ref="O3308">IFERROR(XLOOKUP(G3308,'Tipo de Carga'!A:A,'Tipo de Carga'!C:C))</f>
        <v>Diesel</v>
      </c>
    </row>
    <row r="3309">
      <c r="A3309" s="16">
        <v>1820.0</v>
      </c>
      <c r="B3309" s="10" t="str">
        <f t="array" ref="B3309">IFERROR(XLOOKUP(A3309,'Asignacion Feb'!A:A,'Asignacion Feb'!C:C))</f>
        <v>Wm Full</v>
      </c>
      <c r="C3309" s="10" t="str">
        <f t="array" ref="C3309">IFERROR(XLOOKUP(A3309,'Asignacion Feb'!A:A,'Asignacion Feb'!B:B))</f>
        <v>EC-08</v>
      </c>
      <c r="D3309" s="28">
        <v>45689.0</v>
      </c>
      <c r="E3309" s="16" t="s">
        <v>167</v>
      </c>
      <c r="F3309" s="10" t="str">
        <f t="array" ref="F3309">IFERROR(XLOOKUP(E3309,Operadores!A:A,Operadores!B:B))</f>
        <v>CAMVI01</v>
      </c>
      <c r="G3309" s="16" t="s">
        <v>39</v>
      </c>
      <c r="H3309" s="13">
        <v>20.4273</v>
      </c>
      <c r="I3309" s="18">
        <v>415.0</v>
      </c>
      <c r="J3309" s="15">
        <f t="shared" si="5"/>
        <v>8477.3295</v>
      </c>
      <c r="K3309" s="10" t="str">
        <f t="array" ref="K3309">IFERROR(XLOOKUP(G3309,'Tipo de Carga'!A:A,'Tipo de Carga'!B:B))</f>
        <v>Autoabasto</v>
      </c>
      <c r="L3309" s="10">
        <f t="shared" si="2"/>
        <v>5</v>
      </c>
      <c r="M3309" s="10">
        <f t="shared" si="3"/>
        <v>1</v>
      </c>
      <c r="N3309" s="10">
        <f t="shared" si="4"/>
        <v>2</v>
      </c>
      <c r="O3309" s="10" t="str">
        <f t="array" ref="O3309">IFERROR(XLOOKUP(G3309,'Tipo de Carga'!A:A,'Tipo de Carga'!C:C))</f>
        <v>Diesel</v>
      </c>
    </row>
    <row r="3310">
      <c r="A3310" s="16">
        <v>1991.0</v>
      </c>
      <c r="B3310" s="10" t="str">
        <f t="array" ref="B3310">IFERROR(XLOOKUP(A3310,'Asignacion Feb'!A:A,'Asignacion Feb'!C:C))</f>
        <v>MeLi Dedicado Merida</v>
      </c>
      <c r="C3310" s="10" t="str">
        <f t="array" ref="C3310">IFERROR(XLOOKUP(A3310,'Asignacion Feb'!A:A,'Asignacion Feb'!B:B))</f>
        <v>EC-05</v>
      </c>
      <c r="D3310" s="28">
        <v>45689.0</v>
      </c>
      <c r="E3310" s="16" t="s">
        <v>165</v>
      </c>
      <c r="F3310" s="10" t="str">
        <f t="array" ref="F3310">IFERROR(XLOOKUP(E3310,Operadores!A:A,Operadores!B:B))</f>
        <v>RUEREN</v>
      </c>
      <c r="G3310" s="16" t="s">
        <v>39</v>
      </c>
      <c r="H3310" s="13">
        <v>20.4273</v>
      </c>
      <c r="I3310" s="18">
        <v>397.0</v>
      </c>
      <c r="J3310" s="15">
        <f t="shared" si="5"/>
        <v>8109.6381</v>
      </c>
      <c r="K3310" s="10" t="str">
        <f t="array" ref="K3310">IFERROR(XLOOKUP(G3310,'Tipo de Carga'!A:A,'Tipo de Carga'!B:B))</f>
        <v>Autoabasto</v>
      </c>
      <c r="L3310" s="10">
        <f t="shared" si="2"/>
        <v>5</v>
      </c>
      <c r="M3310" s="10">
        <f t="shared" si="3"/>
        <v>1</v>
      </c>
      <c r="N3310" s="10">
        <f t="shared" si="4"/>
        <v>2</v>
      </c>
      <c r="O3310" s="10" t="str">
        <f t="array" ref="O3310">IFERROR(XLOOKUP(G3310,'Tipo de Carga'!A:A,'Tipo de Carga'!C:C))</f>
        <v>Diesel</v>
      </c>
    </row>
    <row r="3311">
      <c r="A3311" s="16">
        <v>1715.0</v>
      </c>
      <c r="B3311" s="10" t="str">
        <f t="array" ref="B3311">IFERROR(XLOOKUP(A3311,'Asignacion Feb'!A:A,'Asignacion Feb'!C:C))</f>
        <v>Wm Full</v>
      </c>
      <c r="C3311" s="10" t="str">
        <f t="array" ref="C3311">IFERROR(XLOOKUP(A3311,'Asignacion Feb'!A:A,'Asignacion Feb'!B:B))</f>
        <v>EC-08</v>
      </c>
      <c r="D3311" s="28">
        <v>45689.0</v>
      </c>
      <c r="E3311" s="16" t="s">
        <v>96</v>
      </c>
      <c r="F3311" s="10" t="str">
        <f t="array" ref="F3311">IFERROR(XLOOKUP(E3311,Operadores!A:A,Operadores!B:B))</f>
        <v>LEOJAI</v>
      </c>
      <c r="G3311" s="16" t="s">
        <v>39</v>
      </c>
      <c r="H3311" s="13">
        <v>20.4273</v>
      </c>
      <c r="I3311" s="18">
        <v>393.0</v>
      </c>
      <c r="J3311" s="15">
        <f t="shared" si="5"/>
        <v>8027.9289</v>
      </c>
      <c r="K3311" s="10" t="str">
        <f t="array" ref="K3311">IFERROR(XLOOKUP(G3311,'Tipo de Carga'!A:A,'Tipo de Carga'!B:B))</f>
        <v>Autoabasto</v>
      </c>
      <c r="L3311" s="10">
        <f t="shared" si="2"/>
        <v>5</v>
      </c>
      <c r="M3311" s="10">
        <f t="shared" si="3"/>
        <v>1</v>
      </c>
      <c r="N3311" s="10">
        <f t="shared" si="4"/>
        <v>2</v>
      </c>
      <c r="O3311" s="10" t="str">
        <f t="array" ref="O3311">IFERROR(XLOOKUP(G3311,'Tipo de Carga'!A:A,'Tipo de Carga'!C:C))</f>
        <v>Diesel</v>
      </c>
    </row>
    <row r="3312">
      <c r="A3312" s="16">
        <v>1738.0</v>
      </c>
      <c r="B3312" s="10" t="str">
        <f t="array" ref="B3312">IFERROR(XLOOKUP(A3312,'Asignacion Feb'!A:A,'Asignacion Feb'!C:C))</f>
        <v>Wm Full</v>
      </c>
      <c r="C3312" s="10" t="str">
        <f t="array" ref="C3312">IFERROR(XLOOKUP(A3312,'Asignacion Feb'!A:A,'Asignacion Feb'!B:B))</f>
        <v>EC-08</v>
      </c>
      <c r="D3312" s="28">
        <v>45689.0</v>
      </c>
      <c r="E3312" s="16" t="s">
        <v>223</v>
      </c>
      <c r="F3312" s="10" t="str">
        <f t="array" ref="F3312">IFERROR(XLOOKUP(E3312,Operadores!A:A,Operadores!B:B))</f>
        <v>PEROMA</v>
      </c>
      <c r="G3312" s="16" t="s">
        <v>39</v>
      </c>
      <c r="H3312" s="13">
        <v>20.4273</v>
      </c>
      <c r="I3312" s="18">
        <v>316.0</v>
      </c>
      <c r="J3312" s="15">
        <f t="shared" si="5"/>
        <v>6455.0268</v>
      </c>
      <c r="K3312" s="10" t="str">
        <f t="array" ref="K3312">IFERROR(XLOOKUP(G3312,'Tipo de Carga'!A:A,'Tipo de Carga'!B:B))</f>
        <v>Autoabasto</v>
      </c>
      <c r="L3312" s="10">
        <f t="shared" si="2"/>
        <v>5</v>
      </c>
      <c r="M3312" s="10">
        <f t="shared" si="3"/>
        <v>1</v>
      </c>
      <c r="N3312" s="10">
        <f t="shared" si="4"/>
        <v>2</v>
      </c>
      <c r="O3312" s="10" t="str">
        <f t="array" ref="O3312">IFERROR(XLOOKUP(G3312,'Tipo de Carga'!A:A,'Tipo de Carga'!C:C))</f>
        <v>Diesel</v>
      </c>
    </row>
    <row r="3313">
      <c r="A3313" s="16">
        <v>2021.0</v>
      </c>
      <c r="B3313" s="10" t="str">
        <f t="array" ref="B3313">IFERROR(XLOOKUP(A3313,'Asignacion Feb'!A:A,'Asignacion Feb'!C:C))</f>
        <v>MeLi Dedicado Merida</v>
      </c>
      <c r="C3313" s="10" t="str">
        <f t="array" ref="C3313">IFERROR(XLOOKUP(A3313,'Asignacion Feb'!A:A,'Asignacion Feb'!B:B))</f>
        <v>EC-05</v>
      </c>
      <c r="D3313" s="28">
        <v>45689.0</v>
      </c>
      <c r="E3313" s="16" t="s">
        <v>179</v>
      </c>
      <c r="F3313" s="10" t="str">
        <f t="array" ref="F3313">IFERROR(XLOOKUP(E3313,Operadores!A:A,Operadores!B:B))</f>
        <v>GUTIRV</v>
      </c>
      <c r="G3313" s="16" t="s">
        <v>39</v>
      </c>
      <c r="H3313" s="13">
        <v>20.4273</v>
      </c>
      <c r="I3313" s="18">
        <v>405.0</v>
      </c>
      <c r="J3313" s="15">
        <f t="shared" si="5"/>
        <v>8273.0565</v>
      </c>
      <c r="K3313" s="10" t="str">
        <f t="array" ref="K3313">IFERROR(XLOOKUP(G3313,'Tipo de Carga'!A:A,'Tipo de Carga'!B:B))</f>
        <v>Autoabasto</v>
      </c>
      <c r="L3313" s="10">
        <f t="shared" si="2"/>
        <v>5</v>
      </c>
      <c r="M3313" s="10">
        <f t="shared" si="3"/>
        <v>1</v>
      </c>
      <c r="N3313" s="10">
        <f t="shared" si="4"/>
        <v>2</v>
      </c>
      <c r="O3313" s="10" t="str">
        <f t="array" ref="O3313">IFERROR(XLOOKUP(G3313,'Tipo de Carga'!A:A,'Tipo de Carga'!C:C))</f>
        <v>Diesel</v>
      </c>
    </row>
    <row r="3314">
      <c r="A3314" s="16">
        <v>1932.0</v>
      </c>
      <c r="B3314" s="10" t="str">
        <f t="array" ref="B3314">IFERROR(XLOOKUP(A3314,'Asignacion Feb'!A:A,'Asignacion Feb'!C:C))</f>
        <v>Circuitos</v>
      </c>
      <c r="C3314" s="10" t="str">
        <f t="array" ref="C3314">IFERROR(XLOOKUP(A3314,'Asignacion Feb'!A:A,'Asignacion Feb'!B:B))</f>
        <v>EC-03</v>
      </c>
      <c r="D3314" s="28">
        <v>45689.0</v>
      </c>
      <c r="E3314" s="16" t="s">
        <v>151</v>
      </c>
      <c r="F3314" s="10" t="str">
        <f t="array" ref="F3314">IFERROR(XLOOKUP(E3314,Operadores!A:A,Operadores!B:B))</f>
        <v>FERRI</v>
      </c>
      <c r="G3314" s="16" t="s">
        <v>39</v>
      </c>
      <c r="H3314" s="13">
        <v>20.4273</v>
      </c>
      <c r="I3314" s="18">
        <v>250.0</v>
      </c>
      <c r="J3314" s="15">
        <f t="shared" si="5"/>
        <v>5106.825</v>
      </c>
      <c r="K3314" s="10" t="str">
        <f t="array" ref="K3314">IFERROR(XLOOKUP(G3314,'Tipo de Carga'!A:A,'Tipo de Carga'!B:B))</f>
        <v>Autoabasto</v>
      </c>
      <c r="L3314" s="10">
        <f t="shared" si="2"/>
        <v>5</v>
      </c>
      <c r="M3314" s="10">
        <f t="shared" si="3"/>
        <v>1</v>
      </c>
      <c r="N3314" s="10">
        <f t="shared" si="4"/>
        <v>2</v>
      </c>
      <c r="O3314" s="10" t="str">
        <f t="array" ref="O3314">IFERROR(XLOOKUP(G3314,'Tipo de Carga'!A:A,'Tipo de Carga'!C:C))</f>
        <v>Diesel</v>
      </c>
    </row>
    <row r="3315">
      <c r="A3315" s="16">
        <v>2029.0</v>
      </c>
      <c r="B3315" s="10" t="str">
        <f t="array" ref="B3315">IFERROR(XLOOKUP(A3315,'Asignacion Feb'!A:A,'Asignacion Feb'!C:C))</f>
        <v>MeLi Dedicado Merida</v>
      </c>
      <c r="C3315" s="10" t="str">
        <f t="array" ref="C3315">IFERROR(XLOOKUP(A3315,'Asignacion Feb'!A:A,'Asignacion Feb'!B:B))</f>
        <v>EC-05</v>
      </c>
      <c r="D3315" s="28">
        <v>45689.0</v>
      </c>
      <c r="E3315" s="16" t="s">
        <v>40</v>
      </c>
      <c r="F3315" s="10" t="str">
        <f t="array" ref="F3315">IFERROR(XLOOKUP(E3315,Operadores!A:A,Operadores!B:B))</f>
        <v>LUNADO</v>
      </c>
      <c r="G3315" s="16" t="s">
        <v>39</v>
      </c>
      <c r="H3315" s="13">
        <v>20.4273</v>
      </c>
      <c r="I3315" s="18">
        <v>436.0</v>
      </c>
      <c r="J3315" s="15">
        <f t="shared" si="5"/>
        <v>8906.3028</v>
      </c>
      <c r="K3315" s="10" t="str">
        <f t="array" ref="K3315">IFERROR(XLOOKUP(G3315,'Tipo de Carga'!A:A,'Tipo de Carga'!B:B))</f>
        <v>Autoabasto</v>
      </c>
      <c r="L3315" s="10">
        <f t="shared" si="2"/>
        <v>5</v>
      </c>
      <c r="M3315" s="10">
        <f t="shared" si="3"/>
        <v>1</v>
      </c>
      <c r="N3315" s="10">
        <f t="shared" si="4"/>
        <v>2</v>
      </c>
      <c r="O3315" s="10" t="str">
        <f t="array" ref="O3315">IFERROR(XLOOKUP(G3315,'Tipo de Carga'!A:A,'Tipo de Carga'!C:C))</f>
        <v>Diesel</v>
      </c>
    </row>
    <row r="3316">
      <c r="A3316" s="16">
        <v>1997.0</v>
      </c>
      <c r="B3316" s="10" t="str">
        <f t="array" ref="B3316">IFERROR(XLOOKUP(A3316,'Asignacion Feb'!A:A,'Asignacion Feb'!C:C))</f>
        <v>MeLi Dedicado Merida</v>
      </c>
      <c r="C3316" s="10" t="str">
        <f t="array" ref="C3316">IFERROR(XLOOKUP(A3316,'Asignacion Feb'!A:A,'Asignacion Feb'!B:B))</f>
        <v>EC-05</v>
      </c>
      <c r="D3316" s="28">
        <v>45689.0</v>
      </c>
      <c r="E3316" s="16" t="s">
        <v>170</v>
      </c>
      <c r="F3316" s="10" t="str">
        <f t="array" ref="F3316">IFERROR(XLOOKUP(E3316,Operadores!A:A,Operadores!B:B))</f>
        <v>MARLEO</v>
      </c>
      <c r="G3316" s="16" t="s">
        <v>39</v>
      </c>
      <c r="H3316" s="13">
        <v>20.4273</v>
      </c>
      <c r="I3316" s="18">
        <v>240.0</v>
      </c>
      <c r="J3316" s="15">
        <f t="shared" si="5"/>
        <v>4902.552</v>
      </c>
      <c r="K3316" s="10" t="str">
        <f t="array" ref="K3316">IFERROR(XLOOKUP(G3316,'Tipo de Carga'!A:A,'Tipo de Carga'!B:B))</f>
        <v>Autoabasto</v>
      </c>
      <c r="L3316" s="10">
        <f t="shared" si="2"/>
        <v>5</v>
      </c>
      <c r="M3316" s="10">
        <f t="shared" si="3"/>
        <v>1</v>
      </c>
      <c r="N3316" s="10">
        <f t="shared" si="4"/>
        <v>2</v>
      </c>
      <c r="O3316" s="10" t="str">
        <f t="array" ref="O3316">IFERROR(XLOOKUP(G3316,'Tipo de Carga'!A:A,'Tipo de Carga'!C:C))</f>
        <v>Diesel</v>
      </c>
    </row>
    <row r="3317">
      <c r="A3317" s="16">
        <v>2013.0</v>
      </c>
      <c r="B3317" s="10" t="str">
        <f t="array" ref="B3317">IFERROR(XLOOKUP(A3317,'Asignacion Feb'!A:A,'Asignacion Feb'!C:C))</f>
        <v>MeLi Dedicado Merida</v>
      </c>
      <c r="C3317" s="10" t="str">
        <f t="array" ref="C3317">IFERROR(XLOOKUP(A3317,'Asignacion Feb'!A:A,'Asignacion Feb'!B:B))</f>
        <v>EC-05</v>
      </c>
      <c r="D3317" s="28">
        <v>45689.0</v>
      </c>
      <c r="E3317" s="16" t="s">
        <v>417</v>
      </c>
      <c r="F3317" s="10" t="str">
        <f t="array" ref="F3317">IFERROR(XLOOKUP(E3317,Operadores!A:A,Operadores!B:B))</f>
        <v>MONJON</v>
      </c>
      <c r="G3317" s="16" t="s">
        <v>39</v>
      </c>
      <c r="H3317" s="13">
        <v>20.4273</v>
      </c>
      <c r="I3317" s="18">
        <v>462.0</v>
      </c>
      <c r="J3317" s="15">
        <f t="shared" si="5"/>
        <v>9437.4126</v>
      </c>
      <c r="K3317" s="10" t="str">
        <f t="array" ref="K3317">IFERROR(XLOOKUP(G3317,'Tipo de Carga'!A:A,'Tipo de Carga'!B:B))</f>
        <v>Autoabasto</v>
      </c>
      <c r="L3317" s="10">
        <f t="shared" si="2"/>
        <v>5</v>
      </c>
      <c r="M3317" s="10">
        <f t="shared" si="3"/>
        <v>1</v>
      </c>
      <c r="N3317" s="10">
        <f t="shared" si="4"/>
        <v>2</v>
      </c>
      <c r="O3317" s="10" t="str">
        <f t="array" ref="O3317">IFERROR(XLOOKUP(G3317,'Tipo de Carga'!A:A,'Tipo de Carga'!C:C))</f>
        <v>Diesel</v>
      </c>
    </row>
    <row r="3318">
      <c r="A3318" s="16">
        <v>1976.0</v>
      </c>
      <c r="B3318" s="10" t="str">
        <f t="array" ref="B3318">IFERROR(XLOOKUP(A3318,'Asignacion Feb'!A:A,'Asignacion Feb'!C:C))</f>
        <v>MeLi asignado SD</v>
      </c>
      <c r="C3318" s="10" t="str">
        <f t="array" ref="C3318">IFERROR(XLOOKUP(A3318,'Asignacion Feb'!A:A,'Asignacion Feb'!B:B))</f>
        <v>EC-05</v>
      </c>
      <c r="D3318" s="28">
        <v>45689.0</v>
      </c>
      <c r="E3318" s="19" t="s">
        <v>300</v>
      </c>
      <c r="F3318" s="10" t="str">
        <f t="array" ref="F3318">IFERROR(XLOOKUP(E3318,Operadores!A:A,Operadores!B:B))</f>
        <v>BAUGEO</v>
      </c>
      <c r="G3318" s="16" t="s">
        <v>103</v>
      </c>
      <c r="H3318" s="13">
        <v>26.19</v>
      </c>
      <c r="I3318" s="18">
        <v>153.0</v>
      </c>
      <c r="J3318" s="15">
        <f t="shared" si="5"/>
        <v>4007.07</v>
      </c>
      <c r="K3318" s="10" t="str">
        <f t="array" ref="K3318">IFERROR(XLOOKUP(G3318,'Tipo de Carga'!A:A,'Tipo de Carga'!B:B))</f>
        <v>Ticket</v>
      </c>
      <c r="L3318" s="10">
        <f t="shared" si="2"/>
        <v>5</v>
      </c>
      <c r="M3318" s="10">
        <f t="shared" si="3"/>
        <v>1</v>
      </c>
      <c r="N3318" s="10">
        <f t="shared" si="4"/>
        <v>2</v>
      </c>
      <c r="O3318" s="10" t="str">
        <f t="array" ref="O3318">IFERROR(XLOOKUP(G3318,'Tipo de Carga'!A:A,'Tipo de Carga'!C:C))</f>
        <v>Diesel</v>
      </c>
    </row>
    <row r="3319">
      <c r="A3319" s="16">
        <v>2011.0</v>
      </c>
      <c r="B3319" s="10" t="str">
        <f t="array" ref="B3319">IFERROR(XLOOKUP(A3319,'Asignacion Feb'!A:A,'Asignacion Feb'!C:C))</f>
        <v>MeLi Asignado TD</v>
      </c>
      <c r="C3319" s="10" t="str">
        <f t="array" ref="C3319">IFERROR(XLOOKUP(A3319,'Asignacion Feb'!A:A,'Asignacion Feb'!B:B))</f>
        <v>EC-05</v>
      </c>
      <c r="D3319" s="28">
        <v>45689.0</v>
      </c>
      <c r="E3319" s="19" t="s">
        <v>251</v>
      </c>
      <c r="F3319" s="10" t="str">
        <f t="array" ref="F3319">IFERROR(XLOOKUP(E3319,Operadores!A:A,Operadores!B:B))</f>
        <v>SALNER</v>
      </c>
      <c r="G3319" s="16" t="s">
        <v>103</v>
      </c>
      <c r="H3319" s="13">
        <v>25.89</v>
      </c>
      <c r="I3319" s="18">
        <v>108.0</v>
      </c>
      <c r="J3319" s="15">
        <f t="shared" si="5"/>
        <v>2796.12</v>
      </c>
      <c r="K3319" s="10" t="str">
        <f t="array" ref="K3319">IFERROR(XLOOKUP(G3319,'Tipo de Carga'!A:A,'Tipo de Carga'!B:B))</f>
        <v>Ticket</v>
      </c>
      <c r="L3319" s="10">
        <f t="shared" si="2"/>
        <v>5</v>
      </c>
      <c r="M3319" s="10">
        <f t="shared" si="3"/>
        <v>1</v>
      </c>
      <c r="N3319" s="10">
        <f t="shared" si="4"/>
        <v>2</v>
      </c>
      <c r="O3319" s="10" t="str">
        <f t="array" ref="O3319">IFERROR(XLOOKUP(G3319,'Tipo de Carga'!A:A,'Tipo de Carga'!C:C))</f>
        <v>Diesel</v>
      </c>
    </row>
    <row r="3320">
      <c r="A3320" s="16">
        <v>1945.0</v>
      </c>
      <c r="B3320" s="10" t="str">
        <f t="array" ref="B3320">IFERROR(XLOOKUP(A3320,'Asignacion Feb'!A:A,'Asignacion Feb'!C:C))</f>
        <v>MeLi asignado SD</v>
      </c>
      <c r="C3320" s="10" t="str">
        <f t="array" ref="C3320">IFERROR(XLOOKUP(A3320,'Asignacion Feb'!A:A,'Asignacion Feb'!B:B))</f>
        <v>EC-05</v>
      </c>
      <c r="D3320" s="28">
        <v>45689.0</v>
      </c>
      <c r="E3320" s="19" t="s">
        <v>61</v>
      </c>
      <c r="F3320" s="10" t="str">
        <f t="array" ref="F3320">IFERROR(XLOOKUP(E3320,Operadores!A:A,Operadores!B:B))</f>
        <v>MUÑCEC</v>
      </c>
      <c r="G3320" s="16" t="s">
        <v>103</v>
      </c>
      <c r="H3320" s="13">
        <v>26.89</v>
      </c>
      <c r="I3320" s="18">
        <v>290.0</v>
      </c>
      <c r="J3320" s="15">
        <f t="shared" si="5"/>
        <v>7798.1</v>
      </c>
      <c r="K3320" s="10" t="str">
        <f t="array" ref="K3320">IFERROR(XLOOKUP(G3320,'Tipo de Carga'!A:A,'Tipo de Carga'!B:B))</f>
        <v>Ticket</v>
      </c>
      <c r="L3320" s="10">
        <f t="shared" si="2"/>
        <v>5</v>
      </c>
      <c r="M3320" s="10">
        <f t="shared" si="3"/>
        <v>1</v>
      </c>
      <c r="N3320" s="10">
        <f t="shared" si="4"/>
        <v>2</v>
      </c>
      <c r="O3320" s="10" t="str">
        <f t="array" ref="O3320">IFERROR(XLOOKUP(G3320,'Tipo de Carga'!A:A,'Tipo de Carga'!C:C))</f>
        <v>Diesel</v>
      </c>
    </row>
    <row r="3321">
      <c r="A3321" s="16">
        <v>1903.0</v>
      </c>
      <c r="B3321" s="10" t="str">
        <f t="array" ref="B3321">IFERROR(XLOOKUP(A3321,'Asignacion Feb'!A:A,'Asignacion Feb'!C:C))</f>
        <v>Sayer Vuelteros</v>
      </c>
      <c r="C3321" s="10" t="str">
        <f t="array" ref="C3321">IFERROR(XLOOKUP(A3321,'Asignacion Feb'!A:A,'Asignacion Feb'!B:B))</f>
        <v>EC-04</v>
      </c>
      <c r="D3321" s="28">
        <v>45689.0</v>
      </c>
      <c r="E3321" s="19" t="s">
        <v>273</v>
      </c>
      <c r="F3321" s="10" t="str">
        <f t="array" ref="F3321">IFERROR(XLOOKUP(E3321,Operadores!A:A,Operadores!B:B))</f>
        <v>HEREM</v>
      </c>
      <c r="G3321" s="16" t="s">
        <v>103</v>
      </c>
      <c r="H3321" s="13">
        <v>25.69</v>
      </c>
      <c r="I3321" s="18">
        <v>187.0</v>
      </c>
      <c r="J3321" s="15">
        <f t="shared" si="5"/>
        <v>4804.03</v>
      </c>
      <c r="K3321" s="10" t="str">
        <f t="array" ref="K3321">IFERROR(XLOOKUP(G3321,'Tipo de Carga'!A:A,'Tipo de Carga'!B:B))</f>
        <v>Ticket</v>
      </c>
      <c r="L3321" s="10">
        <f t="shared" si="2"/>
        <v>5</v>
      </c>
      <c r="M3321" s="10">
        <f t="shared" si="3"/>
        <v>1</v>
      </c>
      <c r="N3321" s="10">
        <f t="shared" si="4"/>
        <v>2</v>
      </c>
      <c r="O3321" s="10" t="str">
        <f t="array" ref="O3321">IFERROR(XLOOKUP(G3321,'Tipo de Carga'!A:A,'Tipo de Carga'!C:C))</f>
        <v>Diesel</v>
      </c>
    </row>
    <row r="3322">
      <c r="A3322" s="16">
        <v>1895.0</v>
      </c>
      <c r="B3322" s="10" t="str">
        <f t="array" ref="B3322">IFERROR(XLOOKUP(A3322,'Asignacion Feb'!A:A,'Asignacion Feb'!C:C))</f>
        <v>Sayer Sencillo</v>
      </c>
      <c r="C3322" s="10" t="str">
        <f t="array" ref="C3322">IFERROR(XLOOKUP(A3322,'Asignacion Feb'!A:A,'Asignacion Feb'!B:B))</f>
        <v>EC-04</v>
      </c>
      <c r="D3322" s="28">
        <v>45689.0</v>
      </c>
      <c r="E3322" s="19" t="s">
        <v>248</v>
      </c>
      <c r="F3322" s="10" t="str">
        <f t="array" ref="F3322">IFERROR(XLOOKUP(E3322,Operadores!A:A,Operadores!B:B))</f>
        <v>SANJE01</v>
      </c>
      <c r="G3322" s="16" t="s">
        <v>103</v>
      </c>
      <c r="H3322" s="13">
        <v>25.69</v>
      </c>
      <c r="I3322" s="18">
        <v>196.0</v>
      </c>
      <c r="J3322" s="15">
        <f t="shared" si="5"/>
        <v>5035.24</v>
      </c>
      <c r="K3322" s="10" t="str">
        <f t="array" ref="K3322">IFERROR(XLOOKUP(G3322,'Tipo de Carga'!A:A,'Tipo de Carga'!B:B))</f>
        <v>Ticket</v>
      </c>
      <c r="L3322" s="10">
        <f t="shared" si="2"/>
        <v>5</v>
      </c>
      <c r="M3322" s="10">
        <f t="shared" si="3"/>
        <v>1</v>
      </c>
      <c r="N3322" s="10">
        <f t="shared" si="4"/>
        <v>2</v>
      </c>
      <c r="O3322" s="10" t="str">
        <f t="array" ref="O3322">IFERROR(XLOOKUP(G3322,'Tipo de Carga'!A:A,'Tipo de Carga'!C:C))</f>
        <v>Diesel</v>
      </c>
    </row>
    <row r="3323">
      <c r="A3323" s="16">
        <v>1939.0</v>
      </c>
      <c r="B3323" s="10" t="str">
        <f t="array" ref="B3323">IFERROR(XLOOKUP(A3323,'Asignacion Feb'!A:A,'Asignacion Feb'!C:C))</f>
        <v>Full Liver</v>
      </c>
      <c r="C3323" s="10" t="str">
        <f t="array" ref="C3323">IFERROR(XLOOKUP(A3323,'Asignacion Feb'!A:A,'Asignacion Feb'!B:B))</f>
        <v>EC-01</v>
      </c>
      <c r="D3323" s="28">
        <v>45689.0</v>
      </c>
      <c r="E3323" s="19" t="s">
        <v>116</v>
      </c>
      <c r="F3323" s="10" t="str">
        <f t="array" ref="F3323">IFERROR(XLOOKUP(E3323,Operadores!A:A,Operadores!B:B))</f>
        <v>TORBR01</v>
      </c>
      <c r="G3323" s="16" t="s">
        <v>103</v>
      </c>
      <c r="H3323" s="13">
        <v>27.69</v>
      </c>
      <c r="I3323" s="18">
        <v>54.0</v>
      </c>
      <c r="J3323" s="15">
        <f t="shared" si="5"/>
        <v>1495.26</v>
      </c>
      <c r="K3323" s="10" t="str">
        <f t="array" ref="K3323">IFERROR(XLOOKUP(G3323,'Tipo de Carga'!A:A,'Tipo de Carga'!B:B))</f>
        <v>Ticket</v>
      </c>
      <c r="L3323" s="10">
        <f t="shared" si="2"/>
        <v>5</v>
      </c>
      <c r="M3323" s="10">
        <f t="shared" si="3"/>
        <v>1</v>
      </c>
      <c r="N3323" s="10">
        <f t="shared" si="4"/>
        <v>2</v>
      </c>
      <c r="O3323" s="10" t="str">
        <f t="array" ref="O3323">IFERROR(XLOOKUP(G3323,'Tipo de Carga'!A:A,'Tipo de Carga'!C:C))</f>
        <v>Diesel</v>
      </c>
    </row>
    <row r="3324">
      <c r="A3324" s="16">
        <v>1889.0</v>
      </c>
      <c r="B3324" s="10" t="str">
        <f t="array" ref="B3324">IFERROR(XLOOKUP(A3324,'Asignacion Feb'!A:A,'Asignacion Feb'!C:C))</f>
        <v>Available EC-01</v>
      </c>
      <c r="C3324" s="10" t="str">
        <f t="array" ref="C3324">IFERROR(XLOOKUP(A3324,'Asignacion Feb'!A:A,'Asignacion Feb'!B:B))</f>
        <v>EC-01</v>
      </c>
      <c r="D3324" s="28">
        <v>45689.0</v>
      </c>
      <c r="E3324" s="19" t="s">
        <v>357</v>
      </c>
      <c r="F3324" s="10" t="str">
        <f t="array" ref="F3324">IFERROR(XLOOKUP(E3324,Operadores!A:A,Operadores!B:B))</f>
        <v>GARCRU</v>
      </c>
      <c r="G3324" s="16" t="s">
        <v>103</v>
      </c>
      <c r="H3324" s="13">
        <v>27.5</v>
      </c>
      <c r="I3324" s="18">
        <v>436.0</v>
      </c>
      <c r="J3324" s="15">
        <f t="shared" si="5"/>
        <v>11990</v>
      </c>
      <c r="K3324" s="10" t="str">
        <f t="array" ref="K3324">IFERROR(XLOOKUP(G3324,'Tipo de Carga'!A:A,'Tipo de Carga'!B:B))</f>
        <v>Ticket</v>
      </c>
      <c r="L3324" s="10">
        <f t="shared" si="2"/>
        <v>5</v>
      </c>
      <c r="M3324" s="10">
        <f t="shared" si="3"/>
        <v>1</v>
      </c>
      <c r="N3324" s="10">
        <f t="shared" si="4"/>
        <v>2</v>
      </c>
      <c r="O3324" s="10" t="str">
        <f t="array" ref="O3324">IFERROR(XLOOKUP(G3324,'Tipo de Carga'!A:A,'Tipo de Carga'!C:C))</f>
        <v>Diesel</v>
      </c>
    </row>
    <row r="3325">
      <c r="A3325" s="16">
        <v>1875.0</v>
      </c>
      <c r="B3325" s="10" t="str">
        <f t="array" ref="B3325">IFERROR(XLOOKUP(A3325,'Asignacion Feb'!A:A,'Asignacion Feb'!C:C))</f>
        <v>Circuitos</v>
      </c>
      <c r="C3325" s="10" t="str">
        <f t="array" ref="C3325">IFERROR(XLOOKUP(A3325,'Asignacion Feb'!A:A,'Asignacion Feb'!B:B))</f>
        <v>EC-03</v>
      </c>
      <c r="D3325" s="28">
        <v>45689.0</v>
      </c>
      <c r="E3325" s="19" t="s">
        <v>47</v>
      </c>
      <c r="F3325" s="10" t="str">
        <f t="array" ref="F3325">IFERROR(XLOOKUP(E3325,Operadores!A:A,Operadores!B:B))</f>
        <v>CARJOR</v>
      </c>
      <c r="G3325" s="16" t="s">
        <v>103</v>
      </c>
      <c r="H3325" s="13">
        <v>27.6</v>
      </c>
      <c r="I3325" s="18">
        <v>261.0</v>
      </c>
      <c r="J3325" s="15">
        <f t="shared" si="5"/>
        <v>7203.6</v>
      </c>
      <c r="K3325" s="10" t="str">
        <f t="array" ref="K3325">IFERROR(XLOOKUP(G3325,'Tipo de Carga'!A:A,'Tipo de Carga'!B:B))</f>
        <v>Ticket</v>
      </c>
      <c r="L3325" s="10">
        <f t="shared" si="2"/>
        <v>5</v>
      </c>
      <c r="M3325" s="10">
        <f t="shared" si="3"/>
        <v>1</v>
      </c>
      <c r="N3325" s="10">
        <f t="shared" si="4"/>
        <v>2</v>
      </c>
      <c r="O3325" s="10" t="str">
        <f t="array" ref="O3325">IFERROR(XLOOKUP(G3325,'Tipo de Carga'!A:A,'Tipo de Carga'!C:C))</f>
        <v>Diesel</v>
      </c>
    </row>
    <row r="3326">
      <c r="A3326" s="16">
        <v>2002.0</v>
      </c>
      <c r="B3326" s="10" t="str">
        <f t="array" ref="B3326">IFERROR(XLOOKUP(A3326,'Asignacion Feb'!A:A,'Asignacion Feb'!C:C))</f>
        <v>MeLi Dedicado Merida</v>
      </c>
      <c r="C3326" s="10" t="str">
        <f t="array" ref="C3326">IFERROR(XLOOKUP(A3326,'Asignacion Feb'!A:A,'Asignacion Feb'!B:B))</f>
        <v>EC-05</v>
      </c>
      <c r="D3326" s="28">
        <v>45689.0</v>
      </c>
      <c r="E3326" s="19" t="s">
        <v>309</v>
      </c>
      <c r="F3326" s="10" t="str">
        <f t="array" ref="F3326">IFERROR(XLOOKUP(E3326,Operadores!A:A,Operadores!B:B))</f>
        <v>VELALE</v>
      </c>
      <c r="G3326" s="16" t="s">
        <v>103</v>
      </c>
      <c r="H3326" s="13">
        <v>26.8</v>
      </c>
      <c r="I3326" s="18">
        <v>179.0</v>
      </c>
      <c r="J3326" s="15">
        <f t="shared" si="5"/>
        <v>4797.2</v>
      </c>
      <c r="K3326" s="10" t="str">
        <f t="array" ref="K3326">IFERROR(XLOOKUP(G3326,'Tipo de Carga'!A:A,'Tipo de Carga'!B:B))</f>
        <v>Ticket</v>
      </c>
      <c r="L3326" s="10">
        <f t="shared" si="2"/>
        <v>5</v>
      </c>
      <c r="M3326" s="10">
        <f t="shared" si="3"/>
        <v>1</v>
      </c>
      <c r="N3326" s="10">
        <f t="shared" si="4"/>
        <v>2</v>
      </c>
      <c r="O3326" s="10" t="str">
        <f t="array" ref="O3326">IFERROR(XLOOKUP(G3326,'Tipo de Carga'!A:A,'Tipo de Carga'!C:C))</f>
        <v>Diesel</v>
      </c>
    </row>
    <row r="3327">
      <c r="A3327" s="16">
        <v>2002.0</v>
      </c>
      <c r="B3327" s="10" t="str">
        <f t="array" ref="B3327">IFERROR(XLOOKUP(A3327,'Asignacion Feb'!A:A,'Asignacion Feb'!C:C))</f>
        <v>MeLi Dedicado Merida</v>
      </c>
      <c r="C3327" s="10" t="str">
        <f t="array" ref="C3327">IFERROR(XLOOKUP(A3327,'Asignacion Feb'!A:A,'Asignacion Feb'!B:B))</f>
        <v>EC-05</v>
      </c>
      <c r="D3327" s="28">
        <v>45690.0</v>
      </c>
      <c r="E3327" s="16" t="s">
        <v>309</v>
      </c>
      <c r="F3327" s="10" t="str">
        <f t="array" ref="F3327">IFERROR(XLOOKUP(E3327,Operadores!A:A,Operadores!B:B))</f>
        <v>VELALE</v>
      </c>
      <c r="G3327" s="16" t="s">
        <v>17</v>
      </c>
      <c r="H3327" s="13">
        <v>19.40143</v>
      </c>
      <c r="I3327" s="18">
        <v>238.0</v>
      </c>
      <c r="J3327" s="15">
        <f t="shared" si="5"/>
        <v>4617.54034</v>
      </c>
      <c r="K3327" s="10" t="str">
        <f t="array" ref="K3327">IFERROR(XLOOKUP(G3327,'Tipo de Carga'!A:A,'Tipo de Carga'!B:B))</f>
        <v>Autoabasto</v>
      </c>
      <c r="L3327" s="10">
        <f t="shared" si="2"/>
        <v>6</v>
      </c>
      <c r="M3327" s="10">
        <f t="shared" si="3"/>
        <v>2</v>
      </c>
      <c r="N3327" s="10">
        <f t="shared" si="4"/>
        <v>2</v>
      </c>
      <c r="O3327" s="10" t="str">
        <f t="array" ref="O3327">IFERROR(XLOOKUP(G3327,'Tipo de Carga'!A:A,'Tipo de Carga'!C:C))</f>
        <v>Diesel</v>
      </c>
    </row>
    <row r="3328">
      <c r="A3328" s="16">
        <v>1944.0</v>
      </c>
      <c r="B3328" s="10" t="str">
        <f t="array" ref="B3328">IFERROR(XLOOKUP(A3328,'Asignacion Feb'!A:A,'Asignacion Feb'!C:C))</f>
        <v>MeLi asignado SD</v>
      </c>
      <c r="C3328" s="10" t="str">
        <f t="array" ref="C3328">IFERROR(XLOOKUP(A3328,'Asignacion Feb'!A:A,'Asignacion Feb'!B:B))</f>
        <v>EC-05</v>
      </c>
      <c r="D3328" s="28">
        <v>45690.0</v>
      </c>
      <c r="E3328" s="16" t="s">
        <v>134</v>
      </c>
      <c r="F3328" s="10" t="str">
        <f t="array" ref="F3328">IFERROR(XLOOKUP(E3328,Operadores!A:A,Operadores!B:B))</f>
        <v>IBAJOS</v>
      </c>
      <c r="G3328" s="16" t="s">
        <v>17</v>
      </c>
      <c r="H3328" s="13">
        <v>19.40143</v>
      </c>
      <c r="I3328" s="18">
        <v>194.0</v>
      </c>
      <c r="J3328" s="15">
        <f t="shared" si="5"/>
        <v>3763.87742</v>
      </c>
      <c r="K3328" s="10" t="str">
        <f t="array" ref="K3328">IFERROR(XLOOKUP(G3328,'Tipo de Carga'!A:A,'Tipo de Carga'!B:B))</f>
        <v>Autoabasto</v>
      </c>
      <c r="L3328" s="10">
        <f t="shared" si="2"/>
        <v>6</v>
      </c>
      <c r="M3328" s="10">
        <f t="shared" si="3"/>
        <v>2</v>
      </c>
      <c r="N3328" s="10">
        <f t="shared" si="4"/>
        <v>2</v>
      </c>
      <c r="O3328" s="10" t="str">
        <f t="array" ref="O3328">IFERROR(XLOOKUP(G3328,'Tipo de Carga'!A:A,'Tipo de Carga'!C:C))</f>
        <v>Diesel</v>
      </c>
    </row>
    <row r="3329">
      <c r="A3329" s="16">
        <v>2030.0</v>
      </c>
      <c r="B3329" s="10" t="str">
        <f t="array" ref="B3329">IFERROR(XLOOKUP(A3329,'Asignacion Feb'!A:A,'Asignacion Feb'!C:C))</f>
        <v>MeLi Dedicado TD</v>
      </c>
      <c r="C3329" s="10" t="str">
        <f t="array" ref="C3329">IFERROR(XLOOKUP(A3329,'Asignacion Feb'!A:A,'Asignacion Feb'!B:B))</f>
        <v>EC-05</v>
      </c>
      <c r="D3329" s="28">
        <v>45690.0</v>
      </c>
      <c r="E3329" s="16" t="s">
        <v>268</v>
      </c>
      <c r="F3329" s="10" t="str">
        <f t="array" ref="F3329">IFERROR(XLOOKUP(E3329,Operadores!A:A,Operadores!B:B))</f>
        <v>GARMAR</v>
      </c>
      <c r="G3329" s="16" t="s">
        <v>17</v>
      </c>
      <c r="H3329" s="13">
        <v>19.40143</v>
      </c>
      <c r="I3329" s="18">
        <v>540.0</v>
      </c>
      <c r="J3329" s="15">
        <f t="shared" si="5"/>
        <v>10476.7722</v>
      </c>
      <c r="K3329" s="10" t="str">
        <f t="array" ref="K3329">IFERROR(XLOOKUP(G3329,'Tipo de Carga'!A:A,'Tipo de Carga'!B:B))</f>
        <v>Autoabasto</v>
      </c>
      <c r="L3329" s="10">
        <f t="shared" si="2"/>
        <v>6</v>
      </c>
      <c r="M3329" s="10">
        <f t="shared" si="3"/>
        <v>2</v>
      </c>
      <c r="N3329" s="10">
        <f t="shared" si="4"/>
        <v>2</v>
      </c>
      <c r="O3329" s="10" t="str">
        <f t="array" ref="O3329">IFERROR(XLOOKUP(G3329,'Tipo de Carga'!A:A,'Tipo de Carga'!C:C))</f>
        <v>Diesel</v>
      </c>
    </row>
    <row r="3330">
      <c r="A3330" s="16">
        <v>1689.0</v>
      </c>
      <c r="B3330" s="10" t="str">
        <f t="array" ref="B3330">IFERROR(XLOOKUP(A3330,'Asignacion Feb'!A:A,'Asignacion Feb'!C:C))</f>
        <v>Pilgrims Tepo</v>
      </c>
      <c r="C3330" s="10" t="str">
        <f t="array" ref="C3330">IFERROR(XLOOKUP(A3330,'Asignacion Feb'!A:A,'Asignacion Feb'!B:B))</f>
        <v>EC-02</v>
      </c>
      <c r="D3330" s="28">
        <v>45690.0</v>
      </c>
      <c r="E3330" s="16" t="s">
        <v>24</v>
      </c>
      <c r="F3330" s="10" t="str">
        <f t="array" ref="F3330">IFERROR(XLOOKUP(E3330,Operadores!A:A,Operadores!B:B))</f>
        <v>OROEDU</v>
      </c>
      <c r="G3330" s="16" t="s">
        <v>17</v>
      </c>
      <c r="H3330" s="13">
        <v>19.40143</v>
      </c>
      <c r="I3330" s="18">
        <v>293.0</v>
      </c>
      <c r="J3330" s="15">
        <f t="shared" si="5"/>
        <v>5684.61899</v>
      </c>
      <c r="K3330" s="10" t="str">
        <f t="array" ref="K3330">IFERROR(XLOOKUP(G3330,'Tipo de Carga'!A:A,'Tipo de Carga'!B:B))</f>
        <v>Autoabasto</v>
      </c>
      <c r="L3330" s="10">
        <f t="shared" si="2"/>
        <v>6</v>
      </c>
      <c r="M3330" s="10">
        <f t="shared" si="3"/>
        <v>2</v>
      </c>
      <c r="N3330" s="10">
        <f t="shared" si="4"/>
        <v>2</v>
      </c>
      <c r="O3330" s="10" t="str">
        <f t="array" ref="O3330">IFERROR(XLOOKUP(G3330,'Tipo de Carga'!A:A,'Tipo de Carga'!C:C))</f>
        <v>Diesel</v>
      </c>
    </row>
    <row r="3331">
      <c r="A3331" s="16">
        <v>2016.0</v>
      </c>
      <c r="B3331" s="10" t="str">
        <f t="array" ref="B3331">IFERROR(XLOOKUP(A3331,'Asignacion Feb'!A:A,'Asignacion Feb'!C:C))</f>
        <v>MeLi asignado SD</v>
      </c>
      <c r="C3331" s="10" t="str">
        <f t="array" ref="C3331">IFERROR(XLOOKUP(A3331,'Asignacion Feb'!A:A,'Asignacion Feb'!B:B))</f>
        <v>EC-05</v>
      </c>
      <c r="D3331" s="28">
        <v>45690.0</v>
      </c>
      <c r="E3331" s="16" t="s">
        <v>419</v>
      </c>
      <c r="F3331" s="10" t="str">
        <f t="array" ref="F3331">IFERROR(XLOOKUP(E3331,Operadores!A:A,Operadores!B:B))</f>
        <v>SILAL</v>
      </c>
      <c r="G3331" s="16" t="s">
        <v>17</v>
      </c>
      <c r="H3331" s="13">
        <v>19.40143</v>
      </c>
      <c r="I3331" s="18">
        <v>218.0</v>
      </c>
      <c r="J3331" s="15">
        <f t="shared" si="5"/>
        <v>4229.51174</v>
      </c>
      <c r="K3331" s="10" t="str">
        <f t="array" ref="K3331">IFERROR(XLOOKUP(G3331,'Tipo de Carga'!A:A,'Tipo de Carga'!B:B))</f>
        <v>Autoabasto</v>
      </c>
      <c r="L3331" s="10">
        <f t="shared" si="2"/>
        <v>6</v>
      </c>
      <c r="M3331" s="10">
        <f t="shared" si="3"/>
        <v>2</v>
      </c>
      <c r="N3331" s="10">
        <f t="shared" si="4"/>
        <v>2</v>
      </c>
      <c r="O3331" s="10" t="str">
        <f t="array" ref="O3331">IFERROR(XLOOKUP(G3331,'Tipo de Carga'!A:A,'Tipo de Carga'!C:C))</f>
        <v>Diesel</v>
      </c>
    </row>
    <row r="3332">
      <c r="A3332" s="16">
        <v>1683.0</v>
      </c>
      <c r="B3332" s="10" t="str">
        <f t="array" ref="B3332">IFERROR(XLOOKUP(A3332,'Asignacion Feb'!A:A,'Asignacion Feb'!C:C))</f>
        <v>Pilgrims Tepo</v>
      </c>
      <c r="C3332" s="10" t="str">
        <f t="array" ref="C3332">IFERROR(XLOOKUP(A3332,'Asignacion Feb'!A:A,'Asignacion Feb'!B:B))</f>
        <v>EC-02</v>
      </c>
      <c r="D3332" s="28">
        <v>45690.0</v>
      </c>
      <c r="E3332" s="16" t="s">
        <v>55</v>
      </c>
      <c r="F3332" s="10" t="str">
        <f t="array" ref="F3332">IFERROR(XLOOKUP(E3332,Operadores!A:A,Operadores!B:B))</f>
        <v>DELJOS</v>
      </c>
      <c r="G3332" s="16" t="s">
        <v>17</v>
      </c>
      <c r="H3332" s="13">
        <v>19.40143</v>
      </c>
      <c r="I3332" s="18">
        <v>83.0</v>
      </c>
      <c r="J3332" s="15">
        <f t="shared" si="5"/>
        <v>1610.31869</v>
      </c>
      <c r="K3332" s="10" t="str">
        <f t="array" ref="K3332">IFERROR(XLOOKUP(G3332,'Tipo de Carga'!A:A,'Tipo de Carga'!B:B))</f>
        <v>Autoabasto</v>
      </c>
      <c r="L3332" s="10">
        <f t="shared" si="2"/>
        <v>6</v>
      </c>
      <c r="M3332" s="10">
        <f t="shared" si="3"/>
        <v>2</v>
      </c>
      <c r="N3332" s="10">
        <f t="shared" si="4"/>
        <v>2</v>
      </c>
      <c r="O3332" s="10" t="str">
        <f t="array" ref="O3332">IFERROR(XLOOKUP(G3332,'Tipo de Carga'!A:A,'Tipo de Carga'!C:C))</f>
        <v>Diesel</v>
      </c>
    </row>
    <row r="3333">
      <c r="A3333" s="16">
        <v>1754.0</v>
      </c>
      <c r="B3333" s="10" t="str">
        <f t="array" ref="B3333">IFERROR(XLOOKUP(A3333,'Asignacion Feb'!A:A,'Asignacion Feb'!C:C))</f>
        <v>Pilgrims Tepo</v>
      </c>
      <c r="C3333" s="10" t="str">
        <f t="array" ref="C3333">IFERROR(XLOOKUP(A3333,'Asignacion Feb'!A:A,'Asignacion Feb'!B:B))</f>
        <v>EC-02</v>
      </c>
      <c r="D3333" s="28">
        <v>45690.0</v>
      </c>
      <c r="E3333" s="16" t="s">
        <v>122</v>
      </c>
      <c r="F3333" s="10" t="str">
        <f t="array" ref="F3333">IFERROR(XLOOKUP(E3333,Operadores!A:A,Operadores!B:B))</f>
        <v>SANCAR01</v>
      </c>
      <c r="G3333" s="16" t="s">
        <v>17</v>
      </c>
      <c r="H3333" s="13">
        <v>19.40143</v>
      </c>
      <c r="I3333" s="18">
        <v>138.0</v>
      </c>
      <c r="J3333" s="15">
        <f t="shared" si="5"/>
        <v>2677.39734</v>
      </c>
      <c r="K3333" s="10" t="str">
        <f t="array" ref="K3333">IFERROR(XLOOKUP(G3333,'Tipo de Carga'!A:A,'Tipo de Carga'!B:B))</f>
        <v>Autoabasto</v>
      </c>
      <c r="L3333" s="10">
        <f t="shared" si="2"/>
        <v>6</v>
      </c>
      <c r="M3333" s="10">
        <f t="shared" si="3"/>
        <v>2</v>
      </c>
      <c r="N3333" s="10">
        <f t="shared" si="4"/>
        <v>2</v>
      </c>
      <c r="O3333" s="10" t="str">
        <f t="array" ref="O3333">IFERROR(XLOOKUP(G3333,'Tipo de Carga'!A:A,'Tipo de Carga'!C:C))</f>
        <v>Diesel</v>
      </c>
    </row>
    <row r="3334">
      <c r="A3334" s="16">
        <v>1976.0</v>
      </c>
      <c r="B3334" s="10" t="str">
        <f t="array" ref="B3334">IFERROR(XLOOKUP(A3334,'Asignacion Feb'!A:A,'Asignacion Feb'!C:C))</f>
        <v>MeLi asignado SD</v>
      </c>
      <c r="C3334" s="10" t="str">
        <f t="array" ref="C3334">IFERROR(XLOOKUP(A3334,'Asignacion Feb'!A:A,'Asignacion Feb'!B:B))</f>
        <v>EC-05</v>
      </c>
      <c r="D3334" s="28">
        <v>45690.0</v>
      </c>
      <c r="E3334" s="16" t="s">
        <v>300</v>
      </c>
      <c r="F3334" s="10" t="str">
        <f t="array" ref="F3334">IFERROR(XLOOKUP(E3334,Operadores!A:A,Operadores!B:B))</f>
        <v>BAUGEO</v>
      </c>
      <c r="G3334" s="16" t="s">
        <v>17</v>
      </c>
      <c r="H3334" s="13">
        <v>19.40143</v>
      </c>
      <c r="I3334" s="18">
        <v>178.0</v>
      </c>
      <c r="J3334" s="15">
        <f t="shared" si="5"/>
        <v>3453.45454</v>
      </c>
      <c r="K3334" s="10" t="str">
        <f t="array" ref="K3334">IFERROR(XLOOKUP(G3334,'Tipo de Carga'!A:A,'Tipo de Carga'!B:B))</f>
        <v>Autoabasto</v>
      </c>
      <c r="L3334" s="10">
        <f t="shared" si="2"/>
        <v>6</v>
      </c>
      <c r="M3334" s="10">
        <f t="shared" si="3"/>
        <v>2</v>
      </c>
      <c r="N3334" s="10">
        <f t="shared" si="4"/>
        <v>2</v>
      </c>
      <c r="O3334" s="10" t="str">
        <f t="array" ref="O3334">IFERROR(XLOOKUP(G3334,'Tipo de Carga'!A:A,'Tipo de Carga'!C:C))</f>
        <v>Diesel</v>
      </c>
    </row>
    <row r="3335">
      <c r="A3335" s="16">
        <v>2004.0</v>
      </c>
      <c r="B3335" s="10" t="str">
        <f t="array" ref="B3335">IFERROR(XLOOKUP(A3335,'Asignacion Feb'!A:A,'Asignacion Feb'!C:C))</f>
        <v>MeLi asignado SD</v>
      </c>
      <c r="C3335" s="10" t="str">
        <f t="array" ref="C3335">IFERROR(XLOOKUP(A3335,'Asignacion Feb'!A:A,'Asignacion Feb'!B:B))</f>
        <v>EC-05</v>
      </c>
      <c r="D3335" s="28">
        <v>45690.0</v>
      </c>
      <c r="E3335" s="16" t="s">
        <v>227</v>
      </c>
      <c r="F3335" s="10" t="str">
        <f t="array" ref="F3335">IFERROR(XLOOKUP(E3335,Operadores!A:A,Operadores!B:B))</f>
        <v>SANEUS</v>
      </c>
      <c r="G3335" s="16" t="s">
        <v>17</v>
      </c>
      <c r="H3335" s="13">
        <v>19.40143</v>
      </c>
      <c r="I3335" s="18">
        <v>303.0</v>
      </c>
      <c r="J3335" s="15">
        <f t="shared" si="5"/>
        <v>5878.63329</v>
      </c>
      <c r="K3335" s="10" t="str">
        <f t="array" ref="K3335">IFERROR(XLOOKUP(G3335,'Tipo de Carga'!A:A,'Tipo de Carga'!B:B))</f>
        <v>Autoabasto</v>
      </c>
      <c r="L3335" s="10">
        <f t="shared" si="2"/>
        <v>6</v>
      </c>
      <c r="M3335" s="10">
        <f t="shared" si="3"/>
        <v>2</v>
      </c>
      <c r="N3335" s="10">
        <f t="shared" si="4"/>
        <v>2</v>
      </c>
      <c r="O3335" s="10" t="str">
        <f t="array" ref="O3335">IFERROR(XLOOKUP(G3335,'Tipo de Carga'!A:A,'Tipo de Carga'!C:C))</f>
        <v>Diesel</v>
      </c>
    </row>
    <row r="3336">
      <c r="A3336" s="16">
        <v>1902.0</v>
      </c>
      <c r="B3336" s="10" t="str">
        <f t="array" ref="B3336">IFERROR(XLOOKUP(A3336,'Asignacion Feb'!A:A,'Asignacion Feb'!C:C))</f>
        <v>Pipas</v>
      </c>
      <c r="C3336" s="10" t="str">
        <f t="array" ref="C3336">IFERROR(XLOOKUP(A3336,'Asignacion Feb'!A:A,'Asignacion Feb'!B:B))</f>
        <v>EC-02</v>
      </c>
      <c r="D3336" s="28">
        <v>45690.0</v>
      </c>
      <c r="E3336" s="16" t="s">
        <v>378</v>
      </c>
      <c r="F3336" s="10" t="str">
        <f t="array" ref="F3336">IFERROR(XLOOKUP(E3336,Operadores!A:A,Operadores!B:B))</f>
        <v>RUICRU</v>
      </c>
      <c r="G3336" s="16" t="s">
        <v>17</v>
      </c>
      <c r="H3336" s="13">
        <v>19.40143</v>
      </c>
      <c r="I3336" s="18">
        <v>55.0</v>
      </c>
      <c r="J3336" s="15">
        <f t="shared" si="5"/>
        <v>1067.07865</v>
      </c>
      <c r="K3336" s="10" t="str">
        <f t="array" ref="K3336">IFERROR(XLOOKUP(G3336,'Tipo de Carga'!A:A,'Tipo de Carga'!B:B))</f>
        <v>Autoabasto</v>
      </c>
      <c r="L3336" s="10">
        <f t="shared" si="2"/>
        <v>6</v>
      </c>
      <c r="M3336" s="10">
        <f t="shared" si="3"/>
        <v>2</v>
      </c>
      <c r="N3336" s="10">
        <f t="shared" si="4"/>
        <v>2</v>
      </c>
      <c r="O3336" s="10" t="str">
        <f t="array" ref="O3336">IFERROR(XLOOKUP(G3336,'Tipo de Carga'!A:A,'Tipo de Carga'!C:C))</f>
        <v>Diesel</v>
      </c>
    </row>
    <row r="3337">
      <c r="A3337" s="16">
        <v>1902.0</v>
      </c>
      <c r="B3337" s="10" t="str">
        <f t="array" ref="B3337">IFERROR(XLOOKUP(A3337,'Asignacion Feb'!A:A,'Asignacion Feb'!C:C))</f>
        <v>Pipas</v>
      </c>
      <c r="C3337" s="10" t="str">
        <f t="array" ref="C3337">IFERROR(XLOOKUP(A3337,'Asignacion Feb'!A:A,'Asignacion Feb'!B:B))</f>
        <v>EC-02</v>
      </c>
      <c r="D3337" s="28">
        <v>45690.0</v>
      </c>
      <c r="E3337" s="16" t="s">
        <v>378</v>
      </c>
      <c r="F3337" s="10" t="str">
        <f t="array" ref="F3337">IFERROR(XLOOKUP(E3337,Operadores!A:A,Operadores!B:B))</f>
        <v>RUICRU</v>
      </c>
      <c r="G3337" s="16" t="s">
        <v>17</v>
      </c>
      <c r="H3337" s="13">
        <v>19.40143</v>
      </c>
      <c r="I3337" s="18">
        <v>626.0</v>
      </c>
      <c r="J3337" s="15">
        <f t="shared" si="5"/>
        <v>12145.29518</v>
      </c>
      <c r="K3337" s="10" t="str">
        <f t="array" ref="K3337">IFERROR(XLOOKUP(G3337,'Tipo de Carga'!A:A,'Tipo de Carga'!B:B))</f>
        <v>Autoabasto</v>
      </c>
      <c r="L3337" s="10">
        <f t="shared" si="2"/>
        <v>6</v>
      </c>
      <c r="M3337" s="10">
        <f t="shared" si="3"/>
        <v>2</v>
      </c>
      <c r="N3337" s="10">
        <f t="shared" si="4"/>
        <v>2</v>
      </c>
      <c r="O3337" s="10" t="str">
        <f t="array" ref="O3337">IFERROR(XLOOKUP(G3337,'Tipo de Carga'!A:A,'Tipo de Carga'!C:C))</f>
        <v>Diesel</v>
      </c>
    </row>
    <row r="3338">
      <c r="A3338" s="16">
        <v>1795.0</v>
      </c>
      <c r="B3338" s="10" t="str">
        <f t="array" ref="B3338">IFERROR(XLOOKUP(A3338,'Asignacion Feb'!A:A,'Asignacion Feb'!C:C))</f>
        <v>Pilgrims Tepo</v>
      </c>
      <c r="C3338" s="10" t="str">
        <f t="array" ref="C3338">IFERROR(XLOOKUP(A3338,'Asignacion Feb'!A:A,'Asignacion Feb'!B:B))</f>
        <v>EC-02</v>
      </c>
      <c r="D3338" s="28">
        <v>45690.0</v>
      </c>
      <c r="E3338" s="16" t="s">
        <v>56</v>
      </c>
      <c r="F3338" s="10" t="str">
        <f t="array" ref="F3338">IFERROR(XLOOKUP(E3338,Operadores!A:A,Operadores!B:B))</f>
        <v>MAREVA</v>
      </c>
      <c r="G3338" s="16" t="s">
        <v>17</v>
      </c>
      <c r="H3338" s="13">
        <v>19.40143</v>
      </c>
      <c r="I3338" s="18">
        <v>209.0</v>
      </c>
      <c r="J3338" s="15">
        <f t="shared" si="5"/>
        <v>4054.89887</v>
      </c>
      <c r="K3338" s="10" t="str">
        <f t="array" ref="K3338">IFERROR(XLOOKUP(G3338,'Tipo de Carga'!A:A,'Tipo de Carga'!B:B))</f>
        <v>Autoabasto</v>
      </c>
      <c r="L3338" s="10">
        <f t="shared" si="2"/>
        <v>6</v>
      </c>
      <c r="M3338" s="10">
        <f t="shared" si="3"/>
        <v>2</v>
      </c>
      <c r="N3338" s="10">
        <f t="shared" si="4"/>
        <v>2</v>
      </c>
      <c r="O3338" s="10" t="str">
        <f t="array" ref="O3338">IFERROR(XLOOKUP(G3338,'Tipo de Carga'!A:A,'Tipo de Carga'!C:C))</f>
        <v>Diesel</v>
      </c>
    </row>
    <row r="3339">
      <c r="A3339" s="16">
        <v>1735.0</v>
      </c>
      <c r="B3339" s="10" t="str">
        <f t="array" ref="B3339">IFERROR(XLOOKUP(A3339,'Asignacion Feb'!A:A,'Asignacion Feb'!C:C))</f>
        <v>Pilgrims Tepo</v>
      </c>
      <c r="C3339" s="10" t="str">
        <f t="array" ref="C3339">IFERROR(XLOOKUP(A3339,'Asignacion Feb'!A:A,'Asignacion Feb'!B:B))</f>
        <v>EC-02</v>
      </c>
      <c r="D3339" s="28">
        <v>45690.0</v>
      </c>
      <c r="E3339" s="16" t="s">
        <v>58</v>
      </c>
      <c r="F3339" s="10" t="str">
        <f t="array" ref="F3339">IFERROR(XLOOKUP(E3339,Operadores!A:A,Operadores!B:B))</f>
        <v>ESTMANX</v>
      </c>
      <c r="G3339" s="16" t="s">
        <v>17</v>
      </c>
      <c r="H3339" s="13">
        <v>19.40143</v>
      </c>
      <c r="I3339" s="18">
        <v>210.0</v>
      </c>
      <c r="J3339" s="15">
        <f t="shared" si="5"/>
        <v>4074.3003</v>
      </c>
      <c r="K3339" s="10" t="str">
        <f t="array" ref="K3339">IFERROR(XLOOKUP(G3339,'Tipo de Carga'!A:A,'Tipo de Carga'!B:B))</f>
        <v>Autoabasto</v>
      </c>
      <c r="L3339" s="10">
        <f t="shared" si="2"/>
        <v>6</v>
      </c>
      <c r="M3339" s="10">
        <f t="shared" si="3"/>
        <v>2</v>
      </c>
      <c r="N3339" s="10">
        <f t="shared" si="4"/>
        <v>2</v>
      </c>
      <c r="O3339" s="10" t="str">
        <f t="array" ref="O3339">IFERROR(XLOOKUP(G3339,'Tipo de Carga'!A:A,'Tipo de Carga'!C:C))</f>
        <v>Diesel</v>
      </c>
    </row>
    <row r="3340">
      <c r="A3340" s="16">
        <v>2006.0</v>
      </c>
      <c r="B3340" s="10" t="str">
        <f t="array" ref="B3340">IFERROR(XLOOKUP(A3340,'Asignacion Feb'!A:A,'Asignacion Feb'!C:C))</f>
        <v>MeLi Dedicado Merida</v>
      </c>
      <c r="C3340" s="10" t="str">
        <f t="array" ref="C3340">IFERROR(XLOOKUP(A3340,'Asignacion Feb'!A:A,'Asignacion Feb'!B:B))</f>
        <v>EC-05</v>
      </c>
      <c r="D3340" s="28">
        <v>45690.0</v>
      </c>
      <c r="E3340" s="16" t="s">
        <v>178</v>
      </c>
      <c r="F3340" s="10" t="str">
        <f t="array" ref="F3340">IFERROR(XLOOKUP(E3340,Operadores!A:A,Operadores!B:B))</f>
        <v>ESTAN</v>
      </c>
      <c r="G3340" s="16" t="s">
        <v>17</v>
      </c>
      <c r="H3340" s="13">
        <v>19.40143</v>
      </c>
      <c r="I3340" s="18">
        <v>244.0</v>
      </c>
      <c r="J3340" s="15">
        <f t="shared" si="5"/>
        <v>4733.94892</v>
      </c>
      <c r="K3340" s="10" t="str">
        <f t="array" ref="K3340">IFERROR(XLOOKUP(G3340,'Tipo de Carga'!A:A,'Tipo de Carga'!B:B))</f>
        <v>Autoabasto</v>
      </c>
      <c r="L3340" s="10">
        <f t="shared" si="2"/>
        <v>6</v>
      </c>
      <c r="M3340" s="10">
        <f t="shared" si="3"/>
        <v>2</v>
      </c>
      <c r="N3340" s="10">
        <f t="shared" si="4"/>
        <v>2</v>
      </c>
      <c r="O3340" s="10" t="str">
        <f t="array" ref="O3340">IFERROR(XLOOKUP(G3340,'Tipo de Carga'!A:A,'Tipo de Carga'!C:C))</f>
        <v>Diesel</v>
      </c>
    </row>
    <row r="3341">
      <c r="A3341" s="16">
        <v>1893.0</v>
      </c>
      <c r="B3341" s="10" t="str">
        <f t="array" ref="B3341">IFERROR(XLOOKUP(A3341,'Asignacion Feb'!A:A,'Asignacion Feb'!C:C))</f>
        <v>Full Liver</v>
      </c>
      <c r="C3341" s="10" t="str">
        <f t="array" ref="C3341">IFERROR(XLOOKUP(A3341,'Asignacion Feb'!A:A,'Asignacion Feb'!B:B))</f>
        <v>EC-01</v>
      </c>
      <c r="D3341" s="28">
        <v>45690.0</v>
      </c>
      <c r="E3341" s="16" t="s">
        <v>63</v>
      </c>
      <c r="F3341" s="10" t="str">
        <f t="array" ref="F3341">IFERROR(XLOOKUP(E3341,Operadores!A:A,Operadores!B:B))</f>
        <v>MARFRA</v>
      </c>
      <c r="G3341" s="16" t="s">
        <v>17</v>
      </c>
      <c r="H3341" s="13">
        <v>19.40143</v>
      </c>
      <c r="I3341" s="18">
        <v>742.0</v>
      </c>
      <c r="J3341" s="15">
        <f t="shared" si="5"/>
        <v>14395.86106</v>
      </c>
      <c r="K3341" s="10" t="str">
        <f t="array" ref="K3341">IFERROR(XLOOKUP(G3341,'Tipo de Carga'!A:A,'Tipo de Carga'!B:B))</f>
        <v>Autoabasto</v>
      </c>
      <c r="L3341" s="10">
        <f t="shared" si="2"/>
        <v>6</v>
      </c>
      <c r="M3341" s="10">
        <f t="shared" si="3"/>
        <v>2</v>
      </c>
      <c r="N3341" s="10">
        <f t="shared" si="4"/>
        <v>2</v>
      </c>
      <c r="O3341" s="10" t="str">
        <f t="array" ref="O3341">IFERROR(XLOOKUP(G3341,'Tipo de Carga'!A:A,'Tipo de Carga'!C:C))</f>
        <v>Diesel</v>
      </c>
    </row>
    <row r="3342">
      <c r="A3342" s="16">
        <v>1829.0</v>
      </c>
      <c r="B3342" s="10" t="str">
        <f t="array" ref="B3342">IFERROR(XLOOKUP(A3342,'Asignacion Feb'!A:A,'Asignacion Feb'!C:C))</f>
        <v>Circuitos</v>
      </c>
      <c r="C3342" s="10" t="str">
        <f t="array" ref="C3342">IFERROR(XLOOKUP(A3342,'Asignacion Feb'!A:A,'Asignacion Feb'!B:B))</f>
        <v>EC-03</v>
      </c>
      <c r="D3342" s="28">
        <v>45690.0</v>
      </c>
      <c r="E3342" s="16" t="s">
        <v>152</v>
      </c>
      <c r="F3342" s="10" t="str">
        <f t="array" ref="F3342">IFERROR(XLOOKUP(E3342,Operadores!A:A,Operadores!B:B))</f>
        <v>HERAL04</v>
      </c>
      <c r="G3342" s="16" t="s">
        <v>17</v>
      </c>
      <c r="H3342" s="13">
        <v>19.40143</v>
      </c>
      <c r="I3342" s="18">
        <v>565.0</v>
      </c>
      <c r="J3342" s="15">
        <f t="shared" si="5"/>
        <v>10961.80795</v>
      </c>
      <c r="K3342" s="10" t="str">
        <f t="array" ref="K3342">IFERROR(XLOOKUP(G3342,'Tipo de Carga'!A:A,'Tipo de Carga'!B:B))</f>
        <v>Autoabasto</v>
      </c>
      <c r="L3342" s="10">
        <f t="shared" si="2"/>
        <v>6</v>
      </c>
      <c r="M3342" s="10">
        <f t="shared" si="3"/>
        <v>2</v>
      </c>
      <c r="N3342" s="10">
        <f t="shared" si="4"/>
        <v>2</v>
      </c>
      <c r="O3342" s="10" t="str">
        <f t="array" ref="O3342">IFERROR(XLOOKUP(G3342,'Tipo de Carga'!A:A,'Tipo de Carga'!C:C))</f>
        <v>Diesel</v>
      </c>
    </row>
    <row r="3343">
      <c r="A3343" s="16">
        <v>1894.0</v>
      </c>
      <c r="B3343" s="10" t="str">
        <f t="array" ref="B3343">IFERROR(XLOOKUP(A3343,'Asignacion Feb'!A:A,'Asignacion Feb'!C:C))</f>
        <v>Pipas</v>
      </c>
      <c r="C3343" s="10" t="str">
        <f t="array" ref="C3343">IFERROR(XLOOKUP(A3343,'Asignacion Feb'!A:A,'Asignacion Feb'!B:B))</f>
        <v>EC-02</v>
      </c>
      <c r="D3343" s="28">
        <v>45690.0</v>
      </c>
      <c r="E3343" s="16" t="s">
        <v>320</v>
      </c>
      <c r="F3343" s="10" t="str">
        <f t="array" ref="F3343">IFERROR(XLOOKUP(E3343,Operadores!A:A,Operadores!B:B))</f>
        <v>LOPJU</v>
      </c>
      <c r="G3343" s="16" t="s">
        <v>17</v>
      </c>
      <c r="H3343" s="13">
        <v>19.40143</v>
      </c>
      <c r="I3343" s="18">
        <v>790.0</v>
      </c>
      <c r="J3343" s="15">
        <f t="shared" si="5"/>
        <v>15327.1297</v>
      </c>
      <c r="K3343" s="10" t="str">
        <f t="array" ref="K3343">IFERROR(XLOOKUP(G3343,'Tipo de Carga'!A:A,'Tipo de Carga'!B:B))</f>
        <v>Autoabasto</v>
      </c>
      <c r="L3343" s="10">
        <f t="shared" si="2"/>
        <v>6</v>
      </c>
      <c r="M3343" s="10">
        <f t="shared" si="3"/>
        <v>2</v>
      </c>
      <c r="N3343" s="10">
        <f t="shared" si="4"/>
        <v>2</v>
      </c>
      <c r="O3343" s="10" t="str">
        <f t="array" ref="O3343">IFERROR(XLOOKUP(G3343,'Tipo de Carga'!A:A,'Tipo de Carga'!C:C))</f>
        <v>Diesel</v>
      </c>
    </row>
    <row r="3344">
      <c r="A3344" s="16">
        <v>1731.0</v>
      </c>
      <c r="B3344" s="10" t="str">
        <f t="array" ref="B3344">IFERROR(XLOOKUP(A3344,'Asignacion Feb'!A:A,'Asignacion Feb'!C:C))</f>
        <v>Pilgrims Tepo</v>
      </c>
      <c r="C3344" s="10" t="str">
        <f t="array" ref="C3344">IFERROR(XLOOKUP(A3344,'Asignacion Feb'!A:A,'Asignacion Feb'!B:B))</f>
        <v>EC-02</v>
      </c>
      <c r="D3344" s="28">
        <v>45690.0</v>
      </c>
      <c r="E3344" s="16" t="s">
        <v>270</v>
      </c>
      <c r="F3344" s="10" t="str">
        <f t="array" ref="F3344">IFERROR(XLOOKUP(E3344,Operadores!A:A,Operadores!B:B))</f>
        <v>ROSGIL</v>
      </c>
      <c r="G3344" s="16" t="s">
        <v>17</v>
      </c>
      <c r="H3344" s="13">
        <v>19.40143</v>
      </c>
      <c r="I3344" s="18">
        <v>159.0</v>
      </c>
      <c r="J3344" s="15">
        <f t="shared" si="5"/>
        <v>3084.82737</v>
      </c>
      <c r="K3344" s="10" t="str">
        <f t="array" ref="K3344">IFERROR(XLOOKUP(G3344,'Tipo de Carga'!A:A,'Tipo de Carga'!B:B))</f>
        <v>Autoabasto</v>
      </c>
      <c r="L3344" s="10">
        <f t="shared" si="2"/>
        <v>6</v>
      </c>
      <c r="M3344" s="10">
        <f t="shared" si="3"/>
        <v>2</v>
      </c>
      <c r="N3344" s="10">
        <f t="shared" si="4"/>
        <v>2</v>
      </c>
      <c r="O3344" s="10" t="str">
        <f t="array" ref="O3344">IFERROR(XLOOKUP(G3344,'Tipo de Carga'!A:A,'Tipo de Carga'!C:C))</f>
        <v>Diesel</v>
      </c>
    </row>
    <row r="3345">
      <c r="A3345" s="16">
        <v>1875.0</v>
      </c>
      <c r="B3345" s="10" t="str">
        <f t="array" ref="B3345">IFERROR(XLOOKUP(A3345,'Asignacion Feb'!A:A,'Asignacion Feb'!C:C))</f>
        <v>Circuitos</v>
      </c>
      <c r="C3345" s="10" t="str">
        <f t="array" ref="C3345">IFERROR(XLOOKUP(A3345,'Asignacion Feb'!A:A,'Asignacion Feb'!B:B))</f>
        <v>EC-03</v>
      </c>
      <c r="D3345" s="28">
        <v>45690.0</v>
      </c>
      <c r="E3345" s="16" t="s">
        <v>47</v>
      </c>
      <c r="F3345" s="10" t="str">
        <f t="array" ref="F3345">IFERROR(XLOOKUP(E3345,Operadores!A:A,Operadores!B:B))</f>
        <v>CARJOR</v>
      </c>
      <c r="G3345" s="16" t="s">
        <v>17</v>
      </c>
      <c r="H3345" s="13">
        <v>19.40143</v>
      </c>
      <c r="I3345" s="18">
        <v>730.0</v>
      </c>
      <c r="J3345" s="15">
        <f t="shared" si="5"/>
        <v>14163.0439</v>
      </c>
      <c r="K3345" s="10" t="str">
        <f t="array" ref="K3345">IFERROR(XLOOKUP(G3345,'Tipo de Carga'!A:A,'Tipo de Carga'!B:B))</f>
        <v>Autoabasto</v>
      </c>
      <c r="L3345" s="10">
        <f t="shared" si="2"/>
        <v>6</v>
      </c>
      <c r="M3345" s="10">
        <f t="shared" si="3"/>
        <v>2</v>
      </c>
      <c r="N3345" s="10">
        <f t="shared" si="4"/>
        <v>2</v>
      </c>
      <c r="O3345" s="10" t="str">
        <f t="array" ref="O3345">IFERROR(XLOOKUP(G3345,'Tipo de Carga'!A:A,'Tipo de Carga'!C:C))</f>
        <v>Diesel</v>
      </c>
    </row>
    <row r="3346">
      <c r="A3346" s="16">
        <v>1688.0</v>
      </c>
      <c r="B3346" s="10" t="str">
        <f t="array" ref="B3346">IFERROR(XLOOKUP(A3346,'Asignacion Feb'!A:A,'Asignacion Feb'!C:C))</f>
        <v>Pilgrims Tepo</v>
      </c>
      <c r="C3346" s="10" t="str">
        <f t="array" ref="C3346">IFERROR(XLOOKUP(A3346,'Asignacion Feb'!A:A,'Asignacion Feb'!B:B))</f>
        <v>EC-02</v>
      </c>
      <c r="D3346" s="28">
        <v>45690.0</v>
      </c>
      <c r="E3346" s="16" t="s">
        <v>50</v>
      </c>
      <c r="F3346" s="10" t="str">
        <f t="array" ref="F3346">IFERROR(XLOOKUP(E3346,Operadores!A:A,Operadores!B:B))</f>
        <v>SANJUA07</v>
      </c>
      <c r="G3346" s="16" t="s">
        <v>17</v>
      </c>
      <c r="H3346" s="13">
        <v>19.40143</v>
      </c>
      <c r="I3346" s="18">
        <v>180.0</v>
      </c>
      <c r="J3346" s="15">
        <f t="shared" si="5"/>
        <v>3492.2574</v>
      </c>
      <c r="K3346" s="10" t="str">
        <f t="array" ref="K3346">IFERROR(XLOOKUP(G3346,'Tipo de Carga'!A:A,'Tipo de Carga'!B:B))</f>
        <v>Autoabasto</v>
      </c>
      <c r="L3346" s="10">
        <f t="shared" si="2"/>
        <v>6</v>
      </c>
      <c r="M3346" s="10">
        <f t="shared" si="3"/>
        <v>2</v>
      </c>
      <c r="N3346" s="10">
        <f t="shared" si="4"/>
        <v>2</v>
      </c>
      <c r="O3346" s="10" t="str">
        <f t="array" ref="O3346">IFERROR(XLOOKUP(G3346,'Tipo de Carga'!A:A,'Tipo de Carga'!C:C))</f>
        <v>Diesel</v>
      </c>
    </row>
    <row r="3347">
      <c r="A3347" s="16">
        <v>1859.0</v>
      </c>
      <c r="B3347" s="10" t="str">
        <f t="array" ref="B3347">IFERROR(XLOOKUP(A3347,'Asignacion Feb'!A:A,'Asignacion Feb'!C:C))</f>
        <v>Circuitos</v>
      </c>
      <c r="C3347" s="10" t="str">
        <f t="array" ref="C3347">IFERROR(XLOOKUP(A3347,'Asignacion Feb'!A:A,'Asignacion Feb'!B:B))</f>
        <v>EC-03</v>
      </c>
      <c r="D3347" s="28">
        <v>45690.0</v>
      </c>
      <c r="E3347" s="16" t="s">
        <v>415</v>
      </c>
      <c r="F3347" s="10" t="str">
        <f t="array" ref="F3347">IFERROR(XLOOKUP(E3347,Operadores!A:A,Operadores!B:B))</f>
        <v>JIMMI</v>
      </c>
      <c r="G3347" s="16" t="s">
        <v>17</v>
      </c>
      <c r="H3347" s="13">
        <v>19.40143</v>
      </c>
      <c r="I3347" s="18">
        <v>744.0</v>
      </c>
      <c r="J3347" s="15">
        <f t="shared" si="5"/>
        <v>14434.66392</v>
      </c>
      <c r="K3347" s="10" t="str">
        <f t="array" ref="K3347">IFERROR(XLOOKUP(G3347,'Tipo de Carga'!A:A,'Tipo de Carga'!B:B))</f>
        <v>Autoabasto</v>
      </c>
      <c r="L3347" s="10">
        <f t="shared" si="2"/>
        <v>6</v>
      </c>
      <c r="M3347" s="10">
        <f t="shared" si="3"/>
        <v>2</v>
      </c>
      <c r="N3347" s="10">
        <f t="shared" si="4"/>
        <v>2</v>
      </c>
      <c r="O3347" s="10" t="str">
        <f t="array" ref="O3347">IFERROR(XLOOKUP(G3347,'Tipo de Carga'!A:A,'Tipo de Carga'!C:C))</f>
        <v>Diesel</v>
      </c>
    </row>
    <row r="3348">
      <c r="A3348" s="16">
        <v>1752.0</v>
      </c>
      <c r="B3348" s="10" t="str">
        <f t="array" ref="B3348">IFERROR(XLOOKUP(A3348,'Asignacion Feb'!A:A,'Asignacion Feb'!C:C))</f>
        <v>Liverpool Local</v>
      </c>
      <c r="C3348" s="10" t="str">
        <f t="array" ref="C3348">IFERROR(XLOOKUP(A3348,'Asignacion Feb'!A:A,'Asignacion Feb'!B:B))</f>
        <v>EC-01</v>
      </c>
      <c r="D3348" s="28">
        <v>45690.0</v>
      </c>
      <c r="E3348" s="16" t="s">
        <v>238</v>
      </c>
      <c r="F3348" s="10" t="str">
        <f t="array" ref="F3348">IFERROR(XLOOKUP(E3348,Operadores!A:A,Operadores!B:B))</f>
        <v>ROBJUA01</v>
      </c>
      <c r="G3348" s="16" t="s">
        <v>17</v>
      </c>
      <c r="H3348" s="13">
        <v>19.40143</v>
      </c>
      <c r="I3348" s="18">
        <v>243.0</v>
      </c>
      <c r="J3348" s="15">
        <f t="shared" si="5"/>
        <v>4714.54749</v>
      </c>
      <c r="K3348" s="10" t="str">
        <f t="array" ref="K3348">IFERROR(XLOOKUP(G3348,'Tipo de Carga'!A:A,'Tipo de Carga'!B:B))</f>
        <v>Autoabasto</v>
      </c>
      <c r="L3348" s="10">
        <f t="shared" si="2"/>
        <v>6</v>
      </c>
      <c r="M3348" s="10">
        <f t="shared" si="3"/>
        <v>2</v>
      </c>
      <c r="N3348" s="10">
        <f t="shared" si="4"/>
        <v>2</v>
      </c>
      <c r="O3348" s="10" t="str">
        <f t="array" ref="O3348">IFERROR(XLOOKUP(G3348,'Tipo de Carga'!A:A,'Tipo de Carga'!C:C))</f>
        <v>Diesel</v>
      </c>
    </row>
    <row r="3349">
      <c r="A3349" s="16">
        <v>2023.0</v>
      </c>
      <c r="B3349" s="10" t="str">
        <f t="array" ref="B3349">IFERROR(XLOOKUP(A3349,'Asignacion Feb'!A:A,'Asignacion Feb'!C:C))</f>
        <v>MeLi Asignado TD</v>
      </c>
      <c r="C3349" s="10" t="str">
        <f t="array" ref="C3349">IFERROR(XLOOKUP(A3349,'Asignacion Feb'!A:A,'Asignacion Feb'!B:B))</f>
        <v>EC-05</v>
      </c>
      <c r="D3349" s="28">
        <v>45690.0</v>
      </c>
      <c r="E3349" s="16" t="s">
        <v>126</v>
      </c>
      <c r="F3349" s="10" t="str">
        <f t="array" ref="F3349">IFERROR(XLOOKUP(E3349,Operadores!A:A,Operadores!B:B))</f>
        <v>ESCSAU</v>
      </c>
      <c r="G3349" s="16" t="s">
        <v>17</v>
      </c>
      <c r="H3349" s="13">
        <v>19.40143</v>
      </c>
      <c r="I3349" s="18">
        <v>615.0</v>
      </c>
      <c r="J3349" s="15">
        <f t="shared" si="5"/>
        <v>11931.87945</v>
      </c>
      <c r="K3349" s="10" t="str">
        <f t="array" ref="K3349">IFERROR(XLOOKUP(G3349,'Tipo de Carga'!A:A,'Tipo de Carga'!B:B))</f>
        <v>Autoabasto</v>
      </c>
      <c r="L3349" s="10">
        <f t="shared" si="2"/>
        <v>6</v>
      </c>
      <c r="M3349" s="10">
        <f t="shared" si="3"/>
        <v>2</v>
      </c>
      <c r="N3349" s="10">
        <f t="shared" si="4"/>
        <v>2</v>
      </c>
      <c r="O3349" s="10" t="str">
        <f t="array" ref="O3349">IFERROR(XLOOKUP(G3349,'Tipo de Carga'!A:A,'Tipo de Carga'!C:C))</f>
        <v>Diesel</v>
      </c>
    </row>
    <row r="3350">
      <c r="A3350" s="16">
        <v>1991.0</v>
      </c>
      <c r="B3350" s="10" t="str">
        <f t="array" ref="B3350">IFERROR(XLOOKUP(A3350,'Asignacion Feb'!A:A,'Asignacion Feb'!C:C))</f>
        <v>MeLi Dedicado Merida</v>
      </c>
      <c r="C3350" s="10" t="str">
        <f t="array" ref="C3350">IFERROR(XLOOKUP(A3350,'Asignacion Feb'!A:A,'Asignacion Feb'!B:B))</f>
        <v>EC-05</v>
      </c>
      <c r="D3350" s="28">
        <v>45690.0</v>
      </c>
      <c r="E3350" s="16" t="s">
        <v>165</v>
      </c>
      <c r="F3350" s="10" t="str">
        <f t="array" ref="F3350">IFERROR(XLOOKUP(E3350,Operadores!A:A,Operadores!B:B))</f>
        <v>RUEREN</v>
      </c>
      <c r="G3350" s="16" t="s">
        <v>17</v>
      </c>
      <c r="H3350" s="13">
        <v>19.40143</v>
      </c>
      <c r="I3350" s="18">
        <v>328.0</v>
      </c>
      <c r="J3350" s="15">
        <f t="shared" si="5"/>
        <v>6363.66904</v>
      </c>
      <c r="K3350" s="10" t="str">
        <f t="array" ref="K3350">IFERROR(XLOOKUP(G3350,'Tipo de Carga'!A:A,'Tipo de Carga'!B:B))</f>
        <v>Autoabasto</v>
      </c>
      <c r="L3350" s="10">
        <f t="shared" si="2"/>
        <v>6</v>
      </c>
      <c r="M3350" s="10">
        <f t="shared" si="3"/>
        <v>2</v>
      </c>
      <c r="N3350" s="10">
        <f t="shared" si="4"/>
        <v>2</v>
      </c>
      <c r="O3350" s="10" t="str">
        <f t="array" ref="O3350">IFERROR(XLOOKUP(G3350,'Tipo de Carga'!A:A,'Tipo de Carga'!C:C))</f>
        <v>Diesel</v>
      </c>
    </row>
    <row r="3351">
      <c r="A3351" s="16">
        <v>2108.0</v>
      </c>
      <c r="B3351" s="10" t="str">
        <f t="array" ref="B3351">IFERROR(XLOOKUP(A3351,'Asignacion Feb'!A:A,'Asignacion Feb'!C:C))</f>
        <v>MeLi asignado SD</v>
      </c>
      <c r="C3351" s="10" t="str">
        <f t="array" ref="C3351">IFERROR(XLOOKUP(A3351,'Asignacion Feb'!A:A,'Asignacion Feb'!B:B))</f>
        <v>EC-05</v>
      </c>
      <c r="D3351" s="28">
        <v>45690.0</v>
      </c>
      <c r="E3351" s="16" t="s">
        <v>184</v>
      </c>
      <c r="F3351" s="10" t="str">
        <f t="array" ref="F3351">IFERROR(XLOOKUP(E3351,Operadores!A:A,Operadores!B:B))</f>
        <v>ARASAL</v>
      </c>
      <c r="G3351" s="16" t="s">
        <v>17</v>
      </c>
      <c r="H3351" s="13">
        <v>19.40143</v>
      </c>
      <c r="I3351" s="18">
        <v>423.0</v>
      </c>
      <c r="J3351" s="15">
        <f t="shared" si="5"/>
        <v>8206.80489</v>
      </c>
      <c r="K3351" s="10" t="str">
        <f t="array" ref="K3351">IFERROR(XLOOKUP(G3351,'Tipo de Carga'!A:A,'Tipo de Carga'!B:B))</f>
        <v>Autoabasto</v>
      </c>
      <c r="L3351" s="10">
        <f t="shared" si="2"/>
        <v>6</v>
      </c>
      <c r="M3351" s="10">
        <f t="shared" si="3"/>
        <v>2</v>
      </c>
      <c r="N3351" s="10">
        <f t="shared" si="4"/>
        <v>2</v>
      </c>
      <c r="O3351" s="10" t="str">
        <f t="array" ref="O3351">IFERROR(XLOOKUP(G3351,'Tipo de Carga'!A:A,'Tipo de Carga'!C:C))</f>
        <v>Diesel</v>
      </c>
    </row>
    <row r="3352">
      <c r="A3352" s="16">
        <v>1898.0</v>
      </c>
      <c r="B3352" s="10" t="str">
        <f t="array" ref="B3352">IFERROR(XLOOKUP(A3352,'Asignacion Feb'!A:A,'Asignacion Feb'!C:C))</f>
        <v>Full Liver</v>
      </c>
      <c r="C3352" s="10" t="str">
        <f t="array" ref="C3352">IFERROR(XLOOKUP(A3352,'Asignacion Feb'!A:A,'Asignacion Feb'!B:B))</f>
        <v>EC-01</v>
      </c>
      <c r="D3352" s="28">
        <v>45690.0</v>
      </c>
      <c r="E3352" s="16" t="s">
        <v>182</v>
      </c>
      <c r="F3352" s="10" t="str">
        <f t="array" ref="F3352">IFERROR(XLOOKUP(E3352,Operadores!A:A,Operadores!B:B))</f>
        <v>CASMA</v>
      </c>
      <c r="G3352" s="16" t="s">
        <v>17</v>
      </c>
      <c r="H3352" s="13">
        <v>19.40143</v>
      </c>
      <c r="I3352" s="18">
        <v>755.0</v>
      </c>
      <c r="J3352" s="15">
        <f t="shared" si="5"/>
        <v>14648.07965</v>
      </c>
      <c r="K3352" s="10" t="str">
        <f t="array" ref="K3352">IFERROR(XLOOKUP(G3352,'Tipo de Carga'!A:A,'Tipo de Carga'!B:B))</f>
        <v>Autoabasto</v>
      </c>
      <c r="L3352" s="10">
        <f t="shared" si="2"/>
        <v>6</v>
      </c>
      <c r="M3352" s="10">
        <f t="shared" si="3"/>
        <v>2</v>
      </c>
      <c r="N3352" s="10">
        <f t="shared" si="4"/>
        <v>2</v>
      </c>
      <c r="O3352" s="10" t="str">
        <f t="array" ref="O3352">IFERROR(XLOOKUP(G3352,'Tipo de Carga'!A:A,'Tipo de Carga'!C:C))</f>
        <v>Diesel</v>
      </c>
    </row>
    <row r="3353">
      <c r="A3353" s="16">
        <v>1949.0</v>
      </c>
      <c r="B3353" s="10" t="str">
        <f t="array" ref="B3353">IFERROR(XLOOKUP(A3353,'Asignacion Feb'!A:A,'Asignacion Feb'!C:C))</f>
        <v>MeLi asignado SD</v>
      </c>
      <c r="C3353" s="10" t="str">
        <f t="array" ref="C3353">IFERROR(XLOOKUP(A3353,'Asignacion Feb'!A:A,'Asignacion Feb'!B:B))</f>
        <v>EC-05</v>
      </c>
      <c r="D3353" s="28">
        <v>45690.0</v>
      </c>
      <c r="E3353" s="16" t="s">
        <v>195</v>
      </c>
      <c r="F3353" s="10" t="str">
        <f t="array" ref="F3353">IFERROR(XLOOKUP(E3353,Operadores!A:A,Operadores!B:B))</f>
        <v>MUÑJU</v>
      </c>
      <c r="G3353" s="16" t="s">
        <v>17</v>
      </c>
      <c r="H3353" s="13">
        <v>19.40143</v>
      </c>
      <c r="I3353" s="18">
        <v>386.0</v>
      </c>
      <c r="J3353" s="15">
        <f t="shared" si="5"/>
        <v>7488.95198</v>
      </c>
      <c r="K3353" s="10" t="str">
        <f t="array" ref="K3353">IFERROR(XLOOKUP(G3353,'Tipo de Carga'!A:A,'Tipo de Carga'!B:B))</f>
        <v>Autoabasto</v>
      </c>
      <c r="L3353" s="10">
        <f t="shared" si="2"/>
        <v>6</v>
      </c>
      <c r="M3353" s="10">
        <f t="shared" si="3"/>
        <v>2</v>
      </c>
      <c r="N3353" s="10">
        <f t="shared" si="4"/>
        <v>2</v>
      </c>
      <c r="O3353" s="10" t="str">
        <f t="array" ref="O3353">IFERROR(XLOOKUP(G3353,'Tipo de Carga'!A:A,'Tipo de Carga'!C:C))</f>
        <v>Diesel</v>
      </c>
    </row>
    <row r="3354">
      <c r="A3354" s="16">
        <v>2086.0</v>
      </c>
      <c r="B3354" s="10" t="str">
        <f t="array" ref="B3354">IFERROR(XLOOKUP(A3354,'Asignacion Feb'!A:A,'Asignacion Feb'!C:C))</f>
        <v>MeLi asignado SD</v>
      </c>
      <c r="C3354" s="10" t="str">
        <f t="array" ref="C3354">IFERROR(XLOOKUP(A3354,'Asignacion Feb'!A:A,'Asignacion Feb'!B:B))</f>
        <v>EC-05</v>
      </c>
      <c r="D3354" s="28">
        <v>45690.0</v>
      </c>
      <c r="E3354" s="16" t="s">
        <v>139</v>
      </c>
      <c r="F3354" s="10" t="str">
        <f t="array" ref="F3354">IFERROR(XLOOKUP(E3354,Operadores!A:A,Operadores!B:B))</f>
        <v>SOSERN</v>
      </c>
      <c r="G3354" s="16" t="s">
        <v>17</v>
      </c>
      <c r="H3354" s="13">
        <v>19.40143</v>
      </c>
      <c r="I3354" s="18">
        <v>370.0</v>
      </c>
      <c r="J3354" s="15">
        <f t="shared" si="5"/>
        <v>7178.5291</v>
      </c>
      <c r="K3354" s="10" t="str">
        <f t="array" ref="K3354">IFERROR(XLOOKUP(G3354,'Tipo de Carga'!A:A,'Tipo de Carga'!B:B))</f>
        <v>Autoabasto</v>
      </c>
      <c r="L3354" s="10">
        <f t="shared" si="2"/>
        <v>6</v>
      </c>
      <c r="M3354" s="10">
        <f t="shared" si="3"/>
        <v>2</v>
      </c>
      <c r="N3354" s="10">
        <f t="shared" si="4"/>
        <v>2</v>
      </c>
      <c r="O3354" s="10" t="str">
        <f t="array" ref="O3354">IFERROR(XLOOKUP(G3354,'Tipo de Carga'!A:A,'Tipo de Carga'!C:C))</f>
        <v>Diesel</v>
      </c>
    </row>
    <row r="3355">
      <c r="A3355" s="16">
        <v>1986.0</v>
      </c>
      <c r="B3355" s="10" t="str">
        <f t="array" ref="B3355">IFERROR(XLOOKUP(A3355,'Asignacion Feb'!A:A,'Asignacion Feb'!C:C))</f>
        <v>MeLi asignado SD</v>
      </c>
      <c r="C3355" s="10" t="str">
        <f t="array" ref="C3355">IFERROR(XLOOKUP(A3355,'Asignacion Feb'!A:A,'Asignacion Feb'!B:B))</f>
        <v>EC-05</v>
      </c>
      <c r="D3355" s="28">
        <v>45690.0</v>
      </c>
      <c r="E3355" s="16" t="s">
        <v>246</v>
      </c>
      <c r="F3355" s="10" t="str">
        <f t="array" ref="F3355">IFERROR(XLOOKUP(E3355,Operadores!A:A,Operadores!B:B))</f>
        <v>SOSMAR</v>
      </c>
      <c r="G3355" s="16" t="s">
        <v>17</v>
      </c>
      <c r="H3355" s="13">
        <v>19.40143</v>
      </c>
      <c r="I3355" s="18">
        <v>612.0</v>
      </c>
      <c r="J3355" s="15">
        <f t="shared" si="5"/>
        <v>11873.67516</v>
      </c>
      <c r="K3355" s="10" t="str">
        <f t="array" ref="K3355">IFERROR(XLOOKUP(G3355,'Tipo de Carga'!A:A,'Tipo de Carga'!B:B))</f>
        <v>Autoabasto</v>
      </c>
      <c r="L3355" s="10">
        <f t="shared" si="2"/>
        <v>6</v>
      </c>
      <c r="M3355" s="10">
        <f t="shared" si="3"/>
        <v>2</v>
      </c>
      <c r="N3355" s="10">
        <f t="shared" si="4"/>
        <v>2</v>
      </c>
      <c r="O3355" s="10" t="str">
        <f t="array" ref="O3355">IFERROR(XLOOKUP(G3355,'Tipo de Carga'!A:A,'Tipo de Carga'!C:C))</f>
        <v>Diesel</v>
      </c>
    </row>
    <row r="3356">
      <c r="A3356" s="16">
        <v>1993.0</v>
      </c>
      <c r="B3356" s="10" t="str">
        <f t="array" ref="B3356">IFERROR(XLOOKUP(A3356,'Asignacion Feb'!A:A,'Asignacion Feb'!C:C))</f>
        <v>MeLi Dedicado TD</v>
      </c>
      <c r="C3356" s="10" t="str">
        <f t="array" ref="C3356">IFERROR(XLOOKUP(A3356,'Asignacion Feb'!A:A,'Asignacion Feb'!B:B))</f>
        <v>EC-05</v>
      </c>
      <c r="D3356" s="28">
        <v>45690.0</v>
      </c>
      <c r="E3356" s="16" t="s">
        <v>243</v>
      </c>
      <c r="F3356" s="10" t="str">
        <f t="array" ref="F3356">IFERROR(XLOOKUP(E3356,Operadores!A:A,Operadores!B:B))</f>
        <v>ZAMROB</v>
      </c>
      <c r="G3356" s="16" t="s">
        <v>17</v>
      </c>
      <c r="H3356" s="13">
        <v>19.40143</v>
      </c>
      <c r="I3356" s="18">
        <v>501.0</v>
      </c>
      <c r="J3356" s="15">
        <f t="shared" si="5"/>
        <v>9720.11643</v>
      </c>
      <c r="K3356" s="10" t="str">
        <f t="array" ref="K3356">IFERROR(XLOOKUP(G3356,'Tipo de Carga'!A:A,'Tipo de Carga'!B:B))</f>
        <v>Autoabasto</v>
      </c>
      <c r="L3356" s="10">
        <f t="shared" si="2"/>
        <v>6</v>
      </c>
      <c r="M3356" s="10">
        <f t="shared" si="3"/>
        <v>2</v>
      </c>
      <c r="N3356" s="10">
        <f t="shared" si="4"/>
        <v>2</v>
      </c>
      <c r="O3356" s="10" t="str">
        <f t="array" ref="O3356">IFERROR(XLOOKUP(G3356,'Tipo de Carga'!A:A,'Tipo de Carga'!C:C))</f>
        <v>Diesel</v>
      </c>
    </row>
    <row r="3357">
      <c r="A3357" s="16">
        <v>1980.0</v>
      </c>
      <c r="B3357" s="10" t="str">
        <f t="array" ref="B3357">IFERROR(XLOOKUP(A3357,'Asignacion Feb'!A:A,'Asignacion Feb'!C:C))</f>
        <v>MeLi asignado SD</v>
      </c>
      <c r="C3357" s="10" t="str">
        <f t="array" ref="C3357">IFERROR(XLOOKUP(A3357,'Asignacion Feb'!A:A,'Asignacion Feb'!B:B))</f>
        <v>EC-05</v>
      </c>
      <c r="D3357" s="28">
        <v>45690.0</v>
      </c>
      <c r="E3357" s="16" t="s">
        <v>147</v>
      </c>
      <c r="F3357" s="10" t="str">
        <f t="array" ref="F3357">IFERROR(XLOOKUP(E3357,Operadores!A:A,Operadores!B:B))</f>
        <v>MARANG</v>
      </c>
      <c r="G3357" s="16" t="s">
        <v>17</v>
      </c>
      <c r="H3357" s="13">
        <v>19.40143</v>
      </c>
      <c r="I3357" s="18">
        <v>335.0</v>
      </c>
      <c r="J3357" s="15">
        <f t="shared" si="5"/>
        <v>6499.47905</v>
      </c>
      <c r="K3357" s="10" t="str">
        <f t="array" ref="K3357">IFERROR(XLOOKUP(G3357,'Tipo de Carga'!A:A,'Tipo de Carga'!B:B))</f>
        <v>Autoabasto</v>
      </c>
      <c r="L3357" s="10">
        <f t="shared" si="2"/>
        <v>6</v>
      </c>
      <c r="M3357" s="10">
        <f t="shared" si="3"/>
        <v>2</v>
      </c>
      <c r="N3357" s="10">
        <f t="shared" si="4"/>
        <v>2</v>
      </c>
      <c r="O3357" s="10" t="str">
        <f t="array" ref="O3357">IFERROR(XLOOKUP(G3357,'Tipo de Carga'!A:A,'Tipo de Carga'!C:C))</f>
        <v>Diesel</v>
      </c>
    </row>
    <row r="3358">
      <c r="A3358" s="16">
        <v>1827.0</v>
      </c>
      <c r="B3358" s="10" t="str">
        <f t="array" ref="B3358">IFERROR(XLOOKUP(A3358,'Asignacion Feb'!A:A,'Asignacion Feb'!C:C))</f>
        <v>Full Liver</v>
      </c>
      <c r="C3358" s="10" t="str">
        <f t="array" ref="C3358">IFERROR(XLOOKUP(A3358,'Asignacion Feb'!A:A,'Asignacion Feb'!B:B))</f>
        <v>EC-01</v>
      </c>
      <c r="D3358" s="28">
        <v>45690.0</v>
      </c>
      <c r="E3358" s="16" t="s">
        <v>29</v>
      </c>
      <c r="F3358" s="10" t="str">
        <f t="array" ref="F3358">IFERROR(XLOOKUP(E3358,Operadores!A:A,Operadores!B:B))</f>
        <v>ANGMA</v>
      </c>
      <c r="G3358" s="16" t="s">
        <v>17</v>
      </c>
      <c r="H3358" s="13">
        <v>19.40143</v>
      </c>
      <c r="I3358" s="18">
        <v>816.0</v>
      </c>
      <c r="J3358" s="15">
        <f t="shared" si="5"/>
        <v>15831.56688</v>
      </c>
      <c r="K3358" s="10" t="str">
        <f t="array" ref="K3358">IFERROR(XLOOKUP(G3358,'Tipo de Carga'!A:A,'Tipo de Carga'!B:B))</f>
        <v>Autoabasto</v>
      </c>
      <c r="L3358" s="10">
        <f t="shared" si="2"/>
        <v>6</v>
      </c>
      <c r="M3358" s="10">
        <f t="shared" si="3"/>
        <v>2</v>
      </c>
      <c r="N3358" s="10">
        <f t="shared" si="4"/>
        <v>2</v>
      </c>
      <c r="O3358" s="10" t="str">
        <f t="array" ref="O3358">IFERROR(XLOOKUP(G3358,'Tipo de Carga'!A:A,'Tipo de Carga'!C:C))</f>
        <v>Diesel</v>
      </c>
    </row>
    <row r="3359">
      <c r="A3359" s="16">
        <v>2022.0</v>
      </c>
      <c r="B3359" s="10" t="str">
        <f t="array" ref="B3359">IFERROR(XLOOKUP(A3359,'Asignacion Feb'!A:A,'Asignacion Feb'!C:C))</f>
        <v>MeLi Dedicado TD</v>
      </c>
      <c r="C3359" s="10" t="str">
        <f t="array" ref="C3359">IFERROR(XLOOKUP(A3359,'Asignacion Feb'!A:A,'Asignacion Feb'!B:B))</f>
        <v>EC-05</v>
      </c>
      <c r="D3359" s="28">
        <v>45690.0</v>
      </c>
      <c r="E3359" s="16" t="s">
        <v>183</v>
      </c>
      <c r="F3359" s="10" t="str">
        <f t="array" ref="F3359">IFERROR(XLOOKUP(E3359,Operadores!A:A,Operadores!B:B))</f>
        <v>DELBL</v>
      </c>
      <c r="G3359" s="16" t="s">
        <v>17</v>
      </c>
      <c r="H3359" s="13">
        <v>19.40143</v>
      </c>
      <c r="I3359" s="18">
        <v>524.0</v>
      </c>
      <c r="J3359" s="15">
        <f t="shared" si="5"/>
        <v>10166.34932</v>
      </c>
      <c r="K3359" s="10" t="str">
        <f t="array" ref="K3359">IFERROR(XLOOKUP(G3359,'Tipo de Carga'!A:A,'Tipo de Carga'!B:B))</f>
        <v>Autoabasto</v>
      </c>
      <c r="L3359" s="10">
        <f t="shared" si="2"/>
        <v>6</v>
      </c>
      <c r="M3359" s="10">
        <f t="shared" si="3"/>
        <v>2</v>
      </c>
      <c r="N3359" s="10">
        <f t="shared" si="4"/>
        <v>2</v>
      </c>
      <c r="O3359" s="10" t="str">
        <f t="array" ref="O3359">IFERROR(XLOOKUP(G3359,'Tipo de Carga'!A:A,'Tipo de Carga'!C:C))</f>
        <v>Diesel</v>
      </c>
    </row>
    <row r="3360">
      <c r="A3360" s="16">
        <v>1932.0</v>
      </c>
      <c r="B3360" s="10" t="str">
        <f t="array" ref="B3360">IFERROR(XLOOKUP(A3360,'Asignacion Feb'!A:A,'Asignacion Feb'!C:C))</f>
        <v>Circuitos</v>
      </c>
      <c r="C3360" s="10" t="str">
        <f t="array" ref="C3360">IFERROR(XLOOKUP(A3360,'Asignacion Feb'!A:A,'Asignacion Feb'!B:B))</f>
        <v>EC-03</v>
      </c>
      <c r="D3360" s="28">
        <v>45690.0</v>
      </c>
      <c r="E3360" s="16" t="s">
        <v>151</v>
      </c>
      <c r="F3360" s="10" t="str">
        <f t="array" ref="F3360">IFERROR(XLOOKUP(E3360,Operadores!A:A,Operadores!B:B))</f>
        <v>FERRI</v>
      </c>
      <c r="G3360" s="16" t="s">
        <v>17</v>
      </c>
      <c r="H3360" s="13">
        <v>19.40143</v>
      </c>
      <c r="I3360" s="18">
        <v>281.0</v>
      </c>
      <c r="J3360" s="15">
        <f t="shared" si="5"/>
        <v>5451.80183</v>
      </c>
      <c r="K3360" s="10" t="str">
        <f t="array" ref="K3360">IFERROR(XLOOKUP(G3360,'Tipo de Carga'!A:A,'Tipo de Carga'!B:B))</f>
        <v>Autoabasto</v>
      </c>
      <c r="L3360" s="10">
        <f t="shared" si="2"/>
        <v>6</v>
      </c>
      <c r="M3360" s="10">
        <f t="shared" si="3"/>
        <v>2</v>
      </c>
      <c r="N3360" s="10">
        <f t="shared" si="4"/>
        <v>2</v>
      </c>
      <c r="O3360" s="10" t="str">
        <f t="array" ref="O3360">IFERROR(XLOOKUP(G3360,'Tipo de Carga'!A:A,'Tipo de Carga'!C:C))</f>
        <v>Diesel</v>
      </c>
    </row>
    <row r="3361">
      <c r="A3361" s="16">
        <v>1969.0</v>
      </c>
      <c r="B3361" s="10" t="str">
        <f t="array" ref="B3361">IFERROR(XLOOKUP(A3361,'Asignacion Feb'!A:A,'Asignacion Feb'!C:C))</f>
        <v>Sayer Vuelteros</v>
      </c>
      <c r="C3361" s="10" t="str">
        <f t="array" ref="C3361">IFERROR(XLOOKUP(A3361,'Asignacion Feb'!A:A,'Asignacion Feb'!B:B))</f>
        <v>EC-04</v>
      </c>
      <c r="D3361" s="28">
        <v>45690.0</v>
      </c>
      <c r="E3361" s="16" t="s">
        <v>80</v>
      </c>
      <c r="F3361" s="10" t="str">
        <f t="array" ref="F3361">IFERROR(XLOOKUP(E3361,Operadores!A:A,Operadores!B:B))</f>
        <v>FIGMAR</v>
      </c>
      <c r="G3361" s="16" t="s">
        <v>77</v>
      </c>
      <c r="H3361" s="13">
        <v>20.61695</v>
      </c>
      <c r="I3361" s="18">
        <v>740.0</v>
      </c>
      <c r="J3361" s="15">
        <f t="shared" si="5"/>
        <v>15256.543</v>
      </c>
      <c r="K3361" s="10" t="str">
        <f t="array" ref="K3361">IFERROR(XLOOKUP(G3361,'Tipo de Carga'!A:A,'Tipo de Carga'!B:B))</f>
        <v>Autoabasto</v>
      </c>
      <c r="L3361" s="10">
        <f t="shared" si="2"/>
        <v>6</v>
      </c>
      <c r="M3361" s="10">
        <f t="shared" si="3"/>
        <v>2</v>
      </c>
      <c r="N3361" s="10">
        <f t="shared" si="4"/>
        <v>2</v>
      </c>
      <c r="O3361" s="10" t="str">
        <f t="array" ref="O3361">IFERROR(XLOOKUP(G3361,'Tipo de Carga'!A:A,'Tipo de Carga'!C:C))</f>
        <v>Diesel</v>
      </c>
    </row>
    <row r="3362">
      <c r="A3362" s="16">
        <v>1938.0</v>
      </c>
      <c r="B3362" s="10" t="str">
        <f t="array" ref="B3362">IFERROR(XLOOKUP(A3362,'Asignacion Feb'!A:A,'Asignacion Feb'!C:C))</f>
        <v>Sayer Sencillo</v>
      </c>
      <c r="C3362" s="10" t="str">
        <f t="array" ref="C3362">IFERROR(XLOOKUP(A3362,'Asignacion Feb'!A:A,'Asignacion Feb'!B:B))</f>
        <v>EC-04</v>
      </c>
      <c r="D3362" s="28">
        <v>45690.0</v>
      </c>
      <c r="E3362" s="16" t="s">
        <v>256</v>
      </c>
      <c r="F3362" s="10" t="str">
        <f t="array" ref="F3362">IFERROR(XLOOKUP(E3362,Operadores!A:A,Operadores!B:B))</f>
        <v>SOSCA01</v>
      </c>
      <c r="G3362" s="16" t="s">
        <v>77</v>
      </c>
      <c r="H3362" s="13">
        <v>20.61695</v>
      </c>
      <c r="I3362" s="18">
        <v>170.0</v>
      </c>
      <c r="J3362" s="15">
        <f t="shared" si="5"/>
        <v>3504.8815</v>
      </c>
      <c r="K3362" s="10" t="str">
        <f t="array" ref="K3362">IFERROR(XLOOKUP(G3362,'Tipo de Carga'!A:A,'Tipo de Carga'!B:B))</f>
        <v>Autoabasto</v>
      </c>
      <c r="L3362" s="10">
        <f t="shared" si="2"/>
        <v>6</v>
      </c>
      <c r="M3362" s="10">
        <f t="shared" si="3"/>
        <v>2</v>
      </c>
      <c r="N3362" s="10">
        <f t="shared" si="4"/>
        <v>2</v>
      </c>
      <c r="O3362" s="10" t="str">
        <f t="array" ref="O3362">IFERROR(XLOOKUP(G3362,'Tipo de Carga'!A:A,'Tipo de Carga'!C:C))</f>
        <v>Diesel</v>
      </c>
    </row>
    <row r="3363">
      <c r="A3363" s="16">
        <v>1822.0</v>
      </c>
      <c r="B3363" s="10" t="str">
        <f t="array" ref="B3363">IFERROR(XLOOKUP(A3363,'Asignacion Feb'!A:A,'Asignacion Feb'!C:C))</f>
        <v>Sayer Vuelteros</v>
      </c>
      <c r="C3363" s="10" t="str">
        <f t="array" ref="C3363">IFERROR(XLOOKUP(A3363,'Asignacion Feb'!A:A,'Asignacion Feb'!B:B))</f>
        <v>EC-04</v>
      </c>
      <c r="D3363" s="28">
        <v>45690.0</v>
      </c>
      <c r="E3363" s="16" t="s">
        <v>399</v>
      </c>
      <c r="F3363" s="10" t="str">
        <f t="array" ref="F3363">IFERROR(XLOOKUP(E3363,Operadores!A:A,Operadores!B:B))</f>
        <v>OLVJES</v>
      </c>
      <c r="G3363" s="16" t="s">
        <v>77</v>
      </c>
      <c r="H3363" s="13">
        <v>20.61695</v>
      </c>
      <c r="I3363" s="18">
        <v>777.0</v>
      </c>
      <c r="J3363" s="15">
        <f t="shared" si="5"/>
        <v>16019.37015</v>
      </c>
      <c r="K3363" s="10" t="str">
        <f t="array" ref="K3363">IFERROR(XLOOKUP(G3363,'Tipo de Carga'!A:A,'Tipo de Carga'!B:B))</f>
        <v>Autoabasto</v>
      </c>
      <c r="L3363" s="10">
        <f t="shared" si="2"/>
        <v>6</v>
      </c>
      <c r="M3363" s="10">
        <f t="shared" si="3"/>
        <v>2</v>
      </c>
      <c r="N3363" s="10">
        <f t="shared" si="4"/>
        <v>2</v>
      </c>
      <c r="O3363" s="10" t="str">
        <f t="array" ref="O3363">IFERROR(XLOOKUP(G3363,'Tipo de Carga'!A:A,'Tipo de Carga'!C:C))</f>
        <v>Diesel</v>
      </c>
    </row>
    <row r="3364">
      <c r="A3364" s="16">
        <v>1786.0</v>
      </c>
      <c r="B3364" s="10" t="str">
        <f t="array" ref="B3364">IFERROR(XLOOKUP(A3364,'Asignacion Feb'!A:A,'Asignacion Feb'!C:C))</f>
        <v>Sayer Sencillo</v>
      </c>
      <c r="C3364" s="10" t="str">
        <f t="array" ref="C3364">IFERROR(XLOOKUP(A3364,'Asignacion Feb'!A:A,'Asignacion Feb'!B:B))</f>
        <v>EC-04</v>
      </c>
      <c r="D3364" s="28">
        <v>45690.0</v>
      </c>
      <c r="E3364" s="16" t="s">
        <v>334</v>
      </c>
      <c r="F3364" s="10" t="str">
        <f t="array" ref="F3364">IFERROR(XLOOKUP(E3364,Operadores!A:A,Operadores!B:B))</f>
        <v>GARISM</v>
      </c>
      <c r="G3364" s="16" t="s">
        <v>77</v>
      </c>
      <c r="H3364" s="13">
        <v>20.61695</v>
      </c>
      <c r="I3364" s="18">
        <v>644.0</v>
      </c>
      <c r="J3364" s="15">
        <f t="shared" si="5"/>
        <v>13277.3158</v>
      </c>
      <c r="K3364" s="10" t="str">
        <f t="array" ref="K3364">IFERROR(XLOOKUP(G3364,'Tipo de Carga'!A:A,'Tipo de Carga'!B:B))</f>
        <v>Autoabasto</v>
      </c>
      <c r="L3364" s="10">
        <f t="shared" si="2"/>
        <v>6</v>
      </c>
      <c r="M3364" s="10">
        <f t="shared" si="3"/>
        <v>2</v>
      </c>
      <c r="N3364" s="10">
        <f t="shared" si="4"/>
        <v>2</v>
      </c>
      <c r="O3364" s="10" t="str">
        <f t="array" ref="O3364">IFERROR(XLOOKUP(G3364,'Tipo de Carga'!A:A,'Tipo de Carga'!C:C))</f>
        <v>Diesel</v>
      </c>
    </row>
    <row r="3365">
      <c r="A3365" s="16">
        <v>1785.0</v>
      </c>
      <c r="B3365" s="10" t="str">
        <f t="array" ref="B3365">IFERROR(XLOOKUP(A3365,'Asignacion Feb'!A:A,'Asignacion Feb'!C:C))</f>
        <v>Circuitos</v>
      </c>
      <c r="C3365" s="10" t="str">
        <f t="array" ref="C3365">IFERROR(XLOOKUP(A3365,'Asignacion Feb'!A:A,'Asignacion Feb'!B:B))</f>
        <v>EC-03</v>
      </c>
      <c r="D3365" s="28">
        <v>45690.0</v>
      </c>
      <c r="E3365" s="16" t="s">
        <v>159</v>
      </c>
      <c r="F3365" s="10" t="str">
        <f t="array" ref="F3365">IFERROR(XLOOKUP(E3365,Operadores!A:A,Operadores!B:B))</f>
        <v>HERJU01</v>
      </c>
      <c r="G3365" s="16" t="s">
        <v>77</v>
      </c>
      <c r="H3365" s="13">
        <v>20.61695</v>
      </c>
      <c r="I3365" s="18">
        <v>690.0</v>
      </c>
      <c r="J3365" s="15">
        <f t="shared" si="5"/>
        <v>14225.6955</v>
      </c>
      <c r="K3365" s="10" t="str">
        <f t="array" ref="K3365">IFERROR(XLOOKUP(G3365,'Tipo de Carga'!A:A,'Tipo de Carga'!B:B))</f>
        <v>Autoabasto</v>
      </c>
      <c r="L3365" s="10">
        <f t="shared" si="2"/>
        <v>6</v>
      </c>
      <c r="M3365" s="10">
        <f t="shared" si="3"/>
        <v>2</v>
      </c>
      <c r="N3365" s="10">
        <f t="shared" si="4"/>
        <v>2</v>
      </c>
      <c r="O3365" s="10" t="str">
        <f t="array" ref="O3365">IFERROR(XLOOKUP(G3365,'Tipo de Carga'!A:A,'Tipo de Carga'!C:C))</f>
        <v>Diesel</v>
      </c>
    </row>
    <row r="3366">
      <c r="A3366" s="16">
        <v>1908.0</v>
      </c>
      <c r="B3366" s="10" t="str">
        <f t="array" ref="B3366">IFERROR(XLOOKUP(A3366,'Asignacion Feb'!A:A,'Asignacion Feb'!C:C))</f>
        <v>Circuitos</v>
      </c>
      <c r="C3366" s="10" t="str">
        <f t="array" ref="C3366">IFERROR(XLOOKUP(A3366,'Asignacion Feb'!A:A,'Asignacion Feb'!B:B))</f>
        <v>EC-03</v>
      </c>
      <c r="D3366" s="28">
        <v>45690.0</v>
      </c>
      <c r="E3366" s="16" t="s">
        <v>333</v>
      </c>
      <c r="F3366" s="10" t="str">
        <f t="array" ref="F3366">IFERROR(XLOOKUP(E3366,Operadores!A:A,Operadores!B:B))</f>
        <v>GARJOR01</v>
      </c>
      <c r="G3366" s="16" t="s">
        <v>77</v>
      </c>
      <c r="H3366" s="13">
        <v>20.61695</v>
      </c>
      <c r="I3366" s="18">
        <v>753.0</v>
      </c>
      <c r="J3366" s="15">
        <f t="shared" si="5"/>
        <v>15524.56335</v>
      </c>
      <c r="K3366" s="10" t="str">
        <f t="array" ref="K3366">IFERROR(XLOOKUP(G3366,'Tipo de Carga'!A:A,'Tipo de Carga'!B:B))</f>
        <v>Autoabasto</v>
      </c>
      <c r="L3366" s="10">
        <f t="shared" si="2"/>
        <v>6</v>
      </c>
      <c r="M3366" s="10">
        <f t="shared" si="3"/>
        <v>2</v>
      </c>
      <c r="N3366" s="10">
        <f t="shared" si="4"/>
        <v>2</v>
      </c>
      <c r="O3366" s="10" t="str">
        <f t="array" ref="O3366">IFERROR(XLOOKUP(G3366,'Tipo de Carga'!A:A,'Tipo de Carga'!C:C))</f>
        <v>Diesel</v>
      </c>
    </row>
    <row r="3367">
      <c r="A3367" s="16">
        <v>1891.0</v>
      </c>
      <c r="B3367" s="10" t="str">
        <f t="array" ref="B3367">IFERROR(XLOOKUP(A3367,'Asignacion Feb'!A:A,'Asignacion Feb'!C:C))</f>
        <v>Circuitos</v>
      </c>
      <c r="C3367" s="10" t="str">
        <f t="array" ref="C3367">IFERROR(XLOOKUP(A3367,'Asignacion Feb'!A:A,'Asignacion Feb'!B:B))</f>
        <v>EC-03</v>
      </c>
      <c r="D3367" s="28">
        <v>45690.0</v>
      </c>
      <c r="E3367" s="16" t="s">
        <v>355</v>
      </c>
      <c r="F3367" s="10" t="str">
        <f t="array" ref="F3367">IFERROR(XLOOKUP(E3367,Operadores!A:A,Operadores!B:B))</f>
        <v>GONJOS03</v>
      </c>
      <c r="G3367" s="16" t="s">
        <v>77</v>
      </c>
      <c r="H3367" s="13">
        <v>20.61695</v>
      </c>
      <c r="I3367" s="18">
        <v>580.0</v>
      </c>
      <c r="J3367" s="15">
        <f t="shared" si="5"/>
        <v>11957.831</v>
      </c>
      <c r="K3367" s="10" t="str">
        <f t="array" ref="K3367">IFERROR(XLOOKUP(G3367,'Tipo de Carga'!A:A,'Tipo de Carga'!B:B))</f>
        <v>Autoabasto</v>
      </c>
      <c r="L3367" s="10">
        <f t="shared" si="2"/>
        <v>6</v>
      </c>
      <c r="M3367" s="10">
        <f t="shared" si="3"/>
        <v>2</v>
      </c>
      <c r="N3367" s="10">
        <f t="shared" si="4"/>
        <v>2</v>
      </c>
      <c r="O3367" s="10" t="str">
        <f t="array" ref="O3367">IFERROR(XLOOKUP(G3367,'Tipo de Carga'!A:A,'Tipo de Carga'!C:C))</f>
        <v>Diesel</v>
      </c>
    </row>
    <row r="3368">
      <c r="A3368" s="16">
        <v>1909.0</v>
      </c>
      <c r="B3368" s="10" t="str">
        <f t="array" ref="B3368">IFERROR(XLOOKUP(A3368,'Asignacion Feb'!A:A,'Asignacion Feb'!C:C))</f>
        <v>Circuitos</v>
      </c>
      <c r="C3368" s="10" t="str">
        <f t="array" ref="C3368">IFERROR(XLOOKUP(A3368,'Asignacion Feb'!A:A,'Asignacion Feb'!B:B))</f>
        <v>EC-03</v>
      </c>
      <c r="D3368" s="28">
        <v>45690.0</v>
      </c>
      <c r="E3368" s="16" t="s">
        <v>347</v>
      </c>
      <c r="F3368" s="10" t="str">
        <f t="array" ref="F3368">IFERROR(XLOOKUP(E3368,Operadores!A:A,Operadores!B:B))</f>
        <v>ZUÑDAV</v>
      </c>
      <c r="G3368" s="16" t="s">
        <v>77</v>
      </c>
      <c r="H3368" s="13">
        <v>20.61695</v>
      </c>
      <c r="I3368" s="18">
        <v>440.0</v>
      </c>
      <c r="J3368" s="15">
        <f t="shared" si="5"/>
        <v>9071.458</v>
      </c>
      <c r="K3368" s="10" t="str">
        <f t="array" ref="K3368">IFERROR(XLOOKUP(G3368,'Tipo de Carga'!A:A,'Tipo de Carga'!B:B))</f>
        <v>Autoabasto</v>
      </c>
      <c r="L3368" s="10">
        <f t="shared" si="2"/>
        <v>6</v>
      </c>
      <c r="M3368" s="10">
        <f t="shared" si="3"/>
        <v>2</v>
      </c>
      <c r="N3368" s="10">
        <f t="shared" si="4"/>
        <v>2</v>
      </c>
      <c r="O3368" s="10" t="str">
        <f t="array" ref="O3368">IFERROR(XLOOKUP(G3368,'Tipo de Carga'!A:A,'Tipo de Carga'!C:C))</f>
        <v>Diesel</v>
      </c>
    </row>
    <row r="3369">
      <c r="A3369" s="16">
        <v>1849.0</v>
      </c>
      <c r="B3369" s="10" t="str">
        <f t="array" ref="B3369">IFERROR(XLOOKUP(A3369,'Asignacion Feb'!A:A,'Asignacion Feb'!C:C))</f>
        <v>Circuitos</v>
      </c>
      <c r="C3369" s="10" t="str">
        <f t="array" ref="C3369">IFERROR(XLOOKUP(A3369,'Asignacion Feb'!A:A,'Asignacion Feb'!B:B))</f>
        <v>EC-03</v>
      </c>
      <c r="D3369" s="28">
        <v>45690.0</v>
      </c>
      <c r="E3369" s="16" t="s">
        <v>208</v>
      </c>
      <c r="F3369" s="10" t="str">
        <f t="array" ref="F3369">IFERROR(XLOOKUP(E3369,Operadores!A:A,Operadores!B:B))</f>
        <v>MUÑGER</v>
      </c>
      <c r="G3369" s="16" t="s">
        <v>77</v>
      </c>
      <c r="H3369" s="13">
        <v>20.61695</v>
      </c>
      <c r="I3369" s="18">
        <v>650.0</v>
      </c>
      <c r="J3369" s="15">
        <f t="shared" si="5"/>
        <v>13401.0175</v>
      </c>
      <c r="K3369" s="10" t="str">
        <f t="array" ref="K3369">IFERROR(XLOOKUP(G3369,'Tipo de Carga'!A:A,'Tipo de Carga'!B:B))</f>
        <v>Autoabasto</v>
      </c>
      <c r="L3369" s="10">
        <f t="shared" si="2"/>
        <v>6</v>
      </c>
      <c r="M3369" s="10">
        <f t="shared" si="3"/>
        <v>2</v>
      </c>
      <c r="N3369" s="10">
        <f t="shared" si="4"/>
        <v>2</v>
      </c>
      <c r="O3369" s="10" t="str">
        <f t="array" ref="O3369">IFERROR(XLOOKUP(G3369,'Tipo de Carga'!A:A,'Tipo de Carga'!C:C))</f>
        <v>Diesel</v>
      </c>
    </row>
    <row r="3370">
      <c r="A3370" s="16">
        <v>1851.0</v>
      </c>
      <c r="B3370" s="10" t="str">
        <f t="array" ref="B3370">IFERROR(XLOOKUP(A3370,'Asignacion Feb'!A:A,'Asignacion Feb'!C:C))</f>
        <v>Circuitos</v>
      </c>
      <c r="C3370" s="10" t="str">
        <f t="array" ref="C3370">IFERROR(XLOOKUP(A3370,'Asignacion Feb'!A:A,'Asignacion Feb'!B:B))</f>
        <v>EC-03</v>
      </c>
      <c r="D3370" s="28">
        <v>45690.0</v>
      </c>
      <c r="E3370" s="16" t="s">
        <v>36</v>
      </c>
      <c r="F3370" s="10" t="str">
        <f t="array" ref="F3370">IFERROR(XLOOKUP(E3370,Operadores!A:A,Operadores!B:B))</f>
        <v>ROJFEL</v>
      </c>
      <c r="G3370" s="16" t="s">
        <v>77</v>
      </c>
      <c r="H3370" s="13">
        <v>20.61695</v>
      </c>
      <c r="I3370" s="18">
        <v>690.0</v>
      </c>
      <c r="J3370" s="15">
        <f t="shared" si="5"/>
        <v>14225.6955</v>
      </c>
      <c r="K3370" s="10" t="str">
        <f t="array" ref="K3370">IFERROR(XLOOKUP(G3370,'Tipo de Carga'!A:A,'Tipo de Carga'!B:B))</f>
        <v>Autoabasto</v>
      </c>
      <c r="L3370" s="10">
        <f t="shared" si="2"/>
        <v>6</v>
      </c>
      <c r="M3370" s="10">
        <f t="shared" si="3"/>
        <v>2</v>
      </c>
      <c r="N3370" s="10">
        <f t="shared" si="4"/>
        <v>2</v>
      </c>
      <c r="O3370" s="10" t="str">
        <f t="array" ref="O3370">IFERROR(XLOOKUP(G3370,'Tipo de Carga'!A:A,'Tipo de Carga'!C:C))</f>
        <v>Diesel</v>
      </c>
    </row>
    <row r="3371">
      <c r="A3371" s="16">
        <v>1796.0</v>
      </c>
      <c r="B3371" s="10" t="str">
        <f t="array" ref="B3371">IFERROR(XLOOKUP(A3371,'Asignacion Feb'!A:A,'Asignacion Feb'!C:C))</f>
        <v>Peñafiel Tlajomulco</v>
      </c>
      <c r="C3371" s="10" t="str">
        <f t="array" ref="C3371">IFERROR(XLOOKUP(A3371,'Asignacion Feb'!A:A,'Asignacion Feb'!B:B))</f>
        <v>EC-06</v>
      </c>
      <c r="D3371" s="28">
        <v>45690.0</v>
      </c>
      <c r="E3371" s="16" t="s">
        <v>157</v>
      </c>
      <c r="F3371" s="10" t="str">
        <f t="array" ref="F3371">IFERROR(XLOOKUP(E3371,Operadores!A:A,Operadores!B:B))</f>
        <v>FLOJOS02</v>
      </c>
      <c r="G3371" s="16" t="s">
        <v>83</v>
      </c>
      <c r="H3371" s="13">
        <v>20.69454</v>
      </c>
      <c r="I3371" s="18">
        <v>259.0</v>
      </c>
      <c r="J3371" s="15">
        <f t="shared" si="5"/>
        <v>5359.88586</v>
      </c>
      <c r="K3371" s="10" t="str">
        <f t="array" ref="K3371">IFERROR(XLOOKUP(G3371,'Tipo de Carga'!A:A,'Tipo de Carga'!B:B))</f>
        <v>Autoabasto</v>
      </c>
      <c r="L3371" s="10">
        <f t="shared" si="2"/>
        <v>6</v>
      </c>
      <c r="M3371" s="10">
        <f t="shared" si="3"/>
        <v>2</v>
      </c>
      <c r="N3371" s="10">
        <f t="shared" si="4"/>
        <v>2</v>
      </c>
      <c r="O3371" s="10" t="str">
        <f t="array" ref="O3371">IFERROR(XLOOKUP(G3371,'Tipo de Carga'!A:A,'Tipo de Carga'!C:C))</f>
        <v>Diesel</v>
      </c>
    </row>
    <row r="3372">
      <c r="A3372" s="16">
        <v>2063.0</v>
      </c>
      <c r="B3372" s="10" t="str">
        <f t="array" ref="B3372">IFERROR(XLOOKUP(A3372,'Asignacion Feb'!A:A,'Asignacion Feb'!C:C))</f>
        <v>PISA Gdl</v>
      </c>
      <c r="C3372" s="10" t="str">
        <f t="array" ref="C3372">IFERROR(XLOOKUP(A3372,'Asignacion Feb'!A:A,'Asignacion Feb'!B:B))</f>
        <v>EC-06</v>
      </c>
      <c r="D3372" s="28">
        <v>45690.0</v>
      </c>
      <c r="E3372" s="16" t="s">
        <v>163</v>
      </c>
      <c r="F3372" s="10" t="str">
        <f t="array" ref="F3372">IFERROR(XLOOKUP(E3372,Operadores!A:A,Operadores!B:B))</f>
        <v>GOMLUI02</v>
      </c>
      <c r="G3372" s="16" t="s">
        <v>83</v>
      </c>
      <c r="H3372" s="13">
        <v>20.69454</v>
      </c>
      <c r="I3372" s="18">
        <v>150.0</v>
      </c>
      <c r="J3372" s="15">
        <f t="shared" si="5"/>
        <v>3104.181</v>
      </c>
      <c r="K3372" s="10" t="str">
        <f t="array" ref="K3372">IFERROR(XLOOKUP(G3372,'Tipo de Carga'!A:A,'Tipo de Carga'!B:B))</f>
        <v>Autoabasto</v>
      </c>
      <c r="L3372" s="10">
        <f t="shared" si="2"/>
        <v>6</v>
      </c>
      <c r="M3372" s="10">
        <f t="shared" si="3"/>
        <v>2</v>
      </c>
      <c r="N3372" s="10">
        <f t="shared" si="4"/>
        <v>2</v>
      </c>
      <c r="O3372" s="10" t="str">
        <f t="array" ref="O3372">IFERROR(XLOOKUP(G3372,'Tipo de Carga'!A:A,'Tipo de Carga'!C:C))</f>
        <v>Diesel</v>
      </c>
    </row>
    <row r="3373">
      <c r="A3373" s="16">
        <v>1852.0</v>
      </c>
      <c r="B3373" s="10" t="str">
        <f t="array" ref="B3373">IFERROR(XLOOKUP(A3373,'Asignacion Feb'!A:A,'Asignacion Feb'!C:C))</f>
        <v>Circuitos</v>
      </c>
      <c r="C3373" s="10" t="str">
        <f t="array" ref="C3373">IFERROR(XLOOKUP(A3373,'Asignacion Feb'!A:A,'Asignacion Feb'!B:B))</f>
        <v>EC-03</v>
      </c>
      <c r="D3373" s="28">
        <v>45690.0</v>
      </c>
      <c r="E3373" s="16" t="s">
        <v>379</v>
      </c>
      <c r="F3373" s="10" t="str">
        <f t="array" ref="F3373">IFERROR(XLOOKUP(E3373,Operadores!A:A,Operadores!B:B))</f>
        <v>REYALE</v>
      </c>
      <c r="G3373" s="16" t="s">
        <v>86</v>
      </c>
      <c r="H3373" s="13">
        <v>19.38</v>
      </c>
      <c r="I3373" s="18">
        <v>630.0</v>
      </c>
      <c r="J3373" s="15">
        <f t="shared" si="5"/>
        <v>12209.4</v>
      </c>
      <c r="K3373" s="10" t="str">
        <f t="array" ref="K3373">IFERROR(XLOOKUP(G3373,'Tipo de Carga'!A:A,'Tipo de Carga'!B:B))</f>
        <v>Autoabasto</v>
      </c>
      <c r="L3373" s="10">
        <f t="shared" si="2"/>
        <v>6</v>
      </c>
      <c r="M3373" s="10">
        <f t="shared" si="3"/>
        <v>2</v>
      </c>
      <c r="N3373" s="10">
        <f t="shared" si="4"/>
        <v>2</v>
      </c>
      <c r="O3373" s="10" t="str">
        <f t="array" ref="O3373">IFERROR(XLOOKUP(G3373,'Tipo de Carga'!A:A,'Tipo de Carga'!C:C))</f>
        <v>Diesel</v>
      </c>
    </row>
    <row r="3374">
      <c r="A3374" s="16">
        <v>1950.0</v>
      </c>
      <c r="B3374" s="10" t="str">
        <f t="array" ref="B3374">IFERROR(XLOOKUP(A3374,'Asignacion Feb'!A:A,'Asignacion Feb'!C:C))</f>
        <v>MeLi asignado SD</v>
      </c>
      <c r="C3374" s="10" t="str">
        <f t="array" ref="C3374">IFERROR(XLOOKUP(A3374,'Asignacion Feb'!A:A,'Asignacion Feb'!B:B))</f>
        <v>EC-05</v>
      </c>
      <c r="D3374" s="28">
        <v>45690.0</v>
      </c>
      <c r="E3374" s="16" t="s">
        <v>180</v>
      </c>
      <c r="F3374" s="10" t="str">
        <f t="array" ref="F3374">IFERROR(XLOOKUP(E3374,Operadores!A:A,Operadores!B:B))</f>
        <v>MAROSC</v>
      </c>
      <c r="G3374" s="16" t="s">
        <v>86</v>
      </c>
      <c r="H3374" s="13">
        <v>19.38</v>
      </c>
      <c r="I3374" s="18">
        <v>420.0</v>
      </c>
      <c r="J3374" s="15">
        <f t="shared" si="5"/>
        <v>8139.6</v>
      </c>
      <c r="K3374" s="10" t="str">
        <f t="array" ref="K3374">IFERROR(XLOOKUP(G3374,'Tipo de Carga'!A:A,'Tipo de Carga'!B:B))</f>
        <v>Autoabasto</v>
      </c>
      <c r="L3374" s="10">
        <f t="shared" si="2"/>
        <v>6</v>
      </c>
      <c r="M3374" s="10">
        <f t="shared" si="3"/>
        <v>2</v>
      </c>
      <c r="N3374" s="10">
        <f t="shared" si="4"/>
        <v>2</v>
      </c>
      <c r="O3374" s="10" t="str">
        <f t="array" ref="O3374">IFERROR(XLOOKUP(G3374,'Tipo de Carga'!A:A,'Tipo de Carga'!C:C))</f>
        <v>Diesel</v>
      </c>
    </row>
    <row r="3375">
      <c r="A3375" s="16">
        <v>1943.0</v>
      </c>
      <c r="B3375" s="10" t="str">
        <f t="array" ref="B3375">IFERROR(XLOOKUP(A3375,'Asignacion Feb'!A:A,'Asignacion Feb'!C:C))</f>
        <v>Circuitos</v>
      </c>
      <c r="C3375" s="10" t="str">
        <f t="array" ref="C3375">IFERROR(XLOOKUP(A3375,'Asignacion Feb'!A:A,'Asignacion Feb'!B:B))</f>
        <v>EC-03</v>
      </c>
      <c r="D3375" s="28">
        <v>45690.0</v>
      </c>
      <c r="E3375" s="16" t="s">
        <v>318</v>
      </c>
      <c r="F3375" s="10" t="str">
        <f t="array" ref="F3375">IFERROR(XLOOKUP(E3375,Operadores!A:A,Operadores!B:B))</f>
        <v>RODRAU01</v>
      </c>
      <c r="G3375" s="16" t="s">
        <v>86</v>
      </c>
      <c r="H3375" s="13">
        <v>19.38</v>
      </c>
      <c r="I3375" s="18">
        <v>380.0</v>
      </c>
      <c r="J3375" s="15">
        <f t="shared" si="5"/>
        <v>7364.4</v>
      </c>
      <c r="K3375" s="10" t="str">
        <f t="array" ref="K3375">IFERROR(XLOOKUP(G3375,'Tipo de Carga'!A:A,'Tipo de Carga'!B:B))</f>
        <v>Autoabasto</v>
      </c>
      <c r="L3375" s="10">
        <f t="shared" si="2"/>
        <v>6</v>
      </c>
      <c r="M3375" s="10">
        <f t="shared" si="3"/>
        <v>2</v>
      </c>
      <c r="N3375" s="10">
        <f t="shared" si="4"/>
        <v>2</v>
      </c>
      <c r="O3375" s="10" t="str">
        <f t="array" ref="O3375">IFERROR(XLOOKUP(G3375,'Tipo de Carga'!A:A,'Tipo de Carga'!C:C))</f>
        <v>Diesel</v>
      </c>
    </row>
    <row r="3376">
      <c r="A3376" s="16">
        <v>1897.0</v>
      </c>
      <c r="B3376" s="10" t="str">
        <f t="array" ref="B3376">IFERROR(XLOOKUP(A3376,'Asignacion Feb'!A:A,'Asignacion Feb'!C:C))</f>
        <v>Full Liver</v>
      </c>
      <c r="C3376" s="10" t="str">
        <f t="array" ref="C3376">IFERROR(XLOOKUP(A3376,'Asignacion Feb'!A:A,'Asignacion Feb'!B:B))</f>
        <v>EC-01</v>
      </c>
      <c r="D3376" s="28">
        <v>45690.0</v>
      </c>
      <c r="E3376" s="16" t="s">
        <v>21</v>
      </c>
      <c r="F3376" s="10" t="str">
        <f t="array" ref="F3376">IFERROR(XLOOKUP(E3376,Operadores!A:A,Operadores!B:B))</f>
        <v>RODAR</v>
      </c>
      <c r="G3376" s="16" t="s">
        <v>33</v>
      </c>
      <c r="H3376" s="13">
        <v>19.29</v>
      </c>
      <c r="I3376" s="18">
        <v>378.0</v>
      </c>
      <c r="J3376" s="15">
        <f t="shared" si="5"/>
        <v>7291.62</v>
      </c>
      <c r="K3376" s="10" t="str">
        <f t="array" ref="K3376">IFERROR(XLOOKUP(G3376,'Tipo de Carga'!A:A,'Tipo de Carga'!B:B))</f>
        <v>Autoabasto</v>
      </c>
      <c r="L3376" s="10">
        <f t="shared" si="2"/>
        <v>6</v>
      </c>
      <c r="M3376" s="10">
        <f t="shared" si="3"/>
        <v>2</v>
      </c>
      <c r="N3376" s="10">
        <f t="shared" si="4"/>
        <v>2</v>
      </c>
      <c r="O3376" s="10" t="str">
        <f t="array" ref="O3376">IFERROR(XLOOKUP(G3376,'Tipo de Carga'!A:A,'Tipo de Carga'!C:C))</f>
        <v>Diesel</v>
      </c>
    </row>
    <row r="3377">
      <c r="A3377" s="16">
        <v>1979.0</v>
      </c>
      <c r="B3377" s="10" t="str">
        <f t="array" ref="B3377">IFERROR(XLOOKUP(A3377,'Asignacion Feb'!A:A,'Asignacion Feb'!C:C))</f>
        <v>MeLi asignado SD</v>
      </c>
      <c r="C3377" s="10" t="str">
        <f t="array" ref="C3377">IFERROR(XLOOKUP(A3377,'Asignacion Feb'!A:A,'Asignacion Feb'!B:B))</f>
        <v>EC-05</v>
      </c>
      <c r="D3377" s="28">
        <v>45690.0</v>
      </c>
      <c r="E3377" s="16" t="s">
        <v>64</v>
      </c>
      <c r="F3377" s="10" t="str">
        <f t="array" ref="F3377">IFERROR(XLOOKUP(E3377,Operadores!A:A,Operadores!B:B))</f>
        <v>GARJUA04</v>
      </c>
      <c r="G3377" s="16" t="s">
        <v>33</v>
      </c>
      <c r="H3377" s="13">
        <v>19.29</v>
      </c>
      <c r="I3377" s="18">
        <v>294.0</v>
      </c>
      <c r="J3377" s="15">
        <f t="shared" si="5"/>
        <v>5671.26</v>
      </c>
      <c r="K3377" s="10" t="str">
        <f t="array" ref="K3377">IFERROR(XLOOKUP(G3377,'Tipo de Carga'!A:A,'Tipo de Carga'!B:B))</f>
        <v>Autoabasto</v>
      </c>
      <c r="L3377" s="10">
        <f t="shared" si="2"/>
        <v>6</v>
      </c>
      <c r="M3377" s="10">
        <f t="shared" si="3"/>
        <v>2</v>
      </c>
      <c r="N3377" s="10">
        <f t="shared" si="4"/>
        <v>2</v>
      </c>
      <c r="O3377" s="10" t="str">
        <f t="array" ref="O3377">IFERROR(XLOOKUP(G3377,'Tipo de Carga'!A:A,'Tipo de Carga'!C:C))</f>
        <v>Diesel</v>
      </c>
    </row>
    <row r="3378">
      <c r="A3378" s="16" t="s">
        <v>31</v>
      </c>
      <c r="B3378" s="10" t="str">
        <f t="array" ref="B3378">IFERROR(XLOOKUP(A3378,'Asignacion Feb'!A:A,'Asignacion Feb'!C:C))</f>
        <v/>
      </c>
      <c r="C3378" s="10" t="str">
        <f t="array" ref="C3378">IFERROR(XLOOKUP(A3378,'Asignacion Feb'!A:A,'Asignacion Feb'!B:B))</f>
        <v/>
      </c>
      <c r="D3378" s="28">
        <v>45690.0</v>
      </c>
      <c r="E3378" s="16" t="s">
        <v>32</v>
      </c>
      <c r="F3378" s="10" t="str">
        <f t="array" ref="F3378">IFERROR(XLOOKUP(E3378,Operadores!A:A,Operadores!B:B))</f>
        <v>MTTO</v>
      </c>
      <c r="G3378" s="16" t="s">
        <v>33</v>
      </c>
      <c r="H3378" s="13">
        <v>19.29</v>
      </c>
      <c r="I3378" s="18">
        <v>102.0</v>
      </c>
      <c r="J3378" s="15">
        <f t="shared" si="5"/>
        <v>1967.58</v>
      </c>
      <c r="K3378" s="10" t="str">
        <f t="array" ref="K3378">IFERROR(XLOOKUP(G3378,'Tipo de Carga'!A:A,'Tipo de Carga'!B:B))</f>
        <v>Autoabasto</v>
      </c>
      <c r="L3378" s="10">
        <f t="shared" si="2"/>
        <v>6</v>
      </c>
      <c r="M3378" s="10">
        <f t="shared" si="3"/>
        <v>2</v>
      </c>
      <c r="N3378" s="10">
        <f t="shared" si="4"/>
        <v>2</v>
      </c>
      <c r="O3378" s="10" t="str">
        <f t="array" ref="O3378">IFERROR(XLOOKUP(G3378,'Tipo de Carga'!A:A,'Tipo de Carga'!C:C))</f>
        <v>Diesel</v>
      </c>
    </row>
    <row r="3379">
      <c r="A3379" s="16" t="s">
        <v>31</v>
      </c>
      <c r="B3379" s="10" t="str">
        <f t="array" ref="B3379">IFERROR(XLOOKUP(A3379,'Asignacion Feb'!A:A,'Asignacion Feb'!C:C))</f>
        <v/>
      </c>
      <c r="C3379" s="10" t="str">
        <f t="array" ref="C3379">IFERROR(XLOOKUP(A3379,'Asignacion Feb'!A:A,'Asignacion Feb'!B:B))</f>
        <v/>
      </c>
      <c r="D3379" s="28">
        <v>45690.0</v>
      </c>
      <c r="E3379" s="16" t="s">
        <v>32</v>
      </c>
      <c r="F3379" s="10" t="str">
        <f t="array" ref="F3379">IFERROR(XLOOKUP(E3379,Operadores!A:A,Operadores!B:B))</f>
        <v>MTTO</v>
      </c>
      <c r="G3379" s="16" t="s">
        <v>33</v>
      </c>
      <c r="H3379" s="13">
        <v>19.29</v>
      </c>
      <c r="I3379" s="18">
        <v>123.0</v>
      </c>
      <c r="J3379" s="15">
        <f t="shared" si="5"/>
        <v>2372.67</v>
      </c>
      <c r="K3379" s="10" t="str">
        <f t="array" ref="K3379">IFERROR(XLOOKUP(G3379,'Tipo de Carga'!A:A,'Tipo de Carga'!B:B))</f>
        <v>Autoabasto</v>
      </c>
      <c r="L3379" s="10">
        <f t="shared" si="2"/>
        <v>6</v>
      </c>
      <c r="M3379" s="10">
        <f t="shared" si="3"/>
        <v>2</v>
      </c>
      <c r="N3379" s="10">
        <f t="shared" si="4"/>
        <v>2</v>
      </c>
      <c r="O3379" s="10" t="str">
        <f t="array" ref="O3379">IFERROR(XLOOKUP(G3379,'Tipo de Carga'!A:A,'Tipo de Carga'!C:C))</f>
        <v>Diesel</v>
      </c>
    </row>
    <row r="3380">
      <c r="A3380" s="16">
        <v>1952.0</v>
      </c>
      <c r="B3380" s="10" t="str">
        <f t="array" ref="B3380">IFERROR(XLOOKUP(A3380,'Asignacion Feb'!A:A,'Asignacion Feb'!C:C))</f>
        <v>MeLi asignado SD</v>
      </c>
      <c r="C3380" s="10" t="str">
        <f t="array" ref="C3380">IFERROR(XLOOKUP(A3380,'Asignacion Feb'!A:A,'Asignacion Feb'!B:B))</f>
        <v>EC-05</v>
      </c>
      <c r="D3380" s="28">
        <v>45690.0</v>
      </c>
      <c r="E3380" s="16" t="s">
        <v>345</v>
      </c>
      <c r="F3380" s="10" t="str">
        <f t="array" ref="F3380">IFERROR(XLOOKUP(E3380,Operadores!A:A,Operadores!B:B))</f>
        <v>TREJUA</v>
      </c>
      <c r="G3380" s="16" t="s">
        <v>33</v>
      </c>
      <c r="H3380" s="13">
        <v>19.29</v>
      </c>
      <c r="I3380" s="18">
        <v>819.0</v>
      </c>
      <c r="J3380" s="15">
        <f t="shared" si="5"/>
        <v>15798.51</v>
      </c>
      <c r="K3380" s="10" t="str">
        <f t="array" ref="K3380">IFERROR(XLOOKUP(G3380,'Tipo de Carga'!A:A,'Tipo de Carga'!B:B))</f>
        <v>Autoabasto</v>
      </c>
      <c r="L3380" s="10">
        <f t="shared" si="2"/>
        <v>6</v>
      </c>
      <c r="M3380" s="10">
        <f t="shared" si="3"/>
        <v>2</v>
      </c>
      <c r="N3380" s="10">
        <f t="shared" si="4"/>
        <v>2</v>
      </c>
      <c r="O3380" s="10" t="str">
        <f t="array" ref="O3380">IFERROR(XLOOKUP(G3380,'Tipo de Carga'!A:A,'Tipo de Carga'!C:C))</f>
        <v>Diesel</v>
      </c>
    </row>
    <row r="3381">
      <c r="A3381" s="16">
        <v>1797.0</v>
      </c>
      <c r="B3381" s="10" t="str">
        <f t="array" ref="B3381">IFERROR(XLOOKUP(A3381,'Asignacion Feb'!A:A,'Asignacion Feb'!C:C))</f>
        <v>Hisense</v>
      </c>
      <c r="C3381" s="10" t="str">
        <f t="array" ref="C3381">IFERROR(XLOOKUP(A3381,'Asignacion Feb'!A:A,'Asignacion Feb'!B:B))</f>
        <v>EC-02</v>
      </c>
      <c r="D3381" s="28">
        <v>45690.0</v>
      </c>
      <c r="E3381" s="16" t="s">
        <v>252</v>
      </c>
      <c r="F3381" s="10" t="str">
        <f t="array" ref="F3381">IFERROR(XLOOKUP(E3381,Operadores!A:A,Operadores!B:B))</f>
        <v>DEJMAR</v>
      </c>
      <c r="G3381" s="16" t="s">
        <v>33</v>
      </c>
      <c r="H3381" s="13">
        <v>19.29</v>
      </c>
      <c r="I3381" s="18">
        <v>790.0</v>
      </c>
      <c r="J3381" s="15">
        <f t="shared" si="5"/>
        <v>15239.1</v>
      </c>
      <c r="K3381" s="10" t="str">
        <f t="array" ref="K3381">IFERROR(XLOOKUP(G3381,'Tipo de Carga'!A:A,'Tipo de Carga'!B:B))</f>
        <v>Autoabasto</v>
      </c>
      <c r="L3381" s="10">
        <f t="shared" si="2"/>
        <v>6</v>
      </c>
      <c r="M3381" s="10">
        <f t="shared" si="3"/>
        <v>2</v>
      </c>
      <c r="N3381" s="10">
        <f t="shared" si="4"/>
        <v>2</v>
      </c>
      <c r="O3381" s="10" t="str">
        <f t="array" ref="O3381">IFERROR(XLOOKUP(G3381,'Tipo de Carga'!A:A,'Tipo de Carga'!C:C))</f>
        <v>Diesel</v>
      </c>
    </row>
    <row r="3382">
      <c r="A3382" s="16"/>
      <c r="B3382" s="10" t="str">
        <f t="array" ref="B3382">IFERROR(XLOOKUP(A3382,'Asignacion Feb'!A:A,'Asignacion Feb'!C:C))</f>
        <v/>
      </c>
      <c r="C3382" s="10" t="str">
        <f t="array" ref="C3382">IFERROR(XLOOKUP(A3382,'Asignacion Feb'!A:A,'Asignacion Feb'!B:B))</f>
        <v/>
      </c>
      <c r="D3382" s="28">
        <v>45690.0</v>
      </c>
      <c r="E3382" s="16"/>
      <c r="F3382" s="10" t="str">
        <f t="array" ref="F3382">IFERROR(XLOOKUP(E3382,Operadores!A:A,Operadores!B:B))</f>
        <v/>
      </c>
      <c r="G3382" s="16" t="s">
        <v>33</v>
      </c>
      <c r="H3382" s="13">
        <v>19.29</v>
      </c>
      <c r="I3382" s="18">
        <v>1.0</v>
      </c>
      <c r="J3382" s="15">
        <f t="shared" si="5"/>
        <v>19.29</v>
      </c>
      <c r="K3382" s="10" t="str">
        <f t="array" ref="K3382">IFERROR(XLOOKUP(G3382,'Tipo de Carga'!A:A,'Tipo de Carga'!B:B))</f>
        <v>Autoabasto</v>
      </c>
      <c r="L3382" s="10">
        <f t="shared" si="2"/>
        <v>6</v>
      </c>
      <c r="M3382" s="10">
        <f t="shared" si="3"/>
        <v>2</v>
      </c>
      <c r="N3382" s="10">
        <f t="shared" si="4"/>
        <v>2</v>
      </c>
      <c r="O3382" s="10" t="str">
        <f t="array" ref="O3382">IFERROR(XLOOKUP(G3382,'Tipo de Carga'!A:A,'Tipo de Carga'!C:C))</f>
        <v>Diesel</v>
      </c>
    </row>
    <row r="3383">
      <c r="A3383" s="16">
        <v>1765.0</v>
      </c>
      <c r="B3383" s="10" t="str">
        <f t="array" ref="B3383">IFERROR(XLOOKUP(A3383,'Asignacion Feb'!A:A,'Asignacion Feb'!C:C))</f>
        <v>Hisense</v>
      </c>
      <c r="C3383" s="10" t="str">
        <f t="array" ref="C3383">IFERROR(XLOOKUP(A3383,'Asignacion Feb'!A:A,'Asignacion Feb'!B:B))</f>
        <v>EC-02</v>
      </c>
      <c r="D3383" s="28">
        <v>45690.0</v>
      </c>
      <c r="E3383" s="16" t="s">
        <v>358</v>
      </c>
      <c r="F3383" s="10" t="str">
        <f t="array" ref="F3383">IFERROR(XLOOKUP(E3383,Operadores!A:A,Operadores!B:B))</f>
        <v>CUAALV</v>
      </c>
      <c r="G3383" s="16" t="s">
        <v>33</v>
      </c>
      <c r="H3383" s="13">
        <v>19.29</v>
      </c>
      <c r="I3383" s="18">
        <v>320.0</v>
      </c>
      <c r="J3383" s="15">
        <f t="shared" si="5"/>
        <v>6172.8</v>
      </c>
      <c r="K3383" s="10" t="str">
        <f t="array" ref="K3383">IFERROR(XLOOKUP(G3383,'Tipo de Carga'!A:A,'Tipo de Carga'!B:B))</f>
        <v>Autoabasto</v>
      </c>
      <c r="L3383" s="10">
        <f t="shared" si="2"/>
        <v>6</v>
      </c>
      <c r="M3383" s="10">
        <f t="shared" si="3"/>
        <v>2</v>
      </c>
      <c r="N3383" s="10">
        <f t="shared" si="4"/>
        <v>2</v>
      </c>
      <c r="O3383" s="10" t="str">
        <f t="array" ref="O3383">IFERROR(XLOOKUP(G3383,'Tipo de Carga'!A:A,'Tipo de Carga'!C:C))</f>
        <v>Diesel</v>
      </c>
    </row>
    <row r="3384">
      <c r="A3384" s="16">
        <v>1761.0</v>
      </c>
      <c r="B3384" s="10" t="str">
        <f t="array" ref="B3384">IFERROR(XLOOKUP(A3384,'Asignacion Feb'!A:A,'Asignacion Feb'!C:C))</f>
        <v>Wm Full</v>
      </c>
      <c r="C3384" s="10" t="str">
        <f t="array" ref="C3384">IFERROR(XLOOKUP(A3384,'Asignacion Feb'!A:A,'Asignacion Feb'!B:B))</f>
        <v>EC-08</v>
      </c>
      <c r="D3384" s="28">
        <v>45690.0</v>
      </c>
      <c r="E3384" s="16" t="s">
        <v>102</v>
      </c>
      <c r="F3384" s="10" t="str">
        <f t="array" ref="F3384">IFERROR(XLOOKUP(E3384,Operadores!A:A,Operadores!B:B))</f>
        <v>RAMBAR</v>
      </c>
      <c r="G3384" s="16" t="s">
        <v>39</v>
      </c>
      <c r="H3384" s="13">
        <v>20.4273</v>
      </c>
      <c r="I3384" s="18">
        <v>437.0</v>
      </c>
      <c r="J3384" s="15">
        <f t="shared" si="5"/>
        <v>8926.7301</v>
      </c>
      <c r="K3384" s="10" t="str">
        <f t="array" ref="K3384">IFERROR(XLOOKUP(G3384,'Tipo de Carga'!A:A,'Tipo de Carga'!B:B))</f>
        <v>Autoabasto</v>
      </c>
      <c r="L3384" s="10">
        <f t="shared" si="2"/>
        <v>6</v>
      </c>
      <c r="M3384" s="10">
        <f t="shared" si="3"/>
        <v>2</v>
      </c>
      <c r="N3384" s="10">
        <f t="shared" si="4"/>
        <v>2</v>
      </c>
      <c r="O3384" s="10" t="str">
        <f t="array" ref="O3384">IFERROR(XLOOKUP(G3384,'Tipo de Carga'!A:A,'Tipo de Carga'!C:C))</f>
        <v>Diesel</v>
      </c>
    </row>
    <row r="3385">
      <c r="A3385" s="16">
        <v>1758.0</v>
      </c>
      <c r="B3385" s="10" t="str">
        <f t="array" ref="B3385">IFERROR(XLOOKUP(A3385,'Asignacion Feb'!A:A,'Asignacion Feb'!C:C))</f>
        <v>Wm Full</v>
      </c>
      <c r="C3385" s="10" t="str">
        <f t="array" ref="C3385">IFERROR(XLOOKUP(A3385,'Asignacion Feb'!A:A,'Asignacion Feb'!B:B))</f>
        <v>EC-08</v>
      </c>
      <c r="D3385" s="28">
        <v>45690.0</v>
      </c>
      <c r="E3385" s="16" t="s">
        <v>259</v>
      </c>
      <c r="F3385" s="10" t="str">
        <f t="array" ref="F3385">IFERROR(XLOOKUP(E3385,Operadores!A:A,Operadores!B:B))</f>
        <v>PINGUA</v>
      </c>
      <c r="G3385" s="16" t="s">
        <v>39</v>
      </c>
      <c r="H3385" s="13">
        <v>20.4273</v>
      </c>
      <c r="I3385" s="18">
        <v>401.0</v>
      </c>
      <c r="J3385" s="15">
        <f t="shared" si="5"/>
        <v>8191.3473</v>
      </c>
      <c r="K3385" s="10" t="str">
        <f t="array" ref="K3385">IFERROR(XLOOKUP(G3385,'Tipo de Carga'!A:A,'Tipo de Carga'!B:B))</f>
        <v>Autoabasto</v>
      </c>
      <c r="L3385" s="10">
        <f t="shared" si="2"/>
        <v>6</v>
      </c>
      <c r="M3385" s="10">
        <f t="shared" si="3"/>
        <v>2</v>
      </c>
      <c r="N3385" s="10">
        <f t="shared" si="4"/>
        <v>2</v>
      </c>
      <c r="O3385" s="10" t="str">
        <f t="array" ref="O3385">IFERROR(XLOOKUP(G3385,'Tipo de Carga'!A:A,'Tipo de Carga'!C:C))</f>
        <v>Diesel</v>
      </c>
    </row>
    <row r="3386">
      <c r="A3386" s="16">
        <v>1997.0</v>
      </c>
      <c r="B3386" s="10" t="str">
        <f t="array" ref="B3386">IFERROR(XLOOKUP(A3386,'Asignacion Feb'!A:A,'Asignacion Feb'!C:C))</f>
        <v>MeLi Dedicado Merida</v>
      </c>
      <c r="C3386" s="10" t="str">
        <f t="array" ref="C3386">IFERROR(XLOOKUP(A3386,'Asignacion Feb'!A:A,'Asignacion Feb'!B:B))</f>
        <v>EC-05</v>
      </c>
      <c r="D3386" s="28">
        <v>45690.0</v>
      </c>
      <c r="E3386" s="16" t="s">
        <v>170</v>
      </c>
      <c r="F3386" s="10" t="str">
        <f t="array" ref="F3386">IFERROR(XLOOKUP(E3386,Operadores!A:A,Operadores!B:B))</f>
        <v>MARLEO</v>
      </c>
      <c r="G3386" s="16" t="s">
        <v>39</v>
      </c>
      <c r="H3386" s="13">
        <v>20.4273</v>
      </c>
      <c r="I3386" s="18">
        <v>460.0</v>
      </c>
      <c r="J3386" s="15">
        <f t="shared" si="5"/>
        <v>9396.558</v>
      </c>
      <c r="K3386" s="10" t="str">
        <f t="array" ref="K3386">IFERROR(XLOOKUP(G3386,'Tipo de Carga'!A:A,'Tipo de Carga'!B:B))</f>
        <v>Autoabasto</v>
      </c>
      <c r="L3386" s="10">
        <f t="shared" si="2"/>
        <v>6</v>
      </c>
      <c r="M3386" s="10">
        <f t="shared" si="3"/>
        <v>2</v>
      </c>
      <c r="N3386" s="10">
        <f t="shared" si="4"/>
        <v>2</v>
      </c>
      <c r="O3386" s="10" t="str">
        <f t="array" ref="O3386">IFERROR(XLOOKUP(G3386,'Tipo de Carga'!A:A,'Tipo de Carga'!C:C))</f>
        <v>Diesel</v>
      </c>
    </row>
    <row r="3387">
      <c r="A3387" s="16">
        <v>2013.0</v>
      </c>
      <c r="B3387" s="10" t="str">
        <f t="array" ref="B3387">IFERROR(XLOOKUP(A3387,'Asignacion Feb'!A:A,'Asignacion Feb'!C:C))</f>
        <v>MeLi Dedicado Merida</v>
      </c>
      <c r="C3387" s="10" t="str">
        <f t="array" ref="C3387">IFERROR(XLOOKUP(A3387,'Asignacion Feb'!A:A,'Asignacion Feb'!B:B))</f>
        <v>EC-05</v>
      </c>
      <c r="D3387" s="28">
        <v>45690.0</v>
      </c>
      <c r="E3387" s="16" t="s">
        <v>417</v>
      </c>
      <c r="F3387" s="10" t="str">
        <f t="array" ref="F3387">IFERROR(XLOOKUP(E3387,Operadores!A:A,Operadores!B:B))</f>
        <v>MONJON</v>
      </c>
      <c r="G3387" s="16" t="s">
        <v>39</v>
      </c>
      <c r="H3387" s="13">
        <v>20.4273</v>
      </c>
      <c r="I3387" s="18">
        <v>250.0</v>
      </c>
      <c r="J3387" s="15">
        <f t="shared" si="5"/>
        <v>5106.825</v>
      </c>
      <c r="K3387" s="10" t="str">
        <f t="array" ref="K3387">IFERROR(XLOOKUP(G3387,'Tipo de Carga'!A:A,'Tipo de Carga'!B:B))</f>
        <v>Autoabasto</v>
      </c>
      <c r="L3387" s="10">
        <f t="shared" si="2"/>
        <v>6</v>
      </c>
      <c r="M3387" s="10">
        <f t="shared" si="3"/>
        <v>2</v>
      </c>
      <c r="N3387" s="10">
        <f t="shared" si="4"/>
        <v>2</v>
      </c>
      <c r="O3387" s="10" t="str">
        <f t="array" ref="O3387">IFERROR(XLOOKUP(G3387,'Tipo de Carga'!A:A,'Tipo de Carga'!C:C))</f>
        <v>Diesel</v>
      </c>
    </row>
    <row r="3388">
      <c r="A3388" s="16">
        <v>1818.0</v>
      </c>
      <c r="B3388" s="10" t="str">
        <f t="array" ref="B3388">IFERROR(XLOOKUP(A3388,'Asignacion Feb'!A:A,'Asignacion Feb'!C:C))</f>
        <v>Wm Full</v>
      </c>
      <c r="C3388" s="10" t="str">
        <f t="array" ref="C3388">IFERROR(XLOOKUP(A3388,'Asignacion Feb'!A:A,'Asignacion Feb'!B:B))</f>
        <v>EC-08</v>
      </c>
      <c r="D3388" s="28">
        <v>45690.0</v>
      </c>
      <c r="E3388" s="16" t="s">
        <v>176</v>
      </c>
      <c r="F3388" s="10" t="str">
        <f t="array" ref="F3388">IFERROR(XLOOKUP(E3388,Operadores!A:A,Operadores!B:B))</f>
        <v>HEROCT</v>
      </c>
      <c r="G3388" s="16" t="s">
        <v>39</v>
      </c>
      <c r="H3388" s="13">
        <v>20.4273</v>
      </c>
      <c r="I3388" s="18">
        <v>402.0</v>
      </c>
      <c r="J3388" s="15">
        <f t="shared" si="5"/>
        <v>8211.7746</v>
      </c>
      <c r="K3388" s="10" t="str">
        <f t="array" ref="K3388">IFERROR(XLOOKUP(G3388,'Tipo de Carga'!A:A,'Tipo de Carga'!B:B))</f>
        <v>Autoabasto</v>
      </c>
      <c r="L3388" s="10">
        <f t="shared" si="2"/>
        <v>6</v>
      </c>
      <c r="M3388" s="10">
        <f t="shared" si="3"/>
        <v>2</v>
      </c>
      <c r="N3388" s="10">
        <f t="shared" si="4"/>
        <v>2</v>
      </c>
      <c r="O3388" s="10" t="str">
        <f t="array" ref="O3388">IFERROR(XLOOKUP(G3388,'Tipo de Carga'!A:A,'Tipo de Carga'!C:C))</f>
        <v>Diesel</v>
      </c>
    </row>
    <row r="3389">
      <c r="A3389" s="16">
        <v>1816.0</v>
      </c>
      <c r="B3389" s="10" t="str">
        <f t="array" ref="B3389">IFERROR(XLOOKUP(A3389,'Asignacion Feb'!A:A,'Asignacion Feb'!C:C))</f>
        <v>Wm Full</v>
      </c>
      <c r="C3389" s="10" t="str">
        <f t="array" ref="C3389">IFERROR(XLOOKUP(A3389,'Asignacion Feb'!A:A,'Asignacion Feb'!B:B))</f>
        <v>EC-08</v>
      </c>
      <c r="D3389" s="28">
        <v>45690.0</v>
      </c>
      <c r="E3389" s="16" t="s">
        <v>169</v>
      </c>
      <c r="F3389" s="10" t="str">
        <f t="array" ref="F3389">IFERROR(XLOOKUP(E3389,Operadores!A:A,Operadores!B:B))</f>
        <v>RODMIG</v>
      </c>
      <c r="G3389" s="16" t="s">
        <v>39</v>
      </c>
      <c r="H3389" s="13">
        <v>20.4273</v>
      </c>
      <c r="I3389" s="18">
        <v>380.0</v>
      </c>
      <c r="J3389" s="15">
        <f t="shared" si="5"/>
        <v>7762.374</v>
      </c>
      <c r="K3389" s="10" t="str">
        <f t="array" ref="K3389">IFERROR(XLOOKUP(G3389,'Tipo de Carga'!A:A,'Tipo de Carga'!B:B))</f>
        <v>Autoabasto</v>
      </c>
      <c r="L3389" s="10">
        <f t="shared" si="2"/>
        <v>6</v>
      </c>
      <c r="M3389" s="10">
        <f t="shared" si="3"/>
        <v>2</v>
      </c>
      <c r="N3389" s="10">
        <f t="shared" si="4"/>
        <v>2</v>
      </c>
      <c r="O3389" s="10" t="str">
        <f t="array" ref="O3389">IFERROR(XLOOKUP(G3389,'Tipo de Carga'!A:A,'Tipo de Carga'!C:C))</f>
        <v>Diesel</v>
      </c>
    </row>
    <row r="3390">
      <c r="A3390" s="16">
        <v>1746.0</v>
      </c>
      <c r="B3390" s="10" t="str">
        <f t="array" ref="B3390">IFERROR(XLOOKUP(A3390,'Asignacion Feb'!A:A,'Asignacion Feb'!C:C))</f>
        <v>Wm Full</v>
      </c>
      <c r="C3390" s="10" t="str">
        <f t="array" ref="C3390">IFERROR(XLOOKUP(A3390,'Asignacion Feb'!A:A,'Asignacion Feb'!B:B))</f>
        <v>EC-08</v>
      </c>
      <c r="D3390" s="28">
        <v>45690.0</v>
      </c>
      <c r="E3390" s="16" t="s">
        <v>258</v>
      </c>
      <c r="F3390" s="10" t="str">
        <f t="array" ref="F3390">IFERROR(XLOOKUP(E3390,Operadores!A:A,Operadores!B:B))</f>
        <v>LOPFER</v>
      </c>
      <c r="G3390" s="16" t="s">
        <v>39</v>
      </c>
      <c r="H3390" s="13">
        <v>20.4273</v>
      </c>
      <c r="I3390" s="18">
        <v>437.0</v>
      </c>
      <c r="J3390" s="15">
        <f t="shared" si="5"/>
        <v>8926.7301</v>
      </c>
      <c r="K3390" s="10" t="str">
        <f t="array" ref="K3390">IFERROR(XLOOKUP(G3390,'Tipo de Carga'!A:A,'Tipo de Carga'!B:B))</f>
        <v>Autoabasto</v>
      </c>
      <c r="L3390" s="10">
        <f t="shared" si="2"/>
        <v>6</v>
      </c>
      <c r="M3390" s="10">
        <f t="shared" si="3"/>
        <v>2</v>
      </c>
      <c r="N3390" s="10">
        <f t="shared" si="4"/>
        <v>2</v>
      </c>
      <c r="O3390" s="10" t="str">
        <f t="array" ref="O3390">IFERROR(XLOOKUP(G3390,'Tipo de Carga'!A:A,'Tipo de Carga'!C:C))</f>
        <v>Diesel</v>
      </c>
    </row>
    <row r="3391">
      <c r="A3391" s="16">
        <v>2010.0</v>
      </c>
      <c r="B3391" s="10" t="str">
        <f t="array" ref="B3391">IFERROR(XLOOKUP(A3391,'Asignacion Feb'!A:A,'Asignacion Feb'!C:C))</f>
        <v>MeLi asignado SD</v>
      </c>
      <c r="C3391" s="10" t="str">
        <f t="array" ref="C3391">IFERROR(XLOOKUP(A3391,'Asignacion Feb'!A:A,'Asignacion Feb'!B:B))</f>
        <v>EC-05</v>
      </c>
      <c r="D3391" s="28">
        <v>45690.0</v>
      </c>
      <c r="E3391" s="16" t="s">
        <v>175</v>
      </c>
      <c r="F3391" s="10" t="str">
        <f t="array" ref="F3391">IFERROR(XLOOKUP(E3391,Operadores!A:A,Operadores!B:B))</f>
        <v>CHAJE</v>
      </c>
      <c r="G3391" s="16" t="s">
        <v>39</v>
      </c>
      <c r="H3391" s="13">
        <v>20.4273</v>
      </c>
      <c r="I3391" s="18">
        <v>250.0</v>
      </c>
      <c r="J3391" s="15">
        <f t="shared" si="5"/>
        <v>5106.825</v>
      </c>
      <c r="K3391" s="10" t="str">
        <f t="array" ref="K3391">IFERROR(XLOOKUP(G3391,'Tipo de Carga'!A:A,'Tipo de Carga'!B:B))</f>
        <v>Autoabasto</v>
      </c>
      <c r="L3391" s="10">
        <f t="shared" si="2"/>
        <v>6</v>
      </c>
      <c r="M3391" s="10">
        <f t="shared" si="3"/>
        <v>2</v>
      </c>
      <c r="N3391" s="10">
        <f t="shared" si="4"/>
        <v>2</v>
      </c>
      <c r="O3391" s="10" t="str">
        <f t="array" ref="O3391">IFERROR(XLOOKUP(G3391,'Tipo de Carga'!A:A,'Tipo de Carga'!C:C))</f>
        <v>Diesel</v>
      </c>
    </row>
    <row r="3392">
      <c r="A3392" s="16">
        <v>1701.0</v>
      </c>
      <c r="B3392" s="10" t="str">
        <f t="array" ref="B3392">IFERROR(XLOOKUP(A3392,'Asignacion Feb'!A:A,'Asignacion Feb'!C:C))</f>
        <v>Wm Full</v>
      </c>
      <c r="C3392" s="10" t="str">
        <f t="array" ref="C3392">IFERROR(XLOOKUP(A3392,'Asignacion Feb'!A:A,'Asignacion Feb'!B:B))</f>
        <v>EC-08</v>
      </c>
      <c r="D3392" s="28">
        <v>45690.0</v>
      </c>
      <c r="E3392" s="16" t="s">
        <v>262</v>
      </c>
      <c r="F3392" s="10" t="str">
        <f t="array" ref="F3392">IFERROR(XLOOKUP(E3392,Operadores!A:A,Operadores!B:B))</f>
        <v>HERMOI</v>
      </c>
      <c r="G3392" s="16" t="s">
        <v>39</v>
      </c>
      <c r="H3392" s="13">
        <v>20.4273</v>
      </c>
      <c r="I3392" s="18">
        <v>424.0</v>
      </c>
      <c r="J3392" s="15">
        <f t="shared" si="5"/>
        <v>8661.1752</v>
      </c>
      <c r="K3392" s="10" t="str">
        <f t="array" ref="K3392">IFERROR(XLOOKUP(G3392,'Tipo de Carga'!A:A,'Tipo de Carga'!B:B))</f>
        <v>Autoabasto</v>
      </c>
      <c r="L3392" s="10">
        <f t="shared" si="2"/>
        <v>6</v>
      </c>
      <c r="M3392" s="10">
        <f t="shared" si="3"/>
        <v>2</v>
      </c>
      <c r="N3392" s="10">
        <f t="shared" si="4"/>
        <v>2</v>
      </c>
      <c r="O3392" s="10" t="str">
        <f t="array" ref="O3392">IFERROR(XLOOKUP(G3392,'Tipo de Carga'!A:A,'Tipo de Carga'!C:C))</f>
        <v>Diesel</v>
      </c>
    </row>
    <row r="3393">
      <c r="A3393" s="16">
        <v>1939.0</v>
      </c>
      <c r="B3393" s="10" t="str">
        <f t="array" ref="B3393">IFERROR(XLOOKUP(A3393,'Asignacion Feb'!A:A,'Asignacion Feb'!C:C))</f>
        <v>Full Liver</v>
      </c>
      <c r="C3393" s="10" t="str">
        <f t="array" ref="C3393">IFERROR(XLOOKUP(A3393,'Asignacion Feb'!A:A,'Asignacion Feb'!B:B))</f>
        <v>EC-01</v>
      </c>
      <c r="D3393" s="28">
        <v>45690.0</v>
      </c>
      <c r="E3393" s="16" t="s">
        <v>116</v>
      </c>
      <c r="F3393" s="10" t="str">
        <f t="array" ref="F3393">IFERROR(XLOOKUP(E3393,Operadores!A:A,Operadores!B:B))</f>
        <v>TORBR01</v>
      </c>
      <c r="G3393" s="16" t="s">
        <v>39</v>
      </c>
      <c r="H3393" s="13">
        <v>20.4273</v>
      </c>
      <c r="I3393" s="18">
        <v>470.0</v>
      </c>
      <c r="J3393" s="15">
        <f t="shared" si="5"/>
        <v>9600.831</v>
      </c>
      <c r="K3393" s="10" t="str">
        <f t="array" ref="K3393">IFERROR(XLOOKUP(G3393,'Tipo de Carga'!A:A,'Tipo de Carga'!B:B))</f>
        <v>Autoabasto</v>
      </c>
      <c r="L3393" s="10">
        <f t="shared" si="2"/>
        <v>6</v>
      </c>
      <c r="M3393" s="10">
        <f t="shared" si="3"/>
        <v>2</v>
      </c>
      <c r="N3393" s="10">
        <f t="shared" si="4"/>
        <v>2</v>
      </c>
      <c r="O3393" s="10" t="str">
        <f t="array" ref="O3393">IFERROR(XLOOKUP(G3393,'Tipo de Carga'!A:A,'Tipo de Carga'!C:C))</f>
        <v>Diesel</v>
      </c>
    </row>
    <row r="3394">
      <c r="A3394" s="16">
        <v>1730.0</v>
      </c>
      <c r="B3394" s="10" t="str">
        <f t="array" ref="B3394">IFERROR(XLOOKUP(A3394,'Asignacion Feb'!A:A,'Asignacion Feb'!C:C))</f>
        <v>Wm Full</v>
      </c>
      <c r="C3394" s="10" t="str">
        <f t="array" ref="C3394">IFERROR(XLOOKUP(A3394,'Asignacion Feb'!A:A,'Asignacion Feb'!B:B))</f>
        <v>EC-08</v>
      </c>
      <c r="D3394" s="28">
        <v>45690.0</v>
      </c>
      <c r="E3394" s="16" t="s">
        <v>177</v>
      </c>
      <c r="F3394" s="10" t="str">
        <f t="array" ref="F3394">IFERROR(XLOOKUP(E3394,Operadores!A:A,Operadores!B:B))</f>
        <v>MARWAL</v>
      </c>
      <c r="G3394" s="16" t="s">
        <v>39</v>
      </c>
      <c r="H3394" s="13">
        <v>20.4273</v>
      </c>
      <c r="I3394" s="18">
        <v>484.0</v>
      </c>
      <c r="J3394" s="15">
        <f t="shared" si="5"/>
        <v>9886.8132</v>
      </c>
      <c r="K3394" s="10" t="str">
        <f t="array" ref="K3394">IFERROR(XLOOKUP(G3394,'Tipo de Carga'!A:A,'Tipo de Carga'!B:B))</f>
        <v>Autoabasto</v>
      </c>
      <c r="L3394" s="10">
        <f t="shared" si="2"/>
        <v>6</v>
      </c>
      <c r="M3394" s="10">
        <f t="shared" si="3"/>
        <v>2</v>
      </c>
      <c r="N3394" s="10">
        <f t="shared" si="4"/>
        <v>2</v>
      </c>
      <c r="O3394" s="10" t="str">
        <f t="array" ref="O3394">IFERROR(XLOOKUP(G3394,'Tipo de Carga'!A:A,'Tipo de Carga'!C:C))</f>
        <v>Diesel</v>
      </c>
    </row>
    <row r="3395">
      <c r="A3395" s="16">
        <v>1729.0</v>
      </c>
      <c r="B3395" s="10" t="str">
        <f t="array" ref="B3395">IFERROR(XLOOKUP(A3395,'Asignacion Feb'!A:A,'Asignacion Feb'!C:C))</f>
        <v>Wm Full</v>
      </c>
      <c r="C3395" s="10" t="str">
        <f t="array" ref="C3395">IFERROR(XLOOKUP(A3395,'Asignacion Feb'!A:A,'Asignacion Feb'!B:B))</f>
        <v>EC-08</v>
      </c>
      <c r="D3395" s="28">
        <v>45690.0</v>
      </c>
      <c r="E3395" s="16" t="s">
        <v>220</v>
      </c>
      <c r="F3395" s="10" t="str">
        <f t="array" ref="F3395">IFERROR(XLOOKUP(E3395,Operadores!A:A,Operadores!B:B))</f>
        <v>CAMJU01</v>
      </c>
      <c r="G3395" s="16" t="s">
        <v>39</v>
      </c>
      <c r="H3395" s="13">
        <v>20.4273</v>
      </c>
      <c r="I3395" s="18">
        <v>422.0</v>
      </c>
      <c r="J3395" s="15">
        <f t="shared" si="5"/>
        <v>8620.3206</v>
      </c>
      <c r="K3395" s="10" t="str">
        <f t="array" ref="K3395">IFERROR(XLOOKUP(G3395,'Tipo de Carga'!A:A,'Tipo de Carga'!B:B))</f>
        <v>Autoabasto</v>
      </c>
      <c r="L3395" s="10">
        <f t="shared" si="2"/>
        <v>6</v>
      </c>
      <c r="M3395" s="10">
        <f t="shared" si="3"/>
        <v>2</v>
      </c>
      <c r="N3395" s="10">
        <f t="shared" si="4"/>
        <v>2</v>
      </c>
      <c r="O3395" s="10" t="str">
        <f t="array" ref="O3395">IFERROR(XLOOKUP(G3395,'Tipo de Carga'!A:A,'Tipo de Carga'!C:C))</f>
        <v>Diesel</v>
      </c>
    </row>
    <row r="3396">
      <c r="A3396" s="16">
        <v>2029.0</v>
      </c>
      <c r="B3396" s="10" t="str">
        <f t="array" ref="B3396">IFERROR(XLOOKUP(A3396,'Asignacion Feb'!A:A,'Asignacion Feb'!C:C))</f>
        <v>MeLi Dedicado Merida</v>
      </c>
      <c r="C3396" s="10" t="str">
        <f t="array" ref="C3396">IFERROR(XLOOKUP(A3396,'Asignacion Feb'!A:A,'Asignacion Feb'!B:B))</f>
        <v>EC-05</v>
      </c>
      <c r="D3396" s="28">
        <v>45690.0</v>
      </c>
      <c r="E3396" s="16" t="s">
        <v>40</v>
      </c>
      <c r="F3396" s="10" t="str">
        <f t="array" ref="F3396">IFERROR(XLOOKUP(E3396,Operadores!A:A,Operadores!B:B))</f>
        <v>LUNADO</v>
      </c>
      <c r="G3396" s="16" t="s">
        <v>39</v>
      </c>
      <c r="H3396" s="13">
        <v>20.4273</v>
      </c>
      <c r="I3396" s="18">
        <v>251.0</v>
      </c>
      <c r="J3396" s="15">
        <f t="shared" si="5"/>
        <v>5127.2523</v>
      </c>
      <c r="K3396" s="10" t="str">
        <f t="array" ref="K3396">IFERROR(XLOOKUP(G3396,'Tipo de Carga'!A:A,'Tipo de Carga'!B:B))</f>
        <v>Autoabasto</v>
      </c>
      <c r="L3396" s="10">
        <f t="shared" si="2"/>
        <v>6</v>
      </c>
      <c r="M3396" s="10">
        <f t="shared" si="3"/>
        <v>2</v>
      </c>
      <c r="N3396" s="10">
        <f t="shared" si="4"/>
        <v>2</v>
      </c>
      <c r="O3396" s="10" t="str">
        <f t="array" ref="O3396">IFERROR(XLOOKUP(G3396,'Tipo de Carga'!A:A,'Tipo de Carga'!C:C))</f>
        <v>Diesel</v>
      </c>
    </row>
    <row r="3397">
      <c r="A3397" s="16">
        <v>1728.0</v>
      </c>
      <c r="B3397" s="10" t="str">
        <f t="array" ref="B3397">IFERROR(XLOOKUP(A3397,'Asignacion Feb'!A:A,'Asignacion Feb'!C:C))</f>
        <v>Wm Full</v>
      </c>
      <c r="C3397" s="10" t="str">
        <f t="array" ref="C3397">IFERROR(XLOOKUP(A3397,'Asignacion Feb'!A:A,'Asignacion Feb'!B:B))</f>
        <v>EC-08</v>
      </c>
      <c r="D3397" s="28">
        <v>45690.0</v>
      </c>
      <c r="E3397" s="16" t="s">
        <v>93</v>
      </c>
      <c r="F3397" s="10" t="str">
        <f t="array" ref="F3397">IFERROR(XLOOKUP(E3397,Operadores!A:A,Operadores!B:B))</f>
        <v>MARJO13</v>
      </c>
      <c r="G3397" s="16" t="s">
        <v>39</v>
      </c>
      <c r="H3397" s="13">
        <v>20.4273</v>
      </c>
      <c r="I3397" s="18">
        <v>444.0</v>
      </c>
      <c r="J3397" s="15">
        <f t="shared" si="5"/>
        <v>9069.7212</v>
      </c>
      <c r="K3397" s="10" t="str">
        <f t="array" ref="K3397">IFERROR(XLOOKUP(G3397,'Tipo de Carga'!A:A,'Tipo de Carga'!B:B))</f>
        <v>Autoabasto</v>
      </c>
      <c r="L3397" s="10">
        <f t="shared" si="2"/>
        <v>6</v>
      </c>
      <c r="M3397" s="10">
        <f t="shared" si="3"/>
        <v>2</v>
      </c>
      <c r="N3397" s="10">
        <f t="shared" si="4"/>
        <v>2</v>
      </c>
      <c r="O3397" s="10" t="str">
        <f t="array" ref="O3397">IFERROR(XLOOKUP(G3397,'Tipo de Carga'!A:A,'Tipo de Carga'!C:C))</f>
        <v>Diesel</v>
      </c>
    </row>
    <row r="3398">
      <c r="A3398" s="16">
        <v>2018.0</v>
      </c>
      <c r="B3398" s="10" t="str">
        <f t="array" ref="B3398">IFERROR(XLOOKUP(A3398,'Asignacion Feb'!A:A,'Asignacion Feb'!C:C))</f>
        <v>MeLi Dedicado Merida</v>
      </c>
      <c r="C3398" s="10" t="str">
        <f t="array" ref="C3398">IFERROR(XLOOKUP(A3398,'Asignacion Feb'!A:A,'Asignacion Feb'!B:B))</f>
        <v>EC-05</v>
      </c>
      <c r="D3398" s="28">
        <v>45690.0</v>
      </c>
      <c r="E3398" s="16" t="s">
        <v>205</v>
      </c>
      <c r="F3398" s="10" t="str">
        <f t="array" ref="F3398">IFERROR(XLOOKUP(E3398,Operadores!A:A,Operadores!B:B))</f>
        <v>MACFRA</v>
      </c>
      <c r="G3398" s="16" t="s">
        <v>39</v>
      </c>
      <c r="H3398" s="13">
        <v>20.4273</v>
      </c>
      <c r="I3398" s="18">
        <v>387.0</v>
      </c>
      <c r="J3398" s="15">
        <f t="shared" si="5"/>
        <v>7905.3651</v>
      </c>
      <c r="K3398" s="10" t="str">
        <f t="array" ref="K3398">IFERROR(XLOOKUP(G3398,'Tipo de Carga'!A:A,'Tipo de Carga'!B:B))</f>
        <v>Autoabasto</v>
      </c>
      <c r="L3398" s="10">
        <f t="shared" si="2"/>
        <v>6</v>
      </c>
      <c r="M3398" s="10">
        <f t="shared" si="3"/>
        <v>2</v>
      </c>
      <c r="N3398" s="10">
        <f t="shared" si="4"/>
        <v>2</v>
      </c>
      <c r="O3398" s="10" t="str">
        <f t="array" ref="O3398">IFERROR(XLOOKUP(G3398,'Tipo de Carga'!A:A,'Tipo de Carga'!C:C))</f>
        <v>Diesel</v>
      </c>
    </row>
    <row r="3399">
      <c r="A3399" s="16">
        <v>2028.0</v>
      </c>
      <c r="B3399" s="10" t="str">
        <f t="array" ref="B3399">IFERROR(XLOOKUP(A3399,'Asignacion Feb'!A:A,'Asignacion Feb'!C:C))</f>
        <v>MeLi Dedicado Merida</v>
      </c>
      <c r="C3399" s="10" t="str">
        <f t="array" ref="C3399">IFERROR(XLOOKUP(A3399,'Asignacion Feb'!A:A,'Asignacion Feb'!B:B))</f>
        <v>EC-05</v>
      </c>
      <c r="D3399" s="28">
        <v>45690.0</v>
      </c>
      <c r="E3399" s="16" t="s">
        <v>94</v>
      </c>
      <c r="F3399" s="10" t="str">
        <f t="array" ref="F3399">IFERROR(XLOOKUP(E3399,Operadores!A:A,Operadores!B:B))</f>
        <v>RODALE</v>
      </c>
      <c r="G3399" s="16" t="s">
        <v>39</v>
      </c>
      <c r="H3399" s="13">
        <v>20.4273</v>
      </c>
      <c r="I3399" s="18">
        <v>370.0</v>
      </c>
      <c r="J3399" s="15">
        <f t="shared" si="5"/>
        <v>7558.101</v>
      </c>
      <c r="K3399" s="10" t="str">
        <f t="array" ref="K3399">IFERROR(XLOOKUP(G3399,'Tipo de Carga'!A:A,'Tipo de Carga'!B:B))</f>
        <v>Autoabasto</v>
      </c>
      <c r="L3399" s="10">
        <f t="shared" si="2"/>
        <v>6</v>
      </c>
      <c r="M3399" s="10">
        <f t="shared" si="3"/>
        <v>2</v>
      </c>
      <c r="N3399" s="10">
        <f t="shared" si="4"/>
        <v>2</v>
      </c>
      <c r="O3399" s="10" t="str">
        <f t="array" ref="O3399">IFERROR(XLOOKUP(G3399,'Tipo de Carga'!A:A,'Tipo de Carga'!C:C))</f>
        <v>Diesel</v>
      </c>
    </row>
    <row r="3400">
      <c r="A3400" s="16">
        <v>2002.0</v>
      </c>
      <c r="B3400" s="10" t="str">
        <f t="array" ref="B3400">IFERROR(XLOOKUP(A3400,'Asignacion Feb'!A:A,'Asignacion Feb'!C:C))</f>
        <v>MeLi Dedicado Merida</v>
      </c>
      <c r="C3400" s="10" t="str">
        <f t="array" ref="C3400">IFERROR(XLOOKUP(A3400,'Asignacion Feb'!A:A,'Asignacion Feb'!B:B))</f>
        <v>EC-05</v>
      </c>
      <c r="D3400" s="28">
        <v>45690.0</v>
      </c>
      <c r="E3400" s="16" t="s">
        <v>309</v>
      </c>
      <c r="F3400" s="10" t="str">
        <f t="array" ref="F3400">IFERROR(XLOOKUP(E3400,Operadores!A:A,Operadores!B:B))</f>
        <v>VELALE</v>
      </c>
      <c r="G3400" s="16" t="s">
        <v>39</v>
      </c>
      <c r="H3400" s="13">
        <v>20.4273</v>
      </c>
      <c r="I3400" s="18">
        <v>460.0</v>
      </c>
      <c r="J3400" s="15">
        <f t="shared" si="5"/>
        <v>9396.558</v>
      </c>
      <c r="K3400" s="10" t="str">
        <f t="array" ref="K3400">IFERROR(XLOOKUP(G3400,'Tipo de Carga'!A:A,'Tipo de Carga'!B:B))</f>
        <v>Autoabasto</v>
      </c>
      <c r="L3400" s="10">
        <f t="shared" si="2"/>
        <v>6</v>
      </c>
      <c r="M3400" s="10">
        <f t="shared" si="3"/>
        <v>2</v>
      </c>
      <c r="N3400" s="10">
        <f t="shared" si="4"/>
        <v>2</v>
      </c>
      <c r="O3400" s="10" t="str">
        <f t="array" ref="O3400">IFERROR(XLOOKUP(G3400,'Tipo de Carga'!A:A,'Tipo de Carga'!C:C))</f>
        <v>Diesel</v>
      </c>
    </row>
    <row r="3401">
      <c r="A3401" s="16">
        <v>2000.0</v>
      </c>
      <c r="B3401" s="10" t="str">
        <f t="array" ref="B3401">IFERROR(XLOOKUP(A3401,'Asignacion Feb'!A:A,'Asignacion Feb'!C:C))</f>
        <v>MeLi Dedicado Merida</v>
      </c>
      <c r="C3401" s="10" t="str">
        <f t="array" ref="C3401">IFERROR(XLOOKUP(A3401,'Asignacion Feb'!A:A,'Asignacion Feb'!B:B))</f>
        <v>EC-05</v>
      </c>
      <c r="D3401" s="28">
        <v>45690.0</v>
      </c>
      <c r="E3401" s="16" t="s">
        <v>95</v>
      </c>
      <c r="F3401" s="10" t="str">
        <f t="array" ref="F3401">IFERROR(XLOOKUP(E3401,Operadores!A:A,Operadores!B:B))</f>
        <v>VILYON</v>
      </c>
      <c r="G3401" s="16" t="s">
        <v>39</v>
      </c>
      <c r="H3401" s="13">
        <v>20.4273</v>
      </c>
      <c r="I3401" s="18">
        <v>231.0</v>
      </c>
      <c r="J3401" s="15">
        <f t="shared" si="5"/>
        <v>4718.7063</v>
      </c>
      <c r="K3401" s="10" t="str">
        <f t="array" ref="K3401">IFERROR(XLOOKUP(G3401,'Tipo de Carga'!A:A,'Tipo de Carga'!B:B))</f>
        <v>Autoabasto</v>
      </c>
      <c r="L3401" s="10">
        <f t="shared" si="2"/>
        <v>6</v>
      </c>
      <c r="M3401" s="10">
        <f t="shared" si="3"/>
        <v>2</v>
      </c>
      <c r="N3401" s="10">
        <f t="shared" si="4"/>
        <v>2</v>
      </c>
      <c r="O3401" s="10" t="str">
        <f t="array" ref="O3401">IFERROR(XLOOKUP(G3401,'Tipo de Carga'!A:A,'Tipo de Carga'!C:C))</f>
        <v>Diesel</v>
      </c>
    </row>
    <row r="3402">
      <c r="A3402" s="16">
        <v>1817.0</v>
      </c>
      <c r="B3402" s="10" t="str">
        <f t="array" ref="B3402">IFERROR(XLOOKUP(A3402,'Asignacion Feb'!A:A,'Asignacion Feb'!C:C))</f>
        <v>Wm Full</v>
      </c>
      <c r="C3402" s="10" t="str">
        <f t="array" ref="C3402">IFERROR(XLOOKUP(A3402,'Asignacion Feb'!A:A,'Asignacion Feb'!B:B))</f>
        <v>EC-08</v>
      </c>
      <c r="D3402" s="28">
        <v>45690.0</v>
      </c>
      <c r="E3402" s="16" t="s">
        <v>172</v>
      </c>
      <c r="F3402" s="10" t="str">
        <f t="array" ref="F3402">IFERROR(XLOOKUP(E3402,Operadores!A:A,Operadores!B:B))</f>
        <v>VILJE</v>
      </c>
      <c r="G3402" s="16" t="s">
        <v>39</v>
      </c>
      <c r="H3402" s="13">
        <v>20.4273</v>
      </c>
      <c r="I3402" s="18">
        <v>217.0</v>
      </c>
      <c r="J3402" s="15">
        <f t="shared" si="5"/>
        <v>4432.7241</v>
      </c>
      <c r="K3402" s="10" t="str">
        <f t="array" ref="K3402">IFERROR(XLOOKUP(G3402,'Tipo de Carga'!A:A,'Tipo de Carga'!B:B))</f>
        <v>Autoabasto</v>
      </c>
      <c r="L3402" s="10">
        <f t="shared" si="2"/>
        <v>6</v>
      </c>
      <c r="M3402" s="10">
        <f t="shared" si="3"/>
        <v>2</v>
      </c>
      <c r="N3402" s="10">
        <f t="shared" si="4"/>
        <v>2</v>
      </c>
      <c r="O3402" s="10" t="str">
        <f t="array" ref="O3402">IFERROR(XLOOKUP(G3402,'Tipo de Carga'!A:A,'Tipo de Carga'!C:C))</f>
        <v>Diesel</v>
      </c>
    </row>
    <row r="3403">
      <c r="A3403" s="16">
        <v>1955.0</v>
      </c>
      <c r="B3403" s="10" t="str">
        <f t="array" ref="B3403">IFERROR(XLOOKUP(A3403,'Asignacion Feb'!A:A,'Asignacion Feb'!C:C))</f>
        <v>Circuitos</v>
      </c>
      <c r="C3403" s="10" t="str">
        <f t="array" ref="C3403">IFERROR(XLOOKUP(A3403,'Asignacion Feb'!A:A,'Asignacion Feb'!B:B))</f>
        <v>EC-03</v>
      </c>
      <c r="D3403" s="28">
        <v>45690.0</v>
      </c>
      <c r="E3403" s="16" t="s">
        <v>329</v>
      </c>
      <c r="F3403" s="10" t="str">
        <f t="array" ref="F3403">IFERROR(XLOOKUP(E3403,Operadores!A:A,Operadores!B:B))</f>
        <v>MOZPEDX</v>
      </c>
      <c r="G3403" s="16" t="s">
        <v>39</v>
      </c>
      <c r="H3403" s="13">
        <v>20.4273</v>
      </c>
      <c r="I3403" s="18">
        <v>575.0</v>
      </c>
      <c r="J3403" s="15">
        <f t="shared" si="5"/>
        <v>11745.6975</v>
      </c>
      <c r="K3403" s="10" t="str">
        <f t="array" ref="K3403">IFERROR(XLOOKUP(G3403,'Tipo de Carga'!A:A,'Tipo de Carga'!B:B))</f>
        <v>Autoabasto</v>
      </c>
      <c r="L3403" s="10">
        <f t="shared" si="2"/>
        <v>6</v>
      </c>
      <c r="M3403" s="10">
        <f t="shared" si="3"/>
        <v>2</v>
      </c>
      <c r="N3403" s="10">
        <f t="shared" si="4"/>
        <v>2</v>
      </c>
      <c r="O3403" s="10" t="str">
        <f t="array" ref="O3403">IFERROR(XLOOKUP(G3403,'Tipo de Carga'!A:A,'Tipo de Carga'!C:C))</f>
        <v>Diesel</v>
      </c>
    </row>
    <row r="3404">
      <c r="A3404" s="16">
        <v>2005.0</v>
      </c>
      <c r="B3404" s="10" t="str">
        <f t="array" ref="B3404">IFERROR(XLOOKUP(A3404,'Asignacion Feb'!A:A,'Asignacion Feb'!C:C))</f>
        <v>MeLi Dedicado Merida</v>
      </c>
      <c r="C3404" s="10" t="str">
        <f t="array" ref="C3404">IFERROR(XLOOKUP(A3404,'Asignacion Feb'!A:A,'Asignacion Feb'!B:B))</f>
        <v>EC-05</v>
      </c>
      <c r="D3404" s="28">
        <v>45690.0</v>
      </c>
      <c r="E3404" s="16" t="s">
        <v>450</v>
      </c>
      <c r="F3404" s="10" t="str">
        <f t="array" ref="F3404">IFERROR(XLOOKUP(E3404,Operadores!A:A,Operadores!B:B))</f>
        <v>FLOVAL</v>
      </c>
      <c r="G3404" s="16" t="s">
        <v>39</v>
      </c>
      <c r="H3404" s="13">
        <v>20.4273</v>
      </c>
      <c r="I3404" s="18">
        <v>260.0</v>
      </c>
      <c r="J3404" s="15">
        <f t="shared" si="5"/>
        <v>5311.098</v>
      </c>
      <c r="K3404" s="10" t="str">
        <f t="array" ref="K3404">IFERROR(XLOOKUP(G3404,'Tipo de Carga'!A:A,'Tipo de Carga'!B:B))</f>
        <v>Autoabasto</v>
      </c>
      <c r="L3404" s="10">
        <f t="shared" si="2"/>
        <v>6</v>
      </c>
      <c r="M3404" s="10">
        <f t="shared" si="3"/>
        <v>2</v>
      </c>
      <c r="N3404" s="10">
        <f t="shared" si="4"/>
        <v>2</v>
      </c>
      <c r="O3404" s="10" t="str">
        <f t="array" ref="O3404">IFERROR(XLOOKUP(G3404,'Tipo de Carga'!A:A,'Tipo de Carga'!C:C))</f>
        <v>Diesel</v>
      </c>
    </row>
    <row r="3405">
      <c r="A3405" s="16">
        <v>1939.0</v>
      </c>
      <c r="B3405" s="10" t="str">
        <f t="array" ref="B3405">IFERROR(XLOOKUP(A3405,'Asignacion Feb'!A:A,'Asignacion Feb'!C:C))</f>
        <v>Full Liver</v>
      </c>
      <c r="C3405" s="10" t="str">
        <f t="array" ref="C3405">IFERROR(XLOOKUP(A3405,'Asignacion Feb'!A:A,'Asignacion Feb'!B:B))</f>
        <v>EC-01</v>
      </c>
      <c r="D3405" s="28">
        <v>45690.0</v>
      </c>
      <c r="E3405" s="19" t="s">
        <v>116</v>
      </c>
      <c r="F3405" s="10" t="str">
        <f t="array" ref="F3405">IFERROR(XLOOKUP(E3405,Operadores!A:A,Operadores!B:B))</f>
        <v>TORBR01</v>
      </c>
      <c r="G3405" s="16" t="s">
        <v>103</v>
      </c>
      <c r="H3405" s="13">
        <v>26.99</v>
      </c>
      <c r="I3405" s="18">
        <v>148.0</v>
      </c>
      <c r="J3405" s="15">
        <f t="shared" si="5"/>
        <v>3994.52</v>
      </c>
      <c r="K3405" s="10" t="str">
        <f t="array" ref="K3405">IFERROR(XLOOKUP(G3405,'Tipo de Carga'!A:A,'Tipo de Carga'!B:B))</f>
        <v>Ticket</v>
      </c>
      <c r="L3405" s="10">
        <f t="shared" si="2"/>
        <v>6</v>
      </c>
      <c r="M3405" s="10">
        <f t="shared" si="3"/>
        <v>2</v>
      </c>
      <c r="N3405" s="10">
        <f t="shared" si="4"/>
        <v>2</v>
      </c>
      <c r="O3405" s="10" t="str">
        <f t="array" ref="O3405">IFERROR(XLOOKUP(G3405,'Tipo de Carga'!A:A,'Tipo de Carga'!C:C))</f>
        <v>Diesel</v>
      </c>
    </row>
    <row r="3406">
      <c r="A3406" s="16">
        <v>2030.0</v>
      </c>
      <c r="B3406" s="10" t="str">
        <f t="array" ref="B3406">IFERROR(XLOOKUP(A3406,'Asignacion Feb'!A:A,'Asignacion Feb'!C:C))</f>
        <v>MeLi Dedicado TD</v>
      </c>
      <c r="C3406" s="10" t="str">
        <f t="array" ref="C3406">IFERROR(XLOOKUP(A3406,'Asignacion Feb'!A:A,'Asignacion Feb'!B:B))</f>
        <v>EC-05</v>
      </c>
      <c r="D3406" s="28">
        <v>45690.0</v>
      </c>
      <c r="E3406" s="19" t="s">
        <v>268</v>
      </c>
      <c r="F3406" s="10" t="str">
        <f t="array" ref="F3406">IFERROR(XLOOKUP(E3406,Operadores!A:A,Operadores!B:B))</f>
        <v>GARMAR</v>
      </c>
      <c r="G3406" s="16" t="s">
        <v>103</v>
      </c>
      <c r="H3406" s="13">
        <v>26.89</v>
      </c>
      <c r="I3406" s="18">
        <v>446.0</v>
      </c>
      <c r="J3406" s="15">
        <f t="shared" si="5"/>
        <v>11992.94</v>
      </c>
      <c r="K3406" s="10" t="str">
        <f t="array" ref="K3406">IFERROR(XLOOKUP(G3406,'Tipo de Carga'!A:A,'Tipo de Carga'!B:B))</f>
        <v>Ticket</v>
      </c>
      <c r="L3406" s="10">
        <f t="shared" si="2"/>
        <v>6</v>
      </c>
      <c r="M3406" s="10">
        <f t="shared" si="3"/>
        <v>2</v>
      </c>
      <c r="N3406" s="10">
        <f t="shared" si="4"/>
        <v>2</v>
      </c>
      <c r="O3406" s="10" t="str">
        <f t="array" ref="O3406">IFERROR(XLOOKUP(G3406,'Tipo de Carga'!A:A,'Tipo de Carga'!C:C))</f>
        <v>Diesel</v>
      </c>
    </row>
    <row r="3407">
      <c r="A3407" s="16">
        <v>1956.0</v>
      </c>
      <c r="B3407" s="10" t="str">
        <f t="array" ref="B3407">IFERROR(XLOOKUP(A3407,'Asignacion Feb'!A:A,'Asignacion Feb'!C:C))</f>
        <v>MeLi asignado SD</v>
      </c>
      <c r="C3407" s="10" t="str">
        <f t="array" ref="C3407">IFERROR(XLOOKUP(A3407,'Asignacion Feb'!A:A,'Asignacion Feb'!B:B))</f>
        <v>EC-05</v>
      </c>
      <c r="D3407" s="28">
        <v>45690.0</v>
      </c>
      <c r="E3407" s="19" t="s">
        <v>38</v>
      </c>
      <c r="F3407" s="10" t="str">
        <f t="array" ref="F3407">IFERROR(XLOOKUP(E3407,Operadores!A:A,Operadores!B:B))</f>
        <v>BENMAX</v>
      </c>
      <c r="G3407" s="16" t="s">
        <v>103</v>
      </c>
      <c r="H3407" s="13">
        <v>25.69</v>
      </c>
      <c r="I3407" s="18">
        <v>272.0</v>
      </c>
      <c r="J3407" s="15">
        <f t="shared" si="5"/>
        <v>6987.68</v>
      </c>
      <c r="K3407" s="10" t="str">
        <f t="array" ref="K3407">IFERROR(XLOOKUP(G3407,'Tipo de Carga'!A:A,'Tipo de Carga'!B:B))</f>
        <v>Ticket</v>
      </c>
      <c r="L3407" s="10">
        <f t="shared" si="2"/>
        <v>6</v>
      </c>
      <c r="M3407" s="10">
        <f t="shared" si="3"/>
        <v>2</v>
      </c>
      <c r="N3407" s="10">
        <f t="shared" si="4"/>
        <v>2</v>
      </c>
      <c r="O3407" s="10" t="str">
        <f t="array" ref="O3407">IFERROR(XLOOKUP(G3407,'Tipo de Carga'!A:A,'Tipo de Carga'!C:C))</f>
        <v>Diesel</v>
      </c>
    </row>
    <row r="3408">
      <c r="A3408" s="16">
        <v>1893.0</v>
      </c>
      <c r="B3408" s="10" t="str">
        <f t="array" ref="B3408">IFERROR(XLOOKUP(A3408,'Asignacion Feb'!A:A,'Asignacion Feb'!C:C))</f>
        <v>Full Liver</v>
      </c>
      <c r="C3408" s="10" t="str">
        <f t="array" ref="C3408">IFERROR(XLOOKUP(A3408,'Asignacion Feb'!A:A,'Asignacion Feb'!B:B))</f>
        <v>EC-01</v>
      </c>
      <c r="D3408" s="28">
        <v>45690.0</v>
      </c>
      <c r="E3408" s="19" t="s">
        <v>63</v>
      </c>
      <c r="F3408" s="10" t="str">
        <f t="array" ref="F3408">IFERROR(XLOOKUP(E3408,Operadores!A:A,Operadores!B:B))</f>
        <v>MARFRA</v>
      </c>
      <c r="G3408" s="16" t="s">
        <v>103</v>
      </c>
      <c r="H3408" s="13">
        <v>25.89</v>
      </c>
      <c r="I3408" s="18">
        <v>139.0</v>
      </c>
      <c r="J3408" s="15">
        <f t="shared" si="5"/>
        <v>3598.71</v>
      </c>
      <c r="K3408" s="10" t="str">
        <f t="array" ref="K3408">IFERROR(XLOOKUP(G3408,'Tipo de Carga'!A:A,'Tipo de Carga'!B:B))</f>
        <v>Ticket</v>
      </c>
      <c r="L3408" s="10">
        <f t="shared" si="2"/>
        <v>6</v>
      </c>
      <c r="M3408" s="10">
        <f t="shared" si="3"/>
        <v>2</v>
      </c>
      <c r="N3408" s="10">
        <f t="shared" si="4"/>
        <v>2</v>
      </c>
      <c r="O3408" s="10" t="str">
        <f t="array" ref="O3408">IFERROR(XLOOKUP(G3408,'Tipo de Carga'!A:A,'Tipo de Carga'!C:C))</f>
        <v>Diesel</v>
      </c>
    </row>
    <row r="3409">
      <c r="A3409" s="16">
        <v>1746.0</v>
      </c>
      <c r="B3409" s="10" t="str">
        <f t="array" ref="B3409">IFERROR(XLOOKUP(A3409,'Asignacion Feb'!A:A,'Asignacion Feb'!C:C))</f>
        <v>Wm Full</v>
      </c>
      <c r="C3409" s="10" t="str">
        <f t="array" ref="C3409">IFERROR(XLOOKUP(A3409,'Asignacion Feb'!A:A,'Asignacion Feb'!B:B))</f>
        <v>EC-08</v>
      </c>
      <c r="D3409" s="28">
        <v>45690.0</v>
      </c>
      <c r="E3409" s="19" t="s">
        <v>258</v>
      </c>
      <c r="F3409" s="10" t="str">
        <f t="array" ref="F3409">IFERROR(XLOOKUP(E3409,Operadores!A:A,Operadores!B:B))</f>
        <v>LOPFER</v>
      </c>
      <c r="G3409" s="16" t="s">
        <v>103</v>
      </c>
      <c r="H3409" s="13">
        <v>25.41</v>
      </c>
      <c r="I3409" s="18">
        <v>283.0</v>
      </c>
      <c r="J3409" s="15">
        <f t="shared" si="5"/>
        <v>7191.03</v>
      </c>
      <c r="K3409" s="10" t="str">
        <f t="array" ref="K3409">IFERROR(XLOOKUP(G3409,'Tipo de Carga'!A:A,'Tipo de Carga'!B:B))</f>
        <v>Ticket</v>
      </c>
      <c r="L3409" s="10">
        <f t="shared" si="2"/>
        <v>6</v>
      </c>
      <c r="M3409" s="10">
        <f t="shared" si="3"/>
        <v>2</v>
      </c>
      <c r="N3409" s="10">
        <f t="shared" si="4"/>
        <v>2</v>
      </c>
      <c r="O3409" s="10" t="str">
        <f t="array" ref="O3409">IFERROR(XLOOKUP(G3409,'Tipo de Carga'!A:A,'Tipo de Carga'!C:C))</f>
        <v>Diesel</v>
      </c>
    </row>
    <row r="3410">
      <c r="A3410" s="16">
        <v>1768.0</v>
      </c>
      <c r="B3410" s="10" t="str">
        <f t="array" ref="B3410">IFERROR(XLOOKUP(A3410,'Asignacion Feb'!A:A,'Asignacion Feb'!C:C))</f>
        <v>Pipas</v>
      </c>
      <c r="C3410" s="10" t="str">
        <f t="array" ref="C3410">IFERROR(XLOOKUP(A3410,'Asignacion Feb'!A:A,'Asignacion Feb'!B:B))</f>
        <v>EC-02</v>
      </c>
      <c r="D3410" s="28">
        <v>45690.0</v>
      </c>
      <c r="E3410" s="19" t="s">
        <v>303</v>
      </c>
      <c r="F3410" s="10" t="str">
        <f t="array" ref="F3410">IFERROR(XLOOKUP(E3410,Operadores!A:A,Operadores!B:B))</f>
        <v>MARJO08</v>
      </c>
      <c r="G3410" s="16" t="s">
        <v>103</v>
      </c>
      <c r="H3410" s="13">
        <v>27.69</v>
      </c>
      <c r="I3410" s="18">
        <v>433.0</v>
      </c>
      <c r="J3410" s="15">
        <f t="shared" si="5"/>
        <v>11989.77</v>
      </c>
      <c r="K3410" s="10" t="str">
        <f t="array" ref="K3410">IFERROR(XLOOKUP(G3410,'Tipo de Carga'!A:A,'Tipo de Carga'!B:B))</f>
        <v>Ticket</v>
      </c>
      <c r="L3410" s="10">
        <f t="shared" si="2"/>
        <v>6</v>
      </c>
      <c r="M3410" s="10">
        <f t="shared" si="3"/>
        <v>2</v>
      </c>
      <c r="N3410" s="10">
        <f t="shared" si="4"/>
        <v>2</v>
      </c>
      <c r="O3410" s="10" t="str">
        <f t="array" ref="O3410">IFERROR(XLOOKUP(G3410,'Tipo de Carga'!A:A,'Tipo de Carga'!C:C))</f>
        <v>Diesel</v>
      </c>
    </row>
    <row r="3411">
      <c r="A3411" s="16">
        <v>1852.0</v>
      </c>
      <c r="B3411" s="10" t="str">
        <f t="array" ref="B3411">IFERROR(XLOOKUP(A3411,'Asignacion Feb'!A:A,'Asignacion Feb'!C:C))</f>
        <v>Circuitos</v>
      </c>
      <c r="C3411" s="10" t="str">
        <f t="array" ref="C3411">IFERROR(XLOOKUP(A3411,'Asignacion Feb'!A:A,'Asignacion Feb'!B:B))</f>
        <v>EC-03</v>
      </c>
      <c r="D3411" s="28">
        <v>45690.0</v>
      </c>
      <c r="E3411" s="19" t="s">
        <v>379</v>
      </c>
      <c r="F3411" s="10" t="str">
        <f t="array" ref="F3411">IFERROR(XLOOKUP(E3411,Operadores!A:A,Operadores!B:B))</f>
        <v>REYALE</v>
      </c>
      <c r="G3411" s="16" t="s">
        <v>103</v>
      </c>
      <c r="H3411" s="13">
        <v>27.3</v>
      </c>
      <c r="I3411" s="18">
        <v>95.0</v>
      </c>
      <c r="J3411" s="15">
        <f t="shared" si="5"/>
        <v>2593.5</v>
      </c>
      <c r="K3411" s="10" t="str">
        <f t="array" ref="K3411">IFERROR(XLOOKUP(G3411,'Tipo de Carga'!A:A,'Tipo de Carga'!B:B))</f>
        <v>Ticket</v>
      </c>
      <c r="L3411" s="10">
        <f t="shared" si="2"/>
        <v>6</v>
      </c>
      <c r="M3411" s="10">
        <f t="shared" si="3"/>
        <v>2</v>
      </c>
      <c r="N3411" s="10">
        <f t="shared" si="4"/>
        <v>2</v>
      </c>
      <c r="O3411" s="10" t="str">
        <f t="array" ref="O3411">IFERROR(XLOOKUP(G3411,'Tipo de Carga'!A:A,'Tipo de Carga'!C:C))</f>
        <v>Diesel</v>
      </c>
    </row>
    <row r="3412">
      <c r="A3412" s="16">
        <v>1714.0</v>
      </c>
      <c r="B3412" s="10" t="str">
        <f t="array" ref="B3412">IFERROR(XLOOKUP(A3412,'Asignacion Feb'!A:A,'Asignacion Feb'!C:C))</f>
        <v>Wm Sencillo</v>
      </c>
      <c r="C3412" s="10" t="str">
        <f t="array" ref="C3412">IFERROR(XLOOKUP(A3412,'Asignacion Feb'!A:A,'Asignacion Feb'!B:B))</f>
        <v>EC-08</v>
      </c>
      <c r="D3412" s="28">
        <v>45690.0</v>
      </c>
      <c r="E3412" s="19" t="s">
        <v>431</v>
      </c>
      <c r="F3412" s="10" t="str">
        <f t="array" ref="F3412">IFERROR(XLOOKUP(E3412,Operadores!A:A,Operadores!B:B))</f>
        <v>DELANG</v>
      </c>
      <c r="G3412" s="16" t="s">
        <v>103</v>
      </c>
      <c r="H3412" s="13">
        <v>26.45</v>
      </c>
      <c r="I3412" s="18">
        <v>136.0</v>
      </c>
      <c r="J3412" s="15">
        <f t="shared" si="5"/>
        <v>3597.2</v>
      </c>
      <c r="K3412" s="10" t="str">
        <f t="array" ref="K3412">IFERROR(XLOOKUP(G3412,'Tipo de Carga'!A:A,'Tipo de Carga'!B:B))</f>
        <v>Ticket</v>
      </c>
      <c r="L3412" s="10">
        <f t="shared" si="2"/>
        <v>6</v>
      </c>
      <c r="M3412" s="10">
        <f t="shared" si="3"/>
        <v>2</v>
      </c>
      <c r="N3412" s="10">
        <f t="shared" si="4"/>
        <v>2</v>
      </c>
      <c r="O3412" s="10" t="str">
        <f t="array" ref="O3412">IFERROR(XLOOKUP(G3412,'Tipo de Carga'!A:A,'Tipo de Carga'!C:C))</f>
        <v>Diesel</v>
      </c>
    </row>
    <row r="3413">
      <c r="A3413" s="16">
        <v>1738.0</v>
      </c>
      <c r="B3413" s="10" t="str">
        <f t="array" ref="B3413">IFERROR(XLOOKUP(A3413,'Asignacion Feb'!A:A,'Asignacion Feb'!C:C))</f>
        <v>Wm Full</v>
      </c>
      <c r="C3413" s="10" t="str">
        <f t="array" ref="C3413">IFERROR(XLOOKUP(A3413,'Asignacion Feb'!A:A,'Asignacion Feb'!B:B))</f>
        <v>EC-08</v>
      </c>
      <c r="D3413" s="28">
        <v>45690.0</v>
      </c>
      <c r="E3413" s="19" t="s">
        <v>223</v>
      </c>
      <c r="F3413" s="10" t="str">
        <f t="array" ref="F3413">IFERROR(XLOOKUP(E3413,Operadores!A:A,Operadores!B:B))</f>
        <v>PEROMA</v>
      </c>
      <c r="G3413" s="16" t="s">
        <v>103</v>
      </c>
      <c r="H3413" s="13">
        <v>26.89</v>
      </c>
      <c r="I3413" s="18">
        <v>200.0</v>
      </c>
      <c r="J3413" s="15">
        <f t="shared" si="5"/>
        <v>5378</v>
      </c>
      <c r="K3413" s="10" t="str">
        <f t="array" ref="K3413">IFERROR(XLOOKUP(G3413,'Tipo de Carga'!A:A,'Tipo de Carga'!B:B))</f>
        <v>Ticket</v>
      </c>
      <c r="L3413" s="10">
        <f t="shared" si="2"/>
        <v>6</v>
      </c>
      <c r="M3413" s="10">
        <f t="shared" si="3"/>
        <v>2</v>
      </c>
      <c r="N3413" s="10">
        <f t="shared" si="4"/>
        <v>2</v>
      </c>
      <c r="O3413" s="10" t="str">
        <f t="array" ref="O3413">IFERROR(XLOOKUP(G3413,'Tipo de Carga'!A:A,'Tipo de Carga'!C:C))</f>
        <v>Diesel</v>
      </c>
    </row>
    <row r="3414">
      <c r="A3414" s="16">
        <v>1847.0</v>
      </c>
      <c r="B3414" s="10" t="str">
        <f t="array" ref="B3414">IFERROR(XLOOKUP(A3414,'Asignacion Feb'!A:A,'Asignacion Feb'!C:C))</f>
        <v>Circuitos</v>
      </c>
      <c r="C3414" s="10" t="str">
        <f t="array" ref="C3414">IFERROR(XLOOKUP(A3414,'Asignacion Feb'!A:A,'Asignacion Feb'!B:B))</f>
        <v>EC-03</v>
      </c>
      <c r="D3414" s="28">
        <v>45690.0</v>
      </c>
      <c r="E3414" s="19" t="s">
        <v>299</v>
      </c>
      <c r="F3414" s="10" t="str">
        <f t="array" ref="F3414">IFERROR(XLOOKUP(E3414,Operadores!A:A,Operadores!B:B))</f>
        <v>HERJO17X</v>
      </c>
      <c r="G3414" s="16" t="s">
        <v>103</v>
      </c>
      <c r="H3414" s="13">
        <v>26.99</v>
      </c>
      <c r="I3414" s="18">
        <v>289.0</v>
      </c>
      <c r="J3414" s="15">
        <f t="shared" si="5"/>
        <v>7800.11</v>
      </c>
      <c r="K3414" s="10" t="str">
        <f t="array" ref="K3414">IFERROR(XLOOKUP(G3414,'Tipo de Carga'!A:A,'Tipo de Carga'!B:B))</f>
        <v>Ticket</v>
      </c>
      <c r="L3414" s="10">
        <f t="shared" si="2"/>
        <v>6</v>
      </c>
      <c r="M3414" s="10">
        <f t="shared" si="3"/>
        <v>2</v>
      </c>
      <c r="N3414" s="10">
        <f t="shared" si="4"/>
        <v>2</v>
      </c>
      <c r="O3414" s="10" t="str">
        <f t="array" ref="O3414">IFERROR(XLOOKUP(G3414,'Tipo de Carga'!A:A,'Tipo de Carga'!C:C))</f>
        <v>Diesel</v>
      </c>
    </row>
    <row r="3415">
      <c r="A3415" s="16">
        <v>1981.0</v>
      </c>
      <c r="B3415" s="10" t="str">
        <f t="array" ref="B3415">IFERROR(XLOOKUP(A3415,'Asignacion Feb'!A:A,'Asignacion Feb'!C:C))</f>
        <v>MeLi asignado SD</v>
      </c>
      <c r="C3415" s="10" t="str">
        <f t="array" ref="C3415">IFERROR(XLOOKUP(A3415,'Asignacion Feb'!A:A,'Asignacion Feb'!B:B))</f>
        <v>EC-05</v>
      </c>
      <c r="D3415" s="28">
        <v>45691.0</v>
      </c>
      <c r="E3415" s="16" t="s">
        <v>148</v>
      </c>
      <c r="F3415" s="10" t="str">
        <f t="array" ref="F3415">IFERROR(XLOOKUP(E3415,Operadores!A:A,Operadores!B:B))</f>
        <v>GARSIX</v>
      </c>
      <c r="G3415" s="16" t="s">
        <v>17</v>
      </c>
      <c r="H3415" s="13">
        <v>19.40143</v>
      </c>
      <c r="I3415" s="18">
        <v>365.0</v>
      </c>
      <c r="J3415" s="15">
        <f t="shared" si="5"/>
        <v>7081.52195</v>
      </c>
      <c r="K3415" s="10" t="str">
        <f t="array" ref="K3415">IFERROR(XLOOKUP(G3415,'Tipo de Carga'!A:A,'Tipo de Carga'!B:B))</f>
        <v>Autoabasto</v>
      </c>
      <c r="L3415" s="10">
        <f t="shared" si="2"/>
        <v>6</v>
      </c>
      <c r="M3415" s="10">
        <f t="shared" si="3"/>
        <v>3</v>
      </c>
      <c r="N3415" s="10">
        <f t="shared" si="4"/>
        <v>2</v>
      </c>
      <c r="O3415" s="10" t="str">
        <f t="array" ref="O3415">IFERROR(XLOOKUP(G3415,'Tipo de Carga'!A:A,'Tipo de Carga'!C:C))</f>
        <v>Diesel</v>
      </c>
    </row>
    <row r="3416">
      <c r="A3416" s="16">
        <v>2001.0</v>
      </c>
      <c r="B3416" s="10" t="str">
        <f t="array" ref="B3416">IFERROR(XLOOKUP(A3416,'Asignacion Feb'!A:A,'Asignacion Feb'!C:C))</f>
        <v>MeLi Dedicado Merida</v>
      </c>
      <c r="C3416" s="10" t="str">
        <f t="array" ref="C3416">IFERROR(XLOOKUP(A3416,'Asignacion Feb'!A:A,'Asignacion Feb'!B:B))</f>
        <v>EC-05</v>
      </c>
      <c r="D3416" s="28">
        <v>45691.0</v>
      </c>
      <c r="E3416" s="16" t="s">
        <v>362</v>
      </c>
      <c r="F3416" s="10" t="str">
        <f t="array" ref="F3416">IFERROR(XLOOKUP(E3416,Operadores!A:A,Operadores!B:B))</f>
        <v>TRESER</v>
      </c>
      <c r="G3416" s="16" t="s">
        <v>17</v>
      </c>
      <c r="H3416" s="13">
        <v>19.40143</v>
      </c>
      <c r="I3416" s="18">
        <v>243.0</v>
      </c>
      <c r="J3416" s="15">
        <f t="shared" si="5"/>
        <v>4714.54749</v>
      </c>
      <c r="K3416" s="10" t="str">
        <f t="array" ref="K3416">IFERROR(XLOOKUP(G3416,'Tipo de Carga'!A:A,'Tipo de Carga'!B:B))</f>
        <v>Autoabasto</v>
      </c>
      <c r="L3416" s="10">
        <f t="shared" si="2"/>
        <v>6</v>
      </c>
      <c r="M3416" s="10">
        <f t="shared" si="3"/>
        <v>3</v>
      </c>
      <c r="N3416" s="10">
        <f t="shared" si="4"/>
        <v>2</v>
      </c>
      <c r="O3416" s="10" t="str">
        <f t="array" ref="O3416">IFERROR(XLOOKUP(G3416,'Tipo de Carga'!A:A,'Tipo de Carga'!C:C))</f>
        <v>Diesel</v>
      </c>
    </row>
    <row r="3417">
      <c r="A3417" s="16">
        <v>2103.0</v>
      </c>
      <c r="B3417" s="10" t="str">
        <f t="array" ref="B3417">IFERROR(XLOOKUP(A3417,'Asignacion Feb'!A:A,'Asignacion Feb'!C:C))</f>
        <v>MeLi Ded Puebla</v>
      </c>
      <c r="C3417" s="10" t="str">
        <f t="array" ref="C3417">IFERROR(XLOOKUP(A3417,'Asignacion Feb'!A:A,'Asignacion Feb'!B:B))</f>
        <v>EC-05</v>
      </c>
      <c r="D3417" s="28">
        <v>45691.0</v>
      </c>
      <c r="E3417" s="16" t="s">
        <v>322</v>
      </c>
      <c r="F3417" s="10" t="str">
        <f t="array" ref="F3417">IFERROR(XLOOKUP(E3417,Operadores!A:A,Operadores!B:B))</f>
        <v>HERRE</v>
      </c>
      <c r="G3417" s="16" t="s">
        <v>17</v>
      </c>
      <c r="H3417" s="13">
        <v>19.40143</v>
      </c>
      <c r="I3417" s="18">
        <v>482.0</v>
      </c>
      <c r="J3417" s="15">
        <f t="shared" si="5"/>
        <v>9351.48926</v>
      </c>
      <c r="K3417" s="10" t="str">
        <f t="array" ref="K3417">IFERROR(XLOOKUP(G3417,'Tipo de Carga'!A:A,'Tipo de Carga'!B:B))</f>
        <v>Autoabasto</v>
      </c>
      <c r="L3417" s="10">
        <f t="shared" si="2"/>
        <v>6</v>
      </c>
      <c r="M3417" s="10">
        <f t="shared" si="3"/>
        <v>3</v>
      </c>
      <c r="N3417" s="10">
        <f t="shared" si="4"/>
        <v>2</v>
      </c>
      <c r="O3417" s="10" t="str">
        <f t="array" ref="O3417">IFERROR(XLOOKUP(G3417,'Tipo de Carga'!A:A,'Tipo de Carga'!C:C))</f>
        <v>Diesel</v>
      </c>
    </row>
    <row r="3418">
      <c r="A3418" s="16">
        <v>2029.0</v>
      </c>
      <c r="B3418" s="10" t="str">
        <f t="array" ref="B3418">IFERROR(XLOOKUP(A3418,'Asignacion Feb'!A:A,'Asignacion Feb'!C:C))</f>
        <v>MeLi Dedicado Merida</v>
      </c>
      <c r="C3418" s="10" t="str">
        <f t="array" ref="C3418">IFERROR(XLOOKUP(A3418,'Asignacion Feb'!A:A,'Asignacion Feb'!B:B))</f>
        <v>EC-05</v>
      </c>
      <c r="D3418" s="28">
        <v>45691.0</v>
      </c>
      <c r="E3418" s="16" t="s">
        <v>22</v>
      </c>
      <c r="F3418" s="10" t="str">
        <f t="array" ref="F3418">IFERROR(XLOOKUP(E3418,Operadores!A:A,Operadores!B:B))</f>
        <v>AGUMAU</v>
      </c>
      <c r="G3418" s="16" t="s">
        <v>17</v>
      </c>
      <c r="H3418" s="13">
        <v>19.40143</v>
      </c>
      <c r="I3418" s="18">
        <v>280.0</v>
      </c>
      <c r="J3418" s="15">
        <f t="shared" si="5"/>
        <v>5432.4004</v>
      </c>
      <c r="K3418" s="10" t="str">
        <f t="array" ref="K3418">IFERROR(XLOOKUP(G3418,'Tipo de Carga'!A:A,'Tipo de Carga'!B:B))</f>
        <v>Autoabasto</v>
      </c>
      <c r="L3418" s="10">
        <f t="shared" si="2"/>
        <v>6</v>
      </c>
      <c r="M3418" s="10">
        <f t="shared" si="3"/>
        <v>3</v>
      </c>
      <c r="N3418" s="10">
        <f t="shared" si="4"/>
        <v>2</v>
      </c>
      <c r="O3418" s="10" t="str">
        <f t="array" ref="O3418">IFERROR(XLOOKUP(G3418,'Tipo de Carga'!A:A,'Tipo de Carga'!C:C))</f>
        <v>Diesel</v>
      </c>
    </row>
    <row r="3419">
      <c r="A3419" s="16" t="s">
        <v>408</v>
      </c>
      <c r="B3419" s="10" t="str">
        <f t="array" ref="B3419">IFERROR(XLOOKUP(A3419,'Asignacion Feb'!A:A,'Asignacion Feb'!C:C))</f>
        <v>Sayer Patios y T.</v>
      </c>
      <c r="C3419" s="10" t="str">
        <f t="array" ref="C3419">IFERROR(XLOOKUP(A3419,'Asignacion Feb'!A:A,'Asignacion Feb'!B:B))</f>
        <v>EC-04</v>
      </c>
      <c r="D3419" s="28">
        <v>45691.0</v>
      </c>
      <c r="E3419" s="16" t="s">
        <v>433</v>
      </c>
      <c r="F3419" s="10" t="str">
        <f t="array" ref="F3419">IFERROR(XLOOKUP(E3419,Operadores!A:A,Operadores!B:B))</f>
        <v>REYJU02</v>
      </c>
      <c r="G3419" s="16" t="s">
        <v>17</v>
      </c>
      <c r="H3419" s="13">
        <v>19.40143</v>
      </c>
      <c r="I3419" s="18">
        <v>257.0</v>
      </c>
      <c r="J3419" s="15">
        <f t="shared" si="5"/>
        <v>4986.16751</v>
      </c>
      <c r="K3419" s="10" t="str">
        <f t="array" ref="K3419">IFERROR(XLOOKUP(G3419,'Tipo de Carga'!A:A,'Tipo de Carga'!B:B))</f>
        <v>Autoabasto</v>
      </c>
      <c r="L3419" s="10">
        <f t="shared" si="2"/>
        <v>6</v>
      </c>
      <c r="M3419" s="10">
        <f t="shared" si="3"/>
        <v>3</v>
      </c>
      <c r="N3419" s="10">
        <f t="shared" si="4"/>
        <v>2</v>
      </c>
      <c r="O3419" s="10" t="str">
        <f t="array" ref="O3419">IFERROR(XLOOKUP(G3419,'Tipo de Carga'!A:A,'Tipo de Carga'!C:C))</f>
        <v>Diesel</v>
      </c>
    </row>
    <row r="3420">
      <c r="A3420" s="16">
        <v>2009.0</v>
      </c>
      <c r="B3420" s="10" t="str">
        <f t="array" ref="B3420">IFERROR(XLOOKUP(A3420,'Asignacion Feb'!A:A,'Asignacion Feb'!C:C))</f>
        <v>MeLi Dedicado Merida</v>
      </c>
      <c r="C3420" s="10" t="str">
        <f t="array" ref="C3420">IFERROR(XLOOKUP(A3420,'Asignacion Feb'!A:A,'Asignacion Feb'!B:B))</f>
        <v>EC-05</v>
      </c>
      <c r="D3420" s="28">
        <v>45691.0</v>
      </c>
      <c r="E3420" s="16" t="s">
        <v>166</v>
      </c>
      <c r="F3420" s="10" t="str">
        <f t="array" ref="F3420">IFERROR(XLOOKUP(E3420,Operadores!A:A,Operadores!B:B))</f>
        <v>GONCAR01</v>
      </c>
      <c r="G3420" s="16" t="s">
        <v>17</v>
      </c>
      <c r="H3420" s="13">
        <v>19.40143</v>
      </c>
      <c r="I3420" s="18">
        <v>256.0</v>
      </c>
      <c r="J3420" s="15">
        <f t="shared" si="5"/>
        <v>4966.76608</v>
      </c>
      <c r="K3420" s="10" t="str">
        <f t="array" ref="K3420">IFERROR(XLOOKUP(G3420,'Tipo de Carga'!A:A,'Tipo de Carga'!B:B))</f>
        <v>Autoabasto</v>
      </c>
      <c r="L3420" s="10">
        <f t="shared" si="2"/>
        <v>6</v>
      </c>
      <c r="M3420" s="10">
        <f t="shared" si="3"/>
        <v>3</v>
      </c>
      <c r="N3420" s="10">
        <f t="shared" si="4"/>
        <v>2</v>
      </c>
      <c r="O3420" s="10" t="str">
        <f t="array" ref="O3420">IFERROR(XLOOKUP(G3420,'Tipo de Carga'!A:A,'Tipo de Carga'!C:C))</f>
        <v>Diesel</v>
      </c>
    </row>
    <row r="3421">
      <c r="A3421" s="16">
        <v>1689.0</v>
      </c>
      <c r="B3421" s="10" t="str">
        <f t="array" ref="B3421">IFERROR(XLOOKUP(A3421,'Asignacion Feb'!A:A,'Asignacion Feb'!C:C))</f>
        <v>Pilgrims Tepo</v>
      </c>
      <c r="C3421" s="10" t="str">
        <f t="array" ref="C3421">IFERROR(XLOOKUP(A3421,'Asignacion Feb'!A:A,'Asignacion Feb'!B:B))</f>
        <v>EC-02</v>
      </c>
      <c r="D3421" s="28">
        <v>45691.0</v>
      </c>
      <c r="E3421" s="16" t="s">
        <v>128</v>
      </c>
      <c r="F3421" s="10" t="str">
        <f t="array" ref="F3421">IFERROR(XLOOKUP(E3421,Operadores!A:A,Operadores!B:B))</f>
        <v>SANJOR</v>
      </c>
      <c r="G3421" s="16" t="s">
        <v>17</v>
      </c>
      <c r="H3421" s="13">
        <v>19.40143</v>
      </c>
      <c r="I3421" s="18">
        <v>81.0</v>
      </c>
      <c r="J3421" s="15">
        <f t="shared" si="5"/>
        <v>1571.51583</v>
      </c>
      <c r="K3421" s="10" t="str">
        <f t="array" ref="K3421">IFERROR(XLOOKUP(G3421,'Tipo de Carga'!A:A,'Tipo de Carga'!B:B))</f>
        <v>Autoabasto</v>
      </c>
      <c r="L3421" s="10">
        <f t="shared" si="2"/>
        <v>6</v>
      </c>
      <c r="M3421" s="10">
        <f t="shared" si="3"/>
        <v>3</v>
      </c>
      <c r="N3421" s="10">
        <f t="shared" si="4"/>
        <v>2</v>
      </c>
      <c r="O3421" s="10" t="str">
        <f t="array" ref="O3421">IFERROR(XLOOKUP(G3421,'Tipo de Carga'!A:A,'Tipo de Carga'!C:C))</f>
        <v>Diesel</v>
      </c>
    </row>
    <row r="3422">
      <c r="A3422" s="16">
        <v>1884.0</v>
      </c>
      <c r="B3422" s="10" t="str">
        <f t="array" ref="B3422">IFERROR(XLOOKUP(A3422,'Asignacion Feb'!A:A,'Asignacion Feb'!C:C))</f>
        <v>Liverpool Local</v>
      </c>
      <c r="C3422" s="10" t="str">
        <f t="array" ref="C3422">IFERROR(XLOOKUP(A3422,'Asignacion Feb'!A:A,'Asignacion Feb'!B:B))</f>
        <v>EC-01</v>
      </c>
      <c r="D3422" s="28">
        <v>45691.0</v>
      </c>
      <c r="E3422" s="16" t="s">
        <v>72</v>
      </c>
      <c r="F3422" s="10" t="str">
        <f t="array" ref="F3422">IFERROR(XLOOKUP(E3422,Operadores!A:A,Operadores!B:B))</f>
        <v>LOPJAV</v>
      </c>
      <c r="G3422" s="16" t="s">
        <v>17</v>
      </c>
      <c r="H3422" s="13">
        <v>19.40143</v>
      </c>
      <c r="I3422" s="18">
        <v>676.0</v>
      </c>
      <c r="J3422" s="15">
        <f t="shared" si="5"/>
        <v>13115.36668</v>
      </c>
      <c r="K3422" s="10" t="str">
        <f t="array" ref="K3422">IFERROR(XLOOKUP(G3422,'Tipo de Carga'!A:A,'Tipo de Carga'!B:B))</f>
        <v>Autoabasto</v>
      </c>
      <c r="L3422" s="10">
        <f t="shared" si="2"/>
        <v>6</v>
      </c>
      <c r="M3422" s="10">
        <f t="shared" si="3"/>
        <v>3</v>
      </c>
      <c r="N3422" s="10">
        <f t="shared" si="4"/>
        <v>2</v>
      </c>
      <c r="O3422" s="10" t="str">
        <f t="array" ref="O3422">IFERROR(XLOOKUP(G3422,'Tipo de Carga'!A:A,'Tipo de Carga'!C:C))</f>
        <v>Diesel</v>
      </c>
    </row>
    <row r="3423">
      <c r="A3423" s="16">
        <v>2018.0</v>
      </c>
      <c r="B3423" s="10" t="str">
        <f t="array" ref="B3423">IFERROR(XLOOKUP(A3423,'Asignacion Feb'!A:A,'Asignacion Feb'!C:C))</f>
        <v>MeLi Dedicado Merida</v>
      </c>
      <c r="C3423" s="10" t="str">
        <f t="array" ref="C3423">IFERROR(XLOOKUP(A3423,'Asignacion Feb'!A:A,'Asignacion Feb'!B:B))</f>
        <v>EC-05</v>
      </c>
      <c r="D3423" s="28">
        <v>45691.0</v>
      </c>
      <c r="E3423" s="16" t="s">
        <v>205</v>
      </c>
      <c r="F3423" s="10" t="str">
        <f t="array" ref="F3423">IFERROR(XLOOKUP(E3423,Operadores!A:A,Operadores!B:B))</f>
        <v>MACFRA</v>
      </c>
      <c r="G3423" s="16" t="s">
        <v>17</v>
      </c>
      <c r="H3423" s="13">
        <v>19.40143</v>
      </c>
      <c r="I3423" s="18">
        <v>244.0</v>
      </c>
      <c r="J3423" s="15">
        <f t="shared" si="5"/>
        <v>4733.94892</v>
      </c>
      <c r="K3423" s="10" t="str">
        <f t="array" ref="K3423">IFERROR(XLOOKUP(G3423,'Tipo de Carga'!A:A,'Tipo de Carga'!B:B))</f>
        <v>Autoabasto</v>
      </c>
      <c r="L3423" s="10">
        <f t="shared" si="2"/>
        <v>6</v>
      </c>
      <c r="M3423" s="10">
        <f t="shared" si="3"/>
        <v>3</v>
      </c>
      <c r="N3423" s="10">
        <f t="shared" si="4"/>
        <v>2</v>
      </c>
      <c r="O3423" s="10" t="str">
        <f t="array" ref="O3423">IFERROR(XLOOKUP(G3423,'Tipo de Carga'!A:A,'Tipo de Carga'!C:C))</f>
        <v>Diesel</v>
      </c>
    </row>
    <row r="3424">
      <c r="A3424" s="16">
        <v>1946.0</v>
      </c>
      <c r="B3424" s="10" t="str">
        <f t="array" ref="B3424">IFERROR(XLOOKUP(A3424,'Asignacion Feb'!A:A,'Asignacion Feb'!C:C))</f>
        <v>MeLi asignado SD</v>
      </c>
      <c r="C3424" s="10" t="str">
        <f t="array" ref="C3424">IFERROR(XLOOKUP(A3424,'Asignacion Feb'!A:A,'Asignacion Feb'!B:B))</f>
        <v>EC-05</v>
      </c>
      <c r="D3424" s="28">
        <v>45691.0</v>
      </c>
      <c r="E3424" s="16" t="s">
        <v>192</v>
      </c>
      <c r="F3424" s="10" t="str">
        <f t="array" ref="F3424">IFERROR(XLOOKUP(E3424,Operadores!A:A,Operadores!B:B))</f>
        <v>MARARM</v>
      </c>
      <c r="G3424" s="16" t="s">
        <v>17</v>
      </c>
      <c r="H3424" s="13">
        <v>19.40143</v>
      </c>
      <c r="I3424" s="18">
        <v>311.0</v>
      </c>
      <c r="J3424" s="15">
        <f t="shared" si="5"/>
        <v>6033.84473</v>
      </c>
      <c r="K3424" s="10" t="str">
        <f t="array" ref="K3424">IFERROR(XLOOKUP(G3424,'Tipo de Carga'!A:A,'Tipo de Carga'!B:B))</f>
        <v>Autoabasto</v>
      </c>
      <c r="L3424" s="10">
        <f t="shared" si="2"/>
        <v>6</v>
      </c>
      <c r="M3424" s="10">
        <f t="shared" si="3"/>
        <v>3</v>
      </c>
      <c r="N3424" s="10">
        <f t="shared" si="4"/>
        <v>2</v>
      </c>
      <c r="O3424" s="10" t="str">
        <f t="array" ref="O3424">IFERROR(XLOOKUP(G3424,'Tipo de Carga'!A:A,'Tipo de Carga'!C:C))</f>
        <v>Diesel</v>
      </c>
    </row>
    <row r="3425">
      <c r="A3425" s="16">
        <v>1985.0</v>
      </c>
      <c r="B3425" s="10" t="str">
        <f t="array" ref="B3425">IFERROR(XLOOKUP(A3425,'Asignacion Feb'!A:A,'Asignacion Feb'!C:C))</f>
        <v>MeLi Dedicado TD</v>
      </c>
      <c r="C3425" s="10" t="str">
        <f t="array" ref="C3425">IFERROR(XLOOKUP(A3425,'Asignacion Feb'!A:A,'Asignacion Feb'!B:B))</f>
        <v>EC-05</v>
      </c>
      <c r="D3425" s="28">
        <v>45691.0</v>
      </c>
      <c r="E3425" s="16" t="s">
        <v>189</v>
      </c>
      <c r="F3425" s="10" t="str">
        <f t="array" ref="F3425">IFERROR(XLOOKUP(E3425,Operadores!A:A,Operadores!B:B))</f>
        <v>MENMI</v>
      </c>
      <c r="G3425" s="16" t="s">
        <v>17</v>
      </c>
      <c r="H3425" s="13">
        <v>19.40143</v>
      </c>
      <c r="I3425" s="18">
        <v>614.0</v>
      </c>
      <c r="J3425" s="15">
        <f t="shared" si="5"/>
        <v>11912.47802</v>
      </c>
      <c r="K3425" s="10" t="str">
        <f t="array" ref="K3425">IFERROR(XLOOKUP(G3425,'Tipo de Carga'!A:A,'Tipo de Carga'!B:B))</f>
        <v>Autoabasto</v>
      </c>
      <c r="L3425" s="10">
        <f t="shared" si="2"/>
        <v>6</v>
      </c>
      <c r="M3425" s="10">
        <f t="shared" si="3"/>
        <v>3</v>
      </c>
      <c r="N3425" s="10">
        <f t="shared" si="4"/>
        <v>2</v>
      </c>
      <c r="O3425" s="10" t="str">
        <f t="array" ref="O3425">IFERROR(XLOOKUP(G3425,'Tipo de Carga'!A:A,'Tipo de Carga'!C:C))</f>
        <v>Diesel</v>
      </c>
    </row>
    <row r="3426">
      <c r="A3426" s="16">
        <v>1683.0</v>
      </c>
      <c r="B3426" s="10" t="str">
        <f t="array" ref="B3426">IFERROR(XLOOKUP(A3426,'Asignacion Feb'!A:A,'Asignacion Feb'!C:C))</f>
        <v>Pilgrims Tepo</v>
      </c>
      <c r="C3426" s="10" t="str">
        <f t="array" ref="C3426">IFERROR(XLOOKUP(A3426,'Asignacion Feb'!A:A,'Asignacion Feb'!B:B))</f>
        <v>EC-02</v>
      </c>
      <c r="D3426" s="28">
        <v>45691.0</v>
      </c>
      <c r="E3426" s="16" t="s">
        <v>265</v>
      </c>
      <c r="F3426" s="10" t="str">
        <f t="array" ref="F3426">IFERROR(XLOOKUP(E3426,Operadores!A:A,Operadores!B:B))</f>
        <v>LEOJOS</v>
      </c>
      <c r="G3426" s="16" t="s">
        <v>17</v>
      </c>
      <c r="H3426" s="13">
        <v>19.40143</v>
      </c>
      <c r="I3426" s="18">
        <v>75.0</v>
      </c>
      <c r="J3426" s="15">
        <f t="shared" si="5"/>
        <v>1455.10725</v>
      </c>
      <c r="K3426" s="10" t="str">
        <f t="array" ref="K3426">IFERROR(XLOOKUP(G3426,'Tipo de Carga'!A:A,'Tipo de Carga'!B:B))</f>
        <v>Autoabasto</v>
      </c>
      <c r="L3426" s="10">
        <f t="shared" si="2"/>
        <v>6</v>
      </c>
      <c r="M3426" s="10">
        <f t="shared" si="3"/>
        <v>3</v>
      </c>
      <c r="N3426" s="10">
        <f t="shared" si="4"/>
        <v>2</v>
      </c>
      <c r="O3426" s="10" t="str">
        <f t="array" ref="O3426">IFERROR(XLOOKUP(G3426,'Tipo de Carga'!A:A,'Tipo de Carga'!C:C))</f>
        <v>Diesel</v>
      </c>
    </row>
    <row r="3427">
      <c r="A3427" s="16">
        <v>1866.0</v>
      </c>
      <c r="B3427" s="10" t="str">
        <f t="array" ref="B3427">IFERROR(XLOOKUP(A3427,'Asignacion Feb'!A:A,'Asignacion Feb'!C:C))</f>
        <v>Pilgrims Tepo</v>
      </c>
      <c r="C3427" s="10" t="str">
        <f t="array" ref="C3427">IFERROR(XLOOKUP(A3427,'Asignacion Feb'!A:A,'Asignacion Feb'!B:B))</f>
        <v>EC-02</v>
      </c>
      <c r="D3427" s="28">
        <v>45691.0</v>
      </c>
      <c r="E3427" s="16" t="s">
        <v>58</v>
      </c>
      <c r="F3427" s="10" t="str">
        <f t="array" ref="F3427">IFERROR(XLOOKUP(E3427,Operadores!A:A,Operadores!B:B))</f>
        <v>ESTMANX</v>
      </c>
      <c r="G3427" s="16" t="s">
        <v>17</v>
      </c>
      <c r="H3427" s="13">
        <v>19.40143</v>
      </c>
      <c r="I3427" s="18">
        <v>179.0</v>
      </c>
      <c r="J3427" s="15">
        <f t="shared" si="5"/>
        <v>3472.85597</v>
      </c>
      <c r="K3427" s="10" t="str">
        <f t="array" ref="K3427">IFERROR(XLOOKUP(G3427,'Tipo de Carga'!A:A,'Tipo de Carga'!B:B))</f>
        <v>Autoabasto</v>
      </c>
      <c r="L3427" s="10">
        <f t="shared" si="2"/>
        <v>6</v>
      </c>
      <c r="M3427" s="10">
        <f t="shared" si="3"/>
        <v>3</v>
      </c>
      <c r="N3427" s="10">
        <f t="shared" si="4"/>
        <v>2</v>
      </c>
      <c r="O3427" s="10" t="str">
        <f t="array" ref="O3427">IFERROR(XLOOKUP(G3427,'Tipo de Carga'!A:A,'Tipo de Carga'!C:C))</f>
        <v>Diesel</v>
      </c>
    </row>
    <row r="3428">
      <c r="A3428" s="16">
        <v>1947.0</v>
      </c>
      <c r="B3428" s="10" t="str">
        <f t="array" ref="B3428">IFERROR(XLOOKUP(A3428,'Asignacion Feb'!A:A,'Asignacion Feb'!C:C))</f>
        <v>Circuitos</v>
      </c>
      <c r="C3428" s="10" t="str">
        <f t="array" ref="C3428">IFERROR(XLOOKUP(A3428,'Asignacion Feb'!A:A,'Asignacion Feb'!B:B))</f>
        <v>EC-03</v>
      </c>
      <c r="D3428" s="28">
        <v>45691.0</v>
      </c>
      <c r="E3428" s="16" t="s">
        <v>41</v>
      </c>
      <c r="F3428" s="10" t="str">
        <f t="array" ref="F3428">IFERROR(XLOOKUP(E3428,Operadores!A:A,Operadores!B:B))</f>
        <v>DAMOS</v>
      </c>
      <c r="G3428" s="16" t="s">
        <v>17</v>
      </c>
      <c r="H3428" s="13">
        <v>19.40143</v>
      </c>
      <c r="I3428" s="18">
        <v>111.0</v>
      </c>
      <c r="J3428" s="15">
        <f t="shared" si="5"/>
        <v>2153.55873</v>
      </c>
      <c r="K3428" s="10" t="str">
        <f t="array" ref="K3428">IFERROR(XLOOKUP(G3428,'Tipo de Carga'!A:A,'Tipo de Carga'!B:B))</f>
        <v>Autoabasto</v>
      </c>
      <c r="L3428" s="10">
        <f t="shared" si="2"/>
        <v>6</v>
      </c>
      <c r="M3428" s="10">
        <f t="shared" si="3"/>
        <v>3</v>
      </c>
      <c r="N3428" s="10">
        <f t="shared" si="4"/>
        <v>2</v>
      </c>
      <c r="O3428" s="10" t="str">
        <f t="array" ref="O3428">IFERROR(XLOOKUP(G3428,'Tipo de Carga'!A:A,'Tipo de Carga'!C:C))</f>
        <v>Diesel</v>
      </c>
    </row>
    <row r="3429">
      <c r="A3429" s="16">
        <v>1735.0</v>
      </c>
      <c r="B3429" s="10" t="str">
        <f t="array" ref="B3429">IFERROR(XLOOKUP(A3429,'Asignacion Feb'!A:A,'Asignacion Feb'!C:C))</f>
        <v>Pilgrims Tepo</v>
      </c>
      <c r="C3429" s="10" t="str">
        <f t="array" ref="C3429">IFERROR(XLOOKUP(A3429,'Asignacion Feb'!A:A,'Asignacion Feb'!B:B))</f>
        <v>EC-02</v>
      </c>
      <c r="D3429" s="28">
        <v>45691.0</v>
      </c>
      <c r="E3429" s="16" t="s">
        <v>370</v>
      </c>
      <c r="F3429" s="10" t="str">
        <f t="array" ref="F3429">IFERROR(XLOOKUP(E3429,Operadores!A:A,Operadores!B:B))</f>
        <v>BOROSC</v>
      </c>
      <c r="G3429" s="16" t="s">
        <v>17</v>
      </c>
      <c r="H3429" s="13">
        <v>19.40143</v>
      </c>
      <c r="I3429" s="18">
        <v>125.0</v>
      </c>
      <c r="J3429" s="15">
        <f t="shared" si="5"/>
        <v>2425.17875</v>
      </c>
      <c r="K3429" s="10" t="str">
        <f t="array" ref="K3429">IFERROR(XLOOKUP(G3429,'Tipo de Carga'!A:A,'Tipo de Carga'!B:B))</f>
        <v>Autoabasto</v>
      </c>
      <c r="L3429" s="10">
        <f t="shared" si="2"/>
        <v>6</v>
      </c>
      <c r="M3429" s="10">
        <f t="shared" si="3"/>
        <v>3</v>
      </c>
      <c r="N3429" s="10">
        <f t="shared" si="4"/>
        <v>2</v>
      </c>
      <c r="O3429" s="10" t="str">
        <f t="array" ref="O3429">IFERROR(XLOOKUP(G3429,'Tipo de Carga'!A:A,'Tipo de Carga'!C:C))</f>
        <v>Diesel</v>
      </c>
    </row>
    <row r="3430">
      <c r="A3430" s="16">
        <v>1704.0</v>
      </c>
      <c r="B3430" s="10" t="str">
        <f t="array" ref="B3430">IFERROR(XLOOKUP(A3430,'Asignacion Feb'!A:A,'Asignacion Feb'!C:C))</f>
        <v>Pilgrims Tepo</v>
      </c>
      <c r="C3430" s="10" t="str">
        <f t="array" ref="C3430">IFERROR(XLOOKUP(A3430,'Asignacion Feb'!A:A,'Asignacion Feb'!B:B))</f>
        <v>EC-02</v>
      </c>
      <c r="D3430" s="28">
        <v>45691.0</v>
      </c>
      <c r="E3430" s="16" t="s">
        <v>55</v>
      </c>
      <c r="F3430" s="10" t="str">
        <f t="array" ref="F3430">IFERROR(XLOOKUP(E3430,Operadores!A:A,Operadores!B:B))</f>
        <v>DELJOS</v>
      </c>
      <c r="G3430" s="16" t="s">
        <v>17</v>
      </c>
      <c r="H3430" s="13">
        <v>19.40143</v>
      </c>
      <c r="I3430" s="18">
        <v>229.0</v>
      </c>
      <c r="J3430" s="15">
        <f t="shared" si="5"/>
        <v>4442.92747</v>
      </c>
      <c r="K3430" s="10" t="str">
        <f t="array" ref="K3430">IFERROR(XLOOKUP(G3430,'Tipo de Carga'!A:A,'Tipo de Carga'!B:B))</f>
        <v>Autoabasto</v>
      </c>
      <c r="L3430" s="10">
        <f t="shared" si="2"/>
        <v>6</v>
      </c>
      <c r="M3430" s="10">
        <f t="shared" si="3"/>
        <v>3</v>
      </c>
      <c r="N3430" s="10">
        <f t="shared" si="4"/>
        <v>2</v>
      </c>
      <c r="O3430" s="10" t="str">
        <f t="array" ref="O3430">IFERROR(XLOOKUP(G3430,'Tipo de Carga'!A:A,'Tipo de Carga'!C:C))</f>
        <v>Diesel</v>
      </c>
    </row>
    <row r="3431">
      <c r="A3431" s="16">
        <v>1878.0</v>
      </c>
      <c r="B3431" s="10" t="str">
        <f t="array" ref="B3431">IFERROR(XLOOKUP(A3431,'Asignacion Feb'!A:A,'Asignacion Feb'!C:C))</f>
        <v>Circuitos</v>
      </c>
      <c r="C3431" s="10" t="str">
        <f t="array" ref="C3431">IFERROR(XLOOKUP(A3431,'Asignacion Feb'!A:A,'Asignacion Feb'!B:B))</f>
        <v>EC-03</v>
      </c>
      <c r="D3431" s="28">
        <v>45691.0</v>
      </c>
      <c r="E3431" s="16" t="s">
        <v>217</v>
      </c>
      <c r="F3431" s="10" t="str">
        <f t="array" ref="F3431">IFERROR(XLOOKUP(E3431,Operadores!A:A,Operadores!B:B))</f>
        <v>GOMJOV</v>
      </c>
      <c r="G3431" s="16" t="s">
        <v>17</v>
      </c>
      <c r="H3431" s="13">
        <v>19.40143</v>
      </c>
      <c r="I3431" s="18">
        <v>510.0</v>
      </c>
      <c r="J3431" s="15">
        <f t="shared" si="5"/>
        <v>9894.7293</v>
      </c>
      <c r="K3431" s="10" t="str">
        <f t="array" ref="K3431">IFERROR(XLOOKUP(G3431,'Tipo de Carga'!A:A,'Tipo de Carga'!B:B))</f>
        <v>Autoabasto</v>
      </c>
      <c r="L3431" s="10">
        <f t="shared" si="2"/>
        <v>6</v>
      </c>
      <c r="M3431" s="10">
        <f t="shared" si="3"/>
        <v>3</v>
      </c>
      <c r="N3431" s="10">
        <f t="shared" si="4"/>
        <v>2</v>
      </c>
      <c r="O3431" s="10" t="str">
        <f t="array" ref="O3431">IFERROR(XLOOKUP(G3431,'Tipo de Carga'!A:A,'Tipo de Carga'!C:C))</f>
        <v>Diesel</v>
      </c>
    </row>
    <row r="3432">
      <c r="A3432" s="16">
        <v>1757.0</v>
      </c>
      <c r="B3432" s="10" t="str">
        <f t="array" ref="B3432">IFERROR(XLOOKUP(A3432,'Asignacion Feb'!A:A,'Asignacion Feb'!C:C))</f>
        <v>Pilgrims Tepo</v>
      </c>
      <c r="C3432" s="10" t="str">
        <f t="array" ref="C3432">IFERROR(XLOOKUP(A3432,'Asignacion Feb'!A:A,'Asignacion Feb'!B:B))</f>
        <v>EC-02</v>
      </c>
      <c r="D3432" s="28">
        <v>45691.0</v>
      </c>
      <c r="E3432" s="16" t="s">
        <v>267</v>
      </c>
      <c r="F3432" s="10" t="str">
        <f t="array" ref="F3432">IFERROR(XLOOKUP(E3432,Operadores!A:A,Operadores!B:B))</f>
        <v>RAMJOS</v>
      </c>
      <c r="G3432" s="16" t="s">
        <v>17</v>
      </c>
      <c r="H3432" s="13">
        <v>19.40143</v>
      </c>
      <c r="I3432" s="18">
        <v>159.0</v>
      </c>
      <c r="J3432" s="15">
        <f t="shared" si="5"/>
        <v>3084.82737</v>
      </c>
      <c r="K3432" s="10" t="str">
        <f t="array" ref="K3432">IFERROR(XLOOKUP(G3432,'Tipo de Carga'!A:A,'Tipo de Carga'!B:B))</f>
        <v>Autoabasto</v>
      </c>
      <c r="L3432" s="10">
        <f t="shared" si="2"/>
        <v>6</v>
      </c>
      <c r="M3432" s="10">
        <f t="shared" si="3"/>
        <v>3</v>
      </c>
      <c r="N3432" s="10">
        <f t="shared" si="4"/>
        <v>2</v>
      </c>
      <c r="O3432" s="10" t="str">
        <f t="array" ref="O3432">IFERROR(XLOOKUP(G3432,'Tipo de Carga'!A:A,'Tipo de Carga'!C:C))</f>
        <v>Diesel</v>
      </c>
    </row>
    <row r="3433">
      <c r="A3433" s="16">
        <v>2036.0</v>
      </c>
      <c r="B3433" s="10" t="str">
        <f t="array" ref="B3433">IFERROR(XLOOKUP(A3433,'Asignacion Feb'!A:A,'Asignacion Feb'!C:C))</f>
        <v>Liverpool Local</v>
      </c>
      <c r="C3433" s="10" t="str">
        <f t="array" ref="C3433">IFERROR(XLOOKUP(A3433,'Asignacion Feb'!A:A,'Asignacion Feb'!B:B))</f>
        <v>EC-01</v>
      </c>
      <c r="D3433" s="28">
        <v>45691.0</v>
      </c>
      <c r="E3433" s="16" t="s">
        <v>451</v>
      </c>
      <c r="F3433" s="10" t="str">
        <f t="array" ref="F3433">IFERROR(XLOOKUP(E3433,Operadores!A:A,Operadores!B:B))</f>
        <v>MORBR</v>
      </c>
      <c r="G3433" s="16" t="s">
        <v>17</v>
      </c>
      <c r="H3433" s="13">
        <v>19.40143</v>
      </c>
      <c r="I3433" s="18">
        <v>346.0</v>
      </c>
      <c r="J3433" s="15">
        <f t="shared" si="5"/>
        <v>6712.89478</v>
      </c>
      <c r="K3433" s="10" t="str">
        <f t="array" ref="K3433">IFERROR(XLOOKUP(G3433,'Tipo de Carga'!A:A,'Tipo de Carga'!B:B))</f>
        <v>Autoabasto</v>
      </c>
      <c r="L3433" s="10">
        <f t="shared" si="2"/>
        <v>6</v>
      </c>
      <c r="M3433" s="10">
        <f t="shared" si="3"/>
        <v>3</v>
      </c>
      <c r="N3433" s="10">
        <f t="shared" si="4"/>
        <v>2</v>
      </c>
      <c r="O3433" s="10" t="str">
        <f t="array" ref="O3433">IFERROR(XLOOKUP(G3433,'Tipo de Carga'!A:A,'Tipo de Carga'!C:C))</f>
        <v>Diesel</v>
      </c>
    </row>
    <row r="3434">
      <c r="A3434" s="16">
        <v>1724.0</v>
      </c>
      <c r="B3434" s="10" t="str">
        <f t="array" ref="B3434">IFERROR(XLOOKUP(A3434,'Asignacion Feb'!A:A,'Asignacion Feb'!C:C))</f>
        <v>Liverpool Local</v>
      </c>
      <c r="C3434" s="10" t="str">
        <f t="array" ref="C3434">IFERROR(XLOOKUP(A3434,'Asignacion Feb'!A:A,'Asignacion Feb'!B:B))</f>
        <v>EC-01</v>
      </c>
      <c r="D3434" s="28">
        <v>45691.0</v>
      </c>
      <c r="E3434" s="16" t="s">
        <v>144</v>
      </c>
      <c r="F3434" s="10" t="str">
        <f t="array" ref="F3434">IFERROR(XLOOKUP(E3434,Operadores!A:A,Operadores!B:B))</f>
        <v>MORLU01</v>
      </c>
      <c r="G3434" s="16" t="s">
        <v>17</v>
      </c>
      <c r="H3434" s="13">
        <v>19.40143</v>
      </c>
      <c r="I3434" s="18">
        <v>376.0</v>
      </c>
      <c r="J3434" s="15">
        <f t="shared" si="5"/>
        <v>7294.93768</v>
      </c>
      <c r="K3434" s="10" t="str">
        <f t="array" ref="K3434">IFERROR(XLOOKUP(G3434,'Tipo de Carga'!A:A,'Tipo de Carga'!B:B))</f>
        <v>Autoabasto</v>
      </c>
      <c r="L3434" s="10">
        <f t="shared" si="2"/>
        <v>6</v>
      </c>
      <c r="M3434" s="10">
        <f t="shared" si="3"/>
        <v>3</v>
      </c>
      <c r="N3434" s="10">
        <f t="shared" si="4"/>
        <v>2</v>
      </c>
      <c r="O3434" s="10" t="str">
        <f t="array" ref="O3434">IFERROR(XLOOKUP(G3434,'Tipo de Carga'!A:A,'Tipo de Carga'!C:C))</f>
        <v>Diesel</v>
      </c>
    </row>
    <row r="3435">
      <c r="A3435" s="16">
        <v>1885.0</v>
      </c>
      <c r="B3435" s="10" t="str">
        <f t="array" ref="B3435">IFERROR(XLOOKUP(A3435,'Asignacion Feb'!A:A,'Asignacion Feb'!C:C))</f>
        <v>Liverpool Local</v>
      </c>
      <c r="C3435" s="10" t="str">
        <f t="array" ref="C3435">IFERROR(XLOOKUP(A3435,'Asignacion Feb'!A:A,'Asignacion Feb'!B:B))</f>
        <v>EC-01</v>
      </c>
      <c r="D3435" s="28">
        <v>45691.0</v>
      </c>
      <c r="E3435" s="16" t="s">
        <v>68</v>
      </c>
      <c r="F3435" s="10" t="str">
        <f t="array" ref="F3435">IFERROR(XLOOKUP(E3435,Operadores!A:A,Operadores!B:B))</f>
        <v>MONJU</v>
      </c>
      <c r="G3435" s="16" t="s">
        <v>17</v>
      </c>
      <c r="H3435" s="13">
        <v>19.40143</v>
      </c>
      <c r="I3435" s="18">
        <v>631.0</v>
      </c>
      <c r="J3435" s="15">
        <f t="shared" si="5"/>
        <v>12242.30233</v>
      </c>
      <c r="K3435" s="10" t="str">
        <f t="array" ref="K3435">IFERROR(XLOOKUP(G3435,'Tipo de Carga'!A:A,'Tipo de Carga'!B:B))</f>
        <v>Autoabasto</v>
      </c>
      <c r="L3435" s="10">
        <f t="shared" si="2"/>
        <v>6</v>
      </c>
      <c r="M3435" s="10">
        <f t="shared" si="3"/>
        <v>3</v>
      </c>
      <c r="N3435" s="10">
        <f t="shared" si="4"/>
        <v>2</v>
      </c>
      <c r="O3435" s="10" t="str">
        <f t="array" ref="O3435">IFERROR(XLOOKUP(G3435,'Tipo de Carga'!A:A,'Tipo de Carga'!C:C))</f>
        <v>Diesel</v>
      </c>
    </row>
    <row r="3436">
      <c r="A3436" s="16">
        <v>1944.0</v>
      </c>
      <c r="B3436" s="10" t="str">
        <f t="array" ref="B3436">IFERROR(XLOOKUP(A3436,'Asignacion Feb'!A:A,'Asignacion Feb'!C:C))</f>
        <v>MeLi asignado SD</v>
      </c>
      <c r="C3436" s="10" t="str">
        <f t="array" ref="C3436">IFERROR(XLOOKUP(A3436,'Asignacion Feb'!A:A,'Asignacion Feb'!B:B))</f>
        <v>EC-05</v>
      </c>
      <c r="D3436" s="28">
        <v>45691.0</v>
      </c>
      <c r="E3436" s="16" t="s">
        <v>134</v>
      </c>
      <c r="F3436" s="10" t="str">
        <f t="array" ref="F3436">IFERROR(XLOOKUP(E3436,Operadores!A:A,Operadores!B:B))</f>
        <v>IBAJOS</v>
      </c>
      <c r="G3436" s="16" t="s">
        <v>17</v>
      </c>
      <c r="H3436" s="13">
        <v>19.40143</v>
      </c>
      <c r="I3436" s="18">
        <v>191.0</v>
      </c>
      <c r="J3436" s="15">
        <f t="shared" si="5"/>
        <v>3705.67313</v>
      </c>
      <c r="K3436" s="10" t="str">
        <f t="array" ref="K3436">IFERROR(XLOOKUP(G3436,'Tipo de Carga'!A:A,'Tipo de Carga'!B:B))</f>
        <v>Autoabasto</v>
      </c>
      <c r="L3436" s="10">
        <f t="shared" si="2"/>
        <v>6</v>
      </c>
      <c r="M3436" s="10">
        <f t="shared" si="3"/>
        <v>3</v>
      </c>
      <c r="N3436" s="10">
        <f t="shared" si="4"/>
        <v>2</v>
      </c>
      <c r="O3436" s="10" t="str">
        <f t="array" ref="O3436">IFERROR(XLOOKUP(G3436,'Tipo de Carga'!A:A,'Tipo de Carga'!C:C))</f>
        <v>Diesel</v>
      </c>
    </row>
    <row r="3437">
      <c r="A3437" s="16">
        <v>1997.0</v>
      </c>
      <c r="B3437" s="10" t="str">
        <f t="array" ref="B3437">IFERROR(XLOOKUP(A3437,'Asignacion Feb'!A:A,'Asignacion Feb'!C:C))</f>
        <v>MeLi Dedicado Merida</v>
      </c>
      <c r="C3437" s="10" t="str">
        <f t="array" ref="C3437">IFERROR(XLOOKUP(A3437,'Asignacion Feb'!A:A,'Asignacion Feb'!B:B))</f>
        <v>EC-05</v>
      </c>
      <c r="D3437" s="28">
        <v>45691.0</v>
      </c>
      <c r="E3437" s="16" t="s">
        <v>282</v>
      </c>
      <c r="F3437" s="10" t="str">
        <f t="array" ref="F3437">IFERROR(XLOOKUP(E3437,Operadores!A:A,Operadores!B:B))</f>
        <v>HERVIC02</v>
      </c>
      <c r="G3437" s="16" t="s">
        <v>17</v>
      </c>
      <c r="H3437" s="13">
        <v>19.40143</v>
      </c>
      <c r="I3437" s="18">
        <v>271.0</v>
      </c>
      <c r="J3437" s="15">
        <f t="shared" si="5"/>
        <v>5257.78753</v>
      </c>
      <c r="K3437" s="10" t="str">
        <f t="array" ref="K3437">IFERROR(XLOOKUP(G3437,'Tipo de Carga'!A:A,'Tipo de Carga'!B:B))</f>
        <v>Autoabasto</v>
      </c>
      <c r="L3437" s="10">
        <f t="shared" si="2"/>
        <v>6</v>
      </c>
      <c r="M3437" s="10">
        <f t="shared" si="3"/>
        <v>3</v>
      </c>
      <c r="N3437" s="10">
        <f t="shared" si="4"/>
        <v>2</v>
      </c>
      <c r="O3437" s="10" t="str">
        <f t="array" ref="O3437">IFERROR(XLOOKUP(G3437,'Tipo de Carga'!A:A,'Tipo de Carga'!C:C))</f>
        <v>Diesel</v>
      </c>
    </row>
    <row r="3438">
      <c r="A3438" s="16">
        <v>2010.0</v>
      </c>
      <c r="B3438" s="10" t="str">
        <f t="array" ref="B3438">IFERROR(XLOOKUP(A3438,'Asignacion Feb'!A:A,'Asignacion Feb'!C:C))</f>
        <v>MeLi asignado SD</v>
      </c>
      <c r="C3438" s="10" t="str">
        <f t="array" ref="C3438">IFERROR(XLOOKUP(A3438,'Asignacion Feb'!A:A,'Asignacion Feb'!B:B))</f>
        <v>EC-05</v>
      </c>
      <c r="D3438" s="28">
        <v>45691.0</v>
      </c>
      <c r="E3438" s="16" t="s">
        <v>175</v>
      </c>
      <c r="F3438" s="10" t="str">
        <f t="array" ref="F3438">IFERROR(XLOOKUP(E3438,Operadores!A:A,Operadores!B:B))</f>
        <v>CHAJE</v>
      </c>
      <c r="G3438" s="16" t="s">
        <v>17</v>
      </c>
      <c r="H3438" s="13">
        <v>19.40143</v>
      </c>
      <c r="I3438" s="18">
        <v>300.0</v>
      </c>
      <c r="J3438" s="15">
        <f t="shared" si="5"/>
        <v>5820.429</v>
      </c>
      <c r="K3438" s="10" t="str">
        <f t="array" ref="K3438">IFERROR(XLOOKUP(G3438,'Tipo de Carga'!A:A,'Tipo de Carga'!B:B))</f>
        <v>Autoabasto</v>
      </c>
      <c r="L3438" s="10">
        <f t="shared" si="2"/>
        <v>6</v>
      </c>
      <c r="M3438" s="10">
        <f t="shared" si="3"/>
        <v>3</v>
      </c>
      <c r="N3438" s="10">
        <f t="shared" si="4"/>
        <v>2</v>
      </c>
      <c r="O3438" s="10" t="str">
        <f t="array" ref="O3438">IFERROR(XLOOKUP(G3438,'Tipo de Carga'!A:A,'Tipo de Carga'!C:C))</f>
        <v>Diesel</v>
      </c>
    </row>
    <row r="3439">
      <c r="A3439" s="16">
        <v>1896.0</v>
      </c>
      <c r="B3439" s="10" t="str">
        <f t="array" ref="B3439">IFERROR(XLOOKUP(A3439,'Asignacion Feb'!A:A,'Asignacion Feb'!C:C))</f>
        <v>Hisense</v>
      </c>
      <c r="C3439" s="10" t="str">
        <f t="array" ref="C3439">IFERROR(XLOOKUP(A3439,'Asignacion Feb'!A:A,'Asignacion Feb'!B:B))</f>
        <v>EC-02</v>
      </c>
      <c r="D3439" s="28">
        <v>45691.0</v>
      </c>
      <c r="E3439" s="16" t="s">
        <v>255</v>
      </c>
      <c r="F3439" s="10" t="str">
        <f t="array" ref="F3439">IFERROR(XLOOKUP(E3439,Operadores!A:A,Operadores!B:B))</f>
        <v>BALEDU</v>
      </c>
      <c r="G3439" s="16" t="s">
        <v>17</v>
      </c>
      <c r="H3439" s="13">
        <v>19.40143</v>
      </c>
      <c r="I3439" s="18">
        <v>710.0</v>
      </c>
      <c r="J3439" s="15">
        <f t="shared" si="5"/>
        <v>13775.0153</v>
      </c>
      <c r="K3439" s="10" t="str">
        <f t="array" ref="K3439">IFERROR(XLOOKUP(G3439,'Tipo de Carga'!A:A,'Tipo de Carga'!B:B))</f>
        <v>Autoabasto</v>
      </c>
      <c r="L3439" s="10">
        <f t="shared" si="2"/>
        <v>6</v>
      </c>
      <c r="M3439" s="10">
        <f t="shared" si="3"/>
        <v>3</v>
      </c>
      <c r="N3439" s="10">
        <f t="shared" si="4"/>
        <v>2</v>
      </c>
      <c r="O3439" s="10" t="str">
        <f t="array" ref="O3439">IFERROR(XLOOKUP(G3439,'Tipo de Carga'!A:A,'Tipo de Carga'!C:C))</f>
        <v>Diesel</v>
      </c>
    </row>
    <row r="3440">
      <c r="A3440" s="16">
        <v>1994.0</v>
      </c>
      <c r="B3440" s="10" t="str">
        <f t="array" ref="B3440">IFERROR(XLOOKUP(A3440,'Asignacion Feb'!A:A,'Asignacion Feb'!C:C))</f>
        <v>MeLi asignado SD</v>
      </c>
      <c r="C3440" s="10" t="str">
        <f t="array" ref="C3440">IFERROR(XLOOKUP(A3440,'Asignacion Feb'!A:A,'Asignacion Feb'!B:B))</f>
        <v>EC-05</v>
      </c>
      <c r="D3440" s="28">
        <v>45691.0</v>
      </c>
      <c r="E3440" s="16" t="s">
        <v>136</v>
      </c>
      <c r="F3440" s="10" t="str">
        <f t="array" ref="F3440">IFERROR(XLOOKUP(E3440,Operadores!A:A,Operadores!B:B))</f>
        <v>MENERNX</v>
      </c>
      <c r="G3440" s="16" t="s">
        <v>17</v>
      </c>
      <c r="H3440" s="13">
        <v>19.40143</v>
      </c>
      <c r="I3440" s="18">
        <v>377.0</v>
      </c>
      <c r="J3440" s="15">
        <f t="shared" si="5"/>
        <v>7314.33911</v>
      </c>
      <c r="K3440" s="10" t="str">
        <f t="array" ref="K3440">IFERROR(XLOOKUP(G3440,'Tipo de Carga'!A:A,'Tipo de Carga'!B:B))</f>
        <v>Autoabasto</v>
      </c>
      <c r="L3440" s="10">
        <f t="shared" si="2"/>
        <v>6</v>
      </c>
      <c r="M3440" s="10">
        <f t="shared" si="3"/>
        <v>3</v>
      </c>
      <c r="N3440" s="10">
        <f t="shared" si="4"/>
        <v>2</v>
      </c>
      <c r="O3440" s="10" t="str">
        <f t="array" ref="O3440">IFERROR(XLOOKUP(G3440,'Tipo de Carga'!A:A,'Tipo de Carga'!C:C))</f>
        <v>Diesel</v>
      </c>
    </row>
    <row r="3441">
      <c r="A3441" s="16">
        <v>1983.0</v>
      </c>
      <c r="B3441" s="10" t="str">
        <f t="array" ref="B3441">IFERROR(XLOOKUP(A3441,'Asignacion Feb'!A:A,'Asignacion Feb'!C:C))</f>
        <v>MeLi asignado SD</v>
      </c>
      <c r="C3441" s="10" t="str">
        <f t="array" ref="C3441">IFERROR(XLOOKUP(A3441,'Asignacion Feb'!A:A,'Asignacion Feb'!B:B))</f>
        <v>EC-05</v>
      </c>
      <c r="D3441" s="28">
        <v>45691.0</v>
      </c>
      <c r="E3441" s="16" t="s">
        <v>199</v>
      </c>
      <c r="F3441" s="10" t="str">
        <f t="array" ref="F3441">IFERROR(XLOOKUP(E3441,Operadores!A:A,Operadores!B:B))</f>
        <v>SANART</v>
      </c>
      <c r="G3441" s="16" t="s">
        <v>17</v>
      </c>
      <c r="H3441" s="13">
        <v>19.40143</v>
      </c>
      <c r="I3441" s="18">
        <v>398.0</v>
      </c>
      <c r="J3441" s="15">
        <f t="shared" si="5"/>
        <v>7721.76914</v>
      </c>
      <c r="K3441" s="10" t="str">
        <f t="array" ref="K3441">IFERROR(XLOOKUP(G3441,'Tipo de Carga'!A:A,'Tipo de Carga'!B:B))</f>
        <v>Autoabasto</v>
      </c>
      <c r="L3441" s="10">
        <f t="shared" si="2"/>
        <v>6</v>
      </c>
      <c r="M3441" s="10">
        <f t="shared" si="3"/>
        <v>3</v>
      </c>
      <c r="N3441" s="10">
        <f t="shared" si="4"/>
        <v>2</v>
      </c>
      <c r="O3441" s="10" t="str">
        <f t="array" ref="O3441">IFERROR(XLOOKUP(G3441,'Tipo de Carga'!A:A,'Tipo de Carga'!C:C))</f>
        <v>Diesel</v>
      </c>
    </row>
    <row r="3442">
      <c r="A3442" s="16">
        <v>1880.0</v>
      </c>
      <c r="B3442" s="10" t="str">
        <f t="array" ref="B3442">IFERROR(XLOOKUP(A3442,'Asignacion Feb'!A:A,'Asignacion Feb'!C:C))</f>
        <v>Circuitos</v>
      </c>
      <c r="C3442" s="10" t="str">
        <f t="array" ref="C3442">IFERROR(XLOOKUP(A3442,'Asignacion Feb'!A:A,'Asignacion Feb'!B:B))</f>
        <v>EC-03</v>
      </c>
      <c r="D3442" s="28">
        <v>45691.0</v>
      </c>
      <c r="E3442" s="16" t="s">
        <v>424</v>
      </c>
      <c r="F3442" s="10" t="str">
        <f t="array" ref="F3442">IFERROR(XLOOKUP(E3442,Operadores!A:A,Operadores!B:B))</f>
        <v>CRULE</v>
      </c>
      <c r="G3442" s="16" t="s">
        <v>17</v>
      </c>
      <c r="H3442" s="13">
        <v>19.40143</v>
      </c>
      <c r="I3442" s="18">
        <v>294.0</v>
      </c>
      <c r="J3442" s="15">
        <f t="shared" si="5"/>
        <v>5704.02042</v>
      </c>
      <c r="K3442" s="10" t="str">
        <f t="array" ref="K3442">IFERROR(XLOOKUP(G3442,'Tipo de Carga'!A:A,'Tipo de Carga'!B:B))</f>
        <v>Autoabasto</v>
      </c>
      <c r="L3442" s="10">
        <f t="shared" si="2"/>
        <v>6</v>
      </c>
      <c r="M3442" s="10">
        <f t="shared" si="3"/>
        <v>3</v>
      </c>
      <c r="N3442" s="10">
        <f t="shared" si="4"/>
        <v>2</v>
      </c>
      <c r="O3442" s="10" t="str">
        <f t="array" ref="O3442">IFERROR(XLOOKUP(G3442,'Tipo de Carga'!A:A,'Tipo de Carga'!C:C))</f>
        <v>Diesel</v>
      </c>
    </row>
    <row r="3443">
      <c r="A3443" s="16">
        <v>1984.0</v>
      </c>
      <c r="B3443" s="10" t="str">
        <f t="array" ref="B3443">IFERROR(XLOOKUP(A3443,'Asignacion Feb'!A:A,'Asignacion Feb'!C:C))</f>
        <v>MeLi asignado SD</v>
      </c>
      <c r="C3443" s="10" t="str">
        <f t="array" ref="C3443">IFERROR(XLOOKUP(A3443,'Asignacion Feb'!A:A,'Asignacion Feb'!B:B))</f>
        <v>EC-05</v>
      </c>
      <c r="D3443" s="28">
        <v>45691.0</v>
      </c>
      <c r="E3443" s="16" t="s">
        <v>244</v>
      </c>
      <c r="F3443" s="10" t="str">
        <f t="array" ref="F3443">IFERROR(XLOOKUP(E3443,Operadores!A:A,Operadores!B:B))</f>
        <v>PERFID</v>
      </c>
      <c r="G3443" s="16" t="s">
        <v>17</v>
      </c>
      <c r="H3443" s="13">
        <v>19.40143</v>
      </c>
      <c r="I3443" s="18">
        <v>358.0</v>
      </c>
      <c r="J3443" s="15">
        <f t="shared" si="5"/>
        <v>6945.71194</v>
      </c>
      <c r="K3443" s="10" t="str">
        <f t="array" ref="K3443">IFERROR(XLOOKUP(G3443,'Tipo de Carga'!A:A,'Tipo de Carga'!B:B))</f>
        <v>Autoabasto</v>
      </c>
      <c r="L3443" s="10">
        <f t="shared" si="2"/>
        <v>6</v>
      </c>
      <c r="M3443" s="10">
        <f t="shared" si="3"/>
        <v>3</v>
      </c>
      <c r="N3443" s="10">
        <f t="shared" si="4"/>
        <v>2</v>
      </c>
      <c r="O3443" s="10" t="str">
        <f t="array" ref="O3443">IFERROR(XLOOKUP(G3443,'Tipo de Carga'!A:A,'Tipo de Carga'!C:C))</f>
        <v>Diesel</v>
      </c>
    </row>
    <row r="3444">
      <c r="A3444" s="16">
        <v>1748.0</v>
      </c>
      <c r="B3444" s="10" t="str">
        <f t="array" ref="B3444">IFERROR(XLOOKUP(A3444,'Asignacion Feb'!A:A,'Asignacion Feb'!C:C))</f>
        <v>Liverpool Local</v>
      </c>
      <c r="C3444" s="10" t="str">
        <f t="array" ref="C3444">IFERROR(XLOOKUP(A3444,'Asignacion Feb'!A:A,'Asignacion Feb'!B:B))</f>
        <v>EC-01</v>
      </c>
      <c r="D3444" s="28">
        <v>45691.0</v>
      </c>
      <c r="E3444" s="16" t="s">
        <v>304</v>
      </c>
      <c r="F3444" s="10" t="str">
        <f t="array" ref="F3444">IFERROR(XLOOKUP(E3444,Operadores!A:A,Operadores!B:B))</f>
        <v>SANJUL</v>
      </c>
      <c r="G3444" s="16" t="s">
        <v>17</v>
      </c>
      <c r="H3444" s="13">
        <v>19.40143</v>
      </c>
      <c r="I3444" s="18">
        <v>372.0</v>
      </c>
      <c r="J3444" s="15">
        <f t="shared" si="5"/>
        <v>7217.33196</v>
      </c>
      <c r="K3444" s="10" t="str">
        <f t="array" ref="K3444">IFERROR(XLOOKUP(G3444,'Tipo de Carga'!A:A,'Tipo de Carga'!B:B))</f>
        <v>Autoabasto</v>
      </c>
      <c r="L3444" s="10">
        <f t="shared" si="2"/>
        <v>6</v>
      </c>
      <c r="M3444" s="10">
        <f t="shared" si="3"/>
        <v>3</v>
      </c>
      <c r="N3444" s="10">
        <f t="shared" si="4"/>
        <v>2</v>
      </c>
      <c r="O3444" s="10" t="str">
        <f t="array" ref="O3444">IFERROR(XLOOKUP(G3444,'Tipo de Carga'!A:A,'Tipo de Carga'!C:C))</f>
        <v>Diesel</v>
      </c>
    </row>
    <row r="3445">
      <c r="A3445" s="16">
        <v>1939.0</v>
      </c>
      <c r="B3445" s="10" t="str">
        <f t="array" ref="B3445">IFERROR(XLOOKUP(A3445,'Asignacion Feb'!A:A,'Asignacion Feb'!C:C))</f>
        <v>Full Liver</v>
      </c>
      <c r="C3445" s="10" t="str">
        <f t="array" ref="C3445">IFERROR(XLOOKUP(A3445,'Asignacion Feb'!A:A,'Asignacion Feb'!B:B))</f>
        <v>EC-01</v>
      </c>
      <c r="D3445" s="28">
        <v>45691.0</v>
      </c>
      <c r="E3445" s="16" t="s">
        <v>116</v>
      </c>
      <c r="F3445" s="10" t="str">
        <f t="array" ref="F3445">IFERROR(XLOOKUP(E3445,Operadores!A:A,Operadores!B:B))</f>
        <v>TORBR01</v>
      </c>
      <c r="G3445" s="16" t="s">
        <v>17</v>
      </c>
      <c r="H3445" s="13">
        <v>19.40143</v>
      </c>
      <c r="I3445" s="18">
        <v>331.0</v>
      </c>
      <c r="J3445" s="15">
        <f t="shared" si="5"/>
        <v>6421.87333</v>
      </c>
      <c r="K3445" s="10" t="str">
        <f t="array" ref="K3445">IFERROR(XLOOKUP(G3445,'Tipo de Carga'!A:A,'Tipo de Carga'!B:B))</f>
        <v>Autoabasto</v>
      </c>
      <c r="L3445" s="10">
        <f t="shared" si="2"/>
        <v>6</v>
      </c>
      <c r="M3445" s="10">
        <f t="shared" si="3"/>
        <v>3</v>
      </c>
      <c r="N3445" s="10">
        <f t="shared" si="4"/>
        <v>2</v>
      </c>
      <c r="O3445" s="10" t="str">
        <f t="array" ref="O3445">IFERROR(XLOOKUP(G3445,'Tipo de Carga'!A:A,'Tipo de Carga'!C:C))</f>
        <v>Diesel</v>
      </c>
    </row>
    <row r="3446">
      <c r="A3446" s="16">
        <v>1955.0</v>
      </c>
      <c r="B3446" s="10" t="str">
        <f t="array" ref="B3446">IFERROR(XLOOKUP(A3446,'Asignacion Feb'!A:A,'Asignacion Feb'!C:C))</f>
        <v>Circuitos</v>
      </c>
      <c r="C3446" s="10" t="str">
        <f t="array" ref="C3446">IFERROR(XLOOKUP(A3446,'Asignacion Feb'!A:A,'Asignacion Feb'!B:B))</f>
        <v>EC-03</v>
      </c>
      <c r="D3446" s="28">
        <v>45691.0</v>
      </c>
      <c r="E3446" s="16" t="s">
        <v>329</v>
      </c>
      <c r="F3446" s="10" t="str">
        <f t="array" ref="F3446">IFERROR(XLOOKUP(E3446,Operadores!A:A,Operadores!B:B))</f>
        <v>MOZPEDX</v>
      </c>
      <c r="G3446" s="16" t="s">
        <v>17</v>
      </c>
      <c r="H3446" s="13">
        <v>19.40143</v>
      </c>
      <c r="I3446" s="18">
        <v>270.0</v>
      </c>
      <c r="J3446" s="15">
        <f t="shared" si="5"/>
        <v>5238.3861</v>
      </c>
      <c r="K3446" s="10" t="str">
        <f t="array" ref="K3446">IFERROR(XLOOKUP(G3446,'Tipo de Carga'!A:A,'Tipo de Carga'!B:B))</f>
        <v>Autoabasto</v>
      </c>
      <c r="L3446" s="10">
        <f t="shared" si="2"/>
        <v>6</v>
      </c>
      <c r="M3446" s="10">
        <f t="shared" si="3"/>
        <v>3</v>
      </c>
      <c r="N3446" s="10">
        <f t="shared" si="4"/>
        <v>2</v>
      </c>
      <c r="O3446" s="10" t="str">
        <f t="array" ref="O3446">IFERROR(XLOOKUP(G3446,'Tipo de Carga'!A:A,'Tipo de Carga'!C:C))</f>
        <v>Diesel</v>
      </c>
    </row>
    <row r="3447">
      <c r="A3447" s="16">
        <v>2014.0</v>
      </c>
      <c r="B3447" s="10" t="str">
        <f t="array" ref="B3447">IFERROR(XLOOKUP(A3447,'Asignacion Feb'!A:A,'Asignacion Feb'!C:C))</f>
        <v>MeLi Asignado TD</v>
      </c>
      <c r="C3447" s="10" t="str">
        <f t="array" ref="C3447">IFERROR(XLOOKUP(A3447,'Asignacion Feb'!A:A,'Asignacion Feb'!B:B))</f>
        <v>EC-05</v>
      </c>
      <c r="D3447" s="28">
        <v>45691.0</v>
      </c>
      <c r="E3447" s="16" t="s">
        <v>75</v>
      </c>
      <c r="F3447" s="10" t="str">
        <f t="array" ref="F3447">IFERROR(XLOOKUP(E3447,Operadores!A:A,Operadores!B:B))</f>
        <v>OLVJUA01</v>
      </c>
      <c r="G3447" s="16" t="s">
        <v>17</v>
      </c>
      <c r="H3447" s="13">
        <v>19.40143</v>
      </c>
      <c r="I3447" s="18">
        <v>533.0</v>
      </c>
      <c r="J3447" s="15">
        <f t="shared" si="5"/>
        <v>10340.96219</v>
      </c>
      <c r="K3447" s="10" t="str">
        <f t="array" ref="K3447">IFERROR(XLOOKUP(G3447,'Tipo de Carga'!A:A,'Tipo de Carga'!B:B))</f>
        <v>Autoabasto</v>
      </c>
      <c r="L3447" s="10">
        <f t="shared" si="2"/>
        <v>6</v>
      </c>
      <c r="M3447" s="10">
        <f t="shared" si="3"/>
        <v>3</v>
      </c>
      <c r="N3447" s="10">
        <f t="shared" si="4"/>
        <v>2</v>
      </c>
      <c r="O3447" s="10" t="str">
        <f t="array" ref="O3447">IFERROR(XLOOKUP(G3447,'Tipo de Carga'!A:A,'Tipo de Carga'!C:C))</f>
        <v>Diesel</v>
      </c>
    </row>
    <row r="3448">
      <c r="A3448" s="16">
        <v>1950.0</v>
      </c>
      <c r="B3448" s="10" t="str">
        <f t="array" ref="B3448">IFERROR(XLOOKUP(A3448,'Asignacion Feb'!A:A,'Asignacion Feb'!C:C))</f>
        <v>MeLi asignado SD</v>
      </c>
      <c r="C3448" s="10" t="str">
        <f t="array" ref="C3448">IFERROR(XLOOKUP(A3448,'Asignacion Feb'!A:A,'Asignacion Feb'!B:B))</f>
        <v>EC-05</v>
      </c>
      <c r="D3448" s="28">
        <v>45691.0</v>
      </c>
      <c r="E3448" s="16" t="s">
        <v>180</v>
      </c>
      <c r="F3448" s="10" t="str">
        <f t="array" ref="F3448">IFERROR(XLOOKUP(E3448,Operadores!A:A,Operadores!B:B))</f>
        <v>MAROSC</v>
      </c>
      <c r="G3448" s="16" t="s">
        <v>17</v>
      </c>
      <c r="H3448" s="13">
        <v>19.40143</v>
      </c>
      <c r="I3448" s="18">
        <v>245.0</v>
      </c>
      <c r="J3448" s="15">
        <f t="shared" si="5"/>
        <v>4753.35035</v>
      </c>
      <c r="K3448" s="10" t="str">
        <f t="array" ref="K3448">IFERROR(XLOOKUP(G3448,'Tipo de Carga'!A:A,'Tipo de Carga'!B:B))</f>
        <v>Autoabasto</v>
      </c>
      <c r="L3448" s="10">
        <f t="shared" si="2"/>
        <v>6</v>
      </c>
      <c r="M3448" s="10">
        <f t="shared" si="3"/>
        <v>3</v>
      </c>
      <c r="N3448" s="10">
        <f t="shared" si="4"/>
        <v>2</v>
      </c>
      <c r="O3448" s="10" t="str">
        <f t="array" ref="O3448">IFERROR(XLOOKUP(G3448,'Tipo de Carga'!A:A,'Tipo de Carga'!C:C))</f>
        <v>Diesel</v>
      </c>
    </row>
    <row r="3449">
      <c r="A3449" s="16">
        <v>2003.0</v>
      </c>
      <c r="B3449" s="10" t="str">
        <f t="array" ref="B3449">IFERROR(XLOOKUP(A3449,'Asignacion Feb'!A:A,'Asignacion Feb'!C:C))</f>
        <v>MeLi Dedicado TD</v>
      </c>
      <c r="C3449" s="10" t="str">
        <f t="array" ref="C3449">IFERROR(XLOOKUP(A3449,'Asignacion Feb'!A:A,'Asignacion Feb'!B:B))</f>
        <v>EC-05</v>
      </c>
      <c r="D3449" s="28">
        <v>45691.0</v>
      </c>
      <c r="E3449" s="16" t="s">
        <v>59</v>
      </c>
      <c r="F3449" s="10" t="str">
        <f t="array" ref="F3449">IFERROR(XLOOKUP(E3449,Operadores!A:A,Operadores!B:B))</f>
        <v>ESCJOR</v>
      </c>
      <c r="G3449" s="16" t="s">
        <v>17</v>
      </c>
      <c r="H3449" s="13">
        <v>19.40143</v>
      </c>
      <c r="I3449" s="18">
        <v>446.0</v>
      </c>
      <c r="J3449" s="15">
        <f t="shared" si="5"/>
        <v>8653.03778</v>
      </c>
      <c r="K3449" s="10" t="str">
        <f t="array" ref="K3449">IFERROR(XLOOKUP(G3449,'Tipo de Carga'!A:A,'Tipo de Carga'!B:B))</f>
        <v>Autoabasto</v>
      </c>
      <c r="L3449" s="10">
        <f t="shared" si="2"/>
        <v>6</v>
      </c>
      <c r="M3449" s="10">
        <f t="shared" si="3"/>
        <v>3</v>
      </c>
      <c r="N3449" s="10">
        <f t="shared" si="4"/>
        <v>2</v>
      </c>
      <c r="O3449" s="10" t="str">
        <f t="array" ref="O3449">IFERROR(XLOOKUP(G3449,'Tipo de Carga'!A:A,'Tipo de Carga'!C:C))</f>
        <v>Diesel</v>
      </c>
    </row>
    <row r="3450">
      <c r="A3450" s="16">
        <v>1943.0</v>
      </c>
      <c r="B3450" s="10" t="str">
        <f t="array" ref="B3450">IFERROR(XLOOKUP(A3450,'Asignacion Feb'!A:A,'Asignacion Feb'!C:C))</f>
        <v>Circuitos</v>
      </c>
      <c r="C3450" s="10" t="str">
        <f t="array" ref="C3450">IFERROR(XLOOKUP(A3450,'Asignacion Feb'!A:A,'Asignacion Feb'!B:B))</f>
        <v>EC-03</v>
      </c>
      <c r="D3450" s="28">
        <v>45691.0</v>
      </c>
      <c r="E3450" s="16" t="s">
        <v>318</v>
      </c>
      <c r="F3450" s="10" t="str">
        <f t="array" ref="F3450">IFERROR(XLOOKUP(E3450,Operadores!A:A,Operadores!B:B))</f>
        <v>RODRAU01</v>
      </c>
      <c r="G3450" s="16" t="s">
        <v>17</v>
      </c>
      <c r="H3450" s="13">
        <v>19.40143</v>
      </c>
      <c r="I3450" s="18">
        <v>373.0</v>
      </c>
      <c r="J3450" s="15">
        <f t="shared" si="5"/>
        <v>7236.73339</v>
      </c>
      <c r="K3450" s="10" t="str">
        <f t="array" ref="K3450">IFERROR(XLOOKUP(G3450,'Tipo de Carga'!A:A,'Tipo de Carga'!B:B))</f>
        <v>Autoabasto</v>
      </c>
      <c r="L3450" s="10">
        <f t="shared" si="2"/>
        <v>6</v>
      </c>
      <c r="M3450" s="10">
        <f t="shared" si="3"/>
        <v>3</v>
      </c>
      <c r="N3450" s="10">
        <f t="shared" si="4"/>
        <v>2</v>
      </c>
      <c r="O3450" s="10" t="str">
        <f t="array" ref="O3450">IFERROR(XLOOKUP(G3450,'Tipo de Carga'!A:A,'Tipo de Carga'!C:C))</f>
        <v>Diesel</v>
      </c>
    </row>
    <row r="3451">
      <c r="A3451" s="16">
        <v>2108.0</v>
      </c>
      <c r="B3451" s="10" t="str">
        <f t="array" ref="B3451">IFERROR(XLOOKUP(A3451,'Asignacion Feb'!A:A,'Asignacion Feb'!C:C))</f>
        <v>MeLi asignado SD</v>
      </c>
      <c r="C3451" s="10" t="str">
        <f t="array" ref="C3451">IFERROR(XLOOKUP(A3451,'Asignacion Feb'!A:A,'Asignacion Feb'!B:B))</f>
        <v>EC-05</v>
      </c>
      <c r="D3451" s="28">
        <v>45691.0</v>
      </c>
      <c r="E3451" s="16" t="s">
        <v>184</v>
      </c>
      <c r="F3451" s="10" t="str">
        <f t="array" ref="F3451">IFERROR(XLOOKUP(E3451,Operadores!A:A,Operadores!B:B))</f>
        <v>ARASAL</v>
      </c>
      <c r="G3451" s="16" t="s">
        <v>77</v>
      </c>
      <c r="H3451" s="13">
        <v>19.63419</v>
      </c>
      <c r="I3451" s="18">
        <v>63.0</v>
      </c>
      <c r="J3451" s="15">
        <f t="shared" si="5"/>
        <v>1236.95397</v>
      </c>
      <c r="K3451" s="10" t="str">
        <f t="array" ref="K3451">IFERROR(XLOOKUP(G3451,'Tipo de Carga'!A:A,'Tipo de Carga'!B:B))</f>
        <v>Autoabasto</v>
      </c>
      <c r="L3451" s="10">
        <f t="shared" si="2"/>
        <v>6</v>
      </c>
      <c r="M3451" s="10">
        <f t="shared" si="3"/>
        <v>3</v>
      </c>
      <c r="N3451" s="10">
        <f t="shared" si="4"/>
        <v>2</v>
      </c>
      <c r="O3451" s="10" t="str">
        <f t="array" ref="O3451">IFERROR(XLOOKUP(G3451,'Tipo de Carga'!A:A,'Tipo de Carga'!C:C))</f>
        <v>Diesel</v>
      </c>
    </row>
    <row r="3452">
      <c r="A3452" s="16">
        <v>1972.0</v>
      </c>
      <c r="B3452" s="10" t="str">
        <f t="array" ref="B3452">IFERROR(XLOOKUP(A3452,'Asignacion Feb'!A:A,'Asignacion Feb'!C:C))</f>
        <v>Sayer Sencillo</v>
      </c>
      <c r="C3452" s="10" t="str">
        <f t="array" ref="C3452">IFERROR(XLOOKUP(A3452,'Asignacion Feb'!A:A,'Asignacion Feb'!B:B))</f>
        <v>EC-04</v>
      </c>
      <c r="D3452" s="28">
        <v>45691.0</v>
      </c>
      <c r="E3452" s="16" t="s">
        <v>274</v>
      </c>
      <c r="F3452" s="10" t="str">
        <f t="array" ref="F3452">IFERROR(XLOOKUP(E3452,Operadores!A:A,Operadores!B:B))</f>
        <v>ROMJOS</v>
      </c>
      <c r="G3452" s="16" t="s">
        <v>77</v>
      </c>
      <c r="H3452" s="13">
        <v>19.63419</v>
      </c>
      <c r="I3452" s="18">
        <v>160.0</v>
      </c>
      <c r="J3452" s="15">
        <f t="shared" si="5"/>
        <v>3141.4704</v>
      </c>
      <c r="K3452" s="10" t="str">
        <f t="array" ref="K3452">IFERROR(XLOOKUP(G3452,'Tipo de Carga'!A:A,'Tipo de Carga'!B:B))</f>
        <v>Autoabasto</v>
      </c>
      <c r="L3452" s="10">
        <f t="shared" si="2"/>
        <v>6</v>
      </c>
      <c r="M3452" s="10">
        <f t="shared" si="3"/>
        <v>3</v>
      </c>
      <c r="N3452" s="10">
        <f t="shared" si="4"/>
        <v>2</v>
      </c>
      <c r="O3452" s="10" t="str">
        <f t="array" ref="O3452">IFERROR(XLOOKUP(G3452,'Tipo de Carga'!A:A,'Tipo de Carga'!C:C))</f>
        <v>Diesel</v>
      </c>
    </row>
    <row r="3453">
      <c r="A3453" s="16">
        <v>1871.0</v>
      </c>
      <c r="B3453" s="10" t="str">
        <f t="array" ref="B3453">IFERROR(XLOOKUP(A3453,'Asignacion Feb'!A:A,'Asignacion Feb'!C:C))</f>
        <v>Circuitos</v>
      </c>
      <c r="C3453" s="10" t="str">
        <f t="array" ref="C3453">IFERROR(XLOOKUP(A3453,'Asignacion Feb'!A:A,'Asignacion Feb'!B:B))</f>
        <v>EC-03</v>
      </c>
      <c r="D3453" s="28">
        <v>45691.0</v>
      </c>
      <c r="E3453" s="16" t="s">
        <v>82</v>
      </c>
      <c r="F3453" s="10" t="str">
        <f t="array" ref="F3453">IFERROR(XLOOKUP(E3453,Operadores!A:A,Operadores!B:B))</f>
        <v>LOPREN</v>
      </c>
      <c r="G3453" s="16" t="s">
        <v>77</v>
      </c>
      <c r="H3453" s="13">
        <v>19.63419</v>
      </c>
      <c r="I3453" s="18">
        <v>643.0</v>
      </c>
      <c r="J3453" s="15">
        <f t="shared" si="5"/>
        <v>12624.78417</v>
      </c>
      <c r="K3453" s="10" t="str">
        <f t="array" ref="K3453">IFERROR(XLOOKUP(G3453,'Tipo de Carga'!A:A,'Tipo de Carga'!B:B))</f>
        <v>Autoabasto</v>
      </c>
      <c r="L3453" s="10">
        <f t="shared" si="2"/>
        <v>6</v>
      </c>
      <c r="M3453" s="10">
        <f t="shared" si="3"/>
        <v>3</v>
      </c>
      <c r="N3453" s="10">
        <f t="shared" si="4"/>
        <v>2</v>
      </c>
      <c r="O3453" s="10" t="str">
        <f t="array" ref="O3453">IFERROR(XLOOKUP(G3453,'Tipo de Carga'!A:A,'Tipo de Carga'!C:C))</f>
        <v>Diesel</v>
      </c>
    </row>
    <row r="3454">
      <c r="A3454" s="16">
        <v>1934.0</v>
      </c>
      <c r="B3454" s="10" t="str">
        <f t="array" ref="B3454">IFERROR(XLOOKUP(A3454,'Asignacion Feb'!A:A,'Asignacion Feb'!C:C))</f>
        <v>Circuitos</v>
      </c>
      <c r="C3454" s="10" t="str">
        <f t="array" ref="C3454">IFERROR(XLOOKUP(A3454,'Asignacion Feb'!A:A,'Asignacion Feb'!B:B))</f>
        <v>EC-03</v>
      </c>
      <c r="D3454" s="28">
        <v>45691.0</v>
      </c>
      <c r="E3454" s="16" t="s">
        <v>298</v>
      </c>
      <c r="F3454" s="10" t="str">
        <f t="array" ref="F3454">IFERROR(XLOOKUP(E3454,Operadores!A:A,Operadores!B:B))</f>
        <v>AVIEN</v>
      </c>
      <c r="G3454" s="16" t="s">
        <v>83</v>
      </c>
      <c r="H3454" s="13">
        <v>20.69454</v>
      </c>
      <c r="I3454" s="18">
        <v>180.07</v>
      </c>
      <c r="J3454" s="15">
        <f t="shared" si="5"/>
        <v>3726.465818</v>
      </c>
      <c r="K3454" s="10" t="str">
        <f t="array" ref="K3454">IFERROR(XLOOKUP(G3454,'Tipo de Carga'!A:A,'Tipo de Carga'!B:B))</f>
        <v>Autoabasto</v>
      </c>
      <c r="L3454" s="10">
        <f t="shared" si="2"/>
        <v>6</v>
      </c>
      <c r="M3454" s="10">
        <f t="shared" si="3"/>
        <v>3</v>
      </c>
      <c r="N3454" s="10">
        <f t="shared" si="4"/>
        <v>2</v>
      </c>
      <c r="O3454" s="10" t="str">
        <f t="array" ref="O3454">IFERROR(XLOOKUP(G3454,'Tipo de Carga'!A:A,'Tipo de Carga'!C:C))</f>
        <v>Diesel</v>
      </c>
    </row>
    <row r="3455">
      <c r="A3455" s="16">
        <v>1879.0</v>
      </c>
      <c r="B3455" s="10" t="str">
        <f t="array" ref="B3455">IFERROR(XLOOKUP(A3455,'Asignacion Feb'!A:A,'Asignacion Feb'!C:C))</f>
        <v>Circuitos</v>
      </c>
      <c r="C3455" s="10" t="str">
        <f t="array" ref="C3455">IFERROR(XLOOKUP(A3455,'Asignacion Feb'!A:A,'Asignacion Feb'!B:B))</f>
        <v>EC-03</v>
      </c>
      <c r="D3455" s="28">
        <v>45691.0</v>
      </c>
      <c r="E3455" s="16" t="s">
        <v>132</v>
      </c>
      <c r="F3455" s="10" t="str">
        <f t="array" ref="F3455">IFERROR(XLOOKUP(E3455,Operadores!A:A,Operadores!B:B))</f>
        <v>ISLHI</v>
      </c>
      <c r="G3455" s="16" t="s">
        <v>83</v>
      </c>
      <c r="H3455" s="13">
        <v>20.69454</v>
      </c>
      <c r="I3455" s="18">
        <v>520.03</v>
      </c>
      <c r="J3455" s="15">
        <f t="shared" si="5"/>
        <v>10761.78164</v>
      </c>
      <c r="K3455" s="10" t="str">
        <f t="array" ref="K3455">IFERROR(XLOOKUP(G3455,'Tipo de Carga'!A:A,'Tipo de Carga'!B:B))</f>
        <v>Autoabasto</v>
      </c>
      <c r="L3455" s="10">
        <f t="shared" si="2"/>
        <v>6</v>
      </c>
      <c r="M3455" s="10">
        <f t="shared" si="3"/>
        <v>3</v>
      </c>
      <c r="N3455" s="10">
        <f t="shared" si="4"/>
        <v>2</v>
      </c>
      <c r="O3455" s="10" t="str">
        <f t="array" ref="O3455">IFERROR(XLOOKUP(G3455,'Tipo de Carga'!A:A,'Tipo de Carga'!C:C))</f>
        <v>Diesel</v>
      </c>
    </row>
    <row r="3456">
      <c r="A3456" s="16">
        <v>2061.0</v>
      </c>
      <c r="B3456" s="10" t="str">
        <f t="array" ref="B3456">IFERROR(XLOOKUP(A3456,'Asignacion Feb'!A:A,'Asignacion Feb'!C:C))</f>
        <v>PISA Gdl</v>
      </c>
      <c r="C3456" s="10" t="str">
        <f t="array" ref="C3456">IFERROR(XLOOKUP(A3456,'Asignacion Feb'!A:A,'Asignacion Feb'!B:B))</f>
        <v>EC-06</v>
      </c>
      <c r="D3456" s="28">
        <v>45691.0</v>
      </c>
      <c r="E3456" s="16" t="s">
        <v>215</v>
      </c>
      <c r="F3456" s="10" t="str">
        <f t="array" ref="F3456">IFERROR(XLOOKUP(E3456,Operadores!A:A,Operadores!B:B))</f>
        <v>RESEDU</v>
      </c>
      <c r="G3456" s="16" t="s">
        <v>83</v>
      </c>
      <c r="H3456" s="13">
        <v>20.69454</v>
      </c>
      <c r="I3456" s="18">
        <v>564.04</v>
      </c>
      <c r="J3456" s="15">
        <f t="shared" si="5"/>
        <v>11672.54834</v>
      </c>
      <c r="K3456" s="10" t="str">
        <f t="array" ref="K3456">IFERROR(XLOOKUP(G3456,'Tipo de Carga'!A:A,'Tipo de Carga'!B:B))</f>
        <v>Autoabasto</v>
      </c>
      <c r="L3456" s="10">
        <f t="shared" si="2"/>
        <v>6</v>
      </c>
      <c r="M3456" s="10">
        <f t="shared" si="3"/>
        <v>3</v>
      </c>
      <c r="N3456" s="10">
        <f t="shared" si="4"/>
        <v>2</v>
      </c>
      <c r="O3456" s="10" t="str">
        <f t="array" ref="O3456">IFERROR(XLOOKUP(G3456,'Tipo de Carga'!A:A,'Tipo de Carga'!C:C))</f>
        <v>Diesel</v>
      </c>
    </row>
    <row r="3457">
      <c r="A3457" s="16">
        <v>2056.0</v>
      </c>
      <c r="B3457" s="10" t="str">
        <f t="array" ref="B3457">IFERROR(XLOOKUP(A3457,'Asignacion Feb'!A:A,'Asignacion Feb'!C:C))</f>
        <v>PISA Gdl</v>
      </c>
      <c r="C3457" s="10" t="str">
        <f t="array" ref="C3457">IFERROR(XLOOKUP(A3457,'Asignacion Feb'!A:A,'Asignacion Feb'!B:B))</f>
        <v>EC-06</v>
      </c>
      <c r="D3457" s="28">
        <v>45691.0</v>
      </c>
      <c r="E3457" s="16" t="s">
        <v>336</v>
      </c>
      <c r="F3457" s="10" t="str">
        <f t="array" ref="F3457">IFERROR(XLOOKUP(E3457,Operadores!A:A,Operadores!B:B))</f>
        <v>AQUISA</v>
      </c>
      <c r="G3457" s="16" t="s">
        <v>83</v>
      </c>
      <c r="H3457" s="13">
        <v>20.69454</v>
      </c>
      <c r="I3457" s="18">
        <v>950.09</v>
      </c>
      <c r="J3457" s="15">
        <f t="shared" si="5"/>
        <v>19661.67551</v>
      </c>
      <c r="K3457" s="10" t="str">
        <f t="array" ref="K3457">IFERROR(XLOOKUP(G3457,'Tipo de Carga'!A:A,'Tipo de Carga'!B:B))</f>
        <v>Autoabasto</v>
      </c>
      <c r="L3457" s="10">
        <f t="shared" si="2"/>
        <v>6</v>
      </c>
      <c r="M3457" s="10">
        <f t="shared" si="3"/>
        <v>3</v>
      </c>
      <c r="N3457" s="10">
        <f t="shared" si="4"/>
        <v>2</v>
      </c>
      <c r="O3457" s="10" t="str">
        <f t="array" ref="O3457">IFERROR(XLOOKUP(G3457,'Tipo de Carga'!A:A,'Tipo de Carga'!C:C))</f>
        <v>Diesel</v>
      </c>
    </row>
    <row r="3458">
      <c r="A3458" s="16">
        <v>2051.0</v>
      </c>
      <c r="B3458" s="10" t="str">
        <f t="array" ref="B3458">IFERROR(XLOOKUP(A3458,'Asignacion Feb'!A:A,'Asignacion Feb'!C:C))</f>
        <v>PISA Gdl</v>
      </c>
      <c r="C3458" s="10" t="str">
        <f t="array" ref="C3458">IFERROR(XLOOKUP(A3458,'Asignacion Feb'!A:A,'Asignacion Feb'!B:B))</f>
        <v>EC-06</v>
      </c>
      <c r="D3458" s="28">
        <v>45691.0</v>
      </c>
      <c r="E3458" s="16" t="s">
        <v>160</v>
      </c>
      <c r="F3458" s="10" t="str">
        <f t="array" ref="F3458">IFERROR(XLOOKUP(E3458,Operadores!A:A,Operadores!B:B))</f>
        <v>CARGUS</v>
      </c>
      <c r="G3458" s="16" t="s">
        <v>83</v>
      </c>
      <c r="H3458" s="13">
        <v>20.69454</v>
      </c>
      <c r="I3458" s="18">
        <v>857.89</v>
      </c>
      <c r="J3458" s="15">
        <f t="shared" si="5"/>
        <v>17753.63892</v>
      </c>
      <c r="K3458" s="10" t="str">
        <f t="array" ref="K3458">IFERROR(XLOOKUP(G3458,'Tipo de Carga'!A:A,'Tipo de Carga'!B:B))</f>
        <v>Autoabasto</v>
      </c>
      <c r="L3458" s="10">
        <f t="shared" si="2"/>
        <v>6</v>
      </c>
      <c r="M3458" s="10">
        <f t="shared" si="3"/>
        <v>3</v>
      </c>
      <c r="N3458" s="10">
        <f t="shared" si="4"/>
        <v>2</v>
      </c>
      <c r="O3458" s="10" t="str">
        <f t="array" ref="O3458">IFERROR(XLOOKUP(G3458,'Tipo de Carga'!A:A,'Tipo de Carga'!C:C))</f>
        <v>Diesel</v>
      </c>
    </row>
    <row r="3459">
      <c r="A3459" s="16">
        <v>2077.0</v>
      </c>
      <c r="B3459" s="10" t="str">
        <f t="array" ref="B3459">IFERROR(XLOOKUP(A3459,'Asignacion Feb'!A:A,'Asignacion Feb'!C:C))</f>
        <v>PISA Gdl</v>
      </c>
      <c r="C3459" s="10" t="str">
        <f t="array" ref="C3459">IFERROR(XLOOKUP(A3459,'Asignacion Feb'!A:A,'Asignacion Feb'!B:B))</f>
        <v>EC-06</v>
      </c>
      <c r="D3459" s="28">
        <v>45691.0</v>
      </c>
      <c r="E3459" s="16" t="s">
        <v>158</v>
      </c>
      <c r="F3459" s="10" t="str">
        <f t="array" ref="F3459">IFERROR(XLOOKUP(E3459,Operadores!A:A,Operadores!B:B))</f>
        <v>SANVIC01</v>
      </c>
      <c r="G3459" s="16" t="s">
        <v>83</v>
      </c>
      <c r="H3459" s="13">
        <v>20.69454</v>
      </c>
      <c r="I3459" s="18">
        <v>830.07</v>
      </c>
      <c r="J3459" s="15">
        <f t="shared" si="5"/>
        <v>17177.91682</v>
      </c>
      <c r="K3459" s="10" t="str">
        <f t="array" ref="K3459">IFERROR(XLOOKUP(G3459,'Tipo de Carga'!A:A,'Tipo de Carga'!B:B))</f>
        <v>Autoabasto</v>
      </c>
      <c r="L3459" s="10">
        <f t="shared" si="2"/>
        <v>6</v>
      </c>
      <c r="M3459" s="10">
        <f t="shared" si="3"/>
        <v>3</v>
      </c>
      <c r="N3459" s="10">
        <f t="shared" si="4"/>
        <v>2</v>
      </c>
      <c r="O3459" s="10" t="str">
        <f t="array" ref="O3459">IFERROR(XLOOKUP(G3459,'Tipo de Carga'!A:A,'Tipo de Carga'!C:C))</f>
        <v>Diesel</v>
      </c>
    </row>
    <row r="3460">
      <c r="A3460" s="16">
        <v>2065.0</v>
      </c>
      <c r="B3460" s="10" t="str">
        <f t="array" ref="B3460">IFERROR(XLOOKUP(A3460,'Asignacion Feb'!A:A,'Asignacion Feb'!C:C))</f>
        <v>PISA Gdl</v>
      </c>
      <c r="C3460" s="10" t="str">
        <f t="array" ref="C3460">IFERROR(XLOOKUP(A3460,'Asignacion Feb'!A:A,'Asignacion Feb'!B:B))</f>
        <v>EC-06</v>
      </c>
      <c r="D3460" s="28">
        <v>45691.0</v>
      </c>
      <c r="E3460" s="16" t="s">
        <v>214</v>
      </c>
      <c r="F3460" s="10" t="str">
        <f t="array" ref="F3460">IFERROR(XLOOKUP(E3460,Operadores!A:A,Operadores!B:B))</f>
        <v>GOMIZT</v>
      </c>
      <c r="G3460" s="16" t="s">
        <v>86</v>
      </c>
      <c r="H3460" s="13">
        <v>19.38</v>
      </c>
      <c r="I3460" s="18">
        <v>469.0</v>
      </c>
      <c r="J3460" s="15">
        <f t="shared" si="5"/>
        <v>9089.22</v>
      </c>
      <c r="K3460" s="10" t="str">
        <f t="array" ref="K3460">IFERROR(XLOOKUP(G3460,'Tipo de Carga'!A:A,'Tipo de Carga'!B:B))</f>
        <v>Autoabasto</v>
      </c>
      <c r="L3460" s="10">
        <f t="shared" si="2"/>
        <v>6</v>
      </c>
      <c r="M3460" s="10">
        <f t="shared" si="3"/>
        <v>3</v>
      </c>
      <c r="N3460" s="10">
        <f t="shared" si="4"/>
        <v>2</v>
      </c>
      <c r="O3460" s="10" t="str">
        <f t="array" ref="O3460">IFERROR(XLOOKUP(G3460,'Tipo de Carga'!A:A,'Tipo de Carga'!C:C))</f>
        <v>Diesel</v>
      </c>
    </row>
    <row r="3461">
      <c r="A3461" s="16">
        <v>1940.0</v>
      </c>
      <c r="B3461" s="10" t="str">
        <f t="array" ref="B3461">IFERROR(XLOOKUP(A3461,'Asignacion Feb'!A:A,'Asignacion Feb'!C:C))</f>
        <v>Circuitos</v>
      </c>
      <c r="C3461" s="10" t="str">
        <f t="array" ref="C3461">IFERROR(XLOOKUP(A3461,'Asignacion Feb'!A:A,'Asignacion Feb'!B:B))</f>
        <v>EC-03</v>
      </c>
      <c r="D3461" s="28">
        <v>45691.0</v>
      </c>
      <c r="E3461" s="16" t="s">
        <v>434</v>
      </c>
      <c r="F3461" s="10" t="str">
        <f t="array" ref="F3461">IFERROR(XLOOKUP(E3461,Operadores!A:A,Operadores!B:B))</f>
        <v>FLOPE</v>
      </c>
      <c r="G3461" s="16" t="s">
        <v>86</v>
      </c>
      <c r="H3461" s="13">
        <v>19.38</v>
      </c>
      <c r="I3461" s="18">
        <v>282.0</v>
      </c>
      <c r="J3461" s="15">
        <f t="shared" si="5"/>
        <v>5465.16</v>
      </c>
      <c r="K3461" s="10" t="str">
        <f t="array" ref="K3461">IFERROR(XLOOKUP(G3461,'Tipo de Carga'!A:A,'Tipo de Carga'!B:B))</f>
        <v>Autoabasto</v>
      </c>
      <c r="L3461" s="10">
        <f t="shared" si="2"/>
        <v>6</v>
      </c>
      <c r="M3461" s="10">
        <f t="shared" si="3"/>
        <v>3</v>
      </c>
      <c r="N3461" s="10">
        <f t="shared" si="4"/>
        <v>2</v>
      </c>
      <c r="O3461" s="10" t="str">
        <f t="array" ref="O3461">IFERROR(XLOOKUP(G3461,'Tipo de Carga'!A:A,'Tipo de Carga'!C:C))</f>
        <v>Diesel</v>
      </c>
    </row>
    <row r="3462">
      <c r="A3462" s="16">
        <v>1870.0</v>
      </c>
      <c r="B3462" s="10" t="str">
        <f t="array" ref="B3462">IFERROR(XLOOKUP(A3462,'Asignacion Feb'!A:A,'Asignacion Feb'!C:C))</f>
        <v>Circuitos</v>
      </c>
      <c r="C3462" s="10" t="str">
        <f t="array" ref="C3462">IFERROR(XLOOKUP(A3462,'Asignacion Feb'!A:A,'Asignacion Feb'!B:B))</f>
        <v>EC-03</v>
      </c>
      <c r="D3462" s="28">
        <v>45691.0</v>
      </c>
      <c r="E3462" s="16" t="s">
        <v>18</v>
      </c>
      <c r="F3462" s="10" t="str">
        <f t="array" ref="F3462">IFERROR(XLOOKUP(E3462,Operadores!A:A,Operadores!B:B))</f>
        <v>RIOFE</v>
      </c>
      <c r="G3462" s="16" t="s">
        <v>86</v>
      </c>
      <c r="H3462" s="13">
        <v>19.38</v>
      </c>
      <c r="I3462" s="18">
        <v>710.0</v>
      </c>
      <c r="J3462" s="15">
        <f t="shared" si="5"/>
        <v>13759.8</v>
      </c>
      <c r="K3462" s="10" t="str">
        <f t="array" ref="K3462">IFERROR(XLOOKUP(G3462,'Tipo de Carga'!A:A,'Tipo de Carga'!B:B))</f>
        <v>Autoabasto</v>
      </c>
      <c r="L3462" s="10">
        <f t="shared" si="2"/>
        <v>6</v>
      </c>
      <c r="M3462" s="10">
        <f t="shared" si="3"/>
        <v>3</v>
      </c>
      <c r="N3462" s="10">
        <f t="shared" si="4"/>
        <v>2</v>
      </c>
      <c r="O3462" s="10" t="str">
        <f t="array" ref="O3462">IFERROR(XLOOKUP(G3462,'Tipo de Carga'!A:A,'Tipo de Carga'!C:C))</f>
        <v>Diesel</v>
      </c>
    </row>
    <row r="3463">
      <c r="A3463" s="16">
        <v>2041.0</v>
      </c>
      <c r="B3463" s="10" t="str">
        <f t="array" ref="B3463">IFERROR(XLOOKUP(A3463,'Asignacion Feb'!A:A,'Asignacion Feb'!C:C))</f>
        <v>PISA Gdl</v>
      </c>
      <c r="C3463" s="10" t="str">
        <f t="array" ref="C3463">IFERROR(XLOOKUP(A3463,'Asignacion Feb'!A:A,'Asignacion Feb'!B:B))</f>
        <v>EC-06</v>
      </c>
      <c r="D3463" s="28">
        <v>45691.0</v>
      </c>
      <c r="E3463" s="16" t="s">
        <v>393</v>
      </c>
      <c r="F3463" s="10" t="str">
        <f t="array" ref="F3463">IFERROR(XLOOKUP(E3463,Operadores!A:A,Operadores!B:B))</f>
        <v>GONRAF</v>
      </c>
      <c r="G3463" s="16" t="s">
        <v>33</v>
      </c>
      <c r="H3463" s="13">
        <v>19.29</v>
      </c>
      <c r="I3463" s="18">
        <v>407.0</v>
      </c>
      <c r="J3463" s="15">
        <f t="shared" si="5"/>
        <v>7851.03</v>
      </c>
      <c r="K3463" s="10" t="str">
        <f t="array" ref="K3463">IFERROR(XLOOKUP(G3463,'Tipo de Carga'!A:A,'Tipo de Carga'!B:B))</f>
        <v>Autoabasto</v>
      </c>
      <c r="L3463" s="10">
        <f t="shared" si="2"/>
        <v>6</v>
      </c>
      <c r="M3463" s="10">
        <f t="shared" si="3"/>
        <v>3</v>
      </c>
      <c r="N3463" s="10">
        <f t="shared" si="4"/>
        <v>2</v>
      </c>
      <c r="O3463" s="10" t="str">
        <f t="array" ref="O3463">IFERROR(XLOOKUP(G3463,'Tipo de Carga'!A:A,'Tipo de Carga'!C:C))</f>
        <v>Diesel</v>
      </c>
    </row>
    <row r="3464">
      <c r="A3464" s="16">
        <v>2105.0</v>
      </c>
      <c r="B3464" s="10" t="str">
        <f t="array" ref="B3464">IFERROR(XLOOKUP(A3464,'Asignacion Feb'!A:A,'Asignacion Feb'!C:C))</f>
        <v>MeLi Ded Puebla</v>
      </c>
      <c r="C3464" s="10" t="str">
        <f t="array" ref="C3464">IFERROR(XLOOKUP(A3464,'Asignacion Feb'!A:A,'Asignacion Feb'!B:B))</f>
        <v>EC-05</v>
      </c>
      <c r="D3464" s="28">
        <v>45691.0</v>
      </c>
      <c r="E3464" s="16" t="s">
        <v>233</v>
      </c>
      <c r="F3464" s="10" t="str">
        <f t="array" ref="F3464">IFERROR(XLOOKUP(E3464,Operadores!A:A,Operadores!B:B))</f>
        <v>REYFER01</v>
      </c>
      <c r="G3464" s="16" t="s">
        <v>33</v>
      </c>
      <c r="H3464" s="13">
        <v>19.29</v>
      </c>
      <c r="I3464" s="18">
        <v>313.0</v>
      </c>
      <c r="J3464" s="15">
        <f t="shared" si="5"/>
        <v>6037.77</v>
      </c>
      <c r="K3464" s="10" t="str">
        <f t="array" ref="K3464">IFERROR(XLOOKUP(G3464,'Tipo de Carga'!A:A,'Tipo de Carga'!B:B))</f>
        <v>Autoabasto</v>
      </c>
      <c r="L3464" s="10">
        <f t="shared" si="2"/>
        <v>6</v>
      </c>
      <c r="M3464" s="10">
        <f t="shared" si="3"/>
        <v>3</v>
      </c>
      <c r="N3464" s="10">
        <f t="shared" si="4"/>
        <v>2</v>
      </c>
      <c r="O3464" s="10" t="str">
        <f t="array" ref="O3464">IFERROR(XLOOKUP(G3464,'Tipo de Carga'!A:A,'Tipo de Carga'!C:C))</f>
        <v>Diesel</v>
      </c>
    </row>
    <row r="3465">
      <c r="A3465" s="16">
        <v>1895.0</v>
      </c>
      <c r="B3465" s="10" t="str">
        <f t="array" ref="B3465">IFERROR(XLOOKUP(A3465,'Asignacion Feb'!A:A,'Asignacion Feb'!C:C))</f>
        <v>Sayer Sencillo</v>
      </c>
      <c r="C3465" s="10" t="str">
        <f t="array" ref="C3465">IFERROR(XLOOKUP(A3465,'Asignacion Feb'!A:A,'Asignacion Feb'!B:B))</f>
        <v>EC-04</v>
      </c>
      <c r="D3465" s="28">
        <v>45691.0</v>
      </c>
      <c r="E3465" s="16" t="s">
        <v>248</v>
      </c>
      <c r="F3465" s="10" t="str">
        <f t="array" ref="F3465">IFERROR(XLOOKUP(E3465,Operadores!A:A,Operadores!B:B))</f>
        <v>SANJE01</v>
      </c>
      <c r="G3465" s="16" t="s">
        <v>33</v>
      </c>
      <c r="H3465" s="13">
        <v>19.29</v>
      </c>
      <c r="I3465" s="18">
        <v>455.0</v>
      </c>
      <c r="J3465" s="15">
        <f t="shared" si="5"/>
        <v>8776.95</v>
      </c>
      <c r="K3465" s="10" t="str">
        <f t="array" ref="K3465">IFERROR(XLOOKUP(G3465,'Tipo de Carga'!A:A,'Tipo de Carga'!B:B))</f>
        <v>Autoabasto</v>
      </c>
      <c r="L3465" s="10">
        <f t="shared" si="2"/>
        <v>6</v>
      </c>
      <c r="M3465" s="10">
        <f t="shared" si="3"/>
        <v>3</v>
      </c>
      <c r="N3465" s="10">
        <f t="shared" si="4"/>
        <v>2</v>
      </c>
      <c r="O3465" s="10" t="str">
        <f t="array" ref="O3465">IFERROR(XLOOKUP(G3465,'Tipo de Carga'!A:A,'Tipo de Carga'!C:C))</f>
        <v>Diesel</v>
      </c>
    </row>
    <row r="3466">
      <c r="A3466" s="16">
        <v>1847.0</v>
      </c>
      <c r="B3466" s="10" t="str">
        <f t="array" ref="B3466">IFERROR(XLOOKUP(A3466,'Asignacion Feb'!A:A,'Asignacion Feb'!C:C))</f>
        <v>Circuitos</v>
      </c>
      <c r="C3466" s="10" t="str">
        <f t="array" ref="C3466">IFERROR(XLOOKUP(A3466,'Asignacion Feb'!A:A,'Asignacion Feb'!B:B))</f>
        <v>EC-03</v>
      </c>
      <c r="D3466" s="28">
        <v>45691.0</v>
      </c>
      <c r="E3466" s="16" t="s">
        <v>299</v>
      </c>
      <c r="F3466" s="10" t="str">
        <f t="array" ref="F3466">IFERROR(XLOOKUP(E3466,Operadores!A:A,Operadores!B:B))</f>
        <v>HERJO17X</v>
      </c>
      <c r="G3466" s="16" t="s">
        <v>33</v>
      </c>
      <c r="H3466" s="13">
        <v>19.29</v>
      </c>
      <c r="I3466" s="18">
        <v>660.0</v>
      </c>
      <c r="J3466" s="15">
        <f t="shared" si="5"/>
        <v>12731.4</v>
      </c>
      <c r="K3466" s="10" t="str">
        <f t="array" ref="K3466">IFERROR(XLOOKUP(G3466,'Tipo de Carga'!A:A,'Tipo de Carga'!B:B))</f>
        <v>Autoabasto</v>
      </c>
      <c r="L3466" s="10">
        <f t="shared" si="2"/>
        <v>6</v>
      </c>
      <c r="M3466" s="10">
        <f t="shared" si="3"/>
        <v>3</v>
      </c>
      <c r="N3466" s="10">
        <f t="shared" si="4"/>
        <v>2</v>
      </c>
      <c r="O3466" s="10" t="str">
        <f t="array" ref="O3466">IFERROR(XLOOKUP(G3466,'Tipo de Carga'!A:A,'Tipo de Carga'!C:C))</f>
        <v>Diesel</v>
      </c>
    </row>
    <row r="3467">
      <c r="A3467" s="16">
        <v>1806.0</v>
      </c>
      <c r="B3467" s="10" t="str">
        <f t="array" ref="B3467">IFERROR(XLOOKUP(A3467,'Asignacion Feb'!A:A,'Asignacion Feb'!C:C))</f>
        <v>Sayer Full</v>
      </c>
      <c r="C3467" s="10" t="str">
        <f t="array" ref="C3467">IFERROR(XLOOKUP(A3467,'Asignacion Feb'!A:A,'Asignacion Feb'!B:B))</f>
        <v>EC-04</v>
      </c>
      <c r="D3467" s="28">
        <v>45691.0</v>
      </c>
      <c r="E3467" s="16" t="s">
        <v>257</v>
      </c>
      <c r="F3467" s="10" t="str">
        <f t="array" ref="F3467">IFERROR(XLOOKUP(E3467,Operadores!A:A,Operadores!B:B))</f>
        <v>DIAOMA</v>
      </c>
      <c r="G3467" s="16" t="s">
        <v>39</v>
      </c>
      <c r="H3467" s="13">
        <v>20.4273</v>
      </c>
      <c r="I3467" s="18">
        <v>576.0</v>
      </c>
      <c r="J3467" s="15">
        <f t="shared" si="5"/>
        <v>11766.1248</v>
      </c>
      <c r="K3467" s="10" t="str">
        <f t="array" ref="K3467">IFERROR(XLOOKUP(G3467,'Tipo de Carga'!A:A,'Tipo de Carga'!B:B))</f>
        <v>Autoabasto</v>
      </c>
      <c r="L3467" s="10">
        <f t="shared" si="2"/>
        <v>6</v>
      </c>
      <c r="M3467" s="10">
        <f t="shared" si="3"/>
        <v>3</v>
      </c>
      <c r="N3467" s="10">
        <f t="shared" si="4"/>
        <v>2</v>
      </c>
      <c r="O3467" s="10" t="str">
        <f t="array" ref="O3467">IFERROR(XLOOKUP(G3467,'Tipo de Carga'!A:A,'Tipo de Carga'!C:C))</f>
        <v>Diesel</v>
      </c>
    </row>
    <row r="3468">
      <c r="A3468" s="16">
        <v>2000.0</v>
      </c>
      <c r="B3468" s="10" t="str">
        <f t="array" ref="B3468">IFERROR(XLOOKUP(A3468,'Asignacion Feb'!A:A,'Asignacion Feb'!C:C))</f>
        <v>MeLi Dedicado Merida</v>
      </c>
      <c r="C3468" s="10" t="str">
        <f t="array" ref="C3468">IFERROR(XLOOKUP(A3468,'Asignacion Feb'!A:A,'Asignacion Feb'!B:B))</f>
        <v>EC-05</v>
      </c>
      <c r="D3468" s="28">
        <v>45691.0</v>
      </c>
      <c r="E3468" s="16" t="s">
        <v>95</v>
      </c>
      <c r="F3468" s="10" t="str">
        <f t="array" ref="F3468">IFERROR(XLOOKUP(E3468,Operadores!A:A,Operadores!B:B))</f>
        <v>VILYON</v>
      </c>
      <c r="G3468" s="16" t="s">
        <v>39</v>
      </c>
      <c r="H3468" s="13">
        <v>20.4273</v>
      </c>
      <c r="I3468" s="18">
        <v>414.0</v>
      </c>
      <c r="J3468" s="15">
        <f t="shared" si="5"/>
        <v>8456.9022</v>
      </c>
      <c r="K3468" s="10" t="str">
        <f t="array" ref="K3468">IFERROR(XLOOKUP(G3468,'Tipo de Carga'!A:A,'Tipo de Carga'!B:B))</f>
        <v>Autoabasto</v>
      </c>
      <c r="L3468" s="10">
        <f t="shared" si="2"/>
        <v>6</v>
      </c>
      <c r="M3468" s="10">
        <f t="shared" si="3"/>
        <v>3</v>
      </c>
      <c r="N3468" s="10">
        <f t="shared" si="4"/>
        <v>2</v>
      </c>
      <c r="O3468" s="10" t="str">
        <f t="array" ref="O3468">IFERROR(XLOOKUP(G3468,'Tipo de Carga'!A:A,'Tipo de Carga'!C:C))</f>
        <v>Diesel</v>
      </c>
    </row>
    <row r="3469">
      <c r="A3469" s="16">
        <v>1824.0</v>
      </c>
      <c r="B3469" s="10" t="str">
        <f t="array" ref="B3469">IFERROR(XLOOKUP(A3469,'Asignacion Feb'!A:A,'Asignacion Feb'!C:C))</f>
        <v>Wm Full</v>
      </c>
      <c r="C3469" s="10" t="str">
        <f t="array" ref="C3469">IFERROR(XLOOKUP(A3469,'Asignacion Feb'!A:A,'Asignacion Feb'!B:B))</f>
        <v>EC-08</v>
      </c>
      <c r="D3469" s="28">
        <v>45691.0</v>
      </c>
      <c r="E3469" s="16" t="s">
        <v>285</v>
      </c>
      <c r="F3469" s="10" t="str">
        <f t="array" ref="F3469">IFERROR(XLOOKUP(E3469,Operadores!A:A,Operadores!B:B))</f>
        <v>MENJUA01</v>
      </c>
      <c r="G3469" s="16" t="s">
        <v>39</v>
      </c>
      <c r="H3469" s="13">
        <v>20.4273</v>
      </c>
      <c r="I3469" s="18">
        <v>385.0</v>
      </c>
      <c r="J3469" s="15">
        <f t="shared" si="5"/>
        <v>7864.5105</v>
      </c>
      <c r="K3469" s="10" t="str">
        <f t="array" ref="K3469">IFERROR(XLOOKUP(G3469,'Tipo de Carga'!A:A,'Tipo de Carga'!B:B))</f>
        <v>Autoabasto</v>
      </c>
      <c r="L3469" s="10">
        <f t="shared" si="2"/>
        <v>6</v>
      </c>
      <c r="M3469" s="10">
        <f t="shared" si="3"/>
        <v>3</v>
      </c>
      <c r="N3469" s="10">
        <f t="shared" si="4"/>
        <v>2</v>
      </c>
      <c r="O3469" s="10" t="str">
        <f t="array" ref="O3469">IFERROR(XLOOKUP(G3469,'Tipo de Carga'!A:A,'Tipo de Carga'!C:C))</f>
        <v>Diesel</v>
      </c>
    </row>
    <row r="3470">
      <c r="A3470" s="16">
        <v>1768.0</v>
      </c>
      <c r="B3470" s="10" t="str">
        <f t="array" ref="B3470">IFERROR(XLOOKUP(A3470,'Asignacion Feb'!A:A,'Asignacion Feb'!C:C))</f>
        <v>Pipas</v>
      </c>
      <c r="C3470" s="10" t="str">
        <f t="array" ref="C3470">IFERROR(XLOOKUP(A3470,'Asignacion Feb'!A:A,'Asignacion Feb'!B:B))</f>
        <v>EC-02</v>
      </c>
      <c r="D3470" s="28">
        <v>45691.0</v>
      </c>
      <c r="E3470" s="16" t="s">
        <v>303</v>
      </c>
      <c r="F3470" s="10" t="str">
        <f t="array" ref="F3470">IFERROR(XLOOKUP(E3470,Operadores!A:A,Operadores!B:B))</f>
        <v>MARJO08</v>
      </c>
      <c r="G3470" s="16" t="s">
        <v>39</v>
      </c>
      <c r="H3470" s="13">
        <v>20.4273</v>
      </c>
      <c r="I3470" s="18">
        <v>422.0</v>
      </c>
      <c r="J3470" s="15">
        <f t="shared" si="5"/>
        <v>8620.3206</v>
      </c>
      <c r="K3470" s="10" t="str">
        <f t="array" ref="K3470">IFERROR(XLOOKUP(G3470,'Tipo de Carga'!A:A,'Tipo de Carga'!B:B))</f>
        <v>Autoabasto</v>
      </c>
      <c r="L3470" s="10">
        <f t="shared" si="2"/>
        <v>6</v>
      </c>
      <c r="M3470" s="10">
        <f t="shared" si="3"/>
        <v>3</v>
      </c>
      <c r="N3470" s="10">
        <f t="shared" si="4"/>
        <v>2</v>
      </c>
      <c r="O3470" s="10" t="str">
        <f t="array" ref="O3470">IFERROR(XLOOKUP(G3470,'Tipo de Carga'!A:A,'Tipo de Carga'!C:C))</f>
        <v>Diesel</v>
      </c>
    </row>
    <row r="3471">
      <c r="A3471" s="16">
        <v>2028.0</v>
      </c>
      <c r="B3471" s="10" t="str">
        <f t="array" ref="B3471">IFERROR(XLOOKUP(A3471,'Asignacion Feb'!A:A,'Asignacion Feb'!C:C))</f>
        <v>MeLi Dedicado Merida</v>
      </c>
      <c r="C3471" s="10" t="str">
        <f t="array" ref="C3471">IFERROR(XLOOKUP(A3471,'Asignacion Feb'!A:A,'Asignacion Feb'!B:B))</f>
        <v>EC-05</v>
      </c>
      <c r="D3471" s="28">
        <v>45691.0</v>
      </c>
      <c r="E3471" s="16" t="s">
        <v>94</v>
      </c>
      <c r="F3471" s="10" t="str">
        <f t="array" ref="F3471">IFERROR(XLOOKUP(E3471,Operadores!A:A,Operadores!B:B))</f>
        <v>RODALE</v>
      </c>
      <c r="G3471" s="16" t="s">
        <v>39</v>
      </c>
      <c r="H3471" s="13">
        <v>20.4273</v>
      </c>
      <c r="I3471" s="18">
        <v>465.0</v>
      </c>
      <c r="J3471" s="15">
        <f t="shared" si="5"/>
        <v>9498.6945</v>
      </c>
      <c r="K3471" s="10" t="str">
        <f t="array" ref="K3471">IFERROR(XLOOKUP(G3471,'Tipo de Carga'!A:A,'Tipo de Carga'!B:B))</f>
        <v>Autoabasto</v>
      </c>
      <c r="L3471" s="10">
        <f t="shared" si="2"/>
        <v>6</v>
      </c>
      <c r="M3471" s="10">
        <f t="shared" si="3"/>
        <v>3</v>
      </c>
      <c r="N3471" s="10">
        <f t="shared" si="4"/>
        <v>2</v>
      </c>
      <c r="O3471" s="10" t="str">
        <f t="array" ref="O3471">IFERROR(XLOOKUP(G3471,'Tipo de Carga'!A:A,'Tipo de Carga'!C:C))</f>
        <v>Diesel</v>
      </c>
    </row>
    <row r="3472">
      <c r="A3472" s="16">
        <v>1728.0</v>
      </c>
      <c r="B3472" s="10" t="str">
        <f t="array" ref="B3472">IFERROR(XLOOKUP(A3472,'Asignacion Feb'!A:A,'Asignacion Feb'!C:C))</f>
        <v>Wm Full</v>
      </c>
      <c r="C3472" s="10" t="str">
        <f t="array" ref="C3472">IFERROR(XLOOKUP(A3472,'Asignacion Feb'!A:A,'Asignacion Feb'!B:B))</f>
        <v>EC-08</v>
      </c>
      <c r="D3472" s="28">
        <v>45691.0</v>
      </c>
      <c r="E3472" s="16" t="s">
        <v>93</v>
      </c>
      <c r="F3472" s="10" t="str">
        <f t="array" ref="F3472">IFERROR(XLOOKUP(E3472,Operadores!A:A,Operadores!B:B))</f>
        <v>MARJO13</v>
      </c>
      <c r="G3472" s="16" t="s">
        <v>39</v>
      </c>
      <c r="H3472" s="13">
        <v>20.4273</v>
      </c>
      <c r="I3472" s="18">
        <v>402.0</v>
      </c>
      <c r="J3472" s="15">
        <f t="shared" si="5"/>
        <v>8211.7746</v>
      </c>
      <c r="K3472" s="10" t="str">
        <f t="array" ref="K3472">IFERROR(XLOOKUP(G3472,'Tipo de Carga'!A:A,'Tipo de Carga'!B:B))</f>
        <v>Autoabasto</v>
      </c>
      <c r="L3472" s="10">
        <f t="shared" si="2"/>
        <v>6</v>
      </c>
      <c r="M3472" s="10">
        <f t="shared" si="3"/>
        <v>3</v>
      </c>
      <c r="N3472" s="10">
        <f t="shared" si="4"/>
        <v>2</v>
      </c>
      <c r="O3472" s="10" t="str">
        <f t="array" ref="O3472">IFERROR(XLOOKUP(G3472,'Tipo de Carga'!A:A,'Tipo de Carga'!C:C))</f>
        <v>Diesel</v>
      </c>
    </row>
    <row r="3473">
      <c r="A3473" s="16">
        <v>1826.0</v>
      </c>
      <c r="B3473" s="10" t="str">
        <f t="array" ref="B3473">IFERROR(XLOOKUP(A3473,'Asignacion Feb'!A:A,'Asignacion Feb'!C:C))</f>
        <v>Wm Full</v>
      </c>
      <c r="C3473" s="10" t="str">
        <f t="array" ref="C3473">IFERROR(XLOOKUP(A3473,'Asignacion Feb'!A:A,'Asignacion Feb'!B:B))</f>
        <v>EC-08</v>
      </c>
      <c r="D3473" s="28">
        <v>45691.0</v>
      </c>
      <c r="E3473" s="16" t="s">
        <v>432</v>
      </c>
      <c r="F3473" s="10" t="str">
        <f t="array" ref="F3473">IFERROR(XLOOKUP(E3473,Operadores!A:A,Operadores!B:B))</f>
        <v>VAZISA</v>
      </c>
      <c r="G3473" s="16" t="s">
        <v>39</v>
      </c>
      <c r="H3473" s="13">
        <v>20.4273</v>
      </c>
      <c r="I3473" s="18">
        <v>378.0</v>
      </c>
      <c r="J3473" s="15">
        <f t="shared" si="5"/>
        <v>7721.5194</v>
      </c>
      <c r="K3473" s="10" t="str">
        <f t="array" ref="K3473">IFERROR(XLOOKUP(G3473,'Tipo de Carga'!A:A,'Tipo de Carga'!B:B))</f>
        <v>Autoabasto</v>
      </c>
      <c r="L3473" s="10">
        <f t="shared" si="2"/>
        <v>6</v>
      </c>
      <c r="M3473" s="10">
        <f t="shared" si="3"/>
        <v>3</v>
      </c>
      <c r="N3473" s="10">
        <f t="shared" si="4"/>
        <v>2</v>
      </c>
      <c r="O3473" s="10" t="str">
        <f t="array" ref="O3473">IFERROR(XLOOKUP(G3473,'Tipo de Carga'!A:A,'Tipo de Carga'!C:C))</f>
        <v>Diesel</v>
      </c>
    </row>
    <row r="3474">
      <c r="A3474" s="16">
        <v>1705.0</v>
      </c>
      <c r="B3474" s="10" t="str">
        <f t="array" ref="B3474">IFERROR(XLOOKUP(A3474,'Asignacion Feb'!A:A,'Asignacion Feb'!C:C))</f>
        <v>Wm Full</v>
      </c>
      <c r="C3474" s="10" t="str">
        <f t="array" ref="C3474">IFERROR(XLOOKUP(A3474,'Asignacion Feb'!A:A,'Asignacion Feb'!B:B))</f>
        <v>EC-08</v>
      </c>
      <c r="D3474" s="28">
        <v>45691.0</v>
      </c>
      <c r="E3474" s="16" t="s">
        <v>348</v>
      </c>
      <c r="F3474" s="10" t="str">
        <f t="array" ref="F3474">IFERROR(XLOOKUP(E3474,Operadores!A:A,Operadores!B:B))</f>
        <v>PERVIC</v>
      </c>
      <c r="G3474" s="16" t="s">
        <v>39</v>
      </c>
      <c r="H3474" s="13">
        <v>20.4273</v>
      </c>
      <c r="I3474" s="18">
        <v>437.0</v>
      </c>
      <c r="J3474" s="15">
        <f t="shared" si="5"/>
        <v>8926.7301</v>
      </c>
      <c r="K3474" s="10" t="str">
        <f t="array" ref="K3474">IFERROR(XLOOKUP(G3474,'Tipo de Carga'!A:A,'Tipo de Carga'!B:B))</f>
        <v>Autoabasto</v>
      </c>
      <c r="L3474" s="10">
        <f t="shared" si="2"/>
        <v>6</v>
      </c>
      <c r="M3474" s="10">
        <f t="shared" si="3"/>
        <v>3</v>
      </c>
      <c r="N3474" s="10">
        <f t="shared" si="4"/>
        <v>2</v>
      </c>
      <c r="O3474" s="10" t="str">
        <f t="array" ref="O3474">IFERROR(XLOOKUP(G3474,'Tipo de Carga'!A:A,'Tipo de Carga'!C:C))</f>
        <v>Diesel</v>
      </c>
    </row>
    <row r="3475">
      <c r="A3475" s="16">
        <v>1820.0</v>
      </c>
      <c r="B3475" s="10" t="str">
        <f t="array" ref="B3475">IFERROR(XLOOKUP(A3475,'Asignacion Feb'!A:A,'Asignacion Feb'!C:C))</f>
        <v>Wm Full</v>
      </c>
      <c r="C3475" s="10" t="str">
        <f t="array" ref="C3475">IFERROR(XLOOKUP(A3475,'Asignacion Feb'!A:A,'Asignacion Feb'!B:B))</f>
        <v>EC-08</v>
      </c>
      <c r="D3475" s="28">
        <v>45691.0</v>
      </c>
      <c r="E3475" s="16" t="s">
        <v>167</v>
      </c>
      <c r="F3475" s="10" t="str">
        <f t="array" ref="F3475">IFERROR(XLOOKUP(E3475,Operadores!A:A,Operadores!B:B))</f>
        <v>CAMVI01</v>
      </c>
      <c r="G3475" s="16" t="s">
        <v>39</v>
      </c>
      <c r="H3475" s="13">
        <v>20.4273</v>
      </c>
      <c r="I3475" s="18">
        <v>381.0</v>
      </c>
      <c r="J3475" s="15">
        <f t="shared" si="5"/>
        <v>7782.8013</v>
      </c>
      <c r="K3475" s="10" t="str">
        <f t="array" ref="K3475">IFERROR(XLOOKUP(G3475,'Tipo de Carga'!A:A,'Tipo de Carga'!B:B))</f>
        <v>Autoabasto</v>
      </c>
      <c r="L3475" s="10">
        <f t="shared" si="2"/>
        <v>6</v>
      </c>
      <c r="M3475" s="10">
        <f t="shared" si="3"/>
        <v>3</v>
      </c>
      <c r="N3475" s="10">
        <f t="shared" si="4"/>
        <v>2</v>
      </c>
      <c r="O3475" s="10" t="str">
        <f t="array" ref="O3475">IFERROR(XLOOKUP(G3475,'Tipo de Carga'!A:A,'Tipo de Carga'!C:C))</f>
        <v>Diesel</v>
      </c>
    </row>
    <row r="3476">
      <c r="A3476" s="16">
        <v>1715.0</v>
      </c>
      <c r="B3476" s="10" t="str">
        <f t="array" ref="B3476">IFERROR(XLOOKUP(A3476,'Asignacion Feb'!A:A,'Asignacion Feb'!C:C))</f>
        <v>Wm Full</v>
      </c>
      <c r="C3476" s="10" t="str">
        <f t="array" ref="C3476">IFERROR(XLOOKUP(A3476,'Asignacion Feb'!A:A,'Asignacion Feb'!B:B))</f>
        <v>EC-08</v>
      </c>
      <c r="D3476" s="28">
        <v>45691.0</v>
      </c>
      <c r="E3476" s="16" t="s">
        <v>96</v>
      </c>
      <c r="F3476" s="10" t="str">
        <f t="array" ref="F3476">IFERROR(XLOOKUP(E3476,Operadores!A:A,Operadores!B:B))</f>
        <v>LEOJAI</v>
      </c>
      <c r="G3476" s="16" t="s">
        <v>39</v>
      </c>
      <c r="H3476" s="13">
        <v>20.4273</v>
      </c>
      <c r="I3476" s="18">
        <v>381.0</v>
      </c>
      <c r="J3476" s="15">
        <f t="shared" si="5"/>
        <v>7782.8013</v>
      </c>
      <c r="K3476" s="10" t="str">
        <f t="array" ref="K3476">IFERROR(XLOOKUP(G3476,'Tipo de Carga'!A:A,'Tipo de Carga'!B:B))</f>
        <v>Autoabasto</v>
      </c>
      <c r="L3476" s="10">
        <f t="shared" si="2"/>
        <v>6</v>
      </c>
      <c r="M3476" s="10">
        <f t="shared" si="3"/>
        <v>3</v>
      </c>
      <c r="N3476" s="10">
        <f t="shared" si="4"/>
        <v>2</v>
      </c>
      <c r="O3476" s="10" t="str">
        <f t="array" ref="O3476">IFERROR(XLOOKUP(G3476,'Tipo de Carga'!A:A,'Tipo de Carga'!C:C))</f>
        <v>Diesel</v>
      </c>
    </row>
    <row r="3477">
      <c r="A3477" s="16">
        <v>1813.0</v>
      </c>
      <c r="B3477" s="10" t="str">
        <f t="array" ref="B3477">IFERROR(XLOOKUP(A3477,'Asignacion Feb'!A:A,'Asignacion Feb'!C:C))</f>
        <v>Wm Full</v>
      </c>
      <c r="C3477" s="10" t="str">
        <f t="array" ref="C3477">IFERROR(XLOOKUP(A3477,'Asignacion Feb'!A:A,'Asignacion Feb'!B:B))</f>
        <v>EC-08</v>
      </c>
      <c r="D3477" s="28">
        <v>45691.0</v>
      </c>
      <c r="E3477" s="16" t="s">
        <v>100</v>
      </c>
      <c r="F3477" s="10" t="str">
        <f t="array" ref="F3477">IFERROR(XLOOKUP(E3477,Operadores!A:A,Operadores!B:B))</f>
        <v>ALFEDI</v>
      </c>
      <c r="G3477" s="16" t="s">
        <v>39</v>
      </c>
      <c r="H3477" s="13">
        <v>20.4273</v>
      </c>
      <c r="I3477" s="18">
        <v>361.0</v>
      </c>
      <c r="J3477" s="15">
        <f t="shared" si="5"/>
        <v>7374.2553</v>
      </c>
      <c r="K3477" s="10" t="str">
        <f t="array" ref="K3477">IFERROR(XLOOKUP(G3477,'Tipo de Carga'!A:A,'Tipo de Carga'!B:B))</f>
        <v>Autoabasto</v>
      </c>
      <c r="L3477" s="10">
        <f t="shared" si="2"/>
        <v>6</v>
      </c>
      <c r="M3477" s="10">
        <f t="shared" si="3"/>
        <v>3</v>
      </c>
      <c r="N3477" s="10">
        <f t="shared" si="4"/>
        <v>2</v>
      </c>
      <c r="O3477" s="10" t="str">
        <f t="array" ref="O3477">IFERROR(XLOOKUP(G3477,'Tipo de Carga'!A:A,'Tipo de Carga'!C:C))</f>
        <v>Diesel</v>
      </c>
    </row>
    <row r="3478">
      <c r="A3478" s="16">
        <v>1854.0</v>
      </c>
      <c r="B3478" s="10" t="str">
        <f t="array" ref="B3478">IFERROR(XLOOKUP(A3478,'Asignacion Feb'!A:A,'Asignacion Feb'!C:C))</f>
        <v>Hisense</v>
      </c>
      <c r="C3478" s="10" t="str">
        <f t="array" ref="C3478">IFERROR(XLOOKUP(A3478,'Asignacion Feb'!A:A,'Asignacion Feb'!B:B))</f>
        <v>EC-02</v>
      </c>
      <c r="D3478" s="28">
        <v>45691.0</v>
      </c>
      <c r="E3478" s="16" t="s">
        <v>181</v>
      </c>
      <c r="F3478" s="10" t="str">
        <f t="array" ref="F3478">IFERROR(XLOOKUP(E3478,Operadores!A:A,Operadores!B:B))</f>
        <v>CARMAUX</v>
      </c>
      <c r="G3478" s="16" t="s">
        <v>39</v>
      </c>
      <c r="H3478" s="13">
        <v>20.4273</v>
      </c>
      <c r="I3478" s="18">
        <v>245.0</v>
      </c>
      <c r="J3478" s="15">
        <f t="shared" si="5"/>
        <v>5004.6885</v>
      </c>
      <c r="K3478" s="10" t="str">
        <f t="array" ref="K3478">IFERROR(XLOOKUP(G3478,'Tipo de Carga'!A:A,'Tipo de Carga'!B:B))</f>
        <v>Autoabasto</v>
      </c>
      <c r="L3478" s="10">
        <f t="shared" si="2"/>
        <v>6</v>
      </c>
      <c r="M3478" s="10">
        <f t="shared" si="3"/>
        <v>3</v>
      </c>
      <c r="N3478" s="10">
        <f t="shared" si="4"/>
        <v>2</v>
      </c>
      <c r="O3478" s="10" t="str">
        <f t="array" ref="O3478">IFERROR(XLOOKUP(G3478,'Tipo de Carga'!A:A,'Tipo de Carga'!C:C))</f>
        <v>Diesel</v>
      </c>
    </row>
    <row r="3479">
      <c r="A3479" s="16">
        <v>1737.0</v>
      </c>
      <c r="B3479" s="10" t="str">
        <f t="array" ref="B3479">IFERROR(XLOOKUP(A3479,'Asignacion Feb'!A:A,'Asignacion Feb'!C:C))</f>
        <v>Wm Sencillo</v>
      </c>
      <c r="C3479" s="10" t="str">
        <f t="array" ref="C3479">IFERROR(XLOOKUP(A3479,'Asignacion Feb'!A:A,'Asignacion Feb'!B:B))</f>
        <v>EC-08</v>
      </c>
      <c r="D3479" s="28">
        <v>45691.0</v>
      </c>
      <c r="E3479" s="16" t="s">
        <v>421</v>
      </c>
      <c r="F3479" s="10" t="str">
        <f t="array" ref="F3479">IFERROR(XLOOKUP(E3479,Operadores!A:A,Operadores!B:B))</f>
        <v>GARERW</v>
      </c>
      <c r="G3479" s="16" t="s">
        <v>39</v>
      </c>
      <c r="H3479" s="13">
        <v>20.4273</v>
      </c>
      <c r="I3479" s="18">
        <v>254.0</v>
      </c>
      <c r="J3479" s="15">
        <f t="shared" si="5"/>
        <v>5188.5342</v>
      </c>
      <c r="K3479" s="10" t="str">
        <f t="array" ref="K3479">IFERROR(XLOOKUP(G3479,'Tipo de Carga'!A:A,'Tipo de Carga'!B:B))</f>
        <v>Autoabasto</v>
      </c>
      <c r="L3479" s="10">
        <f t="shared" si="2"/>
        <v>6</v>
      </c>
      <c r="M3479" s="10">
        <f t="shared" si="3"/>
        <v>3</v>
      </c>
      <c r="N3479" s="10">
        <f t="shared" si="4"/>
        <v>2</v>
      </c>
      <c r="O3479" s="10" t="str">
        <f t="array" ref="O3479">IFERROR(XLOOKUP(G3479,'Tipo de Carga'!A:A,'Tipo de Carga'!C:C))</f>
        <v>Diesel</v>
      </c>
    </row>
    <row r="3480">
      <c r="A3480" s="16">
        <v>2031.0</v>
      </c>
      <c r="B3480" s="10" t="str">
        <f t="array" ref="B3480">IFERROR(XLOOKUP(A3480,'Asignacion Feb'!A:A,'Asignacion Feb'!C:C))</f>
        <v>MeLi Dedicado Merida</v>
      </c>
      <c r="C3480" s="10" t="str">
        <f t="array" ref="C3480">IFERROR(XLOOKUP(A3480,'Asignacion Feb'!A:A,'Asignacion Feb'!B:B))</f>
        <v>EC-05</v>
      </c>
      <c r="D3480" s="28">
        <v>45691.0</v>
      </c>
      <c r="E3480" s="16" t="s">
        <v>92</v>
      </c>
      <c r="F3480" s="10" t="str">
        <f t="array" ref="F3480">IFERROR(XLOOKUP(E3480,Operadores!A:A,Operadores!B:B))</f>
        <v>SARJO</v>
      </c>
      <c r="G3480" s="16" t="s">
        <v>39</v>
      </c>
      <c r="H3480" s="13">
        <v>20.4273</v>
      </c>
      <c r="I3480" s="18">
        <v>225.0</v>
      </c>
      <c r="J3480" s="15">
        <f t="shared" si="5"/>
        <v>4596.1425</v>
      </c>
      <c r="K3480" s="10" t="str">
        <f t="array" ref="K3480">IFERROR(XLOOKUP(G3480,'Tipo de Carga'!A:A,'Tipo de Carga'!B:B))</f>
        <v>Autoabasto</v>
      </c>
      <c r="L3480" s="10">
        <f t="shared" si="2"/>
        <v>6</v>
      </c>
      <c r="M3480" s="10">
        <f t="shared" si="3"/>
        <v>3</v>
      </c>
      <c r="N3480" s="10">
        <f t="shared" si="4"/>
        <v>2</v>
      </c>
      <c r="O3480" s="10" t="str">
        <f t="array" ref="O3480">IFERROR(XLOOKUP(G3480,'Tipo de Carga'!A:A,'Tipo de Carga'!C:C))</f>
        <v>Diesel</v>
      </c>
    </row>
    <row r="3481">
      <c r="A3481" s="16">
        <v>2001.0</v>
      </c>
      <c r="B3481" s="10" t="str">
        <f t="array" ref="B3481">IFERROR(XLOOKUP(A3481,'Asignacion Feb'!A:A,'Asignacion Feb'!C:C))</f>
        <v>MeLi Dedicado Merida</v>
      </c>
      <c r="C3481" s="10" t="str">
        <f t="array" ref="C3481">IFERROR(XLOOKUP(A3481,'Asignacion Feb'!A:A,'Asignacion Feb'!B:B))</f>
        <v>EC-05</v>
      </c>
      <c r="D3481" s="28">
        <v>45691.0</v>
      </c>
      <c r="E3481" s="16" t="s">
        <v>362</v>
      </c>
      <c r="F3481" s="10" t="str">
        <f t="array" ref="F3481">IFERROR(XLOOKUP(E3481,Operadores!A:A,Operadores!B:B))</f>
        <v>TRESER</v>
      </c>
      <c r="G3481" s="16" t="s">
        <v>39</v>
      </c>
      <c r="H3481" s="13">
        <v>20.4273</v>
      </c>
      <c r="I3481" s="18">
        <v>400.0</v>
      </c>
      <c r="J3481" s="15">
        <f t="shared" si="5"/>
        <v>8170.92</v>
      </c>
      <c r="K3481" s="10" t="str">
        <f t="array" ref="K3481">IFERROR(XLOOKUP(G3481,'Tipo de Carga'!A:A,'Tipo de Carga'!B:B))</f>
        <v>Autoabasto</v>
      </c>
      <c r="L3481" s="10">
        <f t="shared" si="2"/>
        <v>6</v>
      </c>
      <c r="M3481" s="10">
        <f t="shared" si="3"/>
        <v>3</v>
      </c>
      <c r="N3481" s="10">
        <f t="shared" si="4"/>
        <v>2</v>
      </c>
      <c r="O3481" s="10" t="str">
        <f t="array" ref="O3481">IFERROR(XLOOKUP(G3481,'Tipo de Carga'!A:A,'Tipo de Carga'!C:C))</f>
        <v>Diesel</v>
      </c>
    </row>
    <row r="3482">
      <c r="A3482" s="16">
        <v>2029.0</v>
      </c>
      <c r="B3482" s="10" t="str">
        <f t="array" ref="B3482">IFERROR(XLOOKUP(A3482,'Asignacion Feb'!A:A,'Asignacion Feb'!C:C))</f>
        <v>MeLi Dedicado Merida</v>
      </c>
      <c r="C3482" s="10" t="str">
        <f t="array" ref="C3482">IFERROR(XLOOKUP(A3482,'Asignacion Feb'!A:A,'Asignacion Feb'!B:B))</f>
        <v>EC-05</v>
      </c>
      <c r="D3482" s="28">
        <v>45691.0</v>
      </c>
      <c r="E3482" s="16" t="s">
        <v>22</v>
      </c>
      <c r="F3482" s="10" t="str">
        <f t="array" ref="F3482">IFERROR(XLOOKUP(E3482,Operadores!A:A,Operadores!B:B))</f>
        <v>AGUMAU</v>
      </c>
      <c r="G3482" s="16" t="s">
        <v>39</v>
      </c>
      <c r="H3482" s="13">
        <v>20.4273</v>
      </c>
      <c r="I3482" s="18">
        <v>430.0</v>
      </c>
      <c r="J3482" s="15">
        <f t="shared" si="5"/>
        <v>8783.739</v>
      </c>
      <c r="K3482" s="10" t="str">
        <f t="array" ref="K3482">IFERROR(XLOOKUP(G3482,'Tipo de Carga'!A:A,'Tipo de Carga'!B:B))</f>
        <v>Autoabasto</v>
      </c>
      <c r="L3482" s="10">
        <f t="shared" si="2"/>
        <v>6</v>
      </c>
      <c r="M3482" s="10">
        <f t="shared" si="3"/>
        <v>3</v>
      </c>
      <c r="N3482" s="10">
        <f t="shared" si="4"/>
        <v>2</v>
      </c>
      <c r="O3482" s="10" t="str">
        <f t="array" ref="O3482">IFERROR(XLOOKUP(G3482,'Tipo de Carga'!A:A,'Tipo de Carga'!C:C))</f>
        <v>Diesel</v>
      </c>
    </row>
    <row r="3483">
      <c r="A3483" s="16">
        <v>2021.0</v>
      </c>
      <c r="B3483" s="10" t="str">
        <f t="array" ref="B3483">IFERROR(XLOOKUP(A3483,'Asignacion Feb'!A:A,'Asignacion Feb'!C:C))</f>
        <v>MeLi Dedicado Merida</v>
      </c>
      <c r="C3483" s="10" t="str">
        <f t="array" ref="C3483">IFERROR(XLOOKUP(A3483,'Asignacion Feb'!A:A,'Asignacion Feb'!B:B))</f>
        <v>EC-05</v>
      </c>
      <c r="D3483" s="28">
        <v>45691.0</v>
      </c>
      <c r="E3483" s="16" t="s">
        <v>179</v>
      </c>
      <c r="F3483" s="10" t="str">
        <f t="array" ref="F3483">IFERROR(XLOOKUP(E3483,Operadores!A:A,Operadores!B:B))</f>
        <v>GUTIRV</v>
      </c>
      <c r="G3483" s="16" t="s">
        <v>39</v>
      </c>
      <c r="H3483" s="13">
        <v>20.4273</v>
      </c>
      <c r="I3483" s="18">
        <v>220.0</v>
      </c>
      <c r="J3483" s="15">
        <f t="shared" si="5"/>
        <v>4494.006</v>
      </c>
      <c r="K3483" s="10" t="str">
        <f t="array" ref="K3483">IFERROR(XLOOKUP(G3483,'Tipo de Carga'!A:A,'Tipo de Carga'!B:B))</f>
        <v>Autoabasto</v>
      </c>
      <c r="L3483" s="10">
        <f t="shared" si="2"/>
        <v>6</v>
      </c>
      <c r="M3483" s="10">
        <f t="shared" si="3"/>
        <v>3</v>
      </c>
      <c r="N3483" s="10">
        <f t="shared" si="4"/>
        <v>2</v>
      </c>
      <c r="O3483" s="10" t="str">
        <f t="array" ref="O3483">IFERROR(XLOOKUP(G3483,'Tipo de Carga'!A:A,'Tipo de Carga'!C:C))</f>
        <v>Diesel</v>
      </c>
    </row>
    <row r="3484">
      <c r="A3484" s="16">
        <v>1798.0</v>
      </c>
      <c r="B3484" s="10" t="str">
        <f t="array" ref="B3484">IFERROR(XLOOKUP(A3484,'Asignacion Feb'!A:A,'Asignacion Feb'!C:C))</f>
        <v>Wm Full</v>
      </c>
      <c r="C3484" s="10" t="str">
        <f t="array" ref="C3484">IFERROR(XLOOKUP(A3484,'Asignacion Feb'!A:A,'Asignacion Feb'!B:B))</f>
        <v>EC-08</v>
      </c>
      <c r="D3484" s="28">
        <v>45691.0</v>
      </c>
      <c r="E3484" s="16" t="s">
        <v>42</v>
      </c>
      <c r="F3484" s="10" t="str">
        <f t="array" ref="F3484">IFERROR(XLOOKUP(E3484,Operadores!A:A,Operadores!B:B))</f>
        <v>COPJAI</v>
      </c>
      <c r="G3484" s="16" t="s">
        <v>39</v>
      </c>
      <c r="H3484" s="13">
        <v>20.4273</v>
      </c>
      <c r="I3484" s="18">
        <v>699.0</v>
      </c>
      <c r="J3484" s="15">
        <f t="shared" si="5"/>
        <v>14278.6827</v>
      </c>
      <c r="K3484" s="10" t="str">
        <f t="array" ref="K3484">IFERROR(XLOOKUP(G3484,'Tipo de Carga'!A:A,'Tipo de Carga'!B:B))</f>
        <v>Autoabasto</v>
      </c>
      <c r="L3484" s="10">
        <f t="shared" si="2"/>
        <v>6</v>
      </c>
      <c r="M3484" s="10">
        <f t="shared" si="3"/>
        <v>3</v>
      </c>
      <c r="N3484" s="10">
        <f t="shared" si="4"/>
        <v>2</v>
      </c>
      <c r="O3484" s="10" t="str">
        <f t="array" ref="O3484">IFERROR(XLOOKUP(G3484,'Tipo de Carga'!A:A,'Tipo de Carga'!C:C))</f>
        <v>Diesel</v>
      </c>
    </row>
    <row r="3485">
      <c r="A3485" s="16">
        <v>2009.0</v>
      </c>
      <c r="B3485" s="10" t="str">
        <f t="array" ref="B3485">IFERROR(XLOOKUP(A3485,'Asignacion Feb'!A:A,'Asignacion Feb'!C:C))</f>
        <v>MeLi Dedicado Merida</v>
      </c>
      <c r="C3485" s="10" t="str">
        <f t="array" ref="C3485">IFERROR(XLOOKUP(A3485,'Asignacion Feb'!A:A,'Asignacion Feb'!B:B))</f>
        <v>EC-05</v>
      </c>
      <c r="D3485" s="28">
        <v>45691.0</v>
      </c>
      <c r="E3485" s="16" t="s">
        <v>166</v>
      </c>
      <c r="F3485" s="10" t="str">
        <f t="array" ref="F3485">IFERROR(XLOOKUP(E3485,Operadores!A:A,Operadores!B:B))</f>
        <v>GONCAR01</v>
      </c>
      <c r="G3485" s="16" t="s">
        <v>39</v>
      </c>
      <c r="H3485" s="13">
        <v>20.4273</v>
      </c>
      <c r="I3485" s="18">
        <v>432.0</v>
      </c>
      <c r="J3485" s="15">
        <f t="shared" si="5"/>
        <v>8824.5936</v>
      </c>
      <c r="K3485" s="10" t="str">
        <f t="array" ref="K3485">IFERROR(XLOOKUP(G3485,'Tipo de Carga'!A:A,'Tipo de Carga'!B:B))</f>
        <v>Autoabasto</v>
      </c>
      <c r="L3485" s="10">
        <f t="shared" si="2"/>
        <v>6</v>
      </c>
      <c r="M3485" s="10">
        <f t="shared" si="3"/>
        <v>3</v>
      </c>
      <c r="N3485" s="10">
        <f t="shared" si="4"/>
        <v>2</v>
      </c>
      <c r="O3485" s="10" t="str">
        <f t="array" ref="O3485">IFERROR(XLOOKUP(G3485,'Tipo de Carga'!A:A,'Tipo de Carga'!C:C))</f>
        <v>Diesel</v>
      </c>
    </row>
    <row r="3486">
      <c r="A3486" s="16">
        <v>1887.0</v>
      </c>
      <c r="B3486" s="10" t="str">
        <f t="array" ref="B3486">IFERROR(XLOOKUP(A3486,'Asignacion Feb'!A:A,'Asignacion Feb'!C:C))</f>
        <v>Circuitos</v>
      </c>
      <c r="C3486" s="10" t="str">
        <f t="array" ref="C3486">IFERROR(XLOOKUP(A3486,'Asignacion Feb'!A:A,'Asignacion Feb'!B:B))</f>
        <v>EC-03</v>
      </c>
      <c r="D3486" s="28">
        <v>45691.0</v>
      </c>
      <c r="E3486" s="16" t="s">
        <v>375</v>
      </c>
      <c r="F3486" s="10" t="str">
        <f t="array" ref="F3486">IFERROR(XLOOKUP(E3486,Operadores!A:A,Operadores!B:B))</f>
        <v>NARCA</v>
      </c>
      <c r="G3486" s="16" t="s">
        <v>39</v>
      </c>
      <c r="H3486" s="13">
        <v>20.4273</v>
      </c>
      <c r="I3486" s="18">
        <v>737.0</v>
      </c>
      <c r="J3486" s="15">
        <f t="shared" si="5"/>
        <v>15054.9201</v>
      </c>
      <c r="K3486" s="10" t="str">
        <f t="array" ref="K3486">IFERROR(XLOOKUP(G3486,'Tipo de Carga'!A:A,'Tipo de Carga'!B:B))</f>
        <v>Autoabasto</v>
      </c>
      <c r="L3486" s="10">
        <f t="shared" si="2"/>
        <v>6</v>
      </c>
      <c r="M3486" s="10">
        <f t="shared" si="3"/>
        <v>3</v>
      </c>
      <c r="N3486" s="10">
        <f t="shared" si="4"/>
        <v>2</v>
      </c>
      <c r="O3486" s="10" t="str">
        <f t="array" ref="O3486">IFERROR(XLOOKUP(G3486,'Tipo de Carga'!A:A,'Tipo de Carga'!C:C))</f>
        <v>Diesel</v>
      </c>
    </row>
    <row r="3487">
      <c r="A3487" s="16">
        <v>1992.0</v>
      </c>
      <c r="B3487" s="10" t="str">
        <f t="array" ref="B3487">IFERROR(XLOOKUP(A3487,'Asignacion Feb'!A:A,'Asignacion Feb'!C:C))</f>
        <v>MeLi Dedicado TD</v>
      </c>
      <c r="C3487" s="10" t="str">
        <f t="array" ref="C3487">IFERROR(XLOOKUP(A3487,'Asignacion Feb'!A:A,'Asignacion Feb'!B:B))</f>
        <v>EC-05</v>
      </c>
      <c r="D3487" s="28">
        <v>45691.0</v>
      </c>
      <c r="E3487" s="19" t="s">
        <v>44</v>
      </c>
      <c r="F3487" s="10" t="str">
        <f t="array" ref="F3487">IFERROR(XLOOKUP(E3487,Operadores!A:A,Operadores!B:B))</f>
        <v>BONAR</v>
      </c>
      <c r="G3487" s="16" t="s">
        <v>103</v>
      </c>
      <c r="H3487" s="13">
        <v>26.89</v>
      </c>
      <c r="I3487" s="18">
        <v>446.0</v>
      </c>
      <c r="J3487" s="15">
        <f t="shared" si="5"/>
        <v>11992.94</v>
      </c>
      <c r="K3487" s="10" t="str">
        <f t="array" ref="K3487">IFERROR(XLOOKUP(G3487,'Tipo de Carga'!A:A,'Tipo de Carga'!B:B))</f>
        <v>Ticket</v>
      </c>
      <c r="L3487" s="10">
        <f t="shared" si="2"/>
        <v>6</v>
      </c>
      <c r="M3487" s="10">
        <f t="shared" si="3"/>
        <v>3</v>
      </c>
      <c r="N3487" s="10">
        <f t="shared" si="4"/>
        <v>2</v>
      </c>
      <c r="O3487" s="10" t="str">
        <f t="array" ref="O3487">IFERROR(XLOOKUP(G3487,'Tipo de Carga'!A:A,'Tipo de Carga'!C:C))</f>
        <v>Diesel</v>
      </c>
    </row>
    <row r="3488">
      <c r="A3488" s="16">
        <v>1956.0</v>
      </c>
      <c r="B3488" s="10" t="str">
        <f t="array" ref="B3488">IFERROR(XLOOKUP(A3488,'Asignacion Feb'!A:A,'Asignacion Feb'!C:C))</f>
        <v>MeLi asignado SD</v>
      </c>
      <c r="C3488" s="10" t="str">
        <f t="array" ref="C3488">IFERROR(XLOOKUP(A3488,'Asignacion Feb'!A:A,'Asignacion Feb'!B:B))</f>
        <v>EC-05</v>
      </c>
      <c r="D3488" s="28">
        <v>45691.0</v>
      </c>
      <c r="E3488" s="19" t="s">
        <v>38</v>
      </c>
      <c r="F3488" s="10" t="str">
        <f t="array" ref="F3488">IFERROR(XLOOKUP(E3488,Operadores!A:A,Operadores!B:B))</f>
        <v>BENMAX</v>
      </c>
      <c r="G3488" s="16" t="s">
        <v>103</v>
      </c>
      <c r="H3488" s="13">
        <v>27.48</v>
      </c>
      <c r="I3488" s="18">
        <v>95.0</v>
      </c>
      <c r="J3488" s="15">
        <f t="shared" si="5"/>
        <v>2610.6</v>
      </c>
      <c r="K3488" s="10" t="str">
        <f t="array" ref="K3488">IFERROR(XLOOKUP(G3488,'Tipo de Carga'!A:A,'Tipo de Carga'!B:B))</f>
        <v>Ticket</v>
      </c>
      <c r="L3488" s="10">
        <f t="shared" si="2"/>
        <v>6</v>
      </c>
      <c r="M3488" s="10">
        <f t="shared" si="3"/>
        <v>3</v>
      </c>
      <c r="N3488" s="10">
        <f t="shared" si="4"/>
        <v>2</v>
      </c>
      <c r="O3488" s="10" t="str">
        <f t="array" ref="O3488">IFERROR(XLOOKUP(G3488,'Tipo de Carga'!A:A,'Tipo de Carga'!C:C))</f>
        <v>Diesel</v>
      </c>
    </row>
    <row r="3489">
      <c r="A3489" s="16">
        <v>1942.0</v>
      </c>
      <c r="B3489" s="10" t="str">
        <f t="array" ref="B3489">IFERROR(XLOOKUP(A3489,'Asignacion Feb'!A:A,'Asignacion Feb'!C:C))</f>
        <v>Available EC-01</v>
      </c>
      <c r="C3489" s="10" t="str">
        <f t="array" ref="C3489">IFERROR(XLOOKUP(A3489,'Asignacion Feb'!A:A,'Asignacion Feb'!B:B))</f>
        <v>EC-01</v>
      </c>
      <c r="D3489" s="28">
        <v>45691.0</v>
      </c>
      <c r="E3489" s="16" t="s">
        <v>311</v>
      </c>
      <c r="F3489" s="10" t="str">
        <f t="array" ref="F3489">IFERROR(XLOOKUP(E3489,Operadores!A:A,Operadores!B:B))</f>
        <v>ESGJOS</v>
      </c>
      <c r="G3489" s="16" t="s">
        <v>103</v>
      </c>
      <c r="H3489" s="13">
        <v>26.99</v>
      </c>
      <c r="I3489" s="18">
        <v>571.0</v>
      </c>
      <c r="J3489" s="15">
        <f t="shared" si="5"/>
        <v>15411.29</v>
      </c>
      <c r="K3489" s="10" t="str">
        <f t="array" ref="K3489">IFERROR(XLOOKUP(G3489,'Tipo de Carga'!A:A,'Tipo de Carga'!B:B))</f>
        <v>Ticket</v>
      </c>
      <c r="L3489" s="10">
        <f t="shared" si="2"/>
        <v>6</v>
      </c>
      <c r="M3489" s="10">
        <f t="shared" si="3"/>
        <v>3</v>
      </c>
      <c r="N3489" s="10">
        <f t="shared" si="4"/>
        <v>2</v>
      </c>
      <c r="O3489" s="10" t="str">
        <f t="array" ref="O3489">IFERROR(XLOOKUP(G3489,'Tipo de Carga'!A:A,'Tipo de Carga'!C:C))</f>
        <v>Diesel</v>
      </c>
    </row>
    <row r="3490">
      <c r="A3490" s="16">
        <v>1941.0</v>
      </c>
      <c r="B3490" s="10" t="str">
        <f t="array" ref="B3490">IFERROR(XLOOKUP(A3490,'Asignacion Feb'!A:A,'Asignacion Feb'!C:C))</f>
        <v>Available EC-01</v>
      </c>
      <c r="C3490" s="10" t="str">
        <f t="array" ref="C3490">IFERROR(XLOOKUP(A3490,'Asignacion Feb'!A:A,'Asignacion Feb'!B:B))</f>
        <v>EC-01</v>
      </c>
      <c r="D3490" s="28">
        <v>45691.0</v>
      </c>
      <c r="E3490" s="19" t="s">
        <v>89</v>
      </c>
      <c r="F3490" s="10" t="str">
        <f t="array" ref="F3490">IFERROR(XLOOKUP(E3490,Operadores!A:A,Operadores!B:B))</f>
        <v>QUIULI</v>
      </c>
      <c r="G3490" s="16" t="s">
        <v>103</v>
      </c>
      <c r="H3490" s="13">
        <v>26.99</v>
      </c>
      <c r="I3490" s="18">
        <v>481.0</v>
      </c>
      <c r="J3490" s="15">
        <f t="shared" si="5"/>
        <v>12982.19</v>
      </c>
      <c r="K3490" s="10" t="str">
        <f t="array" ref="K3490">IFERROR(XLOOKUP(G3490,'Tipo de Carga'!A:A,'Tipo de Carga'!B:B))</f>
        <v>Ticket</v>
      </c>
      <c r="L3490" s="10">
        <f t="shared" si="2"/>
        <v>6</v>
      </c>
      <c r="M3490" s="10">
        <f t="shared" si="3"/>
        <v>3</v>
      </c>
      <c r="N3490" s="10">
        <f t="shared" si="4"/>
        <v>2</v>
      </c>
      <c r="O3490" s="10" t="str">
        <f t="array" ref="O3490">IFERROR(XLOOKUP(G3490,'Tipo de Carga'!A:A,'Tipo de Carga'!C:C))</f>
        <v>Diesel</v>
      </c>
    </row>
    <row r="3491">
      <c r="A3491" s="16">
        <v>1768.0</v>
      </c>
      <c r="B3491" s="10" t="str">
        <f t="array" ref="B3491">IFERROR(XLOOKUP(A3491,'Asignacion Feb'!A:A,'Asignacion Feb'!C:C))</f>
        <v>Pipas</v>
      </c>
      <c r="C3491" s="10" t="str">
        <f t="array" ref="C3491">IFERROR(XLOOKUP(A3491,'Asignacion Feb'!A:A,'Asignacion Feb'!B:B))</f>
        <v>EC-02</v>
      </c>
      <c r="D3491" s="28">
        <v>45691.0</v>
      </c>
      <c r="E3491" s="19" t="s">
        <v>303</v>
      </c>
      <c r="F3491" s="10" t="str">
        <f t="array" ref="F3491">IFERROR(XLOOKUP(E3491,Operadores!A:A,Operadores!B:B))</f>
        <v>MARJO08</v>
      </c>
      <c r="G3491" s="16" t="s">
        <v>103</v>
      </c>
      <c r="H3491" s="13">
        <v>25.89</v>
      </c>
      <c r="I3491" s="18">
        <v>185.0</v>
      </c>
      <c r="J3491" s="15">
        <f t="shared" si="5"/>
        <v>4789.65</v>
      </c>
      <c r="K3491" s="10" t="str">
        <f t="array" ref="K3491">IFERROR(XLOOKUP(G3491,'Tipo de Carga'!A:A,'Tipo de Carga'!B:B))</f>
        <v>Ticket</v>
      </c>
      <c r="L3491" s="10">
        <f t="shared" si="2"/>
        <v>6</v>
      </c>
      <c r="M3491" s="10">
        <f t="shared" si="3"/>
        <v>3</v>
      </c>
      <c r="N3491" s="10">
        <f t="shared" si="4"/>
        <v>2</v>
      </c>
      <c r="O3491" s="10" t="str">
        <f t="array" ref="O3491">IFERROR(XLOOKUP(G3491,'Tipo de Carga'!A:A,'Tipo de Carga'!C:C))</f>
        <v>Diesel</v>
      </c>
    </row>
    <row r="3492">
      <c r="A3492" s="16">
        <v>1956.0</v>
      </c>
      <c r="B3492" s="10" t="str">
        <f t="array" ref="B3492">IFERROR(XLOOKUP(A3492,'Asignacion Feb'!A:A,'Asignacion Feb'!C:C))</f>
        <v>MeLi asignado SD</v>
      </c>
      <c r="C3492" s="10" t="str">
        <f t="array" ref="C3492">IFERROR(XLOOKUP(A3492,'Asignacion Feb'!A:A,'Asignacion Feb'!B:B))</f>
        <v>EC-05</v>
      </c>
      <c r="D3492" s="28">
        <v>45691.0</v>
      </c>
      <c r="E3492" s="19" t="s">
        <v>38</v>
      </c>
      <c r="F3492" s="10" t="str">
        <f t="array" ref="F3492">IFERROR(XLOOKUP(E3492,Operadores!A:A,Operadores!B:B))</f>
        <v>BENMAX</v>
      </c>
      <c r="G3492" s="16" t="s">
        <v>103</v>
      </c>
      <c r="H3492" s="13">
        <v>25.69</v>
      </c>
      <c r="I3492" s="18">
        <v>195.0</v>
      </c>
      <c r="J3492" s="15">
        <f t="shared" si="5"/>
        <v>5009.55</v>
      </c>
      <c r="K3492" s="10" t="str">
        <f t="array" ref="K3492">IFERROR(XLOOKUP(G3492,'Tipo de Carga'!A:A,'Tipo de Carga'!B:B))</f>
        <v>Ticket</v>
      </c>
      <c r="L3492" s="10">
        <f t="shared" si="2"/>
        <v>6</v>
      </c>
      <c r="M3492" s="10">
        <f t="shared" si="3"/>
        <v>3</v>
      </c>
      <c r="N3492" s="10">
        <f t="shared" si="4"/>
        <v>2</v>
      </c>
      <c r="O3492" s="10" t="str">
        <f t="array" ref="O3492">IFERROR(XLOOKUP(G3492,'Tipo de Carga'!A:A,'Tipo de Carga'!C:C))</f>
        <v>Diesel</v>
      </c>
    </row>
    <row r="3493">
      <c r="A3493" s="16">
        <v>1738.0</v>
      </c>
      <c r="B3493" s="10" t="str">
        <f t="array" ref="B3493">IFERROR(XLOOKUP(A3493,'Asignacion Feb'!A:A,'Asignacion Feb'!C:C))</f>
        <v>Wm Full</v>
      </c>
      <c r="C3493" s="10" t="str">
        <f t="array" ref="C3493">IFERROR(XLOOKUP(A3493,'Asignacion Feb'!A:A,'Asignacion Feb'!B:B))</f>
        <v>EC-08</v>
      </c>
      <c r="D3493" s="28">
        <v>45691.0</v>
      </c>
      <c r="E3493" s="19" t="s">
        <v>223</v>
      </c>
      <c r="F3493" s="10" t="str">
        <f t="array" ref="F3493">IFERROR(XLOOKUP(E3493,Operadores!A:A,Operadores!B:B))</f>
        <v>PEROMA</v>
      </c>
      <c r="G3493" s="16" t="s">
        <v>103</v>
      </c>
      <c r="H3493" s="13">
        <v>26.99</v>
      </c>
      <c r="I3493" s="18">
        <v>245.0</v>
      </c>
      <c r="J3493" s="15">
        <f t="shared" si="5"/>
        <v>6612.55</v>
      </c>
      <c r="K3493" s="10" t="str">
        <f t="array" ref="K3493">IFERROR(XLOOKUP(G3493,'Tipo de Carga'!A:A,'Tipo de Carga'!B:B))</f>
        <v>Ticket</v>
      </c>
      <c r="L3493" s="10">
        <f t="shared" si="2"/>
        <v>6</v>
      </c>
      <c r="M3493" s="10">
        <f t="shared" si="3"/>
        <v>3</v>
      </c>
      <c r="N3493" s="10">
        <f t="shared" si="4"/>
        <v>2</v>
      </c>
      <c r="O3493" s="10" t="str">
        <f t="array" ref="O3493">IFERROR(XLOOKUP(G3493,'Tipo de Carga'!A:A,'Tipo de Carga'!C:C))</f>
        <v>Diesel</v>
      </c>
    </row>
    <row r="3494">
      <c r="A3494" s="16">
        <v>1947.0</v>
      </c>
      <c r="B3494" s="10" t="str">
        <f t="array" ref="B3494">IFERROR(XLOOKUP(A3494,'Asignacion Feb'!A:A,'Asignacion Feb'!C:C))</f>
        <v>Circuitos</v>
      </c>
      <c r="C3494" s="10" t="str">
        <f t="array" ref="C3494">IFERROR(XLOOKUP(A3494,'Asignacion Feb'!A:A,'Asignacion Feb'!B:B))</f>
        <v>EC-03</v>
      </c>
      <c r="D3494" s="28">
        <v>45692.0</v>
      </c>
      <c r="E3494" s="16" t="s">
        <v>41</v>
      </c>
      <c r="F3494" s="10" t="str">
        <f t="array" ref="F3494">IFERROR(XLOOKUP(E3494,Operadores!A:A,Operadores!B:B))</f>
        <v>DAMOS</v>
      </c>
      <c r="G3494" s="16" t="s">
        <v>17</v>
      </c>
      <c r="H3494" s="13">
        <v>19.40143</v>
      </c>
      <c r="I3494" s="18">
        <v>373.0</v>
      </c>
      <c r="J3494" s="15">
        <f t="shared" si="5"/>
        <v>7236.73339</v>
      </c>
      <c r="K3494" s="10" t="str">
        <f t="array" ref="K3494">IFERROR(XLOOKUP(G3494,'Tipo de Carga'!A:A,'Tipo de Carga'!B:B))</f>
        <v>Autoabasto</v>
      </c>
      <c r="L3494" s="10">
        <f t="shared" si="2"/>
        <v>6</v>
      </c>
      <c r="M3494" s="10">
        <f t="shared" si="3"/>
        <v>4</v>
      </c>
      <c r="N3494" s="10">
        <f t="shared" si="4"/>
        <v>2</v>
      </c>
      <c r="O3494" s="10" t="str">
        <f t="array" ref="O3494">IFERROR(XLOOKUP(G3494,'Tipo de Carga'!A:A,'Tipo de Carga'!C:C))</f>
        <v>Diesel</v>
      </c>
    </row>
    <row r="3495">
      <c r="A3495" s="16">
        <v>1957.0</v>
      </c>
      <c r="B3495" s="10" t="str">
        <f t="array" ref="B3495">IFERROR(XLOOKUP(A3495,'Asignacion Feb'!A:A,'Asignacion Feb'!C:C))</f>
        <v>MeLi asignado SD</v>
      </c>
      <c r="C3495" s="10" t="str">
        <f t="array" ref="C3495">IFERROR(XLOOKUP(A3495,'Asignacion Feb'!A:A,'Asignacion Feb'!B:B))</f>
        <v>EC-05</v>
      </c>
      <c r="D3495" s="28">
        <v>45692.0</v>
      </c>
      <c r="E3495" s="16" t="s">
        <v>90</v>
      </c>
      <c r="F3495" s="10" t="str">
        <f t="array" ref="F3495">IFERROR(XLOOKUP(E3495,Operadores!A:A,Operadores!B:B))</f>
        <v>HERFRA</v>
      </c>
      <c r="G3495" s="16" t="s">
        <v>17</v>
      </c>
      <c r="H3495" s="13">
        <v>19.40143</v>
      </c>
      <c r="I3495" s="18">
        <v>872.0</v>
      </c>
      <c r="J3495" s="15">
        <f t="shared" si="5"/>
        <v>16918.04696</v>
      </c>
      <c r="K3495" s="10" t="str">
        <f t="array" ref="K3495">IFERROR(XLOOKUP(G3495,'Tipo de Carga'!A:A,'Tipo de Carga'!B:B))</f>
        <v>Autoabasto</v>
      </c>
      <c r="L3495" s="10">
        <f t="shared" si="2"/>
        <v>6</v>
      </c>
      <c r="M3495" s="10">
        <f t="shared" si="3"/>
        <v>4</v>
      </c>
      <c r="N3495" s="10">
        <f t="shared" si="4"/>
        <v>2</v>
      </c>
      <c r="O3495" s="10" t="str">
        <f t="array" ref="O3495">IFERROR(XLOOKUP(G3495,'Tipo de Carga'!A:A,'Tipo de Carga'!C:C))</f>
        <v>Diesel</v>
      </c>
    </row>
    <row r="3496">
      <c r="A3496" s="16">
        <v>1949.0</v>
      </c>
      <c r="B3496" s="10" t="str">
        <f t="array" ref="B3496">IFERROR(XLOOKUP(A3496,'Asignacion Feb'!A:A,'Asignacion Feb'!C:C))</f>
        <v>MeLi asignado SD</v>
      </c>
      <c r="C3496" s="10" t="str">
        <f t="array" ref="C3496">IFERROR(XLOOKUP(A3496,'Asignacion Feb'!A:A,'Asignacion Feb'!B:B))</f>
        <v>EC-05</v>
      </c>
      <c r="D3496" s="28">
        <v>45692.0</v>
      </c>
      <c r="E3496" s="16" t="s">
        <v>195</v>
      </c>
      <c r="F3496" s="10" t="str">
        <f t="array" ref="F3496">IFERROR(XLOOKUP(E3496,Operadores!A:A,Operadores!B:B))</f>
        <v>MUÑJU</v>
      </c>
      <c r="G3496" s="16" t="s">
        <v>17</v>
      </c>
      <c r="H3496" s="13">
        <v>19.40143</v>
      </c>
      <c r="I3496" s="18">
        <v>390.0</v>
      </c>
      <c r="J3496" s="15">
        <f t="shared" si="5"/>
        <v>7566.5577</v>
      </c>
      <c r="K3496" s="10" t="str">
        <f t="array" ref="K3496">IFERROR(XLOOKUP(G3496,'Tipo de Carga'!A:A,'Tipo de Carga'!B:B))</f>
        <v>Autoabasto</v>
      </c>
      <c r="L3496" s="10">
        <f t="shared" si="2"/>
        <v>6</v>
      </c>
      <c r="M3496" s="10">
        <f t="shared" si="3"/>
        <v>4</v>
      </c>
      <c r="N3496" s="10">
        <f t="shared" si="4"/>
        <v>2</v>
      </c>
      <c r="O3496" s="10" t="str">
        <f t="array" ref="O3496">IFERROR(XLOOKUP(G3496,'Tipo de Carga'!A:A,'Tipo de Carga'!C:C))</f>
        <v>Diesel</v>
      </c>
    </row>
    <row r="3497">
      <c r="A3497" s="16">
        <v>2021.0</v>
      </c>
      <c r="B3497" s="10" t="str">
        <f t="array" ref="B3497">IFERROR(XLOOKUP(A3497,'Asignacion Feb'!A:A,'Asignacion Feb'!C:C))</f>
        <v>MeLi Dedicado Merida</v>
      </c>
      <c r="C3497" s="10" t="str">
        <f t="array" ref="C3497">IFERROR(XLOOKUP(A3497,'Asignacion Feb'!A:A,'Asignacion Feb'!B:B))</f>
        <v>EC-05</v>
      </c>
      <c r="D3497" s="28">
        <v>45692.0</v>
      </c>
      <c r="E3497" s="16" t="s">
        <v>179</v>
      </c>
      <c r="F3497" s="10" t="str">
        <f t="array" ref="F3497">IFERROR(XLOOKUP(E3497,Operadores!A:A,Operadores!B:B))</f>
        <v>GUTIRV</v>
      </c>
      <c r="G3497" s="16" t="s">
        <v>17</v>
      </c>
      <c r="H3497" s="13">
        <v>19.40143</v>
      </c>
      <c r="I3497" s="18">
        <v>273.0</v>
      </c>
      <c r="J3497" s="15">
        <f t="shared" si="5"/>
        <v>5296.59039</v>
      </c>
      <c r="K3497" s="10" t="str">
        <f t="array" ref="K3497">IFERROR(XLOOKUP(G3497,'Tipo de Carga'!A:A,'Tipo de Carga'!B:B))</f>
        <v>Autoabasto</v>
      </c>
      <c r="L3497" s="10">
        <f t="shared" si="2"/>
        <v>6</v>
      </c>
      <c r="M3497" s="10">
        <f t="shared" si="3"/>
        <v>4</v>
      </c>
      <c r="N3497" s="10">
        <f t="shared" si="4"/>
        <v>2</v>
      </c>
      <c r="O3497" s="10" t="str">
        <f t="array" ref="O3497">IFERROR(XLOOKUP(G3497,'Tipo de Carga'!A:A,'Tipo de Carga'!C:C))</f>
        <v>Diesel</v>
      </c>
    </row>
    <row r="3498">
      <c r="A3498" s="16">
        <v>1874.0</v>
      </c>
      <c r="B3498" s="10" t="str">
        <f t="array" ref="B3498">IFERROR(XLOOKUP(A3498,'Asignacion Feb'!A:A,'Asignacion Feb'!C:C))</f>
        <v>Circuitos</v>
      </c>
      <c r="C3498" s="10" t="str">
        <f t="array" ref="C3498">IFERROR(XLOOKUP(A3498,'Asignacion Feb'!A:A,'Asignacion Feb'!B:B))</f>
        <v>EC-03</v>
      </c>
      <c r="D3498" s="28">
        <v>45692.0</v>
      </c>
      <c r="E3498" s="16" t="s">
        <v>27</v>
      </c>
      <c r="F3498" s="10" t="str">
        <f t="array" ref="F3498">IFERROR(XLOOKUP(E3498,Operadores!A:A,Operadores!B:B))</f>
        <v>CONMAU</v>
      </c>
      <c r="G3498" s="16" t="s">
        <v>17</v>
      </c>
      <c r="H3498" s="13">
        <v>19.40143</v>
      </c>
      <c r="I3498" s="18">
        <v>610.0</v>
      </c>
      <c r="J3498" s="15">
        <f t="shared" si="5"/>
        <v>11834.8723</v>
      </c>
      <c r="K3498" s="10" t="str">
        <f t="array" ref="K3498">IFERROR(XLOOKUP(G3498,'Tipo de Carga'!A:A,'Tipo de Carga'!B:B))</f>
        <v>Autoabasto</v>
      </c>
      <c r="L3498" s="10">
        <f t="shared" si="2"/>
        <v>6</v>
      </c>
      <c r="M3498" s="10">
        <f t="shared" si="3"/>
        <v>4</v>
      </c>
      <c r="N3498" s="10">
        <f t="shared" si="4"/>
        <v>2</v>
      </c>
      <c r="O3498" s="10" t="str">
        <f t="array" ref="O3498">IFERROR(XLOOKUP(G3498,'Tipo de Carga'!A:A,'Tipo de Carga'!C:C))</f>
        <v>Diesel</v>
      </c>
    </row>
    <row r="3499">
      <c r="A3499" s="16">
        <v>1823.0</v>
      </c>
      <c r="B3499" s="10" t="str">
        <f t="array" ref="B3499">IFERROR(XLOOKUP(A3499,'Asignacion Feb'!A:A,'Asignacion Feb'!C:C))</f>
        <v>Liverpool Local</v>
      </c>
      <c r="C3499" s="10" t="str">
        <f t="array" ref="C3499">IFERROR(XLOOKUP(A3499,'Asignacion Feb'!A:A,'Asignacion Feb'!B:B))</f>
        <v>EC-01</v>
      </c>
      <c r="D3499" s="28">
        <v>45692.0</v>
      </c>
      <c r="E3499" s="16" t="s">
        <v>367</v>
      </c>
      <c r="F3499" s="10" t="str">
        <f t="array" ref="F3499">IFERROR(XLOOKUP(E3499,Operadores!A:A,Operadores!B:B))</f>
        <v>MONCAR</v>
      </c>
      <c r="G3499" s="16" t="s">
        <v>17</v>
      </c>
      <c r="H3499" s="13">
        <v>19.40143</v>
      </c>
      <c r="I3499" s="18">
        <v>956.0</v>
      </c>
      <c r="J3499" s="15">
        <f t="shared" si="5"/>
        <v>18547.76708</v>
      </c>
      <c r="K3499" s="10" t="str">
        <f t="array" ref="K3499">IFERROR(XLOOKUP(G3499,'Tipo de Carga'!A:A,'Tipo de Carga'!B:B))</f>
        <v>Autoabasto</v>
      </c>
      <c r="L3499" s="10">
        <f t="shared" si="2"/>
        <v>6</v>
      </c>
      <c r="M3499" s="10">
        <f t="shared" si="3"/>
        <v>4</v>
      </c>
      <c r="N3499" s="10">
        <f t="shared" si="4"/>
        <v>2</v>
      </c>
      <c r="O3499" s="10" t="str">
        <f t="array" ref="O3499">IFERROR(XLOOKUP(G3499,'Tipo de Carga'!A:A,'Tipo de Carga'!C:C))</f>
        <v>Diesel</v>
      </c>
    </row>
    <row r="3500">
      <c r="A3500" s="16">
        <v>1765.0</v>
      </c>
      <c r="B3500" s="10" t="str">
        <f t="array" ref="B3500">IFERROR(XLOOKUP(A3500,'Asignacion Feb'!A:A,'Asignacion Feb'!C:C))</f>
        <v>Hisense</v>
      </c>
      <c r="C3500" s="10" t="str">
        <f t="array" ref="C3500">IFERROR(XLOOKUP(A3500,'Asignacion Feb'!A:A,'Asignacion Feb'!B:B))</f>
        <v>EC-02</v>
      </c>
      <c r="D3500" s="28">
        <v>45692.0</v>
      </c>
      <c r="E3500" s="16" t="s">
        <v>358</v>
      </c>
      <c r="F3500" s="10" t="str">
        <f t="array" ref="F3500">IFERROR(XLOOKUP(E3500,Operadores!A:A,Operadores!B:B))</f>
        <v>CUAALV</v>
      </c>
      <c r="G3500" s="16" t="s">
        <v>17</v>
      </c>
      <c r="H3500" s="13">
        <v>19.40143</v>
      </c>
      <c r="I3500" s="18">
        <v>78.0</v>
      </c>
      <c r="J3500" s="15">
        <f t="shared" si="5"/>
        <v>1513.31154</v>
      </c>
      <c r="K3500" s="10" t="str">
        <f t="array" ref="K3500">IFERROR(XLOOKUP(G3500,'Tipo de Carga'!A:A,'Tipo de Carga'!B:B))</f>
        <v>Autoabasto</v>
      </c>
      <c r="L3500" s="10">
        <f t="shared" si="2"/>
        <v>6</v>
      </c>
      <c r="M3500" s="10">
        <f t="shared" si="3"/>
        <v>4</v>
      </c>
      <c r="N3500" s="10">
        <f t="shared" si="4"/>
        <v>2</v>
      </c>
      <c r="O3500" s="10" t="str">
        <f t="array" ref="O3500">IFERROR(XLOOKUP(G3500,'Tipo de Carga'!A:A,'Tipo de Carga'!C:C))</f>
        <v>Diesel</v>
      </c>
    </row>
    <row r="3501">
      <c r="A3501" s="16">
        <v>1866.0</v>
      </c>
      <c r="B3501" s="10" t="str">
        <f t="array" ref="B3501">IFERROR(XLOOKUP(A3501,'Asignacion Feb'!A:A,'Asignacion Feb'!C:C))</f>
        <v>Pilgrims Tepo</v>
      </c>
      <c r="C3501" s="10" t="str">
        <f t="array" ref="C3501">IFERROR(XLOOKUP(A3501,'Asignacion Feb'!A:A,'Asignacion Feb'!B:B))</f>
        <v>EC-02</v>
      </c>
      <c r="D3501" s="28">
        <v>45692.0</v>
      </c>
      <c r="E3501" s="16" t="s">
        <v>58</v>
      </c>
      <c r="F3501" s="10" t="str">
        <f t="array" ref="F3501">IFERROR(XLOOKUP(E3501,Operadores!A:A,Operadores!B:B))</f>
        <v>ESTMANX</v>
      </c>
      <c r="G3501" s="16" t="s">
        <v>17</v>
      </c>
      <c r="H3501" s="13">
        <v>19.40143</v>
      </c>
      <c r="I3501" s="18">
        <v>92.0</v>
      </c>
      <c r="J3501" s="15">
        <f t="shared" si="5"/>
        <v>1784.93156</v>
      </c>
      <c r="K3501" s="10" t="str">
        <f t="array" ref="K3501">IFERROR(XLOOKUP(G3501,'Tipo de Carga'!A:A,'Tipo de Carga'!B:B))</f>
        <v>Autoabasto</v>
      </c>
      <c r="L3501" s="10">
        <f t="shared" si="2"/>
        <v>6</v>
      </c>
      <c r="M3501" s="10">
        <f t="shared" si="3"/>
        <v>4</v>
      </c>
      <c r="N3501" s="10">
        <f t="shared" si="4"/>
        <v>2</v>
      </c>
      <c r="O3501" s="10" t="str">
        <f t="array" ref="O3501">IFERROR(XLOOKUP(G3501,'Tipo de Carga'!A:A,'Tipo de Carga'!C:C))</f>
        <v>Diesel</v>
      </c>
    </row>
    <row r="3502">
      <c r="A3502" s="16">
        <v>1958.0</v>
      </c>
      <c r="B3502" s="10" t="str">
        <f t="array" ref="B3502">IFERROR(XLOOKUP(A3502,'Asignacion Feb'!A:A,'Asignacion Feb'!C:C))</f>
        <v>Full Liver</v>
      </c>
      <c r="C3502" s="10" t="str">
        <f t="array" ref="C3502">IFERROR(XLOOKUP(A3502,'Asignacion Feb'!A:A,'Asignacion Feb'!B:B))</f>
        <v>EC-01</v>
      </c>
      <c r="D3502" s="28">
        <v>45692.0</v>
      </c>
      <c r="E3502" s="16" t="s">
        <v>48</v>
      </c>
      <c r="F3502" s="10" t="str">
        <f t="array" ref="F3502">IFERROR(XLOOKUP(E3502,Operadores!A:A,Operadores!B:B))</f>
        <v>MONAL</v>
      </c>
      <c r="G3502" s="16" t="s">
        <v>17</v>
      </c>
      <c r="H3502" s="13">
        <v>19.40143</v>
      </c>
      <c r="I3502" s="18">
        <v>820.0</v>
      </c>
      <c r="J3502" s="15">
        <f t="shared" si="5"/>
        <v>15909.1726</v>
      </c>
      <c r="K3502" s="10" t="str">
        <f t="array" ref="K3502">IFERROR(XLOOKUP(G3502,'Tipo de Carga'!A:A,'Tipo de Carga'!B:B))</f>
        <v>Autoabasto</v>
      </c>
      <c r="L3502" s="10">
        <f t="shared" si="2"/>
        <v>6</v>
      </c>
      <c r="M3502" s="10">
        <f t="shared" si="3"/>
        <v>4</v>
      </c>
      <c r="N3502" s="10">
        <f t="shared" si="4"/>
        <v>2</v>
      </c>
      <c r="O3502" s="10" t="str">
        <f t="array" ref="O3502">IFERROR(XLOOKUP(G3502,'Tipo de Carga'!A:A,'Tipo de Carga'!C:C))</f>
        <v>Diesel</v>
      </c>
    </row>
    <row r="3503">
      <c r="A3503" s="16">
        <v>1795.0</v>
      </c>
      <c r="B3503" s="10" t="str">
        <f t="array" ref="B3503">IFERROR(XLOOKUP(A3503,'Asignacion Feb'!A:A,'Asignacion Feb'!C:C))</f>
        <v>Pilgrims Tepo</v>
      </c>
      <c r="C3503" s="10" t="str">
        <f t="array" ref="C3503">IFERROR(XLOOKUP(A3503,'Asignacion Feb'!A:A,'Asignacion Feb'!B:B))</f>
        <v>EC-02</v>
      </c>
      <c r="D3503" s="28">
        <v>45692.0</v>
      </c>
      <c r="E3503" s="16" t="s">
        <v>124</v>
      </c>
      <c r="F3503" s="10" t="str">
        <f t="array" ref="F3503">IFERROR(XLOOKUP(E3503,Operadores!A:A,Operadores!B:B))</f>
        <v>MORDAN</v>
      </c>
      <c r="G3503" s="16" t="s">
        <v>17</v>
      </c>
      <c r="H3503" s="13">
        <v>19.40143</v>
      </c>
      <c r="I3503" s="18">
        <v>194.0</v>
      </c>
      <c r="J3503" s="15">
        <f t="shared" si="5"/>
        <v>3763.87742</v>
      </c>
      <c r="K3503" s="10" t="str">
        <f t="array" ref="K3503">IFERROR(XLOOKUP(G3503,'Tipo de Carga'!A:A,'Tipo de Carga'!B:B))</f>
        <v>Autoabasto</v>
      </c>
      <c r="L3503" s="10">
        <f t="shared" si="2"/>
        <v>6</v>
      </c>
      <c r="M3503" s="10">
        <f t="shared" si="3"/>
        <v>4</v>
      </c>
      <c r="N3503" s="10">
        <f t="shared" si="4"/>
        <v>2</v>
      </c>
      <c r="O3503" s="10" t="str">
        <f t="array" ref="O3503">IFERROR(XLOOKUP(G3503,'Tipo de Carga'!A:A,'Tipo de Carga'!C:C))</f>
        <v>Diesel</v>
      </c>
    </row>
    <row r="3504">
      <c r="A3504" s="16">
        <v>1704.0</v>
      </c>
      <c r="B3504" s="10" t="str">
        <f t="array" ref="B3504">IFERROR(XLOOKUP(A3504,'Asignacion Feb'!A:A,'Asignacion Feb'!C:C))</f>
        <v>Pilgrims Tepo</v>
      </c>
      <c r="C3504" s="10" t="str">
        <f t="array" ref="C3504">IFERROR(XLOOKUP(A3504,'Asignacion Feb'!A:A,'Asignacion Feb'!B:B))</f>
        <v>EC-02</v>
      </c>
      <c r="D3504" s="28">
        <v>45692.0</v>
      </c>
      <c r="E3504" s="16" t="s">
        <v>129</v>
      </c>
      <c r="F3504" s="10" t="str">
        <f t="array" ref="F3504">IFERROR(XLOOKUP(E3504,Operadores!A:A,Operadores!B:B))</f>
        <v>SANKEV</v>
      </c>
      <c r="G3504" s="16" t="s">
        <v>17</v>
      </c>
      <c r="H3504" s="13">
        <v>19.40143</v>
      </c>
      <c r="I3504" s="18">
        <v>83.0</v>
      </c>
      <c r="J3504" s="15">
        <f t="shared" si="5"/>
        <v>1610.31869</v>
      </c>
      <c r="K3504" s="10" t="str">
        <f t="array" ref="K3504">IFERROR(XLOOKUP(G3504,'Tipo de Carga'!A:A,'Tipo de Carga'!B:B))</f>
        <v>Autoabasto</v>
      </c>
      <c r="L3504" s="10">
        <f t="shared" si="2"/>
        <v>6</v>
      </c>
      <c r="M3504" s="10">
        <f t="shared" si="3"/>
        <v>4</v>
      </c>
      <c r="N3504" s="10">
        <f t="shared" si="4"/>
        <v>2</v>
      </c>
      <c r="O3504" s="10" t="str">
        <f t="array" ref="O3504">IFERROR(XLOOKUP(G3504,'Tipo de Carga'!A:A,'Tipo de Carga'!C:C))</f>
        <v>Diesel</v>
      </c>
    </row>
    <row r="3505">
      <c r="A3505" s="16">
        <v>2082.0</v>
      </c>
      <c r="B3505" s="10" t="str">
        <f t="array" ref="B3505">IFERROR(XLOOKUP(A3505,'Asignacion Feb'!A:A,'Asignacion Feb'!C:C))</f>
        <v>Peñafiel Tecamac</v>
      </c>
      <c r="C3505" s="10" t="str">
        <f t="array" ref="C3505">IFERROR(XLOOKUP(A3505,'Asignacion Feb'!A:A,'Asignacion Feb'!B:B))</f>
        <v>EC-02</v>
      </c>
      <c r="D3505" s="28">
        <v>45692.0</v>
      </c>
      <c r="E3505" s="16" t="s">
        <v>52</v>
      </c>
      <c r="F3505" s="10" t="str">
        <f t="array" ref="F3505">IFERROR(XLOOKUP(E3505,Operadores!A:A,Operadores!B:B))</f>
        <v>CALPED</v>
      </c>
      <c r="G3505" s="16" t="s">
        <v>17</v>
      </c>
      <c r="H3505" s="13">
        <v>19.40143</v>
      </c>
      <c r="I3505" s="18">
        <v>496.0</v>
      </c>
      <c r="J3505" s="15">
        <f t="shared" si="5"/>
        <v>9623.10928</v>
      </c>
      <c r="K3505" s="10" t="str">
        <f t="array" ref="K3505">IFERROR(XLOOKUP(G3505,'Tipo de Carga'!A:A,'Tipo de Carga'!B:B))</f>
        <v>Autoabasto</v>
      </c>
      <c r="L3505" s="10">
        <f t="shared" si="2"/>
        <v>6</v>
      </c>
      <c r="M3505" s="10">
        <f t="shared" si="3"/>
        <v>4</v>
      </c>
      <c r="N3505" s="10">
        <f t="shared" si="4"/>
        <v>2</v>
      </c>
      <c r="O3505" s="10" t="str">
        <f t="array" ref="O3505">IFERROR(XLOOKUP(G3505,'Tipo de Carga'!A:A,'Tipo de Carga'!C:C))</f>
        <v>Diesel</v>
      </c>
    </row>
    <row r="3506">
      <c r="A3506" s="16">
        <v>1754.0</v>
      </c>
      <c r="B3506" s="10" t="str">
        <f t="array" ref="B3506">IFERROR(XLOOKUP(A3506,'Asignacion Feb'!A:A,'Asignacion Feb'!C:C))</f>
        <v>Pilgrims Tepo</v>
      </c>
      <c r="C3506" s="10" t="str">
        <f t="array" ref="C3506">IFERROR(XLOOKUP(A3506,'Asignacion Feb'!A:A,'Asignacion Feb'!B:B))</f>
        <v>EC-02</v>
      </c>
      <c r="D3506" s="28">
        <v>45692.0</v>
      </c>
      <c r="E3506" s="16" t="s">
        <v>127</v>
      </c>
      <c r="F3506" s="10" t="str">
        <f t="array" ref="F3506">IFERROR(XLOOKUP(E3506,Operadores!A:A,Operadores!B:B))</f>
        <v>PATRAM</v>
      </c>
      <c r="G3506" s="16" t="s">
        <v>17</v>
      </c>
      <c r="H3506" s="13">
        <v>19.40143</v>
      </c>
      <c r="I3506" s="18">
        <v>163.0</v>
      </c>
      <c r="J3506" s="15">
        <f t="shared" si="5"/>
        <v>3162.43309</v>
      </c>
      <c r="K3506" s="10" t="str">
        <f t="array" ref="K3506">IFERROR(XLOOKUP(G3506,'Tipo de Carga'!A:A,'Tipo de Carga'!B:B))</f>
        <v>Autoabasto</v>
      </c>
      <c r="L3506" s="10">
        <f t="shared" si="2"/>
        <v>6</v>
      </c>
      <c r="M3506" s="10">
        <f t="shared" si="3"/>
        <v>4</v>
      </c>
      <c r="N3506" s="10">
        <f t="shared" si="4"/>
        <v>2</v>
      </c>
      <c r="O3506" s="10" t="str">
        <f t="array" ref="O3506">IFERROR(XLOOKUP(G3506,'Tipo de Carga'!A:A,'Tipo de Carga'!C:C))</f>
        <v>Diesel</v>
      </c>
    </row>
    <row r="3507">
      <c r="A3507" s="16">
        <v>2007.0</v>
      </c>
      <c r="B3507" s="10" t="str">
        <f t="array" ref="B3507">IFERROR(XLOOKUP(A3507,'Asignacion Feb'!A:A,'Asignacion Feb'!C:C))</f>
        <v>MeLi asignado SD</v>
      </c>
      <c r="C3507" s="10" t="str">
        <f t="array" ref="C3507">IFERROR(XLOOKUP(A3507,'Asignacion Feb'!A:A,'Asignacion Feb'!B:B))</f>
        <v>EC-05</v>
      </c>
      <c r="D3507" s="28">
        <v>45692.0</v>
      </c>
      <c r="E3507" s="16" t="s">
        <v>190</v>
      </c>
      <c r="F3507" s="10" t="str">
        <f t="array" ref="F3507">IFERROR(XLOOKUP(E3507,Operadores!A:A,Operadores!B:B))</f>
        <v>PADRI</v>
      </c>
      <c r="G3507" s="16" t="s">
        <v>17</v>
      </c>
      <c r="H3507" s="13">
        <v>19.40143</v>
      </c>
      <c r="I3507" s="18">
        <v>368.0</v>
      </c>
      <c r="J3507" s="15">
        <f t="shared" si="5"/>
        <v>7139.72624</v>
      </c>
      <c r="K3507" s="10" t="str">
        <f t="array" ref="K3507">IFERROR(XLOOKUP(G3507,'Tipo de Carga'!A:A,'Tipo de Carga'!B:B))</f>
        <v>Autoabasto</v>
      </c>
      <c r="L3507" s="10">
        <f t="shared" si="2"/>
        <v>6</v>
      </c>
      <c r="M3507" s="10">
        <f t="shared" si="3"/>
        <v>4</v>
      </c>
      <c r="N3507" s="10">
        <f t="shared" si="4"/>
        <v>2</v>
      </c>
      <c r="O3507" s="10" t="str">
        <f t="array" ref="O3507">IFERROR(XLOOKUP(G3507,'Tipo de Carga'!A:A,'Tipo de Carga'!C:C))</f>
        <v>Diesel</v>
      </c>
    </row>
    <row r="3508">
      <c r="A3508" s="16">
        <v>1688.0</v>
      </c>
      <c r="B3508" s="10" t="str">
        <f t="array" ref="B3508">IFERROR(XLOOKUP(A3508,'Asignacion Feb'!A:A,'Asignacion Feb'!C:C))</f>
        <v>Pilgrims Tepo</v>
      </c>
      <c r="C3508" s="10" t="str">
        <f t="array" ref="C3508">IFERROR(XLOOKUP(A3508,'Asignacion Feb'!A:A,'Asignacion Feb'!B:B))</f>
        <v>EC-02</v>
      </c>
      <c r="D3508" s="28">
        <v>45692.0</v>
      </c>
      <c r="E3508" s="16" t="s">
        <v>123</v>
      </c>
      <c r="F3508" s="10" t="str">
        <f t="array" ref="F3508">IFERROR(XLOOKUP(E3508,Operadores!A:A,Operadores!B:B))</f>
        <v>CARJOS02</v>
      </c>
      <c r="G3508" s="16" t="s">
        <v>17</v>
      </c>
      <c r="H3508" s="13">
        <v>19.40143</v>
      </c>
      <c r="I3508" s="18">
        <v>222.0</v>
      </c>
      <c r="J3508" s="15">
        <f t="shared" si="5"/>
        <v>4307.11746</v>
      </c>
      <c r="K3508" s="10" t="str">
        <f t="array" ref="K3508">IFERROR(XLOOKUP(G3508,'Tipo de Carga'!A:A,'Tipo de Carga'!B:B))</f>
        <v>Autoabasto</v>
      </c>
      <c r="L3508" s="10">
        <f t="shared" si="2"/>
        <v>6</v>
      </c>
      <c r="M3508" s="10">
        <f t="shared" si="3"/>
        <v>4</v>
      </c>
      <c r="N3508" s="10">
        <f t="shared" si="4"/>
        <v>2</v>
      </c>
      <c r="O3508" s="10" t="str">
        <f t="array" ref="O3508">IFERROR(XLOOKUP(G3508,'Tipo de Carga'!A:A,'Tipo de Carga'!C:C))</f>
        <v>Diesel</v>
      </c>
    </row>
    <row r="3509">
      <c r="A3509" s="16">
        <v>1767.0</v>
      </c>
      <c r="B3509" s="10" t="str">
        <f t="array" ref="B3509">IFERROR(XLOOKUP(A3509,'Asignacion Feb'!A:A,'Asignacion Feb'!C:C))</f>
        <v>Pilgrims Tepo</v>
      </c>
      <c r="C3509" s="10" t="str">
        <f t="array" ref="C3509">IFERROR(XLOOKUP(A3509,'Asignacion Feb'!A:A,'Asignacion Feb'!B:B))</f>
        <v>EC-02</v>
      </c>
      <c r="D3509" s="28">
        <v>45692.0</v>
      </c>
      <c r="E3509" s="16" t="s">
        <v>428</v>
      </c>
      <c r="F3509" s="10" t="str">
        <f t="array" ref="F3509">IFERROR(XLOOKUP(E3509,Operadores!A:A,Operadores!B:B))</f>
        <v>MARADO</v>
      </c>
      <c r="G3509" s="16" t="s">
        <v>17</v>
      </c>
      <c r="H3509" s="13">
        <v>19.40143</v>
      </c>
      <c r="I3509" s="18">
        <v>299.0</v>
      </c>
      <c r="J3509" s="15">
        <f t="shared" si="5"/>
        <v>5801.02757</v>
      </c>
      <c r="K3509" s="10" t="str">
        <f t="array" ref="K3509">IFERROR(XLOOKUP(G3509,'Tipo de Carga'!A:A,'Tipo de Carga'!B:B))</f>
        <v>Autoabasto</v>
      </c>
      <c r="L3509" s="10">
        <f t="shared" si="2"/>
        <v>6</v>
      </c>
      <c r="M3509" s="10">
        <f t="shared" si="3"/>
        <v>4</v>
      </c>
      <c r="N3509" s="10">
        <f t="shared" si="4"/>
        <v>2</v>
      </c>
      <c r="O3509" s="10" t="str">
        <f t="array" ref="O3509">IFERROR(XLOOKUP(G3509,'Tipo de Carga'!A:A,'Tipo de Carga'!C:C))</f>
        <v>Diesel</v>
      </c>
    </row>
    <row r="3510">
      <c r="A3510" s="16">
        <v>1901.0</v>
      </c>
      <c r="B3510" s="10" t="str">
        <f t="array" ref="B3510">IFERROR(XLOOKUP(A3510,'Asignacion Feb'!A:A,'Asignacion Feb'!C:C))</f>
        <v>Pipas</v>
      </c>
      <c r="C3510" s="10" t="str">
        <f t="array" ref="C3510">IFERROR(XLOOKUP(A3510,'Asignacion Feb'!A:A,'Asignacion Feb'!B:B))</f>
        <v>EC-02</v>
      </c>
      <c r="D3510" s="28">
        <v>45692.0</v>
      </c>
      <c r="E3510" s="16" t="s">
        <v>343</v>
      </c>
      <c r="F3510" s="10" t="str">
        <f t="array" ref="F3510">IFERROR(XLOOKUP(E3510,Operadores!A:A,Operadores!B:B))</f>
        <v>APODA</v>
      </c>
      <c r="G3510" s="16" t="s">
        <v>17</v>
      </c>
      <c r="H3510" s="13">
        <v>19.40143</v>
      </c>
      <c r="I3510" s="18">
        <v>610.0</v>
      </c>
      <c r="J3510" s="15">
        <f t="shared" si="5"/>
        <v>11834.8723</v>
      </c>
      <c r="K3510" s="10" t="str">
        <f t="array" ref="K3510">IFERROR(XLOOKUP(G3510,'Tipo de Carga'!A:A,'Tipo de Carga'!B:B))</f>
        <v>Autoabasto</v>
      </c>
      <c r="L3510" s="10">
        <f t="shared" si="2"/>
        <v>6</v>
      </c>
      <c r="M3510" s="10">
        <f t="shared" si="3"/>
        <v>4</v>
      </c>
      <c r="N3510" s="10">
        <f t="shared" si="4"/>
        <v>2</v>
      </c>
      <c r="O3510" s="10" t="str">
        <f t="array" ref="O3510">IFERROR(XLOOKUP(G3510,'Tipo de Carga'!A:A,'Tipo de Carga'!C:C))</f>
        <v>Diesel</v>
      </c>
    </row>
    <row r="3511">
      <c r="A3511" s="16">
        <v>1689.0</v>
      </c>
      <c r="B3511" s="10" t="str">
        <f t="array" ref="B3511">IFERROR(XLOOKUP(A3511,'Asignacion Feb'!A:A,'Asignacion Feb'!C:C))</f>
        <v>Pilgrims Tepo</v>
      </c>
      <c r="C3511" s="10" t="str">
        <f t="array" ref="C3511">IFERROR(XLOOKUP(A3511,'Asignacion Feb'!A:A,'Asignacion Feb'!B:B))</f>
        <v>EC-02</v>
      </c>
      <c r="D3511" s="28">
        <v>45692.0</v>
      </c>
      <c r="E3511" s="16" t="s">
        <v>128</v>
      </c>
      <c r="F3511" s="10" t="str">
        <f t="array" ref="F3511">IFERROR(XLOOKUP(E3511,Operadores!A:A,Operadores!B:B))</f>
        <v>SANJOR</v>
      </c>
      <c r="G3511" s="16" t="s">
        <v>17</v>
      </c>
      <c r="H3511" s="13">
        <v>19.40143</v>
      </c>
      <c r="I3511" s="18">
        <v>70.0</v>
      </c>
      <c r="J3511" s="15">
        <f t="shared" si="5"/>
        <v>1358.1001</v>
      </c>
      <c r="K3511" s="10" t="str">
        <f t="array" ref="K3511">IFERROR(XLOOKUP(G3511,'Tipo de Carga'!A:A,'Tipo de Carga'!B:B))</f>
        <v>Autoabasto</v>
      </c>
      <c r="L3511" s="10">
        <f t="shared" si="2"/>
        <v>6</v>
      </c>
      <c r="M3511" s="10">
        <f t="shared" si="3"/>
        <v>4</v>
      </c>
      <c r="N3511" s="10">
        <f t="shared" si="4"/>
        <v>2</v>
      </c>
      <c r="O3511" s="10" t="str">
        <f t="array" ref="O3511">IFERROR(XLOOKUP(G3511,'Tipo de Carga'!A:A,'Tipo de Carga'!C:C))</f>
        <v>Diesel</v>
      </c>
    </row>
    <row r="3512">
      <c r="A3512" s="16">
        <v>1982.0</v>
      </c>
      <c r="B3512" s="10" t="str">
        <f t="array" ref="B3512">IFERROR(XLOOKUP(A3512,'Asignacion Feb'!A:A,'Asignacion Feb'!C:C))</f>
        <v>MeLi asignado SD</v>
      </c>
      <c r="C3512" s="10" t="str">
        <f t="array" ref="C3512">IFERROR(XLOOKUP(A3512,'Asignacion Feb'!A:A,'Asignacion Feb'!B:B))</f>
        <v>EC-05</v>
      </c>
      <c r="D3512" s="28">
        <v>45692.0</v>
      </c>
      <c r="E3512" s="16" t="s">
        <v>254</v>
      </c>
      <c r="F3512" s="10" t="str">
        <f t="array" ref="F3512">IFERROR(XLOOKUP(E3512,Operadores!A:A,Operadores!B:B))</f>
        <v>HERJUV</v>
      </c>
      <c r="G3512" s="16" t="s">
        <v>17</v>
      </c>
      <c r="H3512" s="13">
        <v>19.40143</v>
      </c>
      <c r="I3512" s="18">
        <v>617.0</v>
      </c>
      <c r="J3512" s="15">
        <f t="shared" si="5"/>
        <v>11970.68231</v>
      </c>
      <c r="K3512" s="10" t="str">
        <f t="array" ref="K3512">IFERROR(XLOOKUP(G3512,'Tipo de Carga'!A:A,'Tipo de Carga'!B:B))</f>
        <v>Autoabasto</v>
      </c>
      <c r="L3512" s="10">
        <f t="shared" si="2"/>
        <v>6</v>
      </c>
      <c r="M3512" s="10">
        <f t="shared" si="3"/>
        <v>4</v>
      </c>
      <c r="N3512" s="10">
        <f t="shared" si="4"/>
        <v>2</v>
      </c>
      <c r="O3512" s="10" t="str">
        <f t="array" ref="O3512">IFERROR(XLOOKUP(G3512,'Tipo de Carga'!A:A,'Tipo de Carga'!C:C))</f>
        <v>Diesel</v>
      </c>
    </row>
    <row r="3513">
      <c r="A3513" s="16">
        <v>1731.0</v>
      </c>
      <c r="B3513" s="10" t="str">
        <f t="array" ref="B3513">IFERROR(XLOOKUP(A3513,'Asignacion Feb'!A:A,'Asignacion Feb'!C:C))</f>
        <v>Pilgrims Tepo</v>
      </c>
      <c r="C3513" s="10" t="str">
        <f t="array" ref="C3513">IFERROR(XLOOKUP(A3513,'Asignacion Feb'!A:A,'Asignacion Feb'!B:B))</f>
        <v>EC-02</v>
      </c>
      <c r="D3513" s="28">
        <v>45692.0</v>
      </c>
      <c r="E3513" s="16" t="s">
        <v>153</v>
      </c>
      <c r="F3513" s="10" t="str">
        <f t="array" ref="F3513">IFERROR(XLOOKUP(E3513,Operadores!A:A,Operadores!B:B))</f>
        <v>RAMHEC</v>
      </c>
      <c r="G3513" s="16" t="s">
        <v>17</v>
      </c>
      <c r="H3513" s="13">
        <v>19.40143</v>
      </c>
      <c r="I3513" s="18">
        <v>273.0</v>
      </c>
      <c r="J3513" s="15">
        <f t="shared" si="5"/>
        <v>5296.59039</v>
      </c>
      <c r="K3513" s="10" t="str">
        <f t="array" ref="K3513">IFERROR(XLOOKUP(G3513,'Tipo de Carga'!A:A,'Tipo de Carga'!B:B))</f>
        <v>Autoabasto</v>
      </c>
      <c r="L3513" s="10">
        <f t="shared" si="2"/>
        <v>6</v>
      </c>
      <c r="M3513" s="10">
        <f t="shared" si="3"/>
        <v>4</v>
      </c>
      <c r="N3513" s="10">
        <f t="shared" si="4"/>
        <v>2</v>
      </c>
      <c r="O3513" s="10" t="str">
        <f t="array" ref="O3513">IFERROR(XLOOKUP(G3513,'Tipo de Carga'!A:A,'Tipo de Carga'!C:C))</f>
        <v>Diesel</v>
      </c>
    </row>
    <row r="3514">
      <c r="A3514" s="16">
        <v>2019.0</v>
      </c>
      <c r="B3514" s="10" t="str">
        <f t="array" ref="B3514">IFERROR(XLOOKUP(A3514,'Asignacion Feb'!A:A,'Asignacion Feb'!C:C))</f>
        <v>MeLi Asignado TD</v>
      </c>
      <c r="C3514" s="10" t="str">
        <f t="array" ref="C3514">IFERROR(XLOOKUP(A3514,'Asignacion Feb'!A:A,'Asignacion Feb'!B:B))</f>
        <v>EC-05</v>
      </c>
      <c r="D3514" s="28">
        <v>45692.0</v>
      </c>
      <c r="E3514" s="16" t="s">
        <v>327</v>
      </c>
      <c r="F3514" s="10" t="str">
        <f t="array" ref="F3514">IFERROR(XLOOKUP(E3514,Operadores!A:A,Operadores!B:B))</f>
        <v>SANOSC</v>
      </c>
      <c r="G3514" s="16" t="s">
        <v>17</v>
      </c>
      <c r="H3514" s="13">
        <v>19.40143</v>
      </c>
      <c r="I3514" s="18">
        <v>541.0</v>
      </c>
      <c r="J3514" s="15">
        <f t="shared" si="5"/>
        <v>10496.17363</v>
      </c>
      <c r="K3514" s="10" t="str">
        <f t="array" ref="K3514">IFERROR(XLOOKUP(G3514,'Tipo de Carga'!A:A,'Tipo de Carga'!B:B))</f>
        <v>Autoabasto</v>
      </c>
      <c r="L3514" s="10">
        <f t="shared" si="2"/>
        <v>6</v>
      </c>
      <c r="M3514" s="10">
        <f t="shared" si="3"/>
        <v>4</v>
      </c>
      <c r="N3514" s="10">
        <f t="shared" si="4"/>
        <v>2</v>
      </c>
      <c r="O3514" s="10" t="str">
        <f t="array" ref="O3514">IFERROR(XLOOKUP(G3514,'Tipo de Carga'!A:A,'Tipo de Carga'!C:C))</f>
        <v>Diesel</v>
      </c>
    </row>
    <row r="3515">
      <c r="A3515" s="16">
        <v>2017.0</v>
      </c>
      <c r="B3515" s="10" t="str">
        <f t="array" ref="B3515">IFERROR(XLOOKUP(A3515,'Asignacion Feb'!A:A,'Asignacion Feb'!C:C))</f>
        <v>MeLi asignado SD</v>
      </c>
      <c r="C3515" s="10" t="str">
        <f t="array" ref="C3515">IFERROR(XLOOKUP(A3515,'Asignacion Feb'!A:A,'Asignacion Feb'!B:B))</f>
        <v>EC-05</v>
      </c>
      <c r="D3515" s="28">
        <v>45692.0</v>
      </c>
      <c r="E3515" s="16" t="s">
        <v>137</v>
      </c>
      <c r="F3515" s="10" t="str">
        <f t="array" ref="F3515">IFERROR(XLOOKUP(E3515,Operadores!A:A,Operadores!B:B))</f>
        <v>CARCRI01</v>
      </c>
      <c r="G3515" s="16" t="s">
        <v>17</v>
      </c>
      <c r="H3515" s="13">
        <v>19.40143</v>
      </c>
      <c r="I3515" s="18">
        <v>310.0</v>
      </c>
      <c r="J3515" s="15">
        <f t="shared" si="5"/>
        <v>6014.4433</v>
      </c>
      <c r="K3515" s="10" t="str">
        <f t="array" ref="K3515">IFERROR(XLOOKUP(G3515,'Tipo de Carga'!A:A,'Tipo de Carga'!B:B))</f>
        <v>Autoabasto</v>
      </c>
      <c r="L3515" s="10">
        <f t="shared" si="2"/>
        <v>6</v>
      </c>
      <c r="M3515" s="10">
        <f t="shared" si="3"/>
        <v>4</v>
      </c>
      <c r="N3515" s="10">
        <f t="shared" si="4"/>
        <v>2</v>
      </c>
      <c r="O3515" s="10" t="str">
        <f t="array" ref="O3515">IFERROR(XLOOKUP(G3515,'Tipo de Carga'!A:A,'Tipo de Carga'!C:C))</f>
        <v>Diesel</v>
      </c>
    </row>
    <row r="3516">
      <c r="A3516" s="16">
        <v>1685.0</v>
      </c>
      <c r="B3516" s="10" t="str">
        <f t="array" ref="B3516">IFERROR(XLOOKUP(A3516,'Asignacion Feb'!A:A,'Asignacion Feb'!C:C))</f>
        <v>Pilgrims Tepo</v>
      </c>
      <c r="C3516" s="10" t="str">
        <f t="array" ref="C3516">IFERROR(XLOOKUP(A3516,'Asignacion Feb'!A:A,'Asignacion Feb'!B:B))</f>
        <v>EC-02</v>
      </c>
      <c r="D3516" s="28">
        <v>45692.0</v>
      </c>
      <c r="E3516" s="16" t="s">
        <v>292</v>
      </c>
      <c r="F3516" s="10" t="str">
        <f t="array" ref="F3516">IFERROR(XLOOKUP(E3516,Operadores!A:A,Operadores!B:B))</f>
        <v>JIMJOR</v>
      </c>
      <c r="G3516" s="16" t="s">
        <v>17</v>
      </c>
      <c r="H3516" s="13">
        <v>19.40143</v>
      </c>
      <c r="I3516" s="18">
        <v>339.0</v>
      </c>
      <c r="J3516" s="15">
        <f t="shared" si="5"/>
        <v>6577.08477</v>
      </c>
      <c r="K3516" s="10" t="str">
        <f t="array" ref="K3516">IFERROR(XLOOKUP(G3516,'Tipo de Carga'!A:A,'Tipo de Carga'!B:B))</f>
        <v>Autoabasto</v>
      </c>
      <c r="L3516" s="10">
        <f t="shared" si="2"/>
        <v>6</v>
      </c>
      <c r="M3516" s="10">
        <f t="shared" si="3"/>
        <v>4</v>
      </c>
      <c r="N3516" s="10">
        <f t="shared" si="4"/>
        <v>2</v>
      </c>
      <c r="O3516" s="10" t="str">
        <f t="array" ref="O3516">IFERROR(XLOOKUP(G3516,'Tipo de Carga'!A:A,'Tipo de Carga'!C:C))</f>
        <v>Diesel</v>
      </c>
    </row>
    <row r="3517">
      <c r="A3517" s="16">
        <v>1944.0</v>
      </c>
      <c r="B3517" s="10" t="str">
        <f t="array" ref="B3517">IFERROR(XLOOKUP(A3517,'Asignacion Feb'!A:A,'Asignacion Feb'!C:C))</f>
        <v>MeLi asignado SD</v>
      </c>
      <c r="C3517" s="10" t="str">
        <f t="array" ref="C3517">IFERROR(XLOOKUP(A3517,'Asignacion Feb'!A:A,'Asignacion Feb'!B:B))</f>
        <v>EC-05</v>
      </c>
      <c r="D3517" s="28">
        <v>45692.0</v>
      </c>
      <c r="E3517" s="16" t="s">
        <v>134</v>
      </c>
      <c r="F3517" s="10" t="str">
        <f t="array" ref="F3517">IFERROR(XLOOKUP(E3517,Operadores!A:A,Operadores!B:B))</f>
        <v>IBAJOS</v>
      </c>
      <c r="G3517" s="16" t="s">
        <v>17</v>
      </c>
      <c r="H3517" s="13">
        <v>19.40143</v>
      </c>
      <c r="I3517" s="18">
        <v>195.0</v>
      </c>
      <c r="J3517" s="15">
        <f t="shared" si="5"/>
        <v>3783.27885</v>
      </c>
      <c r="K3517" s="10" t="str">
        <f t="array" ref="K3517">IFERROR(XLOOKUP(G3517,'Tipo de Carga'!A:A,'Tipo de Carga'!B:B))</f>
        <v>Autoabasto</v>
      </c>
      <c r="L3517" s="10">
        <f t="shared" si="2"/>
        <v>6</v>
      </c>
      <c r="M3517" s="10">
        <f t="shared" si="3"/>
        <v>4</v>
      </c>
      <c r="N3517" s="10">
        <f t="shared" si="4"/>
        <v>2</v>
      </c>
      <c r="O3517" s="10" t="str">
        <f t="array" ref="O3517">IFERROR(XLOOKUP(G3517,'Tipo de Carga'!A:A,'Tipo de Carga'!C:C))</f>
        <v>Diesel</v>
      </c>
    </row>
    <row r="3518">
      <c r="A3518" s="16">
        <v>1783.0</v>
      </c>
      <c r="B3518" s="10" t="str">
        <f t="array" ref="B3518">IFERROR(XLOOKUP(A3518,'Asignacion Feb'!A:A,'Asignacion Feb'!C:C))</f>
        <v>Liverpool Local</v>
      </c>
      <c r="C3518" s="10" t="str">
        <f t="array" ref="C3518">IFERROR(XLOOKUP(A3518,'Asignacion Feb'!A:A,'Asignacion Feb'!B:B))</f>
        <v>EC-01</v>
      </c>
      <c r="D3518" s="28">
        <v>45692.0</v>
      </c>
      <c r="E3518" s="16" t="s">
        <v>346</v>
      </c>
      <c r="F3518" s="10" t="str">
        <f t="array" ref="F3518">IFERROR(XLOOKUP(E3518,Operadores!A:A,Operadores!B:B))</f>
        <v>RIORO</v>
      </c>
      <c r="G3518" s="16" t="s">
        <v>17</v>
      </c>
      <c r="H3518" s="13">
        <v>19.40143</v>
      </c>
      <c r="I3518" s="18">
        <v>562.0</v>
      </c>
      <c r="J3518" s="15">
        <f t="shared" si="5"/>
        <v>10903.60366</v>
      </c>
      <c r="K3518" s="10" t="str">
        <f t="array" ref="K3518">IFERROR(XLOOKUP(G3518,'Tipo de Carga'!A:A,'Tipo de Carga'!B:B))</f>
        <v>Autoabasto</v>
      </c>
      <c r="L3518" s="10">
        <f t="shared" si="2"/>
        <v>6</v>
      </c>
      <c r="M3518" s="10">
        <f t="shared" si="3"/>
        <v>4</v>
      </c>
      <c r="N3518" s="10">
        <f t="shared" si="4"/>
        <v>2</v>
      </c>
      <c r="O3518" s="10" t="str">
        <f t="array" ref="O3518">IFERROR(XLOOKUP(G3518,'Tipo de Carga'!A:A,'Tipo de Carga'!C:C))</f>
        <v>Diesel</v>
      </c>
    </row>
    <row r="3519">
      <c r="A3519" s="16">
        <v>1988.0</v>
      </c>
      <c r="B3519" s="10" t="str">
        <f t="array" ref="B3519">IFERROR(XLOOKUP(A3519,'Asignacion Feb'!A:A,'Asignacion Feb'!C:C))</f>
        <v>MeLi asignado SD</v>
      </c>
      <c r="C3519" s="10" t="str">
        <f t="array" ref="C3519">IFERROR(XLOOKUP(A3519,'Asignacion Feb'!A:A,'Asignacion Feb'!B:B))</f>
        <v>EC-05</v>
      </c>
      <c r="D3519" s="28">
        <v>45692.0</v>
      </c>
      <c r="E3519" s="16" t="s">
        <v>71</v>
      </c>
      <c r="F3519" s="10" t="str">
        <f t="array" ref="F3519">IFERROR(XLOOKUP(E3519,Operadores!A:A,Operadores!B:B))</f>
        <v>CHAJOE</v>
      </c>
      <c r="G3519" s="16" t="s">
        <v>17</v>
      </c>
      <c r="H3519" s="13">
        <v>19.40143</v>
      </c>
      <c r="I3519" s="18">
        <v>420.0</v>
      </c>
      <c r="J3519" s="15">
        <f t="shared" si="5"/>
        <v>8148.6006</v>
      </c>
      <c r="K3519" s="10" t="str">
        <f t="array" ref="K3519">IFERROR(XLOOKUP(G3519,'Tipo de Carga'!A:A,'Tipo de Carga'!B:B))</f>
        <v>Autoabasto</v>
      </c>
      <c r="L3519" s="10">
        <f t="shared" si="2"/>
        <v>6</v>
      </c>
      <c r="M3519" s="10">
        <f t="shared" si="3"/>
        <v>4</v>
      </c>
      <c r="N3519" s="10">
        <f t="shared" si="4"/>
        <v>2</v>
      </c>
      <c r="O3519" s="10" t="str">
        <f t="array" ref="O3519">IFERROR(XLOOKUP(G3519,'Tipo de Carga'!A:A,'Tipo de Carga'!C:C))</f>
        <v>Diesel</v>
      </c>
    </row>
    <row r="3520">
      <c r="A3520" s="16">
        <v>2000.0</v>
      </c>
      <c r="B3520" s="10" t="str">
        <f t="array" ref="B3520">IFERROR(XLOOKUP(A3520,'Asignacion Feb'!A:A,'Asignacion Feb'!C:C))</f>
        <v>MeLi Dedicado Merida</v>
      </c>
      <c r="C3520" s="10" t="str">
        <f t="array" ref="C3520">IFERROR(XLOOKUP(A3520,'Asignacion Feb'!A:A,'Asignacion Feb'!B:B))</f>
        <v>EC-05</v>
      </c>
      <c r="D3520" s="28">
        <v>45692.0</v>
      </c>
      <c r="E3520" s="16" t="s">
        <v>95</v>
      </c>
      <c r="F3520" s="10" t="str">
        <f t="array" ref="F3520">IFERROR(XLOOKUP(E3520,Operadores!A:A,Operadores!B:B))</f>
        <v>VILYON</v>
      </c>
      <c r="G3520" s="16" t="s">
        <v>17</v>
      </c>
      <c r="H3520" s="13">
        <v>19.40143</v>
      </c>
      <c r="I3520" s="18">
        <v>255.0</v>
      </c>
      <c r="J3520" s="15">
        <f t="shared" si="5"/>
        <v>4947.36465</v>
      </c>
      <c r="K3520" s="10" t="str">
        <f t="array" ref="K3520">IFERROR(XLOOKUP(G3520,'Tipo de Carga'!A:A,'Tipo de Carga'!B:B))</f>
        <v>Autoabasto</v>
      </c>
      <c r="L3520" s="10">
        <f t="shared" si="2"/>
        <v>6</v>
      </c>
      <c r="M3520" s="10">
        <f t="shared" si="3"/>
        <v>4</v>
      </c>
      <c r="N3520" s="10">
        <f t="shared" si="4"/>
        <v>2</v>
      </c>
      <c r="O3520" s="10" t="str">
        <f t="array" ref="O3520">IFERROR(XLOOKUP(G3520,'Tipo de Carga'!A:A,'Tipo de Carga'!C:C))</f>
        <v>Diesel</v>
      </c>
    </row>
    <row r="3521">
      <c r="A3521" s="16">
        <v>1732.0</v>
      </c>
      <c r="B3521" s="10" t="str">
        <f t="array" ref="B3521">IFERROR(XLOOKUP(A3521,'Asignacion Feb'!A:A,'Asignacion Feb'!C:C))</f>
        <v>Out</v>
      </c>
      <c r="C3521" s="10" t="str">
        <f t="array" ref="C3521">IFERROR(XLOOKUP(A3521,'Asignacion Feb'!A:A,'Asignacion Feb'!B:B))</f>
        <v>AF</v>
      </c>
      <c r="D3521" s="28">
        <v>45692.0</v>
      </c>
      <c r="E3521" s="16" t="s">
        <v>439</v>
      </c>
      <c r="F3521" s="10" t="str">
        <f t="array" ref="F3521">IFERROR(XLOOKUP(E3521,Operadores!A:A,Operadores!B:B))</f>
        <v>SANRON</v>
      </c>
      <c r="G3521" s="16" t="s">
        <v>17</v>
      </c>
      <c r="H3521" s="13">
        <v>19.40143</v>
      </c>
      <c r="I3521" s="18">
        <v>274.0</v>
      </c>
      <c r="J3521" s="15">
        <f t="shared" si="5"/>
        <v>5315.99182</v>
      </c>
      <c r="K3521" s="10" t="str">
        <f t="array" ref="K3521">IFERROR(XLOOKUP(G3521,'Tipo de Carga'!A:A,'Tipo de Carga'!B:B))</f>
        <v>Autoabasto</v>
      </c>
      <c r="L3521" s="10">
        <f t="shared" si="2"/>
        <v>6</v>
      </c>
      <c r="M3521" s="10">
        <f t="shared" si="3"/>
        <v>4</v>
      </c>
      <c r="N3521" s="10">
        <f t="shared" si="4"/>
        <v>2</v>
      </c>
      <c r="O3521" s="10" t="str">
        <f t="array" ref="O3521">IFERROR(XLOOKUP(G3521,'Tipo de Carga'!A:A,'Tipo de Carga'!C:C))</f>
        <v>Diesel</v>
      </c>
    </row>
    <row r="3522">
      <c r="A3522" s="16">
        <v>1793.0</v>
      </c>
      <c r="B3522" s="10" t="str">
        <f t="array" ref="B3522">IFERROR(XLOOKUP(A3522,'Asignacion Feb'!A:A,'Asignacion Feb'!C:C))</f>
        <v>Hisense</v>
      </c>
      <c r="C3522" s="10" t="str">
        <f t="array" ref="C3522">IFERROR(XLOOKUP(A3522,'Asignacion Feb'!A:A,'Asignacion Feb'!B:B))</f>
        <v>EC-02</v>
      </c>
      <c r="D3522" s="28">
        <v>45692.0</v>
      </c>
      <c r="E3522" s="16" t="s">
        <v>230</v>
      </c>
      <c r="F3522" s="10" t="str">
        <f t="array" ref="F3522">IFERROR(XLOOKUP(E3522,Operadores!A:A,Operadores!B:B))</f>
        <v>VARJUAX</v>
      </c>
      <c r="G3522" s="16" t="s">
        <v>17</v>
      </c>
      <c r="H3522" s="13">
        <v>19.40143</v>
      </c>
      <c r="I3522" s="18">
        <v>703.0</v>
      </c>
      <c r="J3522" s="15">
        <f t="shared" si="5"/>
        <v>13639.20529</v>
      </c>
      <c r="K3522" s="10" t="str">
        <f t="array" ref="K3522">IFERROR(XLOOKUP(G3522,'Tipo de Carga'!A:A,'Tipo de Carga'!B:B))</f>
        <v>Autoabasto</v>
      </c>
      <c r="L3522" s="10">
        <f t="shared" si="2"/>
        <v>6</v>
      </c>
      <c r="M3522" s="10">
        <f t="shared" si="3"/>
        <v>4</v>
      </c>
      <c r="N3522" s="10">
        <f t="shared" si="4"/>
        <v>2</v>
      </c>
      <c r="O3522" s="10" t="str">
        <f t="array" ref="O3522">IFERROR(XLOOKUP(G3522,'Tipo de Carga'!A:A,'Tipo de Carga'!C:C))</f>
        <v>Diesel</v>
      </c>
    </row>
    <row r="3523">
      <c r="A3523" s="16">
        <v>2104.0</v>
      </c>
      <c r="B3523" s="10" t="str">
        <f t="array" ref="B3523">IFERROR(XLOOKUP(A3523,'Asignacion Feb'!A:A,'Asignacion Feb'!C:C))</f>
        <v>MeLi asignado SD</v>
      </c>
      <c r="C3523" s="10" t="str">
        <f t="array" ref="C3523">IFERROR(XLOOKUP(A3523,'Asignacion Feb'!A:A,'Asignacion Feb'!B:B))</f>
        <v>EC-05</v>
      </c>
      <c r="D3523" s="28">
        <v>45692.0</v>
      </c>
      <c r="E3523" s="16" t="s">
        <v>133</v>
      </c>
      <c r="F3523" s="10" t="str">
        <f t="array" ref="F3523">IFERROR(XLOOKUP(E3523,Operadores!A:A,Operadores!B:B))</f>
        <v>GUTBE</v>
      </c>
      <c r="G3523" s="16" t="s">
        <v>17</v>
      </c>
      <c r="H3523" s="13">
        <v>19.40143</v>
      </c>
      <c r="I3523" s="18">
        <v>305.0</v>
      </c>
      <c r="J3523" s="15">
        <f t="shared" si="5"/>
        <v>5917.43615</v>
      </c>
      <c r="K3523" s="10" t="str">
        <f t="array" ref="K3523">IFERROR(XLOOKUP(G3523,'Tipo de Carga'!A:A,'Tipo de Carga'!B:B))</f>
        <v>Autoabasto</v>
      </c>
      <c r="L3523" s="10">
        <f t="shared" si="2"/>
        <v>6</v>
      </c>
      <c r="M3523" s="10">
        <f t="shared" si="3"/>
        <v>4</v>
      </c>
      <c r="N3523" s="10">
        <f t="shared" si="4"/>
        <v>2</v>
      </c>
      <c r="O3523" s="10" t="str">
        <f t="array" ref="O3523">IFERROR(XLOOKUP(G3523,'Tipo de Carga'!A:A,'Tipo de Carga'!C:C))</f>
        <v>Diesel</v>
      </c>
    </row>
    <row r="3524">
      <c r="A3524" s="16">
        <v>2015.0</v>
      </c>
      <c r="B3524" s="10" t="str">
        <f t="array" ref="B3524">IFERROR(XLOOKUP(A3524,'Asignacion Feb'!A:A,'Asignacion Feb'!C:C))</f>
        <v>MeLi asignado SD</v>
      </c>
      <c r="C3524" s="10" t="str">
        <f t="array" ref="C3524">IFERROR(XLOOKUP(A3524,'Asignacion Feb'!A:A,'Asignacion Feb'!B:B))</f>
        <v>EC-05</v>
      </c>
      <c r="D3524" s="28">
        <v>45692.0</v>
      </c>
      <c r="E3524" s="16" t="s">
        <v>174</v>
      </c>
      <c r="F3524" s="10" t="str">
        <f t="array" ref="F3524">IFERROR(XLOOKUP(E3524,Operadores!A:A,Operadores!B:B))</f>
        <v>BENOSC</v>
      </c>
      <c r="G3524" s="16" t="s">
        <v>17</v>
      </c>
      <c r="H3524" s="13">
        <v>19.40143</v>
      </c>
      <c r="I3524" s="18">
        <v>239.0</v>
      </c>
      <c r="J3524" s="15">
        <f t="shared" si="5"/>
        <v>4636.94177</v>
      </c>
      <c r="K3524" s="10" t="str">
        <f t="array" ref="K3524">IFERROR(XLOOKUP(G3524,'Tipo de Carga'!A:A,'Tipo de Carga'!B:B))</f>
        <v>Autoabasto</v>
      </c>
      <c r="L3524" s="10">
        <f t="shared" si="2"/>
        <v>6</v>
      </c>
      <c r="M3524" s="10">
        <f t="shared" si="3"/>
        <v>4</v>
      </c>
      <c r="N3524" s="10">
        <f t="shared" si="4"/>
        <v>2</v>
      </c>
      <c r="O3524" s="10" t="str">
        <f t="array" ref="O3524">IFERROR(XLOOKUP(G3524,'Tipo de Carga'!A:A,'Tipo de Carga'!C:C))</f>
        <v>Diesel</v>
      </c>
    </row>
    <row r="3525">
      <c r="A3525" s="16">
        <v>2023.0</v>
      </c>
      <c r="B3525" s="10" t="str">
        <f t="array" ref="B3525">IFERROR(XLOOKUP(A3525,'Asignacion Feb'!A:A,'Asignacion Feb'!C:C))</f>
        <v>MeLi Asignado TD</v>
      </c>
      <c r="C3525" s="10" t="str">
        <f t="array" ref="C3525">IFERROR(XLOOKUP(A3525,'Asignacion Feb'!A:A,'Asignacion Feb'!B:B))</f>
        <v>EC-05</v>
      </c>
      <c r="D3525" s="28">
        <v>45692.0</v>
      </c>
      <c r="E3525" s="16" t="s">
        <v>126</v>
      </c>
      <c r="F3525" s="10" t="str">
        <f t="array" ref="F3525">IFERROR(XLOOKUP(E3525,Operadores!A:A,Operadores!B:B))</f>
        <v>ESCSAU</v>
      </c>
      <c r="G3525" s="16" t="s">
        <v>17</v>
      </c>
      <c r="H3525" s="13">
        <v>19.40143</v>
      </c>
      <c r="I3525" s="18">
        <v>595.0</v>
      </c>
      <c r="J3525" s="15">
        <f t="shared" si="5"/>
        <v>11543.85085</v>
      </c>
      <c r="K3525" s="10" t="str">
        <f t="array" ref="K3525">IFERROR(XLOOKUP(G3525,'Tipo de Carga'!A:A,'Tipo de Carga'!B:B))</f>
        <v>Autoabasto</v>
      </c>
      <c r="L3525" s="10">
        <f t="shared" si="2"/>
        <v>6</v>
      </c>
      <c r="M3525" s="10">
        <f t="shared" si="3"/>
        <v>4</v>
      </c>
      <c r="N3525" s="10">
        <f t="shared" si="4"/>
        <v>2</v>
      </c>
      <c r="O3525" s="10" t="str">
        <f t="array" ref="O3525">IFERROR(XLOOKUP(G3525,'Tipo de Carga'!A:A,'Tipo de Carga'!C:C))</f>
        <v>Diesel</v>
      </c>
    </row>
    <row r="3526">
      <c r="A3526" s="16">
        <v>1751.0</v>
      </c>
      <c r="B3526" s="10" t="str">
        <f t="array" ref="B3526">IFERROR(XLOOKUP(A3526,'Asignacion Feb'!A:A,'Asignacion Feb'!C:C))</f>
        <v>Liverpool Local</v>
      </c>
      <c r="C3526" s="10" t="str">
        <f t="array" ref="C3526">IFERROR(XLOOKUP(A3526,'Asignacion Feb'!A:A,'Asignacion Feb'!B:B))</f>
        <v>EC-01</v>
      </c>
      <c r="D3526" s="28">
        <v>45692.0</v>
      </c>
      <c r="E3526" s="16" t="s">
        <v>429</v>
      </c>
      <c r="F3526" s="10" t="str">
        <f t="array" ref="F3526">IFERROR(XLOOKUP(E3526,Operadores!A:A,Operadores!B:B))</f>
        <v>VELJU</v>
      </c>
      <c r="G3526" s="16" t="s">
        <v>17</v>
      </c>
      <c r="H3526" s="13">
        <v>19.40143</v>
      </c>
      <c r="I3526" s="18">
        <v>382.0</v>
      </c>
      <c r="J3526" s="15">
        <f t="shared" si="5"/>
        <v>7411.34626</v>
      </c>
      <c r="K3526" s="10" t="str">
        <f t="array" ref="K3526">IFERROR(XLOOKUP(G3526,'Tipo de Carga'!A:A,'Tipo de Carga'!B:B))</f>
        <v>Autoabasto</v>
      </c>
      <c r="L3526" s="10">
        <f t="shared" si="2"/>
        <v>6</v>
      </c>
      <c r="M3526" s="10">
        <f t="shared" si="3"/>
        <v>4</v>
      </c>
      <c r="N3526" s="10">
        <f t="shared" si="4"/>
        <v>2</v>
      </c>
      <c r="O3526" s="10" t="str">
        <f t="array" ref="O3526">IFERROR(XLOOKUP(G3526,'Tipo de Carga'!A:A,'Tipo de Carga'!C:C))</f>
        <v>Diesel</v>
      </c>
    </row>
    <row r="3527">
      <c r="A3527" s="16">
        <v>2040.0</v>
      </c>
      <c r="B3527" s="10" t="str">
        <f t="array" ref="B3527">IFERROR(XLOOKUP(A3527,'Asignacion Feb'!A:A,'Asignacion Feb'!C:C))</f>
        <v>Liverpool Local</v>
      </c>
      <c r="C3527" s="10" t="str">
        <f t="array" ref="C3527">IFERROR(XLOOKUP(A3527,'Asignacion Feb'!A:A,'Asignacion Feb'!B:B))</f>
        <v>EC-01</v>
      </c>
      <c r="D3527" s="28">
        <v>45692.0</v>
      </c>
      <c r="E3527" s="16" t="s">
        <v>200</v>
      </c>
      <c r="F3527" s="10" t="str">
        <f t="array" ref="F3527">IFERROR(XLOOKUP(E3527,Operadores!A:A,Operadores!B:B))</f>
        <v>RUEPAT</v>
      </c>
      <c r="G3527" s="16" t="s">
        <v>17</v>
      </c>
      <c r="H3527" s="13">
        <v>19.40143</v>
      </c>
      <c r="I3527" s="18">
        <v>393.0</v>
      </c>
      <c r="J3527" s="15">
        <f t="shared" si="5"/>
        <v>7624.76199</v>
      </c>
      <c r="K3527" s="10" t="str">
        <f t="array" ref="K3527">IFERROR(XLOOKUP(G3527,'Tipo de Carga'!A:A,'Tipo de Carga'!B:B))</f>
        <v>Autoabasto</v>
      </c>
      <c r="L3527" s="10">
        <f t="shared" si="2"/>
        <v>6</v>
      </c>
      <c r="M3527" s="10">
        <f t="shared" si="3"/>
        <v>4</v>
      </c>
      <c r="N3527" s="10">
        <f t="shared" si="4"/>
        <v>2</v>
      </c>
      <c r="O3527" s="10" t="str">
        <f t="array" ref="O3527">IFERROR(XLOOKUP(G3527,'Tipo de Carga'!A:A,'Tipo de Carga'!C:C))</f>
        <v>Diesel</v>
      </c>
    </row>
    <row r="3528">
      <c r="A3528" s="16">
        <v>1733.0</v>
      </c>
      <c r="B3528" s="10" t="str">
        <f t="array" ref="B3528">IFERROR(XLOOKUP(A3528,'Asignacion Feb'!A:A,'Asignacion Feb'!C:C))</f>
        <v>Liverpool Local</v>
      </c>
      <c r="C3528" s="10" t="str">
        <f t="array" ref="C3528">IFERROR(XLOOKUP(A3528,'Asignacion Feb'!A:A,'Asignacion Feb'!B:B))</f>
        <v>EC-01</v>
      </c>
      <c r="D3528" s="28">
        <v>45692.0</v>
      </c>
      <c r="E3528" s="16" t="s">
        <v>301</v>
      </c>
      <c r="F3528" s="10" t="str">
        <f t="array" ref="F3528">IFERROR(XLOOKUP(E3528,Operadores!A:A,Operadores!B:B))</f>
        <v>CABCAR</v>
      </c>
      <c r="G3528" s="16" t="s">
        <v>17</v>
      </c>
      <c r="H3528" s="13">
        <v>19.40143</v>
      </c>
      <c r="I3528" s="18">
        <v>423.0</v>
      </c>
      <c r="J3528" s="15">
        <f t="shared" si="5"/>
        <v>8206.80489</v>
      </c>
      <c r="K3528" s="10" t="str">
        <f t="array" ref="K3528">IFERROR(XLOOKUP(G3528,'Tipo de Carga'!A:A,'Tipo de Carga'!B:B))</f>
        <v>Autoabasto</v>
      </c>
      <c r="L3528" s="10">
        <f t="shared" si="2"/>
        <v>6</v>
      </c>
      <c r="M3528" s="10">
        <f t="shared" si="3"/>
        <v>4</v>
      </c>
      <c r="N3528" s="10">
        <f t="shared" si="4"/>
        <v>2</v>
      </c>
      <c r="O3528" s="10" t="str">
        <f t="array" ref="O3528">IFERROR(XLOOKUP(G3528,'Tipo de Carga'!A:A,'Tipo de Carga'!C:C))</f>
        <v>Diesel</v>
      </c>
    </row>
    <row r="3529">
      <c r="A3529" s="16">
        <v>1833.0</v>
      </c>
      <c r="B3529" s="10" t="str">
        <f t="array" ref="B3529">IFERROR(XLOOKUP(A3529,'Asignacion Feb'!A:A,'Asignacion Feb'!C:C))</f>
        <v>Liverpool Local</v>
      </c>
      <c r="C3529" s="10" t="str">
        <f t="array" ref="C3529">IFERROR(XLOOKUP(A3529,'Asignacion Feb'!A:A,'Asignacion Feb'!B:B))</f>
        <v>EC-01</v>
      </c>
      <c r="D3529" s="28">
        <v>45692.0</v>
      </c>
      <c r="E3529" s="16" t="s">
        <v>143</v>
      </c>
      <c r="F3529" s="10" t="str">
        <f t="array" ref="F3529">IFERROR(XLOOKUP(E3529,Operadores!A:A,Operadores!B:B))</f>
        <v>SANROD</v>
      </c>
      <c r="G3529" s="16" t="s">
        <v>17</v>
      </c>
      <c r="H3529" s="13">
        <v>19.40143</v>
      </c>
      <c r="I3529" s="18">
        <v>348.0</v>
      </c>
      <c r="J3529" s="15">
        <f t="shared" si="5"/>
        <v>6751.69764</v>
      </c>
      <c r="K3529" s="10" t="str">
        <f t="array" ref="K3529">IFERROR(XLOOKUP(G3529,'Tipo de Carga'!A:A,'Tipo de Carga'!B:B))</f>
        <v>Autoabasto</v>
      </c>
      <c r="L3529" s="10">
        <f t="shared" si="2"/>
        <v>6</v>
      </c>
      <c r="M3529" s="10">
        <f t="shared" si="3"/>
        <v>4</v>
      </c>
      <c r="N3529" s="10">
        <f t="shared" si="4"/>
        <v>2</v>
      </c>
      <c r="O3529" s="10" t="str">
        <f t="array" ref="O3529">IFERROR(XLOOKUP(G3529,'Tipo de Carga'!A:A,'Tipo de Carga'!C:C))</f>
        <v>Diesel</v>
      </c>
    </row>
    <row r="3530">
      <c r="A3530" s="16">
        <v>1948.0</v>
      </c>
      <c r="B3530" s="10" t="str">
        <f t="array" ref="B3530">IFERROR(XLOOKUP(A3530,'Asignacion Feb'!A:A,'Asignacion Feb'!C:C))</f>
        <v>Circuitos</v>
      </c>
      <c r="C3530" s="10" t="str">
        <f t="array" ref="C3530">IFERROR(XLOOKUP(A3530,'Asignacion Feb'!A:A,'Asignacion Feb'!B:B))</f>
        <v>EC-03</v>
      </c>
      <c r="D3530" s="28">
        <v>45692.0</v>
      </c>
      <c r="E3530" s="16" t="s">
        <v>81</v>
      </c>
      <c r="F3530" s="10" t="str">
        <f t="array" ref="F3530">IFERROR(XLOOKUP(E3530,Operadores!A:A,Operadores!B:B))</f>
        <v>MOREFR</v>
      </c>
      <c r="G3530" s="16" t="s">
        <v>17</v>
      </c>
      <c r="H3530" s="13">
        <v>19.40143</v>
      </c>
      <c r="I3530" s="18">
        <v>426.0</v>
      </c>
      <c r="J3530" s="15">
        <f t="shared" si="5"/>
        <v>8265.00918</v>
      </c>
      <c r="K3530" s="10" t="str">
        <f t="array" ref="K3530">IFERROR(XLOOKUP(G3530,'Tipo de Carga'!A:A,'Tipo de Carga'!B:B))</f>
        <v>Autoabasto</v>
      </c>
      <c r="L3530" s="10">
        <f t="shared" si="2"/>
        <v>6</v>
      </c>
      <c r="M3530" s="10">
        <f t="shared" si="3"/>
        <v>4</v>
      </c>
      <c r="N3530" s="10">
        <f t="shared" si="4"/>
        <v>2</v>
      </c>
      <c r="O3530" s="10" t="str">
        <f t="array" ref="O3530">IFERROR(XLOOKUP(G3530,'Tipo de Carga'!A:A,'Tipo de Carga'!C:C))</f>
        <v>Diesel</v>
      </c>
    </row>
    <row r="3531">
      <c r="A3531" s="16">
        <v>2035.0</v>
      </c>
      <c r="B3531" s="10" t="str">
        <f t="array" ref="B3531">IFERROR(XLOOKUP(A3531,'Asignacion Feb'!A:A,'Asignacion Feb'!C:C))</f>
        <v>Liverpool Local</v>
      </c>
      <c r="C3531" s="10" t="str">
        <f t="array" ref="C3531">IFERROR(XLOOKUP(A3531,'Asignacion Feb'!A:A,'Asignacion Feb'!B:B))</f>
        <v>EC-01</v>
      </c>
      <c r="D3531" s="28">
        <v>45692.0</v>
      </c>
      <c r="E3531" s="16" t="s">
        <v>141</v>
      </c>
      <c r="F3531" s="10" t="str">
        <f t="array" ref="F3531">IFERROR(XLOOKUP(E3531,Operadores!A:A,Operadores!B:B))</f>
        <v>VELJOR</v>
      </c>
      <c r="G3531" s="16" t="s">
        <v>17</v>
      </c>
      <c r="H3531" s="13">
        <v>19.40143</v>
      </c>
      <c r="I3531" s="18">
        <v>316.0</v>
      </c>
      <c r="J3531" s="15">
        <f t="shared" si="5"/>
        <v>6130.85188</v>
      </c>
      <c r="K3531" s="10" t="str">
        <f t="array" ref="K3531">IFERROR(XLOOKUP(G3531,'Tipo de Carga'!A:A,'Tipo de Carga'!B:B))</f>
        <v>Autoabasto</v>
      </c>
      <c r="L3531" s="10">
        <f t="shared" si="2"/>
        <v>6</v>
      </c>
      <c r="M3531" s="10">
        <f t="shared" si="3"/>
        <v>4</v>
      </c>
      <c r="N3531" s="10">
        <f t="shared" si="4"/>
        <v>2</v>
      </c>
      <c r="O3531" s="10" t="str">
        <f t="array" ref="O3531">IFERROR(XLOOKUP(G3531,'Tipo de Carga'!A:A,'Tipo de Carga'!C:C))</f>
        <v>Diesel</v>
      </c>
    </row>
    <row r="3532">
      <c r="A3532" s="16">
        <v>1759.0</v>
      </c>
      <c r="B3532" s="10" t="str">
        <f t="array" ref="B3532">IFERROR(XLOOKUP(A3532,'Asignacion Feb'!A:A,'Asignacion Feb'!C:C))</f>
        <v>Liverpool Local</v>
      </c>
      <c r="C3532" s="10" t="str">
        <f t="array" ref="C3532">IFERROR(XLOOKUP(A3532,'Asignacion Feb'!A:A,'Asignacion Feb'!B:B))</f>
        <v>EC-01</v>
      </c>
      <c r="D3532" s="28">
        <v>45692.0</v>
      </c>
      <c r="E3532" s="16" t="s">
        <v>350</v>
      </c>
      <c r="F3532" s="10" t="str">
        <f t="array" ref="F3532">IFERROR(XLOOKUP(E3532,Operadores!A:A,Operadores!B:B))</f>
        <v>RIVCAR</v>
      </c>
      <c r="G3532" s="16" t="s">
        <v>17</v>
      </c>
      <c r="H3532" s="13">
        <v>19.40143</v>
      </c>
      <c r="I3532" s="18">
        <v>366.0</v>
      </c>
      <c r="J3532" s="15">
        <f t="shared" si="5"/>
        <v>7100.92338</v>
      </c>
      <c r="K3532" s="10" t="str">
        <f t="array" ref="K3532">IFERROR(XLOOKUP(G3532,'Tipo de Carga'!A:A,'Tipo de Carga'!B:B))</f>
        <v>Autoabasto</v>
      </c>
      <c r="L3532" s="10">
        <f t="shared" si="2"/>
        <v>6</v>
      </c>
      <c r="M3532" s="10">
        <f t="shared" si="3"/>
        <v>4</v>
      </c>
      <c r="N3532" s="10">
        <f t="shared" si="4"/>
        <v>2</v>
      </c>
      <c r="O3532" s="10" t="str">
        <f t="array" ref="O3532">IFERROR(XLOOKUP(G3532,'Tipo de Carga'!A:A,'Tipo de Carga'!C:C))</f>
        <v>Diesel</v>
      </c>
    </row>
    <row r="3533">
      <c r="A3533" s="16">
        <v>1980.0</v>
      </c>
      <c r="B3533" s="10" t="str">
        <f t="array" ref="B3533">IFERROR(XLOOKUP(A3533,'Asignacion Feb'!A:A,'Asignacion Feb'!C:C))</f>
        <v>MeLi asignado SD</v>
      </c>
      <c r="C3533" s="10" t="str">
        <f t="array" ref="C3533">IFERROR(XLOOKUP(A3533,'Asignacion Feb'!A:A,'Asignacion Feb'!B:B))</f>
        <v>EC-05</v>
      </c>
      <c r="D3533" s="28">
        <v>45692.0</v>
      </c>
      <c r="E3533" s="16" t="s">
        <v>147</v>
      </c>
      <c r="F3533" s="10" t="str">
        <f t="array" ref="F3533">IFERROR(XLOOKUP(E3533,Operadores!A:A,Operadores!B:B))</f>
        <v>MARANG</v>
      </c>
      <c r="G3533" s="16" t="s">
        <v>17</v>
      </c>
      <c r="H3533" s="13">
        <v>19.40143</v>
      </c>
      <c r="I3533" s="18">
        <v>330.0</v>
      </c>
      <c r="J3533" s="15">
        <f t="shared" si="5"/>
        <v>6402.4719</v>
      </c>
      <c r="K3533" s="10" t="str">
        <f t="array" ref="K3533">IFERROR(XLOOKUP(G3533,'Tipo de Carga'!A:A,'Tipo de Carga'!B:B))</f>
        <v>Autoabasto</v>
      </c>
      <c r="L3533" s="10">
        <f t="shared" si="2"/>
        <v>6</v>
      </c>
      <c r="M3533" s="10">
        <f t="shared" si="3"/>
        <v>4</v>
      </c>
      <c r="N3533" s="10">
        <f t="shared" si="4"/>
        <v>2</v>
      </c>
      <c r="O3533" s="10" t="str">
        <f t="array" ref="O3533">IFERROR(XLOOKUP(G3533,'Tipo de Carga'!A:A,'Tipo de Carga'!C:C))</f>
        <v>Diesel</v>
      </c>
    </row>
    <row r="3534">
      <c r="A3534" s="16">
        <v>1832.0</v>
      </c>
      <c r="B3534" s="10" t="str">
        <f t="array" ref="B3534">IFERROR(XLOOKUP(A3534,'Asignacion Feb'!A:A,'Asignacion Feb'!C:C))</f>
        <v>Liverpool Local</v>
      </c>
      <c r="C3534" s="10" t="str">
        <f t="array" ref="C3534">IFERROR(XLOOKUP(A3534,'Asignacion Feb'!A:A,'Asignacion Feb'!B:B))</f>
        <v>EC-01</v>
      </c>
      <c r="D3534" s="28">
        <v>45692.0</v>
      </c>
      <c r="E3534" s="16" t="s">
        <v>60</v>
      </c>
      <c r="F3534" s="10" t="str">
        <f t="array" ref="F3534">IFERROR(XLOOKUP(E3534,Operadores!A:A,Operadores!B:B))</f>
        <v>SEGMAU</v>
      </c>
      <c r="G3534" s="16" t="s">
        <v>17</v>
      </c>
      <c r="H3534" s="13">
        <v>19.40143</v>
      </c>
      <c r="I3534" s="18">
        <v>751.0</v>
      </c>
      <c r="J3534" s="15">
        <f t="shared" si="5"/>
        <v>14570.47393</v>
      </c>
      <c r="K3534" s="10" t="str">
        <f t="array" ref="K3534">IFERROR(XLOOKUP(G3534,'Tipo de Carga'!A:A,'Tipo de Carga'!B:B))</f>
        <v>Autoabasto</v>
      </c>
      <c r="L3534" s="10">
        <f t="shared" si="2"/>
        <v>6</v>
      </c>
      <c r="M3534" s="10">
        <f t="shared" si="3"/>
        <v>4</v>
      </c>
      <c r="N3534" s="10">
        <f t="shared" si="4"/>
        <v>2</v>
      </c>
      <c r="O3534" s="10" t="str">
        <f t="array" ref="O3534">IFERROR(XLOOKUP(G3534,'Tipo de Carga'!A:A,'Tipo de Carga'!C:C))</f>
        <v>Diesel</v>
      </c>
    </row>
    <row r="3535">
      <c r="A3535" s="16">
        <v>1855.0</v>
      </c>
      <c r="B3535" s="10" t="str">
        <f t="array" ref="B3535">IFERROR(XLOOKUP(A3535,'Asignacion Feb'!A:A,'Asignacion Feb'!C:C))</f>
        <v>Circuitos</v>
      </c>
      <c r="C3535" s="10" t="str">
        <f t="array" ref="C3535">IFERROR(XLOOKUP(A3535,'Asignacion Feb'!A:A,'Asignacion Feb'!B:B))</f>
        <v>EC-03</v>
      </c>
      <c r="D3535" s="28">
        <v>45692.0</v>
      </c>
      <c r="E3535" s="16" t="s">
        <v>62</v>
      </c>
      <c r="F3535" s="10" t="str">
        <f t="array" ref="F3535">IFERROR(XLOOKUP(E3535,Operadores!A:A,Operadores!B:B))</f>
        <v>REYPED</v>
      </c>
      <c r="G3535" s="16" t="s">
        <v>17</v>
      </c>
      <c r="H3535" s="13">
        <v>19.40143</v>
      </c>
      <c r="I3535" s="18">
        <v>331.0</v>
      </c>
      <c r="J3535" s="15">
        <f t="shared" si="5"/>
        <v>6421.87333</v>
      </c>
      <c r="K3535" s="10" t="str">
        <f t="array" ref="K3535">IFERROR(XLOOKUP(G3535,'Tipo de Carga'!A:A,'Tipo de Carga'!B:B))</f>
        <v>Autoabasto</v>
      </c>
      <c r="L3535" s="10">
        <f t="shared" si="2"/>
        <v>6</v>
      </c>
      <c r="M3535" s="10">
        <f t="shared" si="3"/>
        <v>4</v>
      </c>
      <c r="N3535" s="10">
        <f t="shared" si="4"/>
        <v>2</v>
      </c>
      <c r="O3535" s="10" t="str">
        <f t="array" ref="O3535">IFERROR(XLOOKUP(G3535,'Tipo de Carga'!A:A,'Tipo de Carga'!C:C))</f>
        <v>Diesel</v>
      </c>
    </row>
    <row r="3536">
      <c r="A3536" s="16">
        <v>2042.0</v>
      </c>
      <c r="B3536" s="10" t="str">
        <f t="array" ref="B3536">IFERROR(XLOOKUP(A3536,'Asignacion Feb'!A:A,'Asignacion Feb'!C:C))</f>
        <v>Liverpool Local</v>
      </c>
      <c r="C3536" s="10" t="str">
        <f t="array" ref="C3536">IFERROR(XLOOKUP(A3536,'Asignacion Feb'!A:A,'Asignacion Feb'!B:B))</f>
        <v>EC-01</v>
      </c>
      <c r="D3536" s="28">
        <v>45692.0</v>
      </c>
      <c r="E3536" s="16" t="s">
        <v>308</v>
      </c>
      <c r="F3536" s="10" t="str">
        <f t="array" ref="F3536">IFERROR(XLOOKUP(E3536,Operadores!A:A,Operadores!B:B))</f>
        <v>ESCALA</v>
      </c>
      <c r="G3536" s="16" t="s">
        <v>17</v>
      </c>
      <c r="H3536" s="13">
        <v>19.40143</v>
      </c>
      <c r="I3536" s="18">
        <v>305.0</v>
      </c>
      <c r="J3536" s="15">
        <f t="shared" si="5"/>
        <v>5917.43615</v>
      </c>
      <c r="K3536" s="10" t="str">
        <f t="array" ref="K3536">IFERROR(XLOOKUP(G3536,'Tipo de Carga'!A:A,'Tipo de Carga'!B:B))</f>
        <v>Autoabasto</v>
      </c>
      <c r="L3536" s="10">
        <f t="shared" si="2"/>
        <v>6</v>
      </c>
      <c r="M3536" s="10">
        <f t="shared" si="3"/>
        <v>4</v>
      </c>
      <c r="N3536" s="10">
        <f t="shared" si="4"/>
        <v>2</v>
      </c>
      <c r="O3536" s="10" t="str">
        <f t="array" ref="O3536">IFERROR(XLOOKUP(G3536,'Tipo de Carga'!A:A,'Tipo de Carga'!C:C))</f>
        <v>Diesel</v>
      </c>
    </row>
    <row r="3537">
      <c r="A3537" s="16">
        <v>1992.0</v>
      </c>
      <c r="B3537" s="10" t="str">
        <f t="array" ref="B3537">IFERROR(XLOOKUP(A3537,'Asignacion Feb'!A:A,'Asignacion Feb'!C:C))</f>
        <v>MeLi Dedicado TD</v>
      </c>
      <c r="C3537" s="10" t="str">
        <f t="array" ref="C3537">IFERROR(XLOOKUP(A3537,'Asignacion Feb'!A:A,'Asignacion Feb'!B:B))</f>
        <v>EC-05</v>
      </c>
      <c r="D3537" s="28">
        <v>45692.0</v>
      </c>
      <c r="E3537" s="16" t="s">
        <v>44</v>
      </c>
      <c r="F3537" s="10" t="str">
        <f t="array" ref="F3537">IFERROR(XLOOKUP(E3537,Operadores!A:A,Operadores!B:B))</f>
        <v>BONAR</v>
      </c>
      <c r="G3537" s="16" t="s">
        <v>17</v>
      </c>
      <c r="H3537" s="13">
        <v>19.40143</v>
      </c>
      <c r="I3537" s="18">
        <v>511.0</v>
      </c>
      <c r="J3537" s="15">
        <f t="shared" si="5"/>
        <v>9914.13073</v>
      </c>
      <c r="K3537" s="10" t="str">
        <f t="array" ref="K3537">IFERROR(XLOOKUP(G3537,'Tipo de Carga'!A:A,'Tipo de Carga'!B:B))</f>
        <v>Autoabasto</v>
      </c>
      <c r="L3537" s="10">
        <f t="shared" si="2"/>
        <v>6</v>
      </c>
      <c r="M3537" s="10">
        <f t="shared" si="3"/>
        <v>4</v>
      </c>
      <c r="N3537" s="10">
        <f t="shared" si="4"/>
        <v>2</v>
      </c>
      <c r="O3537" s="10" t="str">
        <f t="array" ref="O3537">IFERROR(XLOOKUP(G3537,'Tipo de Carga'!A:A,'Tipo de Carga'!C:C))</f>
        <v>Diesel</v>
      </c>
    </row>
    <row r="3538">
      <c r="A3538" s="16">
        <v>1992.0</v>
      </c>
      <c r="B3538" s="10" t="str">
        <f t="array" ref="B3538">IFERROR(XLOOKUP(A3538,'Asignacion Feb'!A:A,'Asignacion Feb'!C:C))</f>
        <v>MeLi Dedicado TD</v>
      </c>
      <c r="C3538" s="10" t="str">
        <f t="array" ref="C3538">IFERROR(XLOOKUP(A3538,'Asignacion Feb'!A:A,'Asignacion Feb'!B:B))</f>
        <v>EC-05</v>
      </c>
      <c r="D3538" s="28">
        <v>45692.0</v>
      </c>
      <c r="E3538" s="16" t="s">
        <v>44</v>
      </c>
      <c r="F3538" s="10" t="str">
        <f t="array" ref="F3538">IFERROR(XLOOKUP(E3538,Operadores!A:A,Operadores!B:B))</f>
        <v>BONAR</v>
      </c>
      <c r="G3538" s="16" t="s">
        <v>17</v>
      </c>
      <c r="H3538" s="13">
        <v>19.40143</v>
      </c>
      <c r="I3538" s="18">
        <v>9.0</v>
      </c>
      <c r="J3538" s="15">
        <f t="shared" si="5"/>
        <v>174.61287</v>
      </c>
      <c r="K3538" s="10" t="str">
        <f t="array" ref="K3538">IFERROR(XLOOKUP(G3538,'Tipo de Carga'!A:A,'Tipo de Carga'!B:B))</f>
        <v>Autoabasto</v>
      </c>
      <c r="L3538" s="10">
        <f t="shared" si="2"/>
        <v>6</v>
      </c>
      <c r="M3538" s="10">
        <f t="shared" si="3"/>
        <v>4</v>
      </c>
      <c r="N3538" s="10">
        <f t="shared" si="4"/>
        <v>2</v>
      </c>
      <c r="O3538" s="10" t="str">
        <f t="array" ref="O3538">IFERROR(XLOOKUP(G3538,'Tipo de Carga'!A:A,'Tipo de Carga'!C:C))</f>
        <v>Diesel</v>
      </c>
    </row>
    <row r="3539">
      <c r="A3539" s="16">
        <v>1961.0</v>
      </c>
      <c r="B3539" s="10" t="str">
        <f t="array" ref="B3539">IFERROR(XLOOKUP(A3539,'Asignacion Feb'!A:A,'Asignacion Feb'!C:C))</f>
        <v>MeLi asignado SD</v>
      </c>
      <c r="C3539" s="10" t="str">
        <f t="array" ref="C3539">IFERROR(XLOOKUP(A3539,'Asignacion Feb'!A:A,'Asignacion Feb'!B:B))</f>
        <v>EC-05</v>
      </c>
      <c r="D3539" s="28">
        <v>45692.0</v>
      </c>
      <c r="E3539" s="16" t="s">
        <v>387</v>
      </c>
      <c r="F3539" s="10" t="str">
        <f t="array" ref="F3539">IFERROR(XLOOKUP(E3539,Operadores!A:A,Operadores!B:B))</f>
        <v>HERJOS07</v>
      </c>
      <c r="G3539" s="16" t="s">
        <v>17</v>
      </c>
      <c r="H3539" s="13">
        <v>19.40143</v>
      </c>
      <c r="I3539" s="18">
        <v>709.0</v>
      </c>
      <c r="J3539" s="15">
        <f t="shared" si="5"/>
        <v>13755.61387</v>
      </c>
      <c r="K3539" s="10" t="str">
        <f t="array" ref="K3539">IFERROR(XLOOKUP(G3539,'Tipo de Carga'!A:A,'Tipo de Carga'!B:B))</f>
        <v>Autoabasto</v>
      </c>
      <c r="L3539" s="10">
        <f t="shared" si="2"/>
        <v>6</v>
      </c>
      <c r="M3539" s="10">
        <f t="shared" si="3"/>
        <v>4</v>
      </c>
      <c r="N3539" s="10">
        <f t="shared" si="4"/>
        <v>2</v>
      </c>
      <c r="O3539" s="10" t="str">
        <f t="array" ref="O3539">IFERROR(XLOOKUP(G3539,'Tipo de Carga'!A:A,'Tipo de Carga'!C:C))</f>
        <v>Diesel</v>
      </c>
    </row>
    <row r="3540">
      <c r="A3540" s="16">
        <v>1936.0</v>
      </c>
      <c r="B3540" s="10" t="str">
        <f t="array" ref="B3540">IFERROR(XLOOKUP(A3540,'Asignacion Feb'!A:A,'Asignacion Feb'!C:C))</f>
        <v>Circuitos</v>
      </c>
      <c r="C3540" s="10" t="str">
        <f t="array" ref="C3540">IFERROR(XLOOKUP(A3540,'Asignacion Feb'!A:A,'Asignacion Feb'!B:B))</f>
        <v>EC-03</v>
      </c>
      <c r="D3540" s="28">
        <v>45692.0</v>
      </c>
      <c r="E3540" s="16" t="s">
        <v>105</v>
      </c>
      <c r="F3540" s="10" t="str">
        <f t="array" ref="F3540">IFERROR(XLOOKUP(E3540,Operadores!A:A,Operadores!B:B))</f>
        <v>OCAMA</v>
      </c>
      <c r="G3540" s="16" t="s">
        <v>17</v>
      </c>
      <c r="H3540" s="13">
        <v>19.40143</v>
      </c>
      <c r="I3540" s="18">
        <v>322.0</v>
      </c>
      <c r="J3540" s="15">
        <f t="shared" si="5"/>
        <v>6247.26046</v>
      </c>
      <c r="K3540" s="10" t="str">
        <f t="array" ref="K3540">IFERROR(XLOOKUP(G3540,'Tipo de Carga'!A:A,'Tipo de Carga'!B:B))</f>
        <v>Autoabasto</v>
      </c>
      <c r="L3540" s="10">
        <f t="shared" si="2"/>
        <v>6</v>
      </c>
      <c r="M3540" s="10">
        <f t="shared" si="3"/>
        <v>4</v>
      </c>
      <c r="N3540" s="10">
        <f t="shared" si="4"/>
        <v>2</v>
      </c>
      <c r="O3540" s="10" t="str">
        <f t="array" ref="O3540">IFERROR(XLOOKUP(G3540,'Tipo de Carga'!A:A,'Tipo de Carga'!C:C))</f>
        <v>Diesel</v>
      </c>
    </row>
    <row r="3541">
      <c r="A3541" s="16">
        <v>1790.0</v>
      </c>
      <c r="B3541" s="10" t="str">
        <f t="array" ref="B3541">IFERROR(XLOOKUP(A3541,'Asignacion Feb'!A:A,'Asignacion Feb'!C:C))</f>
        <v>Sayer Sencillo</v>
      </c>
      <c r="C3541" s="10" t="str">
        <f t="array" ref="C3541">IFERROR(XLOOKUP(A3541,'Asignacion Feb'!A:A,'Asignacion Feb'!B:B))</f>
        <v>EC-04</v>
      </c>
      <c r="D3541" s="28">
        <v>45692.0</v>
      </c>
      <c r="E3541" s="16" t="s">
        <v>272</v>
      </c>
      <c r="F3541" s="10" t="str">
        <f t="array" ref="F3541">IFERROR(XLOOKUP(E3541,Operadores!A:A,Operadores!B:B))</f>
        <v>DEJISR</v>
      </c>
      <c r="G3541" s="16" t="s">
        <v>77</v>
      </c>
      <c r="H3541" s="13">
        <v>20.61695</v>
      </c>
      <c r="I3541" s="18">
        <v>844.0</v>
      </c>
      <c r="J3541" s="15">
        <f t="shared" si="5"/>
        <v>17400.7058</v>
      </c>
      <c r="K3541" s="10" t="str">
        <f t="array" ref="K3541">IFERROR(XLOOKUP(G3541,'Tipo de Carga'!A:A,'Tipo de Carga'!B:B))</f>
        <v>Autoabasto</v>
      </c>
      <c r="L3541" s="10">
        <f t="shared" si="2"/>
        <v>6</v>
      </c>
      <c r="M3541" s="10">
        <f t="shared" si="3"/>
        <v>4</v>
      </c>
      <c r="N3541" s="10">
        <f t="shared" si="4"/>
        <v>2</v>
      </c>
      <c r="O3541" s="10" t="str">
        <f t="array" ref="O3541">IFERROR(XLOOKUP(G3541,'Tipo de Carga'!A:A,'Tipo de Carga'!C:C))</f>
        <v>Diesel</v>
      </c>
    </row>
    <row r="3542">
      <c r="A3542" s="16">
        <v>1848.0</v>
      </c>
      <c r="B3542" s="10" t="str">
        <f t="array" ref="B3542">IFERROR(XLOOKUP(A3542,'Asignacion Feb'!A:A,'Asignacion Feb'!C:C))</f>
        <v>Sayer Sencillo</v>
      </c>
      <c r="C3542" s="10" t="str">
        <f t="array" ref="C3542">IFERROR(XLOOKUP(A3542,'Asignacion Feb'!A:A,'Asignacion Feb'!B:B))</f>
        <v>EC-04</v>
      </c>
      <c r="D3542" s="28">
        <v>45692.0</v>
      </c>
      <c r="E3542" s="16" t="s">
        <v>316</v>
      </c>
      <c r="F3542" s="10" t="str">
        <f t="array" ref="F3542">IFERROR(XLOOKUP(E3542,Operadores!A:A,Operadores!B:B))</f>
        <v>ROSMA</v>
      </c>
      <c r="G3542" s="16" t="s">
        <v>77</v>
      </c>
      <c r="H3542" s="13">
        <v>20.61695</v>
      </c>
      <c r="I3542" s="18">
        <v>410.0</v>
      </c>
      <c r="J3542" s="15">
        <f t="shared" si="5"/>
        <v>8452.9495</v>
      </c>
      <c r="K3542" s="10" t="str">
        <f t="array" ref="K3542">IFERROR(XLOOKUP(G3542,'Tipo de Carga'!A:A,'Tipo de Carga'!B:B))</f>
        <v>Autoabasto</v>
      </c>
      <c r="L3542" s="10">
        <f t="shared" si="2"/>
        <v>6</v>
      </c>
      <c r="M3542" s="10">
        <f t="shared" si="3"/>
        <v>4</v>
      </c>
      <c r="N3542" s="10">
        <f t="shared" si="4"/>
        <v>2</v>
      </c>
      <c r="O3542" s="10" t="str">
        <f t="array" ref="O3542">IFERROR(XLOOKUP(G3542,'Tipo de Carga'!A:A,'Tipo de Carga'!C:C))</f>
        <v>Diesel</v>
      </c>
    </row>
    <row r="3543">
      <c r="A3543" s="16">
        <v>1969.0</v>
      </c>
      <c r="B3543" s="10" t="str">
        <f t="array" ref="B3543">IFERROR(XLOOKUP(A3543,'Asignacion Feb'!A:A,'Asignacion Feb'!C:C))</f>
        <v>Sayer Vuelteros</v>
      </c>
      <c r="C3543" s="10" t="str">
        <f t="array" ref="C3543">IFERROR(XLOOKUP(A3543,'Asignacion Feb'!A:A,'Asignacion Feb'!B:B))</f>
        <v>EC-04</v>
      </c>
      <c r="D3543" s="28">
        <v>45692.0</v>
      </c>
      <c r="E3543" s="16" t="s">
        <v>80</v>
      </c>
      <c r="F3543" s="10" t="str">
        <f t="array" ref="F3543">IFERROR(XLOOKUP(E3543,Operadores!A:A,Operadores!B:B))</f>
        <v>FIGMAR</v>
      </c>
      <c r="G3543" s="16" t="s">
        <v>77</v>
      </c>
      <c r="H3543" s="13">
        <v>20.61695</v>
      </c>
      <c r="I3543" s="18">
        <v>420.0</v>
      </c>
      <c r="J3543" s="15">
        <f t="shared" si="5"/>
        <v>8659.119</v>
      </c>
      <c r="K3543" s="10" t="str">
        <f t="array" ref="K3543">IFERROR(XLOOKUP(G3543,'Tipo de Carga'!A:A,'Tipo de Carga'!B:B))</f>
        <v>Autoabasto</v>
      </c>
      <c r="L3543" s="10">
        <f t="shared" si="2"/>
        <v>6</v>
      </c>
      <c r="M3543" s="10">
        <f t="shared" si="3"/>
        <v>4</v>
      </c>
      <c r="N3543" s="10">
        <f t="shared" si="4"/>
        <v>2</v>
      </c>
      <c r="O3543" s="10" t="str">
        <f t="array" ref="O3543">IFERROR(XLOOKUP(G3543,'Tipo de Carga'!A:A,'Tipo de Carga'!C:C))</f>
        <v>Diesel</v>
      </c>
    </row>
    <row r="3544">
      <c r="A3544" s="16">
        <v>1890.0</v>
      </c>
      <c r="B3544" s="10" t="str">
        <f t="array" ref="B3544">IFERROR(XLOOKUP(A3544,'Asignacion Feb'!A:A,'Asignacion Feb'!C:C))</f>
        <v>Circuitos</v>
      </c>
      <c r="C3544" s="10" t="str">
        <f t="array" ref="C3544">IFERROR(XLOOKUP(A3544,'Asignacion Feb'!A:A,'Asignacion Feb'!B:B))</f>
        <v>EC-03</v>
      </c>
      <c r="D3544" s="28">
        <v>45692.0</v>
      </c>
      <c r="E3544" s="16" t="s">
        <v>405</v>
      </c>
      <c r="F3544" s="10" t="str">
        <f t="array" ref="F3544">IFERROR(XLOOKUP(E3544,Operadores!A:A,Operadores!B:B))</f>
        <v>OSOCA01</v>
      </c>
      <c r="G3544" s="16" t="s">
        <v>77</v>
      </c>
      <c r="H3544" s="13">
        <v>20.61695</v>
      </c>
      <c r="I3544" s="18">
        <v>580.0</v>
      </c>
      <c r="J3544" s="15">
        <f t="shared" si="5"/>
        <v>11957.831</v>
      </c>
      <c r="K3544" s="10" t="str">
        <f t="array" ref="K3544">IFERROR(XLOOKUP(G3544,'Tipo de Carga'!A:A,'Tipo de Carga'!B:B))</f>
        <v>Autoabasto</v>
      </c>
      <c r="L3544" s="10">
        <f t="shared" si="2"/>
        <v>6</v>
      </c>
      <c r="M3544" s="10">
        <f t="shared" si="3"/>
        <v>4</v>
      </c>
      <c r="N3544" s="10">
        <f t="shared" si="4"/>
        <v>2</v>
      </c>
      <c r="O3544" s="10" t="str">
        <f t="array" ref="O3544">IFERROR(XLOOKUP(G3544,'Tipo de Carga'!A:A,'Tipo de Carga'!C:C))</f>
        <v>Diesel</v>
      </c>
    </row>
    <row r="3545">
      <c r="A3545" s="16">
        <v>1903.0</v>
      </c>
      <c r="B3545" s="10" t="str">
        <f t="array" ref="B3545">IFERROR(XLOOKUP(A3545,'Asignacion Feb'!A:A,'Asignacion Feb'!C:C))</f>
        <v>Sayer Vuelteros</v>
      </c>
      <c r="C3545" s="10" t="str">
        <f t="array" ref="C3545">IFERROR(XLOOKUP(A3545,'Asignacion Feb'!A:A,'Asignacion Feb'!B:B))</f>
        <v>EC-04</v>
      </c>
      <c r="D3545" s="28">
        <v>45692.0</v>
      </c>
      <c r="E3545" s="16" t="s">
        <v>273</v>
      </c>
      <c r="F3545" s="10" t="str">
        <f t="array" ref="F3545">IFERROR(XLOOKUP(E3545,Operadores!A:A,Operadores!B:B))</f>
        <v>HEREM</v>
      </c>
      <c r="G3545" s="16" t="s">
        <v>77</v>
      </c>
      <c r="H3545" s="13">
        <v>20.61695</v>
      </c>
      <c r="I3545" s="18">
        <v>550.0</v>
      </c>
      <c r="J3545" s="15">
        <f t="shared" si="5"/>
        <v>11339.3225</v>
      </c>
      <c r="K3545" s="10" t="str">
        <f t="array" ref="K3545">IFERROR(XLOOKUP(G3545,'Tipo de Carga'!A:A,'Tipo de Carga'!B:B))</f>
        <v>Autoabasto</v>
      </c>
      <c r="L3545" s="10">
        <f t="shared" si="2"/>
        <v>6</v>
      </c>
      <c r="M3545" s="10">
        <f t="shared" si="3"/>
        <v>4</v>
      </c>
      <c r="N3545" s="10">
        <f t="shared" si="4"/>
        <v>2</v>
      </c>
      <c r="O3545" s="10" t="str">
        <f t="array" ref="O3545">IFERROR(XLOOKUP(G3545,'Tipo de Carga'!A:A,'Tipo de Carga'!C:C))</f>
        <v>Diesel</v>
      </c>
    </row>
    <row r="3546">
      <c r="A3546" s="16">
        <v>2068.0</v>
      </c>
      <c r="B3546" s="10" t="str">
        <f t="array" ref="B3546">IFERROR(XLOOKUP(A3546,'Asignacion Feb'!A:A,'Asignacion Feb'!C:C))</f>
        <v>Sayer Pipas</v>
      </c>
      <c r="C3546" s="10" t="str">
        <f t="array" ref="C3546">IFERROR(XLOOKUP(A3546,'Asignacion Feb'!A:A,'Asignacion Feb'!B:B))</f>
        <v>EC-04</v>
      </c>
      <c r="D3546" s="28">
        <v>45692.0</v>
      </c>
      <c r="E3546" s="16" t="s">
        <v>356</v>
      </c>
      <c r="F3546" s="10" t="str">
        <f t="array" ref="F3546">IFERROR(XLOOKUP(E3546,Operadores!A:A,Operadores!B:B))</f>
        <v>LEMMIG</v>
      </c>
      <c r="G3546" s="16" t="s">
        <v>77</v>
      </c>
      <c r="H3546" s="13">
        <v>20.61695</v>
      </c>
      <c r="I3546" s="18">
        <v>564.0</v>
      </c>
      <c r="J3546" s="15">
        <f t="shared" si="5"/>
        <v>11627.9598</v>
      </c>
      <c r="K3546" s="10" t="str">
        <f t="array" ref="K3546">IFERROR(XLOOKUP(G3546,'Tipo de Carga'!A:A,'Tipo de Carga'!B:B))</f>
        <v>Autoabasto</v>
      </c>
      <c r="L3546" s="10">
        <f t="shared" si="2"/>
        <v>6</v>
      </c>
      <c r="M3546" s="10">
        <f t="shared" si="3"/>
        <v>4</v>
      </c>
      <c r="N3546" s="10">
        <f t="shared" si="4"/>
        <v>2</v>
      </c>
      <c r="O3546" s="10" t="str">
        <f t="array" ref="O3546">IFERROR(XLOOKUP(G3546,'Tipo de Carga'!A:A,'Tipo de Carga'!C:C))</f>
        <v>Diesel</v>
      </c>
    </row>
    <row r="3547">
      <c r="A3547" s="16">
        <v>308.0</v>
      </c>
      <c r="B3547" s="10" t="str">
        <f t="array" ref="B3547">IFERROR(XLOOKUP(A3547,'Asignacion Feb'!A:A,'Asignacion Feb'!C:C))</f>
        <v>Sayer Thorton</v>
      </c>
      <c r="C3547" s="10" t="str">
        <f t="array" ref="C3547">IFERROR(XLOOKUP(A3547,'Asignacion Feb'!A:A,'Asignacion Feb'!B:B))</f>
        <v>EC-04</v>
      </c>
      <c r="D3547" s="28">
        <v>45692.0</v>
      </c>
      <c r="E3547" s="16" t="s">
        <v>76</v>
      </c>
      <c r="F3547" s="10" t="str">
        <f t="array" ref="F3547">IFERROR(XLOOKUP(E3547,Operadores!A:A,Operadores!B:B))</f>
        <v>FLOTIT</v>
      </c>
      <c r="G3547" s="16" t="s">
        <v>77</v>
      </c>
      <c r="H3547" s="13">
        <v>20.61695</v>
      </c>
      <c r="I3547" s="18">
        <v>210.0</v>
      </c>
      <c r="J3547" s="15">
        <f t="shared" si="5"/>
        <v>4329.5595</v>
      </c>
      <c r="K3547" s="10" t="str">
        <f t="array" ref="K3547">IFERROR(XLOOKUP(G3547,'Tipo de Carga'!A:A,'Tipo de Carga'!B:B))</f>
        <v>Autoabasto</v>
      </c>
      <c r="L3547" s="10">
        <f t="shared" si="2"/>
        <v>6</v>
      </c>
      <c r="M3547" s="10">
        <f t="shared" si="3"/>
        <v>4</v>
      </c>
      <c r="N3547" s="10">
        <f t="shared" si="4"/>
        <v>2</v>
      </c>
      <c r="O3547" s="10" t="str">
        <f t="array" ref="O3547">IFERROR(XLOOKUP(G3547,'Tipo de Carga'!A:A,'Tipo de Carga'!C:C))</f>
        <v>Diesel</v>
      </c>
    </row>
    <row r="3548">
      <c r="A3548" s="16">
        <v>1872.0</v>
      </c>
      <c r="B3548" s="10" t="str">
        <f t="array" ref="B3548">IFERROR(XLOOKUP(A3548,'Asignacion Feb'!A:A,'Asignacion Feb'!C:C))</f>
        <v>Circuitos</v>
      </c>
      <c r="C3548" s="10" t="str">
        <f t="array" ref="C3548">IFERROR(XLOOKUP(A3548,'Asignacion Feb'!A:A,'Asignacion Feb'!B:B))</f>
        <v>EC-03</v>
      </c>
      <c r="D3548" s="28">
        <v>45692.0</v>
      </c>
      <c r="E3548" s="16" t="s">
        <v>118</v>
      </c>
      <c r="F3548" s="10" t="str">
        <f t="array" ref="F3548">IFERROR(XLOOKUP(E3548,Operadores!A:A,Operadores!B:B))</f>
        <v>BUSJUA</v>
      </c>
      <c r="G3548" s="16" t="s">
        <v>77</v>
      </c>
      <c r="H3548" s="13">
        <v>20.61695</v>
      </c>
      <c r="I3548" s="18">
        <v>830.0</v>
      </c>
      <c r="J3548" s="15">
        <f t="shared" si="5"/>
        <v>17112.0685</v>
      </c>
      <c r="K3548" s="10" t="str">
        <f t="array" ref="K3548">IFERROR(XLOOKUP(G3548,'Tipo de Carga'!A:A,'Tipo de Carga'!B:B))</f>
        <v>Autoabasto</v>
      </c>
      <c r="L3548" s="10">
        <f t="shared" si="2"/>
        <v>6</v>
      </c>
      <c r="M3548" s="10">
        <f t="shared" si="3"/>
        <v>4</v>
      </c>
      <c r="N3548" s="10">
        <f t="shared" si="4"/>
        <v>2</v>
      </c>
      <c r="O3548" s="10" t="str">
        <f t="array" ref="O3548">IFERROR(XLOOKUP(G3548,'Tipo de Carga'!A:A,'Tipo de Carga'!C:C))</f>
        <v>Diesel</v>
      </c>
    </row>
    <row r="3549">
      <c r="A3549" s="16">
        <v>309.0</v>
      </c>
      <c r="B3549" s="10" t="str">
        <f t="array" ref="B3549">IFERROR(XLOOKUP(A3549,'Asignacion Feb'!A:A,'Asignacion Feb'!C:C))</f>
        <v>Sayer Thorton</v>
      </c>
      <c r="C3549" s="10" t="str">
        <f t="array" ref="C3549">IFERROR(XLOOKUP(A3549,'Asignacion Feb'!A:A,'Asignacion Feb'!B:B))</f>
        <v>EC-04</v>
      </c>
      <c r="D3549" s="28">
        <v>45692.0</v>
      </c>
      <c r="E3549" s="16" t="s">
        <v>154</v>
      </c>
      <c r="F3549" s="10" t="str">
        <f t="array" ref="F3549">IFERROR(XLOOKUP(E3549,Operadores!A:A,Operadores!B:B))</f>
        <v>REVELI</v>
      </c>
      <c r="G3549" s="16" t="s">
        <v>77</v>
      </c>
      <c r="H3549" s="13">
        <v>20.61695</v>
      </c>
      <c r="I3549" s="18">
        <v>81.0</v>
      </c>
      <c r="J3549" s="15">
        <f t="shared" si="5"/>
        <v>1669.97295</v>
      </c>
      <c r="K3549" s="10" t="str">
        <f t="array" ref="K3549">IFERROR(XLOOKUP(G3549,'Tipo de Carga'!A:A,'Tipo de Carga'!B:B))</f>
        <v>Autoabasto</v>
      </c>
      <c r="L3549" s="10">
        <f t="shared" si="2"/>
        <v>6</v>
      </c>
      <c r="M3549" s="10">
        <f t="shared" si="3"/>
        <v>4</v>
      </c>
      <c r="N3549" s="10">
        <f t="shared" si="4"/>
        <v>2</v>
      </c>
      <c r="O3549" s="10" t="str">
        <f t="array" ref="O3549">IFERROR(XLOOKUP(G3549,'Tipo de Carga'!A:A,'Tipo de Carga'!C:C))</f>
        <v>Diesel</v>
      </c>
    </row>
    <row r="3550">
      <c r="A3550" s="16">
        <v>1970.0</v>
      </c>
      <c r="B3550" s="10" t="str">
        <f t="array" ref="B3550">IFERROR(XLOOKUP(A3550,'Asignacion Feb'!A:A,'Asignacion Feb'!C:C))</f>
        <v>Sayer Vuelteros</v>
      </c>
      <c r="C3550" s="10" t="str">
        <f t="array" ref="C3550">IFERROR(XLOOKUP(A3550,'Asignacion Feb'!A:A,'Asignacion Feb'!B:B))</f>
        <v>EC-04</v>
      </c>
      <c r="D3550" s="28">
        <v>45692.0</v>
      </c>
      <c r="E3550" s="16" t="s">
        <v>155</v>
      </c>
      <c r="F3550" s="10" t="str">
        <f t="array" ref="F3550">IFERROR(XLOOKUP(E3550,Operadores!A:A,Operadores!B:B))</f>
        <v>HERLEX</v>
      </c>
      <c r="G3550" s="16" t="s">
        <v>77</v>
      </c>
      <c r="H3550" s="13">
        <v>20.61695</v>
      </c>
      <c r="I3550" s="18">
        <v>845.0</v>
      </c>
      <c r="J3550" s="15">
        <f t="shared" si="5"/>
        <v>17421.32275</v>
      </c>
      <c r="K3550" s="10" t="str">
        <f t="array" ref="K3550">IFERROR(XLOOKUP(G3550,'Tipo de Carga'!A:A,'Tipo de Carga'!B:B))</f>
        <v>Autoabasto</v>
      </c>
      <c r="L3550" s="10">
        <f t="shared" si="2"/>
        <v>6</v>
      </c>
      <c r="M3550" s="10">
        <f t="shared" si="3"/>
        <v>4</v>
      </c>
      <c r="N3550" s="10">
        <f t="shared" si="4"/>
        <v>2</v>
      </c>
      <c r="O3550" s="10" t="str">
        <f t="array" ref="O3550">IFERROR(XLOOKUP(G3550,'Tipo de Carga'!A:A,'Tipo de Carga'!C:C))</f>
        <v>Diesel</v>
      </c>
    </row>
    <row r="3551">
      <c r="A3551" s="16">
        <v>2061.0</v>
      </c>
      <c r="B3551" s="10" t="str">
        <f t="array" ref="B3551">IFERROR(XLOOKUP(A3551,'Asignacion Feb'!A:A,'Asignacion Feb'!C:C))</f>
        <v>PISA Gdl</v>
      </c>
      <c r="C3551" s="10" t="str">
        <f t="array" ref="C3551">IFERROR(XLOOKUP(A3551,'Asignacion Feb'!A:A,'Asignacion Feb'!B:B))</f>
        <v>EC-06</v>
      </c>
      <c r="D3551" s="28">
        <v>45692.0</v>
      </c>
      <c r="E3551" s="16" t="s">
        <v>215</v>
      </c>
      <c r="F3551" s="10" t="str">
        <f t="array" ref="F3551">IFERROR(XLOOKUP(E3551,Operadores!A:A,Operadores!B:B))</f>
        <v>RESEDU</v>
      </c>
      <c r="G3551" s="16" t="s">
        <v>77</v>
      </c>
      <c r="H3551" s="13">
        <v>20.61695</v>
      </c>
      <c r="I3551" s="18">
        <v>336.0</v>
      </c>
      <c r="J3551" s="15">
        <f t="shared" si="5"/>
        <v>6927.2952</v>
      </c>
      <c r="K3551" s="10" t="str">
        <f t="array" ref="K3551">IFERROR(XLOOKUP(G3551,'Tipo de Carga'!A:A,'Tipo de Carga'!B:B))</f>
        <v>Autoabasto</v>
      </c>
      <c r="L3551" s="10">
        <f t="shared" si="2"/>
        <v>6</v>
      </c>
      <c r="M3551" s="10">
        <f t="shared" si="3"/>
        <v>4</v>
      </c>
      <c r="N3551" s="10">
        <f t="shared" si="4"/>
        <v>2</v>
      </c>
      <c r="O3551" s="10" t="str">
        <f t="array" ref="O3551">IFERROR(XLOOKUP(G3551,'Tipo de Carga'!A:A,'Tipo de Carga'!C:C))</f>
        <v>Diesel</v>
      </c>
    </row>
    <row r="3552">
      <c r="A3552" s="16">
        <v>1968.0</v>
      </c>
      <c r="B3552" s="10" t="str">
        <f t="array" ref="B3552">IFERROR(XLOOKUP(A3552,'Asignacion Feb'!A:A,'Asignacion Feb'!C:C))</f>
        <v>Sayer Sencillo</v>
      </c>
      <c r="C3552" s="10" t="str">
        <f t="array" ref="C3552">IFERROR(XLOOKUP(A3552,'Asignacion Feb'!A:A,'Asignacion Feb'!B:B))</f>
        <v>EC-04</v>
      </c>
      <c r="D3552" s="28">
        <v>45692.0</v>
      </c>
      <c r="E3552" s="16" t="s">
        <v>330</v>
      </c>
      <c r="F3552" s="10" t="str">
        <f t="array" ref="F3552">IFERROR(XLOOKUP(E3552,Operadores!A:A,Operadores!B:B))</f>
        <v>MENIG</v>
      </c>
      <c r="G3552" s="16" t="s">
        <v>77</v>
      </c>
      <c r="H3552" s="13">
        <v>20.61695</v>
      </c>
      <c r="I3552" s="18">
        <v>530.0</v>
      </c>
      <c r="J3552" s="15">
        <f t="shared" si="5"/>
        <v>10926.9835</v>
      </c>
      <c r="K3552" s="10" t="str">
        <f t="array" ref="K3552">IFERROR(XLOOKUP(G3552,'Tipo de Carga'!A:A,'Tipo de Carga'!B:B))</f>
        <v>Autoabasto</v>
      </c>
      <c r="L3552" s="10">
        <f t="shared" si="2"/>
        <v>6</v>
      </c>
      <c r="M3552" s="10">
        <f t="shared" si="3"/>
        <v>4</v>
      </c>
      <c r="N3552" s="10">
        <f t="shared" si="4"/>
        <v>2</v>
      </c>
      <c r="O3552" s="10" t="str">
        <f t="array" ref="O3552">IFERROR(XLOOKUP(G3552,'Tipo de Carga'!A:A,'Tipo de Carga'!C:C))</f>
        <v>Diesel</v>
      </c>
    </row>
    <row r="3553">
      <c r="A3553" s="16">
        <v>1975.0</v>
      </c>
      <c r="B3553" s="10" t="str">
        <f t="array" ref="B3553">IFERROR(XLOOKUP(A3553,'Asignacion Feb'!A:A,'Asignacion Feb'!C:C))</f>
        <v>Sayer Sencillo</v>
      </c>
      <c r="C3553" s="10" t="str">
        <f t="array" ref="C3553">IFERROR(XLOOKUP(A3553,'Asignacion Feb'!A:A,'Asignacion Feb'!B:B))</f>
        <v>EC-04</v>
      </c>
      <c r="D3553" s="28">
        <v>45692.0</v>
      </c>
      <c r="E3553" s="16" t="s">
        <v>247</v>
      </c>
      <c r="F3553" s="10" t="str">
        <f t="array" ref="F3553">IFERROR(XLOOKUP(E3553,Operadores!A:A,Operadores!B:B))</f>
        <v>SANMAN</v>
      </c>
      <c r="G3553" s="16" t="s">
        <v>77</v>
      </c>
      <c r="H3553" s="13">
        <v>20.61695</v>
      </c>
      <c r="I3553" s="18">
        <v>195.0</v>
      </c>
      <c r="J3553" s="15">
        <f t="shared" si="5"/>
        <v>4020.30525</v>
      </c>
      <c r="K3553" s="10" t="str">
        <f t="array" ref="K3553">IFERROR(XLOOKUP(G3553,'Tipo de Carga'!A:A,'Tipo de Carga'!B:B))</f>
        <v>Autoabasto</v>
      </c>
      <c r="L3553" s="10">
        <f t="shared" si="2"/>
        <v>6</v>
      </c>
      <c r="M3553" s="10">
        <f t="shared" si="3"/>
        <v>4</v>
      </c>
      <c r="N3553" s="10">
        <f t="shared" si="4"/>
        <v>2</v>
      </c>
      <c r="O3553" s="10" t="str">
        <f t="array" ref="O3553">IFERROR(XLOOKUP(G3553,'Tipo de Carga'!A:A,'Tipo de Carga'!C:C))</f>
        <v>Diesel</v>
      </c>
    </row>
    <row r="3554">
      <c r="A3554" s="16">
        <v>2012.0</v>
      </c>
      <c r="B3554" s="10" t="str">
        <f t="array" ref="B3554">IFERROR(XLOOKUP(A3554,'Asignacion Feb'!A:A,'Asignacion Feb'!C:C))</f>
        <v>Sayer Sencillo</v>
      </c>
      <c r="C3554" s="10" t="str">
        <f t="array" ref="C3554">IFERROR(XLOOKUP(A3554,'Asignacion Feb'!A:A,'Asignacion Feb'!B:B))</f>
        <v>EC-04</v>
      </c>
      <c r="D3554" s="28">
        <v>45692.0</v>
      </c>
      <c r="E3554" s="16" t="s">
        <v>317</v>
      </c>
      <c r="F3554" s="10" t="str">
        <f t="array" ref="F3554">IFERROR(XLOOKUP(E3554,Operadores!A:A,Operadores!B:B))</f>
        <v>ZUGRO</v>
      </c>
      <c r="G3554" s="16" t="s">
        <v>77</v>
      </c>
      <c r="H3554" s="13">
        <v>20.61695</v>
      </c>
      <c r="I3554" s="18">
        <v>465.0</v>
      </c>
      <c r="J3554" s="15">
        <f t="shared" si="5"/>
        <v>9586.88175</v>
      </c>
      <c r="K3554" s="10" t="str">
        <f t="array" ref="K3554">IFERROR(XLOOKUP(G3554,'Tipo de Carga'!A:A,'Tipo de Carga'!B:B))</f>
        <v>Autoabasto</v>
      </c>
      <c r="L3554" s="10">
        <f t="shared" si="2"/>
        <v>6</v>
      </c>
      <c r="M3554" s="10">
        <f t="shared" si="3"/>
        <v>4</v>
      </c>
      <c r="N3554" s="10">
        <f t="shared" si="4"/>
        <v>2</v>
      </c>
      <c r="O3554" s="10" t="str">
        <f t="array" ref="O3554">IFERROR(XLOOKUP(G3554,'Tipo de Carga'!A:A,'Tipo de Carga'!C:C))</f>
        <v>Diesel</v>
      </c>
    </row>
    <row r="3555">
      <c r="A3555" s="16">
        <v>2061.0</v>
      </c>
      <c r="B3555" s="10" t="str">
        <f t="array" ref="B3555">IFERROR(XLOOKUP(A3555,'Asignacion Feb'!A:A,'Asignacion Feb'!C:C))</f>
        <v>PISA Gdl</v>
      </c>
      <c r="C3555" s="10" t="str">
        <f t="array" ref="C3555">IFERROR(XLOOKUP(A3555,'Asignacion Feb'!A:A,'Asignacion Feb'!B:B))</f>
        <v>EC-06</v>
      </c>
      <c r="D3555" s="28">
        <v>45692.0</v>
      </c>
      <c r="E3555" s="16" t="s">
        <v>215</v>
      </c>
      <c r="F3555" s="10" t="str">
        <f t="array" ref="F3555">IFERROR(XLOOKUP(E3555,Operadores!A:A,Operadores!B:B))</f>
        <v>RESEDU</v>
      </c>
      <c r="G3555" s="16" t="s">
        <v>83</v>
      </c>
      <c r="H3555" s="13">
        <v>20.69454</v>
      </c>
      <c r="I3555" s="18">
        <v>145.0</v>
      </c>
      <c r="J3555" s="15">
        <f t="shared" si="5"/>
        <v>3000.7083</v>
      </c>
      <c r="K3555" s="10" t="str">
        <f t="array" ref="K3555">IFERROR(XLOOKUP(G3555,'Tipo de Carga'!A:A,'Tipo de Carga'!B:B))</f>
        <v>Autoabasto</v>
      </c>
      <c r="L3555" s="10">
        <f t="shared" si="2"/>
        <v>6</v>
      </c>
      <c r="M3555" s="10">
        <f t="shared" si="3"/>
        <v>4</v>
      </c>
      <c r="N3555" s="10">
        <f t="shared" si="4"/>
        <v>2</v>
      </c>
      <c r="O3555" s="10" t="str">
        <f t="array" ref="O3555">IFERROR(XLOOKUP(G3555,'Tipo de Carga'!A:A,'Tipo de Carga'!C:C))</f>
        <v>Diesel</v>
      </c>
    </row>
    <row r="3556">
      <c r="A3556" s="16">
        <v>2053.0</v>
      </c>
      <c r="B3556" s="10" t="str">
        <f t="array" ref="B3556">IFERROR(XLOOKUP(A3556,'Asignacion Feb'!A:A,'Asignacion Feb'!C:C))</f>
        <v>PISA Gdl</v>
      </c>
      <c r="C3556" s="10" t="str">
        <f t="array" ref="C3556">IFERROR(XLOOKUP(A3556,'Asignacion Feb'!A:A,'Asignacion Feb'!B:B))</f>
        <v>EC-06</v>
      </c>
      <c r="D3556" s="28">
        <v>45692.0</v>
      </c>
      <c r="E3556" s="16" t="s">
        <v>138</v>
      </c>
      <c r="F3556" s="10" t="str">
        <f t="array" ref="F3556">IFERROR(XLOOKUP(E3556,Operadores!A:A,Operadores!B:B))</f>
        <v>ORTARM</v>
      </c>
      <c r="G3556" s="16" t="s">
        <v>83</v>
      </c>
      <c r="H3556" s="13">
        <v>20.69454</v>
      </c>
      <c r="I3556" s="18">
        <v>537.0</v>
      </c>
      <c r="J3556" s="15">
        <f t="shared" si="5"/>
        <v>11112.96798</v>
      </c>
      <c r="K3556" s="10" t="str">
        <f t="array" ref="K3556">IFERROR(XLOOKUP(G3556,'Tipo de Carga'!A:A,'Tipo de Carga'!B:B))</f>
        <v>Autoabasto</v>
      </c>
      <c r="L3556" s="10">
        <f t="shared" si="2"/>
        <v>6</v>
      </c>
      <c r="M3556" s="10">
        <f t="shared" si="3"/>
        <v>4</v>
      </c>
      <c r="N3556" s="10">
        <f t="shared" si="4"/>
        <v>2</v>
      </c>
      <c r="O3556" s="10" t="str">
        <f t="array" ref="O3556">IFERROR(XLOOKUP(G3556,'Tipo de Carga'!A:A,'Tipo de Carga'!C:C))</f>
        <v>Diesel</v>
      </c>
    </row>
    <row r="3557">
      <c r="A3557" s="16">
        <v>1740.0</v>
      </c>
      <c r="B3557" s="10" t="str">
        <f t="array" ref="B3557">IFERROR(XLOOKUP(A3557,'Asignacion Feb'!A:A,'Asignacion Feb'!C:C))</f>
        <v>Available EC-06</v>
      </c>
      <c r="C3557" s="10" t="str">
        <f t="array" ref="C3557">IFERROR(XLOOKUP(A3557,'Asignacion Feb'!A:A,'Asignacion Feb'!B:B))</f>
        <v>EC-06</v>
      </c>
      <c r="D3557" s="28">
        <v>45692.0</v>
      </c>
      <c r="E3557" s="16" t="s">
        <v>386</v>
      </c>
      <c r="F3557" s="10" t="str">
        <f t="array" ref="F3557">IFERROR(XLOOKUP(E3557,Operadores!A:A,Operadores!B:B))</f>
        <v>MARJON</v>
      </c>
      <c r="G3557" s="16" t="s">
        <v>83</v>
      </c>
      <c r="H3557" s="13">
        <v>20.69454</v>
      </c>
      <c r="I3557" s="18">
        <v>555.0</v>
      </c>
      <c r="J3557" s="15">
        <f t="shared" si="5"/>
        <v>11485.4697</v>
      </c>
      <c r="K3557" s="10" t="str">
        <f t="array" ref="K3557">IFERROR(XLOOKUP(G3557,'Tipo de Carga'!A:A,'Tipo de Carga'!B:B))</f>
        <v>Autoabasto</v>
      </c>
      <c r="L3557" s="10">
        <f t="shared" si="2"/>
        <v>6</v>
      </c>
      <c r="M3557" s="10">
        <f t="shared" si="3"/>
        <v>4</v>
      </c>
      <c r="N3557" s="10">
        <f t="shared" si="4"/>
        <v>2</v>
      </c>
      <c r="O3557" s="10" t="str">
        <f t="array" ref="O3557">IFERROR(XLOOKUP(G3557,'Tipo de Carga'!A:A,'Tipo de Carga'!C:C))</f>
        <v>Diesel</v>
      </c>
    </row>
    <row r="3558">
      <c r="A3558" s="16">
        <v>1774.0</v>
      </c>
      <c r="B3558" s="10" t="str">
        <f t="array" ref="B3558">IFERROR(XLOOKUP(A3558,'Asignacion Feb'!A:A,'Asignacion Feb'!C:C))</f>
        <v>Out</v>
      </c>
      <c r="C3558" s="10" t="str">
        <f t="array" ref="C3558">IFERROR(XLOOKUP(A3558,'Asignacion Feb'!A:A,'Asignacion Feb'!B:B))</f>
        <v>AF</v>
      </c>
      <c r="D3558" s="28">
        <v>45692.0</v>
      </c>
      <c r="E3558" s="16" t="s">
        <v>397</v>
      </c>
      <c r="F3558" s="10" t="str">
        <f t="array" ref="F3558">IFERROR(XLOOKUP(E3558,Operadores!A:A,Operadores!B:B))</f>
        <v>CASSA</v>
      </c>
      <c r="G3558" s="16" t="s">
        <v>83</v>
      </c>
      <c r="H3558" s="13">
        <v>20.69454</v>
      </c>
      <c r="I3558" s="18">
        <v>325.0</v>
      </c>
      <c r="J3558" s="15">
        <f t="shared" si="5"/>
        <v>6725.7255</v>
      </c>
      <c r="K3558" s="10" t="str">
        <f t="array" ref="K3558">IFERROR(XLOOKUP(G3558,'Tipo de Carga'!A:A,'Tipo de Carga'!B:B))</f>
        <v>Autoabasto</v>
      </c>
      <c r="L3558" s="10">
        <f t="shared" si="2"/>
        <v>6</v>
      </c>
      <c r="M3558" s="10">
        <f t="shared" si="3"/>
        <v>4</v>
      </c>
      <c r="N3558" s="10">
        <f t="shared" si="4"/>
        <v>2</v>
      </c>
      <c r="O3558" s="10" t="str">
        <f t="array" ref="O3558">IFERROR(XLOOKUP(G3558,'Tipo de Carga'!A:A,'Tipo de Carga'!C:C))</f>
        <v>Diesel</v>
      </c>
    </row>
    <row r="3559">
      <c r="A3559" s="16">
        <v>2062.0</v>
      </c>
      <c r="B3559" s="10" t="str">
        <f t="array" ref="B3559">IFERROR(XLOOKUP(A3559,'Asignacion Feb'!A:A,'Asignacion Feb'!C:C))</f>
        <v>PISA Gdl</v>
      </c>
      <c r="C3559" s="10" t="str">
        <f t="array" ref="C3559">IFERROR(XLOOKUP(A3559,'Asignacion Feb'!A:A,'Asignacion Feb'!B:B))</f>
        <v>EC-06</v>
      </c>
      <c r="D3559" s="28">
        <v>45692.0</v>
      </c>
      <c r="E3559" s="16" t="s">
        <v>162</v>
      </c>
      <c r="F3559" s="10" t="str">
        <f t="array" ref="F3559">IFERROR(XLOOKUP(E3559,Operadores!A:A,Operadores!B:B))</f>
        <v>ROSCES</v>
      </c>
      <c r="G3559" s="16" t="s">
        <v>83</v>
      </c>
      <c r="H3559" s="13">
        <v>20.69454</v>
      </c>
      <c r="I3559" s="18">
        <v>184.0</v>
      </c>
      <c r="J3559" s="15">
        <f t="shared" si="5"/>
        <v>3807.79536</v>
      </c>
      <c r="K3559" s="10" t="str">
        <f t="array" ref="K3559">IFERROR(XLOOKUP(G3559,'Tipo de Carga'!A:A,'Tipo de Carga'!B:B))</f>
        <v>Autoabasto</v>
      </c>
      <c r="L3559" s="10">
        <f t="shared" si="2"/>
        <v>6</v>
      </c>
      <c r="M3559" s="10">
        <f t="shared" si="3"/>
        <v>4</v>
      </c>
      <c r="N3559" s="10">
        <f t="shared" si="4"/>
        <v>2</v>
      </c>
      <c r="O3559" s="10" t="str">
        <f t="array" ref="O3559">IFERROR(XLOOKUP(G3559,'Tipo de Carga'!A:A,'Tipo de Carga'!C:C))</f>
        <v>Diesel</v>
      </c>
    </row>
    <row r="3560">
      <c r="A3560" s="16">
        <v>1888.0</v>
      </c>
      <c r="B3560" s="10" t="str">
        <f t="array" ref="B3560">IFERROR(XLOOKUP(A3560,'Asignacion Feb'!A:A,'Asignacion Feb'!C:C))</f>
        <v>Circuitos</v>
      </c>
      <c r="C3560" s="10" t="str">
        <f t="array" ref="C3560">IFERROR(XLOOKUP(A3560,'Asignacion Feb'!A:A,'Asignacion Feb'!B:B))</f>
        <v>EC-03</v>
      </c>
      <c r="D3560" s="28">
        <v>45692.0</v>
      </c>
      <c r="E3560" s="16" t="s">
        <v>84</v>
      </c>
      <c r="F3560" s="10" t="str">
        <f t="array" ref="F3560">IFERROR(XLOOKUP(E3560,Operadores!A:A,Operadores!B:B))</f>
        <v>CUAJOR</v>
      </c>
      <c r="G3560" s="16" t="s">
        <v>83</v>
      </c>
      <c r="H3560" s="13">
        <v>20.69454</v>
      </c>
      <c r="I3560" s="18">
        <v>364.0</v>
      </c>
      <c r="J3560" s="15">
        <f t="shared" si="5"/>
        <v>7532.81256</v>
      </c>
      <c r="K3560" s="10" t="str">
        <f t="array" ref="K3560">IFERROR(XLOOKUP(G3560,'Tipo de Carga'!A:A,'Tipo de Carga'!B:B))</f>
        <v>Autoabasto</v>
      </c>
      <c r="L3560" s="10">
        <f t="shared" si="2"/>
        <v>6</v>
      </c>
      <c r="M3560" s="10">
        <f t="shared" si="3"/>
        <v>4</v>
      </c>
      <c r="N3560" s="10">
        <f t="shared" si="4"/>
        <v>2</v>
      </c>
      <c r="O3560" s="10" t="str">
        <f t="array" ref="O3560">IFERROR(XLOOKUP(G3560,'Tipo de Carga'!A:A,'Tipo de Carga'!C:C))</f>
        <v>Diesel</v>
      </c>
    </row>
    <row r="3561">
      <c r="A3561" s="16">
        <v>2092.0</v>
      </c>
      <c r="B3561" s="10" t="str">
        <f t="array" ref="B3561">IFERROR(XLOOKUP(A3561,'Asignacion Feb'!A:A,'Asignacion Feb'!C:C))</f>
        <v>Patieros sucursal</v>
      </c>
      <c r="C3561" s="10" t="str">
        <f t="array" ref="C3561">IFERROR(XLOOKUP(A3561,'Asignacion Feb'!A:A,'Asignacion Feb'!B:B))</f>
        <v>EC-03</v>
      </c>
      <c r="D3561" s="28">
        <v>45692.0</v>
      </c>
      <c r="E3561" s="16" t="s">
        <v>74</v>
      </c>
      <c r="F3561" s="10" t="str">
        <f t="array" ref="F3561">IFERROR(XLOOKUP(E3561,Operadores!A:A,Operadores!B:B))</f>
        <v>AGUMIG</v>
      </c>
      <c r="G3561" s="16" t="s">
        <v>83</v>
      </c>
      <c r="H3561" s="13">
        <v>20.69454</v>
      </c>
      <c r="I3561" s="18">
        <v>646.0</v>
      </c>
      <c r="J3561" s="15">
        <f t="shared" si="5"/>
        <v>13368.67284</v>
      </c>
      <c r="K3561" s="10" t="str">
        <f t="array" ref="K3561">IFERROR(XLOOKUP(G3561,'Tipo de Carga'!A:A,'Tipo de Carga'!B:B))</f>
        <v>Autoabasto</v>
      </c>
      <c r="L3561" s="10">
        <f t="shared" si="2"/>
        <v>6</v>
      </c>
      <c r="M3561" s="10">
        <f t="shared" si="3"/>
        <v>4</v>
      </c>
      <c r="N3561" s="10">
        <f t="shared" si="4"/>
        <v>2</v>
      </c>
      <c r="O3561" s="10" t="str">
        <f t="array" ref="O3561">IFERROR(XLOOKUP(G3561,'Tipo de Carga'!A:A,'Tipo de Carga'!C:C))</f>
        <v>Diesel</v>
      </c>
    </row>
    <row r="3562">
      <c r="A3562" s="16">
        <v>2044.0</v>
      </c>
      <c r="B3562" s="10" t="str">
        <f t="array" ref="B3562">IFERROR(XLOOKUP(A3562,'Asignacion Feb'!A:A,'Asignacion Feb'!C:C))</f>
        <v>PISA Gdl</v>
      </c>
      <c r="C3562" s="10" t="str">
        <f t="array" ref="C3562">IFERROR(XLOOKUP(A3562,'Asignacion Feb'!A:A,'Asignacion Feb'!B:B))</f>
        <v>EC-06</v>
      </c>
      <c r="D3562" s="28">
        <v>45692.0</v>
      </c>
      <c r="E3562" s="16" t="s">
        <v>162</v>
      </c>
      <c r="F3562" s="10" t="str">
        <f t="array" ref="F3562">IFERROR(XLOOKUP(E3562,Operadores!A:A,Operadores!B:B))</f>
        <v>ROSCES</v>
      </c>
      <c r="G3562" s="16" t="s">
        <v>83</v>
      </c>
      <c r="H3562" s="13">
        <v>20.69454</v>
      </c>
      <c r="I3562" s="18">
        <v>57.0</v>
      </c>
      <c r="J3562" s="15">
        <f t="shared" si="5"/>
        <v>1179.58878</v>
      </c>
      <c r="K3562" s="10" t="str">
        <f t="array" ref="K3562">IFERROR(XLOOKUP(G3562,'Tipo de Carga'!A:A,'Tipo de Carga'!B:B))</f>
        <v>Autoabasto</v>
      </c>
      <c r="L3562" s="10">
        <f t="shared" si="2"/>
        <v>6</v>
      </c>
      <c r="M3562" s="10">
        <f t="shared" si="3"/>
        <v>4</v>
      </c>
      <c r="N3562" s="10">
        <f t="shared" si="4"/>
        <v>2</v>
      </c>
      <c r="O3562" s="10" t="str">
        <f t="array" ref="O3562">IFERROR(XLOOKUP(G3562,'Tipo de Carga'!A:A,'Tipo de Carga'!C:C))</f>
        <v>Diesel</v>
      </c>
    </row>
    <row r="3563">
      <c r="A3563" s="16">
        <v>2063.0</v>
      </c>
      <c r="B3563" s="10" t="str">
        <f t="array" ref="B3563">IFERROR(XLOOKUP(A3563,'Asignacion Feb'!A:A,'Asignacion Feb'!C:C))</f>
        <v>PISA Gdl</v>
      </c>
      <c r="C3563" s="10" t="str">
        <f t="array" ref="C3563">IFERROR(XLOOKUP(A3563,'Asignacion Feb'!A:A,'Asignacion Feb'!B:B))</f>
        <v>EC-06</v>
      </c>
      <c r="D3563" s="28">
        <v>45692.0</v>
      </c>
      <c r="E3563" s="16" t="s">
        <v>163</v>
      </c>
      <c r="F3563" s="10" t="str">
        <f t="array" ref="F3563">IFERROR(XLOOKUP(E3563,Operadores!A:A,Operadores!B:B))</f>
        <v>GOMLUI02</v>
      </c>
      <c r="G3563" s="16" t="s">
        <v>83</v>
      </c>
      <c r="H3563" s="13">
        <v>20.69454</v>
      </c>
      <c r="I3563" s="18">
        <v>650.0</v>
      </c>
      <c r="J3563" s="15">
        <f t="shared" si="5"/>
        <v>13451.451</v>
      </c>
      <c r="K3563" s="10" t="str">
        <f t="array" ref="K3563">IFERROR(XLOOKUP(G3563,'Tipo de Carga'!A:A,'Tipo de Carga'!B:B))</f>
        <v>Autoabasto</v>
      </c>
      <c r="L3563" s="10">
        <f t="shared" si="2"/>
        <v>6</v>
      </c>
      <c r="M3563" s="10">
        <f t="shared" si="3"/>
        <v>4</v>
      </c>
      <c r="N3563" s="10">
        <f t="shared" si="4"/>
        <v>2</v>
      </c>
      <c r="O3563" s="10" t="str">
        <f t="array" ref="O3563">IFERROR(XLOOKUP(G3563,'Tipo de Carga'!A:A,'Tipo de Carga'!C:C))</f>
        <v>Diesel</v>
      </c>
    </row>
    <row r="3564">
      <c r="A3564" s="16">
        <v>1796.0</v>
      </c>
      <c r="B3564" s="10" t="str">
        <f t="array" ref="B3564">IFERROR(XLOOKUP(A3564,'Asignacion Feb'!A:A,'Asignacion Feb'!C:C))</f>
        <v>Peñafiel Tlajomulco</v>
      </c>
      <c r="C3564" s="10" t="str">
        <f t="array" ref="C3564">IFERROR(XLOOKUP(A3564,'Asignacion Feb'!A:A,'Asignacion Feb'!B:B))</f>
        <v>EC-06</v>
      </c>
      <c r="D3564" s="28">
        <v>45692.0</v>
      </c>
      <c r="E3564" s="16" t="s">
        <v>157</v>
      </c>
      <c r="F3564" s="10" t="str">
        <f t="array" ref="F3564">IFERROR(XLOOKUP(E3564,Operadores!A:A,Operadores!B:B))</f>
        <v>FLOJOS02</v>
      </c>
      <c r="G3564" s="16" t="s">
        <v>83</v>
      </c>
      <c r="H3564" s="13">
        <v>20.69454</v>
      </c>
      <c r="I3564" s="18">
        <v>334.0</v>
      </c>
      <c r="J3564" s="15">
        <f t="shared" si="5"/>
        <v>6911.97636</v>
      </c>
      <c r="K3564" s="10" t="str">
        <f t="array" ref="K3564">IFERROR(XLOOKUP(G3564,'Tipo de Carga'!A:A,'Tipo de Carga'!B:B))</f>
        <v>Autoabasto</v>
      </c>
      <c r="L3564" s="10">
        <f t="shared" si="2"/>
        <v>6</v>
      </c>
      <c r="M3564" s="10">
        <f t="shared" si="3"/>
        <v>4</v>
      </c>
      <c r="N3564" s="10">
        <f t="shared" si="4"/>
        <v>2</v>
      </c>
      <c r="O3564" s="10" t="str">
        <f t="array" ref="O3564">IFERROR(XLOOKUP(G3564,'Tipo de Carga'!A:A,'Tipo de Carga'!C:C))</f>
        <v>Diesel</v>
      </c>
    </row>
    <row r="3565">
      <c r="A3565" s="16">
        <v>2077.0</v>
      </c>
      <c r="B3565" s="10" t="str">
        <f t="array" ref="B3565">IFERROR(XLOOKUP(A3565,'Asignacion Feb'!A:A,'Asignacion Feb'!C:C))</f>
        <v>PISA Gdl</v>
      </c>
      <c r="C3565" s="10" t="str">
        <f t="array" ref="C3565">IFERROR(XLOOKUP(A3565,'Asignacion Feb'!A:A,'Asignacion Feb'!B:B))</f>
        <v>EC-06</v>
      </c>
      <c r="D3565" s="28">
        <v>45692.0</v>
      </c>
      <c r="E3565" s="16" t="s">
        <v>158</v>
      </c>
      <c r="F3565" s="10" t="str">
        <f t="array" ref="F3565">IFERROR(XLOOKUP(E3565,Operadores!A:A,Operadores!B:B))</f>
        <v>SANVIC01</v>
      </c>
      <c r="G3565" s="16" t="s">
        <v>83</v>
      </c>
      <c r="H3565" s="13">
        <v>20.69454</v>
      </c>
      <c r="I3565" s="18">
        <v>65.0</v>
      </c>
      <c r="J3565" s="15">
        <f t="shared" si="5"/>
        <v>1345.1451</v>
      </c>
      <c r="K3565" s="10" t="str">
        <f t="array" ref="K3565">IFERROR(XLOOKUP(G3565,'Tipo de Carga'!A:A,'Tipo de Carga'!B:B))</f>
        <v>Autoabasto</v>
      </c>
      <c r="L3565" s="10">
        <f t="shared" si="2"/>
        <v>6</v>
      </c>
      <c r="M3565" s="10">
        <f t="shared" si="3"/>
        <v>4</v>
      </c>
      <c r="N3565" s="10">
        <f t="shared" si="4"/>
        <v>2</v>
      </c>
      <c r="O3565" s="10" t="str">
        <f t="array" ref="O3565">IFERROR(XLOOKUP(G3565,'Tipo de Carga'!A:A,'Tipo de Carga'!C:C))</f>
        <v>Diesel</v>
      </c>
    </row>
    <row r="3566">
      <c r="A3566" s="16">
        <v>1871.0</v>
      </c>
      <c r="B3566" s="10" t="str">
        <f t="array" ref="B3566">IFERROR(XLOOKUP(A3566,'Asignacion Feb'!A:A,'Asignacion Feb'!C:C))</f>
        <v>Circuitos</v>
      </c>
      <c r="C3566" s="10" t="str">
        <f t="array" ref="C3566">IFERROR(XLOOKUP(A3566,'Asignacion Feb'!A:A,'Asignacion Feb'!B:B))</f>
        <v>EC-03</v>
      </c>
      <c r="D3566" s="28">
        <v>45692.0</v>
      </c>
      <c r="E3566" s="16" t="s">
        <v>82</v>
      </c>
      <c r="F3566" s="10" t="str">
        <f t="array" ref="F3566">IFERROR(XLOOKUP(E3566,Operadores!A:A,Operadores!B:B))</f>
        <v>LOPREN</v>
      </c>
      <c r="G3566" s="16" t="s">
        <v>83</v>
      </c>
      <c r="H3566" s="13">
        <v>20.69454</v>
      </c>
      <c r="I3566" s="18">
        <v>256.0</v>
      </c>
      <c r="J3566" s="15">
        <f t="shared" si="5"/>
        <v>5297.80224</v>
      </c>
      <c r="K3566" s="10" t="str">
        <f t="array" ref="K3566">IFERROR(XLOOKUP(G3566,'Tipo de Carga'!A:A,'Tipo de Carga'!B:B))</f>
        <v>Autoabasto</v>
      </c>
      <c r="L3566" s="10">
        <f t="shared" si="2"/>
        <v>6</v>
      </c>
      <c r="M3566" s="10">
        <f t="shared" si="3"/>
        <v>4</v>
      </c>
      <c r="N3566" s="10">
        <f t="shared" si="4"/>
        <v>2</v>
      </c>
      <c r="O3566" s="10" t="str">
        <f t="array" ref="O3566">IFERROR(XLOOKUP(G3566,'Tipo de Carga'!A:A,'Tipo de Carga'!C:C))</f>
        <v>Diesel</v>
      </c>
    </row>
    <row r="3567">
      <c r="A3567" s="16">
        <v>2065.0</v>
      </c>
      <c r="B3567" s="10" t="str">
        <f t="array" ref="B3567">IFERROR(XLOOKUP(A3567,'Asignacion Feb'!A:A,'Asignacion Feb'!C:C))</f>
        <v>PISA Gdl</v>
      </c>
      <c r="C3567" s="10" t="str">
        <f t="array" ref="C3567">IFERROR(XLOOKUP(A3567,'Asignacion Feb'!A:A,'Asignacion Feb'!B:B))</f>
        <v>EC-06</v>
      </c>
      <c r="D3567" s="28">
        <v>45692.0</v>
      </c>
      <c r="E3567" s="16" t="s">
        <v>214</v>
      </c>
      <c r="F3567" s="10" t="str">
        <f t="array" ref="F3567">IFERROR(XLOOKUP(E3567,Operadores!A:A,Operadores!B:B))</f>
        <v>GOMIZT</v>
      </c>
      <c r="G3567" s="16" t="s">
        <v>83</v>
      </c>
      <c r="H3567" s="13">
        <v>20.69454</v>
      </c>
      <c r="I3567" s="18">
        <v>350.0</v>
      </c>
      <c r="J3567" s="15">
        <f t="shared" si="5"/>
        <v>7243.089</v>
      </c>
      <c r="K3567" s="10" t="str">
        <f t="array" ref="K3567">IFERROR(XLOOKUP(G3567,'Tipo de Carga'!A:A,'Tipo de Carga'!B:B))</f>
        <v>Autoabasto</v>
      </c>
      <c r="L3567" s="10">
        <f t="shared" si="2"/>
        <v>6</v>
      </c>
      <c r="M3567" s="10">
        <f t="shared" si="3"/>
        <v>4</v>
      </c>
      <c r="N3567" s="10">
        <f t="shared" si="4"/>
        <v>2</v>
      </c>
      <c r="O3567" s="10" t="str">
        <f t="array" ref="O3567">IFERROR(XLOOKUP(G3567,'Tipo de Carga'!A:A,'Tipo de Carga'!C:C))</f>
        <v>Diesel</v>
      </c>
    </row>
    <row r="3568">
      <c r="A3568" s="16">
        <v>2060.0</v>
      </c>
      <c r="B3568" s="10" t="str">
        <f t="array" ref="B3568">IFERROR(XLOOKUP(A3568,'Asignacion Feb'!A:A,'Asignacion Feb'!C:C))</f>
        <v>PISA Gdl</v>
      </c>
      <c r="C3568" s="10" t="str">
        <f t="array" ref="C3568">IFERROR(XLOOKUP(A3568,'Asignacion Feb'!A:A,'Asignacion Feb'!B:B))</f>
        <v>EC-06</v>
      </c>
      <c r="D3568" s="28">
        <v>45692.0</v>
      </c>
      <c r="E3568" s="16" t="s">
        <v>16</v>
      </c>
      <c r="F3568" s="10" t="str">
        <f t="array" ref="F3568">IFERROR(XLOOKUP(E3568,Operadores!A:A,Operadores!B:B))</f>
        <v>VALGUS</v>
      </c>
      <c r="G3568" s="16" t="s">
        <v>83</v>
      </c>
      <c r="H3568" s="13">
        <v>20.69454</v>
      </c>
      <c r="I3568" s="18">
        <v>568.0</v>
      </c>
      <c r="J3568" s="15">
        <f t="shared" si="5"/>
        <v>11754.49872</v>
      </c>
      <c r="K3568" s="10" t="str">
        <f t="array" ref="K3568">IFERROR(XLOOKUP(G3568,'Tipo de Carga'!A:A,'Tipo de Carga'!B:B))</f>
        <v>Autoabasto</v>
      </c>
      <c r="L3568" s="10">
        <f t="shared" si="2"/>
        <v>6</v>
      </c>
      <c r="M3568" s="10">
        <f t="shared" si="3"/>
        <v>4</v>
      </c>
      <c r="N3568" s="10">
        <f t="shared" si="4"/>
        <v>2</v>
      </c>
      <c r="O3568" s="10" t="str">
        <f t="array" ref="O3568">IFERROR(XLOOKUP(G3568,'Tipo de Carga'!A:A,'Tipo de Carga'!C:C))</f>
        <v>Diesel</v>
      </c>
    </row>
    <row r="3569">
      <c r="A3569" s="16">
        <v>1821.0</v>
      </c>
      <c r="B3569" s="10" t="str">
        <f t="array" ref="B3569">IFERROR(XLOOKUP(A3569,'Asignacion Feb'!A:A,'Asignacion Feb'!C:C))</f>
        <v>Circuitos</v>
      </c>
      <c r="C3569" s="10" t="str">
        <f t="array" ref="C3569">IFERROR(XLOOKUP(A3569,'Asignacion Feb'!A:A,'Asignacion Feb'!B:B))</f>
        <v>EC-03</v>
      </c>
      <c r="D3569" s="28">
        <v>45692.0</v>
      </c>
      <c r="E3569" s="16" t="s">
        <v>20</v>
      </c>
      <c r="F3569" s="10" t="str">
        <f t="array" ref="F3569">IFERROR(XLOOKUP(E3569,Operadores!A:A,Operadores!B:B))</f>
        <v>BAULUI</v>
      </c>
      <c r="G3569" s="16" t="s">
        <v>86</v>
      </c>
      <c r="H3569" s="13">
        <v>19.38</v>
      </c>
      <c r="I3569" s="18">
        <v>655.0</v>
      </c>
      <c r="J3569" s="15">
        <f t="shared" si="5"/>
        <v>12693.9</v>
      </c>
      <c r="K3569" s="10" t="str">
        <f t="array" ref="K3569">IFERROR(XLOOKUP(G3569,'Tipo de Carga'!A:A,'Tipo de Carga'!B:B))</f>
        <v>Autoabasto</v>
      </c>
      <c r="L3569" s="10">
        <f t="shared" si="2"/>
        <v>6</v>
      </c>
      <c r="M3569" s="10">
        <f t="shared" si="3"/>
        <v>4</v>
      </c>
      <c r="N3569" s="10">
        <f t="shared" si="4"/>
        <v>2</v>
      </c>
      <c r="O3569" s="10" t="str">
        <f t="array" ref="O3569">IFERROR(XLOOKUP(G3569,'Tipo de Carga'!A:A,'Tipo de Carga'!C:C))</f>
        <v>Diesel</v>
      </c>
    </row>
    <row r="3570">
      <c r="A3570" s="16">
        <v>1764.0</v>
      </c>
      <c r="B3570" s="10" t="str">
        <f t="array" ref="B3570">IFERROR(XLOOKUP(A3570,'Asignacion Feb'!A:A,'Asignacion Feb'!C:C))</f>
        <v>Polaris</v>
      </c>
      <c r="C3570" s="10" t="str">
        <f t="array" ref="C3570">IFERROR(XLOOKUP(A3570,'Asignacion Feb'!A:A,'Asignacion Feb'!B:B))</f>
        <v>EC-07</v>
      </c>
      <c r="D3570" s="28">
        <v>45692.0</v>
      </c>
      <c r="E3570" s="16" t="s">
        <v>382</v>
      </c>
      <c r="F3570" s="10" t="str">
        <f t="array" ref="F3570">IFERROR(XLOOKUP(E3570,Operadores!A:A,Operadores!B:B))</f>
        <v>ZAVJOS01X</v>
      </c>
      <c r="G3570" s="16" t="s">
        <v>86</v>
      </c>
      <c r="H3570" s="13">
        <v>19.38</v>
      </c>
      <c r="I3570" s="18">
        <v>263.0</v>
      </c>
      <c r="J3570" s="15">
        <f t="shared" si="5"/>
        <v>5096.94</v>
      </c>
      <c r="K3570" s="10" t="str">
        <f t="array" ref="K3570">IFERROR(XLOOKUP(G3570,'Tipo de Carga'!A:A,'Tipo de Carga'!B:B))</f>
        <v>Autoabasto</v>
      </c>
      <c r="L3570" s="10">
        <f t="shared" si="2"/>
        <v>6</v>
      </c>
      <c r="M3570" s="10">
        <f t="shared" si="3"/>
        <v>4</v>
      </c>
      <c r="N3570" s="10">
        <f t="shared" si="4"/>
        <v>2</v>
      </c>
      <c r="O3570" s="10" t="str">
        <f t="array" ref="O3570">IFERROR(XLOOKUP(G3570,'Tipo de Carga'!A:A,'Tipo de Carga'!C:C))</f>
        <v>Diesel</v>
      </c>
    </row>
    <row r="3571">
      <c r="A3571" s="16">
        <v>1933.0</v>
      </c>
      <c r="B3571" s="10" t="str">
        <f t="array" ref="B3571">IFERROR(XLOOKUP(A3571,'Asignacion Feb'!A:A,'Asignacion Feb'!C:C))</f>
        <v>Circuitos</v>
      </c>
      <c r="C3571" s="10" t="str">
        <f t="array" ref="C3571">IFERROR(XLOOKUP(A3571,'Asignacion Feb'!A:A,'Asignacion Feb'!B:B))</f>
        <v>EC-03</v>
      </c>
      <c r="D3571" s="28">
        <v>45692.0</v>
      </c>
      <c r="E3571" s="16" t="s">
        <v>87</v>
      </c>
      <c r="F3571" s="10" t="str">
        <f t="array" ref="F3571">IFERROR(XLOOKUP(E3571,Operadores!A:A,Operadores!B:B))</f>
        <v>OLIMAR01</v>
      </c>
      <c r="G3571" s="16" t="s">
        <v>86</v>
      </c>
      <c r="H3571" s="13">
        <v>19.38</v>
      </c>
      <c r="I3571" s="18">
        <v>320.0</v>
      </c>
      <c r="J3571" s="15">
        <f t="shared" si="5"/>
        <v>6201.6</v>
      </c>
      <c r="K3571" s="10" t="str">
        <f t="array" ref="K3571">IFERROR(XLOOKUP(G3571,'Tipo de Carga'!A:A,'Tipo de Carga'!B:B))</f>
        <v>Autoabasto</v>
      </c>
      <c r="L3571" s="10">
        <f t="shared" si="2"/>
        <v>6</v>
      </c>
      <c r="M3571" s="10">
        <f t="shared" si="3"/>
        <v>4</v>
      </c>
      <c r="N3571" s="10">
        <f t="shared" si="4"/>
        <v>2</v>
      </c>
      <c r="O3571" s="10" t="str">
        <f t="array" ref="O3571">IFERROR(XLOOKUP(G3571,'Tipo de Carga'!A:A,'Tipo de Carga'!C:C))</f>
        <v>Diesel</v>
      </c>
    </row>
    <row r="3572">
      <c r="A3572" s="16">
        <v>1862.0</v>
      </c>
      <c r="B3572" s="10" t="str">
        <f t="array" ref="B3572">IFERROR(XLOOKUP(A3572,'Asignacion Feb'!A:A,'Asignacion Feb'!C:C))</f>
        <v>Circuitos</v>
      </c>
      <c r="C3572" s="10" t="str">
        <f t="array" ref="C3572">IFERROR(XLOOKUP(A3572,'Asignacion Feb'!A:A,'Asignacion Feb'!B:B))</f>
        <v>EC-03</v>
      </c>
      <c r="D3572" s="28">
        <v>45692.0</v>
      </c>
      <c r="E3572" s="16" t="s">
        <v>359</v>
      </c>
      <c r="F3572" s="10" t="str">
        <f t="array" ref="F3572">IFERROR(XLOOKUP(E3572,Operadores!A:A,Operadores!B:B))</f>
        <v>PERRI</v>
      </c>
      <c r="G3572" s="16" t="s">
        <v>86</v>
      </c>
      <c r="H3572" s="13">
        <v>19.38</v>
      </c>
      <c r="I3572" s="18">
        <v>328.0</v>
      </c>
      <c r="J3572" s="15">
        <f t="shared" si="5"/>
        <v>6356.64</v>
      </c>
      <c r="K3572" s="10" t="str">
        <f t="array" ref="K3572">IFERROR(XLOOKUP(G3572,'Tipo de Carga'!A:A,'Tipo de Carga'!B:B))</f>
        <v>Autoabasto</v>
      </c>
      <c r="L3572" s="10">
        <f t="shared" si="2"/>
        <v>6</v>
      </c>
      <c r="M3572" s="10">
        <f t="shared" si="3"/>
        <v>4</v>
      </c>
      <c r="N3572" s="10">
        <f t="shared" si="4"/>
        <v>2</v>
      </c>
      <c r="O3572" s="10" t="str">
        <f t="array" ref="O3572">IFERROR(XLOOKUP(G3572,'Tipo de Carga'!A:A,'Tipo de Carga'!C:C))</f>
        <v>Diesel</v>
      </c>
    </row>
    <row r="3573">
      <c r="A3573" s="16">
        <v>1762.0</v>
      </c>
      <c r="B3573" s="10" t="str">
        <f t="array" ref="B3573">IFERROR(XLOOKUP(A3573,'Asignacion Feb'!A:A,'Asignacion Feb'!C:C))</f>
        <v>Hisense</v>
      </c>
      <c r="C3573" s="10" t="str">
        <f t="array" ref="C3573">IFERROR(XLOOKUP(A3573,'Asignacion Feb'!A:A,'Asignacion Feb'!B:B))</f>
        <v>EC-02</v>
      </c>
      <c r="D3573" s="28">
        <v>45692.0</v>
      </c>
      <c r="E3573" s="16" t="s">
        <v>188</v>
      </c>
      <c r="F3573" s="10" t="str">
        <f t="array" ref="F3573">IFERROR(XLOOKUP(E3573,Operadores!A:A,Operadores!B:B))</f>
        <v>LOPMA03</v>
      </c>
      <c r="G3573" s="16" t="s">
        <v>33</v>
      </c>
      <c r="H3573" s="13">
        <v>19.29</v>
      </c>
      <c r="I3573" s="18">
        <v>260.0</v>
      </c>
      <c r="J3573" s="15">
        <f t="shared" si="5"/>
        <v>5015.4</v>
      </c>
      <c r="K3573" s="10" t="str">
        <f t="array" ref="K3573">IFERROR(XLOOKUP(G3573,'Tipo de Carga'!A:A,'Tipo de Carga'!B:B))</f>
        <v>Autoabasto</v>
      </c>
      <c r="L3573" s="10">
        <f t="shared" si="2"/>
        <v>6</v>
      </c>
      <c r="M3573" s="10">
        <f t="shared" si="3"/>
        <v>4</v>
      </c>
      <c r="N3573" s="10">
        <f t="shared" si="4"/>
        <v>2</v>
      </c>
      <c r="O3573" s="10" t="str">
        <f t="array" ref="O3573">IFERROR(XLOOKUP(G3573,'Tipo de Carga'!A:A,'Tipo de Carga'!C:C))</f>
        <v>Diesel</v>
      </c>
    </row>
    <row r="3574">
      <c r="A3574" s="16" t="s">
        <v>31</v>
      </c>
      <c r="B3574" s="10" t="str">
        <f t="array" ref="B3574">IFERROR(XLOOKUP(A3574,'Asignacion Feb'!A:A,'Asignacion Feb'!C:C))</f>
        <v/>
      </c>
      <c r="C3574" s="10" t="str">
        <f t="array" ref="C3574">IFERROR(XLOOKUP(A3574,'Asignacion Feb'!A:A,'Asignacion Feb'!B:B))</f>
        <v/>
      </c>
      <c r="D3574" s="28">
        <v>45692.0</v>
      </c>
      <c r="E3574" s="16" t="s">
        <v>32</v>
      </c>
      <c r="F3574" s="10" t="str">
        <f t="array" ref="F3574">IFERROR(XLOOKUP(E3574,Operadores!A:A,Operadores!B:B))</f>
        <v>MTTO</v>
      </c>
      <c r="G3574" s="16" t="s">
        <v>33</v>
      </c>
      <c r="H3574" s="13">
        <v>19.29</v>
      </c>
      <c r="I3574" s="18">
        <v>90.0</v>
      </c>
      <c r="J3574" s="15">
        <f t="shared" si="5"/>
        <v>1736.1</v>
      </c>
      <c r="K3574" s="10" t="str">
        <f t="array" ref="K3574">IFERROR(XLOOKUP(G3574,'Tipo de Carga'!A:A,'Tipo de Carga'!B:B))</f>
        <v>Autoabasto</v>
      </c>
      <c r="L3574" s="10">
        <f t="shared" si="2"/>
        <v>6</v>
      </c>
      <c r="M3574" s="10">
        <f t="shared" si="3"/>
        <v>4</v>
      </c>
      <c r="N3574" s="10">
        <f t="shared" si="4"/>
        <v>2</v>
      </c>
      <c r="O3574" s="10" t="str">
        <f t="array" ref="O3574">IFERROR(XLOOKUP(G3574,'Tipo de Carga'!A:A,'Tipo de Carga'!C:C))</f>
        <v>Diesel</v>
      </c>
    </row>
    <row r="3575">
      <c r="A3575" s="16" t="s">
        <v>31</v>
      </c>
      <c r="B3575" s="10" t="str">
        <f t="array" ref="B3575">IFERROR(XLOOKUP(A3575,'Asignacion Feb'!A:A,'Asignacion Feb'!C:C))</f>
        <v/>
      </c>
      <c r="C3575" s="10" t="str">
        <f t="array" ref="C3575">IFERROR(XLOOKUP(A3575,'Asignacion Feb'!A:A,'Asignacion Feb'!B:B))</f>
        <v/>
      </c>
      <c r="D3575" s="28">
        <v>45692.0</v>
      </c>
      <c r="E3575" s="16" t="s">
        <v>32</v>
      </c>
      <c r="F3575" s="10" t="str">
        <f t="array" ref="F3575">IFERROR(XLOOKUP(E3575,Operadores!A:A,Operadores!B:B))</f>
        <v>MTTO</v>
      </c>
      <c r="G3575" s="16" t="s">
        <v>33</v>
      </c>
      <c r="H3575" s="13">
        <v>19.29</v>
      </c>
      <c r="I3575" s="18">
        <v>110.0</v>
      </c>
      <c r="J3575" s="15">
        <f t="shared" si="5"/>
        <v>2121.9</v>
      </c>
      <c r="K3575" s="10" t="str">
        <f t="array" ref="K3575">IFERROR(XLOOKUP(G3575,'Tipo de Carga'!A:A,'Tipo de Carga'!B:B))</f>
        <v>Autoabasto</v>
      </c>
      <c r="L3575" s="10">
        <f t="shared" si="2"/>
        <v>6</v>
      </c>
      <c r="M3575" s="10">
        <f t="shared" si="3"/>
        <v>4</v>
      </c>
      <c r="N3575" s="10">
        <f t="shared" si="4"/>
        <v>2</v>
      </c>
      <c r="O3575" s="10" t="str">
        <f t="array" ref="O3575">IFERROR(XLOOKUP(G3575,'Tipo de Carga'!A:A,'Tipo de Carga'!C:C))</f>
        <v>Diesel</v>
      </c>
    </row>
    <row r="3576">
      <c r="A3576" s="16">
        <v>1850.0</v>
      </c>
      <c r="B3576" s="10" t="str">
        <f t="array" ref="B3576">IFERROR(XLOOKUP(A3576,'Asignacion Feb'!A:A,'Asignacion Feb'!C:C))</f>
        <v>Hisense</v>
      </c>
      <c r="C3576" s="10" t="str">
        <f t="array" ref="C3576">IFERROR(XLOOKUP(A3576,'Asignacion Feb'!A:A,'Asignacion Feb'!B:B))</f>
        <v>EC-02</v>
      </c>
      <c r="D3576" s="28">
        <v>45692.0</v>
      </c>
      <c r="E3576" s="16" t="s">
        <v>218</v>
      </c>
      <c r="F3576" s="10" t="str">
        <f t="array" ref="F3576">IFERROR(XLOOKUP(E3576,Operadores!A:A,Operadores!B:B))</f>
        <v>DOMSAL</v>
      </c>
      <c r="G3576" s="16" t="s">
        <v>33</v>
      </c>
      <c r="H3576" s="13">
        <v>19.29</v>
      </c>
      <c r="I3576" s="18">
        <v>60.0</v>
      </c>
      <c r="J3576" s="15">
        <f t="shared" si="5"/>
        <v>1157.4</v>
      </c>
      <c r="K3576" s="10" t="str">
        <f t="array" ref="K3576">IFERROR(XLOOKUP(G3576,'Tipo de Carga'!A:A,'Tipo de Carga'!B:B))</f>
        <v>Autoabasto</v>
      </c>
      <c r="L3576" s="10">
        <f t="shared" si="2"/>
        <v>6</v>
      </c>
      <c r="M3576" s="10">
        <f t="shared" si="3"/>
        <v>4</v>
      </c>
      <c r="N3576" s="10">
        <f t="shared" si="4"/>
        <v>2</v>
      </c>
      <c r="O3576" s="10" t="str">
        <f t="array" ref="O3576">IFERROR(XLOOKUP(G3576,'Tipo de Carga'!A:A,'Tipo de Carga'!C:C))</f>
        <v>Diesel</v>
      </c>
    </row>
    <row r="3577">
      <c r="A3577" s="16">
        <v>2072.0</v>
      </c>
      <c r="B3577" s="10" t="str">
        <f t="array" ref="B3577">IFERROR(XLOOKUP(A3577,'Asignacion Feb'!A:A,'Asignacion Feb'!C:C))</f>
        <v>Peñafiel Tecamac</v>
      </c>
      <c r="C3577" s="10" t="str">
        <f t="array" ref="C3577">IFERROR(XLOOKUP(A3577,'Asignacion Feb'!A:A,'Asignacion Feb'!B:B))</f>
        <v>EC-02</v>
      </c>
      <c r="D3577" s="28">
        <v>45692.0</v>
      </c>
      <c r="E3577" s="16" t="s">
        <v>293</v>
      </c>
      <c r="F3577" s="10" t="str">
        <f t="array" ref="F3577">IFERROR(XLOOKUP(E3577,Operadores!A:A,Operadores!B:B))</f>
        <v>RODRO01</v>
      </c>
      <c r="G3577" s="16" t="s">
        <v>33</v>
      </c>
      <c r="H3577" s="13">
        <v>19.29</v>
      </c>
      <c r="I3577" s="18">
        <v>95.0</v>
      </c>
      <c r="J3577" s="15">
        <f t="shared" si="5"/>
        <v>1832.55</v>
      </c>
      <c r="K3577" s="10" t="str">
        <f t="array" ref="K3577">IFERROR(XLOOKUP(G3577,'Tipo de Carga'!A:A,'Tipo de Carga'!B:B))</f>
        <v>Autoabasto</v>
      </c>
      <c r="L3577" s="10">
        <f t="shared" si="2"/>
        <v>6</v>
      </c>
      <c r="M3577" s="10">
        <f t="shared" si="3"/>
        <v>4</v>
      </c>
      <c r="N3577" s="10">
        <f t="shared" si="4"/>
        <v>2</v>
      </c>
      <c r="O3577" s="10" t="str">
        <f t="array" ref="O3577">IFERROR(XLOOKUP(G3577,'Tipo de Carga'!A:A,'Tipo de Carga'!C:C))</f>
        <v>Diesel</v>
      </c>
    </row>
    <row r="3578">
      <c r="A3578" s="16">
        <v>1817.0</v>
      </c>
      <c r="B3578" s="10" t="str">
        <f t="array" ref="B3578">IFERROR(XLOOKUP(A3578,'Asignacion Feb'!A:A,'Asignacion Feb'!C:C))</f>
        <v>Wm Full</v>
      </c>
      <c r="C3578" s="10" t="str">
        <f t="array" ref="C3578">IFERROR(XLOOKUP(A3578,'Asignacion Feb'!A:A,'Asignacion Feb'!B:B))</f>
        <v>EC-08</v>
      </c>
      <c r="D3578" s="28">
        <v>45692.0</v>
      </c>
      <c r="E3578" s="16" t="s">
        <v>177</v>
      </c>
      <c r="F3578" s="10" t="str">
        <f t="array" ref="F3578">IFERROR(XLOOKUP(E3578,Operadores!A:A,Operadores!B:B))</f>
        <v>MARWAL</v>
      </c>
      <c r="G3578" s="16" t="s">
        <v>39</v>
      </c>
      <c r="H3578" s="13">
        <v>20.4273</v>
      </c>
      <c r="I3578" s="18">
        <v>373.0</v>
      </c>
      <c r="J3578" s="15">
        <f t="shared" si="5"/>
        <v>7619.3829</v>
      </c>
      <c r="K3578" s="10" t="str">
        <f t="array" ref="K3578">IFERROR(XLOOKUP(G3578,'Tipo de Carga'!A:A,'Tipo de Carga'!B:B))</f>
        <v>Autoabasto</v>
      </c>
      <c r="L3578" s="10">
        <f t="shared" si="2"/>
        <v>6</v>
      </c>
      <c r="M3578" s="10">
        <f t="shared" si="3"/>
        <v>4</v>
      </c>
      <c r="N3578" s="10">
        <f t="shared" si="4"/>
        <v>2</v>
      </c>
      <c r="O3578" s="10" t="str">
        <f t="array" ref="O3578">IFERROR(XLOOKUP(G3578,'Tipo de Carga'!A:A,'Tipo de Carga'!C:C))</f>
        <v>Diesel</v>
      </c>
    </row>
    <row r="3579">
      <c r="A3579" s="16">
        <v>1730.0</v>
      </c>
      <c r="B3579" s="10" t="str">
        <f t="array" ref="B3579">IFERROR(XLOOKUP(A3579,'Asignacion Feb'!A:A,'Asignacion Feb'!C:C))</f>
        <v>Wm Full</v>
      </c>
      <c r="C3579" s="10" t="str">
        <f t="array" ref="C3579">IFERROR(XLOOKUP(A3579,'Asignacion Feb'!A:A,'Asignacion Feb'!B:B))</f>
        <v>EC-08</v>
      </c>
      <c r="D3579" s="28">
        <v>45692.0</v>
      </c>
      <c r="E3579" s="16" t="s">
        <v>219</v>
      </c>
      <c r="F3579" s="10" t="str">
        <f t="array" ref="F3579">IFERROR(XLOOKUP(E3579,Operadores!A:A,Operadores!B:B))</f>
        <v>LOPERI</v>
      </c>
      <c r="G3579" s="16" t="s">
        <v>39</v>
      </c>
      <c r="H3579" s="13">
        <v>20.4273</v>
      </c>
      <c r="I3579" s="18">
        <v>430.0</v>
      </c>
      <c r="J3579" s="15">
        <f t="shared" si="5"/>
        <v>8783.739</v>
      </c>
      <c r="K3579" s="10" t="str">
        <f t="array" ref="K3579">IFERROR(XLOOKUP(G3579,'Tipo de Carga'!A:A,'Tipo de Carga'!B:B))</f>
        <v>Autoabasto</v>
      </c>
      <c r="L3579" s="10">
        <f t="shared" si="2"/>
        <v>6</v>
      </c>
      <c r="M3579" s="10">
        <f t="shared" si="3"/>
        <v>4</v>
      </c>
      <c r="N3579" s="10">
        <f t="shared" si="4"/>
        <v>2</v>
      </c>
      <c r="O3579" s="10" t="str">
        <f t="array" ref="O3579">IFERROR(XLOOKUP(G3579,'Tipo de Carga'!A:A,'Tipo de Carga'!C:C))</f>
        <v>Diesel</v>
      </c>
    </row>
    <row r="3580">
      <c r="A3580" s="16">
        <v>2002.0</v>
      </c>
      <c r="B3580" s="10" t="str">
        <f t="array" ref="B3580">IFERROR(XLOOKUP(A3580,'Asignacion Feb'!A:A,'Asignacion Feb'!C:C))</f>
        <v>MeLi Dedicado Merida</v>
      </c>
      <c r="C3580" s="10" t="str">
        <f t="array" ref="C3580">IFERROR(XLOOKUP(A3580,'Asignacion Feb'!A:A,'Asignacion Feb'!B:B))</f>
        <v>EC-05</v>
      </c>
      <c r="D3580" s="28">
        <v>45692.0</v>
      </c>
      <c r="E3580" s="16" t="s">
        <v>309</v>
      </c>
      <c r="F3580" s="10" t="str">
        <f t="array" ref="F3580">IFERROR(XLOOKUP(E3580,Operadores!A:A,Operadores!B:B))</f>
        <v>VELALE</v>
      </c>
      <c r="G3580" s="16" t="s">
        <v>39</v>
      </c>
      <c r="H3580" s="13">
        <v>20.4273</v>
      </c>
      <c r="I3580" s="18">
        <v>245.0</v>
      </c>
      <c r="J3580" s="15">
        <f t="shared" si="5"/>
        <v>5004.6885</v>
      </c>
      <c r="K3580" s="10" t="str">
        <f t="array" ref="K3580">IFERROR(XLOOKUP(G3580,'Tipo de Carga'!A:A,'Tipo de Carga'!B:B))</f>
        <v>Autoabasto</v>
      </c>
      <c r="L3580" s="10">
        <f t="shared" si="2"/>
        <v>6</v>
      </c>
      <c r="M3580" s="10">
        <f t="shared" si="3"/>
        <v>4</v>
      </c>
      <c r="N3580" s="10">
        <f t="shared" si="4"/>
        <v>2</v>
      </c>
      <c r="O3580" s="10" t="str">
        <f t="array" ref="O3580">IFERROR(XLOOKUP(G3580,'Tipo de Carga'!A:A,'Tipo de Carga'!C:C))</f>
        <v>Diesel</v>
      </c>
    </row>
    <row r="3581">
      <c r="A3581" s="16">
        <v>2006.0</v>
      </c>
      <c r="B3581" s="10" t="str">
        <f t="array" ref="B3581">IFERROR(XLOOKUP(A3581,'Asignacion Feb'!A:A,'Asignacion Feb'!C:C))</f>
        <v>MeLi Dedicado Merida</v>
      </c>
      <c r="C3581" s="10" t="str">
        <f t="array" ref="C3581">IFERROR(XLOOKUP(A3581,'Asignacion Feb'!A:A,'Asignacion Feb'!B:B))</f>
        <v>EC-05</v>
      </c>
      <c r="D3581" s="28">
        <v>45692.0</v>
      </c>
      <c r="E3581" s="16" t="s">
        <v>452</v>
      </c>
      <c r="F3581" s="10" t="str">
        <f t="array" ref="F3581">IFERROR(XLOOKUP(E3581,Operadores!A:A,Operadores!B:B))</f>
        <v>GARMAR02</v>
      </c>
      <c r="G3581" s="16" t="s">
        <v>39</v>
      </c>
      <c r="H3581" s="13">
        <v>20.4273</v>
      </c>
      <c r="I3581" s="18">
        <v>218.0</v>
      </c>
      <c r="J3581" s="15">
        <f t="shared" si="5"/>
        <v>4453.1514</v>
      </c>
      <c r="K3581" s="10" t="str">
        <f t="array" ref="K3581">IFERROR(XLOOKUP(G3581,'Tipo de Carga'!A:A,'Tipo de Carga'!B:B))</f>
        <v>Autoabasto</v>
      </c>
      <c r="L3581" s="10">
        <f t="shared" si="2"/>
        <v>6</v>
      </c>
      <c r="M3581" s="10">
        <f t="shared" si="3"/>
        <v>4</v>
      </c>
      <c r="N3581" s="10">
        <f t="shared" si="4"/>
        <v>2</v>
      </c>
      <c r="O3581" s="10" t="str">
        <f t="array" ref="O3581">IFERROR(XLOOKUP(G3581,'Tipo de Carga'!A:A,'Tipo de Carga'!C:C))</f>
        <v>Diesel</v>
      </c>
    </row>
    <row r="3582">
      <c r="A3582" s="16">
        <v>1819.0</v>
      </c>
      <c r="B3582" s="10" t="str">
        <f t="array" ref="B3582">IFERROR(XLOOKUP(A3582,'Asignacion Feb'!A:A,'Asignacion Feb'!C:C))</f>
        <v>Wm Full</v>
      </c>
      <c r="C3582" s="10" t="str">
        <f t="array" ref="C3582">IFERROR(XLOOKUP(A3582,'Asignacion Feb'!A:A,'Asignacion Feb'!B:B))</f>
        <v>EC-08</v>
      </c>
      <c r="D3582" s="28">
        <v>45692.0</v>
      </c>
      <c r="E3582" s="16" t="s">
        <v>221</v>
      </c>
      <c r="F3582" s="10" t="str">
        <f t="array" ref="F3582">IFERROR(XLOOKUP(E3582,Operadores!A:A,Operadores!B:B))</f>
        <v>ALVGAB</v>
      </c>
      <c r="G3582" s="16" t="s">
        <v>39</v>
      </c>
      <c r="H3582" s="13">
        <v>20.4273</v>
      </c>
      <c r="I3582" s="18">
        <v>404.0</v>
      </c>
      <c r="J3582" s="15">
        <f t="shared" si="5"/>
        <v>8252.6292</v>
      </c>
      <c r="K3582" s="10" t="str">
        <f t="array" ref="K3582">IFERROR(XLOOKUP(G3582,'Tipo de Carga'!A:A,'Tipo de Carga'!B:B))</f>
        <v>Autoabasto</v>
      </c>
      <c r="L3582" s="10">
        <f t="shared" si="2"/>
        <v>6</v>
      </c>
      <c r="M3582" s="10">
        <f t="shared" si="3"/>
        <v>4</v>
      </c>
      <c r="N3582" s="10">
        <f t="shared" si="4"/>
        <v>2</v>
      </c>
      <c r="O3582" s="10" t="str">
        <f t="array" ref="O3582">IFERROR(XLOOKUP(G3582,'Tipo de Carga'!A:A,'Tipo de Carga'!C:C))</f>
        <v>Diesel</v>
      </c>
    </row>
    <row r="3583">
      <c r="A3583" s="16">
        <v>1824.0</v>
      </c>
      <c r="B3583" s="10" t="str">
        <f t="array" ref="B3583">IFERROR(XLOOKUP(A3583,'Asignacion Feb'!A:A,'Asignacion Feb'!C:C))</f>
        <v>Wm Full</v>
      </c>
      <c r="C3583" s="10" t="str">
        <f t="array" ref="C3583">IFERROR(XLOOKUP(A3583,'Asignacion Feb'!A:A,'Asignacion Feb'!B:B))</f>
        <v>EC-08</v>
      </c>
      <c r="D3583" s="28">
        <v>45692.0</v>
      </c>
      <c r="E3583" s="16" t="s">
        <v>285</v>
      </c>
      <c r="F3583" s="10" t="str">
        <f t="array" ref="F3583">IFERROR(XLOOKUP(E3583,Operadores!A:A,Operadores!B:B))</f>
        <v>MENJUA01</v>
      </c>
      <c r="G3583" s="16" t="s">
        <v>39</v>
      </c>
      <c r="H3583" s="13">
        <v>20.4273</v>
      </c>
      <c r="I3583" s="18">
        <v>32.0</v>
      </c>
      <c r="J3583" s="15">
        <f t="shared" si="5"/>
        <v>653.6736</v>
      </c>
      <c r="K3583" s="10" t="str">
        <f t="array" ref="K3583">IFERROR(XLOOKUP(G3583,'Tipo de Carga'!A:A,'Tipo de Carga'!B:B))</f>
        <v>Autoabasto</v>
      </c>
      <c r="L3583" s="10">
        <f t="shared" si="2"/>
        <v>6</v>
      </c>
      <c r="M3583" s="10">
        <f t="shared" si="3"/>
        <v>4</v>
      </c>
      <c r="N3583" s="10">
        <f t="shared" si="4"/>
        <v>2</v>
      </c>
      <c r="O3583" s="10" t="str">
        <f t="array" ref="O3583">IFERROR(XLOOKUP(G3583,'Tipo de Carga'!A:A,'Tipo de Carga'!C:C))</f>
        <v>Diesel</v>
      </c>
    </row>
    <row r="3584">
      <c r="A3584" s="16">
        <v>1763.0</v>
      </c>
      <c r="B3584" s="10" t="str">
        <f t="array" ref="B3584">IFERROR(XLOOKUP(A3584,'Asignacion Feb'!A:A,'Asignacion Feb'!C:C))</f>
        <v>Wm Sencillo</v>
      </c>
      <c r="C3584" s="10" t="str">
        <f t="array" ref="C3584">IFERROR(XLOOKUP(A3584,'Asignacion Feb'!A:A,'Asignacion Feb'!B:B))</f>
        <v>EC-08</v>
      </c>
      <c r="D3584" s="28">
        <v>45692.0</v>
      </c>
      <c r="E3584" s="16" t="s">
        <v>427</v>
      </c>
      <c r="F3584" s="10" t="str">
        <f t="array" ref="F3584">IFERROR(XLOOKUP(E3584,Operadores!A:A,Operadores!B:B))</f>
        <v>MARGON</v>
      </c>
      <c r="G3584" s="16" t="s">
        <v>39</v>
      </c>
      <c r="H3584" s="13">
        <v>20.4273</v>
      </c>
      <c r="I3584" s="18">
        <v>294.0</v>
      </c>
      <c r="J3584" s="15">
        <f t="shared" si="5"/>
        <v>6005.6262</v>
      </c>
      <c r="K3584" s="10" t="str">
        <f t="array" ref="K3584">IFERROR(XLOOKUP(G3584,'Tipo de Carga'!A:A,'Tipo de Carga'!B:B))</f>
        <v>Autoabasto</v>
      </c>
      <c r="L3584" s="10">
        <f t="shared" si="2"/>
        <v>6</v>
      </c>
      <c r="M3584" s="10">
        <f t="shared" si="3"/>
        <v>4</v>
      </c>
      <c r="N3584" s="10">
        <f t="shared" si="4"/>
        <v>2</v>
      </c>
      <c r="O3584" s="10" t="str">
        <f t="array" ref="O3584">IFERROR(XLOOKUP(G3584,'Tipo de Carga'!A:A,'Tipo de Carga'!C:C))</f>
        <v>Diesel</v>
      </c>
    </row>
    <row r="3585">
      <c r="A3585" s="16">
        <v>2029.0</v>
      </c>
      <c r="B3585" s="10" t="str">
        <f t="array" ref="B3585">IFERROR(XLOOKUP(A3585,'Asignacion Feb'!A:A,'Asignacion Feb'!C:C))</f>
        <v>MeLi Dedicado Merida</v>
      </c>
      <c r="C3585" s="10" t="str">
        <f t="array" ref="C3585">IFERROR(XLOOKUP(A3585,'Asignacion Feb'!A:A,'Asignacion Feb'!B:B))</f>
        <v>EC-05</v>
      </c>
      <c r="D3585" s="28">
        <v>45692.0</v>
      </c>
      <c r="E3585" s="16" t="s">
        <v>40</v>
      </c>
      <c r="F3585" s="10" t="str">
        <f t="array" ref="F3585">IFERROR(XLOOKUP(E3585,Operadores!A:A,Operadores!B:B))</f>
        <v>LUNADO</v>
      </c>
      <c r="G3585" s="16" t="s">
        <v>39</v>
      </c>
      <c r="H3585" s="13">
        <v>20.4273</v>
      </c>
      <c r="I3585" s="18">
        <v>238.0</v>
      </c>
      <c r="J3585" s="15">
        <f t="shared" si="5"/>
        <v>4861.6974</v>
      </c>
      <c r="K3585" s="10" t="str">
        <f t="array" ref="K3585">IFERROR(XLOOKUP(G3585,'Tipo de Carga'!A:A,'Tipo de Carga'!B:B))</f>
        <v>Autoabasto</v>
      </c>
      <c r="L3585" s="10">
        <f t="shared" si="2"/>
        <v>6</v>
      </c>
      <c r="M3585" s="10">
        <f t="shared" si="3"/>
        <v>4</v>
      </c>
      <c r="N3585" s="10">
        <f t="shared" si="4"/>
        <v>2</v>
      </c>
      <c r="O3585" s="10" t="str">
        <f t="array" ref="O3585">IFERROR(XLOOKUP(G3585,'Tipo de Carga'!A:A,'Tipo de Carga'!C:C))</f>
        <v>Diesel</v>
      </c>
    </row>
    <row r="3586">
      <c r="A3586" s="16">
        <v>1682.0</v>
      </c>
      <c r="B3586" s="10" t="str">
        <f t="array" ref="B3586">IFERROR(XLOOKUP(A3586,'Asignacion Feb'!A:A,'Asignacion Feb'!C:C))</f>
        <v>Wm Sencillo</v>
      </c>
      <c r="C3586" s="10" t="str">
        <f t="array" ref="C3586">IFERROR(XLOOKUP(A3586,'Asignacion Feb'!A:A,'Asignacion Feb'!B:B))</f>
        <v>EC-08</v>
      </c>
      <c r="D3586" s="28">
        <v>45692.0</v>
      </c>
      <c r="E3586" s="16" t="s">
        <v>453</v>
      </c>
      <c r="F3586" s="10" t="str">
        <f t="array" ref="F3586">IFERROR(XLOOKUP(E3586,Operadores!A:A,Operadores!B:B))</f>
        <v>CAMJOR</v>
      </c>
      <c r="G3586" s="16" t="s">
        <v>39</v>
      </c>
      <c r="H3586" s="13">
        <v>20.4273</v>
      </c>
      <c r="I3586" s="18">
        <v>301.0</v>
      </c>
      <c r="J3586" s="15">
        <f t="shared" si="5"/>
        <v>6148.6173</v>
      </c>
      <c r="K3586" s="10" t="str">
        <f t="array" ref="K3586">IFERROR(XLOOKUP(G3586,'Tipo de Carga'!A:A,'Tipo de Carga'!B:B))</f>
        <v>Autoabasto</v>
      </c>
      <c r="L3586" s="10">
        <f t="shared" si="2"/>
        <v>6</v>
      </c>
      <c r="M3586" s="10">
        <f t="shared" si="3"/>
        <v>4</v>
      </c>
      <c r="N3586" s="10">
        <f t="shared" si="4"/>
        <v>2</v>
      </c>
      <c r="O3586" s="10" t="str">
        <f t="array" ref="O3586">IFERROR(XLOOKUP(G3586,'Tipo de Carga'!A:A,'Tipo de Carga'!C:C))</f>
        <v>Diesel</v>
      </c>
    </row>
    <row r="3587">
      <c r="A3587" s="16">
        <v>1729.0</v>
      </c>
      <c r="B3587" s="10" t="str">
        <f t="array" ref="B3587">IFERROR(XLOOKUP(A3587,'Asignacion Feb'!A:A,'Asignacion Feb'!C:C))</f>
        <v>Wm Full</v>
      </c>
      <c r="C3587" s="10" t="str">
        <f t="array" ref="C3587">IFERROR(XLOOKUP(A3587,'Asignacion Feb'!A:A,'Asignacion Feb'!B:B))</f>
        <v>EC-08</v>
      </c>
      <c r="D3587" s="28">
        <v>45692.0</v>
      </c>
      <c r="E3587" s="16" t="s">
        <v>220</v>
      </c>
      <c r="F3587" s="10" t="str">
        <f t="array" ref="F3587">IFERROR(XLOOKUP(E3587,Operadores!A:A,Operadores!B:B))</f>
        <v>CAMJU01</v>
      </c>
      <c r="G3587" s="16" t="s">
        <v>39</v>
      </c>
      <c r="H3587" s="13">
        <v>20.4273</v>
      </c>
      <c r="I3587" s="18">
        <v>404.0</v>
      </c>
      <c r="J3587" s="15">
        <f t="shared" si="5"/>
        <v>8252.6292</v>
      </c>
      <c r="K3587" s="10" t="str">
        <f t="array" ref="K3587">IFERROR(XLOOKUP(G3587,'Tipo de Carga'!A:A,'Tipo de Carga'!B:B))</f>
        <v>Autoabasto</v>
      </c>
      <c r="L3587" s="10">
        <f t="shared" si="2"/>
        <v>6</v>
      </c>
      <c r="M3587" s="10">
        <f t="shared" si="3"/>
        <v>4</v>
      </c>
      <c r="N3587" s="10">
        <f t="shared" si="4"/>
        <v>2</v>
      </c>
      <c r="O3587" s="10" t="str">
        <f t="array" ref="O3587">IFERROR(XLOOKUP(G3587,'Tipo de Carga'!A:A,'Tipo de Carga'!C:C))</f>
        <v>Diesel</v>
      </c>
    </row>
    <row r="3588">
      <c r="A3588" s="16">
        <v>1753.0</v>
      </c>
      <c r="B3588" s="10" t="str">
        <f t="array" ref="B3588">IFERROR(XLOOKUP(A3588,'Asignacion Feb'!A:A,'Asignacion Feb'!C:C))</f>
        <v>Wm Full</v>
      </c>
      <c r="C3588" s="10" t="str">
        <f t="array" ref="C3588">IFERROR(XLOOKUP(A3588,'Asignacion Feb'!A:A,'Asignacion Feb'!B:B))</f>
        <v>EC-08</v>
      </c>
      <c r="D3588" s="28">
        <v>45692.0</v>
      </c>
      <c r="E3588" s="16" t="s">
        <v>98</v>
      </c>
      <c r="F3588" s="10" t="str">
        <f t="array" ref="F3588">IFERROR(XLOOKUP(E3588,Operadores!A:A,Operadores!B:B))</f>
        <v>MENRI</v>
      </c>
      <c r="G3588" s="16" t="s">
        <v>39</v>
      </c>
      <c r="H3588" s="13">
        <v>20.4273</v>
      </c>
      <c r="I3588" s="18">
        <v>410.0</v>
      </c>
      <c r="J3588" s="15">
        <f t="shared" si="5"/>
        <v>8375.193</v>
      </c>
      <c r="K3588" s="10" t="str">
        <f t="array" ref="K3588">IFERROR(XLOOKUP(G3588,'Tipo de Carga'!A:A,'Tipo de Carga'!B:B))</f>
        <v>Autoabasto</v>
      </c>
      <c r="L3588" s="10">
        <f t="shared" si="2"/>
        <v>6</v>
      </c>
      <c r="M3588" s="10">
        <f t="shared" si="3"/>
        <v>4</v>
      </c>
      <c r="N3588" s="10">
        <f t="shared" si="4"/>
        <v>2</v>
      </c>
      <c r="O3588" s="10" t="str">
        <f t="array" ref="O3588">IFERROR(XLOOKUP(G3588,'Tipo de Carga'!A:A,'Tipo de Carga'!C:C))</f>
        <v>Diesel</v>
      </c>
    </row>
    <row r="3589">
      <c r="A3589" s="16">
        <v>2013.0</v>
      </c>
      <c r="B3589" s="10" t="str">
        <f t="array" ref="B3589">IFERROR(XLOOKUP(A3589,'Asignacion Feb'!A:A,'Asignacion Feb'!C:C))</f>
        <v>MeLi Dedicado Merida</v>
      </c>
      <c r="C3589" s="10" t="str">
        <f t="array" ref="C3589">IFERROR(XLOOKUP(A3589,'Asignacion Feb'!A:A,'Asignacion Feb'!B:B))</f>
        <v>EC-05</v>
      </c>
      <c r="D3589" s="28">
        <v>45692.0</v>
      </c>
      <c r="E3589" s="16" t="s">
        <v>35</v>
      </c>
      <c r="F3589" s="10" t="str">
        <f t="array" ref="F3589">IFERROR(XLOOKUP(E3589,Operadores!A:A,Operadores!B:B))</f>
        <v>MONENR</v>
      </c>
      <c r="G3589" s="16" t="s">
        <v>39</v>
      </c>
      <c r="H3589" s="13">
        <v>20.4273</v>
      </c>
      <c r="I3589" s="18">
        <v>470.0</v>
      </c>
      <c r="J3589" s="15">
        <f t="shared" si="5"/>
        <v>9600.831</v>
      </c>
      <c r="K3589" s="10" t="str">
        <f t="array" ref="K3589">IFERROR(XLOOKUP(G3589,'Tipo de Carga'!A:A,'Tipo de Carga'!B:B))</f>
        <v>Autoabasto</v>
      </c>
      <c r="L3589" s="10">
        <f t="shared" si="2"/>
        <v>6</v>
      </c>
      <c r="M3589" s="10">
        <f t="shared" si="3"/>
        <v>4</v>
      </c>
      <c r="N3589" s="10">
        <f t="shared" si="4"/>
        <v>2</v>
      </c>
      <c r="O3589" s="10" t="str">
        <f t="array" ref="O3589">IFERROR(XLOOKUP(G3589,'Tipo de Carga'!A:A,'Tipo de Carga'!C:C))</f>
        <v>Diesel</v>
      </c>
    </row>
    <row r="3590">
      <c r="A3590" s="16">
        <v>2021.0</v>
      </c>
      <c r="B3590" s="10" t="str">
        <f t="array" ref="B3590">IFERROR(XLOOKUP(A3590,'Asignacion Feb'!A:A,'Asignacion Feb'!C:C))</f>
        <v>MeLi Dedicado Merida</v>
      </c>
      <c r="C3590" s="10" t="str">
        <f t="array" ref="C3590">IFERROR(XLOOKUP(A3590,'Asignacion Feb'!A:A,'Asignacion Feb'!B:B))</f>
        <v>EC-05</v>
      </c>
      <c r="D3590" s="28">
        <v>45692.0</v>
      </c>
      <c r="E3590" s="16" t="s">
        <v>403</v>
      </c>
      <c r="F3590" s="10" t="str">
        <f t="array" ref="F3590">IFERROR(XLOOKUP(E3590,Operadores!A:A,Operadores!B:B))</f>
        <v>ORTVIC</v>
      </c>
      <c r="G3590" s="16" t="s">
        <v>39</v>
      </c>
      <c r="H3590" s="13">
        <v>20.4273</v>
      </c>
      <c r="I3590" s="18">
        <v>410.0</v>
      </c>
      <c r="J3590" s="15">
        <f t="shared" si="5"/>
        <v>8375.193</v>
      </c>
      <c r="K3590" s="10" t="str">
        <f t="array" ref="K3590">IFERROR(XLOOKUP(G3590,'Tipo de Carga'!A:A,'Tipo de Carga'!B:B))</f>
        <v>Autoabasto</v>
      </c>
      <c r="L3590" s="10">
        <f t="shared" si="2"/>
        <v>6</v>
      </c>
      <c r="M3590" s="10">
        <f t="shared" si="3"/>
        <v>4</v>
      </c>
      <c r="N3590" s="10">
        <f t="shared" si="4"/>
        <v>2</v>
      </c>
      <c r="O3590" s="10" t="str">
        <f t="array" ref="O3590">IFERROR(XLOOKUP(G3590,'Tipo de Carga'!A:A,'Tipo de Carga'!C:C))</f>
        <v>Diesel</v>
      </c>
    </row>
    <row r="3591">
      <c r="A3591" s="16">
        <v>2026.0</v>
      </c>
      <c r="B3591" s="10" t="str">
        <f t="array" ref="B3591">IFERROR(XLOOKUP(A3591,'Asignacion Feb'!A:A,'Asignacion Feb'!C:C))</f>
        <v>MeLi Dedicado Merida</v>
      </c>
      <c r="C3591" s="10" t="str">
        <f t="array" ref="C3591">IFERROR(XLOOKUP(A3591,'Asignacion Feb'!A:A,'Asignacion Feb'!B:B))</f>
        <v>EC-05</v>
      </c>
      <c r="D3591" s="28">
        <v>45692.0</v>
      </c>
      <c r="E3591" s="16" t="s">
        <v>34</v>
      </c>
      <c r="F3591" s="10" t="str">
        <f t="array" ref="F3591">IFERROR(XLOOKUP(E3591,Operadores!A:A,Operadores!B:B))</f>
        <v>PERAN01</v>
      </c>
      <c r="G3591" s="16" t="s">
        <v>39</v>
      </c>
      <c r="H3591" s="13">
        <v>20.4273</v>
      </c>
      <c r="I3591" s="18">
        <v>454.0</v>
      </c>
      <c r="J3591" s="15">
        <f t="shared" si="5"/>
        <v>9273.9942</v>
      </c>
      <c r="K3591" s="10" t="str">
        <f t="array" ref="K3591">IFERROR(XLOOKUP(G3591,'Tipo de Carga'!A:A,'Tipo de Carga'!B:B))</f>
        <v>Autoabasto</v>
      </c>
      <c r="L3591" s="10">
        <f t="shared" si="2"/>
        <v>6</v>
      </c>
      <c r="M3591" s="10">
        <f t="shared" si="3"/>
        <v>4</v>
      </c>
      <c r="N3591" s="10">
        <f t="shared" si="4"/>
        <v>2</v>
      </c>
      <c r="O3591" s="10" t="str">
        <f t="array" ref="O3591">IFERROR(XLOOKUP(G3591,'Tipo de Carga'!A:A,'Tipo de Carga'!C:C))</f>
        <v>Diesel</v>
      </c>
    </row>
    <row r="3592">
      <c r="A3592" s="16">
        <v>2020.0</v>
      </c>
      <c r="B3592" s="10" t="str">
        <f t="array" ref="B3592">IFERROR(XLOOKUP(A3592,'Asignacion Feb'!A:A,'Asignacion Feb'!C:C))</f>
        <v>MeLi Dedicado Merida</v>
      </c>
      <c r="C3592" s="10" t="str">
        <f t="array" ref="C3592">IFERROR(XLOOKUP(A3592,'Asignacion Feb'!A:A,'Asignacion Feb'!B:B))</f>
        <v>EC-05</v>
      </c>
      <c r="D3592" s="28">
        <v>45692.0</v>
      </c>
      <c r="E3592" s="16" t="s">
        <v>283</v>
      </c>
      <c r="F3592" s="10" t="str">
        <f t="array" ref="F3592">IFERROR(XLOOKUP(E3592,Operadores!A:A,Operadores!B:B))</f>
        <v>MUÑOSC</v>
      </c>
      <c r="G3592" s="16" t="s">
        <v>39</v>
      </c>
      <c r="H3592" s="13">
        <v>20.4273</v>
      </c>
      <c r="I3592" s="18">
        <v>240.0</v>
      </c>
      <c r="J3592" s="15">
        <f t="shared" si="5"/>
        <v>4902.552</v>
      </c>
      <c r="K3592" s="10" t="str">
        <f t="array" ref="K3592">IFERROR(XLOOKUP(G3592,'Tipo de Carga'!A:A,'Tipo de Carga'!B:B))</f>
        <v>Autoabasto</v>
      </c>
      <c r="L3592" s="10">
        <f t="shared" si="2"/>
        <v>6</v>
      </c>
      <c r="M3592" s="10">
        <f t="shared" si="3"/>
        <v>4</v>
      </c>
      <c r="N3592" s="10">
        <f t="shared" si="4"/>
        <v>2</v>
      </c>
      <c r="O3592" s="10" t="str">
        <f t="array" ref="O3592">IFERROR(XLOOKUP(G3592,'Tipo de Carga'!A:A,'Tipo de Carga'!C:C))</f>
        <v>Diesel</v>
      </c>
    </row>
    <row r="3593">
      <c r="A3593" s="16">
        <v>2005.0</v>
      </c>
      <c r="B3593" s="10" t="str">
        <f t="array" ref="B3593">IFERROR(XLOOKUP(A3593,'Asignacion Feb'!A:A,'Asignacion Feb'!C:C))</f>
        <v>MeLi Dedicado Merida</v>
      </c>
      <c r="C3593" s="10" t="str">
        <f t="array" ref="C3593">IFERROR(XLOOKUP(A3593,'Asignacion Feb'!A:A,'Asignacion Feb'!B:B))</f>
        <v>EC-05</v>
      </c>
      <c r="D3593" s="28">
        <v>45692.0</v>
      </c>
      <c r="E3593" s="16" t="s">
        <v>450</v>
      </c>
      <c r="F3593" s="10" t="str">
        <f t="array" ref="F3593">IFERROR(XLOOKUP(E3593,Operadores!A:A,Operadores!B:B))</f>
        <v>FLOVAL</v>
      </c>
      <c r="G3593" s="16" t="s">
        <v>39</v>
      </c>
      <c r="H3593" s="13">
        <v>20.4273</v>
      </c>
      <c r="I3593" s="18">
        <v>450.0</v>
      </c>
      <c r="J3593" s="15">
        <f t="shared" si="5"/>
        <v>9192.285</v>
      </c>
      <c r="K3593" s="10" t="str">
        <f t="array" ref="K3593">IFERROR(XLOOKUP(G3593,'Tipo de Carga'!A:A,'Tipo de Carga'!B:B))</f>
        <v>Autoabasto</v>
      </c>
      <c r="L3593" s="10">
        <f t="shared" si="2"/>
        <v>6</v>
      </c>
      <c r="M3593" s="10">
        <f t="shared" si="3"/>
        <v>4</v>
      </c>
      <c r="N3593" s="10">
        <f t="shared" si="4"/>
        <v>2</v>
      </c>
      <c r="O3593" s="10" t="str">
        <f t="array" ref="O3593">IFERROR(XLOOKUP(G3593,'Tipo de Carga'!A:A,'Tipo de Carga'!C:C))</f>
        <v>Diesel</v>
      </c>
    </row>
    <row r="3594">
      <c r="A3594" s="16">
        <v>1848.0</v>
      </c>
      <c r="B3594" s="10" t="str">
        <f t="array" ref="B3594">IFERROR(XLOOKUP(A3594,'Asignacion Feb'!A:A,'Asignacion Feb'!C:C))</f>
        <v>Sayer Sencillo</v>
      </c>
      <c r="C3594" s="10" t="str">
        <f t="array" ref="C3594">IFERROR(XLOOKUP(A3594,'Asignacion Feb'!A:A,'Asignacion Feb'!B:B))</f>
        <v>EC-04</v>
      </c>
      <c r="D3594" s="28">
        <v>45692.0</v>
      </c>
      <c r="E3594" s="19" t="s">
        <v>316</v>
      </c>
      <c r="F3594" s="10" t="str">
        <f t="array" ref="F3594">IFERROR(XLOOKUP(E3594,Operadores!A:A,Operadores!B:B))</f>
        <v>ROSMA</v>
      </c>
      <c r="G3594" s="16" t="s">
        <v>103</v>
      </c>
      <c r="H3594" s="13">
        <v>25.69</v>
      </c>
      <c r="I3594" s="18">
        <v>125.0</v>
      </c>
      <c r="J3594" s="15">
        <f t="shared" si="5"/>
        <v>3211.25</v>
      </c>
      <c r="K3594" s="10" t="str">
        <f t="array" ref="K3594">IFERROR(XLOOKUP(G3594,'Tipo de Carga'!A:A,'Tipo de Carga'!B:B))</f>
        <v>Ticket</v>
      </c>
      <c r="L3594" s="10">
        <f t="shared" si="2"/>
        <v>6</v>
      </c>
      <c r="M3594" s="10">
        <f t="shared" si="3"/>
        <v>4</v>
      </c>
      <c r="N3594" s="10">
        <f t="shared" si="4"/>
        <v>2</v>
      </c>
      <c r="O3594" s="10" t="str">
        <f t="array" ref="O3594">IFERROR(XLOOKUP(G3594,'Tipo de Carga'!A:A,'Tipo de Carga'!C:C))</f>
        <v>Diesel</v>
      </c>
    </row>
    <row r="3595">
      <c r="A3595" s="16">
        <v>1790.0</v>
      </c>
      <c r="B3595" s="10" t="str">
        <f t="array" ref="B3595">IFERROR(XLOOKUP(A3595,'Asignacion Feb'!A:A,'Asignacion Feb'!C:C))</f>
        <v>Sayer Sencillo</v>
      </c>
      <c r="C3595" s="10" t="str">
        <f t="array" ref="C3595">IFERROR(XLOOKUP(A3595,'Asignacion Feb'!A:A,'Asignacion Feb'!B:B))</f>
        <v>EC-04</v>
      </c>
      <c r="D3595" s="28">
        <v>45692.0</v>
      </c>
      <c r="E3595" s="19" t="s">
        <v>272</v>
      </c>
      <c r="F3595" s="10" t="str">
        <f t="array" ref="F3595">IFERROR(XLOOKUP(E3595,Operadores!A:A,Operadores!B:B))</f>
        <v>DEJISR</v>
      </c>
      <c r="G3595" s="16" t="s">
        <v>103</v>
      </c>
      <c r="H3595" s="13">
        <v>25.69</v>
      </c>
      <c r="I3595" s="18">
        <v>187.0</v>
      </c>
      <c r="J3595" s="15">
        <f t="shared" si="5"/>
        <v>4804.03</v>
      </c>
      <c r="K3595" s="10" t="str">
        <f t="array" ref="K3595">IFERROR(XLOOKUP(G3595,'Tipo de Carga'!A:A,'Tipo de Carga'!B:B))</f>
        <v>Ticket</v>
      </c>
      <c r="L3595" s="10">
        <f t="shared" si="2"/>
        <v>6</v>
      </c>
      <c r="M3595" s="10">
        <f t="shared" si="3"/>
        <v>4</v>
      </c>
      <c r="N3595" s="10">
        <f t="shared" si="4"/>
        <v>2</v>
      </c>
      <c r="O3595" s="10" t="str">
        <f t="array" ref="O3595">IFERROR(XLOOKUP(G3595,'Tipo de Carga'!A:A,'Tipo de Carga'!C:C))</f>
        <v>Diesel</v>
      </c>
    </row>
    <row r="3596">
      <c r="A3596" s="16" t="s">
        <v>104</v>
      </c>
      <c r="B3596" s="10" t="str">
        <f t="array" ref="B3596">IFERROR(XLOOKUP(A3596,'Asignacion Feb'!A:A,'Asignacion Feb'!C:C))</f>
        <v>Peñafiel Tecamac</v>
      </c>
      <c r="C3596" s="10" t="str">
        <f t="array" ref="C3596">IFERROR(XLOOKUP(A3596,'Asignacion Feb'!A:A,'Asignacion Feb'!B:B))</f>
        <v>EC-02</v>
      </c>
      <c r="D3596" s="28">
        <v>45692.0</v>
      </c>
      <c r="E3596" s="16"/>
      <c r="F3596" s="10" t="str">
        <f t="array" ref="F3596">IFERROR(XLOOKUP(E3596,Operadores!A:A,Operadores!B:B))</f>
        <v/>
      </c>
      <c r="G3596" s="16" t="s">
        <v>103</v>
      </c>
      <c r="H3596" s="13">
        <v>26.99</v>
      </c>
      <c r="I3596" s="18">
        <v>222.0</v>
      </c>
      <c r="J3596" s="15">
        <f t="shared" si="5"/>
        <v>5991.78</v>
      </c>
      <c r="K3596" s="10" t="str">
        <f t="array" ref="K3596">IFERROR(XLOOKUP(G3596,'Tipo de Carga'!A:A,'Tipo de Carga'!B:B))</f>
        <v>Ticket</v>
      </c>
      <c r="L3596" s="10">
        <f t="shared" si="2"/>
        <v>6</v>
      </c>
      <c r="M3596" s="10">
        <f t="shared" si="3"/>
        <v>4</v>
      </c>
      <c r="N3596" s="10">
        <f t="shared" si="4"/>
        <v>2</v>
      </c>
      <c r="O3596" s="10" t="str">
        <f t="array" ref="O3596">IFERROR(XLOOKUP(G3596,'Tipo de Carga'!A:A,'Tipo de Carga'!C:C))</f>
        <v>Diesel</v>
      </c>
    </row>
    <row r="3597">
      <c r="A3597" s="16">
        <v>1941.0</v>
      </c>
      <c r="B3597" s="10" t="str">
        <f t="array" ref="B3597">IFERROR(XLOOKUP(A3597,'Asignacion Feb'!A:A,'Asignacion Feb'!C:C))</f>
        <v>Available EC-01</v>
      </c>
      <c r="C3597" s="10" t="str">
        <f t="array" ref="C3597">IFERROR(XLOOKUP(A3597,'Asignacion Feb'!A:A,'Asignacion Feb'!B:B))</f>
        <v>EC-01</v>
      </c>
      <c r="D3597" s="28">
        <v>45692.0</v>
      </c>
      <c r="E3597" s="19" t="s">
        <v>89</v>
      </c>
      <c r="F3597" s="10" t="str">
        <f t="array" ref="F3597">IFERROR(XLOOKUP(E3597,Operadores!A:A,Operadores!B:B))</f>
        <v>QUIULI</v>
      </c>
      <c r="G3597" s="16" t="s">
        <v>103</v>
      </c>
      <c r="H3597" s="13">
        <v>26.99</v>
      </c>
      <c r="I3597" s="18">
        <v>415.0</v>
      </c>
      <c r="J3597" s="15">
        <f t="shared" si="5"/>
        <v>11200.85</v>
      </c>
      <c r="K3597" s="10" t="str">
        <f t="array" ref="K3597">IFERROR(XLOOKUP(G3597,'Tipo de Carga'!A:A,'Tipo de Carga'!B:B))</f>
        <v>Ticket</v>
      </c>
      <c r="L3597" s="10">
        <f t="shared" si="2"/>
        <v>6</v>
      </c>
      <c r="M3597" s="10">
        <f t="shared" si="3"/>
        <v>4</v>
      </c>
      <c r="N3597" s="10">
        <f t="shared" si="4"/>
        <v>2</v>
      </c>
      <c r="O3597" s="10" t="str">
        <f t="array" ref="O3597">IFERROR(XLOOKUP(G3597,'Tipo de Carga'!A:A,'Tipo de Carga'!C:C))</f>
        <v>Diesel</v>
      </c>
    </row>
    <row r="3598">
      <c r="A3598" s="16">
        <v>1889.0</v>
      </c>
      <c r="B3598" s="10" t="str">
        <f t="array" ref="B3598">IFERROR(XLOOKUP(A3598,'Asignacion Feb'!A:A,'Asignacion Feb'!C:C))</f>
        <v>Available EC-01</v>
      </c>
      <c r="C3598" s="10" t="str">
        <f t="array" ref="C3598">IFERROR(XLOOKUP(A3598,'Asignacion Feb'!A:A,'Asignacion Feb'!B:B))</f>
        <v>EC-01</v>
      </c>
      <c r="D3598" s="28">
        <v>45692.0</v>
      </c>
      <c r="E3598" s="19" t="s">
        <v>357</v>
      </c>
      <c r="F3598" s="10" t="str">
        <f t="array" ref="F3598">IFERROR(XLOOKUP(E3598,Operadores!A:A,Operadores!B:B))</f>
        <v>GARCRU</v>
      </c>
      <c r="G3598" s="16" t="s">
        <v>103</v>
      </c>
      <c r="H3598" s="13">
        <v>25.99</v>
      </c>
      <c r="I3598" s="18">
        <v>462.0</v>
      </c>
      <c r="J3598" s="15">
        <f t="shared" si="5"/>
        <v>12007.38</v>
      </c>
      <c r="K3598" s="10" t="str">
        <f t="array" ref="K3598">IFERROR(XLOOKUP(G3598,'Tipo de Carga'!A:A,'Tipo de Carga'!B:B))</f>
        <v>Ticket</v>
      </c>
      <c r="L3598" s="10">
        <f t="shared" si="2"/>
        <v>6</v>
      </c>
      <c r="M3598" s="10">
        <f t="shared" si="3"/>
        <v>4</v>
      </c>
      <c r="N3598" s="10">
        <f t="shared" si="4"/>
        <v>2</v>
      </c>
      <c r="O3598" s="10" t="str">
        <f t="array" ref="O3598">IFERROR(XLOOKUP(G3598,'Tipo de Carga'!A:A,'Tipo de Carga'!C:C))</f>
        <v>Diesel</v>
      </c>
    </row>
    <row r="3599">
      <c r="A3599" s="16">
        <v>1938.0</v>
      </c>
      <c r="B3599" s="10" t="str">
        <f t="array" ref="B3599">IFERROR(XLOOKUP(A3599,'Asignacion Feb'!A:A,'Asignacion Feb'!C:C))</f>
        <v>Sayer Sencillo</v>
      </c>
      <c r="C3599" s="10" t="str">
        <f t="array" ref="C3599">IFERROR(XLOOKUP(A3599,'Asignacion Feb'!A:A,'Asignacion Feb'!B:B))</f>
        <v>EC-04</v>
      </c>
      <c r="D3599" s="28">
        <v>45692.0</v>
      </c>
      <c r="E3599" s="19" t="s">
        <v>256</v>
      </c>
      <c r="F3599" s="10" t="str">
        <f t="array" ref="F3599">IFERROR(XLOOKUP(E3599,Operadores!A:A,Operadores!B:B))</f>
        <v>SOSCA01</v>
      </c>
      <c r="G3599" s="16" t="s">
        <v>103</v>
      </c>
      <c r="H3599" s="13">
        <v>27.8</v>
      </c>
      <c r="I3599" s="18">
        <v>259.0</v>
      </c>
      <c r="J3599" s="15">
        <f t="shared" si="5"/>
        <v>7200.2</v>
      </c>
      <c r="K3599" s="10" t="str">
        <f t="array" ref="K3599">IFERROR(XLOOKUP(G3599,'Tipo de Carga'!A:A,'Tipo de Carga'!B:B))</f>
        <v>Ticket</v>
      </c>
      <c r="L3599" s="10">
        <f t="shared" si="2"/>
        <v>6</v>
      </c>
      <c r="M3599" s="10">
        <f t="shared" si="3"/>
        <v>4</v>
      </c>
      <c r="N3599" s="10">
        <f t="shared" si="4"/>
        <v>2</v>
      </c>
      <c r="O3599" s="10" t="str">
        <f t="array" ref="O3599">IFERROR(XLOOKUP(G3599,'Tipo de Carga'!A:A,'Tipo de Carga'!C:C))</f>
        <v>Diesel</v>
      </c>
    </row>
    <row r="3600">
      <c r="A3600" s="16">
        <v>1909.0</v>
      </c>
      <c r="B3600" s="10" t="str">
        <f t="array" ref="B3600">IFERROR(XLOOKUP(A3600,'Asignacion Feb'!A:A,'Asignacion Feb'!C:C))</f>
        <v>Circuitos</v>
      </c>
      <c r="C3600" s="10" t="str">
        <f t="array" ref="C3600">IFERROR(XLOOKUP(A3600,'Asignacion Feb'!A:A,'Asignacion Feb'!B:B))</f>
        <v>EC-03</v>
      </c>
      <c r="D3600" s="28">
        <v>45692.0</v>
      </c>
      <c r="E3600" s="19" t="s">
        <v>347</v>
      </c>
      <c r="F3600" s="10" t="str">
        <f t="array" ref="F3600">IFERROR(XLOOKUP(E3600,Operadores!A:A,Operadores!B:B))</f>
        <v>ZUÑDAV</v>
      </c>
      <c r="G3600" s="16" t="s">
        <v>103</v>
      </c>
      <c r="H3600" s="13">
        <v>27.42</v>
      </c>
      <c r="I3600" s="18">
        <v>175.0</v>
      </c>
      <c r="J3600" s="15">
        <f t="shared" si="5"/>
        <v>4798.5</v>
      </c>
      <c r="K3600" s="10" t="str">
        <f t="array" ref="K3600">IFERROR(XLOOKUP(G3600,'Tipo de Carga'!A:A,'Tipo de Carga'!B:B))</f>
        <v>Ticket</v>
      </c>
      <c r="L3600" s="10">
        <f t="shared" si="2"/>
        <v>6</v>
      </c>
      <c r="M3600" s="10">
        <f t="shared" si="3"/>
        <v>4</v>
      </c>
      <c r="N3600" s="10">
        <f t="shared" si="4"/>
        <v>2</v>
      </c>
      <c r="O3600" s="10" t="str">
        <f t="array" ref="O3600">IFERROR(XLOOKUP(G3600,'Tipo de Carga'!A:A,'Tipo de Carga'!C:C))</f>
        <v>Diesel</v>
      </c>
    </row>
    <row r="3601">
      <c r="A3601" s="16">
        <v>1811.0</v>
      </c>
      <c r="B3601" s="10" t="str">
        <f t="array" ref="B3601">IFERROR(XLOOKUP(A3601,'Asignacion Feb'!A:A,'Asignacion Feb'!C:C))</f>
        <v>Wm Sencillo</v>
      </c>
      <c r="C3601" s="10" t="str">
        <f t="array" ref="C3601">IFERROR(XLOOKUP(A3601,'Asignacion Feb'!A:A,'Asignacion Feb'!B:B))</f>
        <v>EC-08</v>
      </c>
      <c r="D3601" s="28">
        <v>45692.0</v>
      </c>
      <c r="E3601" s="19" t="s">
        <v>284</v>
      </c>
      <c r="F3601" s="10" t="str">
        <f t="array" ref="F3601">IFERROR(XLOOKUP(E3601,Operadores!A:A,Operadores!B:B))</f>
        <v>SOTJES01</v>
      </c>
      <c r="G3601" s="16" t="s">
        <v>103</v>
      </c>
      <c r="H3601" s="13">
        <v>26.45</v>
      </c>
      <c r="I3601" s="18">
        <v>542.0</v>
      </c>
      <c r="J3601" s="15">
        <f t="shared" si="5"/>
        <v>14335.9</v>
      </c>
      <c r="K3601" s="10" t="str">
        <f t="array" ref="K3601">IFERROR(XLOOKUP(G3601,'Tipo de Carga'!A:A,'Tipo de Carga'!B:B))</f>
        <v>Ticket</v>
      </c>
      <c r="L3601" s="10">
        <f t="shared" si="2"/>
        <v>6</v>
      </c>
      <c r="M3601" s="10">
        <f t="shared" si="3"/>
        <v>4</v>
      </c>
      <c r="N3601" s="10">
        <f t="shared" si="4"/>
        <v>2</v>
      </c>
      <c r="O3601" s="10" t="str">
        <f t="array" ref="O3601">IFERROR(XLOOKUP(G3601,'Tipo de Carga'!A:A,'Tipo de Carga'!C:C))</f>
        <v>Diesel</v>
      </c>
    </row>
    <row r="3602">
      <c r="A3602" s="16">
        <v>1942.0</v>
      </c>
      <c r="B3602" s="10" t="str">
        <f t="array" ref="B3602">IFERROR(XLOOKUP(A3602,'Asignacion Feb'!A:A,'Asignacion Feb'!C:C))</f>
        <v>Available EC-01</v>
      </c>
      <c r="C3602" s="10" t="str">
        <f t="array" ref="C3602">IFERROR(XLOOKUP(A3602,'Asignacion Feb'!A:A,'Asignacion Feb'!B:B))</f>
        <v>EC-01</v>
      </c>
      <c r="D3602" s="28">
        <v>45692.0</v>
      </c>
      <c r="E3602" s="16" t="s">
        <v>311</v>
      </c>
      <c r="F3602" s="10" t="str">
        <f t="array" ref="F3602">IFERROR(XLOOKUP(E3602,Operadores!A:A,Operadores!B:B))</f>
        <v>ESGJOS</v>
      </c>
      <c r="G3602" s="16" t="s">
        <v>103</v>
      </c>
      <c r="H3602" s="13">
        <v>25.49</v>
      </c>
      <c r="I3602" s="18">
        <v>541.0</v>
      </c>
      <c r="J3602" s="15">
        <f t="shared" si="5"/>
        <v>13790.09</v>
      </c>
      <c r="K3602" s="10" t="str">
        <f t="array" ref="K3602">IFERROR(XLOOKUP(G3602,'Tipo de Carga'!A:A,'Tipo de Carga'!B:B))</f>
        <v>Ticket</v>
      </c>
      <c r="L3602" s="10">
        <f t="shared" si="2"/>
        <v>6</v>
      </c>
      <c r="M3602" s="10">
        <f t="shared" si="3"/>
        <v>4</v>
      </c>
      <c r="N3602" s="10">
        <f t="shared" si="4"/>
        <v>2</v>
      </c>
      <c r="O3602" s="10" t="str">
        <f t="array" ref="O3602">IFERROR(XLOOKUP(G3602,'Tipo de Carga'!A:A,'Tipo de Carga'!C:C))</f>
        <v>Diesel</v>
      </c>
    </row>
    <row r="3603">
      <c r="A3603" s="16">
        <v>1956.0</v>
      </c>
      <c r="B3603" s="10" t="str">
        <f t="array" ref="B3603">IFERROR(XLOOKUP(A3603,'Asignacion Feb'!A:A,'Asignacion Feb'!C:C))</f>
        <v>MeLi asignado SD</v>
      </c>
      <c r="C3603" s="10" t="str">
        <f t="array" ref="C3603">IFERROR(XLOOKUP(A3603,'Asignacion Feb'!A:A,'Asignacion Feb'!B:B))</f>
        <v>EC-05</v>
      </c>
      <c r="D3603" s="28">
        <v>45692.0</v>
      </c>
      <c r="E3603" s="19" t="s">
        <v>38</v>
      </c>
      <c r="F3603" s="10" t="str">
        <f t="array" ref="F3603">IFERROR(XLOOKUP(E3603,Operadores!A:A,Operadores!B:B))</f>
        <v>BENMAX</v>
      </c>
      <c r="G3603" s="16" t="s">
        <v>103</v>
      </c>
      <c r="H3603" s="13">
        <v>27.48</v>
      </c>
      <c r="I3603" s="18">
        <v>175.0</v>
      </c>
      <c r="J3603" s="15">
        <f t="shared" si="5"/>
        <v>4809</v>
      </c>
      <c r="K3603" s="10" t="str">
        <f t="array" ref="K3603">IFERROR(XLOOKUP(G3603,'Tipo de Carga'!A:A,'Tipo de Carga'!B:B))</f>
        <v>Ticket</v>
      </c>
      <c r="L3603" s="10">
        <f t="shared" si="2"/>
        <v>6</v>
      </c>
      <c r="M3603" s="10">
        <f t="shared" si="3"/>
        <v>4</v>
      </c>
      <c r="N3603" s="10">
        <f t="shared" si="4"/>
        <v>2</v>
      </c>
      <c r="O3603" s="10" t="str">
        <f t="array" ref="O3603">IFERROR(XLOOKUP(G3603,'Tipo de Carga'!A:A,'Tipo de Carga'!C:C))</f>
        <v>Diesel</v>
      </c>
    </row>
    <row r="3604">
      <c r="A3604" s="16">
        <v>2022.0</v>
      </c>
      <c r="B3604" s="10" t="str">
        <f t="array" ref="B3604">IFERROR(XLOOKUP(A3604,'Asignacion Feb'!A:A,'Asignacion Feb'!C:C))</f>
        <v>MeLi Dedicado TD</v>
      </c>
      <c r="C3604" s="10" t="str">
        <f t="array" ref="C3604">IFERROR(XLOOKUP(A3604,'Asignacion Feb'!A:A,'Asignacion Feb'!B:B))</f>
        <v>EC-05</v>
      </c>
      <c r="D3604" s="28">
        <v>45692.0</v>
      </c>
      <c r="E3604" s="19" t="s">
        <v>183</v>
      </c>
      <c r="F3604" s="10" t="str">
        <f t="array" ref="F3604">IFERROR(XLOOKUP(E3604,Operadores!A:A,Operadores!B:B))</f>
        <v>DELBL</v>
      </c>
      <c r="G3604" s="16" t="s">
        <v>103</v>
      </c>
      <c r="H3604" s="13">
        <v>26.95</v>
      </c>
      <c r="I3604" s="18">
        <v>445.0</v>
      </c>
      <c r="J3604" s="15">
        <f t="shared" si="5"/>
        <v>11992.75</v>
      </c>
      <c r="K3604" s="10" t="str">
        <f t="array" ref="K3604">IFERROR(XLOOKUP(G3604,'Tipo de Carga'!A:A,'Tipo de Carga'!B:B))</f>
        <v>Ticket</v>
      </c>
      <c r="L3604" s="10">
        <f t="shared" si="2"/>
        <v>6</v>
      </c>
      <c r="M3604" s="10">
        <f t="shared" si="3"/>
        <v>4</v>
      </c>
      <c r="N3604" s="10">
        <f t="shared" si="4"/>
        <v>2</v>
      </c>
      <c r="O3604" s="10" t="str">
        <f t="array" ref="O3604">IFERROR(XLOOKUP(G3604,'Tipo de Carga'!A:A,'Tipo de Carga'!C:C))</f>
        <v>Diesel</v>
      </c>
    </row>
    <row r="3605">
      <c r="A3605" s="16">
        <v>1912.0</v>
      </c>
      <c r="B3605" s="10" t="str">
        <f t="array" ref="B3605">IFERROR(XLOOKUP(A3605,'Asignacion Feb'!A:A,'Asignacion Feb'!C:C))</f>
        <v>Available EC-02</v>
      </c>
      <c r="C3605" s="10" t="str">
        <f t="array" ref="C3605">IFERROR(XLOOKUP(A3605,'Asignacion Feb'!A:A,'Asignacion Feb'!B:B))</f>
        <v>EC-02</v>
      </c>
      <c r="D3605" s="28">
        <v>45692.0</v>
      </c>
      <c r="E3605" s="19" t="s">
        <v>231</v>
      </c>
      <c r="F3605" s="10" t="str">
        <f t="array" ref="F3605">IFERROR(XLOOKUP(E3605,Operadores!A:A,Operadores!B:B))</f>
        <v>PARMI</v>
      </c>
      <c r="G3605" s="16" t="s">
        <v>111</v>
      </c>
      <c r="H3605" s="13">
        <v>10.65</v>
      </c>
      <c r="I3605" s="18">
        <v>244.0</v>
      </c>
      <c r="J3605" s="15">
        <f t="shared" si="5"/>
        <v>2598.6</v>
      </c>
      <c r="K3605" s="10" t="str">
        <f t="array" ref="K3605">IFERROR(XLOOKUP(G3605,'Tipo de Carga'!A:A,'Tipo de Carga'!B:B))</f>
        <v>COMSUSTENTA</v>
      </c>
      <c r="L3605" s="10">
        <f t="shared" si="2"/>
        <v>6</v>
      </c>
      <c r="M3605" s="10">
        <f t="shared" si="3"/>
        <v>4</v>
      </c>
      <c r="N3605" s="10">
        <f t="shared" si="4"/>
        <v>2</v>
      </c>
      <c r="O3605" s="10" t="str">
        <f t="array" ref="O3605">IFERROR(XLOOKUP(G3605,'Tipo de Carga'!A:A,'Tipo de Carga'!C:C))</f>
        <v>GNC</v>
      </c>
    </row>
    <row r="3606">
      <c r="A3606" s="16">
        <v>1961.0</v>
      </c>
      <c r="B3606" s="10" t="str">
        <f t="array" ref="B3606">IFERROR(XLOOKUP(A3606,'Asignacion Feb'!A:A,'Asignacion Feb'!C:C))</f>
        <v>MeLi asignado SD</v>
      </c>
      <c r="C3606" s="10" t="str">
        <f t="array" ref="C3606">IFERROR(XLOOKUP(A3606,'Asignacion Feb'!A:A,'Asignacion Feb'!B:B))</f>
        <v>EC-05</v>
      </c>
      <c r="D3606" s="28">
        <v>45693.0</v>
      </c>
      <c r="E3606" s="16" t="s">
        <v>387</v>
      </c>
      <c r="F3606" s="10" t="str">
        <f t="array" ref="F3606">IFERROR(XLOOKUP(E3606,Operadores!A:A,Operadores!B:B))</f>
        <v>HERJOS07</v>
      </c>
      <c r="G3606" s="16" t="s">
        <v>17</v>
      </c>
      <c r="H3606" s="13">
        <v>19.40143</v>
      </c>
      <c r="I3606" s="18">
        <v>385.0</v>
      </c>
      <c r="J3606" s="15">
        <f t="shared" si="5"/>
        <v>7469.55055</v>
      </c>
      <c r="K3606" s="10" t="str">
        <f t="array" ref="K3606">IFERROR(XLOOKUP(G3606,'Tipo de Carga'!A:A,'Tipo de Carga'!B:B))</f>
        <v>Autoabasto</v>
      </c>
      <c r="L3606" s="10">
        <f t="shared" si="2"/>
        <v>6</v>
      </c>
      <c r="M3606" s="10">
        <f t="shared" si="3"/>
        <v>5</v>
      </c>
      <c r="N3606" s="10">
        <f t="shared" si="4"/>
        <v>2</v>
      </c>
      <c r="O3606" s="10" t="str">
        <f t="array" ref="O3606">IFERROR(XLOOKUP(G3606,'Tipo de Carga'!A:A,'Tipo de Carga'!C:C))</f>
        <v>Diesel</v>
      </c>
    </row>
    <row r="3607">
      <c r="A3607" s="16">
        <v>1984.0</v>
      </c>
      <c r="B3607" s="10" t="str">
        <f t="array" ref="B3607">IFERROR(XLOOKUP(A3607,'Asignacion Feb'!A:A,'Asignacion Feb'!C:C))</f>
        <v>MeLi asignado SD</v>
      </c>
      <c r="C3607" s="10" t="str">
        <f t="array" ref="C3607">IFERROR(XLOOKUP(A3607,'Asignacion Feb'!A:A,'Asignacion Feb'!B:B))</f>
        <v>EC-05</v>
      </c>
      <c r="D3607" s="28">
        <v>45693.0</v>
      </c>
      <c r="E3607" s="16" t="s">
        <v>244</v>
      </c>
      <c r="F3607" s="10" t="str">
        <f t="array" ref="F3607">IFERROR(XLOOKUP(E3607,Operadores!A:A,Operadores!B:B))</f>
        <v>PERFID</v>
      </c>
      <c r="G3607" s="16" t="s">
        <v>17</v>
      </c>
      <c r="H3607" s="13">
        <v>19.40143</v>
      </c>
      <c r="I3607" s="18">
        <v>360.0</v>
      </c>
      <c r="J3607" s="15">
        <f t="shared" si="5"/>
        <v>6984.5148</v>
      </c>
      <c r="K3607" s="10" t="str">
        <f t="array" ref="K3607">IFERROR(XLOOKUP(G3607,'Tipo de Carga'!A:A,'Tipo de Carga'!B:B))</f>
        <v>Autoabasto</v>
      </c>
      <c r="L3607" s="10">
        <f t="shared" si="2"/>
        <v>6</v>
      </c>
      <c r="M3607" s="10">
        <f t="shared" si="3"/>
        <v>5</v>
      </c>
      <c r="N3607" s="10">
        <f t="shared" si="4"/>
        <v>2</v>
      </c>
      <c r="O3607" s="10" t="str">
        <f t="array" ref="O3607">IFERROR(XLOOKUP(G3607,'Tipo de Carga'!A:A,'Tipo de Carga'!C:C))</f>
        <v>Diesel</v>
      </c>
    </row>
    <row r="3608">
      <c r="A3608" s="16">
        <v>2084.0</v>
      </c>
      <c r="B3608" s="10" t="str">
        <f t="array" ref="B3608">IFERROR(XLOOKUP(A3608,'Asignacion Feb'!A:A,'Asignacion Feb'!C:C))</f>
        <v>PISA Gdl</v>
      </c>
      <c r="C3608" s="10" t="str">
        <f t="array" ref="C3608">IFERROR(XLOOKUP(A3608,'Asignacion Feb'!A:A,'Asignacion Feb'!B:B))</f>
        <v>EC-06</v>
      </c>
      <c r="D3608" s="28">
        <v>45693.0</v>
      </c>
      <c r="E3608" s="16" t="s">
        <v>216</v>
      </c>
      <c r="F3608" s="10" t="str">
        <f t="array" ref="F3608">IFERROR(XLOOKUP(E3608,Operadores!A:A,Operadores!B:B))</f>
        <v>LOPEDU</v>
      </c>
      <c r="G3608" s="16" t="s">
        <v>17</v>
      </c>
      <c r="H3608" s="13">
        <v>19.40143</v>
      </c>
      <c r="I3608" s="18">
        <v>824.0</v>
      </c>
      <c r="J3608" s="15">
        <f t="shared" si="5"/>
        <v>15986.77832</v>
      </c>
      <c r="K3608" s="10" t="str">
        <f t="array" ref="K3608">IFERROR(XLOOKUP(G3608,'Tipo de Carga'!A:A,'Tipo de Carga'!B:B))</f>
        <v>Autoabasto</v>
      </c>
      <c r="L3608" s="10">
        <f t="shared" si="2"/>
        <v>6</v>
      </c>
      <c r="M3608" s="10">
        <f t="shared" si="3"/>
        <v>5</v>
      </c>
      <c r="N3608" s="10">
        <f t="shared" si="4"/>
        <v>2</v>
      </c>
      <c r="O3608" s="10" t="str">
        <f t="array" ref="O3608">IFERROR(XLOOKUP(G3608,'Tipo de Carga'!A:A,'Tipo de Carga'!C:C))</f>
        <v>Diesel</v>
      </c>
    </row>
    <row r="3609">
      <c r="A3609" s="16">
        <v>1943.0</v>
      </c>
      <c r="B3609" s="10" t="str">
        <f t="array" ref="B3609">IFERROR(XLOOKUP(A3609,'Asignacion Feb'!A:A,'Asignacion Feb'!C:C))</f>
        <v>Circuitos</v>
      </c>
      <c r="C3609" s="10" t="str">
        <f t="array" ref="C3609">IFERROR(XLOOKUP(A3609,'Asignacion Feb'!A:A,'Asignacion Feb'!B:B))</f>
        <v>EC-03</v>
      </c>
      <c r="D3609" s="28">
        <v>45693.0</v>
      </c>
      <c r="E3609" s="16" t="s">
        <v>318</v>
      </c>
      <c r="F3609" s="10" t="str">
        <f t="array" ref="F3609">IFERROR(XLOOKUP(E3609,Operadores!A:A,Operadores!B:B))</f>
        <v>RODRAU01</v>
      </c>
      <c r="G3609" s="16" t="s">
        <v>17</v>
      </c>
      <c r="H3609" s="13">
        <v>19.40143</v>
      </c>
      <c r="I3609" s="18">
        <v>141.0</v>
      </c>
      <c r="J3609" s="15">
        <f t="shared" si="5"/>
        <v>2735.60163</v>
      </c>
      <c r="K3609" s="10" t="str">
        <f t="array" ref="K3609">IFERROR(XLOOKUP(G3609,'Tipo de Carga'!A:A,'Tipo de Carga'!B:B))</f>
        <v>Autoabasto</v>
      </c>
      <c r="L3609" s="10">
        <f t="shared" si="2"/>
        <v>6</v>
      </c>
      <c r="M3609" s="10">
        <f t="shared" si="3"/>
        <v>5</v>
      </c>
      <c r="N3609" s="10">
        <f t="shared" si="4"/>
        <v>2</v>
      </c>
      <c r="O3609" s="10" t="str">
        <f t="array" ref="O3609">IFERROR(XLOOKUP(G3609,'Tipo de Carga'!A:A,'Tipo de Carga'!C:C))</f>
        <v>Diesel</v>
      </c>
    </row>
    <row r="3610">
      <c r="A3610" s="16">
        <v>1964.0</v>
      </c>
      <c r="B3610" s="10" t="str">
        <f t="array" ref="B3610">IFERROR(XLOOKUP(A3610,'Asignacion Feb'!A:A,'Asignacion Feb'!C:C))</f>
        <v>MeLi asignado SD</v>
      </c>
      <c r="C3610" s="10" t="str">
        <f t="array" ref="C3610">IFERROR(XLOOKUP(A3610,'Asignacion Feb'!A:A,'Asignacion Feb'!B:B))</f>
        <v>EC-05</v>
      </c>
      <c r="D3610" s="28">
        <v>45693.0</v>
      </c>
      <c r="E3610" s="16" t="s">
        <v>148</v>
      </c>
      <c r="F3610" s="10" t="str">
        <f t="array" ref="F3610">IFERROR(XLOOKUP(E3610,Operadores!A:A,Operadores!B:B))</f>
        <v>GARSIX</v>
      </c>
      <c r="G3610" s="16" t="s">
        <v>17</v>
      </c>
      <c r="H3610" s="13">
        <v>19.40143</v>
      </c>
      <c r="I3610" s="18">
        <v>193.0</v>
      </c>
      <c r="J3610" s="15">
        <f t="shared" si="5"/>
        <v>3744.47599</v>
      </c>
      <c r="K3610" s="10" t="str">
        <f t="array" ref="K3610">IFERROR(XLOOKUP(G3610,'Tipo de Carga'!A:A,'Tipo de Carga'!B:B))</f>
        <v>Autoabasto</v>
      </c>
      <c r="L3610" s="10">
        <f t="shared" si="2"/>
        <v>6</v>
      </c>
      <c r="M3610" s="10">
        <f t="shared" si="3"/>
        <v>5</v>
      </c>
      <c r="N3610" s="10">
        <f t="shared" si="4"/>
        <v>2</v>
      </c>
      <c r="O3610" s="10" t="str">
        <f t="array" ref="O3610">IFERROR(XLOOKUP(G3610,'Tipo de Carga'!A:A,'Tipo de Carga'!C:C))</f>
        <v>Diesel</v>
      </c>
    </row>
    <row r="3611">
      <c r="A3611" s="16">
        <v>2039.0</v>
      </c>
      <c r="B3611" s="10" t="str">
        <f t="array" ref="B3611">IFERROR(XLOOKUP(A3611,'Asignacion Feb'!A:A,'Asignacion Feb'!C:C))</f>
        <v>MeLi Ded Puebla</v>
      </c>
      <c r="C3611" s="10" t="str">
        <f t="array" ref="C3611">IFERROR(XLOOKUP(A3611,'Asignacion Feb'!A:A,'Asignacion Feb'!B:B))</f>
        <v>EC-05</v>
      </c>
      <c r="D3611" s="28">
        <v>45693.0</v>
      </c>
      <c r="E3611" s="16" t="s">
        <v>110</v>
      </c>
      <c r="F3611" s="10" t="str">
        <f t="array" ref="F3611">IFERROR(XLOOKUP(E3611,Operadores!A:A,Operadores!B:B))</f>
        <v>ALVRAU</v>
      </c>
      <c r="G3611" s="16" t="s">
        <v>17</v>
      </c>
      <c r="H3611" s="13">
        <v>19.40143</v>
      </c>
      <c r="I3611" s="18">
        <v>477.0</v>
      </c>
      <c r="J3611" s="15">
        <f t="shared" si="5"/>
        <v>9254.48211</v>
      </c>
      <c r="K3611" s="10" t="str">
        <f t="array" ref="K3611">IFERROR(XLOOKUP(G3611,'Tipo de Carga'!A:A,'Tipo de Carga'!B:B))</f>
        <v>Autoabasto</v>
      </c>
      <c r="L3611" s="10">
        <f t="shared" si="2"/>
        <v>6</v>
      </c>
      <c r="M3611" s="10">
        <f t="shared" si="3"/>
        <v>5</v>
      </c>
      <c r="N3611" s="10">
        <f t="shared" si="4"/>
        <v>2</v>
      </c>
      <c r="O3611" s="10" t="str">
        <f t="array" ref="O3611">IFERROR(XLOOKUP(G3611,'Tipo de Carga'!A:A,'Tipo de Carga'!C:C))</f>
        <v>Diesel</v>
      </c>
    </row>
    <row r="3612">
      <c r="A3612" s="16">
        <v>2005.0</v>
      </c>
      <c r="B3612" s="10" t="str">
        <f t="array" ref="B3612">IFERROR(XLOOKUP(A3612,'Asignacion Feb'!A:A,'Asignacion Feb'!C:C))</f>
        <v>MeLi Dedicado Merida</v>
      </c>
      <c r="C3612" s="10" t="str">
        <f t="array" ref="C3612">IFERROR(XLOOKUP(A3612,'Asignacion Feb'!A:A,'Asignacion Feb'!B:B))</f>
        <v>EC-05</v>
      </c>
      <c r="D3612" s="28">
        <v>45693.0</v>
      </c>
      <c r="E3612" s="16" t="s">
        <v>450</v>
      </c>
      <c r="F3612" s="10" t="str">
        <f t="array" ref="F3612">IFERROR(XLOOKUP(E3612,Operadores!A:A,Operadores!B:B))</f>
        <v>FLOVAL</v>
      </c>
      <c r="G3612" s="16" t="s">
        <v>17</v>
      </c>
      <c r="H3612" s="13">
        <v>19.40143</v>
      </c>
      <c r="I3612" s="18">
        <v>260.0</v>
      </c>
      <c r="J3612" s="15">
        <f t="shared" si="5"/>
        <v>5044.3718</v>
      </c>
      <c r="K3612" s="10" t="str">
        <f t="array" ref="K3612">IFERROR(XLOOKUP(G3612,'Tipo de Carga'!A:A,'Tipo de Carga'!B:B))</f>
        <v>Autoabasto</v>
      </c>
      <c r="L3612" s="10">
        <f t="shared" si="2"/>
        <v>6</v>
      </c>
      <c r="M3612" s="10">
        <f t="shared" si="3"/>
        <v>5</v>
      </c>
      <c r="N3612" s="10">
        <f t="shared" si="4"/>
        <v>2</v>
      </c>
      <c r="O3612" s="10" t="str">
        <f t="array" ref="O3612">IFERROR(XLOOKUP(G3612,'Tipo de Carga'!A:A,'Tipo de Carga'!C:C))</f>
        <v>Diesel</v>
      </c>
    </row>
    <row r="3613">
      <c r="A3613" s="16">
        <v>1985.0</v>
      </c>
      <c r="B3613" s="10" t="str">
        <f t="array" ref="B3613">IFERROR(XLOOKUP(A3613,'Asignacion Feb'!A:A,'Asignacion Feb'!C:C))</f>
        <v>MeLi Dedicado TD</v>
      </c>
      <c r="C3613" s="10" t="str">
        <f t="array" ref="C3613">IFERROR(XLOOKUP(A3613,'Asignacion Feb'!A:A,'Asignacion Feb'!B:B))</f>
        <v>EC-05</v>
      </c>
      <c r="D3613" s="28">
        <v>45693.0</v>
      </c>
      <c r="E3613" s="16" t="s">
        <v>189</v>
      </c>
      <c r="F3613" s="10" t="str">
        <f t="array" ref="F3613">IFERROR(XLOOKUP(E3613,Operadores!A:A,Operadores!B:B))</f>
        <v>MENMI</v>
      </c>
      <c r="G3613" s="16" t="s">
        <v>17</v>
      </c>
      <c r="H3613" s="13">
        <v>19.40143</v>
      </c>
      <c r="I3613" s="18">
        <v>607.0</v>
      </c>
      <c r="J3613" s="15">
        <f t="shared" si="5"/>
        <v>11776.66801</v>
      </c>
      <c r="K3613" s="10" t="str">
        <f t="array" ref="K3613">IFERROR(XLOOKUP(G3613,'Tipo de Carga'!A:A,'Tipo de Carga'!B:B))</f>
        <v>Autoabasto</v>
      </c>
      <c r="L3613" s="10">
        <f t="shared" si="2"/>
        <v>6</v>
      </c>
      <c r="M3613" s="10">
        <f t="shared" si="3"/>
        <v>5</v>
      </c>
      <c r="N3613" s="10">
        <f t="shared" si="4"/>
        <v>2</v>
      </c>
      <c r="O3613" s="10" t="str">
        <f t="array" ref="O3613">IFERROR(XLOOKUP(G3613,'Tipo de Carga'!A:A,'Tipo de Carga'!C:C))</f>
        <v>Diesel</v>
      </c>
    </row>
    <row r="3614">
      <c r="A3614" s="16">
        <v>2028.0</v>
      </c>
      <c r="B3614" s="10" t="str">
        <f t="array" ref="B3614">IFERROR(XLOOKUP(A3614,'Asignacion Feb'!A:A,'Asignacion Feb'!C:C))</f>
        <v>MeLi Dedicado Merida</v>
      </c>
      <c r="C3614" s="10" t="str">
        <f t="array" ref="C3614">IFERROR(XLOOKUP(A3614,'Asignacion Feb'!A:A,'Asignacion Feb'!B:B))</f>
        <v>EC-05</v>
      </c>
      <c r="D3614" s="28">
        <v>45693.0</v>
      </c>
      <c r="E3614" s="16" t="s">
        <v>94</v>
      </c>
      <c r="F3614" s="10" t="str">
        <f t="array" ref="F3614">IFERROR(XLOOKUP(E3614,Operadores!A:A,Operadores!B:B))</f>
        <v>RODALE</v>
      </c>
      <c r="G3614" s="16" t="s">
        <v>17</v>
      </c>
      <c r="H3614" s="13">
        <v>19.40143</v>
      </c>
      <c r="I3614" s="18">
        <v>245.0</v>
      </c>
      <c r="J3614" s="15">
        <f t="shared" si="5"/>
        <v>4753.35035</v>
      </c>
      <c r="K3614" s="10" t="str">
        <f t="array" ref="K3614">IFERROR(XLOOKUP(G3614,'Tipo de Carga'!A:A,'Tipo de Carga'!B:B))</f>
        <v>Autoabasto</v>
      </c>
      <c r="L3614" s="10">
        <f t="shared" si="2"/>
        <v>6</v>
      </c>
      <c r="M3614" s="10">
        <f t="shared" si="3"/>
        <v>5</v>
      </c>
      <c r="N3614" s="10">
        <f t="shared" si="4"/>
        <v>2</v>
      </c>
      <c r="O3614" s="10" t="str">
        <f t="array" ref="O3614">IFERROR(XLOOKUP(G3614,'Tipo de Carga'!A:A,'Tipo de Carga'!C:C))</f>
        <v>Diesel</v>
      </c>
    </row>
    <row r="3615">
      <c r="A3615" s="16">
        <v>2031.0</v>
      </c>
      <c r="B3615" s="10" t="str">
        <f t="array" ref="B3615">IFERROR(XLOOKUP(A3615,'Asignacion Feb'!A:A,'Asignacion Feb'!C:C))</f>
        <v>MeLi Dedicado Merida</v>
      </c>
      <c r="C3615" s="10" t="str">
        <f t="array" ref="C3615">IFERROR(XLOOKUP(A3615,'Asignacion Feb'!A:A,'Asignacion Feb'!B:B))</f>
        <v>EC-05</v>
      </c>
      <c r="D3615" s="28">
        <v>45693.0</v>
      </c>
      <c r="E3615" s="16" t="s">
        <v>239</v>
      </c>
      <c r="F3615" s="10" t="str">
        <f t="array" ref="F3615">IFERROR(XLOOKUP(E3615,Operadores!A:A,Operadores!B:B))</f>
        <v>LEOJUA</v>
      </c>
      <c r="G3615" s="16" t="s">
        <v>17</v>
      </c>
      <c r="H3615" s="13">
        <v>19.40143</v>
      </c>
      <c r="I3615" s="18">
        <v>251.0</v>
      </c>
      <c r="J3615" s="15">
        <f t="shared" si="5"/>
        <v>4869.75893</v>
      </c>
      <c r="K3615" s="10" t="str">
        <f t="array" ref="K3615">IFERROR(XLOOKUP(G3615,'Tipo de Carga'!A:A,'Tipo de Carga'!B:B))</f>
        <v>Autoabasto</v>
      </c>
      <c r="L3615" s="10">
        <f t="shared" si="2"/>
        <v>6</v>
      </c>
      <c r="M3615" s="10">
        <f t="shared" si="3"/>
        <v>5</v>
      </c>
      <c r="N3615" s="10">
        <f t="shared" si="4"/>
        <v>2</v>
      </c>
      <c r="O3615" s="10" t="str">
        <f t="array" ref="O3615">IFERROR(XLOOKUP(G3615,'Tipo de Carga'!A:A,'Tipo de Carga'!C:C))</f>
        <v>Diesel</v>
      </c>
    </row>
    <row r="3616">
      <c r="A3616" s="16">
        <v>1897.0</v>
      </c>
      <c r="B3616" s="10" t="str">
        <f t="array" ref="B3616">IFERROR(XLOOKUP(A3616,'Asignacion Feb'!A:A,'Asignacion Feb'!C:C))</f>
        <v>Full Liver</v>
      </c>
      <c r="C3616" s="10" t="str">
        <f t="array" ref="C3616">IFERROR(XLOOKUP(A3616,'Asignacion Feb'!A:A,'Asignacion Feb'!B:B))</f>
        <v>EC-01</v>
      </c>
      <c r="D3616" s="28">
        <v>45693.0</v>
      </c>
      <c r="E3616" s="16" t="s">
        <v>21</v>
      </c>
      <c r="F3616" s="10" t="str">
        <f t="array" ref="F3616">IFERROR(XLOOKUP(E3616,Operadores!A:A,Operadores!B:B))</f>
        <v>RODAR</v>
      </c>
      <c r="G3616" s="16" t="s">
        <v>17</v>
      </c>
      <c r="H3616" s="13">
        <v>19.40143</v>
      </c>
      <c r="I3616" s="18">
        <v>705.0</v>
      </c>
      <c r="J3616" s="15">
        <f t="shared" si="5"/>
        <v>13678.00815</v>
      </c>
      <c r="K3616" s="10" t="str">
        <f t="array" ref="K3616">IFERROR(XLOOKUP(G3616,'Tipo de Carga'!A:A,'Tipo de Carga'!B:B))</f>
        <v>Autoabasto</v>
      </c>
      <c r="L3616" s="10">
        <f t="shared" si="2"/>
        <v>6</v>
      </c>
      <c r="M3616" s="10">
        <f t="shared" si="3"/>
        <v>5</v>
      </c>
      <c r="N3616" s="10">
        <f t="shared" si="4"/>
        <v>2</v>
      </c>
      <c r="O3616" s="10" t="str">
        <f t="array" ref="O3616">IFERROR(XLOOKUP(G3616,'Tipo de Carga'!A:A,'Tipo de Carga'!C:C))</f>
        <v>Diesel</v>
      </c>
    </row>
    <row r="3617">
      <c r="A3617" s="16">
        <v>1797.0</v>
      </c>
      <c r="B3617" s="10" t="str">
        <f t="array" ref="B3617">IFERROR(XLOOKUP(A3617,'Asignacion Feb'!A:A,'Asignacion Feb'!C:C))</f>
        <v>Hisense</v>
      </c>
      <c r="C3617" s="10" t="str">
        <f t="array" ref="C3617">IFERROR(XLOOKUP(A3617,'Asignacion Feb'!A:A,'Asignacion Feb'!B:B))</f>
        <v>EC-02</v>
      </c>
      <c r="D3617" s="28">
        <v>45693.0</v>
      </c>
      <c r="E3617" s="16" t="s">
        <v>78</v>
      </c>
      <c r="F3617" s="10" t="str">
        <f t="array" ref="F3617">IFERROR(XLOOKUP(E3617,Operadores!A:A,Operadores!B:B))</f>
        <v>IBAANY</v>
      </c>
      <c r="G3617" s="16" t="s">
        <v>17</v>
      </c>
      <c r="H3617" s="13">
        <v>19.40143</v>
      </c>
      <c r="I3617" s="18">
        <v>46.0</v>
      </c>
      <c r="J3617" s="15">
        <f t="shared" si="5"/>
        <v>892.46578</v>
      </c>
      <c r="K3617" s="10" t="str">
        <f t="array" ref="K3617">IFERROR(XLOOKUP(G3617,'Tipo de Carga'!A:A,'Tipo de Carga'!B:B))</f>
        <v>Autoabasto</v>
      </c>
      <c r="L3617" s="10">
        <f t="shared" si="2"/>
        <v>6</v>
      </c>
      <c r="M3617" s="10">
        <f t="shared" si="3"/>
        <v>5</v>
      </c>
      <c r="N3617" s="10">
        <f t="shared" si="4"/>
        <v>2</v>
      </c>
      <c r="O3617" s="10" t="str">
        <f t="array" ref="O3617">IFERROR(XLOOKUP(G3617,'Tipo de Carga'!A:A,'Tipo de Carga'!C:C))</f>
        <v>Diesel</v>
      </c>
    </row>
    <row r="3618">
      <c r="A3618" s="16">
        <v>1978.0</v>
      </c>
      <c r="B3618" s="10" t="str">
        <f t="array" ref="B3618">IFERROR(XLOOKUP(A3618,'Asignacion Feb'!A:A,'Asignacion Feb'!C:C))</f>
        <v>MeLi asignado SD</v>
      </c>
      <c r="C3618" s="10" t="str">
        <f t="array" ref="C3618">IFERROR(XLOOKUP(A3618,'Asignacion Feb'!A:A,'Asignacion Feb'!B:B))</f>
        <v>EC-05</v>
      </c>
      <c r="D3618" s="28">
        <v>45693.0</v>
      </c>
      <c r="E3618" s="16" t="s">
        <v>390</v>
      </c>
      <c r="F3618" s="10" t="str">
        <f t="array" ref="F3618">IFERROR(XLOOKUP(E3618,Operadores!A:A,Operadores!B:B))</f>
        <v>MALART</v>
      </c>
      <c r="G3618" s="16" t="s">
        <v>17</v>
      </c>
      <c r="H3618" s="13">
        <v>19.40143</v>
      </c>
      <c r="I3618" s="18">
        <v>446.0</v>
      </c>
      <c r="J3618" s="15">
        <f t="shared" si="5"/>
        <v>8653.03778</v>
      </c>
      <c r="K3618" s="10" t="str">
        <f t="array" ref="K3618">IFERROR(XLOOKUP(G3618,'Tipo de Carga'!A:A,'Tipo de Carga'!B:B))</f>
        <v>Autoabasto</v>
      </c>
      <c r="L3618" s="10">
        <f t="shared" si="2"/>
        <v>6</v>
      </c>
      <c r="M3618" s="10">
        <f t="shared" si="3"/>
        <v>5</v>
      </c>
      <c r="N3618" s="10">
        <f t="shared" si="4"/>
        <v>2</v>
      </c>
      <c r="O3618" s="10" t="str">
        <f t="array" ref="O3618">IFERROR(XLOOKUP(G3618,'Tipo de Carga'!A:A,'Tipo de Carga'!C:C))</f>
        <v>Diesel</v>
      </c>
    </row>
    <row r="3619">
      <c r="A3619" s="16">
        <v>1683.0</v>
      </c>
      <c r="B3619" s="10" t="str">
        <f t="array" ref="B3619">IFERROR(XLOOKUP(A3619,'Asignacion Feb'!A:A,'Asignacion Feb'!C:C))</f>
        <v>Pilgrims Tepo</v>
      </c>
      <c r="C3619" s="10" t="str">
        <f t="array" ref="C3619">IFERROR(XLOOKUP(A3619,'Asignacion Feb'!A:A,'Asignacion Feb'!B:B))</f>
        <v>EC-02</v>
      </c>
      <c r="D3619" s="28">
        <v>45693.0</v>
      </c>
      <c r="E3619" s="16" t="s">
        <v>312</v>
      </c>
      <c r="F3619" s="10" t="str">
        <f t="array" ref="F3619">IFERROR(XLOOKUP(E3619,Operadores!A:A,Operadores!B:B))</f>
        <v>RENOSC</v>
      </c>
      <c r="G3619" s="16" t="s">
        <v>17</v>
      </c>
      <c r="H3619" s="13">
        <v>19.40143</v>
      </c>
      <c r="I3619" s="18">
        <v>223.0</v>
      </c>
      <c r="J3619" s="15">
        <f t="shared" si="5"/>
        <v>4326.51889</v>
      </c>
      <c r="K3619" s="10" t="str">
        <f t="array" ref="K3619">IFERROR(XLOOKUP(G3619,'Tipo de Carga'!A:A,'Tipo de Carga'!B:B))</f>
        <v>Autoabasto</v>
      </c>
      <c r="L3619" s="10">
        <f t="shared" si="2"/>
        <v>6</v>
      </c>
      <c r="M3619" s="10">
        <f t="shared" si="3"/>
        <v>5</v>
      </c>
      <c r="N3619" s="10">
        <f t="shared" si="4"/>
        <v>2</v>
      </c>
      <c r="O3619" s="10" t="str">
        <f t="array" ref="O3619">IFERROR(XLOOKUP(G3619,'Tipo de Carga'!A:A,'Tipo de Carga'!C:C))</f>
        <v>Diesel</v>
      </c>
    </row>
    <row r="3620">
      <c r="A3620" s="16">
        <v>1974.0</v>
      </c>
      <c r="B3620" s="10" t="str">
        <f t="array" ref="B3620">IFERROR(XLOOKUP(A3620,'Asignacion Feb'!A:A,'Asignacion Feb'!C:C))</f>
        <v>MeLi asignado SD</v>
      </c>
      <c r="C3620" s="10" t="str">
        <f t="array" ref="C3620">IFERROR(XLOOKUP(A3620,'Asignacion Feb'!A:A,'Asignacion Feb'!B:B))</f>
        <v>EC-05</v>
      </c>
      <c r="D3620" s="28">
        <v>45693.0</v>
      </c>
      <c r="E3620" s="16" t="s">
        <v>91</v>
      </c>
      <c r="F3620" s="10" t="str">
        <f t="array" ref="F3620">IFERROR(XLOOKUP(E3620,Operadores!A:A,Operadores!B:B))</f>
        <v>SOLBRI</v>
      </c>
      <c r="G3620" s="16" t="s">
        <v>17</v>
      </c>
      <c r="H3620" s="13">
        <v>19.40143</v>
      </c>
      <c r="I3620" s="18">
        <v>630.0</v>
      </c>
      <c r="J3620" s="15">
        <f t="shared" si="5"/>
        <v>12222.9009</v>
      </c>
      <c r="K3620" s="10" t="str">
        <f t="array" ref="K3620">IFERROR(XLOOKUP(G3620,'Tipo de Carga'!A:A,'Tipo de Carga'!B:B))</f>
        <v>Autoabasto</v>
      </c>
      <c r="L3620" s="10">
        <f t="shared" si="2"/>
        <v>6</v>
      </c>
      <c r="M3620" s="10">
        <f t="shared" si="3"/>
        <v>5</v>
      </c>
      <c r="N3620" s="10">
        <f t="shared" si="4"/>
        <v>2</v>
      </c>
      <c r="O3620" s="10" t="str">
        <f t="array" ref="O3620">IFERROR(XLOOKUP(G3620,'Tipo de Carga'!A:A,'Tipo de Carga'!C:C))</f>
        <v>Diesel</v>
      </c>
    </row>
    <row r="3621">
      <c r="A3621" s="16">
        <v>1795.0</v>
      </c>
      <c r="B3621" s="10" t="str">
        <f t="array" ref="B3621">IFERROR(XLOOKUP(A3621,'Asignacion Feb'!A:A,'Asignacion Feb'!C:C))</f>
        <v>Pilgrims Tepo</v>
      </c>
      <c r="C3621" s="10" t="str">
        <f t="array" ref="C3621">IFERROR(XLOOKUP(A3621,'Asignacion Feb'!A:A,'Asignacion Feb'!B:B))</f>
        <v>EC-02</v>
      </c>
      <c r="D3621" s="28">
        <v>45693.0</v>
      </c>
      <c r="E3621" s="16" t="s">
        <v>237</v>
      </c>
      <c r="F3621" s="10" t="str">
        <f t="array" ref="F3621">IFERROR(XLOOKUP(E3621,Operadores!A:A,Operadores!B:B))</f>
        <v>SANJES01</v>
      </c>
      <c r="G3621" s="16" t="s">
        <v>17</v>
      </c>
      <c r="H3621" s="13">
        <v>19.40143</v>
      </c>
      <c r="I3621" s="18">
        <v>136.0</v>
      </c>
      <c r="J3621" s="15">
        <f t="shared" si="5"/>
        <v>2638.59448</v>
      </c>
      <c r="K3621" s="10" t="str">
        <f t="array" ref="K3621">IFERROR(XLOOKUP(G3621,'Tipo de Carga'!A:A,'Tipo de Carga'!B:B))</f>
        <v>Autoabasto</v>
      </c>
      <c r="L3621" s="10">
        <f t="shared" si="2"/>
        <v>6</v>
      </c>
      <c r="M3621" s="10">
        <f t="shared" si="3"/>
        <v>5</v>
      </c>
      <c r="N3621" s="10">
        <f t="shared" si="4"/>
        <v>2</v>
      </c>
      <c r="O3621" s="10" t="str">
        <f t="array" ref="O3621">IFERROR(XLOOKUP(G3621,'Tipo de Carga'!A:A,'Tipo de Carga'!C:C))</f>
        <v>Diesel</v>
      </c>
    </row>
    <row r="3622">
      <c r="A3622" s="16">
        <v>1731.0</v>
      </c>
      <c r="B3622" s="10" t="str">
        <f t="array" ref="B3622">IFERROR(XLOOKUP(A3622,'Asignacion Feb'!A:A,'Asignacion Feb'!C:C))</f>
        <v>Pilgrims Tepo</v>
      </c>
      <c r="C3622" s="10" t="str">
        <f t="array" ref="C3622">IFERROR(XLOOKUP(A3622,'Asignacion Feb'!A:A,'Asignacion Feb'!B:B))</f>
        <v>EC-02</v>
      </c>
      <c r="D3622" s="28">
        <v>45693.0</v>
      </c>
      <c r="E3622" s="16" t="s">
        <v>153</v>
      </c>
      <c r="F3622" s="10" t="str">
        <f t="array" ref="F3622">IFERROR(XLOOKUP(E3622,Operadores!A:A,Operadores!B:B))</f>
        <v>RAMHEC</v>
      </c>
      <c r="G3622" s="16" t="s">
        <v>17</v>
      </c>
      <c r="H3622" s="13">
        <v>19.40143</v>
      </c>
      <c r="I3622" s="18">
        <v>92.0</v>
      </c>
      <c r="J3622" s="15">
        <f t="shared" si="5"/>
        <v>1784.93156</v>
      </c>
      <c r="K3622" s="10" t="str">
        <f t="array" ref="K3622">IFERROR(XLOOKUP(G3622,'Tipo de Carga'!A:A,'Tipo de Carga'!B:B))</f>
        <v>Autoabasto</v>
      </c>
      <c r="L3622" s="10">
        <f t="shared" si="2"/>
        <v>6</v>
      </c>
      <c r="M3622" s="10">
        <f t="shared" si="3"/>
        <v>5</v>
      </c>
      <c r="N3622" s="10">
        <f t="shared" si="4"/>
        <v>2</v>
      </c>
      <c r="O3622" s="10" t="str">
        <f t="array" ref="O3622">IFERROR(XLOOKUP(G3622,'Tipo de Carga'!A:A,'Tipo de Carga'!C:C))</f>
        <v>Diesel</v>
      </c>
    </row>
    <row r="3623">
      <c r="A3623" s="16">
        <v>1866.0</v>
      </c>
      <c r="B3623" s="10" t="str">
        <f t="array" ref="B3623">IFERROR(XLOOKUP(A3623,'Asignacion Feb'!A:A,'Asignacion Feb'!C:C))</f>
        <v>Pilgrims Tepo</v>
      </c>
      <c r="C3623" s="10" t="str">
        <f t="array" ref="C3623">IFERROR(XLOOKUP(A3623,'Asignacion Feb'!A:A,'Asignacion Feb'!B:B))</f>
        <v>EC-02</v>
      </c>
      <c r="D3623" s="28">
        <v>45693.0</v>
      </c>
      <c r="E3623" s="16" t="s">
        <v>377</v>
      </c>
      <c r="F3623" s="10" t="str">
        <f t="array" ref="F3623">IFERROR(XLOOKUP(E3623,Operadores!A:A,Operadores!B:B))</f>
        <v>FRAMAU</v>
      </c>
      <c r="G3623" s="16" t="s">
        <v>17</v>
      </c>
      <c r="H3623" s="13">
        <v>19.40143</v>
      </c>
      <c r="I3623" s="18">
        <v>70.0</v>
      </c>
      <c r="J3623" s="15">
        <f t="shared" si="5"/>
        <v>1358.1001</v>
      </c>
      <c r="K3623" s="10" t="str">
        <f t="array" ref="K3623">IFERROR(XLOOKUP(G3623,'Tipo de Carga'!A:A,'Tipo de Carga'!B:B))</f>
        <v>Autoabasto</v>
      </c>
      <c r="L3623" s="10">
        <f t="shared" si="2"/>
        <v>6</v>
      </c>
      <c r="M3623" s="10">
        <f t="shared" si="3"/>
        <v>5</v>
      </c>
      <c r="N3623" s="10">
        <f t="shared" si="4"/>
        <v>2</v>
      </c>
      <c r="O3623" s="10" t="str">
        <f t="array" ref="O3623">IFERROR(XLOOKUP(G3623,'Tipo de Carga'!A:A,'Tipo de Carga'!C:C))</f>
        <v>Diesel</v>
      </c>
    </row>
    <row r="3624">
      <c r="A3624" s="16">
        <v>1880.0</v>
      </c>
      <c r="B3624" s="10" t="str">
        <f t="array" ref="B3624">IFERROR(XLOOKUP(A3624,'Asignacion Feb'!A:A,'Asignacion Feb'!C:C))</f>
        <v>Circuitos</v>
      </c>
      <c r="C3624" s="10" t="str">
        <f t="array" ref="C3624">IFERROR(XLOOKUP(A3624,'Asignacion Feb'!A:A,'Asignacion Feb'!B:B))</f>
        <v>EC-03</v>
      </c>
      <c r="D3624" s="28">
        <v>45693.0</v>
      </c>
      <c r="E3624" s="16" t="s">
        <v>424</v>
      </c>
      <c r="F3624" s="10" t="str">
        <f t="array" ref="F3624">IFERROR(XLOOKUP(E3624,Operadores!A:A,Operadores!B:B))</f>
        <v>CRULE</v>
      </c>
      <c r="G3624" s="16" t="s">
        <v>17</v>
      </c>
      <c r="H3624" s="13">
        <v>19.40143</v>
      </c>
      <c r="I3624" s="18">
        <v>373.0</v>
      </c>
      <c r="J3624" s="15">
        <f t="shared" si="5"/>
        <v>7236.73339</v>
      </c>
      <c r="K3624" s="10" t="str">
        <f t="array" ref="K3624">IFERROR(XLOOKUP(G3624,'Tipo de Carga'!A:A,'Tipo de Carga'!B:B))</f>
        <v>Autoabasto</v>
      </c>
      <c r="L3624" s="10">
        <f t="shared" si="2"/>
        <v>6</v>
      </c>
      <c r="M3624" s="10">
        <f t="shared" si="3"/>
        <v>5</v>
      </c>
      <c r="N3624" s="10">
        <f t="shared" si="4"/>
        <v>2</v>
      </c>
      <c r="O3624" s="10" t="str">
        <f t="array" ref="O3624">IFERROR(XLOOKUP(G3624,'Tipo de Carga'!A:A,'Tipo de Carga'!C:C))</f>
        <v>Diesel</v>
      </c>
    </row>
    <row r="3625">
      <c r="A3625" s="16">
        <v>1685.0</v>
      </c>
      <c r="B3625" s="10" t="str">
        <f t="array" ref="B3625">IFERROR(XLOOKUP(A3625,'Asignacion Feb'!A:A,'Asignacion Feb'!C:C))</f>
        <v>Pilgrims Tepo</v>
      </c>
      <c r="C3625" s="10" t="str">
        <f t="array" ref="C3625">IFERROR(XLOOKUP(A3625,'Asignacion Feb'!A:A,'Asignacion Feb'!B:B))</f>
        <v>EC-02</v>
      </c>
      <c r="D3625" s="28">
        <v>45693.0</v>
      </c>
      <c r="E3625" s="16" t="s">
        <v>340</v>
      </c>
      <c r="F3625" s="10" t="str">
        <f t="array" ref="F3625">IFERROR(XLOOKUP(E3625,Operadores!A:A,Operadores!B:B))</f>
        <v>GONENR</v>
      </c>
      <c r="G3625" s="16" t="s">
        <v>17</v>
      </c>
      <c r="H3625" s="13">
        <v>19.40143</v>
      </c>
      <c r="I3625" s="18">
        <v>158.0</v>
      </c>
      <c r="J3625" s="15">
        <f t="shared" si="5"/>
        <v>3065.42594</v>
      </c>
      <c r="K3625" s="10" t="str">
        <f t="array" ref="K3625">IFERROR(XLOOKUP(G3625,'Tipo de Carga'!A:A,'Tipo de Carga'!B:B))</f>
        <v>Autoabasto</v>
      </c>
      <c r="L3625" s="10">
        <f t="shared" si="2"/>
        <v>6</v>
      </c>
      <c r="M3625" s="10">
        <f t="shared" si="3"/>
        <v>5</v>
      </c>
      <c r="N3625" s="10">
        <f t="shared" si="4"/>
        <v>2</v>
      </c>
      <c r="O3625" s="10" t="str">
        <f t="array" ref="O3625">IFERROR(XLOOKUP(G3625,'Tipo de Carga'!A:A,'Tipo de Carga'!C:C))</f>
        <v>Diesel</v>
      </c>
    </row>
    <row r="3626">
      <c r="A3626" s="16">
        <v>1865.0</v>
      </c>
      <c r="B3626" s="10" t="str">
        <f t="array" ref="B3626">IFERROR(XLOOKUP(A3626,'Asignacion Feb'!A:A,'Asignacion Feb'!C:C))</f>
        <v>Circuitos</v>
      </c>
      <c r="C3626" s="10" t="str">
        <f t="array" ref="C3626">IFERROR(XLOOKUP(A3626,'Asignacion Feb'!A:A,'Asignacion Feb'!B:B))</f>
        <v>EC-03</v>
      </c>
      <c r="D3626" s="28">
        <v>45693.0</v>
      </c>
      <c r="E3626" s="16" t="s">
        <v>131</v>
      </c>
      <c r="F3626" s="10" t="str">
        <f t="array" ref="F3626">IFERROR(XLOOKUP(E3626,Operadores!A:A,Operadores!B:B))</f>
        <v>REYRAU</v>
      </c>
      <c r="G3626" s="16" t="s">
        <v>17</v>
      </c>
      <c r="H3626" s="13">
        <v>19.40143</v>
      </c>
      <c r="I3626" s="18">
        <v>39.0</v>
      </c>
      <c r="J3626" s="15">
        <f t="shared" si="5"/>
        <v>756.65577</v>
      </c>
      <c r="K3626" s="10" t="str">
        <f t="array" ref="K3626">IFERROR(XLOOKUP(G3626,'Tipo de Carga'!A:A,'Tipo de Carga'!B:B))</f>
        <v>Autoabasto</v>
      </c>
      <c r="L3626" s="10">
        <f t="shared" si="2"/>
        <v>6</v>
      </c>
      <c r="M3626" s="10">
        <f t="shared" si="3"/>
        <v>5</v>
      </c>
      <c r="N3626" s="10">
        <f t="shared" si="4"/>
        <v>2</v>
      </c>
      <c r="O3626" s="10" t="str">
        <f t="array" ref="O3626">IFERROR(XLOOKUP(G3626,'Tipo de Carga'!A:A,'Tipo de Carga'!C:C))</f>
        <v>Diesel</v>
      </c>
    </row>
    <row r="3627">
      <c r="A3627" s="16">
        <v>1946.0</v>
      </c>
      <c r="B3627" s="10" t="str">
        <f t="array" ref="B3627">IFERROR(XLOOKUP(A3627,'Asignacion Feb'!A:A,'Asignacion Feb'!C:C))</f>
        <v>MeLi asignado SD</v>
      </c>
      <c r="C3627" s="10" t="str">
        <f t="array" ref="C3627">IFERROR(XLOOKUP(A3627,'Asignacion Feb'!A:A,'Asignacion Feb'!B:B))</f>
        <v>EC-05</v>
      </c>
      <c r="D3627" s="28">
        <v>45693.0</v>
      </c>
      <c r="E3627" s="16" t="s">
        <v>192</v>
      </c>
      <c r="F3627" s="10" t="str">
        <f t="array" ref="F3627">IFERROR(XLOOKUP(E3627,Operadores!A:A,Operadores!B:B))</f>
        <v>MARARM</v>
      </c>
      <c r="G3627" s="16" t="s">
        <v>17</v>
      </c>
      <c r="H3627" s="13">
        <v>19.40143</v>
      </c>
      <c r="I3627" s="18">
        <v>320.0</v>
      </c>
      <c r="J3627" s="15">
        <f t="shared" si="5"/>
        <v>6208.4576</v>
      </c>
      <c r="K3627" s="10" t="str">
        <f t="array" ref="K3627">IFERROR(XLOOKUP(G3627,'Tipo de Carga'!A:A,'Tipo de Carga'!B:B))</f>
        <v>Autoabasto</v>
      </c>
      <c r="L3627" s="10">
        <f t="shared" si="2"/>
        <v>6</v>
      </c>
      <c r="M3627" s="10">
        <f t="shared" si="3"/>
        <v>5</v>
      </c>
      <c r="N3627" s="10">
        <f t="shared" si="4"/>
        <v>2</v>
      </c>
      <c r="O3627" s="10" t="str">
        <f t="array" ref="O3627">IFERROR(XLOOKUP(G3627,'Tipo de Carga'!A:A,'Tipo de Carga'!C:C))</f>
        <v>Diesel</v>
      </c>
    </row>
    <row r="3628">
      <c r="A3628" s="16">
        <v>1987.0</v>
      </c>
      <c r="B3628" s="10" t="str">
        <f t="array" ref="B3628">IFERROR(XLOOKUP(A3628,'Asignacion Feb'!A:A,'Asignacion Feb'!C:C))</f>
        <v>MeLi asignado SD</v>
      </c>
      <c r="C3628" s="10" t="str">
        <f t="array" ref="C3628">IFERROR(XLOOKUP(A3628,'Asignacion Feb'!A:A,'Asignacion Feb'!B:B))</f>
        <v>EC-05</v>
      </c>
      <c r="D3628" s="28">
        <v>45693.0</v>
      </c>
      <c r="E3628" s="16" t="s">
        <v>245</v>
      </c>
      <c r="F3628" s="10" t="str">
        <f t="array" ref="F3628">IFERROR(XLOOKUP(E3628,Operadores!A:A,Operadores!B:B))</f>
        <v>SORJUL</v>
      </c>
      <c r="G3628" s="16" t="s">
        <v>17</v>
      </c>
      <c r="H3628" s="13">
        <v>19.40143</v>
      </c>
      <c r="I3628" s="18">
        <v>636.0</v>
      </c>
      <c r="J3628" s="15">
        <f t="shared" si="5"/>
        <v>12339.30948</v>
      </c>
      <c r="K3628" s="10" t="str">
        <f t="array" ref="K3628">IFERROR(XLOOKUP(G3628,'Tipo de Carga'!A:A,'Tipo de Carga'!B:B))</f>
        <v>Autoabasto</v>
      </c>
      <c r="L3628" s="10">
        <f t="shared" si="2"/>
        <v>6</v>
      </c>
      <c r="M3628" s="10">
        <f t="shared" si="3"/>
        <v>5</v>
      </c>
      <c r="N3628" s="10">
        <f t="shared" si="4"/>
        <v>2</v>
      </c>
      <c r="O3628" s="10" t="str">
        <f t="array" ref="O3628">IFERROR(XLOOKUP(G3628,'Tipo de Carga'!A:A,'Tipo de Carga'!C:C))</f>
        <v>Diesel</v>
      </c>
    </row>
    <row r="3629">
      <c r="A3629" s="16">
        <v>1945.0</v>
      </c>
      <c r="B3629" s="10" t="str">
        <f t="array" ref="B3629">IFERROR(XLOOKUP(A3629,'Asignacion Feb'!A:A,'Asignacion Feb'!C:C))</f>
        <v>MeLi asignado SD</v>
      </c>
      <c r="C3629" s="10" t="str">
        <f t="array" ref="C3629">IFERROR(XLOOKUP(A3629,'Asignacion Feb'!A:A,'Asignacion Feb'!B:B))</f>
        <v>EC-05</v>
      </c>
      <c r="D3629" s="28">
        <v>45693.0</v>
      </c>
      <c r="E3629" s="16" t="s">
        <v>61</v>
      </c>
      <c r="F3629" s="10" t="str">
        <f t="array" ref="F3629">IFERROR(XLOOKUP(E3629,Operadores!A:A,Operadores!B:B))</f>
        <v>MUÑCEC</v>
      </c>
      <c r="G3629" s="16" t="s">
        <v>17</v>
      </c>
      <c r="H3629" s="13">
        <v>19.40143</v>
      </c>
      <c r="I3629" s="18">
        <v>435.0</v>
      </c>
      <c r="J3629" s="15">
        <f t="shared" si="5"/>
        <v>8439.62205</v>
      </c>
      <c r="K3629" s="10" t="str">
        <f t="array" ref="K3629">IFERROR(XLOOKUP(G3629,'Tipo de Carga'!A:A,'Tipo de Carga'!B:B))</f>
        <v>Autoabasto</v>
      </c>
      <c r="L3629" s="10">
        <f t="shared" si="2"/>
        <v>6</v>
      </c>
      <c r="M3629" s="10">
        <f t="shared" si="3"/>
        <v>5</v>
      </c>
      <c r="N3629" s="10">
        <f t="shared" si="4"/>
        <v>2</v>
      </c>
      <c r="O3629" s="10" t="str">
        <f t="array" ref="O3629">IFERROR(XLOOKUP(G3629,'Tipo de Carga'!A:A,'Tipo de Carga'!C:C))</f>
        <v>Diesel</v>
      </c>
    </row>
    <row r="3630">
      <c r="A3630" s="16">
        <v>1757.0</v>
      </c>
      <c r="B3630" s="10" t="str">
        <f t="array" ref="B3630">IFERROR(XLOOKUP(A3630,'Asignacion Feb'!A:A,'Asignacion Feb'!C:C))</f>
        <v>Pilgrims Tepo</v>
      </c>
      <c r="C3630" s="10" t="str">
        <f t="array" ref="C3630">IFERROR(XLOOKUP(A3630,'Asignacion Feb'!A:A,'Asignacion Feb'!B:B))</f>
        <v>EC-02</v>
      </c>
      <c r="D3630" s="28">
        <v>45693.0</v>
      </c>
      <c r="E3630" s="16" t="s">
        <v>193</v>
      </c>
      <c r="F3630" s="10" t="str">
        <f t="array" ref="F3630">IFERROR(XLOOKUP(E3630,Operadores!A:A,Operadores!B:B))</f>
        <v>MARMIG</v>
      </c>
      <c r="G3630" s="16" t="s">
        <v>17</v>
      </c>
      <c r="H3630" s="13">
        <v>19.40143</v>
      </c>
      <c r="I3630" s="18">
        <v>168.0</v>
      </c>
      <c r="J3630" s="15">
        <f t="shared" si="5"/>
        <v>3259.44024</v>
      </c>
      <c r="K3630" s="10" t="str">
        <f t="array" ref="K3630">IFERROR(XLOOKUP(G3630,'Tipo de Carga'!A:A,'Tipo de Carga'!B:B))</f>
        <v>Autoabasto</v>
      </c>
      <c r="L3630" s="10">
        <f t="shared" si="2"/>
        <v>6</v>
      </c>
      <c r="M3630" s="10">
        <f t="shared" si="3"/>
        <v>5</v>
      </c>
      <c r="N3630" s="10">
        <f t="shared" si="4"/>
        <v>2</v>
      </c>
      <c r="O3630" s="10" t="str">
        <f t="array" ref="O3630">IFERROR(XLOOKUP(G3630,'Tipo de Carga'!A:A,'Tipo de Carga'!C:C))</f>
        <v>Diesel</v>
      </c>
    </row>
    <row r="3631">
      <c r="A3631" s="16">
        <v>1976.0</v>
      </c>
      <c r="B3631" s="10" t="str">
        <f t="array" ref="B3631">IFERROR(XLOOKUP(A3631,'Asignacion Feb'!A:A,'Asignacion Feb'!C:C))</f>
        <v>MeLi asignado SD</v>
      </c>
      <c r="C3631" s="10" t="str">
        <f t="array" ref="C3631">IFERROR(XLOOKUP(A3631,'Asignacion Feb'!A:A,'Asignacion Feb'!B:B))</f>
        <v>EC-05</v>
      </c>
      <c r="D3631" s="28">
        <v>45693.0</v>
      </c>
      <c r="E3631" s="16" t="s">
        <v>300</v>
      </c>
      <c r="F3631" s="10" t="str">
        <f t="array" ref="F3631">IFERROR(XLOOKUP(E3631,Operadores!A:A,Operadores!B:B))</f>
        <v>BAUGEO</v>
      </c>
      <c r="G3631" s="16" t="s">
        <v>17</v>
      </c>
      <c r="H3631" s="13">
        <v>19.40143</v>
      </c>
      <c r="I3631" s="18">
        <v>670.0</v>
      </c>
      <c r="J3631" s="15">
        <f t="shared" si="5"/>
        <v>12998.9581</v>
      </c>
      <c r="K3631" s="10" t="str">
        <f t="array" ref="K3631">IFERROR(XLOOKUP(G3631,'Tipo de Carga'!A:A,'Tipo de Carga'!B:B))</f>
        <v>Autoabasto</v>
      </c>
      <c r="L3631" s="10">
        <f t="shared" si="2"/>
        <v>6</v>
      </c>
      <c r="M3631" s="10">
        <f t="shared" si="3"/>
        <v>5</v>
      </c>
      <c r="N3631" s="10">
        <f t="shared" si="4"/>
        <v>2</v>
      </c>
      <c r="O3631" s="10" t="str">
        <f t="array" ref="O3631">IFERROR(XLOOKUP(G3631,'Tipo de Carga'!A:A,'Tipo de Carga'!C:C))</f>
        <v>Diesel</v>
      </c>
    </row>
    <row r="3632">
      <c r="A3632" s="16">
        <v>1944.0</v>
      </c>
      <c r="B3632" s="10" t="str">
        <f t="array" ref="B3632">IFERROR(XLOOKUP(A3632,'Asignacion Feb'!A:A,'Asignacion Feb'!C:C))</f>
        <v>MeLi asignado SD</v>
      </c>
      <c r="C3632" s="10" t="str">
        <f t="array" ref="C3632">IFERROR(XLOOKUP(A3632,'Asignacion Feb'!A:A,'Asignacion Feb'!B:B))</f>
        <v>EC-05</v>
      </c>
      <c r="D3632" s="28">
        <v>45693.0</v>
      </c>
      <c r="E3632" s="16" t="s">
        <v>134</v>
      </c>
      <c r="F3632" s="10" t="str">
        <f t="array" ref="F3632">IFERROR(XLOOKUP(E3632,Operadores!A:A,Operadores!B:B))</f>
        <v>IBAJOS</v>
      </c>
      <c r="G3632" s="16" t="s">
        <v>17</v>
      </c>
      <c r="H3632" s="13">
        <v>19.40143</v>
      </c>
      <c r="I3632" s="18">
        <v>191.0</v>
      </c>
      <c r="J3632" s="15">
        <f t="shared" si="5"/>
        <v>3705.67313</v>
      </c>
      <c r="K3632" s="10" t="str">
        <f t="array" ref="K3632">IFERROR(XLOOKUP(G3632,'Tipo de Carga'!A:A,'Tipo de Carga'!B:B))</f>
        <v>Autoabasto</v>
      </c>
      <c r="L3632" s="10">
        <f t="shared" si="2"/>
        <v>6</v>
      </c>
      <c r="M3632" s="10">
        <f t="shared" si="3"/>
        <v>5</v>
      </c>
      <c r="N3632" s="10">
        <f t="shared" si="4"/>
        <v>2</v>
      </c>
      <c r="O3632" s="10" t="str">
        <f t="array" ref="O3632">IFERROR(XLOOKUP(G3632,'Tipo de Carga'!A:A,'Tipo de Carga'!C:C))</f>
        <v>Diesel</v>
      </c>
    </row>
    <row r="3633">
      <c r="A3633" s="16">
        <v>1735.0</v>
      </c>
      <c r="B3633" s="10" t="str">
        <f t="array" ref="B3633">IFERROR(XLOOKUP(A3633,'Asignacion Feb'!A:A,'Asignacion Feb'!C:C))</f>
        <v>Pilgrims Tepo</v>
      </c>
      <c r="C3633" s="10" t="str">
        <f t="array" ref="C3633">IFERROR(XLOOKUP(A3633,'Asignacion Feb'!A:A,'Asignacion Feb'!B:B))</f>
        <v>EC-02</v>
      </c>
      <c r="D3633" s="28">
        <v>45693.0</v>
      </c>
      <c r="E3633" s="16" t="s">
        <v>135</v>
      </c>
      <c r="F3633" s="10" t="str">
        <f t="array" ref="F3633">IFERROR(XLOOKUP(E3633,Operadores!A:A,Operadores!B:B))</f>
        <v>GALISM</v>
      </c>
      <c r="G3633" s="16" t="s">
        <v>17</v>
      </c>
      <c r="H3633" s="13">
        <v>19.40143</v>
      </c>
      <c r="I3633" s="18">
        <v>194.0</v>
      </c>
      <c r="J3633" s="15">
        <f t="shared" si="5"/>
        <v>3763.87742</v>
      </c>
      <c r="K3633" s="10" t="str">
        <f t="array" ref="K3633">IFERROR(XLOOKUP(G3633,'Tipo de Carga'!A:A,'Tipo de Carga'!B:B))</f>
        <v>Autoabasto</v>
      </c>
      <c r="L3633" s="10">
        <f t="shared" si="2"/>
        <v>6</v>
      </c>
      <c r="M3633" s="10">
        <f t="shared" si="3"/>
        <v>5</v>
      </c>
      <c r="N3633" s="10">
        <f t="shared" si="4"/>
        <v>2</v>
      </c>
      <c r="O3633" s="10" t="str">
        <f t="array" ref="O3633">IFERROR(XLOOKUP(G3633,'Tipo de Carga'!A:A,'Tipo de Carga'!C:C))</f>
        <v>Diesel</v>
      </c>
    </row>
    <row r="3634">
      <c r="A3634" s="16">
        <v>1767.0</v>
      </c>
      <c r="B3634" s="10" t="str">
        <f t="array" ref="B3634">IFERROR(XLOOKUP(A3634,'Asignacion Feb'!A:A,'Asignacion Feb'!C:C))</f>
        <v>Pilgrims Tepo</v>
      </c>
      <c r="C3634" s="10" t="str">
        <f t="array" ref="C3634">IFERROR(XLOOKUP(A3634,'Asignacion Feb'!A:A,'Asignacion Feb'!B:B))</f>
        <v>EC-02</v>
      </c>
      <c r="D3634" s="28">
        <v>45693.0</v>
      </c>
      <c r="E3634" s="16" t="s">
        <v>129</v>
      </c>
      <c r="F3634" s="10" t="str">
        <f t="array" ref="F3634">IFERROR(XLOOKUP(E3634,Operadores!A:A,Operadores!B:B))</f>
        <v>SANKEV</v>
      </c>
      <c r="G3634" s="16" t="s">
        <v>17</v>
      </c>
      <c r="H3634" s="13">
        <v>19.40143</v>
      </c>
      <c r="I3634" s="18">
        <v>97.0</v>
      </c>
      <c r="J3634" s="15">
        <f t="shared" si="5"/>
        <v>1881.93871</v>
      </c>
      <c r="K3634" s="10" t="str">
        <f t="array" ref="K3634">IFERROR(XLOOKUP(G3634,'Tipo de Carga'!A:A,'Tipo de Carga'!B:B))</f>
        <v>Autoabasto</v>
      </c>
      <c r="L3634" s="10">
        <f t="shared" si="2"/>
        <v>6</v>
      </c>
      <c r="M3634" s="10">
        <f t="shared" si="3"/>
        <v>5</v>
      </c>
      <c r="N3634" s="10">
        <f t="shared" si="4"/>
        <v>2</v>
      </c>
      <c r="O3634" s="10" t="str">
        <f t="array" ref="O3634">IFERROR(XLOOKUP(G3634,'Tipo de Carga'!A:A,'Tipo de Carga'!C:C))</f>
        <v>Diesel</v>
      </c>
    </row>
    <row r="3635">
      <c r="A3635" s="16">
        <v>2087.0</v>
      </c>
      <c r="B3635" s="10" t="str">
        <f t="array" ref="B3635">IFERROR(XLOOKUP(A3635,'Asignacion Feb'!A:A,'Asignacion Feb'!C:C))</f>
        <v>MeLi asignado SD</v>
      </c>
      <c r="C3635" s="10" t="str">
        <f t="array" ref="C3635">IFERROR(XLOOKUP(A3635,'Asignacion Feb'!A:A,'Asignacion Feb'!B:B))</f>
        <v>EC-05</v>
      </c>
      <c r="D3635" s="28">
        <v>45693.0</v>
      </c>
      <c r="E3635" s="16" t="s">
        <v>234</v>
      </c>
      <c r="F3635" s="10" t="str">
        <f t="array" ref="F3635">IFERROR(XLOOKUP(E3635,Operadores!A:A,Operadores!B:B))</f>
        <v>BARPED</v>
      </c>
      <c r="G3635" s="16" t="s">
        <v>17</v>
      </c>
      <c r="H3635" s="13">
        <v>19.40143</v>
      </c>
      <c r="I3635" s="18">
        <v>478.0</v>
      </c>
      <c r="J3635" s="15">
        <f t="shared" si="5"/>
        <v>9273.88354</v>
      </c>
      <c r="K3635" s="10" t="str">
        <f t="array" ref="K3635">IFERROR(XLOOKUP(G3635,'Tipo de Carga'!A:A,'Tipo de Carga'!B:B))</f>
        <v>Autoabasto</v>
      </c>
      <c r="L3635" s="10">
        <f t="shared" si="2"/>
        <v>6</v>
      </c>
      <c r="M3635" s="10">
        <f t="shared" si="3"/>
        <v>5</v>
      </c>
      <c r="N3635" s="10">
        <f t="shared" si="4"/>
        <v>2</v>
      </c>
      <c r="O3635" s="10" t="str">
        <f t="array" ref="O3635">IFERROR(XLOOKUP(G3635,'Tipo de Carga'!A:A,'Tipo de Carga'!C:C))</f>
        <v>Diesel</v>
      </c>
    </row>
    <row r="3636">
      <c r="A3636" s="16">
        <v>2013.0</v>
      </c>
      <c r="B3636" s="10" t="str">
        <f t="array" ref="B3636">IFERROR(XLOOKUP(A3636,'Asignacion Feb'!A:A,'Asignacion Feb'!C:C))</f>
        <v>MeLi Dedicado Merida</v>
      </c>
      <c r="C3636" s="10" t="str">
        <f t="array" ref="C3636">IFERROR(XLOOKUP(A3636,'Asignacion Feb'!A:A,'Asignacion Feb'!B:B))</f>
        <v>EC-05</v>
      </c>
      <c r="D3636" s="28">
        <v>45693.0</v>
      </c>
      <c r="E3636" s="16" t="s">
        <v>417</v>
      </c>
      <c r="F3636" s="10" t="str">
        <f t="array" ref="F3636">IFERROR(XLOOKUP(E3636,Operadores!A:A,Operadores!B:B))</f>
        <v>MONJON</v>
      </c>
      <c r="G3636" s="16" t="s">
        <v>17</v>
      </c>
      <c r="H3636" s="13">
        <v>19.40143</v>
      </c>
      <c r="I3636" s="18">
        <v>339.0</v>
      </c>
      <c r="J3636" s="15">
        <f t="shared" si="5"/>
        <v>6577.08477</v>
      </c>
      <c r="K3636" s="10" t="str">
        <f t="array" ref="K3636">IFERROR(XLOOKUP(G3636,'Tipo de Carga'!A:A,'Tipo de Carga'!B:B))</f>
        <v>Autoabasto</v>
      </c>
      <c r="L3636" s="10">
        <f t="shared" si="2"/>
        <v>6</v>
      </c>
      <c r="M3636" s="10">
        <f t="shared" si="3"/>
        <v>5</v>
      </c>
      <c r="N3636" s="10">
        <f t="shared" si="4"/>
        <v>2</v>
      </c>
      <c r="O3636" s="10" t="str">
        <f t="array" ref="O3636">IFERROR(XLOOKUP(G3636,'Tipo de Carga'!A:A,'Tipo de Carga'!C:C))</f>
        <v>Diesel</v>
      </c>
    </row>
    <row r="3637">
      <c r="A3637" s="16">
        <v>2036.0</v>
      </c>
      <c r="B3637" s="10" t="str">
        <f t="array" ref="B3637">IFERROR(XLOOKUP(A3637,'Asignacion Feb'!A:A,'Asignacion Feb'!C:C))</f>
        <v>Liverpool Local</v>
      </c>
      <c r="C3637" s="10" t="str">
        <f t="array" ref="C3637">IFERROR(XLOOKUP(A3637,'Asignacion Feb'!A:A,'Asignacion Feb'!B:B))</f>
        <v>EC-01</v>
      </c>
      <c r="D3637" s="28">
        <v>45693.0</v>
      </c>
      <c r="E3637" s="16" t="s">
        <v>451</v>
      </c>
      <c r="F3637" s="10" t="str">
        <f t="array" ref="F3637">IFERROR(XLOOKUP(E3637,Operadores!A:A,Operadores!B:B))</f>
        <v>MORBR</v>
      </c>
      <c r="G3637" s="16" t="s">
        <v>17</v>
      </c>
      <c r="H3637" s="13">
        <v>19.40143</v>
      </c>
      <c r="I3637" s="18">
        <v>232.0</v>
      </c>
      <c r="J3637" s="15">
        <f t="shared" si="5"/>
        <v>4501.13176</v>
      </c>
      <c r="K3637" s="10" t="str">
        <f t="array" ref="K3637">IFERROR(XLOOKUP(G3637,'Tipo de Carga'!A:A,'Tipo de Carga'!B:B))</f>
        <v>Autoabasto</v>
      </c>
      <c r="L3637" s="10">
        <f t="shared" si="2"/>
        <v>6</v>
      </c>
      <c r="M3637" s="10">
        <f t="shared" si="3"/>
        <v>5</v>
      </c>
      <c r="N3637" s="10">
        <f t="shared" si="4"/>
        <v>2</v>
      </c>
      <c r="O3637" s="10" t="str">
        <f t="array" ref="O3637">IFERROR(XLOOKUP(G3637,'Tipo de Carga'!A:A,'Tipo de Carga'!C:C))</f>
        <v>Diesel</v>
      </c>
    </row>
    <row r="3638">
      <c r="A3638" s="16">
        <v>1724.0</v>
      </c>
      <c r="B3638" s="10" t="str">
        <f t="array" ref="B3638">IFERROR(XLOOKUP(A3638,'Asignacion Feb'!A:A,'Asignacion Feb'!C:C))</f>
        <v>Liverpool Local</v>
      </c>
      <c r="C3638" s="10" t="str">
        <f t="array" ref="C3638">IFERROR(XLOOKUP(A3638,'Asignacion Feb'!A:A,'Asignacion Feb'!B:B))</f>
        <v>EC-01</v>
      </c>
      <c r="D3638" s="28">
        <v>45693.0</v>
      </c>
      <c r="E3638" s="16" t="s">
        <v>57</v>
      </c>
      <c r="F3638" s="10" t="str">
        <f t="array" ref="F3638">IFERROR(XLOOKUP(E3638,Operadores!A:A,Operadores!B:B))</f>
        <v>REYJA01</v>
      </c>
      <c r="G3638" s="16" t="s">
        <v>17</v>
      </c>
      <c r="H3638" s="13">
        <v>19.40143</v>
      </c>
      <c r="I3638" s="18">
        <v>250.0</v>
      </c>
      <c r="J3638" s="15">
        <f t="shared" si="5"/>
        <v>4850.3575</v>
      </c>
      <c r="K3638" s="10" t="str">
        <f t="array" ref="K3638">IFERROR(XLOOKUP(G3638,'Tipo de Carga'!A:A,'Tipo de Carga'!B:B))</f>
        <v>Autoabasto</v>
      </c>
      <c r="L3638" s="10">
        <f t="shared" si="2"/>
        <v>6</v>
      </c>
      <c r="M3638" s="10">
        <f t="shared" si="3"/>
        <v>5</v>
      </c>
      <c r="N3638" s="10">
        <f t="shared" si="4"/>
        <v>2</v>
      </c>
      <c r="O3638" s="10" t="str">
        <f t="array" ref="O3638">IFERROR(XLOOKUP(G3638,'Tipo de Carga'!A:A,'Tipo de Carga'!C:C))</f>
        <v>Diesel</v>
      </c>
    </row>
    <row r="3639">
      <c r="A3639" s="16">
        <v>1993.0</v>
      </c>
      <c r="B3639" s="10" t="str">
        <f t="array" ref="B3639">IFERROR(XLOOKUP(A3639,'Asignacion Feb'!A:A,'Asignacion Feb'!C:C))</f>
        <v>MeLi Dedicado TD</v>
      </c>
      <c r="C3639" s="10" t="str">
        <f t="array" ref="C3639">IFERROR(XLOOKUP(A3639,'Asignacion Feb'!A:A,'Asignacion Feb'!B:B))</f>
        <v>EC-05</v>
      </c>
      <c r="D3639" s="28">
        <v>45693.0</v>
      </c>
      <c r="E3639" s="16" t="s">
        <v>243</v>
      </c>
      <c r="F3639" s="10" t="str">
        <f t="array" ref="F3639">IFERROR(XLOOKUP(E3639,Operadores!A:A,Operadores!B:B))</f>
        <v>ZAMROB</v>
      </c>
      <c r="G3639" s="16" t="s">
        <v>17</v>
      </c>
      <c r="H3639" s="13">
        <v>19.40143</v>
      </c>
      <c r="I3639" s="18">
        <v>505.0</v>
      </c>
      <c r="J3639" s="15">
        <f t="shared" si="5"/>
        <v>9797.72215</v>
      </c>
      <c r="K3639" s="10" t="str">
        <f t="array" ref="K3639">IFERROR(XLOOKUP(G3639,'Tipo de Carga'!A:A,'Tipo de Carga'!B:B))</f>
        <v>Autoabasto</v>
      </c>
      <c r="L3639" s="10">
        <f t="shared" si="2"/>
        <v>6</v>
      </c>
      <c r="M3639" s="10">
        <f t="shared" si="3"/>
        <v>5</v>
      </c>
      <c r="N3639" s="10">
        <f t="shared" si="4"/>
        <v>2</v>
      </c>
      <c r="O3639" s="10" t="str">
        <f t="array" ref="O3639">IFERROR(XLOOKUP(G3639,'Tipo de Carga'!A:A,'Tipo de Carga'!C:C))</f>
        <v>Diesel</v>
      </c>
    </row>
    <row r="3640">
      <c r="A3640" s="16">
        <v>1963.0</v>
      </c>
      <c r="B3640" s="10" t="str">
        <f t="array" ref="B3640">IFERROR(XLOOKUP(A3640,'Asignacion Feb'!A:A,'Asignacion Feb'!C:C))</f>
        <v>MeLi asignado SD</v>
      </c>
      <c r="C3640" s="10" t="str">
        <f t="array" ref="C3640">IFERROR(XLOOKUP(A3640,'Asignacion Feb'!A:A,'Asignacion Feb'!B:B))</f>
        <v>EC-05</v>
      </c>
      <c r="D3640" s="28">
        <v>45693.0</v>
      </c>
      <c r="E3640" s="16" t="s">
        <v>28</v>
      </c>
      <c r="F3640" s="10" t="str">
        <f t="array" ref="F3640">IFERROR(XLOOKUP(E3640,Operadores!A:A,Operadores!B:B))</f>
        <v>CADEMM</v>
      </c>
      <c r="G3640" s="16" t="s">
        <v>17</v>
      </c>
      <c r="H3640" s="13">
        <v>19.40143</v>
      </c>
      <c r="I3640" s="18">
        <v>250.0</v>
      </c>
      <c r="J3640" s="15">
        <f t="shared" si="5"/>
        <v>4850.3575</v>
      </c>
      <c r="K3640" s="10" t="str">
        <f t="array" ref="K3640">IFERROR(XLOOKUP(G3640,'Tipo de Carga'!A:A,'Tipo de Carga'!B:B))</f>
        <v>Autoabasto</v>
      </c>
      <c r="L3640" s="10">
        <f t="shared" si="2"/>
        <v>6</v>
      </c>
      <c r="M3640" s="10">
        <f t="shared" si="3"/>
        <v>5</v>
      </c>
      <c r="N3640" s="10">
        <f t="shared" si="4"/>
        <v>2</v>
      </c>
      <c r="O3640" s="10" t="str">
        <f t="array" ref="O3640">IFERROR(XLOOKUP(G3640,'Tipo de Carga'!A:A,'Tipo de Carga'!C:C))</f>
        <v>Diesel</v>
      </c>
    </row>
    <row r="3641">
      <c r="A3641" s="16">
        <v>1748.0</v>
      </c>
      <c r="B3641" s="10" t="str">
        <f t="array" ref="B3641">IFERROR(XLOOKUP(A3641,'Asignacion Feb'!A:A,'Asignacion Feb'!C:C))</f>
        <v>Liverpool Local</v>
      </c>
      <c r="C3641" s="10" t="str">
        <f t="array" ref="C3641">IFERROR(XLOOKUP(A3641,'Asignacion Feb'!A:A,'Asignacion Feb'!B:B))</f>
        <v>EC-01</v>
      </c>
      <c r="D3641" s="28">
        <v>45693.0</v>
      </c>
      <c r="E3641" s="16" t="s">
        <v>304</v>
      </c>
      <c r="F3641" s="10" t="str">
        <f t="array" ref="F3641">IFERROR(XLOOKUP(E3641,Operadores!A:A,Operadores!B:B))</f>
        <v>SANJUL</v>
      </c>
      <c r="G3641" s="16" t="s">
        <v>17</v>
      </c>
      <c r="H3641" s="13">
        <v>19.40143</v>
      </c>
      <c r="I3641" s="18">
        <v>351.0</v>
      </c>
      <c r="J3641" s="15">
        <f t="shared" si="5"/>
        <v>6809.90193</v>
      </c>
      <c r="K3641" s="10" t="str">
        <f t="array" ref="K3641">IFERROR(XLOOKUP(G3641,'Tipo de Carga'!A:A,'Tipo de Carga'!B:B))</f>
        <v>Autoabasto</v>
      </c>
      <c r="L3641" s="10">
        <f t="shared" si="2"/>
        <v>6</v>
      </c>
      <c r="M3641" s="10">
        <f t="shared" si="3"/>
        <v>5</v>
      </c>
      <c r="N3641" s="10">
        <f t="shared" si="4"/>
        <v>2</v>
      </c>
      <c r="O3641" s="10" t="str">
        <f t="array" ref="O3641">IFERROR(XLOOKUP(G3641,'Tipo de Carga'!A:A,'Tipo de Carga'!C:C))</f>
        <v>Diesel</v>
      </c>
    </row>
    <row r="3642">
      <c r="A3642" s="16">
        <v>2040.0</v>
      </c>
      <c r="B3642" s="10" t="str">
        <f t="array" ref="B3642">IFERROR(XLOOKUP(A3642,'Asignacion Feb'!A:A,'Asignacion Feb'!C:C))</f>
        <v>Liverpool Local</v>
      </c>
      <c r="C3642" s="10" t="str">
        <f t="array" ref="C3642">IFERROR(XLOOKUP(A3642,'Asignacion Feb'!A:A,'Asignacion Feb'!B:B))</f>
        <v>EC-01</v>
      </c>
      <c r="D3642" s="28">
        <v>45693.0</v>
      </c>
      <c r="E3642" s="16" t="s">
        <v>69</v>
      </c>
      <c r="F3642" s="10" t="str">
        <f t="array" ref="F3642">IFERROR(XLOOKUP(E3642,Operadores!A:A,Operadores!B:B))</f>
        <v>GONAL01</v>
      </c>
      <c r="G3642" s="16" t="s">
        <v>17</v>
      </c>
      <c r="H3642" s="13">
        <v>19.40143</v>
      </c>
      <c r="I3642" s="18">
        <v>125.0</v>
      </c>
      <c r="J3642" s="15">
        <f t="shared" si="5"/>
        <v>2425.17875</v>
      </c>
      <c r="K3642" s="10" t="str">
        <f t="array" ref="K3642">IFERROR(XLOOKUP(G3642,'Tipo de Carga'!A:A,'Tipo de Carga'!B:B))</f>
        <v>Autoabasto</v>
      </c>
      <c r="L3642" s="10">
        <f t="shared" si="2"/>
        <v>6</v>
      </c>
      <c r="M3642" s="10">
        <f t="shared" si="3"/>
        <v>5</v>
      </c>
      <c r="N3642" s="10">
        <f t="shared" si="4"/>
        <v>2</v>
      </c>
      <c r="O3642" s="10" t="str">
        <f t="array" ref="O3642">IFERROR(XLOOKUP(G3642,'Tipo de Carga'!A:A,'Tipo de Carga'!C:C))</f>
        <v>Diesel</v>
      </c>
    </row>
    <row r="3643">
      <c r="A3643" s="16">
        <v>2035.0</v>
      </c>
      <c r="B3643" s="10" t="str">
        <f t="array" ref="B3643">IFERROR(XLOOKUP(A3643,'Asignacion Feb'!A:A,'Asignacion Feb'!C:C))</f>
        <v>Liverpool Local</v>
      </c>
      <c r="C3643" s="10" t="str">
        <f t="array" ref="C3643">IFERROR(XLOOKUP(A3643,'Asignacion Feb'!A:A,'Asignacion Feb'!B:B))</f>
        <v>EC-01</v>
      </c>
      <c r="D3643" s="28">
        <v>45693.0</v>
      </c>
      <c r="E3643" s="16" t="s">
        <v>66</v>
      </c>
      <c r="F3643" s="10" t="str">
        <f t="array" ref="F3643">IFERROR(XLOOKUP(E3643,Operadores!A:A,Operadores!B:B))</f>
        <v>LOPALF</v>
      </c>
      <c r="G3643" s="16" t="s">
        <v>17</v>
      </c>
      <c r="H3643" s="13">
        <v>19.40143</v>
      </c>
      <c r="I3643" s="18">
        <v>145.0</v>
      </c>
      <c r="J3643" s="15">
        <f t="shared" si="5"/>
        <v>2813.20735</v>
      </c>
      <c r="K3643" s="10" t="str">
        <f t="array" ref="K3643">IFERROR(XLOOKUP(G3643,'Tipo de Carga'!A:A,'Tipo de Carga'!B:B))</f>
        <v>Autoabasto</v>
      </c>
      <c r="L3643" s="10">
        <f t="shared" si="2"/>
        <v>6</v>
      </c>
      <c r="M3643" s="10">
        <f t="shared" si="3"/>
        <v>5</v>
      </c>
      <c r="N3643" s="10">
        <f t="shared" si="4"/>
        <v>2</v>
      </c>
      <c r="O3643" s="10" t="str">
        <f t="array" ref="O3643">IFERROR(XLOOKUP(G3643,'Tipo de Carga'!A:A,'Tipo de Carga'!C:C))</f>
        <v>Diesel</v>
      </c>
    </row>
    <row r="3644">
      <c r="A3644" s="16">
        <v>1768.0</v>
      </c>
      <c r="B3644" s="10" t="str">
        <f t="array" ref="B3644">IFERROR(XLOOKUP(A3644,'Asignacion Feb'!A:A,'Asignacion Feb'!C:C))</f>
        <v>Pipas</v>
      </c>
      <c r="C3644" s="10" t="str">
        <f t="array" ref="C3644">IFERROR(XLOOKUP(A3644,'Asignacion Feb'!A:A,'Asignacion Feb'!B:B))</f>
        <v>EC-02</v>
      </c>
      <c r="D3644" s="28">
        <v>45693.0</v>
      </c>
      <c r="E3644" s="16" t="s">
        <v>303</v>
      </c>
      <c r="F3644" s="10" t="str">
        <f t="array" ref="F3644">IFERROR(XLOOKUP(E3644,Operadores!A:A,Operadores!B:B))</f>
        <v>MARJO08</v>
      </c>
      <c r="G3644" s="16" t="s">
        <v>17</v>
      </c>
      <c r="H3644" s="13">
        <v>19.40143</v>
      </c>
      <c r="I3644" s="18">
        <v>183.0</v>
      </c>
      <c r="J3644" s="15">
        <f t="shared" si="5"/>
        <v>3550.46169</v>
      </c>
      <c r="K3644" s="10" t="str">
        <f t="array" ref="K3644">IFERROR(XLOOKUP(G3644,'Tipo de Carga'!A:A,'Tipo de Carga'!B:B))</f>
        <v>Autoabasto</v>
      </c>
      <c r="L3644" s="10">
        <f t="shared" si="2"/>
        <v>6</v>
      </c>
      <c r="M3644" s="10">
        <f t="shared" si="3"/>
        <v>5</v>
      </c>
      <c r="N3644" s="10">
        <f t="shared" si="4"/>
        <v>2</v>
      </c>
      <c r="O3644" s="10" t="str">
        <f t="array" ref="O3644">IFERROR(XLOOKUP(G3644,'Tipo de Carga'!A:A,'Tipo de Carga'!C:C))</f>
        <v>Diesel</v>
      </c>
    </row>
    <row r="3645">
      <c r="A3645" s="16">
        <v>2042.0</v>
      </c>
      <c r="B3645" s="10" t="str">
        <f t="array" ref="B3645">IFERROR(XLOOKUP(A3645,'Asignacion Feb'!A:A,'Asignacion Feb'!C:C))</f>
        <v>Liverpool Local</v>
      </c>
      <c r="C3645" s="10" t="str">
        <f t="array" ref="C3645">IFERROR(XLOOKUP(A3645,'Asignacion Feb'!A:A,'Asignacion Feb'!B:B))</f>
        <v>EC-01</v>
      </c>
      <c r="D3645" s="28">
        <v>45693.0</v>
      </c>
      <c r="E3645" s="16" t="s">
        <v>150</v>
      </c>
      <c r="F3645" s="10" t="str">
        <f t="array" ref="F3645">IFERROR(XLOOKUP(E3645,Operadores!A:A,Operadores!B:B))</f>
        <v>JUAOSC</v>
      </c>
      <c r="G3645" s="16" t="s">
        <v>17</v>
      </c>
      <c r="H3645" s="13">
        <v>19.40143</v>
      </c>
      <c r="I3645" s="18">
        <v>76.0</v>
      </c>
      <c r="J3645" s="15">
        <f t="shared" si="5"/>
        <v>1474.50868</v>
      </c>
      <c r="K3645" s="10" t="str">
        <f t="array" ref="K3645">IFERROR(XLOOKUP(G3645,'Tipo de Carga'!A:A,'Tipo de Carga'!B:B))</f>
        <v>Autoabasto</v>
      </c>
      <c r="L3645" s="10">
        <f t="shared" si="2"/>
        <v>6</v>
      </c>
      <c r="M3645" s="10">
        <f t="shared" si="3"/>
        <v>5</v>
      </c>
      <c r="N3645" s="10">
        <f t="shared" si="4"/>
        <v>2</v>
      </c>
      <c r="O3645" s="10" t="str">
        <f t="array" ref="O3645">IFERROR(XLOOKUP(G3645,'Tipo de Carga'!A:A,'Tipo de Carga'!C:C))</f>
        <v>Diesel</v>
      </c>
    </row>
    <row r="3646">
      <c r="A3646" s="16">
        <v>1752.0</v>
      </c>
      <c r="B3646" s="10" t="str">
        <f t="array" ref="B3646">IFERROR(XLOOKUP(A3646,'Asignacion Feb'!A:A,'Asignacion Feb'!C:C))</f>
        <v>Liverpool Local</v>
      </c>
      <c r="C3646" s="10" t="str">
        <f t="array" ref="C3646">IFERROR(XLOOKUP(A3646,'Asignacion Feb'!A:A,'Asignacion Feb'!B:B))</f>
        <v>EC-01</v>
      </c>
      <c r="D3646" s="28">
        <v>45693.0</v>
      </c>
      <c r="E3646" s="16" t="s">
        <v>238</v>
      </c>
      <c r="F3646" s="10" t="str">
        <f t="array" ref="F3646">IFERROR(XLOOKUP(E3646,Operadores!A:A,Operadores!B:B))</f>
        <v>ROBJUA01</v>
      </c>
      <c r="G3646" s="16" t="s">
        <v>17</v>
      </c>
      <c r="H3646" s="13">
        <v>19.40143</v>
      </c>
      <c r="I3646" s="18">
        <v>348.0</v>
      </c>
      <c r="J3646" s="15">
        <f t="shared" si="5"/>
        <v>6751.69764</v>
      </c>
      <c r="K3646" s="10" t="str">
        <f t="array" ref="K3646">IFERROR(XLOOKUP(G3646,'Tipo de Carga'!A:A,'Tipo de Carga'!B:B))</f>
        <v>Autoabasto</v>
      </c>
      <c r="L3646" s="10">
        <f t="shared" si="2"/>
        <v>6</v>
      </c>
      <c r="M3646" s="10">
        <f t="shared" si="3"/>
        <v>5</v>
      </c>
      <c r="N3646" s="10">
        <f t="shared" si="4"/>
        <v>2</v>
      </c>
      <c r="O3646" s="10" t="str">
        <f t="array" ref="O3646">IFERROR(XLOOKUP(G3646,'Tipo de Carga'!A:A,'Tipo de Carga'!C:C))</f>
        <v>Diesel</v>
      </c>
    </row>
    <row r="3647">
      <c r="A3647" s="16">
        <v>2046.0</v>
      </c>
      <c r="B3647" s="10" t="str">
        <f t="array" ref="B3647">IFERROR(XLOOKUP(A3647,'Asignacion Feb'!A:A,'Asignacion Feb'!C:C))</f>
        <v>Liverpool Local</v>
      </c>
      <c r="C3647" s="10" t="str">
        <f t="array" ref="C3647">IFERROR(XLOOKUP(A3647,'Asignacion Feb'!A:A,'Asignacion Feb'!B:B))</f>
        <v>EC-01</v>
      </c>
      <c r="D3647" s="28">
        <v>45693.0</v>
      </c>
      <c r="E3647" s="16" t="s">
        <v>364</v>
      </c>
      <c r="F3647" s="10" t="str">
        <f t="array" ref="F3647">IFERROR(XLOOKUP(E3647,Operadores!A:A,Operadores!B:B))</f>
        <v>ORTROB</v>
      </c>
      <c r="G3647" s="16" t="s">
        <v>17</v>
      </c>
      <c r="H3647" s="13">
        <v>19.40143</v>
      </c>
      <c r="I3647" s="18">
        <v>700.0</v>
      </c>
      <c r="J3647" s="15">
        <f t="shared" si="5"/>
        <v>13581.001</v>
      </c>
      <c r="K3647" s="10" t="str">
        <f t="array" ref="K3647">IFERROR(XLOOKUP(G3647,'Tipo de Carga'!A:A,'Tipo de Carga'!B:B))</f>
        <v>Autoabasto</v>
      </c>
      <c r="L3647" s="10">
        <f t="shared" si="2"/>
        <v>6</v>
      </c>
      <c r="M3647" s="10">
        <f t="shared" si="3"/>
        <v>5</v>
      </c>
      <c r="N3647" s="10">
        <f t="shared" si="4"/>
        <v>2</v>
      </c>
      <c r="O3647" s="10" t="str">
        <f t="array" ref="O3647">IFERROR(XLOOKUP(G3647,'Tipo de Carga'!A:A,'Tipo de Carga'!C:C))</f>
        <v>Diesel</v>
      </c>
    </row>
    <row r="3648">
      <c r="A3648" s="16">
        <v>1838.0</v>
      </c>
      <c r="B3648" s="10" t="str">
        <f t="array" ref="B3648">IFERROR(XLOOKUP(A3648,'Asignacion Feb'!A:A,'Asignacion Feb'!C:C))</f>
        <v>Liverpool Local</v>
      </c>
      <c r="C3648" s="10" t="str">
        <f t="array" ref="C3648">IFERROR(XLOOKUP(A3648,'Asignacion Feb'!A:A,'Asignacion Feb'!B:B))</f>
        <v>EC-01</v>
      </c>
      <c r="D3648" s="28">
        <v>45693.0</v>
      </c>
      <c r="E3648" s="16" t="s">
        <v>423</v>
      </c>
      <c r="F3648" s="10" t="str">
        <f t="array" ref="F3648">IFERROR(XLOOKUP(E3648,Operadores!A:A,Operadores!B:B))</f>
        <v>CORANT</v>
      </c>
      <c r="G3648" s="16" t="s">
        <v>17</v>
      </c>
      <c r="H3648" s="13">
        <v>19.40143</v>
      </c>
      <c r="I3648" s="18">
        <v>712.0</v>
      </c>
      <c r="J3648" s="15">
        <f t="shared" si="5"/>
        <v>13813.81816</v>
      </c>
      <c r="K3648" s="10" t="str">
        <f t="array" ref="K3648">IFERROR(XLOOKUP(G3648,'Tipo de Carga'!A:A,'Tipo de Carga'!B:B))</f>
        <v>Autoabasto</v>
      </c>
      <c r="L3648" s="10">
        <f t="shared" si="2"/>
        <v>6</v>
      </c>
      <c r="M3648" s="10">
        <f t="shared" si="3"/>
        <v>5</v>
      </c>
      <c r="N3648" s="10">
        <f t="shared" si="4"/>
        <v>2</v>
      </c>
      <c r="O3648" s="10" t="str">
        <f t="array" ref="O3648">IFERROR(XLOOKUP(G3648,'Tipo de Carga'!A:A,'Tipo de Carga'!C:C))</f>
        <v>Diesel</v>
      </c>
    </row>
    <row r="3649">
      <c r="A3649" s="16">
        <v>2026.0</v>
      </c>
      <c r="B3649" s="10" t="str">
        <f t="array" ref="B3649">IFERROR(XLOOKUP(A3649,'Asignacion Feb'!A:A,'Asignacion Feb'!C:C))</f>
        <v>MeLi Dedicado Merida</v>
      </c>
      <c r="C3649" s="10" t="str">
        <f t="array" ref="C3649">IFERROR(XLOOKUP(A3649,'Asignacion Feb'!A:A,'Asignacion Feb'!B:B))</f>
        <v>EC-05</v>
      </c>
      <c r="D3649" s="28">
        <v>45693.0</v>
      </c>
      <c r="E3649" s="16" t="s">
        <v>224</v>
      </c>
      <c r="F3649" s="10" t="str">
        <f t="array" ref="F3649">IFERROR(XLOOKUP(E3649,Operadores!A:A,Operadores!B:B))</f>
        <v>CRUTOM</v>
      </c>
      <c r="G3649" s="16" t="s">
        <v>17</v>
      </c>
      <c r="H3649" s="13">
        <v>19.40143</v>
      </c>
      <c r="I3649" s="18">
        <v>283.0</v>
      </c>
      <c r="J3649" s="15">
        <f t="shared" si="5"/>
        <v>5490.60469</v>
      </c>
      <c r="K3649" s="10" t="str">
        <f t="array" ref="K3649">IFERROR(XLOOKUP(G3649,'Tipo de Carga'!A:A,'Tipo de Carga'!B:B))</f>
        <v>Autoabasto</v>
      </c>
      <c r="L3649" s="10">
        <f t="shared" si="2"/>
        <v>6</v>
      </c>
      <c r="M3649" s="10">
        <f t="shared" si="3"/>
        <v>5</v>
      </c>
      <c r="N3649" s="10">
        <f t="shared" si="4"/>
        <v>2</v>
      </c>
      <c r="O3649" s="10" t="str">
        <f t="array" ref="O3649">IFERROR(XLOOKUP(G3649,'Tipo de Carga'!A:A,'Tipo de Carga'!C:C))</f>
        <v>Diesel</v>
      </c>
    </row>
    <row r="3650">
      <c r="A3650" s="16">
        <v>2058.0</v>
      </c>
      <c r="B3650" s="10" t="str">
        <f t="array" ref="B3650">IFERROR(XLOOKUP(A3650,'Asignacion Feb'!A:A,'Asignacion Feb'!C:C))</f>
        <v>Peñafiel Tecamac</v>
      </c>
      <c r="C3650" s="10" t="str">
        <f t="array" ref="C3650">IFERROR(XLOOKUP(A3650,'Asignacion Feb'!A:A,'Asignacion Feb'!B:B))</f>
        <v>EC-02</v>
      </c>
      <c r="D3650" s="28">
        <v>45693.0</v>
      </c>
      <c r="E3650" s="16" t="s">
        <v>398</v>
      </c>
      <c r="F3650" s="10" t="str">
        <f t="array" ref="F3650">IFERROR(XLOOKUP(E3650,Operadores!A:A,Operadores!B:B))</f>
        <v>PERJU04</v>
      </c>
      <c r="G3650" s="16" t="s">
        <v>17</v>
      </c>
      <c r="H3650" s="13">
        <v>19.40143</v>
      </c>
      <c r="I3650" s="18">
        <v>539.0</v>
      </c>
      <c r="J3650" s="15">
        <f t="shared" si="5"/>
        <v>10457.37077</v>
      </c>
      <c r="K3650" s="10" t="str">
        <f t="array" ref="K3650">IFERROR(XLOOKUP(G3650,'Tipo de Carga'!A:A,'Tipo de Carga'!B:B))</f>
        <v>Autoabasto</v>
      </c>
      <c r="L3650" s="10">
        <f t="shared" si="2"/>
        <v>6</v>
      </c>
      <c r="M3650" s="10">
        <f t="shared" si="3"/>
        <v>5</v>
      </c>
      <c r="N3650" s="10">
        <f t="shared" si="4"/>
        <v>2</v>
      </c>
      <c r="O3650" s="10" t="str">
        <f t="array" ref="O3650">IFERROR(XLOOKUP(G3650,'Tipo de Carga'!A:A,'Tipo de Carga'!C:C))</f>
        <v>Diesel</v>
      </c>
    </row>
    <row r="3651">
      <c r="A3651" s="16">
        <v>1956.0</v>
      </c>
      <c r="B3651" s="10" t="str">
        <f t="array" ref="B3651">IFERROR(XLOOKUP(A3651,'Asignacion Feb'!A:A,'Asignacion Feb'!C:C))</f>
        <v>MeLi asignado SD</v>
      </c>
      <c r="C3651" s="10" t="str">
        <f t="array" ref="C3651">IFERROR(XLOOKUP(A3651,'Asignacion Feb'!A:A,'Asignacion Feb'!B:B))</f>
        <v>EC-05</v>
      </c>
      <c r="D3651" s="28">
        <v>45693.0</v>
      </c>
      <c r="E3651" s="16" t="s">
        <v>38</v>
      </c>
      <c r="F3651" s="10" t="str">
        <f t="array" ref="F3651">IFERROR(XLOOKUP(E3651,Operadores!A:A,Operadores!B:B))</f>
        <v>BENMAX</v>
      </c>
      <c r="G3651" s="16" t="s">
        <v>17</v>
      </c>
      <c r="H3651" s="13">
        <v>19.40143</v>
      </c>
      <c r="I3651" s="18">
        <v>681.0</v>
      </c>
      <c r="J3651" s="15">
        <f t="shared" si="5"/>
        <v>13212.37383</v>
      </c>
      <c r="K3651" s="10" t="str">
        <f t="array" ref="K3651">IFERROR(XLOOKUP(G3651,'Tipo de Carga'!A:A,'Tipo de Carga'!B:B))</f>
        <v>Autoabasto</v>
      </c>
      <c r="L3651" s="10">
        <f t="shared" si="2"/>
        <v>6</v>
      </c>
      <c r="M3651" s="10">
        <f t="shared" si="3"/>
        <v>5</v>
      </c>
      <c r="N3651" s="10">
        <f t="shared" si="4"/>
        <v>2</v>
      </c>
      <c r="O3651" s="10" t="str">
        <f t="array" ref="O3651">IFERROR(XLOOKUP(G3651,'Tipo de Carga'!A:A,'Tipo de Carga'!C:C))</f>
        <v>Diesel</v>
      </c>
    </row>
    <row r="3652">
      <c r="A3652" s="16">
        <v>1727.0</v>
      </c>
      <c r="B3652" s="10" t="str">
        <f t="array" ref="B3652">IFERROR(XLOOKUP(A3652,'Asignacion Feb'!A:A,'Asignacion Feb'!C:C))</f>
        <v>Liverpool Local</v>
      </c>
      <c r="C3652" s="10" t="str">
        <f t="array" ref="C3652">IFERROR(XLOOKUP(A3652,'Asignacion Feb'!A:A,'Asignacion Feb'!B:B))</f>
        <v>EC-01</v>
      </c>
      <c r="D3652" s="28">
        <v>45693.0</v>
      </c>
      <c r="E3652" s="16" t="s">
        <v>351</v>
      </c>
      <c r="F3652" s="10" t="str">
        <f t="array" ref="F3652">IFERROR(XLOOKUP(E3652,Operadores!A:A,Operadores!B:B))</f>
        <v>SANBEN</v>
      </c>
      <c r="G3652" s="16" t="s">
        <v>17</v>
      </c>
      <c r="H3652" s="13">
        <v>19.40143</v>
      </c>
      <c r="I3652" s="18">
        <v>505.0</v>
      </c>
      <c r="J3652" s="15">
        <f t="shared" si="5"/>
        <v>9797.72215</v>
      </c>
      <c r="K3652" s="10" t="str">
        <f t="array" ref="K3652">IFERROR(XLOOKUP(G3652,'Tipo de Carga'!A:A,'Tipo de Carga'!B:B))</f>
        <v>Autoabasto</v>
      </c>
      <c r="L3652" s="10">
        <f t="shared" si="2"/>
        <v>6</v>
      </c>
      <c r="M3652" s="10">
        <f t="shared" si="3"/>
        <v>5</v>
      </c>
      <c r="N3652" s="10">
        <f t="shared" si="4"/>
        <v>2</v>
      </c>
      <c r="O3652" s="10" t="str">
        <f t="array" ref="O3652">IFERROR(XLOOKUP(G3652,'Tipo de Carga'!A:A,'Tipo de Carga'!C:C))</f>
        <v>Diesel</v>
      </c>
    </row>
    <row r="3653">
      <c r="A3653" s="16">
        <v>1853.0</v>
      </c>
      <c r="B3653" s="10" t="str">
        <f t="array" ref="B3653">IFERROR(XLOOKUP(A3653,'Asignacion Feb'!A:A,'Asignacion Feb'!C:C))</f>
        <v>Sayer Sencillo</v>
      </c>
      <c r="C3653" s="10" t="str">
        <f t="array" ref="C3653">IFERROR(XLOOKUP(A3653,'Asignacion Feb'!A:A,'Asignacion Feb'!B:B))</f>
        <v>EC-04</v>
      </c>
      <c r="D3653" s="28">
        <v>45693.0</v>
      </c>
      <c r="E3653" s="16" t="s">
        <v>249</v>
      </c>
      <c r="F3653" s="10" t="str">
        <f t="array" ref="F3653">IFERROR(XLOOKUP(E3653,Operadores!A:A,Operadores!B:B))</f>
        <v>VARRUB</v>
      </c>
      <c r="G3653" s="16" t="s">
        <v>77</v>
      </c>
      <c r="H3653" s="13">
        <v>20.61695</v>
      </c>
      <c r="I3653" s="18">
        <v>780.0</v>
      </c>
      <c r="J3653" s="15">
        <f t="shared" si="5"/>
        <v>16081.221</v>
      </c>
      <c r="K3653" s="10" t="str">
        <f t="array" ref="K3653">IFERROR(XLOOKUP(G3653,'Tipo de Carga'!A:A,'Tipo de Carga'!B:B))</f>
        <v>Autoabasto</v>
      </c>
      <c r="L3653" s="10">
        <f t="shared" si="2"/>
        <v>6</v>
      </c>
      <c r="M3653" s="10">
        <f t="shared" si="3"/>
        <v>5</v>
      </c>
      <c r="N3653" s="10">
        <f t="shared" si="4"/>
        <v>2</v>
      </c>
      <c r="O3653" s="10" t="str">
        <f t="array" ref="O3653">IFERROR(XLOOKUP(G3653,'Tipo de Carga'!A:A,'Tipo de Carga'!C:C))</f>
        <v>Diesel</v>
      </c>
    </row>
    <row r="3654">
      <c r="A3654" s="16">
        <v>1940.0</v>
      </c>
      <c r="B3654" s="10" t="str">
        <f t="array" ref="B3654">IFERROR(XLOOKUP(A3654,'Asignacion Feb'!A:A,'Asignacion Feb'!C:C))</f>
        <v>Circuitos</v>
      </c>
      <c r="C3654" s="10" t="str">
        <f t="array" ref="C3654">IFERROR(XLOOKUP(A3654,'Asignacion Feb'!A:A,'Asignacion Feb'!B:B))</f>
        <v>EC-03</v>
      </c>
      <c r="D3654" s="28">
        <v>45693.0</v>
      </c>
      <c r="E3654" s="16" t="s">
        <v>434</v>
      </c>
      <c r="F3654" s="10" t="str">
        <f t="array" ref="F3654">IFERROR(XLOOKUP(E3654,Operadores!A:A,Operadores!B:B))</f>
        <v>FLOPE</v>
      </c>
      <c r="G3654" s="16" t="s">
        <v>77</v>
      </c>
      <c r="H3654" s="13">
        <v>20.61695</v>
      </c>
      <c r="I3654" s="18">
        <v>450.0</v>
      </c>
      <c r="J3654" s="15">
        <f t="shared" si="5"/>
        <v>9277.6275</v>
      </c>
      <c r="K3654" s="10" t="str">
        <f t="array" ref="K3654">IFERROR(XLOOKUP(G3654,'Tipo de Carga'!A:A,'Tipo de Carga'!B:B))</f>
        <v>Autoabasto</v>
      </c>
      <c r="L3654" s="10">
        <f t="shared" si="2"/>
        <v>6</v>
      </c>
      <c r="M3654" s="10">
        <f t="shared" si="3"/>
        <v>5</v>
      </c>
      <c r="N3654" s="10">
        <f t="shared" si="4"/>
        <v>2</v>
      </c>
      <c r="O3654" s="10" t="str">
        <f t="array" ref="O3654">IFERROR(XLOOKUP(G3654,'Tipo de Carga'!A:A,'Tipo de Carga'!C:C))</f>
        <v>Diesel</v>
      </c>
    </row>
    <row r="3655">
      <c r="A3655" s="16">
        <v>1938.0</v>
      </c>
      <c r="B3655" s="10" t="str">
        <f t="array" ref="B3655">IFERROR(XLOOKUP(A3655,'Asignacion Feb'!A:A,'Asignacion Feb'!C:C))</f>
        <v>Sayer Sencillo</v>
      </c>
      <c r="C3655" s="10" t="str">
        <f t="array" ref="C3655">IFERROR(XLOOKUP(A3655,'Asignacion Feb'!A:A,'Asignacion Feb'!B:B))</f>
        <v>EC-04</v>
      </c>
      <c r="D3655" s="28">
        <v>45693.0</v>
      </c>
      <c r="E3655" s="16" t="s">
        <v>256</v>
      </c>
      <c r="F3655" s="10" t="str">
        <f t="array" ref="F3655">IFERROR(XLOOKUP(E3655,Operadores!A:A,Operadores!B:B))</f>
        <v>SOSCA01</v>
      </c>
      <c r="G3655" s="16" t="s">
        <v>77</v>
      </c>
      <c r="H3655" s="13">
        <v>20.61695</v>
      </c>
      <c r="I3655" s="18">
        <v>410.0</v>
      </c>
      <c r="J3655" s="15">
        <f t="shared" si="5"/>
        <v>8452.9495</v>
      </c>
      <c r="K3655" s="10" t="str">
        <f t="array" ref="K3655">IFERROR(XLOOKUP(G3655,'Tipo de Carga'!A:A,'Tipo de Carga'!B:B))</f>
        <v>Autoabasto</v>
      </c>
      <c r="L3655" s="10">
        <f t="shared" si="2"/>
        <v>6</v>
      </c>
      <c r="M3655" s="10">
        <f t="shared" si="3"/>
        <v>5</v>
      </c>
      <c r="N3655" s="10">
        <f t="shared" si="4"/>
        <v>2</v>
      </c>
      <c r="O3655" s="10" t="str">
        <f t="array" ref="O3655">IFERROR(XLOOKUP(G3655,'Tipo de Carga'!A:A,'Tipo de Carga'!C:C))</f>
        <v>Diesel</v>
      </c>
    </row>
    <row r="3656">
      <c r="A3656" s="16">
        <v>1786.0</v>
      </c>
      <c r="B3656" s="10" t="str">
        <f t="array" ref="B3656">IFERROR(XLOOKUP(A3656,'Asignacion Feb'!A:A,'Asignacion Feb'!C:C))</f>
        <v>Sayer Sencillo</v>
      </c>
      <c r="C3656" s="10" t="str">
        <f t="array" ref="C3656">IFERROR(XLOOKUP(A3656,'Asignacion Feb'!A:A,'Asignacion Feb'!B:B))</f>
        <v>EC-04</v>
      </c>
      <c r="D3656" s="28">
        <v>45693.0</v>
      </c>
      <c r="E3656" s="16" t="s">
        <v>334</v>
      </c>
      <c r="F3656" s="10" t="str">
        <f t="array" ref="F3656">IFERROR(XLOOKUP(E3656,Operadores!A:A,Operadores!B:B))</f>
        <v>GARISM</v>
      </c>
      <c r="G3656" s="16" t="s">
        <v>77</v>
      </c>
      <c r="H3656" s="13">
        <v>20.61695</v>
      </c>
      <c r="I3656" s="18">
        <v>450.0</v>
      </c>
      <c r="J3656" s="15">
        <f t="shared" si="5"/>
        <v>9277.6275</v>
      </c>
      <c r="K3656" s="10" t="str">
        <f t="array" ref="K3656">IFERROR(XLOOKUP(G3656,'Tipo de Carga'!A:A,'Tipo de Carga'!B:B))</f>
        <v>Autoabasto</v>
      </c>
      <c r="L3656" s="10">
        <f t="shared" si="2"/>
        <v>6</v>
      </c>
      <c r="M3656" s="10">
        <f t="shared" si="3"/>
        <v>5</v>
      </c>
      <c r="N3656" s="10">
        <f t="shared" si="4"/>
        <v>2</v>
      </c>
      <c r="O3656" s="10" t="str">
        <f t="array" ref="O3656">IFERROR(XLOOKUP(G3656,'Tipo de Carga'!A:A,'Tipo de Carga'!C:C))</f>
        <v>Diesel</v>
      </c>
    </row>
    <row r="3657">
      <c r="A3657" s="16">
        <v>1895.0</v>
      </c>
      <c r="B3657" s="10" t="str">
        <f t="array" ref="B3657">IFERROR(XLOOKUP(A3657,'Asignacion Feb'!A:A,'Asignacion Feb'!C:C))</f>
        <v>Sayer Sencillo</v>
      </c>
      <c r="C3657" s="10" t="str">
        <f t="array" ref="C3657">IFERROR(XLOOKUP(A3657,'Asignacion Feb'!A:A,'Asignacion Feb'!B:B))</f>
        <v>EC-04</v>
      </c>
      <c r="D3657" s="28">
        <v>45693.0</v>
      </c>
      <c r="E3657" s="16" t="s">
        <v>248</v>
      </c>
      <c r="F3657" s="10" t="str">
        <f t="array" ref="F3657">IFERROR(XLOOKUP(E3657,Operadores!A:A,Operadores!B:B))</f>
        <v>SANJE01</v>
      </c>
      <c r="G3657" s="16" t="s">
        <v>77</v>
      </c>
      <c r="H3657" s="13">
        <v>20.61695</v>
      </c>
      <c r="I3657" s="18">
        <v>470.0</v>
      </c>
      <c r="J3657" s="15">
        <f t="shared" si="5"/>
        <v>9689.9665</v>
      </c>
      <c r="K3657" s="10" t="str">
        <f t="array" ref="K3657">IFERROR(XLOOKUP(G3657,'Tipo de Carga'!A:A,'Tipo de Carga'!B:B))</f>
        <v>Autoabasto</v>
      </c>
      <c r="L3657" s="10">
        <f t="shared" si="2"/>
        <v>6</v>
      </c>
      <c r="M3657" s="10">
        <f t="shared" si="3"/>
        <v>5</v>
      </c>
      <c r="N3657" s="10">
        <f t="shared" si="4"/>
        <v>2</v>
      </c>
      <c r="O3657" s="10" t="str">
        <f t="array" ref="O3657">IFERROR(XLOOKUP(G3657,'Tipo de Carga'!A:A,'Tipo de Carga'!C:C))</f>
        <v>Diesel</v>
      </c>
    </row>
    <row r="3658">
      <c r="A3658" s="16">
        <v>1810.0</v>
      </c>
      <c r="B3658" s="10" t="str">
        <f t="array" ref="B3658">IFERROR(XLOOKUP(A3658,'Asignacion Feb'!A:A,'Asignacion Feb'!C:C))</f>
        <v>Circuitos</v>
      </c>
      <c r="C3658" s="10" t="str">
        <f t="array" ref="C3658">IFERROR(XLOOKUP(A3658,'Asignacion Feb'!A:A,'Asignacion Feb'!B:B))</f>
        <v>EC-03</v>
      </c>
      <c r="D3658" s="28">
        <v>45693.0</v>
      </c>
      <c r="E3658" s="16" t="s">
        <v>277</v>
      </c>
      <c r="F3658" s="10" t="str">
        <f t="array" ref="F3658">IFERROR(XLOOKUP(E3658,Operadores!A:A,Operadores!B:B))</f>
        <v>PERJAV</v>
      </c>
      <c r="G3658" s="16" t="s">
        <v>77</v>
      </c>
      <c r="H3658" s="13">
        <v>20.61695</v>
      </c>
      <c r="I3658" s="18">
        <v>800.0</v>
      </c>
      <c r="J3658" s="15">
        <f t="shared" si="5"/>
        <v>16493.56</v>
      </c>
      <c r="K3658" s="10" t="str">
        <f t="array" ref="K3658">IFERROR(XLOOKUP(G3658,'Tipo de Carga'!A:A,'Tipo de Carga'!B:B))</f>
        <v>Autoabasto</v>
      </c>
      <c r="L3658" s="10">
        <f t="shared" si="2"/>
        <v>6</v>
      </c>
      <c r="M3658" s="10">
        <f t="shared" si="3"/>
        <v>5</v>
      </c>
      <c r="N3658" s="10">
        <f t="shared" si="4"/>
        <v>2</v>
      </c>
      <c r="O3658" s="10" t="str">
        <f t="array" ref="O3658">IFERROR(XLOOKUP(G3658,'Tipo de Carga'!A:A,'Tipo de Carga'!C:C))</f>
        <v>Diesel</v>
      </c>
    </row>
    <row r="3659">
      <c r="A3659" s="16">
        <v>1968.0</v>
      </c>
      <c r="B3659" s="10" t="str">
        <f t="array" ref="B3659">IFERROR(XLOOKUP(A3659,'Asignacion Feb'!A:A,'Asignacion Feb'!C:C))</f>
        <v>Sayer Sencillo</v>
      </c>
      <c r="C3659" s="10" t="str">
        <f t="array" ref="C3659">IFERROR(XLOOKUP(A3659,'Asignacion Feb'!A:A,'Asignacion Feb'!B:B))</f>
        <v>EC-04</v>
      </c>
      <c r="D3659" s="28">
        <v>45693.0</v>
      </c>
      <c r="E3659" s="16" t="s">
        <v>330</v>
      </c>
      <c r="F3659" s="10" t="str">
        <f t="array" ref="F3659">IFERROR(XLOOKUP(E3659,Operadores!A:A,Operadores!B:B))</f>
        <v>MENIG</v>
      </c>
      <c r="G3659" s="16" t="s">
        <v>77</v>
      </c>
      <c r="H3659" s="13">
        <v>20.61695</v>
      </c>
      <c r="I3659" s="18">
        <v>206.0</v>
      </c>
      <c r="J3659" s="15">
        <f t="shared" si="5"/>
        <v>4247.0917</v>
      </c>
      <c r="K3659" s="10" t="str">
        <f t="array" ref="K3659">IFERROR(XLOOKUP(G3659,'Tipo de Carga'!A:A,'Tipo de Carga'!B:B))</f>
        <v>Autoabasto</v>
      </c>
      <c r="L3659" s="10">
        <f t="shared" si="2"/>
        <v>6</v>
      </c>
      <c r="M3659" s="10">
        <f t="shared" si="3"/>
        <v>5</v>
      </c>
      <c r="N3659" s="10">
        <f t="shared" si="4"/>
        <v>2</v>
      </c>
      <c r="O3659" s="10" t="str">
        <f t="array" ref="O3659">IFERROR(XLOOKUP(G3659,'Tipo de Carga'!A:A,'Tipo de Carga'!C:C))</f>
        <v>Diesel</v>
      </c>
    </row>
    <row r="3660">
      <c r="A3660" s="16">
        <v>1886.0</v>
      </c>
      <c r="B3660" s="10" t="str">
        <f t="array" ref="B3660">IFERROR(XLOOKUP(A3660,'Asignacion Feb'!A:A,'Asignacion Feb'!C:C))</f>
        <v>Circuitos</v>
      </c>
      <c r="C3660" s="10" t="str">
        <f t="array" ref="C3660">IFERROR(XLOOKUP(A3660,'Asignacion Feb'!A:A,'Asignacion Feb'!B:B))</f>
        <v>EC-03</v>
      </c>
      <c r="D3660" s="28">
        <v>45693.0</v>
      </c>
      <c r="E3660" s="16" t="s">
        <v>212</v>
      </c>
      <c r="F3660" s="10" t="str">
        <f t="array" ref="F3660">IFERROR(XLOOKUP(E3660,Operadores!A:A,Operadores!B:B))</f>
        <v>CORER</v>
      </c>
      <c r="G3660" s="16" t="s">
        <v>77</v>
      </c>
      <c r="H3660" s="13">
        <v>20.61695</v>
      </c>
      <c r="I3660" s="18">
        <v>122.0</v>
      </c>
      <c r="J3660" s="15">
        <f t="shared" si="5"/>
        <v>2515.2679</v>
      </c>
      <c r="K3660" s="10" t="str">
        <f t="array" ref="K3660">IFERROR(XLOOKUP(G3660,'Tipo de Carga'!A:A,'Tipo de Carga'!B:B))</f>
        <v>Autoabasto</v>
      </c>
      <c r="L3660" s="10">
        <f t="shared" si="2"/>
        <v>6</v>
      </c>
      <c r="M3660" s="10">
        <f t="shared" si="3"/>
        <v>5</v>
      </c>
      <c r="N3660" s="10">
        <f t="shared" si="4"/>
        <v>2</v>
      </c>
      <c r="O3660" s="10" t="str">
        <f t="array" ref="O3660">IFERROR(XLOOKUP(G3660,'Tipo de Carga'!A:A,'Tipo de Carga'!C:C))</f>
        <v>Diesel</v>
      </c>
    </row>
    <row r="3661">
      <c r="A3661" s="16">
        <v>1801.0</v>
      </c>
      <c r="B3661" s="10" t="str">
        <f t="array" ref="B3661">IFERROR(XLOOKUP(A3661,'Asignacion Feb'!A:A,'Asignacion Feb'!C:C))</f>
        <v>Sayer Full</v>
      </c>
      <c r="C3661" s="10" t="str">
        <f t="array" ref="C3661">IFERROR(XLOOKUP(A3661,'Asignacion Feb'!A:A,'Asignacion Feb'!B:B))</f>
        <v>EC-04</v>
      </c>
      <c r="D3661" s="28">
        <v>45693.0</v>
      </c>
      <c r="E3661" s="16" t="s">
        <v>276</v>
      </c>
      <c r="F3661" s="10" t="str">
        <f t="array" ref="F3661">IFERROR(XLOOKUP(E3661,Operadores!A:A,Operadores!B:B))</f>
        <v>DURMA01</v>
      </c>
      <c r="G3661" s="16" t="s">
        <v>77</v>
      </c>
      <c r="H3661" s="13">
        <v>20.61695</v>
      </c>
      <c r="I3661" s="18">
        <v>760.0</v>
      </c>
      <c r="J3661" s="15">
        <f t="shared" si="5"/>
        <v>15668.882</v>
      </c>
      <c r="K3661" s="10" t="str">
        <f t="array" ref="K3661">IFERROR(XLOOKUP(G3661,'Tipo de Carga'!A:A,'Tipo de Carga'!B:B))</f>
        <v>Autoabasto</v>
      </c>
      <c r="L3661" s="10">
        <f t="shared" si="2"/>
        <v>6</v>
      </c>
      <c r="M3661" s="10">
        <f t="shared" si="3"/>
        <v>5</v>
      </c>
      <c r="N3661" s="10">
        <f t="shared" si="4"/>
        <v>2</v>
      </c>
      <c r="O3661" s="10" t="str">
        <f t="array" ref="O3661">IFERROR(XLOOKUP(G3661,'Tipo de Carga'!A:A,'Tipo de Carga'!C:C))</f>
        <v>Diesel</v>
      </c>
    </row>
    <row r="3662">
      <c r="A3662" s="16">
        <v>1975.0</v>
      </c>
      <c r="B3662" s="10" t="str">
        <f t="array" ref="B3662">IFERROR(XLOOKUP(A3662,'Asignacion Feb'!A:A,'Asignacion Feb'!C:C))</f>
        <v>Sayer Sencillo</v>
      </c>
      <c r="C3662" s="10" t="str">
        <f t="array" ref="C3662">IFERROR(XLOOKUP(A3662,'Asignacion Feb'!A:A,'Asignacion Feb'!B:B))</f>
        <v>EC-04</v>
      </c>
      <c r="D3662" s="28">
        <v>45693.0</v>
      </c>
      <c r="E3662" s="16" t="s">
        <v>247</v>
      </c>
      <c r="F3662" s="10" t="str">
        <f t="array" ref="F3662">IFERROR(XLOOKUP(E3662,Operadores!A:A,Operadores!B:B))</f>
        <v>SANMAN</v>
      </c>
      <c r="G3662" s="16" t="s">
        <v>77</v>
      </c>
      <c r="H3662" s="13">
        <v>20.61695</v>
      </c>
      <c r="I3662" s="18">
        <v>290.0</v>
      </c>
      <c r="J3662" s="15">
        <f t="shared" si="5"/>
        <v>5978.9155</v>
      </c>
      <c r="K3662" s="10" t="str">
        <f t="array" ref="K3662">IFERROR(XLOOKUP(G3662,'Tipo de Carga'!A:A,'Tipo de Carga'!B:B))</f>
        <v>Autoabasto</v>
      </c>
      <c r="L3662" s="10">
        <f t="shared" si="2"/>
        <v>6</v>
      </c>
      <c r="M3662" s="10">
        <f t="shared" si="3"/>
        <v>5</v>
      </c>
      <c r="N3662" s="10">
        <f t="shared" si="4"/>
        <v>2</v>
      </c>
      <c r="O3662" s="10" t="str">
        <f t="array" ref="O3662">IFERROR(XLOOKUP(G3662,'Tipo de Carga'!A:A,'Tipo de Carga'!C:C))</f>
        <v>Diesel</v>
      </c>
    </row>
    <row r="3663">
      <c r="A3663" s="16">
        <v>1891.0</v>
      </c>
      <c r="B3663" s="10" t="str">
        <f t="array" ref="B3663">IFERROR(XLOOKUP(A3663,'Asignacion Feb'!A:A,'Asignacion Feb'!C:C))</f>
        <v>Circuitos</v>
      </c>
      <c r="C3663" s="10" t="str">
        <f t="array" ref="C3663">IFERROR(XLOOKUP(A3663,'Asignacion Feb'!A:A,'Asignacion Feb'!B:B))</f>
        <v>EC-03</v>
      </c>
      <c r="D3663" s="28">
        <v>45693.0</v>
      </c>
      <c r="E3663" s="16" t="s">
        <v>355</v>
      </c>
      <c r="F3663" s="10" t="str">
        <f t="array" ref="F3663">IFERROR(XLOOKUP(E3663,Operadores!A:A,Operadores!B:B))</f>
        <v>GONJOS03</v>
      </c>
      <c r="G3663" s="16" t="s">
        <v>77</v>
      </c>
      <c r="H3663" s="13">
        <v>20.61695</v>
      </c>
      <c r="I3663" s="18">
        <v>678.0</v>
      </c>
      <c r="J3663" s="15">
        <f t="shared" si="5"/>
        <v>13978.2921</v>
      </c>
      <c r="K3663" s="10" t="str">
        <f t="array" ref="K3663">IFERROR(XLOOKUP(G3663,'Tipo de Carga'!A:A,'Tipo de Carga'!B:B))</f>
        <v>Autoabasto</v>
      </c>
      <c r="L3663" s="10">
        <f t="shared" si="2"/>
        <v>6</v>
      </c>
      <c r="M3663" s="10">
        <f t="shared" si="3"/>
        <v>5</v>
      </c>
      <c r="N3663" s="10">
        <f t="shared" si="4"/>
        <v>2</v>
      </c>
      <c r="O3663" s="10" t="str">
        <f t="array" ref="O3663">IFERROR(XLOOKUP(G3663,'Tipo de Carga'!A:A,'Tipo de Carga'!C:C))</f>
        <v>Diesel</v>
      </c>
    </row>
    <row r="3664">
      <c r="A3664" s="16">
        <v>1936.0</v>
      </c>
      <c r="B3664" s="10" t="str">
        <f t="array" ref="B3664">IFERROR(XLOOKUP(A3664,'Asignacion Feb'!A:A,'Asignacion Feb'!C:C))</f>
        <v>Circuitos</v>
      </c>
      <c r="C3664" s="10" t="str">
        <f t="array" ref="C3664">IFERROR(XLOOKUP(A3664,'Asignacion Feb'!A:A,'Asignacion Feb'!B:B))</f>
        <v>EC-03</v>
      </c>
      <c r="D3664" s="28">
        <v>45693.0</v>
      </c>
      <c r="E3664" s="16" t="s">
        <v>105</v>
      </c>
      <c r="F3664" s="10" t="str">
        <f t="array" ref="F3664">IFERROR(XLOOKUP(E3664,Operadores!A:A,Operadores!B:B))</f>
        <v>OCAMA</v>
      </c>
      <c r="G3664" s="16" t="s">
        <v>83</v>
      </c>
      <c r="H3664" s="13">
        <v>20.69454</v>
      </c>
      <c r="I3664" s="18">
        <v>170.0</v>
      </c>
      <c r="J3664" s="15">
        <f t="shared" si="5"/>
        <v>3518.0718</v>
      </c>
      <c r="K3664" s="10" t="str">
        <f t="array" ref="K3664">IFERROR(XLOOKUP(G3664,'Tipo de Carga'!A:A,'Tipo de Carga'!B:B))</f>
        <v>Autoabasto</v>
      </c>
      <c r="L3664" s="10">
        <f t="shared" si="2"/>
        <v>6</v>
      </c>
      <c r="M3664" s="10">
        <f t="shared" si="3"/>
        <v>5</v>
      </c>
      <c r="N3664" s="10">
        <f t="shared" si="4"/>
        <v>2</v>
      </c>
      <c r="O3664" s="10" t="str">
        <f t="array" ref="O3664">IFERROR(XLOOKUP(G3664,'Tipo de Carga'!A:A,'Tipo de Carga'!C:C))</f>
        <v>Diesel</v>
      </c>
    </row>
    <row r="3665">
      <c r="A3665" s="16">
        <v>1965.0</v>
      </c>
      <c r="B3665" s="10" t="str">
        <f t="array" ref="B3665">IFERROR(XLOOKUP(A3665,'Asignacion Feb'!A:A,'Asignacion Feb'!C:C))</f>
        <v>Circuitos</v>
      </c>
      <c r="C3665" s="10" t="str">
        <f t="array" ref="C3665">IFERROR(XLOOKUP(A3665,'Asignacion Feb'!A:A,'Asignacion Feb'!B:B))</f>
        <v>EC-03</v>
      </c>
      <c r="D3665" s="28">
        <v>45693.0</v>
      </c>
      <c r="E3665" s="16" t="s">
        <v>161</v>
      </c>
      <c r="F3665" s="10" t="str">
        <f t="array" ref="F3665">IFERROR(XLOOKUP(E3665,Operadores!A:A,Operadores!B:B))</f>
        <v>BREISR</v>
      </c>
      <c r="G3665" s="16" t="s">
        <v>83</v>
      </c>
      <c r="H3665" s="13">
        <v>20.69454</v>
      </c>
      <c r="I3665" s="18">
        <v>225.0</v>
      </c>
      <c r="J3665" s="15">
        <f t="shared" si="5"/>
        <v>4656.2715</v>
      </c>
      <c r="K3665" s="10" t="str">
        <f t="array" ref="K3665">IFERROR(XLOOKUP(G3665,'Tipo de Carga'!A:A,'Tipo de Carga'!B:B))</f>
        <v>Autoabasto</v>
      </c>
      <c r="L3665" s="10">
        <f t="shared" si="2"/>
        <v>6</v>
      </c>
      <c r="M3665" s="10">
        <f t="shared" si="3"/>
        <v>5</v>
      </c>
      <c r="N3665" s="10">
        <f t="shared" si="4"/>
        <v>2</v>
      </c>
      <c r="O3665" s="10" t="str">
        <f t="array" ref="O3665">IFERROR(XLOOKUP(G3665,'Tipo de Carga'!A:A,'Tipo de Carga'!C:C))</f>
        <v>Diesel</v>
      </c>
    </row>
    <row r="3666">
      <c r="A3666" s="16">
        <v>1932.0</v>
      </c>
      <c r="B3666" s="10" t="str">
        <f t="array" ref="B3666">IFERROR(XLOOKUP(A3666,'Asignacion Feb'!A:A,'Asignacion Feb'!C:C))</f>
        <v>Circuitos</v>
      </c>
      <c r="C3666" s="10" t="str">
        <f t="array" ref="C3666">IFERROR(XLOOKUP(A3666,'Asignacion Feb'!A:A,'Asignacion Feb'!B:B))</f>
        <v>EC-03</v>
      </c>
      <c r="D3666" s="28">
        <v>45693.0</v>
      </c>
      <c r="E3666" s="16" t="s">
        <v>151</v>
      </c>
      <c r="F3666" s="10" t="str">
        <f t="array" ref="F3666">IFERROR(XLOOKUP(E3666,Operadores!A:A,Operadores!B:B))</f>
        <v>FERRI</v>
      </c>
      <c r="G3666" s="16" t="s">
        <v>83</v>
      </c>
      <c r="H3666" s="13">
        <v>20.69454</v>
      </c>
      <c r="I3666" s="18">
        <v>170.0</v>
      </c>
      <c r="J3666" s="15">
        <f t="shared" si="5"/>
        <v>3518.0718</v>
      </c>
      <c r="K3666" s="10" t="str">
        <f t="array" ref="K3666">IFERROR(XLOOKUP(G3666,'Tipo de Carga'!A:A,'Tipo de Carga'!B:B))</f>
        <v>Autoabasto</v>
      </c>
      <c r="L3666" s="10">
        <f t="shared" si="2"/>
        <v>6</v>
      </c>
      <c r="M3666" s="10">
        <f t="shared" si="3"/>
        <v>5</v>
      </c>
      <c r="N3666" s="10">
        <f t="shared" si="4"/>
        <v>2</v>
      </c>
      <c r="O3666" s="10" t="str">
        <f t="array" ref="O3666">IFERROR(XLOOKUP(G3666,'Tipo de Carga'!A:A,'Tipo de Carga'!C:C))</f>
        <v>Diesel</v>
      </c>
    </row>
    <row r="3667">
      <c r="A3667" s="16">
        <v>2044.0</v>
      </c>
      <c r="B3667" s="10" t="str">
        <f t="array" ref="B3667">IFERROR(XLOOKUP(A3667,'Asignacion Feb'!A:A,'Asignacion Feb'!C:C))</f>
        <v>PISA Gdl</v>
      </c>
      <c r="C3667" s="10" t="str">
        <f t="array" ref="C3667">IFERROR(XLOOKUP(A3667,'Asignacion Feb'!A:A,'Asignacion Feb'!B:B))</f>
        <v>EC-06</v>
      </c>
      <c r="D3667" s="28">
        <v>45693.0</v>
      </c>
      <c r="E3667" s="16" t="s">
        <v>438</v>
      </c>
      <c r="F3667" s="10" t="str">
        <f t="array" ref="F3667">IFERROR(XLOOKUP(E3667,Operadores!A:A,Operadores!B:B))</f>
        <v>SALJO01</v>
      </c>
      <c r="G3667" s="16" t="s">
        <v>83</v>
      </c>
      <c r="H3667" s="13">
        <v>20.69454</v>
      </c>
      <c r="I3667" s="18">
        <v>91.0</v>
      </c>
      <c r="J3667" s="15">
        <f t="shared" si="5"/>
        <v>1883.20314</v>
      </c>
      <c r="K3667" s="10" t="str">
        <f t="array" ref="K3667">IFERROR(XLOOKUP(G3667,'Tipo de Carga'!A:A,'Tipo de Carga'!B:B))</f>
        <v>Autoabasto</v>
      </c>
      <c r="L3667" s="10">
        <f t="shared" si="2"/>
        <v>6</v>
      </c>
      <c r="M3667" s="10">
        <f t="shared" si="3"/>
        <v>5</v>
      </c>
      <c r="N3667" s="10">
        <f t="shared" si="4"/>
        <v>2</v>
      </c>
      <c r="O3667" s="10" t="str">
        <f t="array" ref="O3667">IFERROR(XLOOKUP(G3667,'Tipo de Carga'!A:A,'Tipo de Carga'!C:C))</f>
        <v>Diesel</v>
      </c>
    </row>
    <row r="3668">
      <c r="A3668" s="16">
        <v>1934.0</v>
      </c>
      <c r="B3668" s="10" t="str">
        <f t="array" ref="B3668">IFERROR(XLOOKUP(A3668,'Asignacion Feb'!A:A,'Asignacion Feb'!C:C))</f>
        <v>Circuitos</v>
      </c>
      <c r="C3668" s="10" t="str">
        <f t="array" ref="C3668">IFERROR(XLOOKUP(A3668,'Asignacion Feb'!A:A,'Asignacion Feb'!B:B))</f>
        <v>EC-03</v>
      </c>
      <c r="D3668" s="28">
        <v>45693.0</v>
      </c>
      <c r="E3668" s="16" t="s">
        <v>298</v>
      </c>
      <c r="F3668" s="10" t="str">
        <f t="array" ref="F3668">IFERROR(XLOOKUP(E3668,Operadores!A:A,Operadores!B:B))</f>
        <v>AVIEN</v>
      </c>
      <c r="G3668" s="16" t="s">
        <v>83</v>
      </c>
      <c r="H3668" s="13">
        <v>20.69454</v>
      </c>
      <c r="I3668" s="18">
        <v>280.0</v>
      </c>
      <c r="J3668" s="15">
        <f t="shared" si="5"/>
        <v>5794.4712</v>
      </c>
      <c r="K3668" s="10" t="str">
        <f t="array" ref="K3668">IFERROR(XLOOKUP(G3668,'Tipo de Carga'!A:A,'Tipo de Carga'!B:B))</f>
        <v>Autoabasto</v>
      </c>
      <c r="L3668" s="10">
        <f t="shared" si="2"/>
        <v>6</v>
      </c>
      <c r="M3668" s="10">
        <f t="shared" si="3"/>
        <v>5</v>
      </c>
      <c r="N3668" s="10">
        <f t="shared" si="4"/>
        <v>2</v>
      </c>
      <c r="O3668" s="10" t="str">
        <f t="array" ref="O3668">IFERROR(XLOOKUP(G3668,'Tipo de Carga'!A:A,'Tipo de Carga'!C:C))</f>
        <v>Diesel</v>
      </c>
    </row>
    <row r="3669">
      <c r="A3669" s="16">
        <v>1908.0</v>
      </c>
      <c r="B3669" s="10" t="str">
        <f t="array" ref="B3669">IFERROR(XLOOKUP(A3669,'Asignacion Feb'!A:A,'Asignacion Feb'!C:C))</f>
        <v>Circuitos</v>
      </c>
      <c r="C3669" s="10" t="str">
        <f t="array" ref="C3669">IFERROR(XLOOKUP(A3669,'Asignacion Feb'!A:A,'Asignacion Feb'!B:B))</f>
        <v>EC-03</v>
      </c>
      <c r="D3669" s="28">
        <v>45693.0</v>
      </c>
      <c r="E3669" s="16" t="s">
        <v>333</v>
      </c>
      <c r="F3669" s="10" t="str">
        <f t="array" ref="F3669">IFERROR(XLOOKUP(E3669,Operadores!A:A,Operadores!B:B))</f>
        <v>GARJOR01</v>
      </c>
      <c r="G3669" s="16" t="s">
        <v>86</v>
      </c>
      <c r="H3669" s="13">
        <v>19.38</v>
      </c>
      <c r="I3669" s="18">
        <v>494.0</v>
      </c>
      <c r="J3669" s="15">
        <f t="shared" si="5"/>
        <v>9573.72</v>
      </c>
      <c r="K3669" s="10" t="str">
        <f t="array" ref="K3669">IFERROR(XLOOKUP(G3669,'Tipo de Carga'!A:A,'Tipo de Carga'!B:B))</f>
        <v>Autoabasto</v>
      </c>
      <c r="L3669" s="10">
        <f t="shared" si="2"/>
        <v>6</v>
      </c>
      <c r="M3669" s="10">
        <f t="shared" si="3"/>
        <v>5</v>
      </c>
      <c r="N3669" s="10">
        <f t="shared" si="4"/>
        <v>2</v>
      </c>
      <c r="O3669" s="10" t="str">
        <f t="array" ref="O3669">IFERROR(XLOOKUP(G3669,'Tipo de Carga'!A:A,'Tipo de Carga'!C:C))</f>
        <v>Diesel</v>
      </c>
    </row>
    <row r="3670">
      <c r="A3670" s="16">
        <v>2075.0</v>
      </c>
      <c r="B3670" s="10" t="str">
        <f t="array" ref="B3670">IFERROR(XLOOKUP(A3670,'Asignacion Feb'!A:A,'Asignacion Feb'!C:C))</f>
        <v>Hisense</v>
      </c>
      <c r="C3670" s="10" t="str">
        <f t="array" ref="C3670">IFERROR(XLOOKUP(A3670,'Asignacion Feb'!A:A,'Asignacion Feb'!B:B))</f>
        <v>EC-02</v>
      </c>
      <c r="D3670" s="28">
        <v>45693.0</v>
      </c>
      <c r="E3670" s="16" t="s">
        <v>117</v>
      </c>
      <c r="F3670" s="10" t="str">
        <f t="array" ref="F3670">IFERROR(XLOOKUP(E3670,Operadores!A:A,Operadores!B:B))</f>
        <v>GALSA</v>
      </c>
      <c r="G3670" s="16" t="s">
        <v>86</v>
      </c>
      <c r="H3670" s="13">
        <v>19.38</v>
      </c>
      <c r="I3670" s="18">
        <v>535.0</v>
      </c>
      <c r="J3670" s="15">
        <f t="shared" si="5"/>
        <v>10368.3</v>
      </c>
      <c r="K3670" s="10" t="str">
        <f t="array" ref="K3670">IFERROR(XLOOKUP(G3670,'Tipo de Carga'!A:A,'Tipo de Carga'!B:B))</f>
        <v>Autoabasto</v>
      </c>
      <c r="L3670" s="10">
        <f t="shared" si="2"/>
        <v>6</v>
      </c>
      <c r="M3670" s="10">
        <f t="shared" si="3"/>
        <v>5</v>
      </c>
      <c r="N3670" s="10">
        <f t="shared" si="4"/>
        <v>2</v>
      </c>
      <c r="O3670" s="10" t="str">
        <f t="array" ref="O3670">IFERROR(XLOOKUP(G3670,'Tipo de Carga'!A:A,'Tipo de Carga'!C:C))</f>
        <v>Diesel</v>
      </c>
    </row>
    <row r="3671">
      <c r="A3671" s="16">
        <v>1948.0</v>
      </c>
      <c r="B3671" s="10" t="str">
        <f t="array" ref="B3671">IFERROR(XLOOKUP(A3671,'Asignacion Feb'!A:A,'Asignacion Feb'!C:C))</f>
        <v>Circuitos</v>
      </c>
      <c r="C3671" s="10" t="str">
        <f t="array" ref="C3671">IFERROR(XLOOKUP(A3671,'Asignacion Feb'!A:A,'Asignacion Feb'!B:B))</f>
        <v>EC-03</v>
      </c>
      <c r="D3671" s="28">
        <v>45693.0</v>
      </c>
      <c r="E3671" s="16" t="s">
        <v>81</v>
      </c>
      <c r="F3671" s="10" t="str">
        <f t="array" ref="F3671">IFERROR(XLOOKUP(E3671,Operadores!A:A,Operadores!B:B))</f>
        <v>MOREFR</v>
      </c>
      <c r="G3671" s="16" t="s">
        <v>86</v>
      </c>
      <c r="H3671" s="13">
        <v>19.38</v>
      </c>
      <c r="I3671" s="18">
        <v>355.0</v>
      </c>
      <c r="J3671" s="15">
        <f t="shared" si="5"/>
        <v>6879.9</v>
      </c>
      <c r="K3671" s="10" t="str">
        <f t="array" ref="K3671">IFERROR(XLOOKUP(G3671,'Tipo de Carga'!A:A,'Tipo de Carga'!B:B))</f>
        <v>Autoabasto</v>
      </c>
      <c r="L3671" s="10">
        <f t="shared" si="2"/>
        <v>6</v>
      </c>
      <c r="M3671" s="10">
        <f t="shared" si="3"/>
        <v>5</v>
      </c>
      <c r="N3671" s="10">
        <f t="shared" si="4"/>
        <v>2</v>
      </c>
      <c r="O3671" s="10" t="str">
        <f t="array" ref="O3671">IFERROR(XLOOKUP(G3671,'Tipo de Carga'!A:A,'Tipo de Carga'!C:C))</f>
        <v>Diesel</v>
      </c>
    </row>
    <row r="3672">
      <c r="A3672" s="16">
        <v>1820.0</v>
      </c>
      <c r="B3672" s="10" t="str">
        <f t="array" ref="B3672">IFERROR(XLOOKUP(A3672,'Asignacion Feb'!A:A,'Asignacion Feb'!C:C))</f>
        <v>Wm Full</v>
      </c>
      <c r="C3672" s="10" t="str">
        <f t="array" ref="C3672">IFERROR(XLOOKUP(A3672,'Asignacion Feb'!A:A,'Asignacion Feb'!B:B))</f>
        <v>EC-08</v>
      </c>
      <c r="D3672" s="28">
        <v>45693.0</v>
      </c>
      <c r="E3672" s="16" t="s">
        <v>167</v>
      </c>
      <c r="F3672" s="10" t="str">
        <f t="array" ref="F3672">IFERROR(XLOOKUP(E3672,Operadores!A:A,Operadores!B:B))</f>
        <v>CAMVI01</v>
      </c>
      <c r="G3672" s="16" t="s">
        <v>39</v>
      </c>
      <c r="H3672" s="13">
        <v>20.4273</v>
      </c>
      <c r="I3672" s="18">
        <v>373.0</v>
      </c>
      <c r="J3672" s="15">
        <f t="shared" si="5"/>
        <v>7619.3829</v>
      </c>
      <c r="K3672" s="10" t="str">
        <f t="array" ref="K3672">IFERROR(XLOOKUP(G3672,'Tipo de Carga'!A:A,'Tipo de Carga'!B:B))</f>
        <v>Autoabasto</v>
      </c>
      <c r="L3672" s="10">
        <f t="shared" si="2"/>
        <v>6</v>
      </c>
      <c r="M3672" s="10">
        <f t="shared" si="3"/>
        <v>5</v>
      </c>
      <c r="N3672" s="10">
        <f t="shared" si="4"/>
        <v>2</v>
      </c>
      <c r="O3672" s="10" t="str">
        <f t="array" ref="O3672">IFERROR(XLOOKUP(G3672,'Tipo de Carga'!A:A,'Tipo de Carga'!C:C))</f>
        <v>Diesel</v>
      </c>
    </row>
    <row r="3673">
      <c r="A3673" s="16">
        <v>1737.0</v>
      </c>
      <c r="B3673" s="10" t="str">
        <f t="array" ref="B3673">IFERROR(XLOOKUP(A3673,'Asignacion Feb'!A:A,'Asignacion Feb'!C:C))</f>
        <v>Wm Sencillo</v>
      </c>
      <c r="C3673" s="10" t="str">
        <f t="array" ref="C3673">IFERROR(XLOOKUP(A3673,'Asignacion Feb'!A:A,'Asignacion Feb'!B:B))</f>
        <v>EC-08</v>
      </c>
      <c r="D3673" s="28">
        <v>45693.0</v>
      </c>
      <c r="E3673" s="16" t="s">
        <v>421</v>
      </c>
      <c r="F3673" s="10" t="str">
        <f t="array" ref="F3673">IFERROR(XLOOKUP(E3673,Operadores!A:A,Operadores!B:B))</f>
        <v>GARERW</v>
      </c>
      <c r="G3673" s="16" t="s">
        <v>39</v>
      </c>
      <c r="H3673" s="13">
        <v>20.4273</v>
      </c>
      <c r="I3673" s="18">
        <v>223.0</v>
      </c>
      <c r="J3673" s="15">
        <f t="shared" si="5"/>
        <v>4555.2879</v>
      </c>
      <c r="K3673" s="10" t="str">
        <f t="array" ref="K3673">IFERROR(XLOOKUP(G3673,'Tipo de Carga'!A:A,'Tipo de Carga'!B:B))</f>
        <v>Autoabasto</v>
      </c>
      <c r="L3673" s="10">
        <f t="shared" si="2"/>
        <v>6</v>
      </c>
      <c r="M3673" s="10">
        <f t="shared" si="3"/>
        <v>5</v>
      </c>
      <c r="N3673" s="10">
        <f t="shared" si="4"/>
        <v>2</v>
      </c>
      <c r="O3673" s="10" t="str">
        <f t="array" ref="O3673">IFERROR(XLOOKUP(G3673,'Tipo de Carga'!A:A,'Tipo de Carga'!C:C))</f>
        <v>Diesel</v>
      </c>
    </row>
    <row r="3674">
      <c r="A3674" s="16">
        <v>2018.0</v>
      </c>
      <c r="B3674" s="10" t="str">
        <f t="array" ref="B3674">IFERROR(XLOOKUP(A3674,'Asignacion Feb'!A:A,'Asignacion Feb'!C:C))</f>
        <v>MeLi Dedicado Merida</v>
      </c>
      <c r="C3674" s="10" t="str">
        <f t="array" ref="C3674">IFERROR(XLOOKUP(A3674,'Asignacion Feb'!A:A,'Asignacion Feb'!B:B))</f>
        <v>EC-05</v>
      </c>
      <c r="D3674" s="28">
        <v>45693.0</v>
      </c>
      <c r="E3674" s="16" t="s">
        <v>205</v>
      </c>
      <c r="F3674" s="10" t="str">
        <f t="array" ref="F3674">IFERROR(XLOOKUP(E3674,Operadores!A:A,Operadores!B:B))</f>
        <v>MACFRA</v>
      </c>
      <c r="G3674" s="16" t="s">
        <v>39</v>
      </c>
      <c r="H3674" s="13">
        <v>20.4273</v>
      </c>
      <c r="I3674" s="18">
        <v>270.0</v>
      </c>
      <c r="J3674" s="15">
        <f t="shared" si="5"/>
        <v>5515.371</v>
      </c>
      <c r="K3674" s="10" t="str">
        <f t="array" ref="K3674">IFERROR(XLOOKUP(G3674,'Tipo de Carga'!A:A,'Tipo de Carga'!B:B))</f>
        <v>Autoabasto</v>
      </c>
      <c r="L3674" s="10">
        <f t="shared" si="2"/>
        <v>6</v>
      </c>
      <c r="M3674" s="10">
        <f t="shared" si="3"/>
        <v>5</v>
      </c>
      <c r="N3674" s="10">
        <f t="shared" si="4"/>
        <v>2</v>
      </c>
      <c r="O3674" s="10" t="str">
        <f t="array" ref="O3674">IFERROR(XLOOKUP(G3674,'Tipo de Carga'!A:A,'Tipo de Carga'!C:C))</f>
        <v>Diesel</v>
      </c>
    </row>
    <row r="3675">
      <c r="A3675" s="16">
        <v>2020.0</v>
      </c>
      <c r="B3675" s="10" t="str">
        <f t="array" ref="B3675">IFERROR(XLOOKUP(A3675,'Asignacion Feb'!A:A,'Asignacion Feb'!C:C))</f>
        <v>MeLi Dedicado Merida</v>
      </c>
      <c r="C3675" s="10" t="str">
        <f t="array" ref="C3675">IFERROR(XLOOKUP(A3675,'Asignacion Feb'!A:A,'Asignacion Feb'!B:B))</f>
        <v>EC-05</v>
      </c>
      <c r="D3675" s="28">
        <v>45693.0</v>
      </c>
      <c r="E3675" s="16" t="s">
        <v>283</v>
      </c>
      <c r="F3675" s="10" t="str">
        <f t="array" ref="F3675">IFERROR(XLOOKUP(E3675,Operadores!A:A,Operadores!B:B))</f>
        <v>MUÑOSC</v>
      </c>
      <c r="G3675" s="16" t="s">
        <v>39</v>
      </c>
      <c r="H3675" s="13">
        <v>20.4273</v>
      </c>
      <c r="I3675" s="18">
        <v>406.0</v>
      </c>
      <c r="J3675" s="15">
        <f t="shared" si="5"/>
        <v>8293.4838</v>
      </c>
      <c r="K3675" s="10" t="str">
        <f t="array" ref="K3675">IFERROR(XLOOKUP(G3675,'Tipo de Carga'!A:A,'Tipo de Carga'!B:B))</f>
        <v>Autoabasto</v>
      </c>
      <c r="L3675" s="10">
        <f t="shared" si="2"/>
        <v>6</v>
      </c>
      <c r="M3675" s="10">
        <f t="shared" si="3"/>
        <v>5</v>
      </c>
      <c r="N3675" s="10">
        <f t="shared" si="4"/>
        <v>2</v>
      </c>
      <c r="O3675" s="10" t="str">
        <f t="array" ref="O3675">IFERROR(XLOOKUP(G3675,'Tipo de Carga'!A:A,'Tipo de Carga'!C:C))</f>
        <v>Diesel</v>
      </c>
    </row>
    <row r="3676">
      <c r="A3676" s="16">
        <v>1715.0</v>
      </c>
      <c r="B3676" s="10" t="str">
        <f t="array" ref="B3676">IFERROR(XLOOKUP(A3676,'Asignacion Feb'!A:A,'Asignacion Feb'!C:C))</f>
        <v>Wm Full</v>
      </c>
      <c r="C3676" s="10" t="str">
        <f t="array" ref="C3676">IFERROR(XLOOKUP(A3676,'Asignacion Feb'!A:A,'Asignacion Feb'!B:B))</f>
        <v>EC-08</v>
      </c>
      <c r="D3676" s="28">
        <v>45693.0</v>
      </c>
      <c r="E3676" s="16" t="s">
        <v>96</v>
      </c>
      <c r="F3676" s="10" t="str">
        <f t="array" ref="F3676">IFERROR(XLOOKUP(E3676,Operadores!A:A,Operadores!B:B))</f>
        <v>LEOJAI</v>
      </c>
      <c r="G3676" s="16" t="s">
        <v>39</v>
      </c>
      <c r="H3676" s="13">
        <v>20.4273</v>
      </c>
      <c r="I3676" s="18">
        <v>400.0</v>
      </c>
      <c r="J3676" s="15">
        <f t="shared" si="5"/>
        <v>8170.92</v>
      </c>
      <c r="K3676" s="10" t="str">
        <f t="array" ref="K3676">IFERROR(XLOOKUP(G3676,'Tipo de Carga'!A:A,'Tipo de Carga'!B:B))</f>
        <v>Autoabasto</v>
      </c>
      <c r="L3676" s="10">
        <f t="shared" si="2"/>
        <v>6</v>
      </c>
      <c r="M3676" s="10">
        <f t="shared" si="3"/>
        <v>5</v>
      </c>
      <c r="N3676" s="10">
        <f t="shared" si="4"/>
        <v>2</v>
      </c>
      <c r="O3676" s="10" t="str">
        <f t="array" ref="O3676">IFERROR(XLOOKUP(G3676,'Tipo de Carga'!A:A,'Tipo de Carga'!C:C))</f>
        <v>Diesel</v>
      </c>
    </row>
    <row r="3677">
      <c r="A3677" s="16">
        <v>1816.0</v>
      </c>
      <c r="B3677" s="10" t="str">
        <f t="array" ref="B3677">IFERROR(XLOOKUP(A3677,'Asignacion Feb'!A:A,'Asignacion Feb'!C:C))</f>
        <v>Wm Full</v>
      </c>
      <c r="C3677" s="10" t="str">
        <f t="array" ref="C3677">IFERROR(XLOOKUP(A3677,'Asignacion Feb'!A:A,'Asignacion Feb'!B:B))</f>
        <v>EC-08</v>
      </c>
      <c r="D3677" s="28">
        <v>45693.0</v>
      </c>
      <c r="E3677" s="16" t="s">
        <v>169</v>
      </c>
      <c r="F3677" s="10" t="str">
        <f t="array" ref="F3677">IFERROR(XLOOKUP(E3677,Operadores!A:A,Operadores!B:B))</f>
        <v>RODMIG</v>
      </c>
      <c r="G3677" s="16" t="s">
        <v>39</v>
      </c>
      <c r="H3677" s="13">
        <v>20.4273</v>
      </c>
      <c r="I3677" s="18">
        <v>394.0</v>
      </c>
      <c r="J3677" s="15">
        <f t="shared" si="5"/>
        <v>8048.3562</v>
      </c>
      <c r="K3677" s="10" t="str">
        <f t="array" ref="K3677">IFERROR(XLOOKUP(G3677,'Tipo de Carga'!A:A,'Tipo de Carga'!B:B))</f>
        <v>Autoabasto</v>
      </c>
      <c r="L3677" s="10">
        <f t="shared" si="2"/>
        <v>6</v>
      </c>
      <c r="M3677" s="10">
        <f t="shared" si="3"/>
        <v>5</v>
      </c>
      <c r="N3677" s="10">
        <f t="shared" si="4"/>
        <v>2</v>
      </c>
      <c r="O3677" s="10" t="str">
        <f t="array" ref="O3677">IFERROR(XLOOKUP(G3677,'Tipo de Carga'!A:A,'Tipo de Carga'!C:C))</f>
        <v>Diesel</v>
      </c>
    </row>
    <row r="3678">
      <c r="A3678" s="16">
        <v>1813.0</v>
      </c>
      <c r="B3678" s="10" t="str">
        <f t="array" ref="B3678">IFERROR(XLOOKUP(A3678,'Asignacion Feb'!A:A,'Asignacion Feb'!C:C))</f>
        <v>Wm Full</v>
      </c>
      <c r="C3678" s="10" t="str">
        <f t="array" ref="C3678">IFERROR(XLOOKUP(A3678,'Asignacion Feb'!A:A,'Asignacion Feb'!B:B))</f>
        <v>EC-08</v>
      </c>
      <c r="D3678" s="28">
        <v>45693.0</v>
      </c>
      <c r="E3678" s="16" t="s">
        <v>100</v>
      </c>
      <c r="F3678" s="10" t="str">
        <f t="array" ref="F3678">IFERROR(XLOOKUP(E3678,Operadores!A:A,Operadores!B:B))</f>
        <v>ALFEDI</v>
      </c>
      <c r="G3678" s="16" t="s">
        <v>39</v>
      </c>
      <c r="H3678" s="13">
        <v>20.4273</v>
      </c>
      <c r="I3678" s="18">
        <v>348.0</v>
      </c>
      <c r="J3678" s="15">
        <f t="shared" si="5"/>
        <v>7108.7004</v>
      </c>
      <c r="K3678" s="10" t="str">
        <f t="array" ref="K3678">IFERROR(XLOOKUP(G3678,'Tipo de Carga'!A:A,'Tipo de Carga'!B:B))</f>
        <v>Autoabasto</v>
      </c>
      <c r="L3678" s="10">
        <f t="shared" si="2"/>
        <v>6</v>
      </c>
      <c r="M3678" s="10">
        <f t="shared" si="3"/>
        <v>5</v>
      </c>
      <c r="N3678" s="10">
        <f t="shared" si="4"/>
        <v>2</v>
      </c>
      <c r="O3678" s="10" t="str">
        <f t="array" ref="O3678">IFERROR(XLOOKUP(G3678,'Tipo de Carga'!A:A,'Tipo de Carga'!C:C))</f>
        <v>Diesel</v>
      </c>
    </row>
    <row r="3679">
      <c r="A3679" s="16">
        <v>1958.0</v>
      </c>
      <c r="B3679" s="10" t="str">
        <f t="array" ref="B3679">IFERROR(XLOOKUP(A3679,'Asignacion Feb'!A:A,'Asignacion Feb'!C:C))</f>
        <v>Full Liver</v>
      </c>
      <c r="C3679" s="10" t="str">
        <f t="array" ref="C3679">IFERROR(XLOOKUP(A3679,'Asignacion Feb'!A:A,'Asignacion Feb'!B:B))</f>
        <v>EC-01</v>
      </c>
      <c r="D3679" s="28">
        <v>45693.0</v>
      </c>
      <c r="E3679" s="16" t="s">
        <v>48</v>
      </c>
      <c r="F3679" s="10" t="str">
        <f t="array" ref="F3679">IFERROR(XLOOKUP(E3679,Operadores!A:A,Operadores!B:B))</f>
        <v>MONAL</v>
      </c>
      <c r="G3679" s="16" t="s">
        <v>39</v>
      </c>
      <c r="H3679" s="13">
        <v>20.4273</v>
      </c>
      <c r="I3679" s="18">
        <v>325.0</v>
      </c>
      <c r="J3679" s="15">
        <f t="shared" si="5"/>
        <v>6638.8725</v>
      </c>
      <c r="K3679" s="10" t="str">
        <f t="array" ref="K3679">IFERROR(XLOOKUP(G3679,'Tipo de Carga'!A:A,'Tipo de Carga'!B:B))</f>
        <v>Autoabasto</v>
      </c>
      <c r="L3679" s="10">
        <f t="shared" si="2"/>
        <v>6</v>
      </c>
      <c r="M3679" s="10">
        <f t="shared" si="3"/>
        <v>5</v>
      </c>
      <c r="N3679" s="10">
        <f t="shared" si="4"/>
        <v>2</v>
      </c>
      <c r="O3679" s="10" t="str">
        <f t="array" ref="O3679">IFERROR(XLOOKUP(G3679,'Tipo de Carga'!A:A,'Tipo de Carga'!C:C))</f>
        <v>Diesel</v>
      </c>
    </row>
    <row r="3680">
      <c r="A3680" s="16">
        <v>1883.0</v>
      </c>
      <c r="B3680" s="10" t="str">
        <f t="array" ref="B3680">IFERROR(XLOOKUP(A3680,'Asignacion Feb'!A:A,'Asignacion Feb'!C:C))</f>
        <v>Circuitos</v>
      </c>
      <c r="C3680" s="10" t="str">
        <f t="array" ref="C3680">IFERROR(XLOOKUP(A3680,'Asignacion Feb'!A:A,'Asignacion Feb'!B:B))</f>
        <v>EC-03</v>
      </c>
      <c r="D3680" s="28">
        <v>45693.0</v>
      </c>
      <c r="E3680" s="16" t="s">
        <v>23</v>
      </c>
      <c r="F3680" s="10" t="str">
        <f t="array" ref="F3680">IFERROR(XLOOKUP(E3680,Operadores!A:A,Operadores!B:B))</f>
        <v>JIMMI01</v>
      </c>
      <c r="G3680" s="16" t="s">
        <v>39</v>
      </c>
      <c r="H3680" s="13">
        <v>20.4273</v>
      </c>
      <c r="I3680" s="18">
        <v>300.0</v>
      </c>
      <c r="J3680" s="15">
        <f t="shared" si="5"/>
        <v>6128.19</v>
      </c>
      <c r="K3680" s="10" t="str">
        <f t="array" ref="K3680">IFERROR(XLOOKUP(G3680,'Tipo de Carga'!A:A,'Tipo de Carga'!B:B))</f>
        <v>Autoabasto</v>
      </c>
      <c r="L3680" s="10">
        <f t="shared" si="2"/>
        <v>6</v>
      </c>
      <c r="M3680" s="10">
        <f t="shared" si="3"/>
        <v>5</v>
      </c>
      <c r="N3680" s="10">
        <f t="shared" si="4"/>
        <v>2</v>
      </c>
      <c r="O3680" s="10" t="str">
        <f t="array" ref="O3680">IFERROR(XLOOKUP(G3680,'Tipo de Carga'!A:A,'Tipo de Carga'!C:C))</f>
        <v>Diesel</v>
      </c>
    </row>
    <row r="3681">
      <c r="A3681" s="16">
        <v>1887.0</v>
      </c>
      <c r="B3681" s="10" t="str">
        <f t="array" ref="B3681">IFERROR(XLOOKUP(A3681,'Asignacion Feb'!A:A,'Asignacion Feb'!C:C))</f>
        <v>Circuitos</v>
      </c>
      <c r="C3681" s="10" t="str">
        <f t="array" ref="C3681">IFERROR(XLOOKUP(A3681,'Asignacion Feb'!A:A,'Asignacion Feb'!B:B))</f>
        <v>EC-03</v>
      </c>
      <c r="D3681" s="28">
        <v>45693.0</v>
      </c>
      <c r="E3681" s="16" t="s">
        <v>375</v>
      </c>
      <c r="F3681" s="10" t="str">
        <f t="array" ref="F3681">IFERROR(XLOOKUP(E3681,Operadores!A:A,Operadores!B:B))</f>
        <v>NARCA</v>
      </c>
      <c r="G3681" s="16" t="s">
        <v>39</v>
      </c>
      <c r="H3681" s="13">
        <v>20.4273</v>
      </c>
      <c r="I3681" s="18">
        <v>521.0</v>
      </c>
      <c r="J3681" s="15">
        <f t="shared" si="5"/>
        <v>10642.6233</v>
      </c>
      <c r="K3681" s="10" t="str">
        <f t="array" ref="K3681">IFERROR(XLOOKUP(G3681,'Tipo de Carga'!A:A,'Tipo de Carga'!B:B))</f>
        <v>Autoabasto</v>
      </c>
      <c r="L3681" s="10">
        <f t="shared" si="2"/>
        <v>6</v>
      </c>
      <c r="M3681" s="10">
        <f t="shared" si="3"/>
        <v>5</v>
      </c>
      <c r="N3681" s="10">
        <f t="shared" si="4"/>
        <v>2</v>
      </c>
      <c r="O3681" s="10" t="str">
        <f t="array" ref="O3681">IFERROR(XLOOKUP(G3681,'Tipo de Carga'!A:A,'Tipo de Carga'!C:C))</f>
        <v>Diesel</v>
      </c>
    </row>
    <row r="3682">
      <c r="A3682" s="16">
        <v>1728.0</v>
      </c>
      <c r="B3682" s="10" t="str">
        <f t="array" ref="B3682">IFERROR(XLOOKUP(A3682,'Asignacion Feb'!A:A,'Asignacion Feb'!C:C))</f>
        <v>Wm Full</v>
      </c>
      <c r="C3682" s="10" t="str">
        <f t="array" ref="C3682">IFERROR(XLOOKUP(A3682,'Asignacion Feb'!A:A,'Asignacion Feb'!B:B))</f>
        <v>EC-08</v>
      </c>
      <c r="D3682" s="28">
        <v>45693.0</v>
      </c>
      <c r="E3682" s="16" t="s">
        <v>93</v>
      </c>
      <c r="F3682" s="10" t="str">
        <f t="array" ref="F3682">IFERROR(XLOOKUP(E3682,Operadores!A:A,Operadores!B:B))</f>
        <v>MARJO13</v>
      </c>
      <c r="G3682" s="16" t="s">
        <v>39</v>
      </c>
      <c r="H3682" s="13">
        <v>20.4273</v>
      </c>
      <c r="I3682" s="18">
        <v>377.0</v>
      </c>
      <c r="J3682" s="15">
        <f t="shared" si="5"/>
        <v>7701.0921</v>
      </c>
      <c r="K3682" s="10" t="str">
        <f t="array" ref="K3682">IFERROR(XLOOKUP(G3682,'Tipo de Carga'!A:A,'Tipo de Carga'!B:B))</f>
        <v>Autoabasto</v>
      </c>
      <c r="L3682" s="10">
        <f t="shared" si="2"/>
        <v>6</v>
      </c>
      <c r="M3682" s="10">
        <f t="shared" si="3"/>
        <v>5</v>
      </c>
      <c r="N3682" s="10">
        <f t="shared" si="4"/>
        <v>2</v>
      </c>
      <c r="O3682" s="10" t="str">
        <f t="array" ref="O3682">IFERROR(XLOOKUP(G3682,'Tipo de Carga'!A:A,'Tipo de Carga'!C:C))</f>
        <v>Diesel</v>
      </c>
    </row>
    <row r="3683">
      <c r="A3683" s="16">
        <v>1758.0</v>
      </c>
      <c r="B3683" s="10" t="str">
        <f t="array" ref="B3683">IFERROR(XLOOKUP(A3683,'Asignacion Feb'!A:A,'Asignacion Feb'!C:C))</f>
        <v>Wm Full</v>
      </c>
      <c r="C3683" s="10" t="str">
        <f t="array" ref="C3683">IFERROR(XLOOKUP(A3683,'Asignacion Feb'!A:A,'Asignacion Feb'!B:B))</f>
        <v>EC-08</v>
      </c>
      <c r="D3683" s="28">
        <v>45693.0</v>
      </c>
      <c r="E3683" s="16" t="s">
        <v>259</v>
      </c>
      <c r="F3683" s="10" t="str">
        <f t="array" ref="F3683">IFERROR(XLOOKUP(E3683,Operadores!A:A,Operadores!B:B))</f>
        <v>PINGUA</v>
      </c>
      <c r="G3683" s="16" t="s">
        <v>39</v>
      </c>
      <c r="H3683" s="13">
        <v>20.4273</v>
      </c>
      <c r="I3683" s="18">
        <v>428.0</v>
      </c>
      <c r="J3683" s="15">
        <f t="shared" si="5"/>
        <v>8742.8844</v>
      </c>
      <c r="K3683" s="10" t="str">
        <f t="array" ref="K3683">IFERROR(XLOOKUP(G3683,'Tipo de Carga'!A:A,'Tipo de Carga'!B:B))</f>
        <v>Autoabasto</v>
      </c>
      <c r="L3683" s="10">
        <f t="shared" si="2"/>
        <v>6</v>
      </c>
      <c r="M3683" s="10">
        <f t="shared" si="3"/>
        <v>5</v>
      </c>
      <c r="N3683" s="10">
        <f t="shared" si="4"/>
        <v>2</v>
      </c>
      <c r="O3683" s="10" t="str">
        <f t="array" ref="O3683">IFERROR(XLOOKUP(G3683,'Tipo de Carga'!A:A,'Tipo de Carga'!C:C))</f>
        <v>Diesel</v>
      </c>
    </row>
    <row r="3684">
      <c r="A3684" s="16">
        <v>1761.0</v>
      </c>
      <c r="B3684" s="10" t="str">
        <f t="array" ref="B3684">IFERROR(XLOOKUP(A3684,'Asignacion Feb'!A:A,'Asignacion Feb'!C:C))</f>
        <v>Wm Full</v>
      </c>
      <c r="C3684" s="10" t="str">
        <f t="array" ref="C3684">IFERROR(XLOOKUP(A3684,'Asignacion Feb'!A:A,'Asignacion Feb'!B:B))</f>
        <v>EC-08</v>
      </c>
      <c r="D3684" s="28">
        <v>45693.0</v>
      </c>
      <c r="E3684" s="16" t="s">
        <v>102</v>
      </c>
      <c r="F3684" s="10" t="str">
        <f t="array" ref="F3684">IFERROR(XLOOKUP(E3684,Operadores!A:A,Operadores!B:B))</f>
        <v>RAMBAR</v>
      </c>
      <c r="G3684" s="16" t="s">
        <v>39</v>
      </c>
      <c r="H3684" s="13">
        <v>20.4273</v>
      </c>
      <c r="I3684" s="18">
        <v>463.0</v>
      </c>
      <c r="J3684" s="15">
        <f t="shared" si="5"/>
        <v>9457.8399</v>
      </c>
      <c r="K3684" s="10" t="str">
        <f t="array" ref="K3684">IFERROR(XLOOKUP(G3684,'Tipo de Carga'!A:A,'Tipo de Carga'!B:B))</f>
        <v>Autoabasto</v>
      </c>
      <c r="L3684" s="10">
        <f t="shared" si="2"/>
        <v>6</v>
      </c>
      <c r="M3684" s="10">
        <f t="shared" si="3"/>
        <v>5</v>
      </c>
      <c r="N3684" s="10">
        <f t="shared" si="4"/>
        <v>2</v>
      </c>
      <c r="O3684" s="10" t="str">
        <f t="array" ref="O3684">IFERROR(XLOOKUP(G3684,'Tipo de Carga'!A:A,'Tipo de Carga'!C:C))</f>
        <v>Diesel</v>
      </c>
    </row>
    <row r="3685">
      <c r="A3685" s="16">
        <v>1997.0</v>
      </c>
      <c r="B3685" s="10" t="str">
        <f t="array" ref="B3685">IFERROR(XLOOKUP(A3685,'Asignacion Feb'!A:A,'Asignacion Feb'!C:C))</f>
        <v>MeLi Dedicado Merida</v>
      </c>
      <c r="C3685" s="10" t="str">
        <f t="array" ref="C3685">IFERROR(XLOOKUP(A3685,'Asignacion Feb'!A:A,'Asignacion Feb'!B:B))</f>
        <v>EC-05</v>
      </c>
      <c r="D3685" s="28">
        <v>45693.0</v>
      </c>
      <c r="E3685" s="16" t="s">
        <v>282</v>
      </c>
      <c r="F3685" s="10" t="str">
        <f t="array" ref="F3685">IFERROR(XLOOKUP(E3685,Operadores!A:A,Operadores!B:B))</f>
        <v>HERVIC02</v>
      </c>
      <c r="G3685" s="16" t="s">
        <v>39</v>
      </c>
      <c r="H3685" s="13">
        <v>20.4273</v>
      </c>
      <c r="I3685" s="18">
        <v>250.0</v>
      </c>
      <c r="J3685" s="15">
        <f t="shared" si="5"/>
        <v>5106.825</v>
      </c>
      <c r="K3685" s="10" t="str">
        <f t="array" ref="K3685">IFERROR(XLOOKUP(G3685,'Tipo de Carga'!A:A,'Tipo de Carga'!B:B))</f>
        <v>Autoabasto</v>
      </c>
      <c r="L3685" s="10">
        <f t="shared" si="2"/>
        <v>6</v>
      </c>
      <c r="M3685" s="10">
        <f t="shared" si="3"/>
        <v>5</v>
      </c>
      <c r="N3685" s="10">
        <f t="shared" si="4"/>
        <v>2</v>
      </c>
      <c r="O3685" s="10" t="str">
        <f t="array" ref="O3685">IFERROR(XLOOKUP(G3685,'Tipo de Carga'!A:A,'Tipo de Carga'!C:C))</f>
        <v>Diesel</v>
      </c>
    </row>
    <row r="3686">
      <c r="A3686" s="16">
        <v>1818.0</v>
      </c>
      <c r="B3686" s="10" t="str">
        <f t="array" ref="B3686">IFERROR(XLOOKUP(A3686,'Asignacion Feb'!A:A,'Asignacion Feb'!C:C))</f>
        <v>Wm Full</v>
      </c>
      <c r="C3686" s="10" t="str">
        <f t="array" ref="C3686">IFERROR(XLOOKUP(A3686,'Asignacion Feb'!A:A,'Asignacion Feb'!B:B))</f>
        <v>EC-08</v>
      </c>
      <c r="D3686" s="28">
        <v>45693.0</v>
      </c>
      <c r="E3686" s="16" t="s">
        <v>176</v>
      </c>
      <c r="F3686" s="10" t="str">
        <f t="array" ref="F3686">IFERROR(XLOOKUP(E3686,Operadores!A:A,Operadores!B:B))</f>
        <v>HEROCT</v>
      </c>
      <c r="G3686" s="16" t="s">
        <v>39</v>
      </c>
      <c r="H3686" s="13">
        <v>20.4273</v>
      </c>
      <c r="I3686" s="18">
        <v>401.0</v>
      </c>
      <c r="J3686" s="15">
        <f t="shared" si="5"/>
        <v>8191.3473</v>
      </c>
      <c r="K3686" s="10" t="str">
        <f t="array" ref="K3686">IFERROR(XLOOKUP(G3686,'Tipo de Carga'!A:A,'Tipo de Carga'!B:B))</f>
        <v>Autoabasto</v>
      </c>
      <c r="L3686" s="10">
        <f t="shared" si="2"/>
        <v>6</v>
      </c>
      <c r="M3686" s="10">
        <f t="shared" si="3"/>
        <v>5</v>
      </c>
      <c r="N3686" s="10">
        <f t="shared" si="4"/>
        <v>2</v>
      </c>
      <c r="O3686" s="10" t="str">
        <f t="array" ref="O3686">IFERROR(XLOOKUP(G3686,'Tipo de Carga'!A:A,'Tipo de Carga'!C:C))</f>
        <v>Diesel</v>
      </c>
    </row>
    <row r="3687">
      <c r="A3687" s="16">
        <v>1738.0</v>
      </c>
      <c r="B3687" s="10" t="str">
        <f t="array" ref="B3687">IFERROR(XLOOKUP(A3687,'Asignacion Feb'!A:A,'Asignacion Feb'!C:C))</f>
        <v>Wm Full</v>
      </c>
      <c r="C3687" s="10" t="str">
        <f t="array" ref="C3687">IFERROR(XLOOKUP(A3687,'Asignacion Feb'!A:A,'Asignacion Feb'!B:B))</f>
        <v>EC-08</v>
      </c>
      <c r="D3687" s="28">
        <v>45693.0</v>
      </c>
      <c r="E3687" s="16" t="s">
        <v>223</v>
      </c>
      <c r="F3687" s="10" t="str">
        <f t="array" ref="F3687">IFERROR(XLOOKUP(E3687,Operadores!A:A,Operadores!B:B))</f>
        <v>PEROMA</v>
      </c>
      <c r="G3687" s="16" t="s">
        <v>39</v>
      </c>
      <c r="H3687" s="13">
        <v>20.4273</v>
      </c>
      <c r="I3687" s="18">
        <v>412.0</v>
      </c>
      <c r="J3687" s="15">
        <f t="shared" si="5"/>
        <v>8416.0476</v>
      </c>
      <c r="K3687" s="10" t="str">
        <f t="array" ref="K3687">IFERROR(XLOOKUP(G3687,'Tipo de Carga'!A:A,'Tipo de Carga'!B:B))</f>
        <v>Autoabasto</v>
      </c>
      <c r="L3687" s="10">
        <f t="shared" si="2"/>
        <v>6</v>
      </c>
      <c r="M3687" s="10">
        <f t="shared" si="3"/>
        <v>5</v>
      </c>
      <c r="N3687" s="10">
        <f t="shared" si="4"/>
        <v>2</v>
      </c>
      <c r="O3687" s="10" t="str">
        <f t="array" ref="O3687">IFERROR(XLOOKUP(G3687,'Tipo de Carga'!A:A,'Tipo de Carga'!C:C))</f>
        <v>Diesel</v>
      </c>
    </row>
    <row r="3688">
      <c r="A3688" s="16">
        <v>2028.0</v>
      </c>
      <c r="B3688" s="10" t="str">
        <f t="array" ref="B3688">IFERROR(XLOOKUP(A3688,'Asignacion Feb'!A:A,'Asignacion Feb'!C:C))</f>
        <v>MeLi Dedicado Merida</v>
      </c>
      <c r="C3688" s="10" t="str">
        <f t="array" ref="C3688">IFERROR(XLOOKUP(A3688,'Asignacion Feb'!A:A,'Asignacion Feb'!B:B))</f>
        <v>EC-05</v>
      </c>
      <c r="D3688" s="28">
        <v>45693.0</v>
      </c>
      <c r="E3688" s="16" t="s">
        <v>94</v>
      </c>
      <c r="F3688" s="10" t="str">
        <f t="array" ref="F3688">IFERROR(XLOOKUP(E3688,Operadores!A:A,Operadores!B:B))</f>
        <v>RODALE</v>
      </c>
      <c r="G3688" s="16" t="s">
        <v>39</v>
      </c>
      <c r="H3688" s="13">
        <v>20.4273</v>
      </c>
      <c r="I3688" s="18">
        <v>370.0</v>
      </c>
      <c r="J3688" s="15">
        <f t="shared" si="5"/>
        <v>7558.101</v>
      </c>
      <c r="K3688" s="10" t="str">
        <f t="array" ref="K3688">IFERROR(XLOOKUP(G3688,'Tipo de Carga'!A:A,'Tipo de Carga'!B:B))</f>
        <v>Autoabasto</v>
      </c>
      <c r="L3688" s="10">
        <f t="shared" si="2"/>
        <v>6</v>
      </c>
      <c r="M3688" s="10">
        <f t="shared" si="3"/>
        <v>5</v>
      </c>
      <c r="N3688" s="10">
        <f t="shared" si="4"/>
        <v>2</v>
      </c>
      <c r="O3688" s="10" t="str">
        <f t="array" ref="O3688">IFERROR(XLOOKUP(G3688,'Tipo de Carga'!A:A,'Tipo de Carga'!C:C))</f>
        <v>Diesel</v>
      </c>
    </row>
    <row r="3689">
      <c r="A3689" s="16">
        <v>2031.0</v>
      </c>
      <c r="B3689" s="10" t="str">
        <f t="array" ref="B3689">IFERROR(XLOOKUP(A3689,'Asignacion Feb'!A:A,'Asignacion Feb'!C:C))</f>
        <v>MeLi Dedicado Merida</v>
      </c>
      <c r="C3689" s="10" t="str">
        <f t="array" ref="C3689">IFERROR(XLOOKUP(A3689,'Asignacion Feb'!A:A,'Asignacion Feb'!B:B))</f>
        <v>EC-05</v>
      </c>
      <c r="D3689" s="28">
        <v>45693.0</v>
      </c>
      <c r="E3689" s="16" t="s">
        <v>239</v>
      </c>
      <c r="F3689" s="10" t="str">
        <f t="array" ref="F3689">IFERROR(XLOOKUP(E3689,Operadores!A:A,Operadores!B:B))</f>
        <v>LEOJUA</v>
      </c>
      <c r="G3689" s="16" t="s">
        <v>39</v>
      </c>
      <c r="H3689" s="13">
        <v>20.4273</v>
      </c>
      <c r="I3689" s="18">
        <v>411.0</v>
      </c>
      <c r="J3689" s="15">
        <f t="shared" si="5"/>
        <v>8395.6203</v>
      </c>
      <c r="K3689" s="10" t="str">
        <f t="array" ref="K3689">IFERROR(XLOOKUP(G3689,'Tipo de Carga'!A:A,'Tipo de Carga'!B:B))</f>
        <v>Autoabasto</v>
      </c>
      <c r="L3689" s="10">
        <f t="shared" si="2"/>
        <v>6</v>
      </c>
      <c r="M3689" s="10">
        <f t="shared" si="3"/>
        <v>5</v>
      </c>
      <c r="N3689" s="10">
        <f t="shared" si="4"/>
        <v>2</v>
      </c>
      <c r="O3689" s="10" t="str">
        <f t="array" ref="O3689">IFERROR(XLOOKUP(G3689,'Tipo de Carga'!A:A,'Tipo de Carga'!C:C))</f>
        <v>Diesel</v>
      </c>
    </row>
    <row r="3690">
      <c r="A3690" s="16">
        <v>1762.0</v>
      </c>
      <c r="B3690" s="10" t="str">
        <f t="array" ref="B3690">IFERROR(XLOOKUP(A3690,'Asignacion Feb'!A:A,'Asignacion Feb'!C:C))</f>
        <v>Hisense</v>
      </c>
      <c r="C3690" s="10" t="str">
        <f t="array" ref="C3690">IFERROR(XLOOKUP(A3690,'Asignacion Feb'!A:A,'Asignacion Feb'!B:B))</f>
        <v>EC-02</v>
      </c>
      <c r="D3690" s="28">
        <v>45693.0</v>
      </c>
      <c r="E3690" s="16" t="s">
        <v>188</v>
      </c>
      <c r="F3690" s="10" t="str">
        <f t="array" ref="F3690">IFERROR(XLOOKUP(E3690,Operadores!A:A,Operadores!B:B))</f>
        <v>LOPMA03</v>
      </c>
      <c r="G3690" s="16" t="s">
        <v>39</v>
      </c>
      <c r="H3690" s="13">
        <v>20.4273</v>
      </c>
      <c r="I3690" s="18">
        <v>220.0</v>
      </c>
      <c r="J3690" s="15">
        <f t="shared" si="5"/>
        <v>4494.006</v>
      </c>
      <c r="K3690" s="10" t="str">
        <f t="array" ref="K3690">IFERROR(XLOOKUP(G3690,'Tipo de Carga'!A:A,'Tipo de Carga'!B:B))</f>
        <v>Autoabasto</v>
      </c>
      <c r="L3690" s="10">
        <f t="shared" si="2"/>
        <v>6</v>
      </c>
      <c r="M3690" s="10">
        <f t="shared" si="3"/>
        <v>5</v>
      </c>
      <c r="N3690" s="10">
        <f t="shared" si="4"/>
        <v>2</v>
      </c>
      <c r="O3690" s="10" t="str">
        <f t="array" ref="O3690">IFERROR(XLOOKUP(G3690,'Tipo de Carga'!A:A,'Tipo de Carga'!C:C))</f>
        <v>Diesel</v>
      </c>
    </row>
    <row r="3691">
      <c r="A3691" s="16">
        <v>1801.0</v>
      </c>
      <c r="B3691" s="10" t="str">
        <f t="array" ref="B3691">IFERROR(XLOOKUP(A3691,'Asignacion Feb'!A:A,'Asignacion Feb'!C:C))</f>
        <v>Sayer Full</v>
      </c>
      <c r="C3691" s="10" t="str">
        <f t="array" ref="C3691">IFERROR(XLOOKUP(A3691,'Asignacion Feb'!A:A,'Asignacion Feb'!B:B))</f>
        <v>EC-04</v>
      </c>
      <c r="D3691" s="28">
        <v>45693.0</v>
      </c>
      <c r="E3691" s="19" t="s">
        <v>276</v>
      </c>
      <c r="F3691" s="10" t="str">
        <f t="array" ref="F3691">IFERROR(XLOOKUP(E3691,Operadores!A:A,Operadores!B:B))</f>
        <v>DURMA01</v>
      </c>
      <c r="G3691" s="16" t="s">
        <v>103</v>
      </c>
      <c r="H3691" s="13">
        <v>26.09</v>
      </c>
      <c r="I3691" s="18">
        <v>138.0</v>
      </c>
      <c r="J3691" s="15">
        <f t="shared" si="5"/>
        <v>3600.42</v>
      </c>
      <c r="K3691" s="10" t="str">
        <f t="array" ref="K3691">IFERROR(XLOOKUP(G3691,'Tipo de Carga'!A:A,'Tipo de Carga'!B:B))</f>
        <v>Ticket</v>
      </c>
      <c r="L3691" s="10">
        <f t="shared" si="2"/>
        <v>6</v>
      </c>
      <c r="M3691" s="10">
        <f t="shared" si="3"/>
        <v>5</v>
      </c>
      <c r="N3691" s="10">
        <f t="shared" si="4"/>
        <v>2</v>
      </c>
      <c r="O3691" s="10" t="str">
        <f t="array" ref="O3691">IFERROR(XLOOKUP(G3691,'Tipo de Carga'!A:A,'Tipo de Carga'!C:C))</f>
        <v>Diesel</v>
      </c>
    </row>
    <row r="3692">
      <c r="A3692" s="16">
        <v>1887.0</v>
      </c>
      <c r="B3692" s="10" t="str">
        <f t="array" ref="B3692">IFERROR(XLOOKUP(A3692,'Asignacion Feb'!A:A,'Asignacion Feb'!C:C))</f>
        <v>Circuitos</v>
      </c>
      <c r="C3692" s="10" t="str">
        <f t="array" ref="C3692">IFERROR(XLOOKUP(A3692,'Asignacion Feb'!A:A,'Asignacion Feb'!B:B))</f>
        <v>EC-03</v>
      </c>
      <c r="D3692" s="28">
        <v>45693.0</v>
      </c>
      <c r="E3692" s="19" t="s">
        <v>375</v>
      </c>
      <c r="F3692" s="10" t="str">
        <f t="array" ref="F3692">IFERROR(XLOOKUP(E3692,Operadores!A:A,Operadores!B:B))</f>
        <v>NARCA</v>
      </c>
      <c r="G3692" s="16" t="s">
        <v>103</v>
      </c>
      <c r="H3692" s="13">
        <v>26.08</v>
      </c>
      <c r="I3692" s="18">
        <v>184.0</v>
      </c>
      <c r="J3692" s="15">
        <f t="shared" si="5"/>
        <v>4798.72</v>
      </c>
      <c r="K3692" s="10" t="str">
        <f t="array" ref="K3692">IFERROR(XLOOKUP(G3692,'Tipo de Carga'!A:A,'Tipo de Carga'!B:B))</f>
        <v>Ticket</v>
      </c>
      <c r="L3692" s="10">
        <f t="shared" si="2"/>
        <v>6</v>
      </c>
      <c r="M3692" s="10">
        <f t="shared" si="3"/>
        <v>5</v>
      </c>
      <c r="N3692" s="10">
        <f t="shared" si="4"/>
        <v>2</v>
      </c>
      <c r="O3692" s="10" t="str">
        <f t="array" ref="O3692">IFERROR(XLOOKUP(G3692,'Tipo de Carga'!A:A,'Tipo de Carga'!C:C))</f>
        <v>Diesel</v>
      </c>
    </row>
    <row r="3693">
      <c r="A3693" s="16">
        <v>2059.0</v>
      </c>
      <c r="B3693" s="10" t="str">
        <f t="array" ref="B3693">IFERROR(XLOOKUP(A3693,'Asignacion Feb'!A:A,'Asignacion Feb'!C:C))</f>
        <v>PISA Gdl</v>
      </c>
      <c r="C3693" s="10" t="str">
        <f t="array" ref="C3693">IFERROR(XLOOKUP(A3693,'Asignacion Feb'!A:A,'Asignacion Feb'!B:B))</f>
        <v>EC-06</v>
      </c>
      <c r="D3693" s="28">
        <v>45693.0</v>
      </c>
      <c r="E3693" s="19" t="s">
        <v>278</v>
      </c>
      <c r="F3693" s="10" t="str">
        <f t="array" ref="F3693">IFERROR(XLOOKUP(E3693,Operadores!A:A,Operadores!B:B))</f>
        <v>BUEOSC</v>
      </c>
      <c r="G3693" s="16" t="s">
        <v>103</v>
      </c>
      <c r="H3693" s="13">
        <v>26.99</v>
      </c>
      <c r="I3693" s="18">
        <v>408.0</v>
      </c>
      <c r="J3693" s="15">
        <f t="shared" si="5"/>
        <v>11011.92</v>
      </c>
      <c r="K3693" s="10" t="str">
        <f t="array" ref="K3693">IFERROR(XLOOKUP(G3693,'Tipo de Carga'!A:A,'Tipo de Carga'!B:B))</f>
        <v>Ticket</v>
      </c>
      <c r="L3693" s="10">
        <f t="shared" si="2"/>
        <v>6</v>
      </c>
      <c r="M3693" s="10">
        <f t="shared" si="3"/>
        <v>5</v>
      </c>
      <c r="N3693" s="10">
        <f t="shared" si="4"/>
        <v>2</v>
      </c>
      <c r="O3693" s="10" t="str">
        <f t="array" ref="O3693">IFERROR(XLOOKUP(G3693,'Tipo de Carga'!A:A,'Tipo de Carga'!C:C))</f>
        <v>Diesel</v>
      </c>
    </row>
    <row r="3694">
      <c r="A3694" s="16">
        <v>1938.0</v>
      </c>
      <c r="B3694" s="10" t="str">
        <f t="array" ref="B3694">IFERROR(XLOOKUP(A3694,'Asignacion Feb'!A:A,'Asignacion Feb'!C:C))</f>
        <v>Sayer Sencillo</v>
      </c>
      <c r="C3694" s="10" t="str">
        <f t="array" ref="C3694">IFERROR(XLOOKUP(A3694,'Asignacion Feb'!A:A,'Asignacion Feb'!B:B))</f>
        <v>EC-04</v>
      </c>
      <c r="D3694" s="28">
        <v>45693.0</v>
      </c>
      <c r="E3694" s="19" t="s">
        <v>256</v>
      </c>
      <c r="F3694" s="10" t="str">
        <f t="array" ref="F3694">IFERROR(XLOOKUP(E3694,Operadores!A:A,Operadores!B:B))</f>
        <v>SOSCA01</v>
      </c>
      <c r="G3694" s="16" t="s">
        <v>103</v>
      </c>
      <c r="H3694" s="13">
        <v>26.38</v>
      </c>
      <c r="I3694" s="18">
        <v>254.0</v>
      </c>
      <c r="J3694" s="15">
        <f t="shared" si="5"/>
        <v>6700.52</v>
      </c>
      <c r="K3694" s="10" t="str">
        <f t="array" ref="K3694">IFERROR(XLOOKUP(G3694,'Tipo de Carga'!A:A,'Tipo de Carga'!B:B))</f>
        <v>Ticket</v>
      </c>
      <c r="L3694" s="10">
        <f t="shared" si="2"/>
        <v>6</v>
      </c>
      <c r="M3694" s="10">
        <f t="shared" si="3"/>
        <v>5</v>
      </c>
      <c r="N3694" s="10">
        <f t="shared" si="4"/>
        <v>2</v>
      </c>
      <c r="O3694" s="10" t="str">
        <f t="array" ref="O3694">IFERROR(XLOOKUP(G3694,'Tipo de Carga'!A:A,'Tipo de Carga'!C:C))</f>
        <v>Diesel</v>
      </c>
    </row>
    <row r="3695">
      <c r="A3695" s="16" t="s">
        <v>228</v>
      </c>
      <c r="B3695" s="10" t="str">
        <f t="array" ref="B3695">IFERROR(XLOOKUP(A3695,'Asignacion Feb'!A:A,'Asignacion Feb'!C:C))</f>
        <v>Sayer Patios y T.</v>
      </c>
      <c r="C3695" s="10" t="str">
        <f t="array" ref="C3695">IFERROR(XLOOKUP(A3695,'Asignacion Feb'!A:A,'Asignacion Feb'!B:B))</f>
        <v>EC-04</v>
      </c>
      <c r="D3695" s="28">
        <v>45693.0</v>
      </c>
      <c r="E3695" s="19" t="s">
        <v>229</v>
      </c>
      <c r="F3695" s="10" t="str">
        <f t="array" ref="F3695">IFERROR(XLOOKUP(E3695,Operadores!A:A,Operadores!B:B))</f>
        <v>TAMDAV</v>
      </c>
      <c r="G3695" s="16" t="s">
        <v>103</v>
      </c>
      <c r="H3695" s="13">
        <v>26.29</v>
      </c>
      <c r="I3695" s="18">
        <v>270.0</v>
      </c>
      <c r="J3695" s="15">
        <f t="shared" si="5"/>
        <v>7098.3</v>
      </c>
      <c r="K3695" s="10" t="str">
        <f t="array" ref="K3695">IFERROR(XLOOKUP(G3695,'Tipo de Carga'!A:A,'Tipo de Carga'!B:B))</f>
        <v>Ticket</v>
      </c>
      <c r="L3695" s="10">
        <f t="shared" si="2"/>
        <v>6</v>
      </c>
      <c r="M3695" s="10">
        <f t="shared" si="3"/>
        <v>5</v>
      </c>
      <c r="N3695" s="10">
        <f t="shared" si="4"/>
        <v>2</v>
      </c>
      <c r="O3695" s="10" t="str">
        <f t="array" ref="O3695">IFERROR(XLOOKUP(G3695,'Tipo de Carga'!A:A,'Tipo de Carga'!C:C))</f>
        <v>Diesel</v>
      </c>
    </row>
    <row r="3696">
      <c r="A3696" s="16">
        <v>1938.0</v>
      </c>
      <c r="B3696" s="10" t="str">
        <f t="array" ref="B3696">IFERROR(XLOOKUP(A3696,'Asignacion Feb'!A:A,'Asignacion Feb'!C:C))</f>
        <v>Sayer Sencillo</v>
      </c>
      <c r="C3696" s="10" t="str">
        <f t="array" ref="C3696">IFERROR(XLOOKUP(A3696,'Asignacion Feb'!A:A,'Asignacion Feb'!B:B))</f>
        <v>EC-04</v>
      </c>
      <c r="D3696" s="28">
        <v>45693.0</v>
      </c>
      <c r="E3696" s="19" t="s">
        <v>256</v>
      </c>
      <c r="F3696" s="10" t="str">
        <f t="array" ref="F3696">IFERROR(XLOOKUP(E3696,Operadores!A:A,Operadores!B:B))</f>
        <v>SOSCA01</v>
      </c>
      <c r="G3696" s="16" t="s">
        <v>103</v>
      </c>
      <c r="H3696" s="13">
        <v>25.19</v>
      </c>
      <c r="I3696" s="18">
        <v>210.0</v>
      </c>
      <c r="J3696" s="15">
        <f t="shared" si="5"/>
        <v>5289.9</v>
      </c>
      <c r="K3696" s="10" t="str">
        <f t="array" ref="K3696">IFERROR(XLOOKUP(G3696,'Tipo de Carga'!A:A,'Tipo de Carga'!B:B))</f>
        <v>Ticket</v>
      </c>
      <c r="L3696" s="10">
        <f t="shared" si="2"/>
        <v>6</v>
      </c>
      <c r="M3696" s="10">
        <f t="shared" si="3"/>
        <v>5</v>
      </c>
      <c r="N3696" s="10">
        <f t="shared" si="4"/>
        <v>2</v>
      </c>
      <c r="O3696" s="10" t="str">
        <f t="array" ref="O3696">IFERROR(XLOOKUP(G3696,'Tipo de Carga'!A:A,'Tipo de Carga'!C:C))</f>
        <v>Diesel</v>
      </c>
    </row>
    <row r="3697">
      <c r="A3697" s="16">
        <v>1786.0</v>
      </c>
      <c r="B3697" s="10" t="str">
        <f t="array" ref="B3697">IFERROR(XLOOKUP(A3697,'Asignacion Feb'!A:A,'Asignacion Feb'!C:C))</f>
        <v>Sayer Sencillo</v>
      </c>
      <c r="C3697" s="10" t="str">
        <f t="array" ref="C3697">IFERROR(XLOOKUP(A3697,'Asignacion Feb'!A:A,'Asignacion Feb'!B:B))</f>
        <v>EC-04</v>
      </c>
      <c r="D3697" s="28">
        <v>45693.0</v>
      </c>
      <c r="E3697" s="19" t="s">
        <v>334</v>
      </c>
      <c r="F3697" s="10" t="str">
        <f t="array" ref="F3697">IFERROR(XLOOKUP(E3697,Operadores!A:A,Operadores!B:B))</f>
        <v>GARISM</v>
      </c>
      <c r="G3697" s="16" t="s">
        <v>103</v>
      </c>
      <c r="H3697" s="13">
        <v>25.19</v>
      </c>
      <c r="I3697" s="18">
        <v>107.0</v>
      </c>
      <c r="J3697" s="15">
        <f t="shared" si="5"/>
        <v>2695.33</v>
      </c>
      <c r="K3697" s="10" t="str">
        <f t="array" ref="K3697">IFERROR(XLOOKUP(G3697,'Tipo de Carga'!A:A,'Tipo de Carga'!B:B))</f>
        <v>Ticket</v>
      </c>
      <c r="L3697" s="10">
        <f t="shared" si="2"/>
        <v>6</v>
      </c>
      <c r="M3697" s="10">
        <f t="shared" si="3"/>
        <v>5</v>
      </c>
      <c r="N3697" s="10">
        <f t="shared" si="4"/>
        <v>2</v>
      </c>
      <c r="O3697" s="10" t="str">
        <f t="array" ref="O3697">IFERROR(XLOOKUP(G3697,'Tipo de Carga'!A:A,'Tipo de Carga'!C:C))</f>
        <v>Diesel</v>
      </c>
    </row>
    <row r="3698">
      <c r="A3698" s="16">
        <v>1800.0</v>
      </c>
      <c r="B3698" s="10" t="str">
        <f t="array" ref="B3698">IFERROR(XLOOKUP(A3698,'Asignacion Feb'!A:A,'Asignacion Feb'!C:C))</f>
        <v>Sayer Full</v>
      </c>
      <c r="C3698" s="10" t="str">
        <f t="array" ref="C3698">IFERROR(XLOOKUP(A3698,'Asignacion Feb'!A:A,'Asignacion Feb'!B:B))</f>
        <v>EC-04</v>
      </c>
      <c r="D3698" s="28">
        <v>45693.0</v>
      </c>
      <c r="E3698" s="19" t="s">
        <v>314</v>
      </c>
      <c r="F3698" s="10" t="str">
        <f t="array" ref="F3698">IFERROR(XLOOKUP(E3698,Operadores!A:A,Operadores!B:B))</f>
        <v>PERJU03</v>
      </c>
      <c r="G3698" s="16" t="s">
        <v>103</v>
      </c>
      <c r="H3698" s="13">
        <v>27.2</v>
      </c>
      <c r="I3698" s="18">
        <v>404.0</v>
      </c>
      <c r="J3698" s="15">
        <f t="shared" si="5"/>
        <v>10988.8</v>
      </c>
      <c r="K3698" s="10" t="str">
        <f t="array" ref="K3698">IFERROR(XLOOKUP(G3698,'Tipo de Carga'!A:A,'Tipo de Carga'!B:B))</f>
        <v>Ticket</v>
      </c>
      <c r="L3698" s="10">
        <f t="shared" si="2"/>
        <v>6</v>
      </c>
      <c r="M3698" s="10">
        <f t="shared" si="3"/>
        <v>5</v>
      </c>
      <c r="N3698" s="10">
        <f t="shared" si="4"/>
        <v>2</v>
      </c>
      <c r="O3698" s="10" t="str">
        <f t="array" ref="O3698">IFERROR(XLOOKUP(G3698,'Tipo de Carga'!A:A,'Tipo de Carga'!C:C))</f>
        <v>Diesel</v>
      </c>
    </row>
    <row r="3699">
      <c r="A3699" s="16">
        <v>1798.0</v>
      </c>
      <c r="B3699" s="10" t="str">
        <f t="array" ref="B3699">IFERROR(XLOOKUP(A3699,'Asignacion Feb'!A:A,'Asignacion Feb'!C:C))</f>
        <v>Wm Full</v>
      </c>
      <c r="C3699" s="10" t="str">
        <f t="array" ref="C3699">IFERROR(XLOOKUP(A3699,'Asignacion Feb'!A:A,'Asignacion Feb'!B:B))</f>
        <v>EC-08</v>
      </c>
      <c r="D3699" s="28">
        <v>45693.0</v>
      </c>
      <c r="E3699" s="19" t="s">
        <v>42</v>
      </c>
      <c r="F3699" s="10" t="str">
        <f t="array" ref="F3699">IFERROR(XLOOKUP(E3699,Operadores!A:A,Operadores!B:B))</f>
        <v>COPJAI</v>
      </c>
      <c r="G3699" s="16" t="s">
        <v>103</v>
      </c>
      <c r="H3699" s="13">
        <v>25.99</v>
      </c>
      <c r="I3699" s="18">
        <v>474.0</v>
      </c>
      <c r="J3699" s="15">
        <f t="shared" si="5"/>
        <v>12319.26</v>
      </c>
      <c r="K3699" s="10" t="str">
        <f t="array" ref="K3699">IFERROR(XLOOKUP(G3699,'Tipo de Carga'!A:A,'Tipo de Carga'!B:B))</f>
        <v>Ticket</v>
      </c>
      <c r="L3699" s="10">
        <f t="shared" si="2"/>
        <v>6</v>
      </c>
      <c r="M3699" s="10">
        <f t="shared" si="3"/>
        <v>5</v>
      </c>
      <c r="N3699" s="10">
        <f t="shared" si="4"/>
        <v>2</v>
      </c>
      <c r="O3699" s="10" t="str">
        <f t="array" ref="O3699">IFERROR(XLOOKUP(G3699,'Tipo de Carga'!A:A,'Tipo de Carga'!C:C))</f>
        <v>Diesel</v>
      </c>
    </row>
    <row r="3700">
      <c r="A3700" s="16">
        <v>1898.0</v>
      </c>
      <c r="B3700" s="10" t="str">
        <f t="array" ref="B3700">IFERROR(XLOOKUP(A3700,'Asignacion Feb'!A:A,'Asignacion Feb'!C:C))</f>
        <v>Full Liver</v>
      </c>
      <c r="C3700" s="10" t="str">
        <f t="array" ref="C3700">IFERROR(XLOOKUP(A3700,'Asignacion Feb'!A:A,'Asignacion Feb'!B:B))</f>
        <v>EC-01</v>
      </c>
      <c r="D3700" s="28">
        <v>45694.0</v>
      </c>
      <c r="E3700" s="16" t="s">
        <v>182</v>
      </c>
      <c r="F3700" s="10" t="str">
        <f t="array" ref="F3700">IFERROR(XLOOKUP(E3700,Operadores!A:A,Operadores!B:B))</f>
        <v>CASMA</v>
      </c>
      <c r="G3700" s="16" t="s">
        <v>17</v>
      </c>
      <c r="H3700" s="13">
        <v>19.79799</v>
      </c>
      <c r="I3700" s="18">
        <v>553.25</v>
      </c>
      <c r="J3700" s="15">
        <f t="shared" si="5"/>
        <v>10953.23797</v>
      </c>
      <c r="K3700" s="10" t="str">
        <f t="array" ref="K3700">IFERROR(XLOOKUP(G3700,'Tipo de Carga'!A:A,'Tipo de Carga'!B:B))</f>
        <v>Autoabasto</v>
      </c>
      <c r="L3700" s="10">
        <f t="shared" si="2"/>
        <v>6</v>
      </c>
      <c r="M3700" s="10">
        <f t="shared" si="3"/>
        <v>6</v>
      </c>
      <c r="N3700" s="10">
        <f t="shared" si="4"/>
        <v>2</v>
      </c>
      <c r="O3700" s="10" t="str">
        <f t="array" ref="O3700">IFERROR(XLOOKUP(G3700,'Tipo de Carga'!A:A,'Tipo de Carga'!C:C))</f>
        <v>Diesel</v>
      </c>
    </row>
    <row r="3701">
      <c r="A3701" s="16">
        <v>1795.0</v>
      </c>
      <c r="B3701" s="10" t="str">
        <f t="array" ref="B3701">IFERROR(XLOOKUP(A3701,'Asignacion Feb'!A:A,'Asignacion Feb'!C:C))</f>
        <v>Pilgrims Tepo</v>
      </c>
      <c r="C3701" s="10" t="str">
        <f t="array" ref="C3701">IFERROR(XLOOKUP(A3701,'Asignacion Feb'!A:A,'Asignacion Feb'!B:B))</f>
        <v>EC-02</v>
      </c>
      <c r="D3701" s="28">
        <v>45694.0</v>
      </c>
      <c r="E3701" s="16" t="s">
        <v>56</v>
      </c>
      <c r="F3701" s="10" t="str">
        <f t="array" ref="F3701">IFERROR(XLOOKUP(E3701,Operadores!A:A,Operadores!B:B))</f>
        <v>MAREVA</v>
      </c>
      <c r="G3701" s="16" t="s">
        <v>17</v>
      </c>
      <c r="H3701" s="13">
        <v>19.79799</v>
      </c>
      <c r="I3701" s="18">
        <v>123.4</v>
      </c>
      <c r="J3701" s="15">
        <f t="shared" si="5"/>
        <v>2443.071966</v>
      </c>
      <c r="K3701" s="10" t="str">
        <f t="array" ref="K3701">IFERROR(XLOOKUP(G3701,'Tipo de Carga'!A:A,'Tipo de Carga'!B:B))</f>
        <v>Autoabasto</v>
      </c>
      <c r="L3701" s="10">
        <f t="shared" si="2"/>
        <v>6</v>
      </c>
      <c r="M3701" s="10">
        <f t="shared" si="3"/>
        <v>6</v>
      </c>
      <c r="N3701" s="10">
        <f t="shared" si="4"/>
        <v>2</v>
      </c>
      <c r="O3701" s="10" t="str">
        <f t="array" ref="O3701">IFERROR(XLOOKUP(G3701,'Tipo de Carga'!A:A,'Tipo de Carga'!C:C))</f>
        <v>Diesel</v>
      </c>
    </row>
    <row r="3702">
      <c r="A3702" s="16">
        <v>1990.0</v>
      </c>
      <c r="B3702" s="10" t="str">
        <f t="array" ref="B3702">IFERROR(XLOOKUP(A3702,'Asignacion Feb'!A:A,'Asignacion Feb'!C:C))</f>
        <v>MeLi asignado SD</v>
      </c>
      <c r="C3702" s="10" t="str">
        <f t="array" ref="C3702">IFERROR(XLOOKUP(A3702,'Asignacion Feb'!A:A,'Asignacion Feb'!B:B))</f>
        <v>EC-05</v>
      </c>
      <c r="D3702" s="28">
        <v>45694.0</v>
      </c>
      <c r="E3702" s="16" t="s">
        <v>191</v>
      </c>
      <c r="F3702" s="10" t="str">
        <f t="array" ref="F3702">IFERROR(XLOOKUP(E3702,Operadores!A:A,Operadores!B:B))</f>
        <v>MENCAX</v>
      </c>
      <c r="G3702" s="16" t="s">
        <v>17</v>
      </c>
      <c r="H3702" s="13">
        <v>19.79799</v>
      </c>
      <c r="I3702" s="18">
        <v>546.42</v>
      </c>
      <c r="J3702" s="15">
        <f t="shared" si="5"/>
        <v>10818.0177</v>
      </c>
      <c r="K3702" s="10" t="str">
        <f t="array" ref="K3702">IFERROR(XLOOKUP(G3702,'Tipo de Carga'!A:A,'Tipo de Carga'!B:B))</f>
        <v>Autoabasto</v>
      </c>
      <c r="L3702" s="10">
        <f t="shared" si="2"/>
        <v>6</v>
      </c>
      <c r="M3702" s="10">
        <f t="shared" si="3"/>
        <v>6</v>
      </c>
      <c r="N3702" s="10">
        <f t="shared" si="4"/>
        <v>2</v>
      </c>
      <c r="O3702" s="10" t="str">
        <f t="array" ref="O3702">IFERROR(XLOOKUP(G3702,'Tipo de Carga'!A:A,'Tipo de Carga'!C:C))</f>
        <v>Diesel</v>
      </c>
    </row>
    <row r="3703">
      <c r="A3703" s="16">
        <v>1902.0</v>
      </c>
      <c r="B3703" s="10" t="str">
        <f t="array" ref="B3703">IFERROR(XLOOKUP(A3703,'Asignacion Feb'!A:A,'Asignacion Feb'!C:C))</f>
        <v>Pipas</v>
      </c>
      <c r="C3703" s="10" t="str">
        <f t="array" ref="C3703">IFERROR(XLOOKUP(A3703,'Asignacion Feb'!A:A,'Asignacion Feb'!B:B))</f>
        <v>EC-02</v>
      </c>
      <c r="D3703" s="28">
        <v>45694.0</v>
      </c>
      <c r="E3703" s="16" t="s">
        <v>378</v>
      </c>
      <c r="F3703" s="10" t="str">
        <f t="array" ref="F3703">IFERROR(XLOOKUP(E3703,Operadores!A:A,Operadores!B:B))</f>
        <v>RUICRU</v>
      </c>
      <c r="G3703" s="16" t="s">
        <v>17</v>
      </c>
      <c r="H3703" s="13">
        <v>19.79799</v>
      </c>
      <c r="I3703" s="18">
        <v>122.13</v>
      </c>
      <c r="J3703" s="15">
        <f t="shared" si="5"/>
        <v>2417.928519</v>
      </c>
      <c r="K3703" s="10" t="str">
        <f t="array" ref="K3703">IFERROR(XLOOKUP(G3703,'Tipo de Carga'!A:A,'Tipo de Carga'!B:B))</f>
        <v>Autoabasto</v>
      </c>
      <c r="L3703" s="10">
        <f t="shared" si="2"/>
        <v>6</v>
      </c>
      <c r="M3703" s="10">
        <f t="shared" si="3"/>
        <v>6</v>
      </c>
      <c r="N3703" s="10">
        <f t="shared" si="4"/>
        <v>2</v>
      </c>
      <c r="O3703" s="10" t="str">
        <f t="array" ref="O3703">IFERROR(XLOOKUP(G3703,'Tipo de Carga'!A:A,'Tipo de Carga'!C:C))</f>
        <v>Diesel</v>
      </c>
    </row>
    <row r="3704">
      <c r="A3704" s="16">
        <v>1949.0</v>
      </c>
      <c r="B3704" s="10" t="str">
        <f t="array" ref="B3704">IFERROR(XLOOKUP(A3704,'Asignacion Feb'!A:A,'Asignacion Feb'!C:C))</f>
        <v>MeLi asignado SD</v>
      </c>
      <c r="C3704" s="10" t="str">
        <f t="array" ref="C3704">IFERROR(XLOOKUP(A3704,'Asignacion Feb'!A:A,'Asignacion Feb'!B:B))</f>
        <v>EC-05</v>
      </c>
      <c r="D3704" s="28">
        <v>45694.0</v>
      </c>
      <c r="E3704" s="16" t="s">
        <v>195</v>
      </c>
      <c r="F3704" s="10" t="str">
        <f t="array" ref="F3704">IFERROR(XLOOKUP(E3704,Operadores!A:A,Operadores!B:B))</f>
        <v>MUÑJU</v>
      </c>
      <c r="G3704" s="16" t="s">
        <v>17</v>
      </c>
      <c r="H3704" s="13">
        <v>19.79799</v>
      </c>
      <c r="I3704" s="18">
        <v>355.47</v>
      </c>
      <c r="J3704" s="15">
        <f t="shared" si="5"/>
        <v>7037.591505</v>
      </c>
      <c r="K3704" s="10" t="str">
        <f t="array" ref="K3704">IFERROR(XLOOKUP(G3704,'Tipo de Carga'!A:A,'Tipo de Carga'!B:B))</f>
        <v>Autoabasto</v>
      </c>
      <c r="L3704" s="10">
        <f t="shared" si="2"/>
        <v>6</v>
      </c>
      <c r="M3704" s="10">
        <f t="shared" si="3"/>
        <v>6</v>
      </c>
      <c r="N3704" s="10">
        <f t="shared" si="4"/>
        <v>2</v>
      </c>
      <c r="O3704" s="10" t="str">
        <f t="array" ref="O3704">IFERROR(XLOOKUP(G3704,'Tipo de Carga'!A:A,'Tipo de Carga'!C:C))</f>
        <v>Diesel</v>
      </c>
    </row>
    <row r="3705">
      <c r="A3705" s="16">
        <v>1956.0</v>
      </c>
      <c r="B3705" s="10" t="str">
        <f t="array" ref="B3705">IFERROR(XLOOKUP(A3705,'Asignacion Feb'!A:A,'Asignacion Feb'!C:C))</f>
        <v>MeLi asignado SD</v>
      </c>
      <c r="C3705" s="10" t="str">
        <f t="array" ref="C3705">IFERROR(XLOOKUP(A3705,'Asignacion Feb'!A:A,'Asignacion Feb'!B:B))</f>
        <v>EC-05</v>
      </c>
      <c r="D3705" s="28">
        <v>45694.0</v>
      </c>
      <c r="E3705" s="16" t="s">
        <v>38</v>
      </c>
      <c r="F3705" s="10" t="str">
        <f t="array" ref="F3705">IFERROR(XLOOKUP(E3705,Operadores!A:A,Operadores!B:B))</f>
        <v>BENMAX</v>
      </c>
      <c r="G3705" s="16" t="s">
        <v>17</v>
      </c>
      <c r="H3705" s="13">
        <v>19.79799</v>
      </c>
      <c r="I3705" s="18">
        <v>360.02</v>
      </c>
      <c r="J3705" s="15">
        <f t="shared" si="5"/>
        <v>7127.67236</v>
      </c>
      <c r="K3705" s="10" t="str">
        <f t="array" ref="K3705">IFERROR(XLOOKUP(G3705,'Tipo de Carga'!A:A,'Tipo de Carga'!B:B))</f>
        <v>Autoabasto</v>
      </c>
      <c r="L3705" s="10">
        <f t="shared" si="2"/>
        <v>6</v>
      </c>
      <c r="M3705" s="10">
        <f t="shared" si="3"/>
        <v>6</v>
      </c>
      <c r="N3705" s="10">
        <f t="shared" si="4"/>
        <v>2</v>
      </c>
      <c r="O3705" s="10" t="str">
        <f t="array" ref="O3705">IFERROR(XLOOKUP(G3705,'Tipo de Carga'!A:A,'Tipo de Carga'!C:C))</f>
        <v>Diesel</v>
      </c>
    </row>
    <row r="3706">
      <c r="A3706" s="16">
        <v>1855.0</v>
      </c>
      <c r="B3706" s="10" t="str">
        <f t="array" ref="B3706">IFERROR(XLOOKUP(A3706,'Asignacion Feb'!A:A,'Asignacion Feb'!C:C))</f>
        <v>Circuitos</v>
      </c>
      <c r="C3706" s="10" t="str">
        <f t="array" ref="C3706">IFERROR(XLOOKUP(A3706,'Asignacion Feb'!A:A,'Asignacion Feb'!B:B))</f>
        <v>EC-03</v>
      </c>
      <c r="D3706" s="28">
        <v>45694.0</v>
      </c>
      <c r="E3706" s="16" t="s">
        <v>62</v>
      </c>
      <c r="F3706" s="10" t="str">
        <f t="array" ref="F3706">IFERROR(XLOOKUP(E3706,Operadores!A:A,Operadores!B:B))</f>
        <v>REYPED</v>
      </c>
      <c r="G3706" s="16" t="s">
        <v>17</v>
      </c>
      <c r="H3706" s="13">
        <v>19.79799</v>
      </c>
      <c r="I3706" s="18">
        <v>349.53</v>
      </c>
      <c r="J3706" s="15">
        <f t="shared" si="5"/>
        <v>6919.991445</v>
      </c>
      <c r="K3706" s="10" t="str">
        <f t="array" ref="K3706">IFERROR(XLOOKUP(G3706,'Tipo de Carga'!A:A,'Tipo de Carga'!B:B))</f>
        <v>Autoabasto</v>
      </c>
      <c r="L3706" s="10">
        <f t="shared" si="2"/>
        <v>6</v>
      </c>
      <c r="M3706" s="10">
        <f t="shared" si="3"/>
        <v>6</v>
      </c>
      <c r="N3706" s="10">
        <f t="shared" si="4"/>
        <v>2</v>
      </c>
      <c r="O3706" s="10" t="str">
        <f t="array" ref="O3706">IFERROR(XLOOKUP(G3706,'Tipo de Carga'!A:A,'Tipo de Carga'!C:C))</f>
        <v>Diesel</v>
      </c>
    </row>
    <row r="3707">
      <c r="A3707" s="16">
        <v>1951.0</v>
      </c>
      <c r="B3707" s="10" t="str">
        <f t="array" ref="B3707">IFERROR(XLOOKUP(A3707,'Asignacion Feb'!A:A,'Asignacion Feb'!C:C))</f>
        <v>MeLi asignado SD</v>
      </c>
      <c r="C3707" s="10" t="str">
        <f t="array" ref="C3707">IFERROR(XLOOKUP(A3707,'Asignacion Feb'!A:A,'Asignacion Feb'!B:B))</f>
        <v>EC-05</v>
      </c>
      <c r="D3707" s="28">
        <v>45694.0</v>
      </c>
      <c r="E3707" s="16" t="s">
        <v>119</v>
      </c>
      <c r="F3707" s="10" t="str">
        <f t="array" ref="F3707">IFERROR(XLOOKUP(E3707,Operadores!A:A,Operadores!B:B))</f>
        <v>HERJOS08</v>
      </c>
      <c r="G3707" s="16" t="s">
        <v>17</v>
      </c>
      <c r="H3707" s="13">
        <v>19.79799</v>
      </c>
      <c r="I3707" s="18">
        <v>685.5</v>
      </c>
      <c r="J3707" s="15">
        <f t="shared" si="5"/>
        <v>13571.52215</v>
      </c>
      <c r="K3707" s="10" t="str">
        <f t="array" ref="K3707">IFERROR(XLOOKUP(G3707,'Tipo de Carga'!A:A,'Tipo de Carga'!B:B))</f>
        <v>Autoabasto</v>
      </c>
      <c r="L3707" s="10">
        <f t="shared" si="2"/>
        <v>6</v>
      </c>
      <c r="M3707" s="10">
        <f t="shared" si="3"/>
        <v>6</v>
      </c>
      <c r="N3707" s="10">
        <f t="shared" si="4"/>
        <v>2</v>
      </c>
      <c r="O3707" s="10" t="str">
        <f t="array" ref="O3707">IFERROR(XLOOKUP(G3707,'Tipo de Carga'!A:A,'Tipo de Carga'!C:C))</f>
        <v>Diesel</v>
      </c>
    </row>
    <row r="3708">
      <c r="A3708" s="16">
        <v>2006.0</v>
      </c>
      <c r="B3708" s="10" t="str">
        <f t="array" ref="B3708">IFERROR(XLOOKUP(A3708,'Asignacion Feb'!A:A,'Asignacion Feb'!C:C))</f>
        <v>MeLi Dedicado Merida</v>
      </c>
      <c r="C3708" s="10" t="str">
        <f t="array" ref="C3708">IFERROR(XLOOKUP(A3708,'Asignacion Feb'!A:A,'Asignacion Feb'!B:B))</f>
        <v>EC-05</v>
      </c>
      <c r="D3708" s="28">
        <v>45694.0</v>
      </c>
      <c r="E3708" s="16" t="s">
        <v>452</v>
      </c>
      <c r="F3708" s="10" t="str">
        <f t="array" ref="F3708">IFERROR(XLOOKUP(E3708,Operadores!A:A,Operadores!B:B))</f>
        <v>GARMAR02</v>
      </c>
      <c r="G3708" s="16" t="s">
        <v>17</v>
      </c>
      <c r="H3708" s="13">
        <v>19.79799</v>
      </c>
      <c r="I3708" s="18">
        <v>303.67</v>
      </c>
      <c r="J3708" s="15">
        <f t="shared" si="5"/>
        <v>6012.055623</v>
      </c>
      <c r="K3708" s="10" t="str">
        <f t="array" ref="K3708">IFERROR(XLOOKUP(G3708,'Tipo de Carga'!A:A,'Tipo de Carga'!B:B))</f>
        <v>Autoabasto</v>
      </c>
      <c r="L3708" s="10">
        <f t="shared" si="2"/>
        <v>6</v>
      </c>
      <c r="M3708" s="10">
        <f t="shared" si="3"/>
        <v>6</v>
      </c>
      <c r="N3708" s="10">
        <f t="shared" si="4"/>
        <v>2</v>
      </c>
      <c r="O3708" s="10" t="str">
        <f t="array" ref="O3708">IFERROR(XLOOKUP(G3708,'Tipo de Carga'!A:A,'Tipo de Carga'!C:C))</f>
        <v>Diesel</v>
      </c>
    </row>
    <row r="3709">
      <c r="A3709" s="16">
        <v>2016.0</v>
      </c>
      <c r="B3709" s="10" t="str">
        <f t="array" ref="B3709">IFERROR(XLOOKUP(A3709,'Asignacion Feb'!A:A,'Asignacion Feb'!C:C))</f>
        <v>MeLi asignado SD</v>
      </c>
      <c r="C3709" s="10" t="str">
        <f t="array" ref="C3709">IFERROR(XLOOKUP(A3709,'Asignacion Feb'!A:A,'Asignacion Feb'!B:B))</f>
        <v>EC-05</v>
      </c>
      <c r="D3709" s="28">
        <v>45694.0</v>
      </c>
      <c r="E3709" s="16" t="s">
        <v>419</v>
      </c>
      <c r="F3709" s="10" t="str">
        <f t="array" ref="F3709">IFERROR(XLOOKUP(E3709,Operadores!A:A,Operadores!B:B))</f>
        <v>SILAL</v>
      </c>
      <c r="G3709" s="16" t="s">
        <v>17</v>
      </c>
      <c r="H3709" s="13">
        <v>19.79799</v>
      </c>
      <c r="I3709" s="18">
        <v>223.87</v>
      </c>
      <c r="J3709" s="15">
        <f t="shared" si="5"/>
        <v>4432.176021</v>
      </c>
      <c r="K3709" s="10" t="str">
        <f t="array" ref="K3709">IFERROR(XLOOKUP(G3709,'Tipo de Carga'!A:A,'Tipo de Carga'!B:B))</f>
        <v>Autoabasto</v>
      </c>
      <c r="L3709" s="10">
        <f t="shared" si="2"/>
        <v>6</v>
      </c>
      <c r="M3709" s="10">
        <f t="shared" si="3"/>
        <v>6</v>
      </c>
      <c r="N3709" s="10">
        <f t="shared" si="4"/>
        <v>2</v>
      </c>
      <c r="O3709" s="10" t="str">
        <f t="array" ref="O3709">IFERROR(XLOOKUP(G3709,'Tipo de Carga'!A:A,'Tipo de Carga'!C:C))</f>
        <v>Diesel</v>
      </c>
    </row>
    <row r="3710">
      <c r="A3710" s="16">
        <v>1754.0</v>
      </c>
      <c r="B3710" s="10" t="str">
        <f t="array" ref="B3710">IFERROR(XLOOKUP(A3710,'Asignacion Feb'!A:A,'Asignacion Feb'!C:C))</f>
        <v>Pilgrims Tepo</v>
      </c>
      <c r="C3710" s="10" t="str">
        <f t="array" ref="C3710">IFERROR(XLOOKUP(A3710,'Asignacion Feb'!A:A,'Asignacion Feb'!B:B))</f>
        <v>EC-02</v>
      </c>
      <c r="D3710" s="28">
        <v>45694.0</v>
      </c>
      <c r="E3710" s="16" t="s">
        <v>122</v>
      </c>
      <c r="F3710" s="10" t="str">
        <f t="array" ref="F3710">IFERROR(XLOOKUP(E3710,Operadores!A:A,Operadores!B:B))</f>
        <v>SANCAR01</v>
      </c>
      <c r="G3710" s="16" t="s">
        <v>17</v>
      </c>
      <c r="H3710" s="13">
        <v>19.79799</v>
      </c>
      <c r="I3710" s="18">
        <v>179.54</v>
      </c>
      <c r="J3710" s="15">
        <f t="shared" si="5"/>
        <v>3554.531125</v>
      </c>
      <c r="K3710" s="10" t="str">
        <f t="array" ref="K3710">IFERROR(XLOOKUP(G3710,'Tipo de Carga'!A:A,'Tipo de Carga'!B:B))</f>
        <v>Autoabasto</v>
      </c>
      <c r="L3710" s="10">
        <f t="shared" si="2"/>
        <v>6</v>
      </c>
      <c r="M3710" s="10">
        <f t="shared" si="3"/>
        <v>6</v>
      </c>
      <c r="N3710" s="10">
        <f t="shared" si="4"/>
        <v>2</v>
      </c>
      <c r="O3710" s="10" t="str">
        <f t="array" ref="O3710">IFERROR(XLOOKUP(G3710,'Tipo de Carga'!A:A,'Tipo de Carga'!C:C))</f>
        <v>Diesel</v>
      </c>
    </row>
    <row r="3711">
      <c r="A3711" s="16">
        <v>1704.0</v>
      </c>
      <c r="B3711" s="10" t="str">
        <f t="array" ref="B3711">IFERROR(XLOOKUP(A3711,'Asignacion Feb'!A:A,'Asignacion Feb'!C:C))</f>
        <v>Pilgrims Tepo</v>
      </c>
      <c r="C3711" s="10" t="str">
        <f t="array" ref="C3711">IFERROR(XLOOKUP(A3711,'Asignacion Feb'!A:A,'Asignacion Feb'!B:B))</f>
        <v>EC-02</v>
      </c>
      <c r="D3711" s="28">
        <v>45694.0</v>
      </c>
      <c r="E3711" s="16" t="s">
        <v>55</v>
      </c>
      <c r="F3711" s="10" t="str">
        <f t="array" ref="F3711">IFERROR(XLOOKUP(E3711,Operadores!A:A,Operadores!B:B))</f>
        <v>DELJOS</v>
      </c>
      <c r="G3711" s="16" t="s">
        <v>17</v>
      </c>
      <c r="H3711" s="13">
        <v>19.79799</v>
      </c>
      <c r="I3711" s="18">
        <v>285.86</v>
      </c>
      <c r="J3711" s="15">
        <f t="shared" si="5"/>
        <v>5659.453421</v>
      </c>
      <c r="K3711" s="10" t="str">
        <f t="array" ref="K3711">IFERROR(XLOOKUP(G3711,'Tipo de Carga'!A:A,'Tipo de Carga'!B:B))</f>
        <v>Autoabasto</v>
      </c>
      <c r="L3711" s="10">
        <f t="shared" si="2"/>
        <v>6</v>
      </c>
      <c r="M3711" s="10">
        <f t="shared" si="3"/>
        <v>6</v>
      </c>
      <c r="N3711" s="10">
        <f t="shared" si="4"/>
        <v>2</v>
      </c>
      <c r="O3711" s="10" t="str">
        <f t="array" ref="O3711">IFERROR(XLOOKUP(G3711,'Tipo de Carga'!A:A,'Tipo de Carga'!C:C))</f>
        <v>Diesel</v>
      </c>
    </row>
    <row r="3712">
      <c r="A3712" s="16">
        <v>2029.0</v>
      </c>
      <c r="B3712" s="10" t="str">
        <f t="array" ref="B3712">IFERROR(XLOOKUP(A3712,'Asignacion Feb'!A:A,'Asignacion Feb'!C:C))</f>
        <v>MeLi Dedicado Merida</v>
      </c>
      <c r="C3712" s="10" t="str">
        <f t="array" ref="C3712">IFERROR(XLOOKUP(A3712,'Asignacion Feb'!A:A,'Asignacion Feb'!B:B))</f>
        <v>EC-05</v>
      </c>
      <c r="D3712" s="28">
        <v>45694.0</v>
      </c>
      <c r="E3712" s="16" t="s">
        <v>22</v>
      </c>
      <c r="F3712" s="10" t="str">
        <f t="array" ref="F3712">IFERROR(XLOOKUP(E3712,Operadores!A:A,Operadores!B:B))</f>
        <v>AGUMAU</v>
      </c>
      <c r="G3712" s="16" t="s">
        <v>17</v>
      </c>
      <c r="H3712" s="13">
        <v>19.79799</v>
      </c>
      <c r="I3712" s="18">
        <v>264.2</v>
      </c>
      <c r="J3712" s="15">
        <f t="shared" si="5"/>
        <v>5230.628958</v>
      </c>
      <c r="K3712" s="10" t="str">
        <f t="array" ref="K3712">IFERROR(XLOOKUP(G3712,'Tipo de Carga'!A:A,'Tipo de Carga'!B:B))</f>
        <v>Autoabasto</v>
      </c>
      <c r="L3712" s="10">
        <f t="shared" si="2"/>
        <v>6</v>
      </c>
      <c r="M3712" s="10">
        <f t="shared" si="3"/>
        <v>6</v>
      </c>
      <c r="N3712" s="10">
        <f t="shared" si="4"/>
        <v>2</v>
      </c>
      <c r="O3712" s="10" t="str">
        <f t="array" ref="O3712">IFERROR(XLOOKUP(G3712,'Tipo de Carga'!A:A,'Tipo de Carga'!C:C))</f>
        <v>Diesel</v>
      </c>
    </row>
    <row r="3713">
      <c r="A3713" s="16">
        <v>1689.0</v>
      </c>
      <c r="B3713" s="10" t="str">
        <f t="array" ref="B3713">IFERROR(XLOOKUP(A3713,'Asignacion Feb'!A:A,'Asignacion Feb'!C:C))</f>
        <v>Pilgrims Tepo</v>
      </c>
      <c r="C3713" s="10" t="str">
        <f t="array" ref="C3713">IFERROR(XLOOKUP(A3713,'Asignacion Feb'!A:A,'Asignacion Feb'!B:B))</f>
        <v>EC-02</v>
      </c>
      <c r="D3713" s="28">
        <v>45694.0</v>
      </c>
      <c r="E3713" s="16" t="s">
        <v>24</v>
      </c>
      <c r="F3713" s="10" t="str">
        <f t="array" ref="F3713">IFERROR(XLOOKUP(E3713,Operadores!A:A,Operadores!B:B))</f>
        <v>OROEDU</v>
      </c>
      <c r="G3713" s="16" t="s">
        <v>17</v>
      </c>
      <c r="H3713" s="13">
        <v>19.79799</v>
      </c>
      <c r="I3713" s="18">
        <v>249.42</v>
      </c>
      <c r="J3713" s="15">
        <f t="shared" si="5"/>
        <v>4938.014666</v>
      </c>
      <c r="K3713" s="10" t="str">
        <f t="array" ref="K3713">IFERROR(XLOOKUP(G3713,'Tipo de Carga'!A:A,'Tipo de Carga'!B:B))</f>
        <v>Autoabasto</v>
      </c>
      <c r="L3713" s="10">
        <f t="shared" si="2"/>
        <v>6</v>
      </c>
      <c r="M3713" s="10">
        <f t="shared" si="3"/>
        <v>6</v>
      </c>
      <c r="N3713" s="10">
        <f t="shared" si="4"/>
        <v>2</v>
      </c>
      <c r="O3713" s="10" t="str">
        <f t="array" ref="O3713">IFERROR(XLOOKUP(G3713,'Tipo de Carga'!A:A,'Tipo de Carga'!C:C))</f>
        <v>Diesel</v>
      </c>
    </row>
    <row r="3714">
      <c r="A3714" s="16">
        <v>1741.0</v>
      </c>
      <c r="B3714" s="10" t="str">
        <f t="array" ref="B3714">IFERROR(XLOOKUP(A3714,'Asignacion Feb'!A:A,'Asignacion Feb'!C:C))</f>
        <v>Hisense</v>
      </c>
      <c r="C3714" s="10" t="str">
        <f t="array" ref="C3714">IFERROR(XLOOKUP(A3714,'Asignacion Feb'!A:A,'Asignacion Feb'!B:B))</f>
        <v>EC-02</v>
      </c>
      <c r="D3714" s="28">
        <v>45694.0</v>
      </c>
      <c r="E3714" s="16" t="s">
        <v>117</v>
      </c>
      <c r="F3714" s="10" t="str">
        <f t="array" ref="F3714">IFERROR(XLOOKUP(E3714,Operadores!A:A,Operadores!B:B))</f>
        <v>GALSA</v>
      </c>
      <c r="G3714" s="16" t="s">
        <v>17</v>
      </c>
      <c r="H3714" s="13">
        <v>19.79799</v>
      </c>
      <c r="I3714" s="18">
        <v>380.0</v>
      </c>
      <c r="J3714" s="15">
        <f t="shared" si="5"/>
        <v>7523.2362</v>
      </c>
      <c r="K3714" s="10" t="str">
        <f t="array" ref="K3714">IFERROR(XLOOKUP(G3714,'Tipo de Carga'!A:A,'Tipo de Carga'!B:B))</f>
        <v>Autoabasto</v>
      </c>
      <c r="L3714" s="10">
        <f t="shared" si="2"/>
        <v>6</v>
      </c>
      <c r="M3714" s="10">
        <f t="shared" si="3"/>
        <v>6</v>
      </c>
      <c r="N3714" s="10">
        <f t="shared" si="4"/>
        <v>2</v>
      </c>
      <c r="O3714" s="10" t="str">
        <f t="array" ref="O3714">IFERROR(XLOOKUP(G3714,'Tipo de Carga'!A:A,'Tipo de Carga'!C:C))</f>
        <v>Diesel</v>
      </c>
    </row>
    <row r="3715">
      <c r="A3715" s="16">
        <v>1953.0</v>
      </c>
      <c r="B3715" s="10" t="str">
        <f t="array" ref="B3715">IFERROR(XLOOKUP(A3715,'Asignacion Feb'!A:A,'Asignacion Feb'!C:C))</f>
        <v>MeLi asignado SD</v>
      </c>
      <c r="C3715" s="10" t="str">
        <f t="array" ref="C3715">IFERROR(XLOOKUP(A3715,'Asignacion Feb'!A:A,'Asignacion Feb'!B:B))</f>
        <v>EC-05</v>
      </c>
      <c r="D3715" s="28">
        <v>45694.0</v>
      </c>
      <c r="E3715" s="16" t="s">
        <v>269</v>
      </c>
      <c r="F3715" s="10" t="str">
        <f t="array" ref="F3715">IFERROR(XLOOKUP(E3715,Operadores!A:A,Operadores!B:B))</f>
        <v>REDJUL</v>
      </c>
      <c r="G3715" s="16" t="s">
        <v>17</v>
      </c>
      <c r="H3715" s="13">
        <v>19.79799</v>
      </c>
      <c r="I3715" s="18">
        <v>642.25</v>
      </c>
      <c r="J3715" s="15">
        <f t="shared" si="5"/>
        <v>12715.25908</v>
      </c>
      <c r="K3715" s="10" t="str">
        <f t="array" ref="K3715">IFERROR(XLOOKUP(G3715,'Tipo de Carga'!A:A,'Tipo de Carga'!B:B))</f>
        <v>Autoabasto</v>
      </c>
      <c r="L3715" s="10">
        <f t="shared" si="2"/>
        <v>6</v>
      </c>
      <c r="M3715" s="10">
        <f t="shared" si="3"/>
        <v>6</v>
      </c>
      <c r="N3715" s="10">
        <f t="shared" si="4"/>
        <v>2</v>
      </c>
      <c r="O3715" s="10" t="str">
        <f t="array" ref="O3715">IFERROR(XLOOKUP(G3715,'Tipo de Carga'!A:A,'Tipo de Carga'!C:C))</f>
        <v>Diesel</v>
      </c>
    </row>
    <row r="3716">
      <c r="A3716" s="16">
        <v>1950.0</v>
      </c>
      <c r="B3716" s="10" t="str">
        <f t="array" ref="B3716">IFERROR(XLOOKUP(A3716,'Asignacion Feb'!A:A,'Asignacion Feb'!C:C))</f>
        <v>MeLi asignado SD</v>
      </c>
      <c r="C3716" s="10" t="str">
        <f t="array" ref="C3716">IFERROR(XLOOKUP(A3716,'Asignacion Feb'!A:A,'Asignacion Feb'!B:B))</f>
        <v>EC-05</v>
      </c>
      <c r="D3716" s="28">
        <v>45694.0</v>
      </c>
      <c r="E3716" s="16" t="s">
        <v>180</v>
      </c>
      <c r="F3716" s="10" t="str">
        <f t="array" ref="F3716">IFERROR(XLOOKUP(E3716,Operadores!A:A,Operadores!B:B))</f>
        <v>MAROSC</v>
      </c>
      <c r="G3716" s="16" t="s">
        <v>17</v>
      </c>
      <c r="H3716" s="13">
        <v>19.79799</v>
      </c>
      <c r="I3716" s="18">
        <v>348.32</v>
      </c>
      <c r="J3716" s="15">
        <f t="shared" si="5"/>
        <v>6896.035877</v>
      </c>
      <c r="K3716" s="10" t="str">
        <f t="array" ref="K3716">IFERROR(XLOOKUP(G3716,'Tipo de Carga'!A:A,'Tipo de Carga'!B:B))</f>
        <v>Autoabasto</v>
      </c>
      <c r="L3716" s="10">
        <f t="shared" si="2"/>
        <v>6</v>
      </c>
      <c r="M3716" s="10">
        <f t="shared" si="3"/>
        <v>6</v>
      </c>
      <c r="N3716" s="10">
        <f t="shared" si="4"/>
        <v>2</v>
      </c>
      <c r="O3716" s="10" t="str">
        <f t="array" ref="O3716">IFERROR(XLOOKUP(G3716,'Tipo de Carga'!A:A,'Tipo de Carga'!C:C))</f>
        <v>Diesel</v>
      </c>
    </row>
    <row r="3717">
      <c r="A3717" s="16">
        <v>2088.0</v>
      </c>
      <c r="B3717" s="10" t="str">
        <f t="array" ref="B3717">IFERROR(XLOOKUP(A3717,'Asignacion Feb'!A:A,'Asignacion Feb'!C:C))</f>
        <v>MeLi Ded Puebla</v>
      </c>
      <c r="C3717" s="10" t="str">
        <f t="array" ref="C3717">IFERROR(XLOOKUP(A3717,'Asignacion Feb'!A:A,'Asignacion Feb'!B:B))</f>
        <v>EC-05</v>
      </c>
      <c r="D3717" s="28">
        <v>45694.0</v>
      </c>
      <c r="E3717" s="16" t="s">
        <v>310</v>
      </c>
      <c r="F3717" s="10" t="str">
        <f t="array" ref="F3717">IFERROR(XLOOKUP(E3717,Operadores!A:A,Operadores!B:B))</f>
        <v>SANMA05</v>
      </c>
      <c r="G3717" s="16" t="s">
        <v>17</v>
      </c>
      <c r="H3717" s="13">
        <v>19.79799</v>
      </c>
      <c r="I3717" s="18">
        <v>438.14</v>
      </c>
      <c r="J3717" s="15">
        <f t="shared" si="5"/>
        <v>8674.291339</v>
      </c>
      <c r="K3717" s="10" t="str">
        <f t="array" ref="K3717">IFERROR(XLOOKUP(G3717,'Tipo de Carga'!A:A,'Tipo de Carga'!B:B))</f>
        <v>Autoabasto</v>
      </c>
      <c r="L3717" s="10">
        <f t="shared" si="2"/>
        <v>6</v>
      </c>
      <c r="M3717" s="10">
        <f t="shared" si="3"/>
        <v>6</v>
      </c>
      <c r="N3717" s="10">
        <f t="shared" si="4"/>
        <v>2</v>
      </c>
      <c r="O3717" s="10" t="str">
        <f t="array" ref="O3717">IFERROR(XLOOKUP(G3717,'Tipo de Carga'!A:A,'Tipo de Carga'!C:C))</f>
        <v>Diesel</v>
      </c>
    </row>
    <row r="3718">
      <c r="A3718" s="16" t="s">
        <v>325</v>
      </c>
      <c r="B3718" s="10" t="str">
        <f t="array" ref="B3718">IFERROR(XLOOKUP(A3718,'Asignacion Feb'!A:A,'Asignacion Feb'!C:C))</f>
        <v/>
      </c>
      <c r="C3718" s="10" t="str">
        <f t="array" ref="C3718">IFERROR(XLOOKUP(A3718,'Asignacion Feb'!A:A,'Asignacion Feb'!B:B))</f>
        <v/>
      </c>
      <c r="D3718" s="28">
        <v>45694.0</v>
      </c>
      <c r="E3718" s="16" t="s">
        <v>32</v>
      </c>
      <c r="F3718" s="10" t="str">
        <f t="array" ref="F3718">IFERROR(XLOOKUP(E3718,Operadores!A:A,Operadores!B:B))</f>
        <v>MTTO</v>
      </c>
      <c r="G3718" s="16" t="s">
        <v>17</v>
      </c>
      <c r="H3718" s="13">
        <v>19.79799</v>
      </c>
      <c r="I3718" s="18">
        <v>7.45</v>
      </c>
      <c r="J3718" s="15">
        <f t="shared" si="5"/>
        <v>147.4950255</v>
      </c>
      <c r="K3718" s="10" t="str">
        <f t="array" ref="K3718">IFERROR(XLOOKUP(G3718,'Tipo de Carga'!A:A,'Tipo de Carga'!B:B))</f>
        <v>Autoabasto</v>
      </c>
      <c r="L3718" s="10">
        <f t="shared" si="2"/>
        <v>6</v>
      </c>
      <c r="M3718" s="10">
        <f t="shared" si="3"/>
        <v>6</v>
      </c>
      <c r="N3718" s="10">
        <f t="shared" si="4"/>
        <v>2</v>
      </c>
      <c r="O3718" s="10" t="str">
        <f t="array" ref="O3718">IFERROR(XLOOKUP(G3718,'Tipo de Carga'!A:A,'Tipo de Carga'!C:C))</f>
        <v>Diesel</v>
      </c>
    </row>
    <row r="3719">
      <c r="A3719" s="16">
        <v>1688.0</v>
      </c>
      <c r="B3719" s="10" t="str">
        <f t="array" ref="B3719">IFERROR(XLOOKUP(A3719,'Asignacion Feb'!A:A,'Asignacion Feb'!C:C))</f>
        <v>Pilgrims Tepo</v>
      </c>
      <c r="C3719" s="10" t="str">
        <f t="array" ref="C3719">IFERROR(XLOOKUP(A3719,'Asignacion Feb'!A:A,'Asignacion Feb'!B:B))</f>
        <v>EC-02</v>
      </c>
      <c r="D3719" s="28">
        <v>45694.0</v>
      </c>
      <c r="E3719" s="16" t="s">
        <v>50</v>
      </c>
      <c r="F3719" s="10" t="str">
        <f t="array" ref="F3719">IFERROR(XLOOKUP(E3719,Operadores!A:A,Operadores!B:B))</f>
        <v>SANJUA07</v>
      </c>
      <c r="G3719" s="16" t="s">
        <v>17</v>
      </c>
      <c r="H3719" s="13">
        <v>19.79799</v>
      </c>
      <c r="I3719" s="18">
        <v>208.08</v>
      </c>
      <c r="J3719" s="15">
        <f t="shared" si="5"/>
        <v>4119.565759</v>
      </c>
      <c r="K3719" s="10" t="str">
        <f t="array" ref="K3719">IFERROR(XLOOKUP(G3719,'Tipo de Carga'!A:A,'Tipo de Carga'!B:B))</f>
        <v>Autoabasto</v>
      </c>
      <c r="L3719" s="10">
        <f t="shared" si="2"/>
        <v>6</v>
      </c>
      <c r="M3719" s="10">
        <f t="shared" si="3"/>
        <v>6</v>
      </c>
      <c r="N3719" s="10">
        <f t="shared" si="4"/>
        <v>2</v>
      </c>
      <c r="O3719" s="10" t="str">
        <f t="array" ref="O3719">IFERROR(XLOOKUP(G3719,'Tipo de Carga'!A:A,'Tipo de Carga'!C:C))</f>
        <v>Diesel</v>
      </c>
    </row>
    <row r="3720">
      <c r="A3720" s="16">
        <v>1821.0</v>
      </c>
      <c r="B3720" s="10" t="str">
        <f t="array" ref="B3720">IFERROR(XLOOKUP(A3720,'Asignacion Feb'!A:A,'Asignacion Feb'!C:C))</f>
        <v>Circuitos</v>
      </c>
      <c r="C3720" s="10" t="str">
        <f t="array" ref="C3720">IFERROR(XLOOKUP(A3720,'Asignacion Feb'!A:A,'Asignacion Feb'!B:B))</f>
        <v>EC-03</v>
      </c>
      <c r="D3720" s="28">
        <v>45694.0</v>
      </c>
      <c r="E3720" s="16" t="s">
        <v>20</v>
      </c>
      <c r="F3720" s="10" t="str">
        <f t="array" ref="F3720">IFERROR(XLOOKUP(E3720,Operadores!A:A,Operadores!B:B))</f>
        <v>BAULUI</v>
      </c>
      <c r="G3720" s="16" t="s">
        <v>17</v>
      </c>
      <c r="H3720" s="13">
        <v>19.79799</v>
      </c>
      <c r="I3720" s="18">
        <v>580.36</v>
      </c>
      <c r="J3720" s="15">
        <f t="shared" si="5"/>
        <v>11489.96148</v>
      </c>
      <c r="K3720" s="10" t="str">
        <f t="array" ref="K3720">IFERROR(XLOOKUP(G3720,'Tipo de Carga'!A:A,'Tipo de Carga'!B:B))</f>
        <v>Autoabasto</v>
      </c>
      <c r="L3720" s="10">
        <f t="shared" si="2"/>
        <v>6</v>
      </c>
      <c r="M3720" s="10">
        <f t="shared" si="3"/>
        <v>6</v>
      </c>
      <c r="N3720" s="10">
        <f t="shared" si="4"/>
        <v>2</v>
      </c>
      <c r="O3720" s="10" t="str">
        <f t="array" ref="O3720">IFERROR(XLOOKUP(G3720,'Tipo de Carga'!A:A,'Tipo de Carga'!C:C))</f>
        <v>Diesel</v>
      </c>
    </row>
    <row r="3721">
      <c r="A3721" s="16">
        <v>1683.0</v>
      </c>
      <c r="B3721" s="10" t="str">
        <f t="array" ref="B3721">IFERROR(XLOOKUP(A3721,'Asignacion Feb'!A:A,'Asignacion Feb'!C:C))</f>
        <v>Pilgrims Tepo</v>
      </c>
      <c r="C3721" s="10" t="str">
        <f t="array" ref="C3721">IFERROR(XLOOKUP(A3721,'Asignacion Feb'!A:A,'Asignacion Feb'!B:B))</f>
        <v>EC-02</v>
      </c>
      <c r="D3721" s="28">
        <v>45694.0</v>
      </c>
      <c r="E3721" s="16" t="s">
        <v>265</v>
      </c>
      <c r="F3721" s="10" t="str">
        <f t="array" ref="F3721">IFERROR(XLOOKUP(E3721,Operadores!A:A,Operadores!B:B))</f>
        <v>LEOJOS</v>
      </c>
      <c r="G3721" s="16" t="s">
        <v>17</v>
      </c>
      <c r="H3721" s="13">
        <v>19.79799</v>
      </c>
      <c r="I3721" s="18">
        <v>90.01</v>
      </c>
      <c r="J3721" s="15">
        <f t="shared" si="5"/>
        <v>1782.01708</v>
      </c>
      <c r="K3721" s="10" t="str">
        <f t="array" ref="K3721">IFERROR(XLOOKUP(G3721,'Tipo de Carga'!A:A,'Tipo de Carga'!B:B))</f>
        <v>Autoabasto</v>
      </c>
      <c r="L3721" s="10">
        <f t="shared" si="2"/>
        <v>6</v>
      </c>
      <c r="M3721" s="10">
        <f t="shared" si="3"/>
        <v>6</v>
      </c>
      <c r="N3721" s="10">
        <f t="shared" si="4"/>
        <v>2</v>
      </c>
      <c r="O3721" s="10" t="str">
        <f t="array" ref="O3721">IFERROR(XLOOKUP(G3721,'Tipo de Carga'!A:A,'Tipo de Carga'!C:C))</f>
        <v>Diesel</v>
      </c>
    </row>
    <row r="3722">
      <c r="A3722" s="16">
        <v>1851.0</v>
      </c>
      <c r="B3722" s="10" t="str">
        <f t="array" ref="B3722">IFERROR(XLOOKUP(A3722,'Asignacion Feb'!A:A,'Asignacion Feb'!C:C))</f>
        <v>Circuitos</v>
      </c>
      <c r="C3722" s="10" t="str">
        <f t="array" ref="C3722">IFERROR(XLOOKUP(A3722,'Asignacion Feb'!A:A,'Asignacion Feb'!B:B))</f>
        <v>EC-03</v>
      </c>
      <c r="D3722" s="28">
        <v>45694.0</v>
      </c>
      <c r="E3722" s="16" t="s">
        <v>36</v>
      </c>
      <c r="F3722" s="10" t="str">
        <f t="array" ref="F3722">IFERROR(XLOOKUP(E3722,Operadores!A:A,Operadores!B:B))</f>
        <v>ROJFEL</v>
      </c>
      <c r="G3722" s="16" t="s">
        <v>17</v>
      </c>
      <c r="H3722" s="13">
        <v>19.79799</v>
      </c>
      <c r="I3722" s="18">
        <v>830.46</v>
      </c>
      <c r="J3722" s="15">
        <f t="shared" si="5"/>
        <v>16441.43878</v>
      </c>
      <c r="K3722" s="10" t="str">
        <f t="array" ref="K3722">IFERROR(XLOOKUP(G3722,'Tipo de Carga'!A:A,'Tipo de Carga'!B:B))</f>
        <v>Autoabasto</v>
      </c>
      <c r="L3722" s="10">
        <f t="shared" si="2"/>
        <v>6</v>
      </c>
      <c r="M3722" s="10">
        <f t="shared" si="3"/>
        <v>6</v>
      </c>
      <c r="N3722" s="10">
        <f t="shared" si="4"/>
        <v>2</v>
      </c>
      <c r="O3722" s="10" t="str">
        <f t="array" ref="O3722">IFERROR(XLOOKUP(G3722,'Tipo de Carga'!A:A,'Tipo de Carga'!C:C))</f>
        <v>Diesel</v>
      </c>
    </row>
    <row r="3723">
      <c r="A3723" s="16">
        <v>1812.0</v>
      </c>
      <c r="B3723" s="10" t="str">
        <f t="array" ref="B3723">IFERROR(XLOOKUP(A3723,'Asignacion Feb'!A:A,'Asignacion Feb'!C:C))</f>
        <v>Patieros sucursal</v>
      </c>
      <c r="C3723" s="10" t="str">
        <f t="array" ref="C3723">IFERROR(XLOOKUP(A3723,'Asignacion Feb'!A:A,'Asignacion Feb'!B:B))</f>
        <v>EC-03</v>
      </c>
      <c r="D3723" s="28">
        <v>45694.0</v>
      </c>
      <c r="E3723" s="16" t="s">
        <v>201</v>
      </c>
      <c r="F3723" s="10" t="str">
        <f t="array" ref="F3723">IFERROR(XLOOKUP(E3723,Operadores!A:A,Operadores!B:B))</f>
        <v>REYVI01</v>
      </c>
      <c r="G3723" s="16" t="s">
        <v>17</v>
      </c>
      <c r="H3723" s="13">
        <v>19.79799</v>
      </c>
      <c r="I3723" s="18">
        <v>328.87</v>
      </c>
      <c r="J3723" s="15">
        <f t="shared" si="5"/>
        <v>6510.964971</v>
      </c>
      <c r="K3723" s="10" t="str">
        <f t="array" ref="K3723">IFERROR(XLOOKUP(G3723,'Tipo de Carga'!A:A,'Tipo de Carga'!B:B))</f>
        <v>Autoabasto</v>
      </c>
      <c r="L3723" s="10">
        <f t="shared" si="2"/>
        <v>6</v>
      </c>
      <c r="M3723" s="10">
        <f t="shared" si="3"/>
        <v>6</v>
      </c>
      <c r="N3723" s="10">
        <f t="shared" si="4"/>
        <v>2</v>
      </c>
      <c r="O3723" s="10" t="str">
        <f t="array" ref="O3723">IFERROR(XLOOKUP(G3723,'Tipo de Carga'!A:A,'Tipo de Carga'!C:C))</f>
        <v>Diesel</v>
      </c>
    </row>
    <row r="3724">
      <c r="A3724" s="16">
        <v>1849.0</v>
      </c>
      <c r="B3724" s="10" t="str">
        <f t="array" ref="B3724">IFERROR(XLOOKUP(A3724,'Asignacion Feb'!A:A,'Asignacion Feb'!C:C))</f>
        <v>Circuitos</v>
      </c>
      <c r="C3724" s="10" t="str">
        <f t="array" ref="C3724">IFERROR(XLOOKUP(A3724,'Asignacion Feb'!A:A,'Asignacion Feb'!B:B))</f>
        <v>EC-03</v>
      </c>
      <c r="D3724" s="28">
        <v>45694.0</v>
      </c>
      <c r="E3724" s="16" t="s">
        <v>208</v>
      </c>
      <c r="F3724" s="10" t="str">
        <f t="array" ref="F3724">IFERROR(XLOOKUP(E3724,Operadores!A:A,Operadores!B:B))</f>
        <v>MUÑGER</v>
      </c>
      <c r="G3724" s="16" t="s">
        <v>17</v>
      </c>
      <c r="H3724" s="13">
        <v>19.79799</v>
      </c>
      <c r="I3724" s="18">
        <v>660.03</v>
      </c>
      <c r="J3724" s="15">
        <f t="shared" si="5"/>
        <v>13067.26734</v>
      </c>
      <c r="K3724" s="10" t="str">
        <f t="array" ref="K3724">IFERROR(XLOOKUP(G3724,'Tipo de Carga'!A:A,'Tipo de Carga'!B:B))</f>
        <v>Autoabasto</v>
      </c>
      <c r="L3724" s="10">
        <f t="shared" si="2"/>
        <v>6</v>
      </c>
      <c r="M3724" s="10">
        <f t="shared" si="3"/>
        <v>6</v>
      </c>
      <c r="N3724" s="10">
        <f t="shared" si="4"/>
        <v>2</v>
      </c>
      <c r="O3724" s="10" t="str">
        <f t="array" ref="O3724">IFERROR(XLOOKUP(G3724,'Tipo de Carga'!A:A,'Tipo de Carga'!C:C))</f>
        <v>Diesel</v>
      </c>
    </row>
    <row r="3725">
      <c r="A3725" s="16">
        <v>2004.0</v>
      </c>
      <c r="B3725" s="10" t="str">
        <f t="array" ref="B3725">IFERROR(XLOOKUP(A3725,'Asignacion Feb'!A:A,'Asignacion Feb'!C:C))</f>
        <v>MeLi asignado SD</v>
      </c>
      <c r="C3725" s="10" t="str">
        <f t="array" ref="C3725">IFERROR(XLOOKUP(A3725,'Asignacion Feb'!A:A,'Asignacion Feb'!B:B))</f>
        <v>EC-05</v>
      </c>
      <c r="D3725" s="28">
        <v>45694.0</v>
      </c>
      <c r="E3725" s="16" t="s">
        <v>227</v>
      </c>
      <c r="F3725" s="10" t="str">
        <f t="array" ref="F3725">IFERROR(XLOOKUP(E3725,Operadores!A:A,Operadores!B:B))</f>
        <v>SANEUS</v>
      </c>
      <c r="G3725" s="16" t="s">
        <v>17</v>
      </c>
      <c r="H3725" s="13">
        <v>19.79799</v>
      </c>
      <c r="I3725" s="18">
        <v>311.57</v>
      </c>
      <c r="J3725" s="15">
        <f t="shared" si="5"/>
        <v>6168.459744</v>
      </c>
      <c r="K3725" s="10" t="str">
        <f t="array" ref="K3725">IFERROR(XLOOKUP(G3725,'Tipo de Carga'!A:A,'Tipo de Carga'!B:B))</f>
        <v>Autoabasto</v>
      </c>
      <c r="L3725" s="10">
        <f t="shared" si="2"/>
        <v>6</v>
      </c>
      <c r="M3725" s="10">
        <f t="shared" si="3"/>
        <v>6</v>
      </c>
      <c r="N3725" s="10">
        <f t="shared" si="4"/>
        <v>2</v>
      </c>
      <c r="O3725" s="10" t="str">
        <f t="array" ref="O3725">IFERROR(XLOOKUP(G3725,'Tipo de Carga'!A:A,'Tipo de Carga'!C:C))</f>
        <v>Diesel</v>
      </c>
    </row>
    <row r="3726">
      <c r="A3726" s="16">
        <v>2075.0</v>
      </c>
      <c r="B3726" s="10" t="str">
        <f t="array" ref="B3726">IFERROR(XLOOKUP(A3726,'Asignacion Feb'!A:A,'Asignacion Feb'!C:C))</f>
        <v>Hisense</v>
      </c>
      <c r="C3726" s="10" t="str">
        <f t="array" ref="C3726">IFERROR(XLOOKUP(A3726,'Asignacion Feb'!A:A,'Asignacion Feb'!B:B))</f>
        <v>EC-02</v>
      </c>
      <c r="D3726" s="28">
        <v>45694.0</v>
      </c>
      <c r="E3726" s="16" t="s">
        <v>117</v>
      </c>
      <c r="F3726" s="10" t="str">
        <f t="array" ref="F3726">IFERROR(XLOOKUP(E3726,Operadores!A:A,Operadores!B:B))</f>
        <v>GALSA</v>
      </c>
      <c r="G3726" s="16" t="s">
        <v>17</v>
      </c>
      <c r="H3726" s="13">
        <v>19.79799</v>
      </c>
      <c r="I3726" s="18">
        <v>329.37</v>
      </c>
      <c r="J3726" s="15">
        <f t="shared" si="5"/>
        <v>6520.863966</v>
      </c>
      <c r="K3726" s="10" t="str">
        <f t="array" ref="K3726">IFERROR(XLOOKUP(G3726,'Tipo de Carga'!A:A,'Tipo de Carga'!B:B))</f>
        <v>Autoabasto</v>
      </c>
      <c r="L3726" s="10">
        <f t="shared" si="2"/>
        <v>6</v>
      </c>
      <c r="M3726" s="10">
        <f t="shared" si="3"/>
        <v>6</v>
      </c>
      <c r="N3726" s="10">
        <f t="shared" si="4"/>
        <v>2</v>
      </c>
      <c r="O3726" s="10" t="str">
        <f t="array" ref="O3726">IFERROR(XLOOKUP(G3726,'Tipo de Carga'!A:A,'Tipo de Carga'!C:C))</f>
        <v>Diesel</v>
      </c>
    </row>
    <row r="3727">
      <c r="A3727" s="16">
        <v>2011.0</v>
      </c>
      <c r="B3727" s="10" t="str">
        <f t="array" ref="B3727">IFERROR(XLOOKUP(A3727,'Asignacion Feb'!A:A,'Asignacion Feb'!C:C))</f>
        <v>MeLi Asignado TD</v>
      </c>
      <c r="C3727" s="10" t="str">
        <f t="array" ref="C3727">IFERROR(XLOOKUP(A3727,'Asignacion Feb'!A:A,'Asignacion Feb'!B:B))</f>
        <v>EC-05</v>
      </c>
      <c r="D3727" s="28">
        <v>45694.0</v>
      </c>
      <c r="E3727" s="16" t="s">
        <v>30</v>
      </c>
      <c r="F3727" s="10" t="str">
        <f t="array" ref="F3727">IFERROR(XLOOKUP(E3727,Operadores!A:A,Operadores!B:B))</f>
        <v>GUEGAB</v>
      </c>
      <c r="G3727" s="16" t="s">
        <v>17</v>
      </c>
      <c r="H3727" s="13">
        <v>19.79799</v>
      </c>
      <c r="I3727" s="18">
        <v>398.02</v>
      </c>
      <c r="J3727" s="15">
        <f t="shared" si="5"/>
        <v>7879.99598</v>
      </c>
      <c r="K3727" s="10" t="str">
        <f t="array" ref="K3727">IFERROR(XLOOKUP(G3727,'Tipo de Carga'!A:A,'Tipo de Carga'!B:B))</f>
        <v>Autoabasto</v>
      </c>
      <c r="L3727" s="10">
        <f t="shared" si="2"/>
        <v>6</v>
      </c>
      <c r="M3727" s="10">
        <f t="shared" si="3"/>
        <v>6</v>
      </c>
      <c r="N3727" s="10">
        <f t="shared" si="4"/>
        <v>2</v>
      </c>
      <c r="O3727" s="10" t="str">
        <f t="array" ref="O3727">IFERROR(XLOOKUP(G3727,'Tipo de Carga'!A:A,'Tipo de Carga'!C:C))</f>
        <v>Diesel</v>
      </c>
    </row>
    <row r="3728">
      <c r="A3728" s="16">
        <v>1944.0</v>
      </c>
      <c r="B3728" s="10" t="str">
        <f t="array" ref="B3728">IFERROR(XLOOKUP(A3728,'Asignacion Feb'!A:A,'Asignacion Feb'!C:C))</f>
        <v>MeLi asignado SD</v>
      </c>
      <c r="C3728" s="10" t="str">
        <f t="array" ref="C3728">IFERROR(XLOOKUP(A3728,'Asignacion Feb'!A:A,'Asignacion Feb'!B:B))</f>
        <v>EC-05</v>
      </c>
      <c r="D3728" s="28">
        <v>45694.0</v>
      </c>
      <c r="E3728" s="16" t="s">
        <v>134</v>
      </c>
      <c r="F3728" s="10" t="str">
        <f t="array" ref="F3728">IFERROR(XLOOKUP(E3728,Operadores!A:A,Operadores!B:B))</f>
        <v>IBAJOS</v>
      </c>
      <c r="G3728" s="16" t="s">
        <v>17</v>
      </c>
      <c r="H3728" s="13">
        <v>19.79799</v>
      </c>
      <c r="I3728" s="18">
        <v>188.94</v>
      </c>
      <c r="J3728" s="15">
        <f t="shared" si="5"/>
        <v>3740.632231</v>
      </c>
      <c r="K3728" s="10" t="str">
        <f t="array" ref="K3728">IFERROR(XLOOKUP(G3728,'Tipo de Carga'!A:A,'Tipo de Carga'!B:B))</f>
        <v>Autoabasto</v>
      </c>
      <c r="L3728" s="10">
        <f t="shared" si="2"/>
        <v>6</v>
      </c>
      <c r="M3728" s="10">
        <f t="shared" si="3"/>
        <v>6</v>
      </c>
      <c r="N3728" s="10">
        <f t="shared" si="4"/>
        <v>2</v>
      </c>
      <c r="O3728" s="10" t="str">
        <f t="array" ref="O3728">IFERROR(XLOOKUP(G3728,'Tipo de Carga'!A:A,'Tipo de Carga'!C:C))</f>
        <v>Diesel</v>
      </c>
    </row>
    <row r="3729">
      <c r="A3729" s="16">
        <v>1774.0</v>
      </c>
      <c r="B3729" s="10" t="str">
        <f t="array" ref="B3729">IFERROR(XLOOKUP(A3729,'Asignacion Feb'!A:A,'Asignacion Feb'!C:C))</f>
        <v>Out</v>
      </c>
      <c r="C3729" s="10" t="str">
        <f t="array" ref="C3729">IFERROR(XLOOKUP(A3729,'Asignacion Feb'!A:A,'Asignacion Feb'!B:B))</f>
        <v>AF</v>
      </c>
      <c r="D3729" s="28">
        <v>45694.0</v>
      </c>
      <c r="E3729" s="16" t="s">
        <v>397</v>
      </c>
      <c r="F3729" s="10" t="str">
        <f t="array" ref="F3729">IFERROR(XLOOKUP(E3729,Operadores!A:A,Operadores!B:B))</f>
        <v>CASSA</v>
      </c>
      <c r="G3729" s="16" t="s">
        <v>17</v>
      </c>
      <c r="H3729" s="13">
        <v>19.79799</v>
      </c>
      <c r="I3729" s="18">
        <v>295.09</v>
      </c>
      <c r="J3729" s="15">
        <f t="shared" si="5"/>
        <v>5842.188869</v>
      </c>
      <c r="K3729" s="10" t="str">
        <f t="array" ref="K3729">IFERROR(XLOOKUP(G3729,'Tipo de Carga'!A:A,'Tipo de Carga'!B:B))</f>
        <v>Autoabasto</v>
      </c>
      <c r="L3729" s="10">
        <f t="shared" si="2"/>
        <v>6</v>
      </c>
      <c r="M3729" s="10">
        <f t="shared" si="3"/>
        <v>6</v>
      </c>
      <c r="N3729" s="10">
        <f t="shared" si="4"/>
        <v>2</v>
      </c>
      <c r="O3729" s="10" t="str">
        <f t="array" ref="O3729">IFERROR(XLOOKUP(G3729,'Tipo de Carga'!A:A,'Tipo de Carga'!C:C))</f>
        <v>Diesel</v>
      </c>
    </row>
    <row r="3730">
      <c r="A3730" s="16">
        <v>1960.0</v>
      </c>
      <c r="B3730" s="10" t="str">
        <f t="array" ref="B3730">IFERROR(XLOOKUP(A3730,'Asignacion Feb'!A:A,'Asignacion Feb'!C:C))</f>
        <v>MeLi asignado SD</v>
      </c>
      <c r="C3730" s="10" t="str">
        <f t="array" ref="C3730">IFERROR(XLOOKUP(A3730,'Asignacion Feb'!A:A,'Asignacion Feb'!B:B))</f>
        <v>EC-05</v>
      </c>
      <c r="D3730" s="28">
        <v>45694.0</v>
      </c>
      <c r="E3730" s="16" t="s">
        <v>53</v>
      </c>
      <c r="F3730" s="10" t="str">
        <f t="array" ref="F3730">IFERROR(XLOOKUP(E3730,Operadores!A:A,Operadores!B:B))</f>
        <v>CHAJUA</v>
      </c>
      <c r="G3730" s="16" t="s">
        <v>17</v>
      </c>
      <c r="H3730" s="13">
        <v>19.79799</v>
      </c>
      <c r="I3730" s="18">
        <v>216.15</v>
      </c>
      <c r="J3730" s="15">
        <f t="shared" si="5"/>
        <v>4279.335539</v>
      </c>
      <c r="K3730" s="10" t="str">
        <f t="array" ref="K3730">IFERROR(XLOOKUP(G3730,'Tipo de Carga'!A:A,'Tipo de Carga'!B:B))</f>
        <v>Autoabasto</v>
      </c>
      <c r="L3730" s="10">
        <f t="shared" si="2"/>
        <v>6</v>
      </c>
      <c r="M3730" s="10">
        <f t="shared" si="3"/>
        <v>6</v>
      </c>
      <c r="N3730" s="10">
        <f t="shared" si="4"/>
        <v>2</v>
      </c>
      <c r="O3730" s="10" t="str">
        <f t="array" ref="O3730">IFERROR(XLOOKUP(G3730,'Tipo de Carga'!A:A,'Tipo de Carga'!C:C))</f>
        <v>Diesel</v>
      </c>
    </row>
    <row r="3731">
      <c r="A3731" s="16">
        <v>2089.0</v>
      </c>
      <c r="B3731" s="10" t="str">
        <f t="array" ref="B3731">IFERROR(XLOOKUP(A3731,'Asignacion Feb'!A:A,'Asignacion Feb'!C:C))</f>
        <v>Circuitos</v>
      </c>
      <c r="C3731" s="10" t="str">
        <f t="array" ref="C3731">IFERROR(XLOOKUP(A3731,'Asignacion Feb'!A:A,'Asignacion Feb'!B:B))</f>
        <v>EC-03</v>
      </c>
      <c r="D3731" s="28">
        <v>45694.0</v>
      </c>
      <c r="E3731" s="16" t="s">
        <v>253</v>
      </c>
      <c r="F3731" s="10" t="str">
        <f t="array" ref="F3731">IFERROR(XLOOKUP(E3731,Operadores!A:A,Operadores!B:B))</f>
        <v>GALODI</v>
      </c>
      <c r="G3731" s="16" t="s">
        <v>17</v>
      </c>
      <c r="H3731" s="13">
        <v>19.79799</v>
      </c>
      <c r="I3731" s="18">
        <v>540.22</v>
      </c>
      <c r="J3731" s="15">
        <f t="shared" si="5"/>
        <v>10695.27016</v>
      </c>
      <c r="K3731" s="10" t="str">
        <f t="array" ref="K3731">IFERROR(XLOOKUP(G3731,'Tipo de Carga'!A:A,'Tipo de Carga'!B:B))</f>
        <v>Autoabasto</v>
      </c>
      <c r="L3731" s="10">
        <f t="shared" si="2"/>
        <v>6</v>
      </c>
      <c r="M3731" s="10">
        <f t="shared" si="3"/>
        <v>6</v>
      </c>
      <c r="N3731" s="10">
        <f t="shared" si="4"/>
        <v>2</v>
      </c>
      <c r="O3731" s="10" t="str">
        <f t="array" ref="O3731">IFERROR(XLOOKUP(G3731,'Tipo de Carga'!A:A,'Tipo de Carga'!C:C))</f>
        <v>Diesel</v>
      </c>
    </row>
    <row r="3732">
      <c r="A3732" s="16">
        <v>1869.0</v>
      </c>
      <c r="B3732" s="10" t="str">
        <f t="array" ref="B3732">IFERROR(XLOOKUP(A3732,'Asignacion Feb'!A:A,'Asignacion Feb'!C:C))</f>
        <v>Circuitos</v>
      </c>
      <c r="C3732" s="10" t="str">
        <f t="array" ref="C3732">IFERROR(XLOOKUP(A3732,'Asignacion Feb'!A:A,'Asignacion Feb'!B:B))</f>
        <v>EC-03</v>
      </c>
      <c r="D3732" s="28">
        <v>45694.0</v>
      </c>
      <c r="E3732" s="16" t="s">
        <v>213</v>
      </c>
      <c r="F3732" s="10" t="str">
        <f t="array" ref="F3732">IFERROR(XLOOKUP(E3732,Operadores!A:A,Operadores!B:B))</f>
        <v>MERUBA</v>
      </c>
      <c r="G3732" s="16" t="s">
        <v>17</v>
      </c>
      <c r="H3732" s="13">
        <v>19.79799</v>
      </c>
      <c r="I3732" s="18">
        <v>327.32</v>
      </c>
      <c r="J3732" s="15">
        <f t="shared" si="5"/>
        <v>6480.278087</v>
      </c>
      <c r="K3732" s="10" t="str">
        <f t="array" ref="K3732">IFERROR(XLOOKUP(G3732,'Tipo de Carga'!A:A,'Tipo de Carga'!B:B))</f>
        <v>Autoabasto</v>
      </c>
      <c r="L3732" s="10">
        <f t="shared" si="2"/>
        <v>6</v>
      </c>
      <c r="M3732" s="10">
        <f t="shared" si="3"/>
        <v>6</v>
      </c>
      <c r="N3732" s="10">
        <f t="shared" si="4"/>
        <v>2</v>
      </c>
      <c r="O3732" s="10" t="str">
        <f t="array" ref="O3732">IFERROR(XLOOKUP(G3732,'Tipo de Carga'!A:A,'Tipo de Carga'!C:C))</f>
        <v>Diesel</v>
      </c>
    </row>
    <row r="3733">
      <c r="A3733" s="16">
        <v>2014.0</v>
      </c>
      <c r="B3733" s="10" t="str">
        <f t="array" ref="B3733">IFERROR(XLOOKUP(A3733,'Asignacion Feb'!A:A,'Asignacion Feb'!C:C))</f>
        <v>MeLi Asignado TD</v>
      </c>
      <c r="C3733" s="10" t="str">
        <f t="array" ref="C3733">IFERROR(XLOOKUP(A3733,'Asignacion Feb'!A:A,'Asignacion Feb'!B:B))</f>
        <v>EC-05</v>
      </c>
      <c r="D3733" s="28">
        <v>45694.0</v>
      </c>
      <c r="E3733" s="16" t="s">
        <v>75</v>
      </c>
      <c r="F3733" s="10" t="str">
        <f t="array" ref="F3733">IFERROR(XLOOKUP(E3733,Operadores!A:A,Operadores!B:B))</f>
        <v>OLVJUA01</v>
      </c>
      <c r="G3733" s="16" t="s">
        <v>17</v>
      </c>
      <c r="H3733" s="13">
        <v>19.79799</v>
      </c>
      <c r="I3733" s="18">
        <v>555.35</v>
      </c>
      <c r="J3733" s="15">
        <f t="shared" si="5"/>
        <v>10994.81375</v>
      </c>
      <c r="K3733" s="10" t="str">
        <f t="array" ref="K3733">IFERROR(XLOOKUP(G3733,'Tipo de Carga'!A:A,'Tipo de Carga'!B:B))</f>
        <v>Autoabasto</v>
      </c>
      <c r="L3733" s="10">
        <f t="shared" si="2"/>
        <v>6</v>
      </c>
      <c r="M3733" s="10">
        <f t="shared" si="3"/>
        <v>6</v>
      </c>
      <c r="N3733" s="10">
        <f t="shared" si="4"/>
        <v>2</v>
      </c>
      <c r="O3733" s="10" t="str">
        <f t="array" ref="O3733">IFERROR(XLOOKUP(G3733,'Tipo de Carga'!A:A,'Tipo de Carga'!C:C))</f>
        <v>Diesel</v>
      </c>
    </row>
    <row r="3734">
      <c r="A3734" s="16">
        <v>2003.0</v>
      </c>
      <c r="B3734" s="10" t="str">
        <f t="array" ref="B3734">IFERROR(XLOOKUP(A3734,'Asignacion Feb'!A:A,'Asignacion Feb'!C:C))</f>
        <v>MeLi Dedicado TD</v>
      </c>
      <c r="C3734" s="10" t="str">
        <f t="array" ref="C3734">IFERROR(XLOOKUP(A3734,'Asignacion Feb'!A:A,'Asignacion Feb'!B:B))</f>
        <v>EC-05</v>
      </c>
      <c r="D3734" s="28">
        <v>45694.0</v>
      </c>
      <c r="E3734" s="16" t="s">
        <v>59</v>
      </c>
      <c r="F3734" s="10" t="str">
        <f t="array" ref="F3734">IFERROR(XLOOKUP(E3734,Operadores!A:A,Operadores!B:B))</f>
        <v>ESCJOR</v>
      </c>
      <c r="G3734" s="16" t="s">
        <v>17</v>
      </c>
      <c r="H3734" s="13">
        <v>19.79799</v>
      </c>
      <c r="I3734" s="18">
        <v>482.92</v>
      </c>
      <c r="J3734" s="15">
        <f t="shared" si="5"/>
        <v>9560.845331</v>
      </c>
      <c r="K3734" s="10" t="str">
        <f t="array" ref="K3734">IFERROR(XLOOKUP(G3734,'Tipo de Carga'!A:A,'Tipo de Carga'!B:B))</f>
        <v>Autoabasto</v>
      </c>
      <c r="L3734" s="10">
        <f t="shared" si="2"/>
        <v>6</v>
      </c>
      <c r="M3734" s="10">
        <f t="shared" si="3"/>
        <v>6</v>
      </c>
      <c r="N3734" s="10">
        <f t="shared" si="4"/>
        <v>2</v>
      </c>
      <c r="O3734" s="10" t="str">
        <f t="array" ref="O3734">IFERROR(XLOOKUP(G3734,'Tipo de Carga'!A:A,'Tipo de Carga'!C:C))</f>
        <v>Diesel</v>
      </c>
    </row>
    <row r="3735">
      <c r="A3735" s="16">
        <v>1831.0</v>
      </c>
      <c r="B3735" s="10" t="str">
        <f t="array" ref="B3735">IFERROR(XLOOKUP(A3735,'Asignacion Feb'!A:A,'Asignacion Feb'!C:C))</f>
        <v>Full Liver</v>
      </c>
      <c r="C3735" s="10" t="str">
        <f t="array" ref="C3735">IFERROR(XLOOKUP(A3735,'Asignacion Feb'!A:A,'Asignacion Feb'!B:B))</f>
        <v>EC-01</v>
      </c>
      <c r="D3735" s="28">
        <v>45694.0</v>
      </c>
      <c r="E3735" s="16" t="s">
        <v>444</v>
      </c>
      <c r="F3735" s="10" t="str">
        <f t="array" ref="F3735">IFERROR(XLOOKUP(E3735,Operadores!A:A,Operadores!B:B))</f>
        <v>SANJOS</v>
      </c>
      <c r="G3735" s="16" t="s">
        <v>17</v>
      </c>
      <c r="H3735" s="13">
        <v>19.79799</v>
      </c>
      <c r="I3735" s="18">
        <v>711.16</v>
      </c>
      <c r="J3735" s="15">
        <f t="shared" si="5"/>
        <v>14079.53857</v>
      </c>
      <c r="K3735" s="10" t="str">
        <f t="array" ref="K3735">IFERROR(XLOOKUP(G3735,'Tipo de Carga'!A:A,'Tipo de Carga'!B:B))</f>
        <v>Autoabasto</v>
      </c>
      <c r="L3735" s="10">
        <f t="shared" si="2"/>
        <v>6</v>
      </c>
      <c r="M3735" s="10">
        <f t="shared" si="3"/>
        <v>6</v>
      </c>
      <c r="N3735" s="10">
        <f t="shared" si="4"/>
        <v>2</v>
      </c>
      <c r="O3735" s="10" t="str">
        <f t="array" ref="O3735">IFERROR(XLOOKUP(G3735,'Tipo de Carga'!A:A,'Tipo de Carga'!C:C))</f>
        <v>Diesel</v>
      </c>
    </row>
    <row r="3736">
      <c r="A3736" s="16">
        <v>1724.0</v>
      </c>
      <c r="B3736" s="10" t="str">
        <f t="array" ref="B3736">IFERROR(XLOOKUP(A3736,'Asignacion Feb'!A:A,'Asignacion Feb'!C:C))</f>
        <v>Liverpool Local</v>
      </c>
      <c r="C3736" s="10" t="str">
        <f t="array" ref="C3736">IFERROR(XLOOKUP(A3736,'Asignacion Feb'!A:A,'Asignacion Feb'!B:B))</f>
        <v>EC-01</v>
      </c>
      <c r="D3736" s="28">
        <v>45694.0</v>
      </c>
      <c r="E3736" s="16" t="s">
        <v>144</v>
      </c>
      <c r="F3736" s="10" t="str">
        <f t="array" ref="F3736">IFERROR(XLOOKUP(E3736,Operadores!A:A,Operadores!B:B))</f>
        <v>MORLU01</v>
      </c>
      <c r="G3736" s="16" t="s">
        <v>17</v>
      </c>
      <c r="H3736" s="13">
        <v>19.79799</v>
      </c>
      <c r="I3736" s="18">
        <v>140.2</v>
      </c>
      <c r="J3736" s="15">
        <f t="shared" si="5"/>
        <v>2775.678198</v>
      </c>
      <c r="K3736" s="10" t="str">
        <f t="array" ref="K3736">IFERROR(XLOOKUP(G3736,'Tipo de Carga'!A:A,'Tipo de Carga'!B:B))</f>
        <v>Autoabasto</v>
      </c>
      <c r="L3736" s="10">
        <f t="shared" si="2"/>
        <v>6</v>
      </c>
      <c r="M3736" s="10">
        <f t="shared" si="3"/>
        <v>6</v>
      </c>
      <c r="N3736" s="10">
        <f t="shared" si="4"/>
        <v>2</v>
      </c>
      <c r="O3736" s="10" t="str">
        <f t="array" ref="O3736">IFERROR(XLOOKUP(G3736,'Tipo de Carga'!A:A,'Tipo de Carga'!C:C))</f>
        <v>Diesel</v>
      </c>
    </row>
    <row r="3737">
      <c r="A3737" s="16">
        <v>1899.0</v>
      </c>
      <c r="B3737" s="10" t="str">
        <f t="array" ref="B3737">IFERROR(XLOOKUP(A3737,'Asignacion Feb'!A:A,'Asignacion Feb'!C:C))</f>
        <v>Full Liver</v>
      </c>
      <c r="C3737" s="10" t="str">
        <f t="array" ref="C3737">IFERROR(XLOOKUP(A3737,'Asignacion Feb'!A:A,'Asignacion Feb'!B:B))</f>
        <v>EC-01</v>
      </c>
      <c r="D3737" s="28">
        <v>45694.0</v>
      </c>
      <c r="E3737" s="16" t="s">
        <v>324</v>
      </c>
      <c r="F3737" s="10" t="str">
        <f t="array" ref="F3737">IFERROR(XLOOKUP(E3737,Operadores!A:A,Operadores!B:B))</f>
        <v>VEROD</v>
      </c>
      <c r="G3737" s="16" t="s">
        <v>17</v>
      </c>
      <c r="H3737" s="13">
        <v>19.79799</v>
      </c>
      <c r="I3737" s="18">
        <v>704.36</v>
      </c>
      <c r="J3737" s="15">
        <f t="shared" si="5"/>
        <v>13944.91224</v>
      </c>
      <c r="K3737" s="10" t="str">
        <f t="array" ref="K3737">IFERROR(XLOOKUP(G3737,'Tipo de Carga'!A:A,'Tipo de Carga'!B:B))</f>
        <v>Autoabasto</v>
      </c>
      <c r="L3737" s="10">
        <f t="shared" si="2"/>
        <v>6</v>
      </c>
      <c r="M3737" s="10">
        <f t="shared" si="3"/>
        <v>6</v>
      </c>
      <c r="N3737" s="10">
        <f t="shared" si="4"/>
        <v>2</v>
      </c>
      <c r="O3737" s="10" t="str">
        <f t="array" ref="O3737">IFERROR(XLOOKUP(G3737,'Tipo de Carga'!A:A,'Tipo de Carga'!C:C))</f>
        <v>Diesel</v>
      </c>
    </row>
    <row r="3738">
      <c r="A3738" s="16">
        <v>1881.0</v>
      </c>
      <c r="B3738" s="10" t="str">
        <f t="array" ref="B3738">IFERROR(XLOOKUP(A3738,'Asignacion Feb'!A:A,'Asignacion Feb'!C:C))</f>
        <v>Circuitos</v>
      </c>
      <c r="C3738" s="10" t="str">
        <f t="array" ref="C3738">IFERROR(XLOOKUP(A3738,'Asignacion Feb'!A:A,'Asignacion Feb'!B:B))</f>
        <v>EC-03</v>
      </c>
      <c r="D3738" s="28">
        <v>45694.0</v>
      </c>
      <c r="E3738" s="16" t="s">
        <v>156</v>
      </c>
      <c r="F3738" s="10" t="str">
        <f t="array" ref="F3738">IFERROR(XLOOKUP(E3738,Operadores!A:A,Operadores!B:B))</f>
        <v>CERJER</v>
      </c>
      <c r="G3738" s="16" t="s">
        <v>17</v>
      </c>
      <c r="H3738" s="13">
        <v>19.79799</v>
      </c>
      <c r="I3738" s="18">
        <v>725.01</v>
      </c>
      <c r="J3738" s="15">
        <f t="shared" si="5"/>
        <v>14353.74073</v>
      </c>
      <c r="K3738" s="10" t="str">
        <f t="array" ref="K3738">IFERROR(XLOOKUP(G3738,'Tipo de Carga'!A:A,'Tipo de Carga'!B:B))</f>
        <v>Autoabasto</v>
      </c>
      <c r="L3738" s="10">
        <f t="shared" si="2"/>
        <v>6</v>
      </c>
      <c r="M3738" s="10">
        <f t="shared" si="3"/>
        <v>6</v>
      </c>
      <c r="N3738" s="10">
        <f t="shared" si="4"/>
        <v>2</v>
      </c>
      <c r="O3738" s="10" t="str">
        <f t="array" ref="O3738">IFERROR(XLOOKUP(G3738,'Tipo de Carga'!A:A,'Tipo de Carga'!C:C))</f>
        <v>Diesel</v>
      </c>
    </row>
    <row r="3739">
      <c r="A3739" s="16">
        <v>2020.0</v>
      </c>
      <c r="B3739" s="10" t="str">
        <f t="array" ref="B3739">IFERROR(XLOOKUP(A3739,'Asignacion Feb'!A:A,'Asignacion Feb'!C:C))</f>
        <v>MeLi Dedicado Merida</v>
      </c>
      <c r="C3739" s="10" t="str">
        <f t="array" ref="C3739">IFERROR(XLOOKUP(A3739,'Asignacion Feb'!A:A,'Asignacion Feb'!B:B))</f>
        <v>EC-05</v>
      </c>
      <c r="D3739" s="28">
        <v>45694.0</v>
      </c>
      <c r="E3739" s="16" t="s">
        <v>283</v>
      </c>
      <c r="F3739" s="10" t="str">
        <f t="array" ref="F3739">IFERROR(XLOOKUP(E3739,Operadores!A:A,Operadores!B:B))</f>
        <v>MUÑOSC</v>
      </c>
      <c r="G3739" s="16" t="s">
        <v>17</v>
      </c>
      <c r="H3739" s="13">
        <v>19.79799</v>
      </c>
      <c r="I3739" s="18">
        <v>250.0</v>
      </c>
      <c r="J3739" s="15">
        <f t="shared" si="5"/>
        <v>4949.4975</v>
      </c>
      <c r="K3739" s="10" t="str">
        <f t="array" ref="K3739">IFERROR(XLOOKUP(G3739,'Tipo de Carga'!A:A,'Tipo de Carga'!B:B))</f>
        <v>Autoabasto</v>
      </c>
      <c r="L3739" s="10">
        <f t="shared" si="2"/>
        <v>6</v>
      </c>
      <c r="M3739" s="10">
        <f t="shared" si="3"/>
        <v>6</v>
      </c>
      <c r="N3739" s="10">
        <f t="shared" si="4"/>
        <v>2</v>
      </c>
      <c r="O3739" s="10" t="str">
        <f t="array" ref="O3739">IFERROR(XLOOKUP(G3739,'Tipo de Carga'!A:A,'Tipo de Carga'!C:C))</f>
        <v>Diesel</v>
      </c>
    </row>
    <row r="3740">
      <c r="A3740" s="16">
        <v>1827.0</v>
      </c>
      <c r="B3740" s="10" t="str">
        <f t="array" ref="B3740">IFERROR(XLOOKUP(A3740,'Asignacion Feb'!A:A,'Asignacion Feb'!C:C))</f>
        <v>Full Liver</v>
      </c>
      <c r="C3740" s="10" t="str">
        <f t="array" ref="C3740">IFERROR(XLOOKUP(A3740,'Asignacion Feb'!A:A,'Asignacion Feb'!B:B))</f>
        <v>EC-01</v>
      </c>
      <c r="D3740" s="28">
        <v>45694.0</v>
      </c>
      <c r="E3740" s="16" t="s">
        <v>29</v>
      </c>
      <c r="F3740" s="10" t="str">
        <f t="array" ref="F3740">IFERROR(XLOOKUP(E3740,Operadores!A:A,Operadores!B:B))</f>
        <v>ANGMA</v>
      </c>
      <c r="G3740" s="16" t="s">
        <v>17</v>
      </c>
      <c r="H3740" s="13">
        <v>19.79799</v>
      </c>
      <c r="I3740" s="18">
        <v>730.64</v>
      </c>
      <c r="J3740" s="15">
        <f t="shared" si="5"/>
        <v>14465.20341</v>
      </c>
      <c r="K3740" s="10" t="str">
        <f t="array" ref="K3740">IFERROR(XLOOKUP(G3740,'Tipo de Carga'!A:A,'Tipo de Carga'!B:B))</f>
        <v>Autoabasto</v>
      </c>
      <c r="L3740" s="10">
        <f t="shared" si="2"/>
        <v>6</v>
      </c>
      <c r="M3740" s="10">
        <f t="shared" si="3"/>
        <v>6</v>
      </c>
      <c r="N3740" s="10">
        <f t="shared" si="4"/>
        <v>2</v>
      </c>
      <c r="O3740" s="10" t="str">
        <f t="array" ref="O3740">IFERROR(XLOOKUP(G3740,'Tipo de Carga'!A:A,'Tipo de Carga'!C:C))</f>
        <v>Diesel</v>
      </c>
    </row>
    <row r="3741">
      <c r="A3741" s="16">
        <v>1873.0</v>
      </c>
      <c r="B3741" s="10" t="str">
        <f t="array" ref="B3741">IFERROR(XLOOKUP(A3741,'Asignacion Feb'!A:A,'Asignacion Feb'!C:C))</f>
        <v>Circuitos</v>
      </c>
      <c r="C3741" s="10" t="str">
        <f t="array" ref="C3741">IFERROR(XLOOKUP(A3741,'Asignacion Feb'!A:A,'Asignacion Feb'!B:B))</f>
        <v>EC-03</v>
      </c>
      <c r="D3741" s="28">
        <v>45694.0</v>
      </c>
      <c r="E3741" s="16" t="s">
        <v>295</v>
      </c>
      <c r="F3741" s="10" t="str">
        <f t="array" ref="F3741">IFERROR(XLOOKUP(E3741,Operadores!A:A,Operadores!B:B))</f>
        <v>GUADI</v>
      </c>
      <c r="G3741" s="16" t="s">
        <v>17</v>
      </c>
      <c r="H3741" s="13">
        <v>19.79799</v>
      </c>
      <c r="I3741" s="18">
        <v>750.1</v>
      </c>
      <c r="J3741" s="15">
        <f t="shared" si="5"/>
        <v>14850.4723</v>
      </c>
      <c r="K3741" s="10" t="str">
        <f t="array" ref="K3741">IFERROR(XLOOKUP(G3741,'Tipo de Carga'!A:A,'Tipo de Carga'!B:B))</f>
        <v>Autoabasto</v>
      </c>
      <c r="L3741" s="10">
        <f t="shared" si="2"/>
        <v>6</v>
      </c>
      <c r="M3741" s="10">
        <f t="shared" si="3"/>
        <v>6</v>
      </c>
      <c r="N3741" s="10">
        <f t="shared" si="4"/>
        <v>2</v>
      </c>
      <c r="O3741" s="10" t="str">
        <f t="array" ref="O3741">IFERROR(XLOOKUP(G3741,'Tipo de Carga'!A:A,'Tipo de Carga'!C:C))</f>
        <v>Diesel</v>
      </c>
    </row>
    <row r="3742">
      <c r="A3742" s="16">
        <v>2035.0</v>
      </c>
      <c r="B3742" s="10" t="str">
        <f t="array" ref="B3742">IFERROR(XLOOKUP(A3742,'Asignacion Feb'!A:A,'Asignacion Feb'!C:C))</f>
        <v>Liverpool Local</v>
      </c>
      <c r="C3742" s="10" t="str">
        <f t="array" ref="C3742">IFERROR(XLOOKUP(A3742,'Asignacion Feb'!A:A,'Asignacion Feb'!B:B))</f>
        <v>EC-01</v>
      </c>
      <c r="D3742" s="28">
        <v>45694.0</v>
      </c>
      <c r="E3742" s="16" t="s">
        <v>141</v>
      </c>
      <c r="F3742" s="10" t="str">
        <f t="array" ref="F3742">IFERROR(XLOOKUP(E3742,Operadores!A:A,Operadores!B:B))</f>
        <v>VELJOR</v>
      </c>
      <c r="G3742" s="16" t="s">
        <v>17</v>
      </c>
      <c r="H3742" s="13">
        <v>19.79799</v>
      </c>
      <c r="I3742" s="18">
        <v>144.0</v>
      </c>
      <c r="J3742" s="15">
        <f t="shared" si="5"/>
        <v>2850.91056</v>
      </c>
      <c r="K3742" s="10" t="str">
        <f t="array" ref="K3742">IFERROR(XLOOKUP(G3742,'Tipo de Carga'!A:A,'Tipo de Carga'!B:B))</f>
        <v>Autoabasto</v>
      </c>
      <c r="L3742" s="10">
        <f t="shared" si="2"/>
        <v>6</v>
      </c>
      <c r="M3742" s="10">
        <f t="shared" si="3"/>
        <v>6</v>
      </c>
      <c r="N3742" s="10">
        <f t="shared" si="4"/>
        <v>2</v>
      </c>
      <c r="O3742" s="10" t="str">
        <f t="array" ref="O3742">IFERROR(XLOOKUP(G3742,'Tipo de Carga'!A:A,'Tipo de Carga'!C:C))</f>
        <v>Diesel</v>
      </c>
    </row>
    <row r="3743">
      <c r="A3743" s="16">
        <v>2043.0</v>
      </c>
      <c r="B3743" s="10" t="str">
        <f t="array" ref="B3743">IFERROR(XLOOKUP(A3743,'Asignacion Feb'!A:A,'Asignacion Feb'!C:C))</f>
        <v>Liverpool Local</v>
      </c>
      <c r="C3743" s="10" t="str">
        <f t="array" ref="C3743">IFERROR(XLOOKUP(A3743,'Asignacion Feb'!A:A,'Asignacion Feb'!B:B))</f>
        <v>EC-01</v>
      </c>
      <c r="D3743" s="28">
        <v>45694.0</v>
      </c>
      <c r="E3743" s="16" t="s">
        <v>67</v>
      </c>
      <c r="F3743" s="10" t="str">
        <f t="array" ref="F3743">IFERROR(XLOOKUP(E3743,Operadores!A:A,Operadores!B:B))</f>
        <v>FLOERI</v>
      </c>
      <c r="G3743" s="16" t="s">
        <v>17</v>
      </c>
      <c r="H3743" s="13">
        <v>19.79799</v>
      </c>
      <c r="I3743" s="18">
        <v>612.32</v>
      </c>
      <c r="J3743" s="15">
        <f t="shared" si="5"/>
        <v>12122.70524</v>
      </c>
      <c r="K3743" s="10" t="str">
        <f t="array" ref="K3743">IFERROR(XLOOKUP(G3743,'Tipo de Carga'!A:A,'Tipo de Carga'!B:B))</f>
        <v>Autoabasto</v>
      </c>
      <c r="L3743" s="10">
        <f t="shared" si="2"/>
        <v>6</v>
      </c>
      <c r="M3743" s="10">
        <f t="shared" si="3"/>
        <v>6</v>
      </c>
      <c r="N3743" s="10">
        <f t="shared" si="4"/>
        <v>2</v>
      </c>
      <c r="O3743" s="10" t="str">
        <f t="array" ref="O3743">IFERROR(XLOOKUP(G3743,'Tipo de Carga'!A:A,'Tipo de Carga'!C:C))</f>
        <v>Diesel</v>
      </c>
    </row>
    <row r="3744">
      <c r="A3744" s="16">
        <v>2037.0</v>
      </c>
      <c r="B3744" s="10" t="str">
        <f t="array" ref="B3744">IFERROR(XLOOKUP(A3744,'Asignacion Feb'!A:A,'Asignacion Feb'!C:C))</f>
        <v>Liverpool Local</v>
      </c>
      <c r="C3744" s="10" t="str">
        <f t="array" ref="C3744">IFERROR(XLOOKUP(A3744,'Asignacion Feb'!A:A,'Asignacion Feb'!B:B))</f>
        <v>EC-01</v>
      </c>
      <c r="D3744" s="28">
        <v>45694.0</v>
      </c>
      <c r="E3744" s="16" t="s">
        <v>146</v>
      </c>
      <c r="F3744" s="10" t="str">
        <f t="array" ref="F3744">IFERROR(XLOOKUP(E3744,Operadores!A:A,Operadores!B:B))</f>
        <v>MIRJON</v>
      </c>
      <c r="G3744" s="16" t="s">
        <v>17</v>
      </c>
      <c r="H3744" s="13">
        <v>19.79799</v>
      </c>
      <c r="I3744" s="18">
        <v>399.78</v>
      </c>
      <c r="J3744" s="15">
        <f t="shared" si="5"/>
        <v>7914.840442</v>
      </c>
      <c r="K3744" s="10" t="str">
        <f t="array" ref="K3744">IFERROR(XLOOKUP(G3744,'Tipo de Carga'!A:A,'Tipo de Carga'!B:B))</f>
        <v>Autoabasto</v>
      </c>
      <c r="L3744" s="10">
        <f t="shared" si="2"/>
        <v>6</v>
      </c>
      <c r="M3744" s="10">
        <f t="shared" si="3"/>
        <v>6</v>
      </c>
      <c r="N3744" s="10">
        <f t="shared" si="4"/>
        <v>2</v>
      </c>
      <c r="O3744" s="10" t="str">
        <f t="array" ref="O3744">IFERROR(XLOOKUP(G3744,'Tipo de Carga'!A:A,'Tipo de Carga'!C:C))</f>
        <v>Diesel</v>
      </c>
    </row>
    <row r="3745">
      <c r="A3745" s="16">
        <v>1839.0</v>
      </c>
      <c r="B3745" s="10" t="str">
        <f t="array" ref="B3745">IFERROR(XLOOKUP(A3745,'Asignacion Feb'!A:A,'Asignacion Feb'!C:C))</f>
        <v>Liverpool Local</v>
      </c>
      <c r="C3745" s="10" t="str">
        <f t="array" ref="C3745">IFERROR(XLOOKUP(A3745,'Asignacion Feb'!A:A,'Asignacion Feb'!B:B))</f>
        <v>EC-01</v>
      </c>
      <c r="D3745" s="28">
        <v>45694.0</v>
      </c>
      <c r="E3745" s="16" t="s">
        <v>271</v>
      </c>
      <c r="F3745" s="10" t="str">
        <f t="array" ref="F3745">IFERROR(XLOOKUP(E3745,Operadores!A:A,Operadores!B:B))</f>
        <v>QUIALA</v>
      </c>
      <c r="G3745" s="16" t="s">
        <v>17</v>
      </c>
      <c r="H3745" s="13">
        <v>19.79799</v>
      </c>
      <c r="I3745" s="18">
        <v>698.11</v>
      </c>
      <c r="J3745" s="15">
        <f t="shared" si="5"/>
        <v>13821.1748</v>
      </c>
      <c r="K3745" s="10" t="str">
        <f t="array" ref="K3745">IFERROR(XLOOKUP(G3745,'Tipo de Carga'!A:A,'Tipo de Carga'!B:B))</f>
        <v>Autoabasto</v>
      </c>
      <c r="L3745" s="10">
        <f t="shared" si="2"/>
        <v>6</v>
      </c>
      <c r="M3745" s="10">
        <f t="shared" si="3"/>
        <v>6</v>
      </c>
      <c r="N3745" s="10">
        <f t="shared" si="4"/>
        <v>2</v>
      </c>
      <c r="O3745" s="10" t="str">
        <f t="array" ref="O3745">IFERROR(XLOOKUP(G3745,'Tipo de Carga'!A:A,'Tipo de Carga'!C:C))</f>
        <v>Diesel</v>
      </c>
    </row>
    <row r="3746">
      <c r="A3746" s="16">
        <v>1994.0</v>
      </c>
      <c r="B3746" s="10" t="str">
        <f t="array" ref="B3746">IFERROR(XLOOKUP(A3746,'Asignacion Feb'!A:A,'Asignacion Feb'!C:C))</f>
        <v>MeLi asignado SD</v>
      </c>
      <c r="C3746" s="10" t="str">
        <f t="array" ref="C3746">IFERROR(XLOOKUP(A3746,'Asignacion Feb'!A:A,'Asignacion Feb'!B:B))</f>
        <v>EC-05</v>
      </c>
      <c r="D3746" s="28">
        <v>45694.0</v>
      </c>
      <c r="E3746" s="16" t="s">
        <v>136</v>
      </c>
      <c r="F3746" s="10" t="str">
        <f t="array" ref="F3746">IFERROR(XLOOKUP(E3746,Operadores!A:A,Operadores!B:B))</f>
        <v>MENERNX</v>
      </c>
      <c r="G3746" s="16" t="s">
        <v>17</v>
      </c>
      <c r="H3746" s="13">
        <v>19.79799</v>
      </c>
      <c r="I3746" s="18">
        <v>395.68</v>
      </c>
      <c r="J3746" s="15">
        <f t="shared" si="5"/>
        <v>7833.668683</v>
      </c>
      <c r="K3746" s="10" t="str">
        <f t="array" ref="K3746">IFERROR(XLOOKUP(G3746,'Tipo de Carga'!A:A,'Tipo de Carga'!B:B))</f>
        <v>Autoabasto</v>
      </c>
      <c r="L3746" s="10">
        <f t="shared" si="2"/>
        <v>6</v>
      </c>
      <c r="M3746" s="10">
        <f t="shared" si="3"/>
        <v>6</v>
      </c>
      <c r="N3746" s="10">
        <f t="shared" si="4"/>
        <v>2</v>
      </c>
      <c r="O3746" s="10" t="str">
        <f t="array" ref="O3746">IFERROR(XLOOKUP(G3746,'Tipo de Carga'!A:A,'Tipo de Carga'!C:C))</f>
        <v>Diesel</v>
      </c>
    </row>
    <row r="3747">
      <c r="A3747" s="16">
        <v>2017.0</v>
      </c>
      <c r="B3747" s="10" t="str">
        <f t="array" ref="B3747">IFERROR(XLOOKUP(A3747,'Asignacion Feb'!A:A,'Asignacion Feb'!C:C))</f>
        <v>MeLi asignado SD</v>
      </c>
      <c r="C3747" s="10" t="str">
        <f t="array" ref="C3747">IFERROR(XLOOKUP(A3747,'Asignacion Feb'!A:A,'Asignacion Feb'!B:B))</f>
        <v>EC-05</v>
      </c>
      <c r="D3747" s="28">
        <v>45694.0</v>
      </c>
      <c r="E3747" s="16" t="s">
        <v>137</v>
      </c>
      <c r="F3747" s="10" t="str">
        <f t="array" ref="F3747">IFERROR(XLOOKUP(E3747,Operadores!A:A,Operadores!B:B))</f>
        <v>CARCRI01</v>
      </c>
      <c r="G3747" s="16" t="s">
        <v>17</v>
      </c>
      <c r="H3747" s="13">
        <v>19.79799</v>
      </c>
      <c r="I3747" s="18">
        <v>257.22</v>
      </c>
      <c r="J3747" s="15">
        <f t="shared" si="5"/>
        <v>5092.438988</v>
      </c>
      <c r="K3747" s="10" t="str">
        <f t="array" ref="K3747">IFERROR(XLOOKUP(G3747,'Tipo de Carga'!A:A,'Tipo de Carga'!B:B))</f>
        <v>Autoabasto</v>
      </c>
      <c r="L3747" s="10">
        <f t="shared" si="2"/>
        <v>6</v>
      </c>
      <c r="M3747" s="10">
        <f t="shared" si="3"/>
        <v>6</v>
      </c>
      <c r="N3747" s="10">
        <f t="shared" si="4"/>
        <v>2</v>
      </c>
      <c r="O3747" s="10" t="str">
        <f t="array" ref="O3747">IFERROR(XLOOKUP(G3747,'Tipo de Carga'!A:A,'Tipo de Carga'!C:C))</f>
        <v>Diesel</v>
      </c>
    </row>
    <row r="3748">
      <c r="A3748" s="16">
        <v>2022.0</v>
      </c>
      <c r="B3748" s="10" t="str">
        <f t="array" ref="B3748">IFERROR(XLOOKUP(A3748,'Asignacion Feb'!A:A,'Asignacion Feb'!C:C))</f>
        <v>MeLi Dedicado TD</v>
      </c>
      <c r="C3748" s="10" t="str">
        <f t="array" ref="C3748">IFERROR(XLOOKUP(A3748,'Asignacion Feb'!A:A,'Asignacion Feb'!B:B))</f>
        <v>EC-05</v>
      </c>
      <c r="D3748" s="28">
        <v>45694.0</v>
      </c>
      <c r="E3748" s="16" t="s">
        <v>183</v>
      </c>
      <c r="F3748" s="10" t="str">
        <f t="array" ref="F3748">IFERROR(XLOOKUP(E3748,Operadores!A:A,Operadores!B:B))</f>
        <v>DELBL</v>
      </c>
      <c r="G3748" s="16" t="s">
        <v>17</v>
      </c>
      <c r="H3748" s="13">
        <v>19.79799</v>
      </c>
      <c r="I3748" s="18">
        <v>502.44</v>
      </c>
      <c r="J3748" s="15">
        <f t="shared" si="5"/>
        <v>9947.302096</v>
      </c>
      <c r="K3748" s="10" t="str">
        <f t="array" ref="K3748">IFERROR(XLOOKUP(G3748,'Tipo de Carga'!A:A,'Tipo de Carga'!B:B))</f>
        <v>Autoabasto</v>
      </c>
      <c r="L3748" s="10">
        <f t="shared" si="2"/>
        <v>6</v>
      </c>
      <c r="M3748" s="10">
        <f t="shared" si="3"/>
        <v>6</v>
      </c>
      <c r="N3748" s="10">
        <f t="shared" si="4"/>
        <v>2</v>
      </c>
      <c r="O3748" s="10" t="str">
        <f t="array" ref="O3748">IFERROR(XLOOKUP(G3748,'Tipo de Carga'!A:A,'Tipo de Carga'!C:C))</f>
        <v>Diesel</v>
      </c>
    </row>
    <row r="3749">
      <c r="A3749" s="16">
        <v>1955.0</v>
      </c>
      <c r="B3749" s="10" t="str">
        <f t="array" ref="B3749">IFERROR(XLOOKUP(A3749,'Asignacion Feb'!A:A,'Asignacion Feb'!C:C))</f>
        <v>Circuitos</v>
      </c>
      <c r="C3749" s="10" t="str">
        <f t="array" ref="C3749">IFERROR(XLOOKUP(A3749,'Asignacion Feb'!A:A,'Asignacion Feb'!B:B))</f>
        <v>EC-03</v>
      </c>
      <c r="D3749" s="28">
        <v>45694.0</v>
      </c>
      <c r="E3749" s="16" t="s">
        <v>329</v>
      </c>
      <c r="F3749" s="10" t="str">
        <f t="array" ref="F3749">IFERROR(XLOOKUP(E3749,Operadores!A:A,Operadores!B:B))</f>
        <v>MOZPEDX</v>
      </c>
      <c r="G3749" s="16" t="s">
        <v>77</v>
      </c>
      <c r="H3749" s="13">
        <v>19.63419</v>
      </c>
      <c r="I3749" s="18">
        <v>650.0</v>
      </c>
      <c r="J3749" s="15">
        <f t="shared" si="5"/>
        <v>12762.2235</v>
      </c>
      <c r="K3749" s="10" t="str">
        <f t="array" ref="K3749">IFERROR(XLOOKUP(G3749,'Tipo de Carga'!A:A,'Tipo de Carga'!B:B))</f>
        <v>Autoabasto</v>
      </c>
      <c r="L3749" s="10">
        <f t="shared" si="2"/>
        <v>6</v>
      </c>
      <c r="M3749" s="10">
        <f t="shared" si="3"/>
        <v>6</v>
      </c>
      <c r="N3749" s="10">
        <f t="shared" si="4"/>
        <v>2</v>
      </c>
      <c r="O3749" s="10" t="str">
        <f t="array" ref="O3749">IFERROR(XLOOKUP(G3749,'Tipo de Carga'!A:A,'Tipo de Carga'!C:C))</f>
        <v>Diesel</v>
      </c>
    </row>
    <row r="3750">
      <c r="A3750" s="16">
        <v>1872.0</v>
      </c>
      <c r="B3750" s="10" t="str">
        <f t="array" ref="B3750">IFERROR(XLOOKUP(A3750,'Asignacion Feb'!A:A,'Asignacion Feb'!C:C))</f>
        <v>Circuitos</v>
      </c>
      <c r="C3750" s="10" t="str">
        <f t="array" ref="C3750">IFERROR(XLOOKUP(A3750,'Asignacion Feb'!A:A,'Asignacion Feb'!B:B))</f>
        <v>EC-03</v>
      </c>
      <c r="D3750" s="28">
        <v>45694.0</v>
      </c>
      <c r="E3750" s="16" t="s">
        <v>118</v>
      </c>
      <c r="F3750" s="10" t="str">
        <f t="array" ref="F3750">IFERROR(XLOOKUP(E3750,Operadores!A:A,Operadores!B:B))</f>
        <v>BUSJUA</v>
      </c>
      <c r="G3750" s="16" t="s">
        <v>77</v>
      </c>
      <c r="H3750" s="13">
        <v>19.63419</v>
      </c>
      <c r="I3750" s="18">
        <v>700.01</v>
      </c>
      <c r="J3750" s="15">
        <f t="shared" si="5"/>
        <v>13744.12934</v>
      </c>
      <c r="K3750" s="10" t="str">
        <f t="array" ref="K3750">IFERROR(XLOOKUP(G3750,'Tipo de Carga'!A:A,'Tipo de Carga'!B:B))</f>
        <v>Autoabasto</v>
      </c>
      <c r="L3750" s="10">
        <f t="shared" si="2"/>
        <v>6</v>
      </c>
      <c r="M3750" s="10">
        <f t="shared" si="3"/>
        <v>6</v>
      </c>
      <c r="N3750" s="10">
        <f t="shared" si="4"/>
        <v>2</v>
      </c>
      <c r="O3750" s="10" t="str">
        <f t="array" ref="O3750">IFERROR(XLOOKUP(G3750,'Tipo de Carga'!A:A,'Tipo de Carga'!C:C))</f>
        <v>Diesel</v>
      </c>
    </row>
    <row r="3751">
      <c r="A3751" s="16">
        <v>2097.0</v>
      </c>
      <c r="B3751" s="10" t="str">
        <f t="array" ref="B3751">IFERROR(XLOOKUP(A3751,'Asignacion Feb'!A:A,'Asignacion Feb'!C:C))</f>
        <v>Available EC-07</v>
      </c>
      <c r="C3751" s="10" t="str">
        <f t="array" ref="C3751">IFERROR(XLOOKUP(A3751,'Asignacion Feb'!A:A,'Asignacion Feb'!B:B))</f>
        <v>EC-07</v>
      </c>
      <c r="D3751" s="28">
        <v>45694.0</v>
      </c>
      <c r="E3751" s="16" t="s">
        <v>32</v>
      </c>
      <c r="F3751" s="10" t="str">
        <f t="array" ref="F3751">IFERROR(XLOOKUP(E3751,Operadores!A:A,Operadores!B:B))</f>
        <v>MTTO</v>
      </c>
      <c r="G3751" s="16" t="s">
        <v>77</v>
      </c>
      <c r="H3751" s="13">
        <v>19.63419</v>
      </c>
      <c r="I3751" s="18">
        <v>951.49</v>
      </c>
      <c r="J3751" s="15">
        <f t="shared" si="5"/>
        <v>18681.73544</v>
      </c>
      <c r="K3751" s="10" t="str">
        <f t="array" ref="K3751">IFERROR(XLOOKUP(G3751,'Tipo de Carga'!A:A,'Tipo de Carga'!B:B))</f>
        <v>Autoabasto</v>
      </c>
      <c r="L3751" s="10">
        <f t="shared" si="2"/>
        <v>6</v>
      </c>
      <c r="M3751" s="10">
        <f t="shared" si="3"/>
        <v>6</v>
      </c>
      <c r="N3751" s="10">
        <f t="shared" si="4"/>
        <v>2</v>
      </c>
      <c r="O3751" s="10" t="str">
        <f t="array" ref="O3751">IFERROR(XLOOKUP(G3751,'Tipo de Carga'!A:A,'Tipo de Carga'!C:C))</f>
        <v>Diesel</v>
      </c>
    </row>
    <row r="3752">
      <c r="A3752" s="16">
        <v>2094.0</v>
      </c>
      <c r="B3752" s="10" t="str">
        <f t="array" ref="B3752">IFERROR(XLOOKUP(A3752,'Asignacion Feb'!A:A,'Asignacion Feb'!C:C))</f>
        <v>Available EC-07</v>
      </c>
      <c r="C3752" s="10" t="str">
        <f t="array" ref="C3752">IFERROR(XLOOKUP(A3752,'Asignacion Feb'!A:A,'Asignacion Feb'!B:B))</f>
        <v>EC-07</v>
      </c>
      <c r="D3752" s="28">
        <v>45694.0</v>
      </c>
      <c r="E3752" s="16" t="s">
        <v>32</v>
      </c>
      <c r="F3752" s="10" t="str">
        <f t="array" ref="F3752">IFERROR(XLOOKUP(E3752,Operadores!A:A,Operadores!B:B))</f>
        <v>MTTO</v>
      </c>
      <c r="G3752" s="16" t="s">
        <v>77</v>
      </c>
      <c r="H3752" s="13">
        <v>19.63419</v>
      </c>
      <c r="I3752" s="18">
        <v>932.73</v>
      </c>
      <c r="J3752" s="15">
        <f t="shared" si="5"/>
        <v>18313.39804</v>
      </c>
      <c r="K3752" s="10" t="str">
        <f t="array" ref="K3752">IFERROR(XLOOKUP(G3752,'Tipo de Carga'!A:A,'Tipo de Carga'!B:B))</f>
        <v>Autoabasto</v>
      </c>
      <c r="L3752" s="10">
        <f t="shared" si="2"/>
        <v>6</v>
      </c>
      <c r="M3752" s="10">
        <f t="shared" si="3"/>
        <v>6</v>
      </c>
      <c r="N3752" s="10">
        <f t="shared" si="4"/>
        <v>2</v>
      </c>
      <c r="O3752" s="10" t="str">
        <f t="array" ref="O3752">IFERROR(XLOOKUP(G3752,'Tipo de Carga'!A:A,'Tipo de Carga'!C:C))</f>
        <v>Diesel</v>
      </c>
    </row>
    <row r="3753">
      <c r="A3753" s="16" t="s">
        <v>332</v>
      </c>
      <c r="B3753" s="10" t="str">
        <f t="array" ref="B3753">IFERROR(XLOOKUP(A3753,'Asignacion Feb'!A:A,'Asignacion Feb'!C:C))</f>
        <v/>
      </c>
      <c r="C3753" s="10" t="str">
        <f t="array" ref="C3753">IFERROR(XLOOKUP(A3753,'Asignacion Feb'!A:A,'Asignacion Feb'!B:B))</f>
        <v/>
      </c>
      <c r="D3753" s="28">
        <v>45694.0</v>
      </c>
      <c r="E3753" s="16" t="s">
        <v>32</v>
      </c>
      <c r="F3753" s="10" t="str">
        <f t="array" ref="F3753">IFERROR(XLOOKUP(E3753,Operadores!A:A,Operadores!B:B))</f>
        <v>MTTO</v>
      </c>
      <c r="G3753" s="16" t="s">
        <v>77</v>
      </c>
      <c r="H3753" s="13">
        <v>19.63419</v>
      </c>
      <c r="I3753" s="18">
        <v>20.01</v>
      </c>
      <c r="J3753" s="15">
        <f t="shared" si="5"/>
        <v>392.8801419</v>
      </c>
      <c r="K3753" s="10" t="str">
        <f t="array" ref="K3753">IFERROR(XLOOKUP(G3753,'Tipo de Carga'!A:A,'Tipo de Carga'!B:B))</f>
        <v>Autoabasto</v>
      </c>
      <c r="L3753" s="10">
        <f t="shared" si="2"/>
        <v>6</v>
      </c>
      <c r="M3753" s="10">
        <f t="shared" si="3"/>
        <v>6</v>
      </c>
      <c r="N3753" s="10">
        <f t="shared" si="4"/>
        <v>2</v>
      </c>
      <c r="O3753" s="10" t="str">
        <f t="array" ref="O3753">IFERROR(XLOOKUP(G3753,'Tipo de Carga'!A:A,'Tipo de Carga'!C:C))</f>
        <v>Diesel</v>
      </c>
    </row>
    <row r="3754">
      <c r="A3754" s="16">
        <v>2095.0</v>
      </c>
      <c r="B3754" s="10" t="str">
        <f t="array" ref="B3754">IFERROR(XLOOKUP(A3754,'Asignacion Feb'!A:A,'Asignacion Feb'!C:C))</f>
        <v>MeLi asignado SD</v>
      </c>
      <c r="C3754" s="10" t="str">
        <f t="array" ref="C3754">IFERROR(XLOOKUP(A3754,'Asignacion Feb'!A:A,'Asignacion Feb'!B:B))</f>
        <v>EC-05</v>
      </c>
      <c r="D3754" s="28">
        <v>45694.0</v>
      </c>
      <c r="E3754" s="16" t="s">
        <v>32</v>
      </c>
      <c r="F3754" s="10" t="str">
        <f t="array" ref="F3754">IFERROR(XLOOKUP(E3754,Operadores!A:A,Operadores!B:B))</f>
        <v>MTTO</v>
      </c>
      <c r="G3754" s="16" t="s">
        <v>77</v>
      </c>
      <c r="H3754" s="13">
        <v>19.63419</v>
      </c>
      <c r="I3754" s="18">
        <v>686.99</v>
      </c>
      <c r="J3754" s="15">
        <f t="shared" si="5"/>
        <v>13488.49219</v>
      </c>
      <c r="K3754" s="10" t="str">
        <f t="array" ref="K3754">IFERROR(XLOOKUP(G3754,'Tipo de Carga'!A:A,'Tipo de Carga'!B:B))</f>
        <v>Autoabasto</v>
      </c>
      <c r="L3754" s="10">
        <f t="shared" si="2"/>
        <v>6</v>
      </c>
      <c r="M3754" s="10">
        <f t="shared" si="3"/>
        <v>6</v>
      </c>
      <c r="N3754" s="10">
        <f t="shared" si="4"/>
        <v>2</v>
      </c>
      <c r="O3754" s="10" t="str">
        <f t="array" ref="O3754">IFERROR(XLOOKUP(G3754,'Tipo de Carga'!A:A,'Tipo de Carga'!C:C))</f>
        <v>Diesel</v>
      </c>
    </row>
    <row r="3755">
      <c r="A3755" s="16">
        <v>1895.0</v>
      </c>
      <c r="B3755" s="10" t="str">
        <f t="array" ref="B3755">IFERROR(XLOOKUP(A3755,'Asignacion Feb'!A:A,'Asignacion Feb'!C:C))</f>
        <v>Sayer Sencillo</v>
      </c>
      <c r="C3755" s="10" t="str">
        <f t="array" ref="C3755">IFERROR(XLOOKUP(A3755,'Asignacion Feb'!A:A,'Asignacion Feb'!B:B))</f>
        <v>EC-04</v>
      </c>
      <c r="D3755" s="28">
        <v>45694.0</v>
      </c>
      <c r="E3755" s="16" t="s">
        <v>349</v>
      </c>
      <c r="F3755" s="10" t="str">
        <f t="array" ref="F3755">IFERROR(XLOOKUP(E3755,Operadores!A:A,Operadores!B:B))</f>
        <v>FABMA</v>
      </c>
      <c r="G3755" s="16" t="s">
        <v>77</v>
      </c>
      <c r="H3755" s="13">
        <v>19.63419</v>
      </c>
      <c r="I3755" s="18">
        <v>60.0</v>
      </c>
      <c r="J3755" s="15">
        <f t="shared" si="5"/>
        <v>1178.0514</v>
      </c>
      <c r="K3755" s="10" t="str">
        <f t="array" ref="K3755">IFERROR(XLOOKUP(G3755,'Tipo de Carga'!A:A,'Tipo de Carga'!B:B))</f>
        <v>Autoabasto</v>
      </c>
      <c r="L3755" s="10">
        <f t="shared" si="2"/>
        <v>6</v>
      </c>
      <c r="M3755" s="10">
        <f t="shared" si="3"/>
        <v>6</v>
      </c>
      <c r="N3755" s="10">
        <f t="shared" si="4"/>
        <v>2</v>
      </c>
      <c r="O3755" s="10" t="str">
        <f t="array" ref="O3755">IFERROR(XLOOKUP(G3755,'Tipo de Carga'!A:A,'Tipo de Carga'!C:C))</f>
        <v>Diesel</v>
      </c>
    </row>
    <row r="3756">
      <c r="A3756" s="16">
        <v>1806.0</v>
      </c>
      <c r="B3756" s="10" t="str">
        <f t="array" ref="B3756">IFERROR(XLOOKUP(A3756,'Asignacion Feb'!A:A,'Asignacion Feb'!C:C))</f>
        <v>Sayer Full</v>
      </c>
      <c r="C3756" s="10" t="str">
        <f t="array" ref="C3756">IFERROR(XLOOKUP(A3756,'Asignacion Feb'!A:A,'Asignacion Feb'!B:B))</f>
        <v>EC-04</v>
      </c>
      <c r="D3756" s="28">
        <v>45694.0</v>
      </c>
      <c r="E3756" s="16" t="s">
        <v>257</v>
      </c>
      <c r="F3756" s="10" t="str">
        <f t="array" ref="F3756">IFERROR(XLOOKUP(E3756,Operadores!A:A,Operadores!B:B))</f>
        <v>DIAOMA</v>
      </c>
      <c r="G3756" s="16" t="s">
        <v>77</v>
      </c>
      <c r="H3756" s="13">
        <v>19.63419</v>
      </c>
      <c r="I3756" s="18">
        <v>490.9</v>
      </c>
      <c r="J3756" s="15">
        <f t="shared" si="5"/>
        <v>9638.423871</v>
      </c>
      <c r="K3756" s="10" t="str">
        <f t="array" ref="K3756">IFERROR(XLOOKUP(G3756,'Tipo de Carga'!A:A,'Tipo de Carga'!B:B))</f>
        <v>Autoabasto</v>
      </c>
      <c r="L3756" s="10">
        <f t="shared" si="2"/>
        <v>6</v>
      </c>
      <c r="M3756" s="10">
        <f t="shared" si="3"/>
        <v>6</v>
      </c>
      <c r="N3756" s="10">
        <f t="shared" si="4"/>
        <v>2</v>
      </c>
      <c r="O3756" s="10" t="str">
        <f t="array" ref="O3756">IFERROR(XLOOKUP(G3756,'Tipo de Carga'!A:A,'Tipo de Carga'!C:C))</f>
        <v>Diesel</v>
      </c>
    </row>
    <row r="3757">
      <c r="A3757" s="16">
        <v>1903.0</v>
      </c>
      <c r="B3757" s="10" t="str">
        <f t="array" ref="B3757">IFERROR(XLOOKUP(A3757,'Asignacion Feb'!A:A,'Asignacion Feb'!C:C))</f>
        <v>Sayer Vuelteros</v>
      </c>
      <c r="C3757" s="10" t="str">
        <f t="array" ref="C3757">IFERROR(XLOOKUP(A3757,'Asignacion Feb'!A:A,'Asignacion Feb'!B:B))</f>
        <v>EC-04</v>
      </c>
      <c r="D3757" s="28">
        <v>45694.0</v>
      </c>
      <c r="E3757" s="16" t="s">
        <v>273</v>
      </c>
      <c r="F3757" s="10" t="str">
        <f t="array" ref="F3757">IFERROR(XLOOKUP(E3757,Operadores!A:A,Operadores!B:B))</f>
        <v>HEREM</v>
      </c>
      <c r="G3757" s="16" t="s">
        <v>77</v>
      </c>
      <c r="H3757" s="13">
        <v>19.63419</v>
      </c>
      <c r="I3757" s="18">
        <v>570.0</v>
      </c>
      <c r="J3757" s="15">
        <f t="shared" si="5"/>
        <v>11191.4883</v>
      </c>
      <c r="K3757" s="10" t="str">
        <f t="array" ref="K3757">IFERROR(XLOOKUP(G3757,'Tipo de Carga'!A:A,'Tipo de Carga'!B:B))</f>
        <v>Autoabasto</v>
      </c>
      <c r="L3757" s="10">
        <f t="shared" si="2"/>
        <v>6</v>
      </c>
      <c r="M3757" s="10">
        <f t="shared" si="3"/>
        <v>6</v>
      </c>
      <c r="N3757" s="10">
        <f t="shared" si="4"/>
        <v>2</v>
      </c>
      <c r="O3757" s="10" t="str">
        <f t="array" ref="O3757">IFERROR(XLOOKUP(G3757,'Tipo de Carga'!A:A,'Tipo de Carga'!C:C))</f>
        <v>Diesel</v>
      </c>
    </row>
    <row r="3758">
      <c r="A3758" s="16">
        <v>1785.0</v>
      </c>
      <c r="B3758" s="10" t="str">
        <f t="array" ref="B3758">IFERROR(XLOOKUP(A3758,'Asignacion Feb'!A:A,'Asignacion Feb'!C:C))</f>
        <v>Circuitos</v>
      </c>
      <c r="C3758" s="10" t="str">
        <f t="array" ref="C3758">IFERROR(XLOOKUP(A3758,'Asignacion Feb'!A:A,'Asignacion Feb'!B:B))</f>
        <v>EC-03</v>
      </c>
      <c r="D3758" s="28">
        <v>45694.0</v>
      </c>
      <c r="E3758" s="16" t="s">
        <v>159</v>
      </c>
      <c r="F3758" s="10" t="str">
        <f t="array" ref="F3758">IFERROR(XLOOKUP(E3758,Operadores!A:A,Operadores!B:B))</f>
        <v>HERJU01</v>
      </c>
      <c r="G3758" s="16" t="s">
        <v>77</v>
      </c>
      <c r="H3758" s="13">
        <v>19.63419</v>
      </c>
      <c r="I3758" s="18">
        <v>620.02</v>
      </c>
      <c r="J3758" s="15">
        <f t="shared" si="5"/>
        <v>12173.59048</v>
      </c>
      <c r="K3758" s="10" t="str">
        <f t="array" ref="K3758">IFERROR(XLOOKUP(G3758,'Tipo de Carga'!A:A,'Tipo de Carga'!B:B))</f>
        <v>Autoabasto</v>
      </c>
      <c r="L3758" s="10">
        <f t="shared" si="2"/>
        <v>6</v>
      </c>
      <c r="M3758" s="10">
        <f t="shared" si="3"/>
        <v>6</v>
      </c>
      <c r="N3758" s="10">
        <f t="shared" si="4"/>
        <v>2</v>
      </c>
      <c r="O3758" s="10" t="str">
        <f t="array" ref="O3758">IFERROR(XLOOKUP(G3758,'Tipo de Carga'!A:A,'Tipo de Carga'!C:C))</f>
        <v>Diesel</v>
      </c>
    </row>
    <row r="3759">
      <c r="A3759" s="16">
        <v>1933.0</v>
      </c>
      <c r="B3759" s="10" t="str">
        <f t="array" ref="B3759">IFERROR(XLOOKUP(A3759,'Asignacion Feb'!A:A,'Asignacion Feb'!C:C))</f>
        <v>Circuitos</v>
      </c>
      <c r="C3759" s="10" t="str">
        <f t="array" ref="C3759">IFERROR(XLOOKUP(A3759,'Asignacion Feb'!A:A,'Asignacion Feb'!B:B))</f>
        <v>EC-03</v>
      </c>
      <c r="D3759" s="28">
        <v>45694.0</v>
      </c>
      <c r="E3759" s="16" t="s">
        <v>87</v>
      </c>
      <c r="F3759" s="10" t="str">
        <f t="array" ref="F3759">IFERROR(XLOOKUP(E3759,Operadores!A:A,Operadores!B:B))</f>
        <v>OLIMAR01</v>
      </c>
      <c r="G3759" s="16" t="s">
        <v>77</v>
      </c>
      <c r="H3759" s="13">
        <v>19.63419</v>
      </c>
      <c r="I3759" s="18">
        <v>409.03</v>
      </c>
      <c r="J3759" s="15">
        <f t="shared" si="5"/>
        <v>8030.972736</v>
      </c>
      <c r="K3759" s="10" t="str">
        <f t="array" ref="K3759">IFERROR(XLOOKUP(G3759,'Tipo de Carga'!A:A,'Tipo de Carga'!B:B))</f>
        <v>Autoabasto</v>
      </c>
      <c r="L3759" s="10">
        <f t="shared" si="2"/>
        <v>6</v>
      </c>
      <c r="M3759" s="10">
        <f t="shared" si="3"/>
        <v>6</v>
      </c>
      <c r="N3759" s="10">
        <f t="shared" si="4"/>
        <v>2</v>
      </c>
      <c r="O3759" s="10" t="str">
        <f t="array" ref="O3759">IFERROR(XLOOKUP(G3759,'Tipo de Carga'!A:A,'Tipo de Carga'!C:C))</f>
        <v>Diesel</v>
      </c>
    </row>
    <row r="3760">
      <c r="A3760" s="16">
        <v>309.0</v>
      </c>
      <c r="B3760" s="10" t="str">
        <f t="array" ref="B3760">IFERROR(XLOOKUP(A3760,'Asignacion Feb'!A:A,'Asignacion Feb'!C:C))</f>
        <v>Sayer Thorton</v>
      </c>
      <c r="C3760" s="10" t="str">
        <f t="array" ref="C3760">IFERROR(XLOOKUP(A3760,'Asignacion Feb'!A:A,'Asignacion Feb'!B:B))</f>
        <v>EC-04</v>
      </c>
      <c r="D3760" s="28">
        <v>45694.0</v>
      </c>
      <c r="E3760" s="16" t="s">
        <v>154</v>
      </c>
      <c r="F3760" s="10" t="str">
        <f t="array" ref="F3760">IFERROR(XLOOKUP(E3760,Operadores!A:A,Operadores!B:B))</f>
        <v>REVELI</v>
      </c>
      <c r="G3760" s="16" t="s">
        <v>77</v>
      </c>
      <c r="H3760" s="13">
        <v>19.63419</v>
      </c>
      <c r="I3760" s="18">
        <v>249.0</v>
      </c>
      <c r="J3760" s="15">
        <f t="shared" si="5"/>
        <v>4888.91331</v>
      </c>
      <c r="K3760" s="10" t="str">
        <f t="array" ref="K3760">IFERROR(XLOOKUP(G3760,'Tipo de Carga'!A:A,'Tipo de Carga'!B:B))</f>
        <v>Autoabasto</v>
      </c>
      <c r="L3760" s="10">
        <f t="shared" si="2"/>
        <v>6</v>
      </c>
      <c r="M3760" s="10">
        <f t="shared" si="3"/>
        <v>6</v>
      </c>
      <c r="N3760" s="10">
        <f t="shared" si="4"/>
        <v>2</v>
      </c>
      <c r="O3760" s="10" t="str">
        <f t="array" ref="O3760">IFERROR(XLOOKUP(G3760,'Tipo de Carga'!A:A,'Tipo de Carga'!C:C))</f>
        <v>Diesel</v>
      </c>
    </row>
    <row r="3761">
      <c r="A3761" s="16">
        <v>308.0</v>
      </c>
      <c r="B3761" s="10" t="str">
        <f t="array" ref="B3761">IFERROR(XLOOKUP(A3761,'Asignacion Feb'!A:A,'Asignacion Feb'!C:C))</f>
        <v>Sayer Thorton</v>
      </c>
      <c r="C3761" s="10" t="str">
        <f t="array" ref="C3761">IFERROR(XLOOKUP(A3761,'Asignacion Feb'!A:A,'Asignacion Feb'!B:B))</f>
        <v>EC-04</v>
      </c>
      <c r="D3761" s="28">
        <v>45694.0</v>
      </c>
      <c r="E3761" s="16" t="s">
        <v>76</v>
      </c>
      <c r="F3761" s="10" t="str">
        <f t="array" ref="F3761">IFERROR(XLOOKUP(E3761,Operadores!A:A,Operadores!B:B))</f>
        <v>FLOTIT</v>
      </c>
      <c r="G3761" s="16" t="s">
        <v>77</v>
      </c>
      <c r="H3761" s="13">
        <v>19.63419</v>
      </c>
      <c r="I3761" s="18">
        <v>125.21</v>
      </c>
      <c r="J3761" s="15">
        <f t="shared" si="5"/>
        <v>2458.39693</v>
      </c>
      <c r="K3761" s="10" t="str">
        <f t="array" ref="K3761">IFERROR(XLOOKUP(G3761,'Tipo de Carga'!A:A,'Tipo de Carga'!B:B))</f>
        <v>Autoabasto</v>
      </c>
      <c r="L3761" s="10">
        <f t="shared" si="2"/>
        <v>6</v>
      </c>
      <c r="M3761" s="10">
        <f t="shared" si="3"/>
        <v>6</v>
      </c>
      <c r="N3761" s="10">
        <f t="shared" si="4"/>
        <v>2</v>
      </c>
      <c r="O3761" s="10" t="str">
        <f t="array" ref="O3761">IFERROR(XLOOKUP(G3761,'Tipo de Carga'!A:A,'Tipo de Carga'!C:C))</f>
        <v>Diesel</v>
      </c>
    </row>
    <row r="3762">
      <c r="A3762" s="16">
        <v>1969.0</v>
      </c>
      <c r="B3762" s="10" t="str">
        <f t="array" ref="B3762">IFERROR(XLOOKUP(A3762,'Asignacion Feb'!A:A,'Asignacion Feb'!C:C))</f>
        <v>Sayer Vuelteros</v>
      </c>
      <c r="C3762" s="10" t="str">
        <f t="array" ref="C3762">IFERROR(XLOOKUP(A3762,'Asignacion Feb'!A:A,'Asignacion Feb'!B:B))</f>
        <v>EC-04</v>
      </c>
      <c r="D3762" s="28">
        <v>45694.0</v>
      </c>
      <c r="E3762" s="16" t="s">
        <v>80</v>
      </c>
      <c r="F3762" s="10" t="str">
        <f t="array" ref="F3762">IFERROR(XLOOKUP(E3762,Operadores!A:A,Operadores!B:B))</f>
        <v>FIGMAR</v>
      </c>
      <c r="G3762" s="16" t="s">
        <v>77</v>
      </c>
      <c r="H3762" s="13">
        <v>19.63419</v>
      </c>
      <c r="I3762" s="18">
        <v>622.13</v>
      </c>
      <c r="J3762" s="15">
        <f t="shared" si="5"/>
        <v>12215.01862</v>
      </c>
      <c r="K3762" s="10" t="str">
        <f t="array" ref="K3762">IFERROR(XLOOKUP(G3762,'Tipo de Carga'!A:A,'Tipo de Carga'!B:B))</f>
        <v>Autoabasto</v>
      </c>
      <c r="L3762" s="10">
        <f t="shared" si="2"/>
        <v>6</v>
      </c>
      <c r="M3762" s="10">
        <f t="shared" si="3"/>
        <v>6</v>
      </c>
      <c r="N3762" s="10">
        <f t="shared" si="4"/>
        <v>2</v>
      </c>
      <c r="O3762" s="10" t="str">
        <f t="array" ref="O3762">IFERROR(XLOOKUP(G3762,'Tipo de Carga'!A:A,'Tipo de Carga'!C:C))</f>
        <v>Diesel</v>
      </c>
    </row>
    <row r="3763">
      <c r="A3763" s="16">
        <v>1822.0</v>
      </c>
      <c r="B3763" s="10" t="str">
        <f t="array" ref="B3763">IFERROR(XLOOKUP(A3763,'Asignacion Feb'!A:A,'Asignacion Feb'!C:C))</f>
        <v>Sayer Vuelteros</v>
      </c>
      <c r="C3763" s="10" t="str">
        <f t="array" ref="C3763">IFERROR(XLOOKUP(A3763,'Asignacion Feb'!A:A,'Asignacion Feb'!B:B))</f>
        <v>EC-04</v>
      </c>
      <c r="D3763" s="28">
        <v>45694.0</v>
      </c>
      <c r="E3763" s="16" t="s">
        <v>399</v>
      </c>
      <c r="F3763" s="10" t="str">
        <f t="array" ref="F3763">IFERROR(XLOOKUP(E3763,Operadores!A:A,Operadores!B:B))</f>
        <v>OLVJES</v>
      </c>
      <c r="G3763" s="16" t="s">
        <v>77</v>
      </c>
      <c r="H3763" s="13">
        <v>19.63419</v>
      </c>
      <c r="I3763" s="18">
        <v>690.4</v>
      </c>
      <c r="J3763" s="15">
        <f t="shared" si="5"/>
        <v>13555.44478</v>
      </c>
      <c r="K3763" s="10" t="str">
        <f t="array" ref="K3763">IFERROR(XLOOKUP(G3763,'Tipo de Carga'!A:A,'Tipo de Carga'!B:B))</f>
        <v>Autoabasto</v>
      </c>
      <c r="L3763" s="10">
        <f t="shared" si="2"/>
        <v>6</v>
      </c>
      <c r="M3763" s="10">
        <f t="shared" si="3"/>
        <v>6</v>
      </c>
      <c r="N3763" s="10">
        <f t="shared" si="4"/>
        <v>2</v>
      </c>
      <c r="O3763" s="10" t="str">
        <f t="array" ref="O3763">IFERROR(XLOOKUP(G3763,'Tipo de Carga'!A:A,'Tipo de Carga'!C:C))</f>
        <v>Diesel</v>
      </c>
    </row>
    <row r="3764">
      <c r="A3764" s="16">
        <v>1972.0</v>
      </c>
      <c r="B3764" s="10" t="str">
        <f t="array" ref="B3764">IFERROR(XLOOKUP(A3764,'Asignacion Feb'!A:A,'Asignacion Feb'!C:C))</f>
        <v>Sayer Sencillo</v>
      </c>
      <c r="C3764" s="10" t="str">
        <f t="array" ref="C3764">IFERROR(XLOOKUP(A3764,'Asignacion Feb'!A:A,'Asignacion Feb'!B:B))</f>
        <v>EC-04</v>
      </c>
      <c r="D3764" s="28">
        <v>45694.0</v>
      </c>
      <c r="E3764" s="16" t="s">
        <v>274</v>
      </c>
      <c r="F3764" s="10" t="str">
        <f t="array" ref="F3764">IFERROR(XLOOKUP(E3764,Operadores!A:A,Operadores!B:B))</f>
        <v>ROMJOS</v>
      </c>
      <c r="G3764" s="16" t="s">
        <v>77</v>
      </c>
      <c r="H3764" s="13">
        <v>19.63419</v>
      </c>
      <c r="I3764" s="18">
        <v>620.0</v>
      </c>
      <c r="J3764" s="15">
        <f t="shared" si="5"/>
        <v>12173.1978</v>
      </c>
      <c r="K3764" s="10" t="str">
        <f t="array" ref="K3764">IFERROR(XLOOKUP(G3764,'Tipo de Carga'!A:A,'Tipo de Carga'!B:B))</f>
        <v>Autoabasto</v>
      </c>
      <c r="L3764" s="10">
        <f t="shared" si="2"/>
        <v>6</v>
      </c>
      <c r="M3764" s="10">
        <f t="shared" si="3"/>
        <v>6</v>
      </c>
      <c r="N3764" s="10">
        <f t="shared" si="4"/>
        <v>2</v>
      </c>
      <c r="O3764" s="10" t="str">
        <f t="array" ref="O3764">IFERROR(XLOOKUP(G3764,'Tipo de Carga'!A:A,'Tipo de Carga'!C:C))</f>
        <v>Diesel</v>
      </c>
    </row>
    <row r="3765">
      <c r="A3765" s="16">
        <v>2108.0</v>
      </c>
      <c r="B3765" s="10" t="str">
        <f t="array" ref="B3765">IFERROR(XLOOKUP(A3765,'Asignacion Feb'!A:A,'Asignacion Feb'!C:C))</f>
        <v>MeLi asignado SD</v>
      </c>
      <c r="C3765" s="10" t="str">
        <f t="array" ref="C3765">IFERROR(XLOOKUP(A3765,'Asignacion Feb'!A:A,'Asignacion Feb'!B:B))</f>
        <v>EC-05</v>
      </c>
      <c r="D3765" s="28">
        <v>45694.0</v>
      </c>
      <c r="E3765" s="16" t="s">
        <v>184</v>
      </c>
      <c r="F3765" s="10" t="str">
        <f t="array" ref="F3765">IFERROR(XLOOKUP(E3765,Operadores!A:A,Operadores!B:B))</f>
        <v>ARASAL</v>
      </c>
      <c r="G3765" s="16" t="s">
        <v>77</v>
      </c>
      <c r="H3765" s="13">
        <v>19.63419</v>
      </c>
      <c r="I3765" s="18">
        <v>304.86</v>
      </c>
      <c r="J3765" s="15">
        <f t="shared" si="5"/>
        <v>5985.679163</v>
      </c>
      <c r="K3765" s="10" t="str">
        <f t="array" ref="K3765">IFERROR(XLOOKUP(G3765,'Tipo de Carga'!A:A,'Tipo de Carga'!B:B))</f>
        <v>Autoabasto</v>
      </c>
      <c r="L3765" s="10">
        <f t="shared" si="2"/>
        <v>6</v>
      </c>
      <c r="M3765" s="10">
        <f t="shared" si="3"/>
        <v>6</v>
      </c>
      <c r="N3765" s="10">
        <f t="shared" si="4"/>
        <v>2</v>
      </c>
      <c r="O3765" s="10" t="str">
        <f t="array" ref="O3765">IFERROR(XLOOKUP(G3765,'Tipo de Carga'!A:A,'Tipo de Carga'!C:C))</f>
        <v>Diesel</v>
      </c>
    </row>
    <row r="3766">
      <c r="A3766" s="16">
        <v>1936.0</v>
      </c>
      <c r="B3766" s="10" t="str">
        <f t="array" ref="B3766">IFERROR(XLOOKUP(A3766,'Asignacion Feb'!A:A,'Asignacion Feb'!C:C))</f>
        <v>Circuitos</v>
      </c>
      <c r="C3766" s="10" t="str">
        <f t="array" ref="C3766">IFERROR(XLOOKUP(A3766,'Asignacion Feb'!A:A,'Asignacion Feb'!B:B))</f>
        <v>EC-03</v>
      </c>
      <c r="D3766" s="28">
        <v>45694.0</v>
      </c>
      <c r="E3766" s="16" t="s">
        <v>105</v>
      </c>
      <c r="F3766" s="10" t="str">
        <f t="array" ref="F3766">IFERROR(XLOOKUP(E3766,Operadores!A:A,Operadores!B:B))</f>
        <v>OCAMA</v>
      </c>
      <c r="G3766" s="16" t="s">
        <v>83</v>
      </c>
      <c r="H3766" s="13">
        <v>19.7204</v>
      </c>
      <c r="I3766" s="18">
        <v>300.02</v>
      </c>
      <c r="J3766" s="15">
        <f t="shared" si="5"/>
        <v>5916.514408</v>
      </c>
      <c r="K3766" s="10" t="str">
        <f t="array" ref="K3766">IFERROR(XLOOKUP(G3766,'Tipo de Carga'!A:A,'Tipo de Carga'!B:B))</f>
        <v>Autoabasto</v>
      </c>
      <c r="L3766" s="10">
        <f t="shared" si="2"/>
        <v>6</v>
      </c>
      <c r="M3766" s="10">
        <f t="shared" si="3"/>
        <v>6</v>
      </c>
      <c r="N3766" s="10">
        <f t="shared" si="4"/>
        <v>2</v>
      </c>
      <c r="O3766" s="10" t="str">
        <f t="array" ref="O3766">IFERROR(XLOOKUP(G3766,'Tipo de Carga'!A:A,'Tipo de Carga'!C:C))</f>
        <v>Diesel</v>
      </c>
    </row>
    <row r="3767">
      <c r="A3767" s="16">
        <v>1875.0</v>
      </c>
      <c r="B3767" s="10" t="str">
        <f t="array" ref="B3767">IFERROR(XLOOKUP(A3767,'Asignacion Feb'!A:A,'Asignacion Feb'!C:C))</f>
        <v>Circuitos</v>
      </c>
      <c r="C3767" s="10" t="str">
        <f t="array" ref="C3767">IFERROR(XLOOKUP(A3767,'Asignacion Feb'!A:A,'Asignacion Feb'!B:B))</f>
        <v>EC-03</v>
      </c>
      <c r="D3767" s="28">
        <v>45694.0</v>
      </c>
      <c r="E3767" s="16" t="s">
        <v>47</v>
      </c>
      <c r="F3767" s="10" t="str">
        <f t="array" ref="F3767">IFERROR(XLOOKUP(E3767,Operadores!A:A,Operadores!B:B))</f>
        <v>CARJOR</v>
      </c>
      <c r="G3767" s="16" t="s">
        <v>83</v>
      </c>
      <c r="H3767" s="13">
        <v>19.7204</v>
      </c>
      <c r="I3767" s="18">
        <v>470.06</v>
      </c>
      <c r="J3767" s="15">
        <f t="shared" si="5"/>
        <v>9269.771224</v>
      </c>
      <c r="K3767" s="10" t="str">
        <f t="array" ref="K3767">IFERROR(XLOOKUP(G3767,'Tipo de Carga'!A:A,'Tipo de Carga'!B:B))</f>
        <v>Autoabasto</v>
      </c>
      <c r="L3767" s="10">
        <f t="shared" si="2"/>
        <v>6</v>
      </c>
      <c r="M3767" s="10">
        <f t="shared" si="3"/>
        <v>6</v>
      </c>
      <c r="N3767" s="10">
        <f t="shared" si="4"/>
        <v>2</v>
      </c>
      <c r="O3767" s="10" t="str">
        <f t="array" ref="O3767">IFERROR(XLOOKUP(G3767,'Tipo de Carga'!A:A,'Tipo de Carga'!C:C))</f>
        <v>Diesel</v>
      </c>
    </row>
    <row r="3768">
      <c r="A3768" s="16">
        <v>2077.0</v>
      </c>
      <c r="B3768" s="10" t="str">
        <f t="array" ref="B3768">IFERROR(XLOOKUP(A3768,'Asignacion Feb'!A:A,'Asignacion Feb'!C:C))</f>
        <v>PISA Gdl</v>
      </c>
      <c r="C3768" s="10" t="str">
        <f t="array" ref="C3768">IFERROR(XLOOKUP(A3768,'Asignacion Feb'!A:A,'Asignacion Feb'!B:B))</f>
        <v>EC-06</v>
      </c>
      <c r="D3768" s="28">
        <v>45694.0</v>
      </c>
      <c r="E3768" s="16" t="s">
        <v>158</v>
      </c>
      <c r="F3768" s="10" t="str">
        <f t="array" ref="F3768">IFERROR(XLOOKUP(E3768,Operadores!A:A,Operadores!B:B))</f>
        <v>SANVIC01</v>
      </c>
      <c r="G3768" s="16" t="s">
        <v>83</v>
      </c>
      <c r="H3768" s="13">
        <v>19.7204</v>
      </c>
      <c r="I3768" s="18">
        <v>541.53</v>
      </c>
      <c r="J3768" s="15">
        <f t="shared" si="5"/>
        <v>10679.18821</v>
      </c>
      <c r="K3768" s="10" t="str">
        <f t="array" ref="K3768">IFERROR(XLOOKUP(G3768,'Tipo de Carga'!A:A,'Tipo de Carga'!B:B))</f>
        <v>Autoabasto</v>
      </c>
      <c r="L3768" s="10">
        <f t="shared" si="2"/>
        <v>6</v>
      </c>
      <c r="M3768" s="10">
        <f t="shared" si="3"/>
        <v>6</v>
      </c>
      <c r="N3768" s="10">
        <f t="shared" si="4"/>
        <v>2</v>
      </c>
      <c r="O3768" s="10" t="str">
        <f t="array" ref="O3768">IFERROR(XLOOKUP(G3768,'Tipo de Carga'!A:A,'Tipo de Carga'!C:C))</f>
        <v>Diesel</v>
      </c>
    </row>
    <row r="3769">
      <c r="A3769" s="16">
        <v>2059.0</v>
      </c>
      <c r="B3769" s="10" t="str">
        <f t="array" ref="B3769">IFERROR(XLOOKUP(A3769,'Asignacion Feb'!A:A,'Asignacion Feb'!C:C))</f>
        <v>PISA Gdl</v>
      </c>
      <c r="C3769" s="10" t="str">
        <f t="array" ref="C3769">IFERROR(XLOOKUP(A3769,'Asignacion Feb'!A:A,'Asignacion Feb'!B:B))</f>
        <v>EC-06</v>
      </c>
      <c r="D3769" s="28">
        <v>45694.0</v>
      </c>
      <c r="E3769" s="16" t="s">
        <v>278</v>
      </c>
      <c r="F3769" s="10" t="str">
        <f t="array" ref="F3769">IFERROR(XLOOKUP(E3769,Operadores!A:A,Operadores!B:B))</f>
        <v>BUEOSC</v>
      </c>
      <c r="G3769" s="16" t="s">
        <v>83</v>
      </c>
      <c r="H3769" s="13">
        <v>19.7204</v>
      </c>
      <c r="I3769" s="18">
        <v>620.06</v>
      </c>
      <c r="J3769" s="15">
        <f t="shared" si="5"/>
        <v>12227.83122</v>
      </c>
      <c r="K3769" s="10" t="str">
        <f t="array" ref="K3769">IFERROR(XLOOKUP(G3769,'Tipo de Carga'!A:A,'Tipo de Carga'!B:B))</f>
        <v>Autoabasto</v>
      </c>
      <c r="L3769" s="10">
        <f t="shared" si="2"/>
        <v>6</v>
      </c>
      <c r="M3769" s="10">
        <f t="shared" si="3"/>
        <v>6</v>
      </c>
      <c r="N3769" s="10">
        <f t="shared" si="4"/>
        <v>2</v>
      </c>
      <c r="O3769" s="10" t="str">
        <f t="array" ref="O3769">IFERROR(XLOOKUP(G3769,'Tipo de Carga'!A:A,'Tipo de Carga'!C:C))</f>
        <v>Diesel</v>
      </c>
    </row>
    <row r="3770">
      <c r="A3770" s="16">
        <v>1794.0</v>
      </c>
      <c r="B3770" s="10" t="str">
        <f t="array" ref="B3770">IFERROR(XLOOKUP(A3770,'Asignacion Feb'!A:A,'Asignacion Feb'!C:C))</f>
        <v>Peñafiel Tlajomulco</v>
      </c>
      <c r="C3770" s="10" t="str">
        <f t="array" ref="C3770">IFERROR(XLOOKUP(A3770,'Asignacion Feb'!A:A,'Asignacion Feb'!B:B))</f>
        <v>EC-06</v>
      </c>
      <c r="D3770" s="28">
        <v>45694.0</v>
      </c>
      <c r="E3770" s="16" t="s">
        <v>278</v>
      </c>
      <c r="F3770" s="10" t="str">
        <f t="array" ref="F3770">IFERROR(XLOOKUP(E3770,Operadores!A:A,Operadores!B:B))</f>
        <v>BUEOSC</v>
      </c>
      <c r="G3770" s="16" t="s">
        <v>83</v>
      </c>
      <c r="H3770" s="13">
        <v>19.7204</v>
      </c>
      <c r="I3770" s="18">
        <v>736.09</v>
      </c>
      <c r="J3770" s="15">
        <f t="shared" si="5"/>
        <v>14515.98924</v>
      </c>
      <c r="K3770" s="10" t="str">
        <f t="array" ref="K3770">IFERROR(XLOOKUP(G3770,'Tipo de Carga'!A:A,'Tipo de Carga'!B:B))</f>
        <v>Autoabasto</v>
      </c>
      <c r="L3770" s="10">
        <f t="shared" si="2"/>
        <v>6</v>
      </c>
      <c r="M3770" s="10">
        <f t="shared" si="3"/>
        <v>6</v>
      </c>
      <c r="N3770" s="10">
        <f t="shared" si="4"/>
        <v>2</v>
      </c>
      <c r="O3770" s="10" t="str">
        <f t="array" ref="O3770">IFERROR(XLOOKUP(G3770,'Tipo de Carga'!A:A,'Tipo de Carga'!C:C))</f>
        <v>Diesel</v>
      </c>
    </row>
    <row r="3771">
      <c r="A3771" s="16">
        <v>1871.0</v>
      </c>
      <c r="B3771" s="10" t="str">
        <f t="array" ref="B3771">IFERROR(XLOOKUP(A3771,'Asignacion Feb'!A:A,'Asignacion Feb'!C:C))</f>
        <v>Circuitos</v>
      </c>
      <c r="C3771" s="10" t="str">
        <f t="array" ref="C3771">IFERROR(XLOOKUP(A3771,'Asignacion Feb'!A:A,'Asignacion Feb'!B:B))</f>
        <v>EC-03</v>
      </c>
      <c r="D3771" s="28">
        <v>45694.0</v>
      </c>
      <c r="E3771" s="16" t="s">
        <v>82</v>
      </c>
      <c r="F3771" s="10" t="str">
        <f t="array" ref="F3771">IFERROR(XLOOKUP(E3771,Operadores!A:A,Operadores!B:B))</f>
        <v>LOPREN</v>
      </c>
      <c r="G3771" s="16" t="s">
        <v>83</v>
      </c>
      <c r="H3771" s="13">
        <v>19.7204</v>
      </c>
      <c r="I3771" s="18">
        <v>508.43</v>
      </c>
      <c r="J3771" s="15">
        <f t="shared" si="5"/>
        <v>10026.44297</v>
      </c>
      <c r="K3771" s="10" t="str">
        <f t="array" ref="K3771">IFERROR(XLOOKUP(G3771,'Tipo de Carga'!A:A,'Tipo de Carga'!B:B))</f>
        <v>Autoabasto</v>
      </c>
      <c r="L3771" s="10">
        <f t="shared" si="2"/>
        <v>6</v>
      </c>
      <c r="M3771" s="10">
        <f t="shared" si="3"/>
        <v>6</v>
      </c>
      <c r="N3771" s="10">
        <f t="shared" si="4"/>
        <v>2</v>
      </c>
      <c r="O3771" s="10" t="str">
        <f t="array" ref="O3771">IFERROR(XLOOKUP(G3771,'Tipo de Carga'!A:A,'Tipo de Carga'!C:C))</f>
        <v>Diesel</v>
      </c>
    </row>
    <row r="3772">
      <c r="A3772" s="16">
        <v>1947.0</v>
      </c>
      <c r="B3772" s="10" t="str">
        <f t="array" ref="B3772">IFERROR(XLOOKUP(A3772,'Asignacion Feb'!A:A,'Asignacion Feb'!C:C))</f>
        <v>Circuitos</v>
      </c>
      <c r="C3772" s="10" t="str">
        <f t="array" ref="C3772">IFERROR(XLOOKUP(A3772,'Asignacion Feb'!A:A,'Asignacion Feb'!B:B))</f>
        <v>EC-03</v>
      </c>
      <c r="D3772" s="28">
        <v>45694.0</v>
      </c>
      <c r="E3772" s="16" t="s">
        <v>41</v>
      </c>
      <c r="F3772" s="10" t="str">
        <f t="array" ref="F3772">IFERROR(XLOOKUP(E3772,Operadores!A:A,Operadores!B:B))</f>
        <v>DAMOS</v>
      </c>
      <c r="G3772" s="16" t="s">
        <v>83</v>
      </c>
      <c r="H3772" s="13">
        <v>19.7204</v>
      </c>
      <c r="I3772" s="18">
        <v>172.78</v>
      </c>
      <c r="J3772" s="15">
        <f t="shared" si="5"/>
        <v>3407.290712</v>
      </c>
      <c r="K3772" s="10" t="str">
        <f t="array" ref="K3772">IFERROR(XLOOKUP(G3772,'Tipo de Carga'!A:A,'Tipo de Carga'!B:B))</f>
        <v>Autoabasto</v>
      </c>
      <c r="L3772" s="10">
        <f t="shared" si="2"/>
        <v>6</v>
      </c>
      <c r="M3772" s="10">
        <f t="shared" si="3"/>
        <v>6</v>
      </c>
      <c r="N3772" s="10">
        <f t="shared" si="4"/>
        <v>2</v>
      </c>
      <c r="O3772" s="10" t="str">
        <f t="array" ref="O3772">IFERROR(XLOOKUP(G3772,'Tipo de Carga'!A:A,'Tipo de Carga'!C:C))</f>
        <v>Diesel</v>
      </c>
    </row>
    <row r="3773">
      <c r="A3773" s="16">
        <v>2061.0</v>
      </c>
      <c r="B3773" s="10" t="str">
        <f t="array" ref="B3773">IFERROR(XLOOKUP(A3773,'Asignacion Feb'!A:A,'Asignacion Feb'!C:C))</f>
        <v>PISA Gdl</v>
      </c>
      <c r="C3773" s="10" t="str">
        <f t="array" ref="C3773">IFERROR(XLOOKUP(A3773,'Asignacion Feb'!A:A,'Asignacion Feb'!B:B))</f>
        <v>EC-06</v>
      </c>
      <c r="D3773" s="28">
        <v>45694.0</v>
      </c>
      <c r="E3773" s="16" t="s">
        <v>215</v>
      </c>
      <c r="F3773" s="10" t="str">
        <f t="array" ref="F3773">IFERROR(XLOOKUP(E3773,Operadores!A:A,Operadores!B:B))</f>
        <v>RESEDU</v>
      </c>
      <c r="G3773" s="16" t="s">
        <v>86</v>
      </c>
      <c r="H3773" s="13">
        <v>19.81523</v>
      </c>
      <c r="I3773" s="18">
        <v>470.01</v>
      </c>
      <c r="J3773" s="15">
        <f t="shared" si="5"/>
        <v>9313.356252</v>
      </c>
      <c r="K3773" s="10" t="str">
        <f t="array" ref="K3773">IFERROR(XLOOKUP(G3773,'Tipo de Carga'!A:A,'Tipo de Carga'!B:B))</f>
        <v>Autoabasto</v>
      </c>
      <c r="L3773" s="10">
        <f t="shared" si="2"/>
        <v>6</v>
      </c>
      <c r="M3773" s="10">
        <f t="shared" si="3"/>
        <v>6</v>
      </c>
      <c r="N3773" s="10">
        <f t="shared" si="4"/>
        <v>2</v>
      </c>
      <c r="O3773" s="10" t="str">
        <f t="array" ref="O3773">IFERROR(XLOOKUP(G3773,'Tipo de Carga'!A:A,'Tipo de Carga'!C:C))</f>
        <v>Diesel</v>
      </c>
    </row>
    <row r="3774">
      <c r="A3774" s="16">
        <v>2065.0</v>
      </c>
      <c r="B3774" s="10" t="str">
        <f t="array" ref="B3774">IFERROR(XLOOKUP(A3774,'Asignacion Feb'!A:A,'Asignacion Feb'!C:C))</f>
        <v>PISA Gdl</v>
      </c>
      <c r="C3774" s="10" t="str">
        <f t="array" ref="C3774">IFERROR(XLOOKUP(A3774,'Asignacion Feb'!A:A,'Asignacion Feb'!B:B))</f>
        <v>EC-06</v>
      </c>
      <c r="D3774" s="28">
        <v>45694.0</v>
      </c>
      <c r="E3774" s="16" t="s">
        <v>214</v>
      </c>
      <c r="F3774" s="10" t="str">
        <f t="array" ref="F3774">IFERROR(XLOOKUP(E3774,Operadores!A:A,Operadores!B:B))</f>
        <v>GOMIZT</v>
      </c>
      <c r="G3774" s="16" t="s">
        <v>86</v>
      </c>
      <c r="H3774" s="13">
        <v>19.81523</v>
      </c>
      <c r="I3774" s="18">
        <v>490.02</v>
      </c>
      <c r="J3774" s="15">
        <f t="shared" si="5"/>
        <v>9709.859005</v>
      </c>
      <c r="K3774" s="10" t="str">
        <f t="array" ref="K3774">IFERROR(XLOOKUP(G3774,'Tipo de Carga'!A:A,'Tipo de Carga'!B:B))</f>
        <v>Autoabasto</v>
      </c>
      <c r="L3774" s="10">
        <f t="shared" si="2"/>
        <v>6</v>
      </c>
      <c r="M3774" s="10">
        <f t="shared" si="3"/>
        <v>6</v>
      </c>
      <c r="N3774" s="10">
        <f t="shared" si="4"/>
        <v>2</v>
      </c>
      <c r="O3774" s="10" t="str">
        <f t="array" ref="O3774">IFERROR(XLOOKUP(G3774,'Tipo de Carga'!A:A,'Tipo de Carga'!C:C))</f>
        <v>Diesel</v>
      </c>
    </row>
    <row r="3775">
      <c r="A3775" s="16">
        <v>1879.0</v>
      </c>
      <c r="B3775" s="10" t="str">
        <f t="array" ref="B3775">IFERROR(XLOOKUP(A3775,'Asignacion Feb'!A:A,'Asignacion Feb'!C:C))</f>
        <v>Circuitos</v>
      </c>
      <c r="C3775" s="10" t="str">
        <f t="array" ref="C3775">IFERROR(XLOOKUP(A3775,'Asignacion Feb'!A:A,'Asignacion Feb'!B:B))</f>
        <v>EC-03</v>
      </c>
      <c r="D3775" s="28">
        <v>45694.0</v>
      </c>
      <c r="E3775" s="16" t="s">
        <v>132</v>
      </c>
      <c r="F3775" s="10" t="str">
        <f t="array" ref="F3775">IFERROR(XLOOKUP(E3775,Operadores!A:A,Operadores!B:B))</f>
        <v>ISLHI</v>
      </c>
      <c r="G3775" s="16" t="s">
        <v>86</v>
      </c>
      <c r="H3775" s="13">
        <v>19.81523</v>
      </c>
      <c r="I3775" s="18">
        <v>565.23</v>
      </c>
      <c r="J3775" s="15">
        <f t="shared" si="5"/>
        <v>11200.16245</v>
      </c>
      <c r="K3775" s="10" t="str">
        <f t="array" ref="K3775">IFERROR(XLOOKUP(G3775,'Tipo de Carga'!A:A,'Tipo de Carga'!B:B))</f>
        <v>Autoabasto</v>
      </c>
      <c r="L3775" s="10">
        <f t="shared" si="2"/>
        <v>6</v>
      </c>
      <c r="M3775" s="10">
        <f t="shared" si="3"/>
        <v>6</v>
      </c>
      <c r="N3775" s="10">
        <f t="shared" si="4"/>
        <v>2</v>
      </c>
      <c r="O3775" s="10" t="str">
        <f t="array" ref="O3775">IFERROR(XLOOKUP(G3775,'Tipo de Carga'!A:A,'Tipo de Carga'!C:C))</f>
        <v>Diesel</v>
      </c>
    </row>
    <row r="3776">
      <c r="A3776" s="16">
        <v>1934.0</v>
      </c>
      <c r="B3776" s="10" t="str">
        <f t="array" ref="B3776">IFERROR(XLOOKUP(A3776,'Asignacion Feb'!A:A,'Asignacion Feb'!C:C))</f>
        <v>Circuitos</v>
      </c>
      <c r="C3776" s="10" t="str">
        <f t="array" ref="C3776">IFERROR(XLOOKUP(A3776,'Asignacion Feb'!A:A,'Asignacion Feb'!B:B))</f>
        <v>EC-03</v>
      </c>
      <c r="D3776" s="28">
        <v>45694.0</v>
      </c>
      <c r="E3776" s="16" t="s">
        <v>298</v>
      </c>
      <c r="F3776" s="10" t="str">
        <f t="array" ref="F3776">IFERROR(XLOOKUP(E3776,Operadores!A:A,Operadores!B:B))</f>
        <v>AVIEN</v>
      </c>
      <c r="G3776" s="16" t="s">
        <v>33</v>
      </c>
      <c r="H3776" s="13">
        <v>19.29</v>
      </c>
      <c r="I3776" s="18">
        <v>330.09</v>
      </c>
      <c r="J3776" s="15">
        <f t="shared" si="5"/>
        <v>6367.4361</v>
      </c>
      <c r="K3776" s="10" t="str">
        <f t="array" ref="K3776">IFERROR(XLOOKUP(G3776,'Tipo de Carga'!A:A,'Tipo de Carga'!B:B))</f>
        <v>Autoabasto</v>
      </c>
      <c r="L3776" s="10">
        <f t="shared" si="2"/>
        <v>6</v>
      </c>
      <c r="M3776" s="10">
        <f t="shared" si="3"/>
        <v>6</v>
      </c>
      <c r="N3776" s="10">
        <f t="shared" si="4"/>
        <v>2</v>
      </c>
      <c r="O3776" s="10" t="str">
        <f t="array" ref="O3776">IFERROR(XLOOKUP(G3776,'Tipo de Carga'!A:A,'Tipo de Carga'!C:C))</f>
        <v>Diesel</v>
      </c>
    </row>
    <row r="3777">
      <c r="A3777" s="16" t="s">
        <v>31</v>
      </c>
      <c r="B3777" s="10" t="str">
        <f t="array" ref="B3777">IFERROR(XLOOKUP(A3777,'Asignacion Feb'!A:A,'Asignacion Feb'!C:C))</f>
        <v/>
      </c>
      <c r="C3777" s="10" t="str">
        <f t="array" ref="C3777">IFERROR(XLOOKUP(A3777,'Asignacion Feb'!A:A,'Asignacion Feb'!B:B))</f>
        <v/>
      </c>
      <c r="D3777" s="28">
        <v>45694.0</v>
      </c>
      <c r="E3777" s="16" t="s">
        <v>32</v>
      </c>
      <c r="F3777" s="10" t="str">
        <f t="array" ref="F3777">IFERROR(XLOOKUP(E3777,Operadores!A:A,Operadores!B:B))</f>
        <v>MTTO</v>
      </c>
      <c r="G3777" s="16" t="s">
        <v>33</v>
      </c>
      <c r="H3777" s="13">
        <v>19.29</v>
      </c>
      <c r="I3777" s="18">
        <v>55.58</v>
      </c>
      <c r="J3777" s="15">
        <f t="shared" si="5"/>
        <v>1072.1382</v>
      </c>
      <c r="K3777" s="10" t="str">
        <f t="array" ref="K3777">IFERROR(XLOOKUP(G3777,'Tipo de Carga'!A:A,'Tipo de Carga'!B:B))</f>
        <v>Autoabasto</v>
      </c>
      <c r="L3777" s="10">
        <f t="shared" si="2"/>
        <v>6</v>
      </c>
      <c r="M3777" s="10">
        <f t="shared" si="3"/>
        <v>6</v>
      </c>
      <c r="N3777" s="10">
        <f t="shared" si="4"/>
        <v>2</v>
      </c>
      <c r="O3777" s="10" t="str">
        <f t="array" ref="O3777">IFERROR(XLOOKUP(G3777,'Tipo de Carga'!A:A,'Tipo de Carga'!C:C))</f>
        <v>Diesel</v>
      </c>
    </row>
    <row r="3778">
      <c r="A3778" s="16" t="s">
        <v>31</v>
      </c>
      <c r="B3778" s="10" t="str">
        <f t="array" ref="B3778">IFERROR(XLOOKUP(A3778,'Asignacion Feb'!A:A,'Asignacion Feb'!C:C))</f>
        <v/>
      </c>
      <c r="C3778" s="10" t="str">
        <f t="array" ref="C3778">IFERROR(XLOOKUP(A3778,'Asignacion Feb'!A:A,'Asignacion Feb'!B:B))</f>
        <v/>
      </c>
      <c r="D3778" s="28">
        <v>45694.0</v>
      </c>
      <c r="E3778" s="16" t="s">
        <v>32</v>
      </c>
      <c r="F3778" s="10" t="str">
        <f t="array" ref="F3778">IFERROR(XLOOKUP(E3778,Operadores!A:A,Operadores!B:B))</f>
        <v>MTTO</v>
      </c>
      <c r="G3778" s="16" t="s">
        <v>33</v>
      </c>
      <c r="H3778" s="13">
        <v>19.29</v>
      </c>
      <c r="I3778" s="18">
        <v>122.84</v>
      </c>
      <c r="J3778" s="15">
        <f t="shared" si="5"/>
        <v>2369.5836</v>
      </c>
      <c r="K3778" s="10" t="str">
        <f t="array" ref="K3778">IFERROR(XLOOKUP(G3778,'Tipo de Carga'!A:A,'Tipo de Carga'!B:B))</f>
        <v>Autoabasto</v>
      </c>
      <c r="L3778" s="10">
        <f t="shared" si="2"/>
        <v>6</v>
      </c>
      <c r="M3778" s="10">
        <f t="shared" si="3"/>
        <v>6</v>
      </c>
      <c r="N3778" s="10">
        <f t="shared" si="4"/>
        <v>2</v>
      </c>
      <c r="O3778" s="10" t="str">
        <f t="array" ref="O3778">IFERROR(XLOOKUP(G3778,'Tipo de Carga'!A:A,'Tipo de Carga'!C:C))</f>
        <v>Diesel</v>
      </c>
    </row>
    <row r="3779">
      <c r="A3779" s="16" t="s">
        <v>31</v>
      </c>
      <c r="B3779" s="10" t="str">
        <f t="array" ref="B3779">IFERROR(XLOOKUP(A3779,'Asignacion Feb'!A:A,'Asignacion Feb'!C:C))</f>
        <v/>
      </c>
      <c r="C3779" s="10" t="str">
        <f t="array" ref="C3779">IFERROR(XLOOKUP(A3779,'Asignacion Feb'!A:A,'Asignacion Feb'!B:B))</f>
        <v/>
      </c>
      <c r="D3779" s="28">
        <v>45694.0</v>
      </c>
      <c r="E3779" s="16" t="s">
        <v>32</v>
      </c>
      <c r="F3779" s="10" t="str">
        <f t="array" ref="F3779">IFERROR(XLOOKUP(E3779,Operadores!A:A,Operadores!B:B))</f>
        <v>MTTO</v>
      </c>
      <c r="G3779" s="16" t="s">
        <v>33</v>
      </c>
      <c r="H3779" s="13">
        <v>19.29</v>
      </c>
      <c r="I3779" s="18">
        <v>121.48</v>
      </c>
      <c r="J3779" s="15">
        <f t="shared" si="5"/>
        <v>2343.3492</v>
      </c>
      <c r="K3779" s="10" t="str">
        <f t="array" ref="K3779">IFERROR(XLOOKUP(G3779,'Tipo de Carga'!A:A,'Tipo de Carga'!B:B))</f>
        <v>Autoabasto</v>
      </c>
      <c r="L3779" s="10">
        <f t="shared" si="2"/>
        <v>6</v>
      </c>
      <c r="M3779" s="10">
        <f t="shared" si="3"/>
        <v>6</v>
      </c>
      <c r="N3779" s="10">
        <f t="shared" si="4"/>
        <v>2</v>
      </c>
      <c r="O3779" s="10" t="str">
        <f t="array" ref="O3779">IFERROR(XLOOKUP(G3779,'Tipo de Carga'!A:A,'Tipo de Carga'!C:C))</f>
        <v>Diesel</v>
      </c>
    </row>
    <row r="3780">
      <c r="A3780" s="16">
        <v>1896.0</v>
      </c>
      <c r="B3780" s="10" t="str">
        <f t="array" ref="B3780">IFERROR(XLOOKUP(A3780,'Asignacion Feb'!A:A,'Asignacion Feb'!C:C))</f>
        <v>Hisense</v>
      </c>
      <c r="C3780" s="10" t="str">
        <f t="array" ref="C3780">IFERROR(XLOOKUP(A3780,'Asignacion Feb'!A:A,'Asignacion Feb'!B:B))</f>
        <v>EC-02</v>
      </c>
      <c r="D3780" s="28">
        <v>45694.0</v>
      </c>
      <c r="E3780" s="16" t="s">
        <v>255</v>
      </c>
      <c r="F3780" s="10" t="str">
        <f t="array" ref="F3780">IFERROR(XLOOKUP(E3780,Operadores!A:A,Operadores!B:B))</f>
        <v>BALEDU</v>
      </c>
      <c r="G3780" s="16" t="s">
        <v>33</v>
      </c>
      <c r="H3780" s="13">
        <v>19.29</v>
      </c>
      <c r="I3780" s="18">
        <v>656.74</v>
      </c>
      <c r="J3780" s="15">
        <f t="shared" si="5"/>
        <v>12668.5146</v>
      </c>
      <c r="K3780" s="10" t="str">
        <f t="array" ref="K3780">IFERROR(XLOOKUP(G3780,'Tipo de Carga'!A:A,'Tipo de Carga'!B:B))</f>
        <v>Autoabasto</v>
      </c>
      <c r="L3780" s="10">
        <f t="shared" si="2"/>
        <v>6</v>
      </c>
      <c r="M3780" s="10">
        <f t="shared" si="3"/>
        <v>6</v>
      </c>
      <c r="N3780" s="10">
        <f t="shared" si="4"/>
        <v>2</v>
      </c>
      <c r="O3780" s="10" t="str">
        <f t="array" ref="O3780">IFERROR(XLOOKUP(G3780,'Tipo de Carga'!A:A,'Tipo de Carga'!C:C))</f>
        <v>Diesel</v>
      </c>
    </row>
    <row r="3781">
      <c r="A3781" s="16">
        <v>1892.0</v>
      </c>
      <c r="B3781" s="10" t="str">
        <f t="array" ref="B3781">IFERROR(XLOOKUP(A3781,'Asignacion Feb'!A:A,'Asignacion Feb'!C:C))</f>
        <v>Full Liver</v>
      </c>
      <c r="C3781" s="10" t="str">
        <f t="array" ref="C3781">IFERROR(XLOOKUP(A3781,'Asignacion Feb'!A:A,'Asignacion Feb'!B:B))</f>
        <v>EC-01</v>
      </c>
      <c r="D3781" s="28">
        <v>45694.0</v>
      </c>
      <c r="E3781" s="16" t="s">
        <v>73</v>
      </c>
      <c r="F3781" s="10" t="str">
        <f t="array" ref="F3781">IFERROR(XLOOKUP(E3781,Operadores!A:A,Operadores!B:B))</f>
        <v>CALVI</v>
      </c>
      <c r="G3781" s="16" t="s">
        <v>33</v>
      </c>
      <c r="H3781" s="13">
        <v>19.29</v>
      </c>
      <c r="I3781" s="18">
        <v>810.89</v>
      </c>
      <c r="J3781" s="15">
        <f t="shared" si="5"/>
        <v>15642.0681</v>
      </c>
      <c r="K3781" s="10" t="str">
        <f t="array" ref="K3781">IFERROR(XLOOKUP(G3781,'Tipo de Carga'!A:A,'Tipo de Carga'!B:B))</f>
        <v>Autoabasto</v>
      </c>
      <c r="L3781" s="10">
        <f t="shared" si="2"/>
        <v>6</v>
      </c>
      <c r="M3781" s="10">
        <f t="shared" si="3"/>
        <v>6</v>
      </c>
      <c r="N3781" s="10">
        <f t="shared" si="4"/>
        <v>2</v>
      </c>
      <c r="O3781" s="10" t="str">
        <f t="array" ref="O3781">IFERROR(XLOOKUP(G3781,'Tipo de Carga'!A:A,'Tipo de Carga'!C:C))</f>
        <v>Diesel</v>
      </c>
    </row>
    <row r="3782">
      <c r="A3782" s="16">
        <v>2070.0</v>
      </c>
      <c r="B3782" s="10" t="str">
        <f t="array" ref="B3782">IFERROR(XLOOKUP(A3782,'Asignacion Feb'!A:A,'Asignacion Feb'!C:C))</f>
        <v>PISA Gdl</v>
      </c>
      <c r="C3782" s="10" t="str">
        <f t="array" ref="C3782">IFERROR(XLOOKUP(A3782,'Asignacion Feb'!A:A,'Asignacion Feb'!B:B))</f>
        <v>EC-06</v>
      </c>
      <c r="D3782" s="28">
        <v>45694.0</v>
      </c>
      <c r="E3782" s="16" t="s">
        <v>260</v>
      </c>
      <c r="F3782" s="10" t="str">
        <f t="array" ref="F3782">IFERROR(XLOOKUP(E3782,Operadores!A:A,Operadores!B:B))</f>
        <v>HUELUI</v>
      </c>
      <c r="G3782" s="16" t="s">
        <v>33</v>
      </c>
      <c r="H3782" s="13">
        <v>19.29</v>
      </c>
      <c r="I3782" s="18">
        <v>80.34</v>
      </c>
      <c r="J3782" s="15">
        <f t="shared" si="5"/>
        <v>1549.7586</v>
      </c>
      <c r="K3782" s="10" t="str">
        <f t="array" ref="K3782">IFERROR(XLOOKUP(G3782,'Tipo de Carga'!A:A,'Tipo de Carga'!B:B))</f>
        <v>Autoabasto</v>
      </c>
      <c r="L3782" s="10">
        <f t="shared" si="2"/>
        <v>6</v>
      </c>
      <c r="M3782" s="10">
        <f t="shared" si="3"/>
        <v>6</v>
      </c>
      <c r="N3782" s="10">
        <f t="shared" si="4"/>
        <v>2</v>
      </c>
      <c r="O3782" s="10" t="str">
        <f t="array" ref="O3782">IFERROR(XLOOKUP(G3782,'Tipo de Carga'!A:A,'Tipo de Carga'!C:C))</f>
        <v>Diesel</v>
      </c>
    </row>
    <row r="3783">
      <c r="A3783" s="16">
        <v>2070.0</v>
      </c>
      <c r="B3783" s="10" t="str">
        <f t="array" ref="B3783">IFERROR(XLOOKUP(A3783,'Asignacion Feb'!A:A,'Asignacion Feb'!C:C))</f>
        <v>PISA Gdl</v>
      </c>
      <c r="C3783" s="10" t="str">
        <f t="array" ref="C3783">IFERROR(XLOOKUP(A3783,'Asignacion Feb'!A:A,'Asignacion Feb'!B:B))</f>
        <v>EC-06</v>
      </c>
      <c r="D3783" s="28">
        <v>45694.0</v>
      </c>
      <c r="E3783" s="16" t="s">
        <v>260</v>
      </c>
      <c r="F3783" s="10" t="str">
        <f t="array" ref="F3783">IFERROR(XLOOKUP(E3783,Operadores!A:A,Operadores!B:B))</f>
        <v>HUELUI</v>
      </c>
      <c r="G3783" s="16" t="s">
        <v>33</v>
      </c>
      <c r="H3783" s="13">
        <v>19.29</v>
      </c>
      <c r="I3783" s="18">
        <v>527.39</v>
      </c>
      <c r="J3783" s="15">
        <f t="shared" si="5"/>
        <v>10173.3531</v>
      </c>
      <c r="K3783" s="10" t="str">
        <f t="array" ref="K3783">IFERROR(XLOOKUP(G3783,'Tipo de Carga'!A:A,'Tipo de Carga'!B:B))</f>
        <v>Autoabasto</v>
      </c>
      <c r="L3783" s="10">
        <f t="shared" si="2"/>
        <v>6</v>
      </c>
      <c r="M3783" s="10">
        <f t="shared" si="3"/>
        <v>6</v>
      </c>
      <c r="N3783" s="10">
        <f t="shared" si="4"/>
        <v>2</v>
      </c>
      <c r="O3783" s="10" t="str">
        <f t="array" ref="O3783">IFERROR(XLOOKUP(G3783,'Tipo de Carga'!A:A,'Tipo de Carga'!C:C))</f>
        <v>Diesel</v>
      </c>
    </row>
    <row r="3784">
      <c r="A3784" s="16">
        <v>1721.0</v>
      </c>
      <c r="B3784" s="10" t="str">
        <f t="array" ref="B3784">IFERROR(XLOOKUP(A3784,'Asignacion Feb'!A:A,'Asignacion Feb'!C:C))</f>
        <v>Wm Full</v>
      </c>
      <c r="C3784" s="10" t="str">
        <f t="array" ref="C3784">IFERROR(XLOOKUP(A3784,'Asignacion Feb'!A:A,'Asignacion Feb'!B:B))</f>
        <v>EC-08</v>
      </c>
      <c r="D3784" s="28">
        <v>45694.0</v>
      </c>
      <c r="E3784" s="16" t="s">
        <v>371</v>
      </c>
      <c r="F3784" s="10" t="str">
        <f t="array" ref="F3784">IFERROR(XLOOKUP(E3784,Operadores!A:A,Operadores!B:B))</f>
        <v>MAYSA</v>
      </c>
      <c r="G3784" s="16" t="s">
        <v>39</v>
      </c>
      <c r="H3784" s="13">
        <v>20.4273</v>
      </c>
      <c r="I3784" s="18">
        <v>151.69</v>
      </c>
      <c r="J3784" s="15">
        <f t="shared" si="5"/>
        <v>3098.617137</v>
      </c>
      <c r="K3784" s="10" t="str">
        <f t="array" ref="K3784">IFERROR(XLOOKUP(G3784,'Tipo de Carga'!A:A,'Tipo de Carga'!B:B))</f>
        <v>Autoabasto</v>
      </c>
      <c r="L3784" s="10">
        <f t="shared" si="2"/>
        <v>6</v>
      </c>
      <c r="M3784" s="10">
        <f t="shared" si="3"/>
        <v>6</v>
      </c>
      <c r="N3784" s="10">
        <f t="shared" si="4"/>
        <v>2</v>
      </c>
      <c r="O3784" s="10" t="str">
        <f t="array" ref="O3784">IFERROR(XLOOKUP(G3784,'Tipo de Carga'!A:A,'Tipo de Carga'!C:C))</f>
        <v>Diesel</v>
      </c>
    </row>
    <row r="3785">
      <c r="A3785" s="16">
        <v>1793.0</v>
      </c>
      <c r="B3785" s="10" t="str">
        <f t="array" ref="B3785">IFERROR(XLOOKUP(A3785,'Asignacion Feb'!A:A,'Asignacion Feb'!C:C))</f>
        <v>Hisense</v>
      </c>
      <c r="C3785" s="10" t="str">
        <f t="array" ref="C3785">IFERROR(XLOOKUP(A3785,'Asignacion Feb'!A:A,'Asignacion Feb'!B:B))</f>
        <v>EC-02</v>
      </c>
      <c r="D3785" s="28">
        <v>45694.0</v>
      </c>
      <c r="E3785" s="16" t="s">
        <v>230</v>
      </c>
      <c r="F3785" s="10" t="str">
        <f t="array" ref="F3785">IFERROR(XLOOKUP(E3785,Operadores!A:A,Operadores!B:B))</f>
        <v>VARJUAX</v>
      </c>
      <c r="G3785" s="16" t="s">
        <v>39</v>
      </c>
      <c r="H3785" s="13">
        <v>20.4273</v>
      </c>
      <c r="I3785" s="18">
        <v>623.33</v>
      </c>
      <c r="J3785" s="15">
        <f t="shared" si="5"/>
        <v>12732.94891</v>
      </c>
      <c r="K3785" s="10" t="str">
        <f t="array" ref="K3785">IFERROR(XLOOKUP(G3785,'Tipo de Carga'!A:A,'Tipo de Carga'!B:B))</f>
        <v>Autoabasto</v>
      </c>
      <c r="L3785" s="10">
        <f t="shared" si="2"/>
        <v>6</v>
      </c>
      <c r="M3785" s="10">
        <f t="shared" si="3"/>
        <v>6</v>
      </c>
      <c r="N3785" s="10">
        <f t="shared" si="4"/>
        <v>2</v>
      </c>
      <c r="O3785" s="10" t="str">
        <f t="array" ref="O3785">IFERROR(XLOOKUP(G3785,'Tipo de Carga'!A:A,'Tipo de Carga'!C:C))</f>
        <v>Diesel</v>
      </c>
    </row>
    <row r="3786">
      <c r="A3786" s="16">
        <v>1828.0</v>
      </c>
      <c r="B3786" s="10" t="str">
        <f t="array" ref="B3786">IFERROR(XLOOKUP(A3786,'Asignacion Feb'!A:A,'Asignacion Feb'!C:C))</f>
        <v>Circuitos</v>
      </c>
      <c r="C3786" s="10" t="str">
        <f t="array" ref="C3786">IFERROR(XLOOKUP(A3786,'Asignacion Feb'!A:A,'Asignacion Feb'!B:B))</f>
        <v>EC-03</v>
      </c>
      <c r="D3786" s="28">
        <v>45694.0</v>
      </c>
      <c r="E3786" s="16" t="s">
        <v>25</v>
      </c>
      <c r="F3786" s="10" t="str">
        <f t="array" ref="F3786">IFERROR(XLOOKUP(E3786,Operadores!A:A,Operadores!B:B))</f>
        <v>CRUBE</v>
      </c>
      <c r="G3786" s="16" t="s">
        <v>39</v>
      </c>
      <c r="H3786" s="13">
        <v>20.4273</v>
      </c>
      <c r="I3786" s="18">
        <v>450.01</v>
      </c>
      <c r="J3786" s="15">
        <f t="shared" si="5"/>
        <v>9192.489273</v>
      </c>
      <c r="K3786" s="10" t="str">
        <f t="array" ref="K3786">IFERROR(XLOOKUP(G3786,'Tipo de Carga'!A:A,'Tipo de Carga'!B:B))</f>
        <v>Autoabasto</v>
      </c>
      <c r="L3786" s="10">
        <f t="shared" si="2"/>
        <v>6</v>
      </c>
      <c r="M3786" s="10">
        <f t="shared" si="3"/>
        <v>6</v>
      </c>
      <c r="N3786" s="10">
        <f t="shared" si="4"/>
        <v>2</v>
      </c>
      <c r="O3786" s="10" t="str">
        <f t="array" ref="O3786">IFERROR(XLOOKUP(G3786,'Tipo de Carga'!A:A,'Tipo de Carga'!C:C))</f>
        <v>Diesel</v>
      </c>
    </row>
    <row r="3787">
      <c r="A3787" s="16">
        <v>1738.0</v>
      </c>
      <c r="B3787" s="10" t="str">
        <f t="array" ref="B3787">IFERROR(XLOOKUP(A3787,'Asignacion Feb'!A:A,'Asignacion Feb'!C:C))</f>
        <v>Wm Full</v>
      </c>
      <c r="C3787" s="10" t="str">
        <f t="array" ref="C3787">IFERROR(XLOOKUP(A3787,'Asignacion Feb'!A:A,'Asignacion Feb'!B:B))</f>
        <v>EC-08</v>
      </c>
      <c r="D3787" s="28">
        <v>45694.0</v>
      </c>
      <c r="E3787" s="16" t="s">
        <v>223</v>
      </c>
      <c r="F3787" s="10" t="str">
        <f t="array" ref="F3787">IFERROR(XLOOKUP(E3787,Operadores!A:A,Operadores!B:B))</f>
        <v>PEROMA</v>
      </c>
      <c r="G3787" s="16" t="s">
        <v>39</v>
      </c>
      <c r="H3787" s="13">
        <v>20.4273</v>
      </c>
      <c r="I3787" s="18">
        <v>465.03</v>
      </c>
      <c r="J3787" s="15">
        <f t="shared" si="5"/>
        <v>9499.307319</v>
      </c>
      <c r="K3787" s="10" t="str">
        <f t="array" ref="K3787">IFERROR(XLOOKUP(G3787,'Tipo de Carga'!A:A,'Tipo de Carga'!B:B))</f>
        <v>Autoabasto</v>
      </c>
      <c r="L3787" s="10">
        <f t="shared" si="2"/>
        <v>6</v>
      </c>
      <c r="M3787" s="10">
        <f t="shared" si="3"/>
        <v>6</v>
      </c>
      <c r="N3787" s="10">
        <f t="shared" si="4"/>
        <v>2</v>
      </c>
      <c r="O3787" s="10" t="str">
        <f t="array" ref="O3787">IFERROR(XLOOKUP(G3787,'Tipo de Carga'!A:A,'Tipo de Carga'!C:C))</f>
        <v>Diesel</v>
      </c>
    </row>
    <row r="3788">
      <c r="A3788" s="16">
        <v>1818.0</v>
      </c>
      <c r="B3788" s="10" t="str">
        <f t="array" ref="B3788">IFERROR(XLOOKUP(A3788,'Asignacion Feb'!A:A,'Asignacion Feb'!C:C))</f>
        <v>Wm Full</v>
      </c>
      <c r="C3788" s="10" t="str">
        <f t="array" ref="C3788">IFERROR(XLOOKUP(A3788,'Asignacion Feb'!A:A,'Asignacion Feb'!B:B))</f>
        <v>EC-08</v>
      </c>
      <c r="D3788" s="28">
        <v>45694.0</v>
      </c>
      <c r="E3788" s="16" t="s">
        <v>176</v>
      </c>
      <c r="F3788" s="10" t="str">
        <f t="array" ref="F3788">IFERROR(XLOOKUP(E3788,Operadores!A:A,Operadores!B:B))</f>
        <v>HEROCT</v>
      </c>
      <c r="G3788" s="16" t="s">
        <v>39</v>
      </c>
      <c r="H3788" s="13">
        <v>20.4273</v>
      </c>
      <c r="I3788" s="18">
        <v>405.99</v>
      </c>
      <c r="J3788" s="15">
        <f t="shared" si="5"/>
        <v>8293.279527</v>
      </c>
      <c r="K3788" s="10" t="str">
        <f t="array" ref="K3788">IFERROR(XLOOKUP(G3788,'Tipo de Carga'!A:A,'Tipo de Carga'!B:B))</f>
        <v>Autoabasto</v>
      </c>
      <c r="L3788" s="10">
        <f t="shared" si="2"/>
        <v>6</v>
      </c>
      <c r="M3788" s="10">
        <f t="shared" si="3"/>
        <v>6</v>
      </c>
      <c r="N3788" s="10">
        <f t="shared" si="4"/>
        <v>2</v>
      </c>
      <c r="O3788" s="10" t="str">
        <f t="array" ref="O3788">IFERROR(XLOOKUP(G3788,'Tipo de Carga'!A:A,'Tipo de Carga'!C:C))</f>
        <v>Diesel</v>
      </c>
    </row>
    <row r="3789">
      <c r="A3789" s="16">
        <v>1826.0</v>
      </c>
      <c r="B3789" s="10" t="str">
        <f t="array" ref="B3789">IFERROR(XLOOKUP(A3789,'Asignacion Feb'!A:A,'Asignacion Feb'!C:C))</f>
        <v>Wm Full</v>
      </c>
      <c r="C3789" s="10" t="str">
        <f t="array" ref="C3789">IFERROR(XLOOKUP(A3789,'Asignacion Feb'!A:A,'Asignacion Feb'!B:B))</f>
        <v>EC-08</v>
      </c>
      <c r="D3789" s="28">
        <v>45694.0</v>
      </c>
      <c r="E3789" s="16" t="s">
        <v>361</v>
      </c>
      <c r="F3789" s="10" t="str">
        <f t="array" ref="F3789">IFERROR(XLOOKUP(E3789,Operadores!A:A,Operadores!B:B))</f>
        <v>MORFRE01</v>
      </c>
      <c r="G3789" s="16" t="s">
        <v>39</v>
      </c>
      <c r="H3789" s="13">
        <v>20.4273</v>
      </c>
      <c r="I3789" s="18">
        <v>683.72</v>
      </c>
      <c r="J3789" s="15">
        <f t="shared" si="5"/>
        <v>13966.55356</v>
      </c>
      <c r="K3789" s="10" t="str">
        <f t="array" ref="K3789">IFERROR(XLOOKUP(G3789,'Tipo de Carga'!A:A,'Tipo de Carga'!B:B))</f>
        <v>Autoabasto</v>
      </c>
      <c r="L3789" s="10">
        <f t="shared" si="2"/>
        <v>6</v>
      </c>
      <c r="M3789" s="10">
        <f t="shared" si="3"/>
        <v>6</v>
      </c>
      <c r="N3789" s="10">
        <f t="shared" si="4"/>
        <v>2</v>
      </c>
      <c r="O3789" s="10" t="str">
        <f t="array" ref="O3789">IFERROR(XLOOKUP(G3789,'Tipo de Carga'!A:A,'Tipo de Carga'!C:C))</f>
        <v>Diesel</v>
      </c>
    </row>
    <row r="3790">
      <c r="A3790" s="16">
        <v>2002.0</v>
      </c>
      <c r="B3790" s="10" t="str">
        <f t="array" ref="B3790">IFERROR(XLOOKUP(A3790,'Asignacion Feb'!A:A,'Asignacion Feb'!C:C))</f>
        <v>MeLi Dedicado Merida</v>
      </c>
      <c r="C3790" s="10" t="str">
        <f t="array" ref="C3790">IFERROR(XLOOKUP(A3790,'Asignacion Feb'!A:A,'Asignacion Feb'!B:B))</f>
        <v>EC-05</v>
      </c>
      <c r="D3790" s="28">
        <v>45694.0</v>
      </c>
      <c r="E3790" s="16" t="s">
        <v>309</v>
      </c>
      <c r="F3790" s="10" t="str">
        <f t="array" ref="F3790">IFERROR(XLOOKUP(E3790,Operadores!A:A,Operadores!B:B))</f>
        <v>VELALE</v>
      </c>
      <c r="G3790" s="16" t="s">
        <v>39</v>
      </c>
      <c r="H3790" s="13">
        <v>20.4273</v>
      </c>
      <c r="I3790" s="18">
        <v>416.02</v>
      </c>
      <c r="J3790" s="15">
        <f t="shared" si="5"/>
        <v>8498.165346</v>
      </c>
      <c r="K3790" s="10" t="str">
        <f t="array" ref="K3790">IFERROR(XLOOKUP(G3790,'Tipo de Carga'!A:A,'Tipo de Carga'!B:B))</f>
        <v>Autoabasto</v>
      </c>
      <c r="L3790" s="10">
        <f t="shared" si="2"/>
        <v>6</v>
      </c>
      <c r="M3790" s="10">
        <f t="shared" si="3"/>
        <v>6</v>
      </c>
      <c r="N3790" s="10">
        <f t="shared" si="4"/>
        <v>2</v>
      </c>
      <c r="O3790" s="10" t="str">
        <f t="array" ref="O3790">IFERROR(XLOOKUP(G3790,'Tipo de Carga'!A:A,'Tipo de Carga'!C:C))</f>
        <v>Diesel</v>
      </c>
    </row>
    <row r="3791">
      <c r="A3791" s="16">
        <v>2015.0</v>
      </c>
      <c r="B3791" s="10" t="str">
        <f t="array" ref="B3791">IFERROR(XLOOKUP(A3791,'Asignacion Feb'!A:A,'Asignacion Feb'!C:C))</f>
        <v>MeLi asignado SD</v>
      </c>
      <c r="C3791" s="10" t="str">
        <f t="array" ref="C3791">IFERROR(XLOOKUP(A3791,'Asignacion Feb'!A:A,'Asignacion Feb'!B:B))</f>
        <v>EC-05</v>
      </c>
      <c r="D3791" s="28">
        <v>45694.0</v>
      </c>
      <c r="E3791" s="16" t="s">
        <v>174</v>
      </c>
      <c r="F3791" s="10" t="str">
        <f t="array" ref="F3791">IFERROR(XLOOKUP(E3791,Operadores!A:A,Operadores!B:B))</f>
        <v>BENOSC</v>
      </c>
      <c r="G3791" s="16" t="s">
        <v>39</v>
      </c>
      <c r="H3791" s="13">
        <v>20.4273</v>
      </c>
      <c r="I3791" s="18">
        <v>277.63</v>
      </c>
      <c r="J3791" s="15">
        <f t="shared" si="5"/>
        <v>5671.231299</v>
      </c>
      <c r="K3791" s="10" t="str">
        <f t="array" ref="K3791">IFERROR(XLOOKUP(G3791,'Tipo de Carga'!A:A,'Tipo de Carga'!B:B))</f>
        <v>Autoabasto</v>
      </c>
      <c r="L3791" s="10">
        <f t="shared" si="2"/>
        <v>6</v>
      </c>
      <c r="M3791" s="10">
        <f t="shared" si="3"/>
        <v>6</v>
      </c>
      <c r="N3791" s="10">
        <f t="shared" si="4"/>
        <v>2</v>
      </c>
      <c r="O3791" s="10" t="str">
        <f t="array" ref="O3791">IFERROR(XLOOKUP(G3791,'Tipo de Carga'!A:A,'Tipo de Carga'!C:C))</f>
        <v>Diesel</v>
      </c>
    </row>
    <row r="3792">
      <c r="A3792" s="16">
        <v>1798.0</v>
      </c>
      <c r="B3792" s="10" t="str">
        <f t="array" ref="B3792">IFERROR(XLOOKUP(A3792,'Asignacion Feb'!A:A,'Asignacion Feb'!C:C))</f>
        <v>Wm Full</v>
      </c>
      <c r="C3792" s="10" t="str">
        <f t="array" ref="C3792">IFERROR(XLOOKUP(A3792,'Asignacion Feb'!A:A,'Asignacion Feb'!B:B))</f>
        <v>EC-08</v>
      </c>
      <c r="D3792" s="28">
        <v>45694.0</v>
      </c>
      <c r="E3792" s="16" t="s">
        <v>42</v>
      </c>
      <c r="F3792" s="10" t="str">
        <f t="array" ref="F3792">IFERROR(XLOOKUP(E3792,Operadores!A:A,Operadores!B:B))</f>
        <v>COPJAI</v>
      </c>
      <c r="G3792" s="16" t="s">
        <v>39</v>
      </c>
      <c r="H3792" s="13">
        <v>20.4273</v>
      </c>
      <c r="I3792" s="18">
        <v>204.14</v>
      </c>
      <c r="J3792" s="15">
        <f t="shared" si="5"/>
        <v>4170.029022</v>
      </c>
      <c r="K3792" s="10" t="str">
        <f t="array" ref="K3792">IFERROR(XLOOKUP(G3792,'Tipo de Carga'!A:A,'Tipo de Carga'!B:B))</f>
        <v>Autoabasto</v>
      </c>
      <c r="L3792" s="10">
        <f t="shared" si="2"/>
        <v>6</v>
      </c>
      <c r="M3792" s="10">
        <f t="shared" si="3"/>
        <v>6</v>
      </c>
      <c r="N3792" s="10">
        <f t="shared" si="4"/>
        <v>2</v>
      </c>
      <c r="O3792" s="10" t="str">
        <f t="array" ref="O3792">IFERROR(XLOOKUP(G3792,'Tipo de Carga'!A:A,'Tipo de Carga'!C:C))</f>
        <v>Diesel</v>
      </c>
    </row>
    <row r="3793">
      <c r="A3793" s="16">
        <v>1997.0</v>
      </c>
      <c r="B3793" s="10" t="str">
        <f t="array" ref="B3793">IFERROR(XLOOKUP(A3793,'Asignacion Feb'!A:A,'Asignacion Feb'!C:C))</f>
        <v>MeLi Dedicado Merida</v>
      </c>
      <c r="C3793" s="10" t="str">
        <f t="array" ref="C3793">IFERROR(XLOOKUP(A3793,'Asignacion Feb'!A:A,'Asignacion Feb'!B:B))</f>
        <v>EC-05</v>
      </c>
      <c r="D3793" s="28">
        <v>45694.0</v>
      </c>
      <c r="E3793" s="16" t="s">
        <v>282</v>
      </c>
      <c r="F3793" s="10" t="str">
        <f t="array" ref="F3793">IFERROR(XLOOKUP(E3793,Operadores!A:A,Operadores!B:B))</f>
        <v>HERVIC02</v>
      </c>
      <c r="G3793" s="16" t="s">
        <v>39</v>
      </c>
      <c r="H3793" s="13">
        <v>20.4273</v>
      </c>
      <c r="I3793" s="18">
        <v>370.02</v>
      </c>
      <c r="J3793" s="15">
        <f t="shared" si="5"/>
        <v>7558.509546</v>
      </c>
      <c r="K3793" s="10" t="str">
        <f t="array" ref="K3793">IFERROR(XLOOKUP(G3793,'Tipo de Carga'!A:A,'Tipo de Carga'!B:B))</f>
        <v>Autoabasto</v>
      </c>
      <c r="L3793" s="10">
        <f t="shared" si="2"/>
        <v>6</v>
      </c>
      <c r="M3793" s="10">
        <f t="shared" si="3"/>
        <v>6</v>
      </c>
      <c r="N3793" s="10">
        <f t="shared" si="4"/>
        <v>2</v>
      </c>
      <c r="O3793" s="10" t="str">
        <f t="array" ref="O3793">IFERROR(XLOOKUP(G3793,'Tipo de Carga'!A:A,'Tipo de Carga'!C:C))</f>
        <v>Diesel</v>
      </c>
    </row>
    <row r="3794">
      <c r="A3794" s="16">
        <v>1701.0</v>
      </c>
      <c r="B3794" s="10" t="str">
        <f t="array" ref="B3794">IFERROR(XLOOKUP(A3794,'Asignacion Feb'!A:A,'Asignacion Feb'!C:C))</f>
        <v>Wm Full</v>
      </c>
      <c r="C3794" s="10" t="str">
        <f t="array" ref="C3794">IFERROR(XLOOKUP(A3794,'Asignacion Feb'!A:A,'Asignacion Feb'!B:B))</f>
        <v>EC-08</v>
      </c>
      <c r="D3794" s="28">
        <v>45694.0</v>
      </c>
      <c r="E3794" s="16" t="s">
        <v>371</v>
      </c>
      <c r="F3794" s="10" t="str">
        <f t="array" ref="F3794">IFERROR(XLOOKUP(E3794,Operadores!A:A,Operadores!B:B))</f>
        <v>MAYSA</v>
      </c>
      <c r="G3794" s="16" t="s">
        <v>39</v>
      </c>
      <c r="H3794" s="13">
        <v>20.4273</v>
      </c>
      <c r="I3794" s="18">
        <v>358.88</v>
      </c>
      <c r="J3794" s="15">
        <f t="shared" si="5"/>
        <v>7330.949424</v>
      </c>
      <c r="K3794" s="10" t="str">
        <f t="array" ref="K3794">IFERROR(XLOOKUP(G3794,'Tipo de Carga'!A:A,'Tipo de Carga'!B:B))</f>
        <v>Autoabasto</v>
      </c>
      <c r="L3794" s="10">
        <f t="shared" si="2"/>
        <v>6</v>
      </c>
      <c r="M3794" s="10">
        <f t="shared" si="3"/>
        <v>6</v>
      </c>
      <c r="N3794" s="10">
        <f t="shared" si="4"/>
        <v>2</v>
      </c>
      <c r="O3794" s="10" t="str">
        <f t="array" ref="O3794">IFERROR(XLOOKUP(G3794,'Tipo de Carga'!A:A,'Tipo de Carga'!C:C))</f>
        <v>Diesel</v>
      </c>
    </row>
    <row r="3795">
      <c r="A3795" s="16">
        <v>2000.0</v>
      </c>
      <c r="B3795" s="10" t="str">
        <f t="array" ref="B3795">IFERROR(XLOOKUP(A3795,'Asignacion Feb'!A:A,'Asignacion Feb'!C:C))</f>
        <v>MeLi Dedicado Merida</v>
      </c>
      <c r="C3795" s="10" t="str">
        <f t="array" ref="C3795">IFERROR(XLOOKUP(A3795,'Asignacion Feb'!A:A,'Asignacion Feb'!B:B))</f>
        <v>EC-05</v>
      </c>
      <c r="D3795" s="28">
        <v>45694.0</v>
      </c>
      <c r="E3795" s="16" t="s">
        <v>95</v>
      </c>
      <c r="F3795" s="10" t="str">
        <f t="array" ref="F3795">IFERROR(XLOOKUP(E3795,Operadores!A:A,Operadores!B:B))</f>
        <v>VILYON</v>
      </c>
      <c r="G3795" s="16" t="s">
        <v>39</v>
      </c>
      <c r="H3795" s="13">
        <v>20.4273</v>
      </c>
      <c r="I3795" s="18">
        <v>277.73</v>
      </c>
      <c r="J3795" s="15">
        <f t="shared" si="5"/>
        <v>5673.274029</v>
      </c>
      <c r="K3795" s="10" t="str">
        <f t="array" ref="K3795">IFERROR(XLOOKUP(G3795,'Tipo de Carga'!A:A,'Tipo de Carga'!B:B))</f>
        <v>Autoabasto</v>
      </c>
      <c r="L3795" s="10">
        <f t="shared" si="2"/>
        <v>6</v>
      </c>
      <c r="M3795" s="10">
        <f t="shared" si="3"/>
        <v>6</v>
      </c>
      <c r="N3795" s="10">
        <f t="shared" si="4"/>
        <v>2</v>
      </c>
      <c r="O3795" s="10" t="str">
        <f t="array" ref="O3795">IFERROR(XLOOKUP(G3795,'Tipo de Carga'!A:A,'Tipo de Carga'!C:C))</f>
        <v>Diesel</v>
      </c>
    </row>
    <row r="3796">
      <c r="A3796" s="16">
        <v>1819.0</v>
      </c>
      <c r="B3796" s="10" t="str">
        <f t="array" ref="B3796">IFERROR(XLOOKUP(A3796,'Asignacion Feb'!A:A,'Asignacion Feb'!C:C))</f>
        <v>Wm Full</v>
      </c>
      <c r="C3796" s="10" t="str">
        <f t="array" ref="C3796">IFERROR(XLOOKUP(A3796,'Asignacion Feb'!A:A,'Asignacion Feb'!B:B))</f>
        <v>EC-08</v>
      </c>
      <c r="D3796" s="28">
        <v>45694.0</v>
      </c>
      <c r="E3796" s="16" t="s">
        <v>221</v>
      </c>
      <c r="F3796" s="10" t="str">
        <f t="array" ref="F3796">IFERROR(XLOOKUP(E3796,Operadores!A:A,Operadores!B:B))</f>
        <v>ALVGAB</v>
      </c>
      <c r="G3796" s="16" t="s">
        <v>39</v>
      </c>
      <c r="H3796" s="13">
        <v>20.4273</v>
      </c>
      <c r="I3796" s="18">
        <v>41.01</v>
      </c>
      <c r="J3796" s="15">
        <f t="shared" si="5"/>
        <v>837.723573</v>
      </c>
      <c r="K3796" s="10" t="str">
        <f t="array" ref="K3796">IFERROR(XLOOKUP(G3796,'Tipo de Carga'!A:A,'Tipo de Carga'!B:B))</f>
        <v>Autoabasto</v>
      </c>
      <c r="L3796" s="10">
        <f t="shared" si="2"/>
        <v>6</v>
      </c>
      <c r="M3796" s="10">
        <f t="shared" si="3"/>
        <v>6</v>
      </c>
      <c r="N3796" s="10">
        <f t="shared" si="4"/>
        <v>2</v>
      </c>
      <c r="O3796" s="10" t="str">
        <f t="array" ref="O3796">IFERROR(XLOOKUP(G3796,'Tipo de Carga'!A:A,'Tipo de Carga'!C:C))</f>
        <v>Diesel</v>
      </c>
    </row>
    <row r="3797">
      <c r="A3797" s="16">
        <v>1824.0</v>
      </c>
      <c r="B3797" s="10" t="str">
        <f t="array" ref="B3797">IFERROR(XLOOKUP(A3797,'Asignacion Feb'!A:A,'Asignacion Feb'!C:C))</f>
        <v>Wm Full</v>
      </c>
      <c r="C3797" s="10" t="str">
        <f t="array" ref="C3797">IFERROR(XLOOKUP(A3797,'Asignacion Feb'!A:A,'Asignacion Feb'!B:B))</f>
        <v>EC-08</v>
      </c>
      <c r="D3797" s="28">
        <v>45694.0</v>
      </c>
      <c r="E3797" s="16" t="s">
        <v>285</v>
      </c>
      <c r="F3797" s="10" t="str">
        <f t="array" ref="F3797">IFERROR(XLOOKUP(E3797,Operadores!A:A,Operadores!B:B))</f>
        <v>MENJUA01</v>
      </c>
      <c r="G3797" s="16" t="s">
        <v>39</v>
      </c>
      <c r="H3797" s="13">
        <v>20.4273</v>
      </c>
      <c r="I3797" s="18">
        <v>374.04</v>
      </c>
      <c r="J3797" s="15">
        <f t="shared" si="5"/>
        <v>7640.627292</v>
      </c>
      <c r="K3797" s="10" t="str">
        <f t="array" ref="K3797">IFERROR(XLOOKUP(G3797,'Tipo de Carga'!A:A,'Tipo de Carga'!B:B))</f>
        <v>Autoabasto</v>
      </c>
      <c r="L3797" s="10">
        <f t="shared" si="2"/>
        <v>6</v>
      </c>
      <c r="M3797" s="10">
        <f t="shared" si="3"/>
        <v>6</v>
      </c>
      <c r="N3797" s="10">
        <f t="shared" si="4"/>
        <v>2</v>
      </c>
      <c r="O3797" s="10" t="str">
        <f t="array" ref="O3797">IFERROR(XLOOKUP(G3797,'Tipo de Carga'!A:A,'Tipo de Carga'!C:C))</f>
        <v>Diesel</v>
      </c>
    </row>
    <row r="3798">
      <c r="A3798" s="16">
        <v>2006.0</v>
      </c>
      <c r="B3798" s="10" t="str">
        <f t="array" ref="B3798">IFERROR(XLOOKUP(A3798,'Asignacion Feb'!A:A,'Asignacion Feb'!C:C))</f>
        <v>MeLi Dedicado Merida</v>
      </c>
      <c r="C3798" s="10" t="str">
        <f t="array" ref="C3798">IFERROR(XLOOKUP(A3798,'Asignacion Feb'!A:A,'Asignacion Feb'!B:B))</f>
        <v>EC-05</v>
      </c>
      <c r="D3798" s="28">
        <v>45694.0</v>
      </c>
      <c r="E3798" s="16" t="s">
        <v>452</v>
      </c>
      <c r="F3798" s="10" t="str">
        <f t="array" ref="F3798">IFERROR(XLOOKUP(E3798,Operadores!A:A,Operadores!B:B))</f>
        <v>GARMAR02</v>
      </c>
      <c r="G3798" s="16" t="s">
        <v>39</v>
      </c>
      <c r="H3798" s="13">
        <v>20.4273</v>
      </c>
      <c r="I3798" s="18">
        <v>418.21</v>
      </c>
      <c r="J3798" s="15">
        <f t="shared" si="5"/>
        <v>8542.901133</v>
      </c>
      <c r="K3798" s="10" t="str">
        <f t="array" ref="K3798">IFERROR(XLOOKUP(G3798,'Tipo de Carga'!A:A,'Tipo de Carga'!B:B))</f>
        <v>Autoabasto</v>
      </c>
      <c r="L3798" s="10">
        <f t="shared" si="2"/>
        <v>6</v>
      </c>
      <c r="M3798" s="10">
        <f t="shared" si="3"/>
        <v>6</v>
      </c>
      <c r="N3798" s="10">
        <f t="shared" si="4"/>
        <v>2</v>
      </c>
      <c r="O3798" s="10" t="str">
        <f t="array" ref="O3798">IFERROR(XLOOKUP(G3798,'Tipo de Carga'!A:A,'Tipo de Carga'!C:C))</f>
        <v>Diesel</v>
      </c>
    </row>
    <row r="3799">
      <c r="A3799" s="16">
        <v>1765.0</v>
      </c>
      <c r="B3799" s="10" t="str">
        <f t="array" ref="B3799">IFERROR(XLOOKUP(A3799,'Asignacion Feb'!A:A,'Asignacion Feb'!C:C))</f>
        <v>Hisense</v>
      </c>
      <c r="C3799" s="10" t="str">
        <f t="array" ref="C3799">IFERROR(XLOOKUP(A3799,'Asignacion Feb'!A:A,'Asignacion Feb'!B:B))</f>
        <v>EC-02</v>
      </c>
      <c r="D3799" s="28">
        <v>45694.0</v>
      </c>
      <c r="E3799" s="16" t="s">
        <v>358</v>
      </c>
      <c r="F3799" s="10" t="str">
        <f t="array" ref="F3799">IFERROR(XLOOKUP(E3799,Operadores!A:A,Operadores!B:B))</f>
        <v>CUAALV</v>
      </c>
      <c r="G3799" s="16" t="s">
        <v>39</v>
      </c>
      <c r="H3799" s="13">
        <v>20.4273</v>
      </c>
      <c r="I3799" s="18">
        <v>260.01</v>
      </c>
      <c r="J3799" s="15">
        <f t="shared" si="5"/>
        <v>5311.302273</v>
      </c>
      <c r="K3799" s="10" t="str">
        <f t="array" ref="K3799">IFERROR(XLOOKUP(G3799,'Tipo de Carga'!A:A,'Tipo de Carga'!B:B))</f>
        <v>Autoabasto</v>
      </c>
      <c r="L3799" s="10">
        <f t="shared" si="2"/>
        <v>6</v>
      </c>
      <c r="M3799" s="10">
        <f t="shared" si="3"/>
        <v>6</v>
      </c>
      <c r="N3799" s="10">
        <f t="shared" si="4"/>
        <v>2</v>
      </c>
      <c r="O3799" s="10" t="str">
        <f t="array" ref="O3799">IFERROR(XLOOKUP(G3799,'Tipo de Carga'!A:A,'Tipo de Carga'!C:C))</f>
        <v>Diesel</v>
      </c>
    </row>
    <row r="3800">
      <c r="A3800" s="16">
        <v>2024.0</v>
      </c>
      <c r="B3800" s="10" t="str">
        <f t="array" ref="B3800">IFERROR(XLOOKUP(A3800,'Asignacion Feb'!A:A,'Asignacion Feb'!C:C))</f>
        <v>MeLi Dedicado Merida</v>
      </c>
      <c r="C3800" s="10" t="str">
        <f t="array" ref="C3800">IFERROR(XLOOKUP(A3800,'Asignacion Feb'!A:A,'Asignacion Feb'!B:B))</f>
        <v>EC-05</v>
      </c>
      <c r="D3800" s="28">
        <v>45694.0</v>
      </c>
      <c r="E3800" s="16" t="s">
        <v>113</v>
      </c>
      <c r="F3800" s="10" t="str">
        <f t="array" ref="F3800">IFERROR(XLOOKUP(E3800,Operadores!A:A,Operadores!B:B))</f>
        <v>DELJOS01</v>
      </c>
      <c r="G3800" s="16" t="s">
        <v>39</v>
      </c>
      <c r="H3800" s="13">
        <v>20.4273</v>
      </c>
      <c r="I3800" s="18">
        <v>248.0</v>
      </c>
      <c r="J3800" s="15">
        <f t="shared" si="5"/>
        <v>5065.9704</v>
      </c>
      <c r="K3800" s="10" t="str">
        <f t="array" ref="K3800">IFERROR(XLOOKUP(G3800,'Tipo de Carga'!A:A,'Tipo de Carga'!B:B))</f>
        <v>Autoabasto</v>
      </c>
      <c r="L3800" s="10">
        <f t="shared" si="2"/>
        <v>6</v>
      </c>
      <c r="M3800" s="10">
        <f t="shared" si="3"/>
        <v>6</v>
      </c>
      <c r="N3800" s="10">
        <f t="shared" si="4"/>
        <v>2</v>
      </c>
      <c r="O3800" s="10" t="str">
        <f t="array" ref="O3800">IFERROR(XLOOKUP(G3800,'Tipo de Carga'!A:A,'Tipo de Carga'!C:C))</f>
        <v>Diesel</v>
      </c>
    </row>
    <row r="3801">
      <c r="A3801" s="16">
        <v>2029.0</v>
      </c>
      <c r="B3801" s="10" t="str">
        <f t="array" ref="B3801">IFERROR(XLOOKUP(A3801,'Asignacion Feb'!A:A,'Asignacion Feb'!C:C))</f>
        <v>MeLi Dedicado Merida</v>
      </c>
      <c r="C3801" s="10" t="str">
        <f t="array" ref="C3801">IFERROR(XLOOKUP(A3801,'Asignacion Feb'!A:A,'Asignacion Feb'!B:B))</f>
        <v>EC-05</v>
      </c>
      <c r="D3801" s="28">
        <v>45694.0</v>
      </c>
      <c r="E3801" s="16" t="s">
        <v>40</v>
      </c>
      <c r="F3801" s="10" t="str">
        <f t="array" ref="F3801">IFERROR(XLOOKUP(E3801,Operadores!A:A,Operadores!B:B))</f>
        <v>LUNADO</v>
      </c>
      <c r="G3801" s="16" t="s">
        <v>39</v>
      </c>
      <c r="H3801" s="13">
        <v>20.4273</v>
      </c>
      <c r="I3801" s="18">
        <v>430.01</v>
      </c>
      <c r="J3801" s="15">
        <f t="shared" si="5"/>
        <v>8783.943273</v>
      </c>
      <c r="K3801" s="10" t="str">
        <f t="array" ref="K3801">IFERROR(XLOOKUP(G3801,'Tipo de Carga'!A:A,'Tipo de Carga'!B:B))</f>
        <v>Autoabasto</v>
      </c>
      <c r="L3801" s="10">
        <f t="shared" si="2"/>
        <v>6</v>
      </c>
      <c r="M3801" s="10">
        <f t="shared" si="3"/>
        <v>6</v>
      </c>
      <c r="N3801" s="10">
        <f t="shared" si="4"/>
        <v>2</v>
      </c>
      <c r="O3801" s="10" t="str">
        <f t="array" ref="O3801">IFERROR(XLOOKUP(G3801,'Tipo de Carga'!A:A,'Tipo de Carga'!C:C))</f>
        <v>Diesel</v>
      </c>
    </row>
    <row r="3802">
      <c r="A3802" s="16">
        <v>1999.0</v>
      </c>
      <c r="B3802" s="10" t="str">
        <f t="array" ref="B3802">IFERROR(XLOOKUP(A3802,'Asignacion Feb'!A:A,'Asignacion Feb'!C:C))</f>
        <v>MeLi Dedicado Merida</v>
      </c>
      <c r="C3802" s="10" t="str">
        <f t="array" ref="C3802">IFERROR(XLOOKUP(A3802,'Asignacion Feb'!A:A,'Asignacion Feb'!B:B))</f>
        <v>EC-05</v>
      </c>
      <c r="D3802" s="28">
        <v>45694.0</v>
      </c>
      <c r="E3802" s="16" t="s">
        <v>88</v>
      </c>
      <c r="F3802" s="10" t="str">
        <f t="array" ref="F3802">IFERROR(XLOOKUP(E3802,Operadores!A:A,Operadores!B:B))</f>
        <v>CAMJOS</v>
      </c>
      <c r="G3802" s="16" t="s">
        <v>39</v>
      </c>
      <c r="H3802" s="13">
        <v>20.4273</v>
      </c>
      <c r="I3802" s="18">
        <v>215.0</v>
      </c>
      <c r="J3802" s="15">
        <f t="shared" si="5"/>
        <v>4391.8695</v>
      </c>
      <c r="K3802" s="10" t="str">
        <f t="array" ref="K3802">IFERROR(XLOOKUP(G3802,'Tipo de Carga'!A:A,'Tipo de Carga'!B:B))</f>
        <v>Autoabasto</v>
      </c>
      <c r="L3802" s="10">
        <f t="shared" si="2"/>
        <v>6</v>
      </c>
      <c r="M3802" s="10">
        <f t="shared" si="3"/>
        <v>6</v>
      </c>
      <c r="N3802" s="10">
        <f t="shared" si="4"/>
        <v>2</v>
      </c>
      <c r="O3802" s="10" t="str">
        <f t="array" ref="O3802">IFERROR(XLOOKUP(G3802,'Tipo de Carga'!A:A,'Tipo de Carga'!C:C))</f>
        <v>Diesel</v>
      </c>
    </row>
    <row r="3803">
      <c r="A3803" s="16">
        <v>1808.0</v>
      </c>
      <c r="B3803" s="10" t="str">
        <f t="array" ref="B3803">IFERROR(XLOOKUP(A3803,'Asignacion Feb'!A:A,'Asignacion Feb'!C:C))</f>
        <v>Sayer Full</v>
      </c>
      <c r="C3803" s="10" t="str">
        <f t="array" ref="C3803">IFERROR(XLOOKUP(A3803,'Asignacion Feb'!A:A,'Asignacion Feb'!B:B))</f>
        <v>EC-04</v>
      </c>
      <c r="D3803" s="28">
        <v>45694.0</v>
      </c>
      <c r="E3803" s="16" t="s">
        <v>335</v>
      </c>
      <c r="F3803" s="10" t="str">
        <f t="array" ref="F3803">IFERROR(XLOOKUP(E3803,Operadores!A:A,Operadores!B:B))</f>
        <v>ZAPNO</v>
      </c>
      <c r="G3803" s="16" t="s">
        <v>103</v>
      </c>
      <c r="H3803" s="13">
        <v>26.16</v>
      </c>
      <c r="I3803" s="18">
        <v>563.13</v>
      </c>
      <c r="J3803" s="15">
        <f t="shared" si="5"/>
        <v>14731.4808</v>
      </c>
      <c r="K3803" s="10" t="str">
        <f t="array" ref="K3803">IFERROR(XLOOKUP(G3803,'Tipo de Carga'!A:A,'Tipo de Carga'!B:B))</f>
        <v>Ticket</v>
      </c>
      <c r="L3803" s="10">
        <f t="shared" si="2"/>
        <v>6</v>
      </c>
      <c r="M3803" s="10">
        <f t="shared" si="3"/>
        <v>6</v>
      </c>
      <c r="N3803" s="10">
        <f t="shared" si="4"/>
        <v>2</v>
      </c>
      <c r="O3803" s="10" t="str">
        <f t="array" ref="O3803">IFERROR(XLOOKUP(G3803,'Tipo de Carga'!A:A,'Tipo de Carga'!C:C))</f>
        <v>Diesel</v>
      </c>
    </row>
    <row r="3804">
      <c r="A3804" s="16">
        <v>2030.0</v>
      </c>
      <c r="B3804" s="10" t="str">
        <f t="array" ref="B3804">IFERROR(XLOOKUP(A3804,'Asignacion Feb'!A:A,'Asignacion Feb'!C:C))</f>
        <v>MeLi Dedicado TD</v>
      </c>
      <c r="C3804" s="10" t="str">
        <f t="array" ref="C3804">IFERROR(XLOOKUP(A3804,'Asignacion Feb'!A:A,'Asignacion Feb'!B:B))</f>
        <v>EC-05</v>
      </c>
      <c r="D3804" s="28">
        <v>45694.0</v>
      </c>
      <c r="E3804" s="16" t="s">
        <v>454</v>
      </c>
      <c r="F3804" s="10" t="str">
        <f t="array" ref="F3804">IFERROR(XLOOKUP(E3804,Operadores!A:A,Operadores!B:B))</f>
        <v/>
      </c>
      <c r="G3804" s="16" t="s">
        <v>103</v>
      </c>
      <c r="H3804" s="13">
        <v>26.89</v>
      </c>
      <c r="I3804" s="18">
        <v>446.26</v>
      </c>
      <c r="J3804" s="15">
        <f t="shared" si="5"/>
        <v>11999.9314</v>
      </c>
      <c r="K3804" s="10" t="str">
        <f t="array" ref="K3804">IFERROR(XLOOKUP(G3804,'Tipo de Carga'!A:A,'Tipo de Carga'!B:B))</f>
        <v>Ticket</v>
      </c>
      <c r="L3804" s="10">
        <f t="shared" si="2"/>
        <v>6</v>
      </c>
      <c r="M3804" s="10">
        <f t="shared" si="3"/>
        <v>6</v>
      </c>
      <c r="N3804" s="10">
        <f t="shared" si="4"/>
        <v>2</v>
      </c>
      <c r="O3804" s="10" t="str">
        <f t="array" ref="O3804">IFERROR(XLOOKUP(G3804,'Tipo de Carga'!A:A,'Tipo de Carga'!C:C))</f>
        <v>Diesel</v>
      </c>
    </row>
    <row r="3805">
      <c r="A3805" s="16">
        <v>2011.0</v>
      </c>
      <c r="B3805" s="10" t="str">
        <f t="array" ref="B3805">IFERROR(XLOOKUP(A3805,'Asignacion Feb'!A:A,'Asignacion Feb'!C:C))</f>
        <v>MeLi Asignado TD</v>
      </c>
      <c r="C3805" s="10" t="str">
        <f t="array" ref="C3805">IFERROR(XLOOKUP(A3805,'Asignacion Feb'!A:A,'Asignacion Feb'!B:B))</f>
        <v>EC-05</v>
      </c>
      <c r="D3805" s="28">
        <v>45694.0</v>
      </c>
      <c r="E3805" s="16" t="s">
        <v>454</v>
      </c>
      <c r="F3805" s="10" t="str">
        <f t="array" ref="F3805">IFERROR(XLOOKUP(E3805,Operadores!A:A,Operadores!B:B))</f>
        <v/>
      </c>
      <c r="G3805" s="16" t="s">
        <v>103</v>
      </c>
      <c r="H3805" s="13">
        <v>26.59</v>
      </c>
      <c r="I3805" s="18">
        <v>198.57</v>
      </c>
      <c r="J3805" s="15">
        <f t="shared" si="5"/>
        <v>5279.9763</v>
      </c>
      <c r="K3805" s="10" t="str">
        <f t="array" ref="K3805">IFERROR(XLOOKUP(G3805,'Tipo de Carga'!A:A,'Tipo de Carga'!B:B))</f>
        <v>Ticket</v>
      </c>
      <c r="L3805" s="10">
        <f t="shared" si="2"/>
        <v>6</v>
      </c>
      <c r="M3805" s="10">
        <f t="shared" si="3"/>
        <v>6</v>
      </c>
      <c r="N3805" s="10">
        <f t="shared" si="4"/>
        <v>2</v>
      </c>
      <c r="O3805" s="10" t="str">
        <f t="array" ref="O3805">IFERROR(XLOOKUP(G3805,'Tipo de Carga'!A:A,'Tipo de Carga'!C:C))</f>
        <v>Diesel</v>
      </c>
    </row>
    <row r="3806">
      <c r="A3806" s="16">
        <v>1889.0</v>
      </c>
      <c r="B3806" s="10" t="str">
        <f t="array" ref="B3806">IFERROR(XLOOKUP(A3806,'Asignacion Feb'!A:A,'Asignacion Feb'!C:C))</f>
        <v>Available EC-01</v>
      </c>
      <c r="C3806" s="10" t="str">
        <f t="array" ref="C3806">IFERROR(XLOOKUP(A3806,'Asignacion Feb'!A:A,'Asignacion Feb'!B:B))</f>
        <v>EC-01</v>
      </c>
      <c r="D3806" s="28">
        <v>45694.0</v>
      </c>
      <c r="E3806" s="16" t="s">
        <v>454</v>
      </c>
      <c r="F3806" s="10" t="str">
        <f t="array" ref="F3806">IFERROR(XLOOKUP(E3806,Operadores!A:A,Operadores!B:B))</f>
        <v/>
      </c>
      <c r="G3806" s="16" t="s">
        <v>103</v>
      </c>
      <c r="H3806" s="13">
        <v>25.77</v>
      </c>
      <c r="I3806" s="18">
        <v>465.65</v>
      </c>
      <c r="J3806" s="15">
        <f t="shared" si="5"/>
        <v>11999.8005</v>
      </c>
      <c r="K3806" s="10" t="str">
        <f t="array" ref="K3806">IFERROR(XLOOKUP(G3806,'Tipo de Carga'!A:A,'Tipo de Carga'!B:B))</f>
        <v>Ticket</v>
      </c>
      <c r="L3806" s="10">
        <f t="shared" si="2"/>
        <v>6</v>
      </c>
      <c r="M3806" s="10">
        <f t="shared" si="3"/>
        <v>6</v>
      </c>
      <c r="N3806" s="10">
        <f t="shared" si="4"/>
        <v>2</v>
      </c>
      <c r="O3806" s="10" t="str">
        <f t="array" ref="O3806">IFERROR(XLOOKUP(G3806,'Tipo de Carga'!A:A,'Tipo de Carga'!C:C))</f>
        <v>Diesel</v>
      </c>
    </row>
    <row r="3807">
      <c r="A3807" s="16">
        <v>2012.0</v>
      </c>
      <c r="B3807" s="10" t="str">
        <f t="array" ref="B3807">IFERROR(XLOOKUP(A3807,'Asignacion Feb'!A:A,'Asignacion Feb'!C:C))</f>
        <v>Sayer Sencillo</v>
      </c>
      <c r="C3807" s="10" t="str">
        <f t="array" ref="C3807">IFERROR(XLOOKUP(A3807,'Asignacion Feb'!A:A,'Asignacion Feb'!B:B))</f>
        <v>EC-04</v>
      </c>
      <c r="D3807" s="28">
        <v>45694.0</v>
      </c>
      <c r="E3807" s="16" t="s">
        <v>317</v>
      </c>
      <c r="F3807" s="10" t="str">
        <f t="array" ref="F3807">IFERROR(XLOOKUP(E3807,Operadores!A:A,Operadores!B:B))</f>
        <v>ZUGRO</v>
      </c>
      <c r="G3807" s="16" t="s">
        <v>103</v>
      </c>
      <c r="H3807" s="13">
        <v>24.79</v>
      </c>
      <c r="I3807" s="18">
        <v>379.18</v>
      </c>
      <c r="J3807" s="15">
        <f t="shared" si="5"/>
        <v>9399.8722</v>
      </c>
      <c r="K3807" s="10" t="str">
        <f t="array" ref="K3807">IFERROR(XLOOKUP(G3807,'Tipo de Carga'!A:A,'Tipo de Carga'!B:B))</f>
        <v>Ticket</v>
      </c>
      <c r="L3807" s="10">
        <f t="shared" si="2"/>
        <v>6</v>
      </c>
      <c r="M3807" s="10">
        <f t="shared" si="3"/>
        <v>6</v>
      </c>
      <c r="N3807" s="10">
        <f t="shared" si="4"/>
        <v>2</v>
      </c>
      <c r="O3807" s="10" t="str">
        <f t="array" ref="O3807">IFERROR(XLOOKUP(G3807,'Tipo de Carga'!A:A,'Tipo de Carga'!C:C))</f>
        <v>Diesel</v>
      </c>
    </row>
    <row r="3808">
      <c r="A3808" s="16">
        <v>1875.0</v>
      </c>
      <c r="B3808" s="10" t="str">
        <f t="array" ref="B3808">IFERROR(XLOOKUP(A3808,'Asignacion Feb'!A:A,'Asignacion Feb'!C:C))</f>
        <v>Circuitos</v>
      </c>
      <c r="C3808" s="10" t="str">
        <f t="array" ref="C3808">IFERROR(XLOOKUP(A3808,'Asignacion Feb'!A:A,'Asignacion Feb'!B:B))</f>
        <v>EC-03</v>
      </c>
      <c r="D3808" s="28">
        <v>45694.0</v>
      </c>
      <c r="E3808" s="16"/>
      <c r="F3808" s="10" t="str">
        <f t="array" ref="F3808">IFERROR(XLOOKUP(E3808,Operadores!A:A,Operadores!B:B))</f>
        <v/>
      </c>
      <c r="G3808" s="16" t="s">
        <v>103</v>
      </c>
      <c r="H3808" s="13">
        <v>27.6</v>
      </c>
      <c r="I3808" s="18">
        <v>260.86</v>
      </c>
      <c r="J3808" s="15">
        <f t="shared" si="5"/>
        <v>7199.736</v>
      </c>
      <c r="K3808" s="10" t="str">
        <f t="array" ref="K3808">IFERROR(XLOOKUP(G3808,'Tipo de Carga'!A:A,'Tipo de Carga'!B:B))</f>
        <v>Ticket</v>
      </c>
      <c r="L3808" s="10">
        <f t="shared" si="2"/>
        <v>6</v>
      </c>
      <c r="M3808" s="10">
        <f t="shared" si="3"/>
        <v>6</v>
      </c>
      <c r="N3808" s="10">
        <f t="shared" si="4"/>
        <v>2</v>
      </c>
      <c r="O3808" s="10" t="str">
        <f t="array" ref="O3808">IFERROR(XLOOKUP(G3808,'Tipo de Carga'!A:A,'Tipo de Carga'!C:C))</f>
        <v>Diesel</v>
      </c>
    </row>
    <row r="3809">
      <c r="A3809" s="16">
        <v>1942.0</v>
      </c>
      <c r="B3809" s="10" t="str">
        <f t="array" ref="B3809">IFERROR(XLOOKUP(A3809,'Asignacion Feb'!A:A,'Asignacion Feb'!C:C))</f>
        <v>Available EC-01</v>
      </c>
      <c r="C3809" s="10" t="str">
        <f t="array" ref="C3809">IFERROR(XLOOKUP(A3809,'Asignacion Feb'!A:A,'Asignacion Feb'!B:B))</f>
        <v>EC-01</v>
      </c>
      <c r="D3809" s="28">
        <v>45694.0</v>
      </c>
      <c r="E3809" s="16"/>
      <c r="F3809" s="10" t="str">
        <f t="array" ref="F3809">IFERROR(XLOOKUP(E3809,Operadores!A:A,Operadores!B:B))</f>
        <v/>
      </c>
      <c r="G3809" s="16" t="s">
        <v>103</v>
      </c>
      <c r="H3809" s="13">
        <v>27.5</v>
      </c>
      <c r="I3809" s="18">
        <v>349.09</v>
      </c>
      <c r="J3809" s="15">
        <f t="shared" si="5"/>
        <v>9599.975</v>
      </c>
      <c r="K3809" s="10" t="str">
        <f t="array" ref="K3809">IFERROR(XLOOKUP(G3809,'Tipo de Carga'!A:A,'Tipo de Carga'!B:B))</f>
        <v>Ticket</v>
      </c>
      <c r="L3809" s="10">
        <f t="shared" si="2"/>
        <v>6</v>
      </c>
      <c r="M3809" s="10">
        <f t="shared" si="3"/>
        <v>6</v>
      </c>
      <c r="N3809" s="10">
        <f t="shared" si="4"/>
        <v>2</v>
      </c>
      <c r="O3809" s="10" t="str">
        <f t="array" ref="O3809">IFERROR(XLOOKUP(G3809,'Tipo de Carga'!A:A,'Tipo de Carga'!C:C))</f>
        <v>Diesel</v>
      </c>
    </row>
    <row r="3810">
      <c r="A3810" s="16">
        <v>1704.0</v>
      </c>
      <c r="B3810" s="10" t="str">
        <f t="array" ref="B3810">IFERROR(XLOOKUP(A3810,'Asignacion Feb'!A:A,'Asignacion Feb'!C:C))</f>
        <v>Pilgrims Tepo</v>
      </c>
      <c r="C3810" s="10" t="str">
        <f t="array" ref="C3810">IFERROR(XLOOKUP(A3810,'Asignacion Feb'!A:A,'Asignacion Feb'!B:B))</f>
        <v>EC-02</v>
      </c>
      <c r="D3810" s="28">
        <v>45695.0</v>
      </c>
      <c r="E3810" s="16" t="s">
        <v>129</v>
      </c>
      <c r="F3810" s="10" t="str">
        <f t="array" ref="F3810">IFERROR(XLOOKUP(E3810,Operadores!A:A,Operadores!B:B))</f>
        <v>SANKEV</v>
      </c>
      <c r="G3810" s="16" t="s">
        <v>17</v>
      </c>
      <c r="H3810" s="13">
        <v>19.79799</v>
      </c>
      <c r="I3810" s="18">
        <v>168.61</v>
      </c>
      <c r="J3810" s="15">
        <f t="shared" si="5"/>
        <v>3338.139094</v>
      </c>
      <c r="K3810" s="10" t="str">
        <f t="array" ref="K3810">IFERROR(XLOOKUP(G3810,'Tipo de Carga'!A:A,'Tipo de Carga'!B:B))</f>
        <v>Autoabasto</v>
      </c>
      <c r="L3810" s="10">
        <f t="shared" si="2"/>
        <v>6</v>
      </c>
      <c r="M3810" s="10">
        <f t="shared" si="3"/>
        <v>7</v>
      </c>
      <c r="N3810" s="10">
        <f t="shared" si="4"/>
        <v>2</v>
      </c>
      <c r="O3810" s="10" t="str">
        <f t="array" ref="O3810">IFERROR(XLOOKUP(G3810,'Tipo de Carga'!A:A,'Tipo de Carga'!C:C))</f>
        <v>Diesel</v>
      </c>
    </row>
    <row r="3811">
      <c r="A3811" s="16">
        <v>1732.0</v>
      </c>
      <c r="B3811" s="10" t="str">
        <f t="array" ref="B3811">IFERROR(XLOOKUP(A3811,'Asignacion Feb'!A:A,'Asignacion Feb'!C:C))</f>
        <v>Out</v>
      </c>
      <c r="C3811" s="10" t="str">
        <f t="array" ref="C3811">IFERROR(XLOOKUP(A3811,'Asignacion Feb'!A:A,'Asignacion Feb'!B:B))</f>
        <v>AF</v>
      </c>
      <c r="D3811" s="28">
        <v>45695.0</v>
      </c>
      <c r="E3811" s="16" t="s">
        <v>51</v>
      </c>
      <c r="F3811" s="10" t="str">
        <f t="array" ref="F3811">IFERROR(XLOOKUP(E3811,Operadores!A:A,Operadores!B:B))</f>
        <v>TABYAI</v>
      </c>
      <c r="G3811" s="16" t="s">
        <v>17</v>
      </c>
      <c r="H3811" s="13">
        <v>19.79799</v>
      </c>
      <c r="I3811" s="18">
        <v>238.2</v>
      </c>
      <c r="J3811" s="15">
        <f t="shared" si="5"/>
        <v>4715.881218</v>
      </c>
      <c r="K3811" s="10" t="str">
        <f t="array" ref="K3811">IFERROR(XLOOKUP(G3811,'Tipo de Carga'!A:A,'Tipo de Carga'!B:B))</f>
        <v>Autoabasto</v>
      </c>
      <c r="L3811" s="10">
        <f t="shared" si="2"/>
        <v>6</v>
      </c>
      <c r="M3811" s="10">
        <f t="shared" si="3"/>
        <v>7</v>
      </c>
      <c r="N3811" s="10">
        <f t="shared" si="4"/>
        <v>2</v>
      </c>
      <c r="O3811" s="10" t="str">
        <f t="array" ref="O3811">IFERROR(XLOOKUP(G3811,'Tipo de Carga'!A:A,'Tipo de Carga'!C:C))</f>
        <v>Diesel</v>
      </c>
    </row>
    <row r="3812">
      <c r="A3812" s="16">
        <v>1795.0</v>
      </c>
      <c r="B3812" s="10" t="str">
        <f t="array" ref="B3812">IFERROR(XLOOKUP(A3812,'Asignacion Feb'!A:A,'Asignacion Feb'!C:C))</f>
        <v>Pilgrims Tepo</v>
      </c>
      <c r="C3812" s="10" t="str">
        <f t="array" ref="C3812">IFERROR(XLOOKUP(A3812,'Asignacion Feb'!A:A,'Asignacion Feb'!B:B))</f>
        <v>EC-02</v>
      </c>
      <c r="D3812" s="28">
        <v>45695.0</v>
      </c>
      <c r="E3812" s="16" t="s">
        <v>369</v>
      </c>
      <c r="F3812" s="10" t="str">
        <f t="array" ref="F3812">IFERROR(XLOOKUP(E3812,Operadores!A:A,Operadores!B:B))</f>
        <v>HERJUA01</v>
      </c>
      <c r="G3812" s="16" t="s">
        <v>17</v>
      </c>
      <c r="H3812" s="13">
        <v>19.79799</v>
      </c>
      <c r="I3812" s="18">
        <v>100.01</v>
      </c>
      <c r="J3812" s="15">
        <f t="shared" si="5"/>
        <v>1979.99698</v>
      </c>
      <c r="K3812" s="10" t="str">
        <f t="array" ref="K3812">IFERROR(XLOOKUP(G3812,'Tipo de Carga'!A:A,'Tipo de Carga'!B:B))</f>
        <v>Autoabasto</v>
      </c>
      <c r="L3812" s="10">
        <f t="shared" si="2"/>
        <v>6</v>
      </c>
      <c r="M3812" s="10">
        <f t="shared" si="3"/>
        <v>7</v>
      </c>
      <c r="N3812" s="10">
        <f t="shared" si="4"/>
        <v>2</v>
      </c>
      <c r="O3812" s="10" t="str">
        <f t="array" ref="O3812">IFERROR(XLOOKUP(G3812,'Tipo de Carga'!A:A,'Tipo de Carga'!C:C))</f>
        <v>Diesel</v>
      </c>
    </row>
    <row r="3813">
      <c r="A3813" s="16">
        <v>1836.0</v>
      </c>
      <c r="B3813" s="10" t="str">
        <f t="array" ref="B3813">IFERROR(XLOOKUP(A3813,'Asignacion Feb'!A:A,'Asignacion Feb'!C:C))</f>
        <v>Full Liver</v>
      </c>
      <c r="C3813" s="10" t="str">
        <f t="array" ref="C3813">IFERROR(XLOOKUP(A3813,'Asignacion Feb'!A:A,'Asignacion Feb'!B:B))</f>
        <v>EC-01</v>
      </c>
      <c r="D3813" s="28">
        <v>45695.0</v>
      </c>
      <c r="E3813" s="16" t="s">
        <v>455</v>
      </c>
      <c r="F3813" s="10" t="str">
        <f t="array" ref="F3813">IFERROR(XLOOKUP(E3813,Operadores!A:A,Operadores!B:B))</f>
        <v>VELART</v>
      </c>
      <c r="G3813" s="16" t="s">
        <v>17</v>
      </c>
      <c r="H3813" s="13">
        <v>19.79799</v>
      </c>
      <c r="I3813" s="18">
        <v>750.16</v>
      </c>
      <c r="J3813" s="15">
        <f t="shared" si="5"/>
        <v>14851.66018</v>
      </c>
      <c r="K3813" s="10" t="str">
        <f t="array" ref="K3813">IFERROR(XLOOKUP(G3813,'Tipo de Carga'!A:A,'Tipo de Carga'!B:B))</f>
        <v>Autoabasto</v>
      </c>
      <c r="L3813" s="10">
        <f t="shared" si="2"/>
        <v>6</v>
      </c>
      <c r="M3813" s="10">
        <f t="shared" si="3"/>
        <v>7</v>
      </c>
      <c r="N3813" s="10">
        <f t="shared" si="4"/>
        <v>2</v>
      </c>
      <c r="O3813" s="10" t="str">
        <f t="array" ref="O3813">IFERROR(XLOOKUP(G3813,'Tipo de Carga'!A:A,'Tipo de Carga'!C:C))</f>
        <v>Diesel</v>
      </c>
    </row>
    <row r="3814">
      <c r="A3814" s="16">
        <v>1961.0</v>
      </c>
      <c r="B3814" s="10" t="str">
        <f t="array" ref="B3814">IFERROR(XLOOKUP(A3814,'Asignacion Feb'!A:A,'Asignacion Feb'!C:C))</f>
        <v>MeLi asignado SD</v>
      </c>
      <c r="C3814" s="10" t="str">
        <f t="array" ref="C3814">IFERROR(XLOOKUP(A3814,'Asignacion Feb'!A:A,'Asignacion Feb'!B:B))</f>
        <v>EC-05</v>
      </c>
      <c r="D3814" s="28">
        <v>45695.0</v>
      </c>
      <c r="E3814" s="16" t="s">
        <v>387</v>
      </c>
      <c r="F3814" s="10" t="str">
        <f t="array" ref="F3814">IFERROR(XLOOKUP(E3814,Operadores!A:A,Operadores!B:B))</f>
        <v>HERJOS07</v>
      </c>
      <c r="G3814" s="16" t="s">
        <v>17</v>
      </c>
      <c r="H3814" s="13">
        <v>19.79799</v>
      </c>
      <c r="I3814" s="18">
        <v>401.8</v>
      </c>
      <c r="J3814" s="15">
        <f t="shared" si="5"/>
        <v>7954.832382</v>
      </c>
      <c r="K3814" s="10" t="str">
        <f t="array" ref="K3814">IFERROR(XLOOKUP(G3814,'Tipo de Carga'!A:A,'Tipo de Carga'!B:B))</f>
        <v>Autoabasto</v>
      </c>
      <c r="L3814" s="10">
        <f t="shared" si="2"/>
        <v>6</v>
      </c>
      <c r="M3814" s="10">
        <f t="shared" si="3"/>
        <v>7</v>
      </c>
      <c r="N3814" s="10">
        <f t="shared" si="4"/>
        <v>2</v>
      </c>
      <c r="O3814" s="10" t="str">
        <f t="array" ref="O3814">IFERROR(XLOOKUP(G3814,'Tipo de Carga'!A:A,'Tipo de Carga'!C:C))</f>
        <v>Diesel</v>
      </c>
    </row>
    <row r="3815">
      <c r="A3815" s="16">
        <v>1828.0</v>
      </c>
      <c r="B3815" s="10" t="str">
        <f t="array" ref="B3815">IFERROR(XLOOKUP(A3815,'Asignacion Feb'!A:A,'Asignacion Feb'!C:C))</f>
        <v>Circuitos</v>
      </c>
      <c r="C3815" s="10" t="str">
        <f t="array" ref="C3815">IFERROR(XLOOKUP(A3815,'Asignacion Feb'!A:A,'Asignacion Feb'!B:B))</f>
        <v>EC-03</v>
      </c>
      <c r="D3815" s="28">
        <v>45695.0</v>
      </c>
      <c r="E3815" s="16" t="s">
        <v>25</v>
      </c>
      <c r="F3815" s="10" t="str">
        <f t="array" ref="F3815">IFERROR(XLOOKUP(E3815,Operadores!A:A,Operadores!B:B))</f>
        <v>CRUBE</v>
      </c>
      <c r="G3815" s="16" t="s">
        <v>17</v>
      </c>
      <c r="H3815" s="13">
        <v>19.79799</v>
      </c>
      <c r="I3815" s="18">
        <v>588.02</v>
      </c>
      <c r="J3815" s="15">
        <f t="shared" si="5"/>
        <v>11641.61408</v>
      </c>
      <c r="K3815" s="10" t="str">
        <f t="array" ref="K3815">IFERROR(XLOOKUP(G3815,'Tipo de Carga'!A:A,'Tipo de Carga'!B:B))</f>
        <v>Autoabasto</v>
      </c>
      <c r="L3815" s="10">
        <f t="shared" si="2"/>
        <v>6</v>
      </c>
      <c r="M3815" s="10">
        <f t="shared" si="3"/>
        <v>7</v>
      </c>
      <c r="N3815" s="10">
        <f t="shared" si="4"/>
        <v>2</v>
      </c>
      <c r="O3815" s="10" t="str">
        <f t="array" ref="O3815">IFERROR(XLOOKUP(G3815,'Tipo de Carga'!A:A,'Tipo de Carga'!C:C))</f>
        <v>Diesel</v>
      </c>
    </row>
    <row r="3816">
      <c r="A3816" s="16">
        <v>2043.0</v>
      </c>
      <c r="B3816" s="10" t="str">
        <f t="array" ref="B3816">IFERROR(XLOOKUP(A3816,'Asignacion Feb'!A:A,'Asignacion Feb'!C:C))</f>
        <v>Liverpool Local</v>
      </c>
      <c r="C3816" s="10" t="str">
        <f t="array" ref="C3816">IFERROR(XLOOKUP(A3816,'Asignacion Feb'!A:A,'Asignacion Feb'!B:B))</f>
        <v>EC-01</v>
      </c>
      <c r="D3816" s="28">
        <v>45695.0</v>
      </c>
      <c r="E3816" s="16" t="s">
        <v>67</v>
      </c>
      <c r="F3816" s="10" t="str">
        <f t="array" ref="F3816">IFERROR(XLOOKUP(E3816,Operadores!A:A,Operadores!B:B))</f>
        <v>FLOERI</v>
      </c>
      <c r="G3816" s="16" t="s">
        <v>17</v>
      </c>
      <c r="H3816" s="13">
        <v>19.79799</v>
      </c>
      <c r="I3816" s="18">
        <v>47.43</v>
      </c>
      <c r="J3816" s="15">
        <f t="shared" si="5"/>
        <v>939.0186657</v>
      </c>
      <c r="K3816" s="10" t="str">
        <f t="array" ref="K3816">IFERROR(XLOOKUP(G3816,'Tipo de Carga'!A:A,'Tipo de Carga'!B:B))</f>
        <v>Autoabasto</v>
      </c>
      <c r="L3816" s="10">
        <f t="shared" si="2"/>
        <v>6</v>
      </c>
      <c r="M3816" s="10">
        <f t="shared" si="3"/>
        <v>7</v>
      </c>
      <c r="N3816" s="10">
        <f t="shared" si="4"/>
        <v>2</v>
      </c>
      <c r="O3816" s="10" t="str">
        <f t="array" ref="O3816">IFERROR(XLOOKUP(G3816,'Tipo de Carga'!A:A,'Tipo de Carga'!C:C))</f>
        <v>Diesel</v>
      </c>
    </row>
    <row r="3817">
      <c r="A3817" s="16">
        <v>2103.0</v>
      </c>
      <c r="B3817" s="10" t="str">
        <f t="array" ref="B3817">IFERROR(XLOOKUP(A3817,'Asignacion Feb'!A:A,'Asignacion Feb'!C:C))</f>
        <v>MeLi Ded Puebla</v>
      </c>
      <c r="C3817" s="10" t="str">
        <f t="array" ref="C3817">IFERROR(XLOOKUP(A3817,'Asignacion Feb'!A:A,'Asignacion Feb'!B:B))</f>
        <v>EC-05</v>
      </c>
      <c r="D3817" s="28">
        <v>45695.0</v>
      </c>
      <c r="E3817" s="16" t="s">
        <v>322</v>
      </c>
      <c r="F3817" s="10" t="str">
        <f t="array" ref="F3817">IFERROR(XLOOKUP(E3817,Operadores!A:A,Operadores!B:B))</f>
        <v>HERRE</v>
      </c>
      <c r="G3817" s="16" t="s">
        <v>17</v>
      </c>
      <c r="H3817" s="13">
        <v>19.79799</v>
      </c>
      <c r="I3817" s="18">
        <v>431.26</v>
      </c>
      <c r="J3817" s="15">
        <f t="shared" si="5"/>
        <v>8538.081167</v>
      </c>
      <c r="K3817" s="10" t="str">
        <f t="array" ref="K3817">IFERROR(XLOOKUP(G3817,'Tipo de Carga'!A:A,'Tipo de Carga'!B:B))</f>
        <v>Autoabasto</v>
      </c>
      <c r="L3817" s="10">
        <f t="shared" si="2"/>
        <v>6</v>
      </c>
      <c r="M3817" s="10">
        <f t="shared" si="3"/>
        <v>7</v>
      </c>
      <c r="N3817" s="10">
        <f t="shared" si="4"/>
        <v>2</v>
      </c>
      <c r="O3817" s="10" t="str">
        <f t="array" ref="O3817">IFERROR(XLOOKUP(G3817,'Tipo de Carga'!A:A,'Tipo de Carga'!C:C))</f>
        <v>Diesel</v>
      </c>
    </row>
    <row r="3818">
      <c r="A3818" s="16">
        <v>2007.0</v>
      </c>
      <c r="B3818" s="10" t="str">
        <f t="array" ref="B3818">IFERROR(XLOOKUP(A3818,'Asignacion Feb'!A:A,'Asignacion Feb'!C:C))</f>
        <v>MeLi asignado SD</v>
      </c>
      <c r="C3818" s="10" t="str">
        <f t="array" ref="C3818">IFERROR(XLOOKUP(A3818,'Asignacion Feb'!A:A,'Asignacion Feb'!B:B))</f>
        <v>EC-05</v>
      </c>
      <c r="D3818" s="28">
        <v>45695.0</v>
      </c>
      <c r="E3818" s="16" t="s">
        <v>190</v>
      </c>
      <c r="F3818" s="10" t="str">
        <f t="array" ref="F3818">IFERROR(XLOOKUP(E3818,Operadores!A:A,Operadores!B:B))</f>
        <v>PADRI</v>
      </c>
      <c r="G3818" s="16" t="s">
        <v>17</v>
      </c>
      <c r="H3818" s="13">
        <v>19.79799</v>
      </c>
      <c r="I3818" s="18">
        <v>459.04</v>
      </c>
      <c r="J3818" s="15">
        <f t="shared" si="5"/>
        <v>9088.06933</v>
      </c>
      <c r="K3818" s="10" t="str">
        <f t="array" ref="K3818">IFERROR(XLOOKUP(G3818,'Tipo de Carga'!A:A,'Tipo de Carga'!B:B))</f>
        <v>Autoabasto</v>
      </c>
      <c r="L3818" s="10">
        <f t="shared" si="2"/>
        <v>6</v>
      </c>
      <c r="M3818" s="10">
        <f t="shared" si="3"/>
        <v>7</v>
      </c>
      <c r="N3818" s="10">
        <f t="shared" si="4"/>
        <v>2</v>
      </c>
      <c r="O3818" s="10" t="str">
        <f t="array" ref="O3818">IFERROR(XLOOKUP(G3818,'Tipo de Carga'!A:A,'Tipo de Carga'!C:C))</f>
        <v>Diesel</v>
      </c>
    </row>
    <row r="3819">
      <c r="A3819" s="16">
        <v>1789.0</v>
      </c>
      <c r="B3819" s="10" t="str">
        <f t="array" ref="B3819">IFERROR(XLOOKUP(A3819,'Asignacion Feb'!A:A,'Asignacion Feb'!C:C))</f>
        <v>Hisense</v>
      </c>
      <c r="C3819" s="10" t="str">
        <f t="array" ref="C3819">IFERROR(XLOOKUP(A3819,'Asignacion Feb'!A:A,'Asignacion Feb'!B:B))</f>
        <v>EC-02</v>
      </c>
      <c r="D3819" s="28">
        <v>45695.0</v>
      </c>
      <c r="E3819" s="16" t="s">
        <v>114</v>
      </c>
      <c r="F3819" s="10" t="str">
        <f t="array" ref="F3819">IFERROR(XLOOKUP(E3819,Operadores!A:A,Operadores!B:B))</f>
        <v>ACOFED</v>
      </c>
      <c r="G3819" s="16" t="s">
        <v>17</v>
      </c>
      <c r="H3819" s="13">
        <v>19.79799</v>
      </c>
      <c r="I3819" s="18">
        <v>753.9</v>
      </c>
      <c r="J3819" s="15">
        <f t="shared" si="5"/>
        <v>14925.70466</v>
      </c>
      <c r="K3819" s="10" t="str">
        <f t="array" ref="K3819">IFERROR(XLOOKUP(G3819,'Tipo de Carga'!A:A,'Tipo de Carga'!B:B))</f>
        <v>Autoabasto</v>
      </c>
      <c r="L3819" s="10">
        <f t="shared" si="2"/>
        <v>6</v>
      </c>
      <c r="M3819" s="10">
        <f t="shared" si="3"/>
        <v>7</v>
      </c>
      <c r="N3819" s="10">
        <f t="shared" si="4"/>
        <v>2</v>
      </c>
      <c r="O3819" s="10" t="str">
        <f t="array" ref="O3819">IFERROR(XLOOKUP(G3819,'Tipo de Carga'!A:A,'Tipo de Carga'!C:C))</f>
        <v>Diesel</v>
      </c>
    </row>
    <row r="3820">
      <c r="A3820" s="16">
        <v>1950.0</v>
      </c>
      <c r="B3820" s="10" t="str">
        <f t="array" ref="B3820">IFERROR(XLOOKUP(A3820,'Asignacion Feb'!A:A,'Asignacion Feb'!C:C))</f>
        <v>MeLi asignado SD</v>
      </c>
      <c r="C3820" s="10" t="str">
        <f t="array" ref="C3820">IFERROR(XLOOKUP(A3820,'Asignacion Feb'!A:A,'Asignacion Feb'!B:B))</f>
        <v>EC-05</v>
      </c>
      <c r="D3820" s="28">
        <v>45695.0</v>
      </c>
      <c r="E3820" s="16" t="s">
        <v>180</v>
      </c>
      <c r="F3820" s="10" t="str">
        <f t="array" ref="F3820">IFERROR(XLOOKUP(E3820,Operadores!A:A,Operadores!B:B))</f>
        <v>MAROSC</v>
      </c>
      <c r="G3820" s="16" t="s">
        <v>17</v>
      </c>
      <c r="H3820" s="13">
        <v>19.79799</v>
      </c>
      <c r="I3820" s="18">
        <v>310.01</v>
      </c>
      <c r="J3820" s="15">
        <f t="shared" si="5"/>
        <v>6137.57488</v>
      </c>
      <c r="K3820" s="10" t="str">
        <f t="array" ref="K3820">IFERROR(XLOOKUP(G3820,'Tipo de Carga'!A:A,'Tipo de Carga'!B:B))</f>
        <v>Autoabasto</v>
      </c>
      <c r="L3820" s="10">
        <f t="shared" si="2"/>
        <v>6</v>
      </c>
      <c r="M3820" s="10">
        <f t="shared" si="3"/>
        <v>7</v>
      </c>
      <c r="N3820" s="10">
        <f t="shared" si="4"/>
        <v>2</v>
      </c>
      <c r="O3820" s="10" t="str">
        <f t="array" ref="O3820">IFERROR(XLOOKUP(G3820,'Tipo de Carga'!A:A,'Tipo de Carga'!C:C))</f>
        <v>Diesel</v>
      </c>
    </row>
    <row r="3821">
      <c r="A3821" s="16">
        <v>1767.0</v>
      </c>
      <c r="B3821" s="10" t="str">
        <f t="array" ref="B3821">IFERROR(XLOOKUP(A3821,'Asignacion Feb'!A:A,'Asignacion Feb'!C:C))</f>
        <v>Pilgrims Tepo</v>
      </c>
      <c r="C3821" s="10" t="str">
        <f t="array" ref="C3821">IFERROR(XLOOKUP(A3821,'Asignacion Feb'!A:A,'Asignacion Feb'!B:B))</f>
        <v>EC-02</v>
      </c>
      <c r="D3821" s="28">
        <v>45695.0</v>
      </c>
      <c r="E3821" s="16" t="s">
        <v>292</v>
      </c>
      <c r="F3821" s="10" t="str">
        <f t="array" ref="F3821">IFERROR(XLOOKUP(E3821,Operadores!A:A,Operadores!B:B))</f>
        <v>JIMJOR</v>
      </c>
      <c r="G3821" s="16" t="s">
        <v>17</v>
      </c>
      <c r="H3821" s="13">
        <v>19.79799</v>
      </c>
      <c r="I3821" s="18">
        <v>194.97</v>
      </c>
      <c r="J3821" s="15">
        <f t="shared" si="5"/>
        <v>3860.01411</v>
      </c>
      <c r="K3821" s="10" t="str">
        <f t="array" ref="K3821">IFERROR(XLOOKUP(G3821,'Tipo de Carga'!A:A,'Tipo de Carga'!B:B))</f>
        <v>Autoabasto</v>
      </c>
      <c r="L3821" s="10">
        <f t="shared" si="2"/>
        <v>6</v>
      </c>
      <c r="M3821" s="10">
        <f t="shared" si="3"/>
        <v>7</v>
      </c>
      <c r="N3821" s="10">
        <f t="shared" si="4"/>
        <v>2</v>
      </c>
      <c r="O3821" s="10" t="str">
        <f t="array" ref="O3821">IFERROR(XLOOKUP(G3821,'Tipo de Carga'!A:A,'Tipo de Carga'!C:C))</f>
        <v>Diesel</v>
      </c>
    </row>
    <row r="3822">
      <c r="A3822" s="16">
        <v>1866.0</v>
      </c>
      <c r="B3822" s="10" t="str">
        <f t="array" ref="B3822">IFERROR(XLOOKUP(A3822,'Asignacion Feb'!A:A,'Asignacion Feb'!C:C))</f>
        <v>Pilgrims Tepo</v>
      </c>
      <c r="C3822" s="10" t="str">
        <f t="array" ref="C3822">IFERROR(XLOOKUP(A3822,'Asignacion Feb'!A:A,'Asignacion Feb'!B:B))</f>
        <v>EC-02</v>
      </c>
      <c r="D3822" s="28">
        <v>45695.0</v>
      </c>
      <c r="E3822" s="16" t="s">
        <v>54</v>
      </c>
      <c r="F3822" s="10" t="str">
        <f t="array" ref="F3822">IFERROR(XLOOKUP(E3822,Operadores!A:A,Operadores!B:B))</f>
        <v>JORJON</v>
      </c>
      <c r="G3822" s="16" t="s">
        <v>17</v>
      </c>
      <c r="H3822" s="13">
        <v>19.79799</v>
      </c>
      <c r="I3822" s="18">
        <v>181.33</v>
      </c>
      <c r="J3822" s="15">
        <f t="shared" si="5"/>
        <v>3589.969527</v>
      </c>
      <c r="K3822" s="10" t="str">
        <f t="array" ref="K3822">IFERROR(XLOOKUP(G3822,'Tipo de Carga'!A:A,'Tipo de Carga'!B:B))</f>
        <v>Autoabasto</v>
      </c>
      <c r="L3822" s="10">
        <f t="shared" si="2"/>
        <v>6</v>
      </c>
      <c r="M3822" s="10">
        <f t="shared" si="3"/>
        <v>7</v>
      </c>
      <c r="N3822" s="10">
        <f t="shared" si="4"/>
        <v>2</v>
      </c>
      <c r="O3822" s="10" t="str">
        <f t="array" ref="O3822">IFERROR(XLOOKUP(G3822,'Tipo de Carga'!A:A,'Tipo de Carga'!C:C))</f>
        <v>Diesel</v>
      </c>
    </row>
    <row r="3823">
      <c r="A3823" s="16">
        <v>1946.0</v>
      </c>
      <c r="B3823" s="10" t="str">
        <f t="array" ref="B3823">IFERROR(XLOOKUP(A3823,'Asignacion Feb'!A:A,'Asignacion Feb'!C:C))</f>
        <v>MeLi asignado SD</v>
      </c>
      <c r="C3823" s="10" t="str">
        <f t="array" ref="C3823">IFERROR(XLOOKUP(A3823,'Asignacion Feb'!A:A,'Asignacion Feb'!B:B))</f>
        <v>EC-05</v>
      </c>
      <c r="D3823" s="28">
        <v>45695.0</v>
      </c>
      <c r="E3823" s="16" t="s">
        <v>192</v>
      </c>
      <c r="F3823" s="10" t="str">
        <f t="array" ref="F3823">IFERROR(XLOOKUP(E3823,Operadores!A:A,Operadores!B:B))</f>
        <v>MARARM</v>
      </c>
      <c r="G3823" s="16" t="s">
        <v>17</v>
      </c>
      <c r="H3823" s="13">
        <v>19.79799</v>
      </c>
      <c r="I3823" s="18">
        <v>318.18</v>
      </c>
      <c r="J3823" s="15">
        <f t="shared" si="5"/>
        <v>6299.324458</v>
      </c>
      <c r="K3823" s="10" t="str">
        <f t="array" ref="K3823">IFERROR(XLOOKUP(G3823,'Tipo de Carga'!A:A,'Tipo de Carga'!B:B))</f>
        <v>Autoabasto</v>
      </c>
      <c r="L3823" s="10">
        <f t="shared" si="2"/>
        <v>6</v>
      </c>
      <c r="M3823" s="10">
        <f t="shared" si="3"/>
        <v>7</v>
      </c>
      <c r="N3823" s="10">
        <f t="shared" si="4"/>
        <v>2</v>
      </c>
      <c r="O3823" s="10" t="str">
        <f t="array" ref="O3823">IFERROR(XLOOKUP(G3823,'Tipo de Carga'!A:A,'Tipo de Carga'!C:C))</f>
        <v>Diesel</v>
      </c>
    </row>
    <row r="3824">
      <c r="A3824" s="16">
        <v>1735.0</v>
      </c>
      <c r="B3824" s="10" t="str">
        <f t="array" ref="B3824">IFERROR(XLOOKUP(A3824,'Asignacion Feb'!A:A,'Asignacion Feb'!C:C))</f>
        <v>Pilgrims Tepo</v>
      </c>
      <c r="C3824" s="10" t="str">
        <f t="array" ref="C3824">IFERROR(XLOOKUP(A3824,'Asignacion Feb'!A:A,'Asignacion Feb'!B:B))</f>
        <v>EC-02</v>
      </c>
      <c r="D3824" s="28">
        <v>45695.0</v>
      </c>
      <c r="E3824" s="16" t="s">
        <v>370</v>
      </c>
      <c r="F3824" s="10" t="str">
        <f t="array" ref="F3824">IFERROR(XLOOKUP(E3824,Operadores!A:A,Operadores!B:B))</f>
        <v>BOROSC</v>
      </c>
      <c r="G3824" s="16" t="s">
        <v>17</v>
      </c>
      <c r="H3824" s="13">
        <v>19.79799</v>
      </c>
      <c r="I3824" s="18">
        <v>236.71</v>
      </c>
      <c r="J3824" s="15">
        <f t="shared" si="5"/>
        <v>4686.382213</v>
      </c>
      <c r="K3824" s="10" t="str">
        <f t="array" ref="K3824">IFERROR(XLOOKUP(G3824,'Tipo de Carga'!A:A,'Tipo de Carga'!B:B))</f>
        <v>Autoabasto</v>
      </c>
      <c r="L3824" s="10">
        <f t="shared" si="2"/>
        <v>6</v>
      </c>
      <c r="M3824" s="10">
        <f t="shared" si="3"/>
        <v>7</v>
      </c>
      <c r="N3824" s="10">
        <f t="shared" si="4"/>
        <v>2</v>
      </c>
      <c r="O3824" s="10" t="str">
        <f t="array" ref="O3824">IFERROR(XLOOKUP(G3824,'Tipo de Carga'!A:A,'Tipo de Carga'!C:C))</f>
        <v>Diesel</v>
      </c>
    </row>
    <row r="3825">
      <c r="A3825" s="16">
        <v>2019.0</v>
      </c>
      <c r="B3825" s="10" t="str">
        <f t="array" ref="B3825">IFERROR(XLOOKUP(A3825,'Asignacion Feb'!A:A,'Asignacion Feb'!C:C))</f>
        <v>MeLi Asignado TD</v>
      </c>
      <c r="C3825" s="10" t="str">
        <f t="array" ref="C3825">IFERROR(XLOOKUP(A3825,'Asignacion Feb'!A:A,'Asignacion Feb'!B:B))</f>
        <v>EC-05</v>
      </c>
      <c r="D3825" s="28">
        <v>45695.0</v>
      </c>
      <c r="E3825" s="16" t="s">
        <v>241</v>
      </c>
      <c r="F3825" s="10" t="str">
        <f t="array" ref="F3825">IFERROR(XLOOKUP(E3825,Operadores!A:A,Operadores!B:B))</f>
        <v>GALRAY</v>
      </c>
      <c r="G3825" s="16" t="s">
        <v>17</v>
      </c>
      <c r="H3825" s="13">
        <v>19.79799</v>
      </c>
      <c r="I3825" s="18">
        <v>585.61</v>
      </c>
      <c r="J3825" s="15">
        <f t="shared" si="5"/>
        <v>11593.90092</v>
      </c>
      <c r="K3825" s="10" t="str">
        <f t="array" ref="K3825">IFERROR(XLOOKUP(G3825,'Tipo de Carga'!A:A,'Tipo de Carga'!B:B))</f>
        <v>Autoabasto</v>
      </c>
      <c r="L3825" s="10">
        <f t="shared" si="2"/>
        <v>6</v>
      </c>
      <c r="M3825" s="10">
        <f t="shared" si="3"/>
        <v>7</v>
      </c>
      <c r="N3825" s="10">
        <f t="shared" si="4"/>
        <v>2</v>
      </c>
      <c r="O3825" s="10" t="str">
        <f t="array" ref="O3825">IFERROR(XLOOKUP(G3825,'Tipo de Carga'!A:A,'Tipo de Carga'!C:C))</f>
        <v>Diesel</v>
      </c>
    </row>
    <row r="3826">
      <c r="A3826" s="16">
        <v>1907.0</v>
      </c>
      <c r="B3826" s="10" t="str">
        <f t="array" ref="B3826">IFERROR(XLOOKUP(A3826,'Asignacion Feb'!A:A,'Asignacion Feb'!C:C))</f>
        <v>Circuitos</v>
      </c>
      <c r="C3826" s="10" t="str">
        <f t="array" ref="C3826">IFERROR(XLOOKUP(A3826,'Asignacion Feb'!A:A,'Asignacion Feb'!B:B))</f>
        <v>EC-03</v>
      </c>
      <c r="D3826" s="28">
        <v>45695.0</v>
      </c>
      <c r="E3826" s="16" t="s">
        <v>287</v>
      </c>
      <c r="F3826" s="10" t="str">
        <f t="array" ref="F3826">IFERROR(XLOOKUP(E3826,Operadores!A:A,Operadores!B:B))</f>
        <v>HUAIS</v>
      </c>
      <c r="G3826" s="16" t="s">
        <v>17</v>
      </c>
      <c r="H3826" s="13">
        <v>19.79799</v>
      </c>
      <c r="I3826" s="18">
        <v>519.23</v>
      </c>
      <c r="J3826" s="15">
        <f t="shared" si="5"/>
        <v>10279.71035</v>
      </c>
      <c r="K3826" s="10" t="str">
        <f t="array" ref="K3826">IFERROR(XLOOKUP(G3826,'Tipo de Carga'!A:A,'Tipo de Carga'!B:B))</f>
        <v>Autoabasto</v>
      </c>
      <c r="L3826" s="10">
        <f t="shared" si="2"/>
        <v>6</v>
      </c>
      <c r="M3826" s="10">
        <f t="shared" si="3"/>
        <v>7</v>
      </c>
      <c r="N3826" s="10">
        <f t="shared" si="4"/>
        <v>2</v>
      </c>
      <c r="O3826" s="10" t="str">
        <f t="array" ref="O3826">IFERROR(XLOOKUP(G3826,'Tipo de Carga'!A:A,'Tipo de Carga'!C:C))</f>
        <v>Diesel</v>
      </c>
    </row>
    <row r="3827">
      <c r="A3827" s="16">
        <v>1985.0</v>
      </c>
      <c r="B3827" s="10" t="str">
        <f t="array" ref="B3827">IFERROR(XLOOKUP(A3827,'Asignacion Feb'!A:A,'Asignacion Feb'!C:C))</f>
        <v>MeLi Dedicado TD</v>
      </c>
      <c r="C3827" s="10" t="str">
        <f t="array" ref="C3827">IFERROR(XLOOKUP(A3827,'Asignacion Feb'!A:A,'Asignacion Feb'!B:B))</f>
        <v>EC-05</v>
      </c>
      <c r="D3827" s="28">
        <v>45695.0</v>
      </c>
      <c r="E3827" s="16" t="s">
        <v>189</v>
      </c>
      <c r="F3827" s="10" t="str">
        <f t="array" ref="F3827">IFERROR(XLOOKUP(E3827,Operadores!A:A,Operadores!B:B))</f>
        <v>MENMI</v>
      </c>
      <c r="G3827" s="16" t="s">
        <v>17</v>
      </c>
      <c r="H3827" s="13">
        <v>19.79799</v>
      </c>
      <c r="I3827" s="18">
        <v>655.88</v>
      </c>
      <c r="J3827" s="15">
        <f t="shared" si="5"/>
        <v>12985.10568</v>
      </c>
      <c r="K3827" s="10" t="str">
        <f t="array" ref="K3827">IFERROR(XLOOKUP(G3827,'Tipo de Carga'!A:A,'Tipo de Carga'!B:B))</f>
        <v>Autoabasto</v>
      </c>
      <c r="L3827" s="10">
        <f t="shared" si="2"/>
        <v>6</v>
      </c>
      <c r="M3827" s="10">
        <f t="shared" si="3"/>
        <v>7</v>
      </c>
      <c r="N3827" s="10">
        <f t="shared" si="4"/>
        <v>2</v>
      </c>
      <c r="O3827" s="10" t="str">
        <f t="array" ref="O3827">IFERROR(XLOOKUP(G3827,'Tipo de Carga'!A:A,'Tipo de Carga'!C:C))</f>
        <v>Diesel</v>
      </c>
    </row>
    <row r="3828">
      <c r="A3828" s="16">
        <v>1683.0</v>
      </c>
      <c r="B3828" s="10" t="str">
        <f t="array" ref="B3828">IFERROR(XLOOKUP(A3828,'Asignacion Feb'!A:A,'Asignacion Feb'!C:C))</f>
        <v>Pilgrims Tepo</v>
      </c>
      <c r="C3828" s="10" t="str">
        <f t="array" ref="C3828">IFERROR(XLOOKUP(A3828,'Asignacion Feb'!A:A,'Asignacion Feb'!B:B))</f>
        <v>EC-02</v>
      </c>
      <c r="D3828" s="28">
        <v>45695.0</v>
      </c>
      <c r="E3828" s="16" t="s">
        <v>265</v>
      </c>
      <c r="F3828" s="10" t="str">
        <f t="array" ref="F3828">IFERROR(XLOOKUP(E3828,Operadores!A:A,Operadores!B:B))</f>
        <v>LEOJOS</v>
      </c>
      <c r="G3828" s="16" t="s">
        <v>17</v>
      </c>
      <c r="H3828" s="13">
        <v>19.79799</v>
      </c>
      <c r="I3828" s="18">
        <v>155.01</v>
      </c>
      <c r="J3828" s="15">
        <f t="shared" si="5"/>
        <v>3068.88643</v>
      </c>
      <c r="K3828" s="10" t="str">
        <f t="array" ref="K3828">IFERROR(XLOOKUP(G3828,'Tipo de Carga'!A:A,'Tipo de Carga'!B:B))</f>
        <v>Autoabasto</v>
      </c>
      <c r="L3828" s="10">
        <f t="shared" si="2"/>
        <v>6</v>
      </c>
      <c r="M3828" s="10">
        <f t="shared" si="3"/>
        <v>7</v>
      </c>
      <c r="N3828" s="10">
        <f t="shared" si="4"/>
        <v>2</v>
      </c>
      <c r="O3828" s="10" t="str">
        <f t="array" ref="O3828">IFERROR(XLOOKUP(G3828,'Tipo de Carga'!A:A,'Tipo de Carga'!C:C))</f>
        <v>Diesel</v>
      </c>
    </row>
    <row r="3829">
      <c r="A3829" s="16">
        <v>1788.0</v>
      </c>
      <c r="B3829" s="10" t="str">
        <f t="array" ref="B3829">IFERROR(XLOOKUP(A3829,'Asignacion Feb'!A:A,'Asignacion Feb'!C:C))</f>
        <v>Liverpool Local</v>
      </c>
      <c r="C3829" s="10" t="str">
        <f t="array" ref="C3829">IFERROR(XLOOKUP(A3829,'Asignacion Feb'!A:A,'Asignacion Feb'!B:B))</f>
        <v>EC-01</v>
      </c>
      <c r="D3829" s="28">
        <v>45695.0</v>
      </c>
      <c r="E3829" s="16" t="s">
        <v>313</v>
      </c>
      <c r="F3829" s="10" t="str">
        <f t="array" ref="F3829">IFERROR(XLOOKUP(E3829,Operadores!A:A,Operadores!B:B))</f>
        <v>CABJUA</v>
      </c>
      <c r="G3829" s="16" t="s">
        <v>17</v>
      </c>
      <c r="H3829" s="13">
        <v>19.79799</v>
      </c>
      <c r="I3829" s="18">
        <v>679.41</v>
      </c>
      <c r="J3829" s="15">
        <f t="shared" si="5"/>
        <v>13450.95239</v>
      </c>
      <c r="K3829" s="10" t="str">
        <f t="array" ref="K3829">IFERROR(XLOOKUP(G3829,'Tipo de Carga'!A:A,'Tipo de Carga'!B:B))</f>
        <v>Autoabasto</v>
      </c>
      <c r="L3829" s="10">
        <f t="shared" si="2"/>
        <v>6</v>
      </c>
      <c r="M3829" s="10">
        <f t="shared" si="3"/>
        <v>7</v>
      </c>
      <c r="N3829" s="10">
        <f t="shared" si="4"/>
        <v>2</v>
      </c>
      <c r="O3829" s="10" t="str">
        <f t="array" ref="O3829">IFERROR(XLOOKUP(G3829,'Tipo de Carga'!A:A,'Tipo de Carga'!C:C))</f>
        <v>Diesel</v>
      </c>
    </row>
    <row r="3830">
      <c r="A3830" s="16">
        <v>1877.0</v>
      </c>
      <c r="B3830" s="10" t="str">
        <f t="array" ref="B3830">IFERROR(XLOOKUP(A3830,'Asignacion Feb'!A:A,'Asignacion Feb'!C:C))</f>
        <v>Circuitos</v>
      </c>
      <c r="C3830" s="10" t="str">
        <f t="array" ref="C3830">IFERROR(XLOOKUP(A3830,'Asignacion Feb'!A:A,'Asignacion Feb'!B:B))</f>
        <v>EC-03</v>
      </c>
      <c r="D3830" s="28">
        <v>45695.0</v>
      </c>
      <c r="E3830" s="16" t="s">
        <v>211</v>
      </c>
      <c r="F3830" s="10" t="str">
        <f t="array" ref="F3830">IFERROR(XLOOKUP(E3830,Operadores!A:A,Operadores!B:B))</f>
        <v>GRERI</v>
      </c>
      <c r="G3830" s="16" t="s">
        <v>17</v>
      </c>
      <c r="H3830" s="13">
        <v>19.79799</v>
      </c>
      <c r="I3830" s="18">
        <v>158.09</v>
      </c>
      <c r="J3830" s="15">
        <f t="shared" si="5"/>
        <v>3129.864239</v>
      </c>
      <c r="K3830" s="10" t="str">
        <f t="array" ref="K3830">IFERROR(XLOOKUP(G3830,'Tipo de Carga'!A:A,'Tipo de Carga'!B:B))</f>
        <v>Autoabasto</v>
      </c>
      <c r="L3830" s="10">
        <f t="shared" si="2"/>
        <v>6</v>
      </c>
      <c r="M3830" s="10">
        <f t="shared" si="3"/>
        <v>7</v>
      </c>
      <c r="N3830" s="10">
        <f t="shared" si="4"/>
        <v>2</v>
      </c>
      <c r="O3830" s="10" t="str">
        <f t="array" ref="O3830">IFERROR(XLOOKUP(G3830,'Tipo de Carga'!A:A,'Tipo de Carga'!C:C))</f>
        <v>Diesel</v>
      </c>
    </row>
    <row r="3831">
      <c r="A3831" s="16">
        <v>1751.0</v>
      </c>
      <c r="B3831" s="10" t="str">
        <f t="array" ref="B3831">IFERROR(XLOOKUP(A3831,'Asignacion Feb'!A:A,'Asignacion Feb'!C:C))</f>
        <v>Liverpool Local</v>
      </c>
      <c r="C3831" s="10" t="str">
        <f t="array" ref="C3831">IFERROR(XLOOKUP(A3831,'Asignacion Feb'!A:A,'Asignacion Feb'!B:B))</f>
        <v>EC-01</v>
      </c>
      <c r="D3831" s="28">
        <v>45695.0</v>
      </c>
      <c r="E3831" s="16" t="s">
        <v>328</v>
      </c>
      <c r="F3831" s="10" t="str">
        <f t="array" ref="F3831">IFERROR(XLOOKUP(E3831,Operadores!A:A,Operadores!B:B))</f>
        <v>GARLO</v>
      </c>
      <c r="G3831" s="16" t="s">
        <v>17</v>
      </c>
      <c r="H3831" s="13">
        <v>19.79799</v>
      </c>
      <c r="I3831" s="18">
        <v>424.06</v>
      </c>
      <c r="J3831" s="15">
        <f t="shared" si="5"/>
        <v>8395.535639</v>
      </c>
      <c r="K3831" s="10" t="str">
        <f t="array" ref="K3831">IFERROR(XLOOKUP(G3831,'Tipo de Carga'!A:A,'Tipo de Carga'!B:B))</f>
        <v>Autoabasto</v>
      </c>
      <c r="L3831" s="10">
        <f t="shared" si="2"/>
        <v>6</v>
      </c>
      <c r="M3831" s="10">
        <f t="shared" si="3"/>
        <v>7</v>
      </c>
      <c r="N3831" s="10">
        <f t="shared" si="4"/>
        <v>2</v>
      </c>
      <c r="O3831" s="10" t="str">
        <f t="array" ref="O3831">IFERROR(XLOOKUP(G3831,'Tipo de Carga'!A:A,'Tipo de Carga'!C:C))</f>
        <v>Diesel</v>
      </c>
    </row>
    <row r="3832">
      <c r="A3832" s="16">
        <v>1854.0</v>
      </c>
      <c r="B3832" s="10" t="str">
        <f t="array" ref="B3832">IFERROR(XLOOKUP(A3832,'Asignacion Feb'!A:A,'Asignacion Feb'!C:C))</f>
        <v>Hisense</v>
      </c>
      <c r="C3832" s="10" t="str">
        <f t="array" ref="C3832">IFERROR(XLOOKUP(A3832,'Asignacion Feb'!A:A,'Asignacion Feb'!B:B))</f>
        <v>EC-02</v>
      </c>
      <c r="D3832" s="28">
        <v>45695.0</v>
      </c>
      <c r="E3832" s="16" t="s">
        <v>181</v>
      </c>
      <c r="F3832" s="10" t="str">
        <f t="array" ref="F3832">IFERROR(XLOOKUP(E3832,Operadores!A:A,Operadores!B:B))</f>
        <v>CARMAUX</v>
      </c>
      <c r="G3832" s="16" t="s">
        <v>17</v>
      </c>
      <c r="H3832" s="13">
        <v>19.79799</v>
      </c>
      <c r="I3832" s="18">
        <v>647.02</v>
      </c>
      <c r="J3832" s="15">
        <f t="shared" si="5"/>
        <v>12809.69549</v>
      </c>
      <c r="K3832" s="10" t="str">
        <f t="array" ref="K3832">IFERROR(XLOOKUP(G3832,'Tipo de Carga'!A:A,'Tipo de Carga'!B:B))</f>
        <v>Autoabasto</v>
      </c>
      <c r="L3832" s="10">
        <f t="shared" si="2"/>
        <v>6</v>
      </c>
      <c r="M3832" s="10">
        <f t="shared" si="3"/>
        <v>7</v>
      </c>
      <c r="N3832" s="10">
        <f t="shared" si="4"/>
        <v>2</v>
      </c>
      <c r="O3832" s="10" t="str">
        <f t="array" ref="O3832">IFERROR(XLOOKUP(G3832,'Tipo de Carga'!A:A,'Tipo de Carga'!C:C))</f>
        <v>Diesel</v>
      </c>
    </row>
    <row r="3833">
      <c r="A3833" s="16">
        <v>1889.0</v>
      </c>
      <c r="B3833" s="10" t="str">
        <f t="array" ref="B3833">IFERROR(XLOOKUP(A3833,'Asignacion Feb'!A:A,'Asignacion Feb'!C:C))</f>
        <v>Available EC-01</v>
      </c>
      <c r="C3833" s="10" t="str">
        <f t="array" ref="C3833">IFERROR(XLOOKUP(A3833,'Asignacion Feb'!A:A,'Asignacion Feb'!B:B))</f>
        <v>EC-01</v>
      </c>
      <c r="D3833" s="28">
        <v>45695.0</v>
      </c>
      <c r="E3833" s="16" t="s">
        <v>357</v>
      </c>
      <c r="F3833" s="10" t="str">
        <f t="array" ref="F3833">IFERROR(XLOOKUP(E3833,Operadores!A:A,Operadores!B:B))</f>
        <v>GARCRU</v>
      </c>
      <c r="G3833" s="16" t="s">
        <v>17</v>
      </c>
      <c r="H3833" s="13">
        <v>19.79799</v>
      </c>
      <c r="I3833" s="18">
        <v>746.83</v>
      </c>
      <c r="J3833" s="15">
        <f t="shared" si="5"/>
        <v>14785.73287</v>
      </c>
      <c r="K3833" s="10" t="str">
        <f t="array" ref="K3833">IFERROR(XLOOKUP(G3833,'Tipo de Carga'!A:A,'Tipo de Carga'!B:B))</f>
        <v>Autoabasto</v>
      </c>
      <c r="L3833" s="10">
        <f t="shared" si="2"/>
        <v>6</v>
      </c>
      <c r="M3833" s="10">
        <f t="shared" si="3"/>
        <v>7</v>
      </c>
      <c r="N3833" s="10">
        <f t="shared" si="4"/>
        <v>2</v>
      </c>
      <c r="O3833" s="10" t="str">
        <f t="array" ref="O3833">IFERROR(XLOOKUP(G3833,'Tipo de Carga'!A:A,'Tipo de Carga'!C:C))</f>
        <v>Diesel</v>
      </c>
    </row>
    <row r="3834">
      <c r="A3834" s="16">
        <v>1894.0</v>
      </c>
      <c r="B3834" s="10" t="str">
        <f t="array" ref="B3834">IFERROR(XLOOKUP(A3834,'Asignacion Feb'!A:A,'Asignacion Feb'!C:C))</f>
        <v>Pipas</v>
      </c>
      <c r="C3834" s="10" t="str">
        <f t="array" ref="C3834">IFERROR(XLOOKUP(A3834,'Asignacion Feb'!A:A,'Asignacion Feb'!B:B))</f>
        <v>EC-02</v>
      </c>
      <c r="D3834" s="28">
        <v>45695.0</v>
      </c>
      <c r="E3834" s="16" t="s">
        <v>319</v>
      </c>
      <c r="F3834" s="10" t="str">
        <f t="array" ref="F3834">IFERROR(XLOOKUP(E3834,Operadores!A:A,Operadores!B:B))</f>
        <v>GONAA</v>
      </c>
      <c r="G3834" s="16" t="s">
        <v>17</v>
      </c>
      <c r="H3834" s="13">
        <v>19.79799</v>
      </c>
      <c r="I3834" s="18">
        <v>139.99</v>
      </c>
      <c r="J3834" s="15">
        <f t="shared" si="5"/>
        <v>2771.52062</v>
      </c>
      <c r="K3834" s="10" t="str">
        <f t="array" ref="K3834">IFERROR(XLOOKUP(G3834,'Tipo de Carga'!A:A,'Tipo de Carga'!B:B))</f>
        <v>Autoabasto</v>
      </c>
      <c r="L3834" s="10">
        <f t="shared" si="2"/>
        <v>6</v>
      </c>
      <c r="M3834" s="10">
        <f t="shared" si="3"/>
        <v>7</v>
      </c>
      <c r="N3834" s="10">
        <f t="shared" si="4"/>
        <v>2</v>
      </c>
      <c r="O3834" s="10" t="str">
        <f t="array" ref="O3834">IFERROR(XLOOKUP(G3834,'Tipo de Carga'!A:A,'Tipo de Carga'!C:C))</f>
        <v>Diesel</v>
      </c>
    </row>
    <row r="3835">
      <c r="A3835" s="16">
        <v>2047.0</v>
      </c>
      <c r="B3835" s="10" t="str">
        <f t="array" ref="B3835">IFERROR(XLOOKUP(A3835,'Asignacion Feb'!A:A,'Asignacion Feb'!C:C))</f>
        <v>Liverpool Local</v>
      </c>
      <c r="C3835" s="10" t="str">
        <f t="array" ref="C3835">IFERROR(XLOOKUP(A3835,'Asignacion Feb'!A:A,'Asignacion Feb'!B:B))</f>
        <v>EC-01</v>
      </c>
      <c r="D3835" s="28">
        <v>45695.0</v>
      </c>
      <c r="E3835" s="16" t="s">
        <v>350</v>
      </c>
      <c r="F3835" s="10" t="str">
        <f t="array" ref="F3835">IFERROR(XLOOKUP(E3835,Operadores!A:A,Operadores!B:B))</f>
        <v>RIVCAR</v>
      </c>
      <c r="G3835" s="16" t="s">
        <v>17</v>
      </c>
      <c r="H3835" s="13">
        <v>19.79799</v>
      </c>
      <c r="I3835" s="18">
        <v>606.0</v>
      </c>
      <c r="J3835" s="15">
        <f t="shared" si="5"/>
        <v>11997.58194</v>
      </c>
      <c r="K3835" s="10" t="str">
        <f t="array" ref="K3835">IFERROR(XLOOKUP(G3835,'Tipo de Carga'!A:A,'Tipo de Carga'!B:B))</f>
        <v>Autoabasto</v>
      </c>
      <c r="L3835" s="10">
        <f t="shared" si="2"/>
        <v>6</v>
      </c>
      <c r="M3835" s="10">
        <f t="shared" si="3"/>
        <v>7</v>
      </c>
      <c r="N3835" s="10">
        <f t="shared" si="4"/>
        <v>2</v>
      </c>
      <c r="O3835" s="10" t="str">
        <f t="array" ref="O3835">IFERROR(XLOOKUP(G3835,'Tipo de Carga'!A:A,'Tipo de Carga'!C:C))</f>
        <v>Diesel</v>
      </c>
    </row>
    <row r="3836">
      <c r="A3836" s="16">
        <v>1993.0</v>
      </c>
      <c r="B3836" s="10" t="str">
        <f t="array" ref="B3836">IFERROR(XLOOKUP(A3836,'Asignacion Feb'!A:A,'Asignacion Feb'!C:C))</f>
        <v>MeLi Dedicado TD</v>
      </c>
      <c r="C3836" s="10" t="str">
        <f t="array" ref="C3836">IFERROR(XLOOKUP(A3836,'Asignacion Feb'!A:A,'Asignacion Feb'!B:B))</f>
        <v>EC-05</v>
      </c>
      <c r="D3836" s="28">
        <v>45695.0</v>
      </c>
      <c r="E3836" s="16" t="s">
        <v>243</v>
      </c>
      <c r="F3836" s="10" t="str">
        <f t="array" ref="F3836">IFERROR(XLOOKUP(E3836,Operadores!A:A,Operadores!B:B))</f>
        <v>ZAMROB</v>
      </c>
      <c r="G3836" s="16" t="s">
        <v>17</v>
      </c>
      <c r="H3836" s="13">
        <v>19.79799</v>
      </c>
      <c r="I3836" s="18">
        <v>516.18</v>
      </c>
      <c r="J3836" s="15">
        <f t="shared" si="5"/>
        <v>10219.32648</v>
      </c>
      <c r="K3836" s="10" t="str">
        <f t="array" ref="K3836">IFERROR(XLOOKUP(G3836,'Tipo de Carga'!A:A,'Tipo de Carga'!B:B))</f>
        <v>Autoabasto</v>
      </c>
      <c r="L3836" s="10">
        <f t="shared" si="2"/>
        <v>6</v>
      </c>
      <c r="M3836" s="10">
        <f t="shared" si="3"/>
        <v>7</v>
      </c>
      <c r="N3836" s="10">
        <f t="shared" si="4"/>
        <v>2</v>
      </c>
      <c r="O3836" s="10" t="str">
        <f t="array" ref="O3836">IFERROR(XLOOKUP(G3836,'Tipo de Carga'!A:A,'Tipo de Carga'!C:C))</f>
        <v>Diesel</v>
      </c>
    </row>
    <row r="3837">
      <c r="A3837" s="16">
        <v>1733.0</v>
      </c>
      <c r="B3837" s="10" t="str">
        <f t="array" ref="B3837">IFERROR(XLOOKUP(A3837,'Asignacion Feb'!A:A,'Asignacion Feb'!C:C))</f>
        <v>Liverpool Local</v>
      </c>
      <c r="C3837" s="10" t="str">
        <f t="array" ref="C3837">IFERROR(XLOOKUP(A3837,'Asignacion Feb'!A:A,'Asignacion Feb'!B:B))</f>
        <v>EC-01</v>
      </c>
      <c r="D3837" s="28">
        <v>45695.0</v>
      </c>
      <c r="E3837" s="16" t="s">
        <v>164</v>
      </c>
      <c r="F3837" s="10" t="str">
        <f t="array" ref="F3837">IFERROR(XLOOKUP(E3837,Operadores!A:A,Operadores!B:B))</f>
        <v>ORNSER</v>
      </c>
      <c r="G3837" s="16" t="s">
        <v>17</v>
      </c>
      <c r="H3837" s="13">
        <v>19.79799</v>
      </c>
      <c r="I3837" s="18">
        <v>601.63</v>
      </c>
      <c r="J3837" s="15">
        <f t="shared" si="5"/>
        <v>11911.06472</v>
      </c>
      <c r="K3837" s="10" t="str">
        <f t="array" ref="K3837">IFERROR(XLOOKUP(G3837,'Tipo de Carga'!A:A,'Tipo de Carga'!B:B))</f>
        <v>Autoabasto</v>
      </c>
      <c r="L3837" s="10">
        <f t="shared" si="2"/>
        <v>6</v>
      </c>
      <c r="M3837" s="10">
        <f t="shared" si="3"/>
        <v>7</v>
      </c>
      <c r="N3837" s="10">
        <f t="shared" si="4"/>
        <v>2</v>
      </c>
      <c r="O3837" s="10" t="str">
        <f t="array" ref="O3837">IFERROR(XLOOKUP(G3837,'Tipo de Carga'!A:A,'Tipo de Carga'!C:C))</f>
        <v>Diesel</v>
      </c>
    </row>
    <row r="3838">
      <c r="A3838" s="16">
        <v>1997.0</v>
      </c>
      <c r="B3838" s="10" t="str">
        <f t="array" ref="B3838">IFERROR(XLOOKUP(A3838,'Asignacion Feb'!A:A,'Asignacion Feb'!C:C))</f>
        <v>MeLi Dedicado Merida</v>
      </c>
      <c r="C3838" s="10" t="str">
        <f t="array" ref="C3838">IFERROR(XLOOKUP(A3838,'Asignacion Feb'!A:A,'Asignacion Feb'!B:B))</f>
        <v>EC-05</v>
      </c>
      <c r="D3838" s="28">
        <v>45695.0</v>
      </c>
      <c r="E3838" s="16" t="s">
        <v>170</v>
      </c>
      <c r="F3838" s="10" t="str">
        <f t="array" ref="F3838">IFERROR(XLOOKUP(E3838,Operadores!A:A,Operadores!B:B))</f>
        <v>MARLEO</v>
      </c>
      <c r="G3838" s="16" t="s">
        <v>17</v>
      </c>
      <c r="H3838" s="13">
        <v>19.79799</v>
      </c>
      <c r="I3838" s="18">
        <v>269.58</v>
      </c>
      <c r="J3838" s="15">
        <f t="shared" si="5"/>
        <v>5337.142144</v>
      </c>
      <c r="K3838" s="10" t="str">
        <f t="array" ref="K3838">IFERROR(XLOOKUP(G3838,'Tipo de Carga'!A:A,'Tipo de Carga'!B:B))</f>
        <v>Autoabasto</v>
      </c>
      <c r="L3838" s="10">
        <f t="shared" si="2"/>
        <v>6</v>
      </c>
      <c r="M3838" s="10">
        <f t="shared" si="3"/>
        <v>7</v>
      </c>
      <c r="N3838" s="10">
        <f t="shared" si="4"/>
        <v>2</v>
      </c>
      <c r="O3838" s="10" t="str">
        <f t="array" ref="O3838">IFERROR(XLOOKUP(G3838,'Tipo de Carga'!A:A,'Tipo de Carga'!C:C))</f>
        <v>Diesel</v>
      </c>
    </row>
    <row r="3839">
      <c r="A3839" s="16">
        <v>1856.0</v>
      </c>
      <c r="B3839" s="10" t="str">
        <f t="array" ref="B3839">IFERROR(XLOOKUP(A3839,'Asignacion Feb'!A:A,'Asignacion Feb'!C:C))</f>
        <v>Pipas</v>
      </c>
      <c r="C3839" s="10" t="str">
        <f t="array" ref="C3839">IFERROR(XLOOKUP(A3839,'Asignacion Feb'!A:A,'Asignacion Feb'!B:B))</f>
        <v>EC-02</v>
      </c>
      <c r="D3839" s="28">
        <v>45695.0</v>
      </c>
      <c r="E3839" s="16" t="s">
        <v>291</v>
      </c>
      <c r="F3839" s="10" t="str">
        <f t="array" ref="F3839">IFERROR(XLOOKUP(E3839,Operadores!A:A,Operadores!B:B))</f>
        <v>PACJOS</v>
      </c>
      <c r="G3839" s="16" t="s">
        <v>17</v>
      </c>
      <c r="H3839" s="13">
        <v>19.79799</v>
      </c>
      <c r="I3839" s="18">
        <v>710.41</v>
      </c>
      <c r="J3839" s="15">
        <f t="shared" si="5"/>
        <v>14064.69008</v>
      </c>
      <c r="K3839" s="10" t="str">
        <f t="array" ref="K3839">IFERROR(XLOOKUP(G3839,'Tipo de Carga'!A:A,'Tipo de Carga'!B:B))</f>
        <v>Autoabasto</v>
      </c>
      <c r="L3839" s="10">
        <f t="shared" si="2"/>
        <v>6</v>
      </c>
      <c r="M3839" s="10">
        <f t="shared" si="3"/>
        <v>7</v>
      </c>
      <c r="N3839" s="10">
        <f t="shared" si="4"/>
        <v>2</v>
      </c>
      <c r="O3839" s="10" t="str">
        <f t="array" ref="O3839">IFERROR(XLOOKUP(G3839,'Tipo de Carga'!A:A,'Tipo de Carga'!C:C))</f>
        <v>Diesel</v>
      </c>
    </row>
    <row r="3840">
      <c r="A3840" s="16">
        <v>1833.0</v>
      </c>
      <c r="B3840" s="10" t="str">
        <f t="array" ref="B3840">IFERROR(XLOOKUP(A3840,'Asignacion Feb'!A:A,'Asignacion Feb'!C:C))</f>
        <v>Liverpool Local</v>
      </c>
      <c r="C3840" s="10" t="str">
        <f t="array" ref="C3840">IFERROR(XLOOKUP(A3840,'Asignacion Feb'!A:A,'Asignacion Feb'!B:B))</f>
        <v>EC-01</v>
      </c>
      <c r="D3840" s="28">
        <v>45695.0</v>
      </c>
      <c r="E3840" s="16" t="s">
        <v>353</v>
      </c>
      <c r="F3840" s="10" t="str">
        <f t="array" ref="F3840">IFERROR(XLOOKUP(E3840,Operadores!A:A,Operadores!B:B))</f>
        <v>VILGUS</v>
      </c>
      <c r="G3840" s="16" t="s">
        <v>17</v>
      </c>
      <c r="H3840" s="13">
        <v>19.79799</v>
      </c>
      <c r="I3840" s="18">
        <v>315.2</v>
      </c>
      <c r="J3840" s="15">
        <f t="shared" si="5"/>
        <v>6240.326448</v>
      </c>
      <c r="K3840" s="10" t="str">
        <f t="array" ref="K3840">IFERROR(XLOOKUP(G3840,'Tipo de Carga'!A:A,'Tipo de Carga'!B:B))</f>
        <v>Autoabasto</v>
      </c>
      <c r="L3840" s="10">
        <f t="shared" si="2"/>
        <v>6</v>
      </c>
      <c r="M3840" s="10">
        <f t="shared" si="3"/>
        <v>7</v>
      </c>
      <c r="N3840" s="10">
        <f t="shared" si="4"/>
        <v>2</v>
      </c>
      <c r="O3840" s="10" t="str">
        <f t="array" ref="O3840">IFERROR(XLOOKUP(G3840,'Tipo de Carga'!A:A,'Tipo de Carga'!C:C))</f>
        <v>Diesel</v>
      </c>
    </row>
    <row r="3841">
      <c r="A3841" s="16">
        <v>2035.0</v>
      </c>
      <c r="B3841" s="10" t="str">
        <f t="array" ref="B3841">IFERROR(XLOOKUP(A3841,'Asignacion Feb'!A:A,'Asignacion Feb'!C:C))</f>
        <v>Liverpool Local</v>
      </c>
      <c r="C3841" s="10" t="str">
        <f t="array" ref="C3841">IFERROR(XLOOKUP(A3841,'Asignacion Feb'!A:A,'Asignacion Feb'!B:B))</f>
        <v>EC-01</v>
      </c>
      <c r="D3841" s="28">
        <v>45695.0</v>
      </c>
      <c r="E3841" s="16" t="s">
        <v>66</v>
      </c>
      <c r="F3841" s="10" t="str">
        <f t="array" ref="F3841">IFERROR(XLOOKUP(E3841,Operadores!A:A,Operadores!B:B))</f>
        <v>LOPALF</v>
      </c>
      <c r="G3841" s="16" t="s">
        <v>17</v>
      </c>
      <c r="H3841" s="13">
        <v>19.79799</v>
      </c>
      <c r="I3841" s="18">
        <v>136.91</v>
      </c>
      <c r="J3841" s="15">
        <f t="shared" si="5"/>
        <v>2710.542811</v>
      </c>
      <c r="K3841" s="10" t="str">
        <f t="array" ref="K3841">IFERROR(XLOOKUP(G3841,'Tipo de Carga'!A:A,'Tipo de Carga'!B:B))</f>
        <v>Autoabasto</v>
      </c>
      <c r="L3841" s="10">
        <f t="shared" si="2"/>
        <v>6</v>
      </c>
      <c r="M3841" s="10">
        <f t="shared" si="3"/>
        <v>7</v>
      </c>
      <c r="N3841" s="10">
        <f t="shared" si="4"/>
        <v>2</v>
      </c>
      <c r="O3841" s="10" t="str">
        <f t="array" ref="O3841">IFERROR(XLOOKUP(G3841,'Tipo de Carga'!A:A,'Tipo de Carga'!C:C))</f>
        <v>Diesel</v>
      </c>
    </row>
    <row r="3842">
      <c r="A3842" s="16">
        <v>1724.0</v>
      </c>
      <c r="B3842" s="10" t="str">
        <f t="array" ref="B3842">IFERROR(XLOOKUP(A3842,'Asignacion Feb'!A:A,'Asignacion Feb'!C:C))</f>
        <v>Liverpool Local</v>
      </c>
      <c r="C3842" s="10" t="str">
        <f t="array" ref="C3842">IFERROR(XLOOKUP(A3842,'Asignacion Feb'!A:A,'Asignacion Feb'!B:B))</f>
        <v>EC-01</v>
      </c>
      <c r="D3842" s="28">
        <v>45695.0</v>
      </c>
      <c r="E3842" s="16" t="s">
        <v>57</v>
      </c>
      <c r="F3842" s="10" t="str">
        <f t="array" ref="F3842">IFERROR(XLOOKUP(E3842,Operadores!A:A,Operadores!B:B))</f>
        <v>REYJA01</v>
      </c>
      <c r="G3842" s="16" t="s">
        <v>17</v>
      </c>
      <c r="H3842" s="13">
        <v>19.79799</v>
      </c>
      <c r="I3842" s="18">
        <v>131.88</v>
      </c>
      <c r="J3842" s="15">
        <f t="shared" si="5"/>
        <v>2610.958921</v>
      </c>
      <c r="K3842" s="10" t="str">
        <f t="array" ref="K3842">IFERROR(XLOOKUP(G3842,'Tipo de Carga'!A:A,'Tipo de Carga'!B:B))</f>
        <v>Autoabasto</v>
      </c>
      <c r="L3842" s="10">
        <f t="shared" si="2"/>
        <v>6</v>
      </c>
      <c r="M3842" s="10">
        <f t="shared" si="3"/>
        <v>7</v>
      </c>
      <c r="N3842" s="10">
        <f t="shared" si="4"/>
        <v>2</v>
      </c>
      <c r="O3842" s="10" t="str">
        <f t="array" ref="O3842">IFERROR(XLOOKUP(G3842,'Tipo de Carga'!A:A,'Tipo de Carga'!C:C))</f>
        <v>Diesel</v>
      </c>
    </row>
    <row r="3843">
      <c r="A3843" s="16">
        <v>2023.0</v>
      </c>
      <c r="B3843" s="10" t="str">
        <f t="array" ref="B3843">IFERROR(XLOOKUP(A3843,'Asignacion Feb'!A:A,'Asignacion Feb'!C:C))</f>
        <v>MeLi Asignado TD</v>
      </c>
      <c r="C3843" s="10" t="str">
        <f t="array" ref="C3843">IFERROR(XLOOKUP(A3843,'Asignacion Feb'!A:A,'Asignacion Feb'!B:B))</f>
        <v>EC-05</v>
      </c>
      <c r="D3843" s="28">
        <v>45695.0</v>
      </c>
      <c r="E3843" s="16" t="s">
        <v>126</v>
      </c>
      <c r="F3843" s="10" t="str">
        <f t="array" ref="F3843">IFERROR(XLOOKUP(E3843,Operadores!A:A,Operadores!B:B))</f>
        <v>ESCSAU</v>
      </c>
      <c r="G3843" s="16" t="s">
        <v>17</v>
      </c>
      <c r="H3843" s="13">
        <v>19.79799</v>
      </c>
      <c r="I3843" s="18">
        <v>583.38</v>
      </c>
      <c r="J3843" s="15">
        <f t="shared" si="5"/>
        <v>11549.75141</v>
      </c>
      <c r="K3843" s="10" t="str">
        <f t="array" ref="K3843">IFERROR(XLOOKUP(G3843,'Tipo de Carga'!A:A,'Tipo de Carga'!B:B))</f>
        <v>Autoabasto</v>
      </c>
      <c r="L3843" s="10">
        <f t="shared" si="2"/>
        <v>6</v>
      </c>
      <c r="M3843" s="10">
        <f t="shared" si="3"/>
        <v>7</v>
      </c>
      <c r="N3843" s="10">
        <f t="shared" si="4"/>
        <v>2</v>
      </c>
      <c r="O3843" s="10" t="str">
        <f t="array" ref="O3843">IFERROR(XLOOKUP(G3843,'Tipo de Carga'!A:A,'Tipo de Carga'!C:C))</f>
        <v>Diesel</v>
      </c>
    </row>
    <row r="3844">
      <c r="A3844" s="16">
        <v>1884.0</v>
      </c>
      <c r="B3844" s="10" t="str">
        <f t="array" ref="B3844">IFERROR(XLOOKUP(A3844,'Asignacion Feb'!A:A,'Asignacion Feb'!C:C))</f>
        <v>Liverpool Local</v>
      </c>
      <c r="C3844" s="10" t="str">
        <f t="array" ref="C3844">IFERROR(XLOOKUP(A3844,'Asignacion Feb'!A:A,'Asignacion Feb'!B:B))</f>
        <v>EC-01</v>
      </c>
      <c r="D3844" s="28">
        <v>45695.0</v>
      </c>
      <c r="E3844" s="16" t="s">
        <v>297</v>
      </c>
      <c r="F3844" s="10" t="str">
        <f t="array" ref="F3844">IFERROR(XLOOKUP(E3844,Operadores!A:A,Operadores!B:B))</f>
        <v>ALVGE</v>
      </c>
      <c r="G3844" s="16" t="s">
        <v>17</v>
      </c>
      <c r="H3844" s="13">
        <v>19.79799</v>
      </c>
      <c r="I3844" s="18">
        <v>376.08</v>
      </c>
      <c r="J3844" s="15">
        <f t="shared" si="5"/>
        <v>7445.628079</v>
      </c>
      <c r="K3844" s="10" t="str">
        <f t="array" ref="K3844">IFERROR(XLOOKUP(G3844,'Tipo de Carga'!A:A,'Tipo de Carga'!B:B))</f>
        <v>Autoabasto</v>
      </c>
      <c r="L3844" s="10">
        <f t="shared" si="2"/>
        <v>6</v>
      </c>
      <c r="M3844" s="10">
        <f t="shared" si="3"/>
        <v>7</v>
      </c>
      <c r="N3844" s="10">
        <f t="shared" si="4"/>
        <v>2</v>
      </c>
      <c r="O3844" s="10" t="str">
        <f t="array" ref="O3844">IFERROR(XLOOKUP(G3844,'Tipo de Carga'!A:A,'Tipo de Carga'!C:C))</f>
        <v>Diesel</v>
      </c>
    </row>
    <row r="3845">
      <c r="A3845" s="16">
        <v>1870.0</v>
      </c>
      <c r="B3845" s="10" t="str">
        <f t="array" ref="B3845">IFERROR(XLOOKUP(A3845,'Asignacion Feb'!A:A,'Asignacion Feb'!C:C))</f>
        <v>Circuitos</v>
      </c>
      <c r="C3845" s="10" t="str">
        <f t="array" ref="C3845">IFERROR(XLOOKUP(A3845,'Asignacion Feb'!A:A,'Asignacion Feb'!B:B))</f>
        <v>EC-03</v>
      </c>
      <c r="D3845" s="28">
        <v>45695.0</v>
      </c>
      <c r="E3845" s="16" t="s">
        <v>18</v>
      </c>
      <c r="F3845" s="10" t="str">
        <f t="array" ref="F3845">IFERROR(XLOOKUP(E3845,Operadores!A:A,Operadores!B:B))</f>
        <v>RIOFE</v>
      </c>
      <c r="G3845" s="16" t="s">
        <v>17</v>
      </c>
      <c r="H3845" s="13">
        <v>19.79799</v>
      </c>
      <c r="I3845" s="18">
        <v>605.01</v>
      </c>
      <c r="J3845" s="15">
        <f t="shared" si="5"/>
        <v>11977.98193</v>
      </c>
      <c r="K3845" s="10" t="str">
        <f t="array" ref="K3845">IFERROR(XLOOKUP(G3845,'Tipo de Carga'!A:A,'Tipo de Carga'!B:B))</f>
        <v>Autoabasto</v>
      </c>
      <c r="L3845" s="10">
        <f t="shared" si="2"/>
        <v>6</v>
      </c>
      <c r="M3845" s="10">
        <f t="shared" si="3"/>
        <v>7</v>
      </c>
      <c r="N3845" s="10">
        <f t="shared" si="4"/>
        <v>2</v>
      </c>
      <c r="O3845" s="10" t="str">
        <f t="array" ref="O3845">IFERROR(XLOOKUP(G3845,'Tipo de Carga'!A:A,'Tipo de Carga'!C:C))</f>
        <v>Diesel</v>
      </c>
    </row>
    <row r="3846">
      <c r="A3846" s="16">
        <v>1777.0</v>
      </c>
      <c r="B3846" s="10" t="str">
        <f t="array" ref="B3846">IFERROR(XLOOKUP(A3846,'Asignacion Feb'!A:A,'Asignacion Feb'!C:C))</f>
        <v>Liverpool Local</v>
      </c>
      <c r="C3846" s="10" t="str">
        <f t="array" ref="C3846">IFERROR(XLOOKUP(A3846,'Asignacion Feb'!A:A,'Asignacion Feb'!B:B))</f>
        <v>EC-01</v>
      </c>
      <c r="D3846" s="28">
        <v>45695.0</v>
      </c>
      <c r="E3846" s="16" t="s">
        <v>145</v>
      </c>
      <c r="F3846" s="10" t="str">
        <f t="array" ref="F3846">IFERROR(XLOOKUP(E3846,Operadores!A:A,Operadores!B:B))</f>
        <v>OVAQUI</v>
      </c>
      <c r="G3846" s="16" t="s">
        <v>17</v>
      </c>
      <c r="H3846" s="13">
        <v>19.79799</v>
      </c>
      <c r="I3846" s="18">
        <v>857.11</v>
      </c>
      <c r="J3846" s="15">
        <f t="shared" si="5"/>
        <v>16969.05521</v>
      </c>
      <c r="K3846" s="10" t="str">
        <f t="array" ref="K3846">IFERROR(XLOOKUP(G3846,'Tipo de Carga'!A:A,'Tipo de Carga'!B:B))</f>
        <v>Autoabasto</v>
      </c>
      <c r="L3846" s="10">
        <f t="shared" si="2"/>
        <v>6</v>
      </c>
      <c r="M3846" s="10">
        <f t="shared" si="3"/>
        <v>7</v>
      </c>
      <c r="N3846" s="10">
        <f t="shared" si="4"/>
        <v>2</v>
      </c>
      <c r="O3846" s="10" t="str">
        <f t="array" ref="O3846">IFERROR(XLOOKUP(G3846,'Tipo de Carga'!A:A,'Tipo de Carga'!C:C))</f>
        <v>Diesel</v>
      </c>
    </row>
    <row r="3847">
      <c r="A3847" s="16">
        <v>1888.0</v>
      </c>
      <c r="B3847" s="10" t="str">
        <f t="array" ref="B3847">IFERROR(XLOOKUP(A3847,'Asignacion Feb'!A:A,'Asignacion Feb'!C:C))</f>
        <v>Circuitos</v>
      </c>
      <c r="C3847" s="10" t="str">
        <f t="array" ref="C3847">IFERROR(XLOOKUP(A3847,'Asignacion Feb'!A:A,'Asignacion Feb'!B:B))</f>
        <v>EC-03</v>
      </c>
      <c r="D3847" s="28">
        <v>45695.0</v>
      </c>
      <c r="E3847" s="16" t="s">
        <v>84</v>
      </c>
      <c r="F3847" s="10" t="str">
        <f t="array" ref="F3847">IFERROR(XLOOKUP(E3847,Operadores!A:A,Operadores!B:B))</f>
        <v>CUAJOR</v>
      </c>
      <c r="G3847" s="16" t="s">
        <v>17</v>
      </c>
      <c r="H3847" s="13">
        <v>19.79799</v>
      </c>
      <c r="I3847" s="18">
        <v>320.62</v>
      </c>
      <c r="J3847" s="15">
        <f t="shared" si="5"/>
        <v>6347.631554</v>
      </c>
      <c r="K3847" s="10" t="str">
        <f t="array" ref="K3847">IFERROR(XLOOKUP(G3847,'Tipo de Carga'!A:A,'Tipo de Carga'!B:B))</f>
        <v>Autoabasto</v>
      </c>
      <c r="L3847" s="10">
        <f t="shared" si="2"/>
        <v>6</v>
      </c>
      <c r="M3847" s="10">
        <f t="shared" si="3"/>
        <v>7</v>
      </c>
      <c r="N3847" s="10">
        <f t="shared" si="4"/>
        <v>2</v>
      </c>
      <c r="O3847" s="10" t="str">
        <f t="array" ref="O3847">IFERROR(XLOOKUP(G3847,'Tipo de Carga'!A:A,'Tipo de Carga'!C:C))</f>
        <v>Diesel</v>
      </c>
    </row>
    <row r="3848">
      <c r="A3848" s="16">
        <v>2030.0</v>
      </c>
      <c r="B3848" s="10" t="str">
        <f t="array" ref="B3848">IFERROR(XLOOKUP(A3848,'Asignacion Feb'!A:A,'Asignacion Feb'!C:C))</f>
        <v>MeLi Dedicado TD</v>
      </c>
      <c r="C3848" s="10" t="str">
        <f t="array" ref="C3848">IFERROR(XLOOKUP(A3848,'Asignacion Feb'!A:A,'Asignacion Feb'!B:B))</f>
        <v>EC-05</v>
      </c>
      <c r="D3848" s="28">
        <v>45695.0</v>
      </c>
      <c r="E3848" s="16" t="s">
        <v>268</v>
      </c>
      <c r="F3848" s="10" t="str">
        <f t="array" ref="F3848">IFERROR(XLOOKUP(E3848,Operadores!A:A,Operadores!B:B))</f>
        <v>GARMAR</v>
      </c>
      <c r="G3848" s="16" t="s">
        <v>17</v>
      </c>
      <c r="H3848" s="13">
        <v>19.79799</v>
      </c>
      <c r="I3848" s="18">
        <v>529.57</v>
      </c>
      <c r="J3848" s="15">
        <f t="shared" si="5"/>
        <v>10484.42156</v>
      </c>
      <c r="K3848" s="10" t="str">
        <f t="array" ref="K3848">IFERROR(XLOOKUP(G3848,'Tipo de Carga'!A:A,'Tipo de Carga'!B:B))</f>
        <v>Autoabasto</v>
      </c>
      <c r="L3848" s="10">
        <f t="shared" si="2"/>
        <v>6</v>
      </c>
      <c r="M3848" s="10">
        <f t="shared" si="3"/>
        <v>7</v>
      </c>
      <c r="N3848" s="10">
        <f t="shared" si="4"/>
        <v>2</v>
      </c>
      <c r="O3848" s="10" t="str">
        <f t="array" ref="O3848">IFERROR(XLOOKUP(G3848,'Tipo de Carga'!A:A,'Tipo de Carga'!C:C))</f>
        <v>Diesel</v>
      </c>
    </row>
    <row r="3849">
      <c r="A3849" s="16">
        <v>1765.0</v>
      </c>
      <c r="B3849" s="10" t="str">
        <f t="array" ref="B3849">IFERROR(XLOOKUP(A3849,'Asignacion Feb'!A:A,'Asignacion Feb'!C:C))</f>
        <v>Hisense</v>
      </c>
      <c r="C3849" s="10" t="str">
        <f t="array" ref="C3849">IFERROR(XLOOKUP(A3849,'Asignacion Feb'!A:A,'Asignacion Feb'!B:B))</f>
        <v>EC-02</v>
      </c>
      <c r="D3849" s="28">
        <v>45695.0</v>
      </c>
      <c r="E3849" s="16" t="s">
        <v>358</v>
      </c>
      <c r="F3849" s="10" t="str">
        <f t="array" ref="F3849">IFERROR(XLOOKUP(E3849,Operadores!A:A,Operadores!B:B))</f>
        <v>CUAALV</v>
      </c>
      <c r="G3849" s="16" t="s">
        <v>17</v>
      </c>
      <c r="H3849" s="13">
        <v>19.79799</v>
      </c>
      <c r="I3849" s="18">
        <v>290.06</v>
      </c>
      <c r="J3849" s="15">
        <f t="shared" si="5"/>
        <v>5742.604979</v>
      </c>
      <c r="K3849" s="10" t="str">
        <f t="array" ref="K3849">IFERROR(XLOOKUP(G3849,'Tipo de Carga'!A:A,'Tipo de Carga'!B:B))</f>
        <v>Autoabasto</v>
      </c>
      <c r="L3849" s="10">
        <f t="shared" si="2"/>
        <v>6</v>
      </c>
      <c r="M3849" s="10">
        <f t="shared" si="3"/>
        <v>7</v>
      </c>
      <c r="N3849" s="10">
        <f t="shared" si="4"/>
        <v>2</v>
      </c>
      <c r="O3849" s="10" t="str">
        <f t="array" ref="O3849">IFERROR(XLOOKUP(G3849,'Tipo de Carga'!A:A,'Tipo de Carga'!C:C))</f>
        <v>Diesel</v>
      </c>
    </row>
    <row r="3850">
      <c r="A3850" s="16">
        <v>1852.0</v>
      </c>
      <c r="B3850" s="10" t="str">
        <f t="array" ref="B3850">IFERROR(XLOOKUP(A3850,'Asignacion Feb'!A:A,'Asignacion Feb'!C:C))</f>
        <v>Circuitos</v>
      </c>
      <c r="C3850" s="10" t="str">
        <f t="array" ref="C3850">IFERROR(XLOOKUP(A3850,'Asignacion Feb'!A:A,'Asignacion Feb'!B:B))</f>
        <v>EC-03</v>
      </c>
      <c r="D3850" s="28">
        <v>45695.0</v>
      </c>
      <c r="E3850" s="16" t="s">
        <v>379</v>
      </c>
      <c r="F3850" s="10" t="str">
        <f t="array" ref="F3850">IFERROR(XLOOKUP(E3850,Operadores!A:A,Operadores!B:B))</f>
        <v>REYALE</v>
      </c>
      <c r="G3850" s="16" t="s">
        <v>17</v>
      </c>
      <c r="H3850" s="13">
        <v>19.79799</v>
      </c>
      <c r="I3850" s="18">
        <v>634.64</v>
      </c>
      <c r="J3850" s="15">
        <f t="shared" si="5"/>
        <v>12564.59637</v>
      </c>
      <c r="K3850" s="10" t="str">
        <f t="array" ref="K3850">IFERROR(XLOOKUP(G3850,'Tipo de Carga'!A:A,'Tipo de Carga'!B:B))</f>
        <v>Autoabasto</v>
      </c>
      <c r="L3850" s="10">
        <f t="shared" si="2"/>
        <v>6</v>
      </c>
      <c r="M3850" s="10">
        <f t="shared" si="3"/>
        <v>7</v>
      </c>
      <c r="N3850" s="10">
        <f t="shared" si="4"/>
        <v>2</v>
      </c>
      <c r="O3850" s="10" t="str">
        <f t="array" ref="O3850">IFERROR(XLOOKUP(G3850,'Tipo de Carga'!A:A,'Tipo de Carga'!C:C))</f>
        <v>Diesel</v>
      </c>
    </row>
    <row r="3851">
      <c r="A3851" s="16">
        <v>1989.0</v>
      </c>
      <c r="B3851" s="10" t="str">
        <f t="array" ref="B3851">IFERROR(XLOOKUP(A3851,'Asignacion Feb'!A:A,'Asignacion Feb'!C:C))</f>
        <v>MeLi asignado SD</v>
      </c>
      <c r="C3851" s="10" t="str">
        <f t="array" ref="C3851">IFERROR(XLOOKUP(A3851,'Asignacion Feb'!A:A,'Asignacion Feb'!B:B))</f>
        <v>EC-05</v>
      </c>
      <c r="D3851" s="28">
        <v>45695.0</v>
      </c>
      <c r="E3851" s="16" t="s">
        <v>71</v>
      </c>
      <c r="F3851" s="10" t="str">
        <f t="array" ref="F3851">IFERROR(XLOOKUP(E3851,Operadores!A:A,Operadores!B:B))</f>
        <v>CHAJOE</v>
      </c>
      <c r="G3851" s="16" t="s">
        <v>17</v>
      </c>
      <c r="H3851" s="13">
        <v>19.79799</v>
      </c>
      <c r="I3851" s="18">
        <v>43.05</v>
      </c>
      <c r="J3851" s="15">
        <f t="shared" si="5"/>
        <v>852.3034695</v>
      </c>
      <c r="K3851" s="10" t="str">
        <f t="array" ref="K3851">IFERROR(XLOOKUP(G3851,'Tipo de Carga'!A:A,'Tipo de Carga'!B:B))</f>
        <v>Autoabasto</v>
      </c>
      <c r="L3851" s="10">
        <f t="shared" si="2"/>
        <v>6</v>
      </c>
      <c r="M3851" s="10">
        <f t="shared" si="3"/>
        <v>7</v>
      </c>
      <c r="N3851" s="10">
        <f t="shared" si="4"/>
        <v>2</v>
      </c>
      <c r="O3851" s="10" t="str">
        <f t="array" ref="O3851">IFERROR(XLOOKUP(G3851,'Tipo de Carga'!A:A,'Tipo de Carga'!C:C))</f>
        <v>Diesel</v>
      </c>
    </row>
    <row r="3852">
      <c r="A3852" s="16">
        <v>2085.0</v>
      </c>
      <c r="B3852" s="10" t="str">
        <f t="array" ref="B3852">IFERROR(XLOOKUP(A3852,'Asignacion Feb'!A:A,'Asignacion Feb'!C:C))</f>
        <v>PISA Gdl</v>
      </c>
      <c r="C3852" s="10" t="str">
        <f t="array" ref="C3852">IFERROR(XLOOKUP(A3852,'Asignacion Feb'!A:A,'Asignacion Feb'!B:B))</f>
        <v>EC-06</v>
      </c>
      <c r="D3852" s="28">
        <v>45695.0</v>
      </c>
      <c r="E3852" s="16" t="s">
        <v>416</v>
      </c>
      <c r="F3852" s="10" t="str">
        <f t="array" ref="F3852">IFERROR(XLOOKUP(E3852,Operadores!A:A,Operadores!B:B))</f>
        <v>MARLUI02</v>
      </c>
      <c r="G3852" s="16" t="s">
        <v>17</v>
      </c>
      <c r="H3852" s="13">
        <v>19.79799</v>
      </c>
      <c r="I3852" s="18">
        <v>532.88</v>
      </c>
      <c r="J3852" s="15">
        <f t="shared" si="5"/>
        <v>10549.95291</v>
      </c>
      <c r="K3852" s="10" t="str">
        <f t="array" ref="K3852">IFERROR(XLOOKUP(G3852,'Tipo de Carga'!A:A,'Tipo de Carga'!B:B))</f>
        <v>Autoabasto</v>
      </c>
      <c r="L3852" s="10">
        <f t="shared" si="2"/>
        <v>6</v>
      </c>
      <c r="M3852" s="10">
        <f t="shared" si="3"/>
        <v>7</v>
      </c>
      <c r="N3852" s="10">
        <f t="shared" si="4"/>
        <v>2</v>
      </c>
      <c r="O3852" s="10" t="str">
        <f t="array" ref="O3852">IFERROR(XLOOKUP(G3852,'Tipo de Carga'!A:A,'Tipo de Carga'!C:C))</f>
        <v>Diesel</v>
      </c>
    </row>
    <row r="3853">
      <c r="A3853" s="16">
        <v>1859.0</v>
      </c>
      <c r="B3853" s="10" t="str">
        <f t="array" ref="B3853">IFERROR(XLOOKUP(A3853,'Asignacion Feb'!A:A,'Asignacion Feb'!C:C))</f>
        <v>Circuitos</v>
      </c>
      <c r="C3853" s="10" t="str">
        <f t="array" ref="C3853">IFERROR(XLOOKUP(A3853,'Asignacion Feb'!A:A,'Asignacion Feb'!B:B))</f>
        <v>EC-03</v>
      </c>
      <c r="D3853" s="28">
        <v>45695.0</v>
      </c>
      <c r="E3853" s="16" t="s">
        <v>415</v>
      </c>
      <c r="F3853" s="10" t="str">
        <f t="array" ref="F3853">IFERROR(XLOOKUP(E3853,Operadores!A:A,Operadores!B:B))</f>
        <v>JIMMI</v>
      </c>
      <c r="G3853" s="16" t="s">
        <v>17</v>
      </c>
      <c r="H3853" s="13">
        <v>19.79799</v>
      </c>
      <c r="I3853" s="18">
        <v>456.8</v>
      </c>
      <c r="J3853" s="15">
        <f t="shared" si="5"/>
        <v>9043.721832</v>
      </c>
      <c r="K3853" s="10" t="str">
        <f t="array" ref="K3853">IFERROR(XLOOKUP(G3853,'Tipo de Carga'!A:A,'Tipo de Carga'!B:B))</f>
        <v>Autoabasto</v>
      </c>
      <c r="L3853" s="10">
        <f t="shared" si="2"/>
        <v>6</v>
      </c>
      <c r="M3853" s="10">
        <f t="shared" si="3"/>
        <v>7</v>
      </c>
      <c r="N3853" s="10">
        <f t="shared" si="4"/>
        <v>2</v>
      </c>
      <c r="O3853" s="10" t="str">
        <f t="array" ref="O3853">IFERROR(XLOOKUP(G3853,'Tipo de Carga'!A:A,'Tipo de Carga'!C:C))</f>
        <v>Diesel</v>
      </c>
    </row>
    <row r="3854">
      <c r="A3854" s="16">
        <v>1806.0</v>
      </c>
      <c r="B3854" s="10" t="str">
        <f t="array" ref="B3854">IFERROR(XLOOKUP(A3854,'Asignacion Feb'!A:A,'Asignacion Feb'!C:C))</f>
        <v>Sayer Full</v>
      </c>
      <c r="C3854" s="10" t="str">
        <f t="array" ref="C3854">IFERROR(XLOOKUP(A3854,'Asignacion Feb'!A:A,'Asignacion Feb'!B:B))</f>
        <v>EC-04</v>
      </c>
      <c r="D3854" s="28">
        <v>45695.0</v>
      </c>
      <c r="E3854" s="16" t="s">
        <v>257</v>
      </c>
      <c r="F3854" s="10" t="str">
        <f t="array" ref="F3854">IFERROR(XLOOKUP(E3854,Operadores!A:A,Operadores!B:B))</f>
        <v>DIAOMA</v>
      </c>
      <c r="G3854" s="16" t="s">
        <v>77</v>
      </c>
      <c r="H3854" s="13">
        <v>19.63419</v>
      </c>
      <c r="I3854" s="18">
        <v>440.01</v>
      </c>
      <c r="J3854" s="15">
        <f t="shared" si="5"/>
        <v>8639.239942</v>
      </c>
      <c r="K3854" s="10" t="str">
        <f t="array" ref="K3854">IFERROR(XLOOKUP(G3854,'Tipo de Carga'!A:A,'Tipo de Carga'!B:B))</f>
        <v>Autoabasto</v>
      </c>
      <c r="L3854" s="10">
        <f t="shared" si="2"/>
        <v>6</v>
      </c>
      <c r="M3854" s="10">
        <f t="shared" si="3"/>
        <v>7</v>
      </c>
      <c r="N3854" s="10">
        <f t="shared" si="4"/>
        <v>2</v>
      </c>
      <c r="O3854" s="10" t="str">
        <f t="array" ref="O3854">IFERROR(XLOOKUP(G3854,'Tipo de Carga'!A:A,'Tipo de Carga'!C:C))</f>
        <v>Diesel</v>
      </c>
    </row>
    <row r="3855">
      <c r="A3855" s="16">
        <v>1886.0</v>
      </c>
      <c r="B3855" s="10" t="str">
        <f t="array" ref="B3855">IFERROR(XLOOKUP(A3855,'Asignacion Feb'!A:A,'Asignacion Feb'!C:C))</f>
        <v>Circuitos</v>
      </c>
      <c r="C3855" s="10" t="str">
        <f t="array" ref="C3855">IFERROR(XLOOKUP(A3855,'Asignacion Feb'!A:A,'Asignacion Feb'!B:B))</f>
        <v>EC-03</v>
      </c>
      <c r="D3855" s="28">
        <v>45695.0</v>
      </c>
      <c r="E3855" s="16" t="s">
        <v>212</v>
      </c>
      <c r="F3855" s="10" t="str">
        <f t="array" ref="F3855">IFERROR(XLOOKUP(E3855,Operadores!A:A,Operadores!B:B))</f>
        <v>CORER</v>
      </c>
      <c r="G3855" s="16" t="s">
        <v>77</v>
      </c>
      <c r="H3855" s="13">
        <v>19.63419</v>
      </c>
      <c r="I3855" s="18">
        <v>467.84</v>
      </c>
      <c r="J3855" s="15">
        <f t="shared" si="5"/>
        <v>9185.65945</v>
      </c>
      <c r="K3855" s="10" t="str">
        <f t="array" ref="K3855">IFERROR(XLOOKUP(G3855,'Tipo de Carga'!A:A,'Tipo de Carga'!B:B))</f>
        <v>Autoabasto</v>
      </c>
      <c r="L3855" s="10">
        <f t="shared" si="2"/>
        <v>6</v>
      </c>
      <c r="M3855" s="10">
        <f t="shared" si="3"/>
        <v>7</v>
      </c>
      <c r="N3855" s="10">
        <f t="shared" si="4"/>
        <v>2</v>
      </c>
      <c r="O3855" s="10" t="str">
        <f t="array" ref="O3855">IFERROR(XLOOKUP(G3855,'Tipo de Carga'!A:A,'Tipo de Carga'!C:C))</f>
        <v>Diesel</v>
      </c>
    </row>
    <row r="3856">
      <c r="A3856" s="16">
        <v>2060.0</v>
      </c>
      <c r="B3856" s="10" t="str">
        <f t="array" ref="B3856">IFERROR(XLOOKUP(A3856,'Asignacion Feb'!A:A,'Asignacion Feb'!C:C))</f>
        <v>PISA Gdl</v>
      </c>
      <c r="C3856" s="10" t="str">
        <f t="array" ref="C3856">IFERROR(XLOOKUP(A3856,'Asignacion Feb'!A:A,'Asignacion Feb'!B:B))</f>
        <v>EC-06</v>
      </c>
      <c r="D3856" s="28">
        <v>45695.0</v>
      </c>
      <c r="E3856" s="16" t="s">
        <v>16</v>
      </c>
      <c r="F3856" s="10" t="str">
        <f t="array" ref="F3856">IFERROR(XLOOKUP(E3856,Operadores!A:A,Operadores!B:B))</f>
        <v>VALGUS</v>
      </c>
      <c r="G3856" s="16" t="s">
        <v>77</v>
      </c>
      <c r="H3856" s="13">
        <v>19.63419</v>
      </c>
      <c r="I3856" s="18">
        <v>480.9</v>
      </c>
      <c r="J3856" s="15">
        <f t="shared" si="5"/>
        <v>9442.081971</v>
      </c>
      <c r="K3856" s="10" t="str">
        <f t="array" ref="K3856">IFERROR(XLOOKUP(G3856,'Tipo de Carga'!A:A,'Tipo de Carga'!B:B))</f>
        <v>Autoabasto</v>
      </c>
      <c r="L3856" s="10">
        <f t="shared" si="2"/>
        <v>6</v>
      </c>
      <c r="M3856" s="10">
        <f t="shared" si="3"/>
        <v>7</v>
      </c>
      <c r="N3856" s="10">
        <f t="shared" si="4"/>
        <v>2</v>
      </c>
      <c r="O3856" s="10" t="str">
        <f t="array" ref="O3856">IFERROR(XLOOKUP(G3856,'Tipo de Carga'!A:A,'Tipo de Carga'!C:C))</f>
        <v>Diesel</v>
      </c>
    </row>
    <row r="3857">
      <c r="A3857" s="16">
        <v>1799.0</v>
      </c>
      <c r="B3857" s="10" t="str">
        <f t="array" ref="B3857">IFERROR(XLOOKUP(A3857,'Asignacion Feb'!A:A,'Asignacion Feb'!C:C))</f>
        <v>Out</v>
      </c>
      <c r="C3857" s="10" t="str">
        <f t="array" ref="C3857">IFERROR(XLOOKUP(A3857,'Asignacion Feb'!A:A,'Asignacion Feb'!B:B))</f>
        <v>AF</v>
      </c>
      <c r="D3857" s="28">
        <v>45695.0</v>
      </c>
      <c r="E3857" s="16" t="s">
        <v>209</v>
      </c>
      <c r="F3857" s="10" t="str">
        <f t="array" ref="F3857">IFERROR(XLOOKUP(E3857,Operadores!A:A,Operadores!B:B))</f>
        <v>FERFRA</v>
      </c>
      <c r="G3857" s="16" t="s">
        <v>77</v>
      </c>
      <c r="H3857" s="13">
        <v>19.63419</v>
      </c>
      <c r="I3857" s="18">
        <v>895.0</v>
      </c>
      <c r="J3857" s="15">
        <f t="shared" si="5"/>
        <v>17572.60005</v>
      </c>
      <c r="K3857" s="10" t="str">
        <f t="array" ref="K3857">IFERROR(XLOOKUP(G3857,'Tipo de Carga'!A:A,'Tipo de Carga'!B:B))</f>
        <v>Autoabasto</v>
      </c>
      <c r="L3857" s="10">
        <f t="shared" si="2"/>
        <v>6</v>
      </c>
      <c r="M3857" s="10">
        <f t="shared" si="3"/>
        <v>7</v>
      </c>
      <c r="N3857" s="10">
        <f t="shared" si="4"/>
        <v>2</v>
      </c>
      <c r="O3857" s="10" t="str">
        <f t="array" ref="O3857">IFERROR(XLOOKUP(G3857,'Tipo de Carga'!A:A,'Tipo de Carga'!C:C))</f>
        <v>Diesel</v>
      </c>
    </row>
    <row r="3858">
      <c r="A3858" s="16">
        <v>1971.0</v>
      </c>
      <c r="B3858" s="10" t="str">
        <f t="array" ref="B3858">IFERROR(XLOOKUP(A3858,'Asignacion Feb'!A:A,'Asignacion Feb'!C:C))</f>
        <v>Sayer Sencillo</v>
      </c>
      <c r="C3858" s="10" t="str">
        <f t="array" ref="C3858">IFERROR(XLOOKUP(A3858,'Asignacion Feb'!A:A,'Asignacion Feb'!B:B))</f>
        <v>EC-04</v>
      </c>
      <c r="D3858" s="28">
        <v>45695.0</v>
      </c>
      <c r="E3858" s="16" t="s">
        <v>79</v>
      </c>
      <c r="F3858" s="10" t="str">
        <f t="array" ref="F3858">IFERROR(XLOOKUP(E3858,Operadores!A:A,Operadores!B:B))</f>
        <v>OLVOSX</v>
      </c>
      <c r="G3858" s="16" t="s">
        <v>77</v>
      </c>
      <c r="H3858" s="13">
        <v>19.63419</v>
      </c>
      <c r="I3858" s="18">
        <v>625.04</v>
      </c>
      <c r="J3858" s="15">
        <f t="shared" si="5"/>
        <v>12272.15412</v>
      </c>
      <c r="K3858" s="10" t="str">
        <f t="array" ref="K3858">IFERROR(XLOOKUP(G3858,'Tipo de Carga'!A:A,'Tipo de Carga'!B:B))</f>
        <v>Autoabasto</v>
      </c>
      <c r="L3858" s="10">
        <f t="shared" si="2"/>
        <v>6</v>
      </c>
      <c r="M3858" s="10">
        <f t="shared" si="3"/>
        <v>7</v>
      </c>
      <c r="N3858" s="10">
        <f t="shared" si="4"/>
        <v>2</v>
      </c>
      <c r="O3858" s="10" t="str">
        <f t="array" ref="O3858">IFERROR(XLOOKUP(G3858,'Tipo de Carga'!A:A,'Tipo de Carga'!C:C))</f>
        <v>Diesel</v>
      </c>
    </row>
    <row r="3859">
      <c r="A3859" s="16">
        <v>1800.0</v>
      </c>
      <c r="B3859" s="10" t="str">
        <f t="array" ref="B3859">IFERROR(XLOOKUP(A3859,'Asignacion Feb'!A:A,'Asignacion Feb'!C:C))</f>
        <v>Sayer Full</v>
      </c>
      <c r="C3859" s="10" t="str">
        <f t="array" ref="C3859">IFERROR(XLOOKUP(A3859,'Asignacion Feb'!A:A,'Asignacion Feb'!B:B))</f>
        <v>EC-04</v>
      </c>
      <c r="D3859" s="28">
        <v>45695.0</v>
      </c>
      <c r="E3859" s="16" t="s">
        <v>314</v>
      </c>
      <c r="F3859" s="10" t="str">
        <f t="array" ref="F3859">IFERROR(XLOOKUP(E3859,Operadores!A:A,Operadores!B:B))</f>
        <v>PERJU03</v>
      </c>
      <c r="G3859" s="16" t="s">
        <v>77</v>
      </c>
      <c r="H3859" s="13">
        <v>19.63419</v>
      </c>
      <c r="I3859" s="18">
        <v>810.35</v>
      </c>
      <c r="J3859" s="15">
        <f t="shared" si="5"/>
        <v>15910.56587</v>
      </c>
      <c r="K3859" s="10" t="str">
        <f t="array" ref="K3859">IFERROR(XLOOKUP(G3859,'Tipo de Carga'!A:A,'Tipo de Carga'!B:B))</f>
        <v>Autoabasto</v>
      </c>
      <c r="L3859" s="10">
        <f t="shared" si="2"/>
        <v>6</v>
      </c>
      <c r="M3859" s="10">
        <f t="shared" si="3"/>
        <v>7</v>
      </c>
      <c r="N3859" s="10">
        <f t="shared" si="4"/>
        <v>2</v>
      </c>
      <c r="O3859" s="10" t="str">
        <f t="array" ref="O3859">IFERROR(XLOOKUP(G3859,'Tipo de Carga'!A:A,'Tipo de Carga'!C:C))</f>
        <v>Diesel</v>
      </c>
    </row>
    <row r="3860">
      <c r="A3860" s="16">
        <v>1908.0</v>
      </c>
      <c r="B3860" s="10" t="str">
        <f t="array" ref="B3860">IFERROR(XLOOKUP(A3860,'Asignacion Feb'!A:A,'Asignacion Feb'!C:C))</f>
        <v>Circuitos</v>
      </c>
      <c r="C3860" s="10" t="str">
        <f t="array" ref="C3860">IFERROR(XLOOKUP(A3860,'Asignacion Feb'!A:A,'Asignacion Feb'!B:B))</f>
        <v>EC-03</v>
      </c>
      <c r="D3860" s="28">
        <v>45695.0</v>
      </c>
      <c r="E3860" s="16" t="s">
        <v>333</v>
      </c>
      <c r="F3860" s="10" t="str">
        <f t="array" ref="F3860">IFERROR(XLOOKUP(E3860,Operadores!A:A,Operadores!B:B))</f>
        <v>GARJOR01</v>
      </c>
      <c r="G3860" s="16" t="s">
        <v>77</v>
      </c>
      <c r="H3860" s="13">
        <v>19.63419</v>
      </c>
      <c r="I3860" s="18">
        <v>470.02</v>
      </c>
      <c r="J3860" s="15">
        <f t="shared" si="5"/>
        <v>9228.461984</v>
      </c>
      <c r="K3860" s="10" t="str">
        <f t="array" ref="K3860">IFERROR(XLOOKUP(G3860,'Tipo de Carga'!A:A,'Tipo de Carga'!B:B))</f>
        <v>Autoabasto</v>
      </c>
      <c r="L3860" s="10">
        <f t="shared" si="2"/>
        <v>6</v>
      </c>
      <c r="M3860" s="10">
        <f t="shared" si="3"/>
        <v>7</v>
      </c>
      <c r="N3860" s="10">
        <f t="shared" si="4"/>
        <v>2</v>
      </c>
      <c r="O3860" s="10" t="str">
        <f t="array" ref="O3860">IFERROR(XLOOKUP(G3860,'Tipo de Carga'!A:A,'Tipo de Carga'!C:C))</f>
        <v>Diesel</v>
      </c>
    </row>
    <row r="3861">
      <c r="A3861" s="16">
        <v>1948.0</v>
      </c>
      <c r="B3861" s="10" t="str">
        <f t="array" ref="B3861">IFERROR(XLOOKUP(A3861,'Asignacion Feb'!A:A,'Asignacion Feb'!C:C))</f>
        <v>Circuitos</v>
      </c>
      <c r="C3861" s="10" t="str">
        <f t="array" ref="C3861">IFERROR(XLOOKUP(A3861,'Asignacion Feb'!A:A,'Asignacion Feb'!B:B))</f>
        <v>EC-03</v>
      </c>
      <c r="D3861" s="28">
        <v>45695.0</v>
      </c>
      <c r="E3861" s="16" t="s">
        <v>81</v>
      </c>
      <c r="F3861" s="10" t="str">
        <f t="array" ref="F3861">IFERROR(XLOOKUP(E3861,Operadores!A:A,Operadores!B:B))</f>
        <v>MOREFR</v>
      </c>
      <c r="G3861" s="16" t="s">
        <v>77</v>
      </c>
      <c r="H3861" s="13">
        <v>19.63419</v>
      </c>
      <c r="I3861" s="18">
        <v>200.01</v>
      </c>
      <c r="J3861" s="15">
        <f t="shared" si="5"/>
        <v>3927.034342</v>
      </c>
      <c r="K3861" s="10" t="str">
        <f t="array" ref="K3861">IFERROR(XLOOKUP(G3861,'Tipo de Carga'!A:A,'Tipo de Carga'!B:B))</f>
        <v>Autoabasto</v>
      </c>
      <c r="L3861" s="10">
        <f t="shared" si="2"/>
        <v>6</v>
      </c>
      <c r="M3861" s="10">
        <f t="shared" si="3"/>
        <v>7</v>
      </c>
      <c r="N3861" s="10">
        <f t="shared" si="4"/>
        <v>2</v>
      </c>
      <c r="O3861" s="10" t="str">
        <f t="array" ref="O3861">IFERROR(XLOOKUP(G3861,'Tipo de Carga'!A:A,'Tipo de Carga'!C:C))</f>
        <v>Diesel</v>
      </c>
    </row>
    <row r="3862">
      <c r="A3862" s="16">
        <v>1934.0</v>
      </c>
      <c r="B3862" s="10" t="str">
        <f t="array" ref="B3862">IFERROR(XLOOKUP(A3862,'Asignacion Feb'!A:A,'Asignacion Feb'!C:C))</f>
        <v>Circuitos</v>
      </c>
      <c r="C3862" s="10" t="str">
        <f t="array" ref="C3862">IFERROR(XLOOKUP(A3862,'Asignacion Feb'!A:A,'Asignacion Feb'!B:B))</f>
        <v>EC-03</v>
      </c>
      <c r="D3862" s="28">
        <v>45695.0</v>
      </c>
      <c r="E3862" s="16" t="s">
        <v>298</v>
      </c>
      <c r="F3862" s="10" t="str">
        <f t="array" ref="F3862">IFERROR(XLOOKUP(E3862,Operadores!A:A,Operadores!B:B))</f>
        <v>AVIEN</v>
      </c>
      <c r="G3862" s="16" t="s">
        <v>83</v>
      </c>
      <c r="H3862" s="13">
        <v>19.7204</v>
      </c>
      <c r="I3862" s="18">
        <v>270.23</v>
      </c>
      <c r="J3862" s="15">
        <f t="shared" si="5"/>
        <v>5329.043692</v>
      </c>
      <c r="K3862" s="10" t="str">
        <f t="array" ref="K3862">IFERROR(XLOOKUP(G3862,'Tipo de Carga'!A:A,'Tipo de Carga'!B:B))</f>
        <v>Autoabasto</v>
      </c>
      <c r="L3862" s="10">
        <f t="shared" si="2"/>
        <v>6</v>
      </c>
      <c r="M3862" s="10">
        <f t="shared" si="3"/>
        <v>7</v>
      </c>
      <c r="N3862" s="10">
        <f t="shared" si="4"/>
        <v>2</v>
      </c>
      <c r="O3862" s="10" t="str">
        <f t="array" ref="O3862">IFERROR(XLOOKUP(G3862,'Tipo de Carga'!A:A,'Tipo de Carga'!C:C))</f>
        <v>Diesel</v>
      </c>
    </row>
    <row r="3863">
      <c r="A3863" s="16">
        <v>1883.0</v>
      </c>
      <c r="B3863" s="10" t="str">
        <f t="array" ref="B3863">IFERROR(XLOOKUP(A3863,'Asignacion Feb'!A:A,'Asignacion Feb'!C:C))</f>
        <v>Circuitos</v>
      </c>
      <c r="C3863" s="10" t="str">
        <f t="array" ref="C3863">IFERROR(XLOOKUP(A3863,'Asignacion Feb'!A:A,'Asignacion Feb'!B:B))</f>
        <v>EC-03</v>
      </c>
      <c r="D3863" s="28">
        <v>45695.0</v>
      </c>
      <c r="E3863" s="16" t="s">
        <v>23</v>
      </c>
      <c r="F3863" s="10" t="str">
        <f t="array" ref="F3863">IFERROR(XLOOKUP(E3863,Operadores!A:A,Operadores!B:B))</f>
        <v>JIMMI01</v>
      </c>
      <c r="G3863" s="16" t="s">
        <v>83</v>
      </c>
      <c r="H3863" s="13">
        <v>19.7204</v>
      </c>
      <c r="I3863" s="18">
        <v>450.0</v>
      </c>
      <c r="J3863" s="15">
        <f t="shared" si="5"/>
        <v>8874.18</v>
      </c>
      <c r="K3863" s="10" t="str">
        <f t="array" ref="K3863">IFERROR(XLOOKUP(G3863,'Tipo de Carga'!A:A,'Tipo de Carga'!B:B))</f>
        <v>Autoabasto</v>
      </c>
      <c r="L3863" s="10">
        <f t="shared" si="2"/>
        <v>6</v>
      </c>
      <c r="M3863" s="10">
        <f t="shared" si="3"/>
        <v>7</v>
      </c>
      <c r="N3863" s="10">
        <f t="shared" si="4"/>
        <v>2</v>
      </c>
      <c r="O3863" s="10" t="str">
        <f t="array" ref="O3863">IFERROR(XLOOKUP(G3863,'Tipo de Carga'!A:A,'Tipo de Carga'!C:C))</f>
        <v>Diesel</v>
      </c>
    </row>
    <row r="3864">
      <c r="A3864" s="16">
        <v>2041.0</v>
      </c>
      <c r="B3864" s="10" t="str">
        <f t="array" ref="B3864">IFERROR(XLOOKUP(A3864,'Asignacion Feb'!A:A,'Asignacion Feb'!C:C))</f>
        <v>PISA Gdl</v>
      </c>
      <c r="C3864" s="10" t="str">
        <f t="array" ref="C3864">IFERROR(XLOOKUP(A3864,'Asignacion Feb'!A:A,'Asignacion Feb'!B:B))</f>
        <v>EC-06</v>
      </c>
      <c r="D3864" s="28">
        <v>45695.0</v>
      </c>
      <c r="E3864" s="16" t="s">
        <v>393</v>
      </c>
      <c r="F3864" s="10" t="str">
        <f t="array" ref="F3864">IFERROR(XLOOKUP(E3864,Operadores!A:A,Operadores!B:B))</f>
        <v>GONRAF</v>
      </c>
      <c r="G3864" s="16" t="s">
        <v>83</v>
      </c>
      <c r="H3864" s="13">
        <v>19.7204</v>
      </c>
      <c r="I3864" s="18">
        <v>282.65</v>
      </c>
      <c r="J3864" s="15">
        <f t="shared" si="5"/>
        <v>5573.97106</v>
      </c>
      <c r="K3864" s="10" t="str">
        <f t="array" ref="K3864">IFERROR(XLOOKUP(G3864,'Tipo de Carga'!A:A,'Tipo de Carga'!B:B))</f>
        <v>Autoabasto</v>
      </c>
      <c r="L3864" s="10">
        <f t="shared" si="2"/>
        <v>6</v>
      </c>
      <c r="M3864" s="10">
        <f t="shared" si="3"/>
        <v>7</v>
      </c>
      <c r="N3864" s="10">
        <f t="shared" si="4"/>
        <v>2</v>
      </c>
      <c r="O3864" s="10" t="str">
        <f t="array" ref="O3864">IFERROR(XLOOKUP(G3864,'Tipo de Carga'!A:A,'Tipo de Carga'!C:C))</f>
        <v>Diesel</v>
      </c>
    </row>
    <row r="3865">
      <c r="A3865" s="16">
        <v>1878.0</v>
      </c>
      <c r="B3865" s="10" t="str">
        <f t="array" ref="B3865">IFERROR(XLOOKUP(A3865,'Asignacion Feb'!A:A,'Asignacion Feb'!C:C))</f>
        <v>Circuitos</v>
      </c>
      <c r="C3865" s="10" t="str">
        <f t="array" ref="C3865">IFERROR(XLOOKUP(A3865,'Asignacion Feb'!A:A,'Asignacion Feb'!B:B))</f>
        <v>EC-03</v>
      </c>
      <c r="D3865" s="28">
        <v>45695.0</v>
      </c>
      <c r="E3865" s="16" t="s">
        <v>217</v>
      </c>
      <c r="F3865" s="10" t="str">
        <f t="array" ref="F3865">IFERROR(XLOOKUP(E3865,Operadores!A:A,Operadores!B:B))</f>
        <v>GOMJOV</v>
      </c>
      <c r="G3865" s="16" t="s">
        <v>83</v>
      </c>
      <c r="H3865" s="13">
        <v>19.7204</v>
      </c>
      <c r="I3865" s="18">
        <v>470.22</v>
      </c>
      <c r="J3865" s="15">
        <f t="shared" si="5"/>
        <v>9272.926488</v>
      </c>
      <c r="K3865" s="10" t="str">
        <f t="array" ref="K3865">IFERROR(XLOOKUP(G3865,'Tipo de Carga'!A:A,'Tipo de Carga'!B:B))</f>
        <v>Autoabasto</v>
      </c>
      <c r="L3865" s="10">
        <f t="shared" si="2"/>
        <v>6</v>
      </c>
      <c r="M3865" s="10">
        <f t="shared" si="3"/>
        <v>7</v>
      </c>
      <c r="N3865" s="10">
        <f t="shared" si="4"/>
        <v>2</v>
      </c>
      <c r="O3865" s="10" t="str">
        <f t="array" ref="O3865">IFERROR(XLOOKUP(G3865,'Tipo de Carga'!A:A,'Tipo de Carga'!C:C))</f>
        <v>Diesel</v>
      </c>
    </row>
    <row r="3866">
      <c r="A3866" s="16">
        <v>1881.0</v>
      </c>
      <c r="B3866" s="10" t="str">
        <f t="array" ref="B3866">IFERROR(XLOOKUP(A3866,'Asignacion Feb'!A:A,'Asignacion Feb'!C:C))</f>
        <v>Circuitos</v>
      </c>
      <c r="C3866" s="10" t="str">
        <f t="array" ref="C3866">IFERROR(XLOOKUP(A3866,'Asignacion Feb'!A:A,'Asignacion Feb'!B:B))</f>
        <v>EC-03</v>
      </c>
      <c r="D3866" s="28">
        <v>45695.0</v>
      </c>
      <c r="E3866" s="16" t="s">
        <v>156</v>
      </c>
      <c r="F3866" s="10" t="str">
        <f t="array" ref="F3866">IFERROR(XLOOKUP(E3866,Operadores!A:A,Operadores!B:B))</f>
        <v>CERJER</v>
      </c>
      <c r="G3866" s="16" t="s">
        <v>83</v>
      </c>
      <c r="H3866" s="13">
        <v>19.7204</v>
      </c>
      <c r="I3866" s="18">
        <v>258.35</v>
      </c>
      <c r="J3866" s="15">
        <f t="shared" si="5"/>
        <v>5094.76534</v>
      </c>
      <c r="K3866" s="10" t="str">
        <f t="array" ref="K3866">IFERROR(XLOOKUP(G3866,'Tipo de Carga'!A:A,'Tipo de Carga'!B:B))</f>
        <v>Autoabasto</v>
      </c>
      <c r="L3866" s="10">
        <f t="shared" si="2"/>
        <v>6</v>
      </c>
      <c r="M3866" s="10">
        <f t="shared" si="3"/>
        <v>7</v>
      </c>
      <c r="N3866" s="10">
        <f t="shared" si="4"/>
        <v>2</v>
      </c>
      <c r="O3866" s="10" t="str">
        <f t="array" ref="O3866">IFERROR(XLOOKUP(G3866,'Tipo de Carga'!A:A,'Tipo de Carga'!C:C))</f>
        <v>Diesel</v>
      </c>
    </row>
    <row r="3867">
      <c r="A3867" s="16">
        <v>1975.0</v>
      </c>
      <c r="B3867" s="10" t="str">
        <f t="array" ref="B3867">IFERROR(XLOOKUP(A3867,'Asignacion Feb'!A:A,'Asignacion Feb'!C:C))</f>
        <v>Sayer Sencillo</v>
      </c>
      <c r="C3867" s="10" t="str">
        <f t="array" ref="C3867">IFERROR(XLOOKUP(A3867,'Asignacion Feb'!A:A,'Asignacion Feb'!B:B))</f>
        <v>EC-04</v>
      </c>
      <c r="D3867" s="28">
        <v>45695.0</v>
      </c>
      <c r="E3867" s="16" t="s">
        <v>247</v>
      </c>
      <c r="F3867" s="10" t="str">
        <f t="array" ref="F3867">IFERROR(XLOOKUP(E3867,Operadores!A:A,Operadores!B:B))</f>
        <v>SANMAN</v>
      </c>
      <c r="G3867" s="16" t="s">
        <v>83</v>
      </c>
      <c r="H3867" s="13">
        <v>19.7204</v>
      </c>
      <c r="I3867" s="18">
        <v>638.84</v>
      </c>
      <c r="J3867" s="15">
        <f t="shared" si="5"/>
        <v>12598.18034</v>
      </c>
      <c r="K3867" s="10" t="str">
        <f t="array" ref="K3867">IFERROR(XLOOKUP(G3867,'Tipo de Carga'!A:A,'Tipo de Carga'!B:B))</f>
        <v>Autoabasto</v>
      </c>
      <c r="L3867" s="10">
        <f t="shared" si="2"/>
        <v>6</v>
      </c>
      <c r="M3867" s="10">
        <f t="shared" si="3"/>
        <v>7</v>
      </c>
      <c r="N3867" s="10">
        <f t="shared" si="4"/>
        <v>2</v>
      </c>
      <c r="O3867" s="10" t="str">
        <f t="array" ref="O3867">IFERROR(XLOOKUP(G3867,'Tipo de Carga'!A:A,'Tipo de Carga'!C:C))</f>
        <v>Diesel</v>
      </c>
    </row>
    <row r="3868">
      <c r="A3868" s="16">
        <v>1745.0</v>
      </c>
      <c r="B3868" s="10" t="str">
        <f t="array" ref="B3868">IFERROR(XLOOKUP(A3868,'Asignacion Feb'!A:A,'Asignacion Feb'!C:C))</f>
        <v>Patieros sucursal</v>
      </c>
      <c r="C3868" s="10" t="str">
        <f t="array" ref="C3868">IFERROR(XLOOKUP(A3868,'Asignacion Feb'!A:A,'Asignacion Feb'!B:B))</f>
        <v>EC-03</v>
      </c>
      <c r="D3868" s="28">
        <v>45695.0</v>
      </c>
      <c r="E3868" s="16" t="s">
        <v>383</v>
      </c>
      <c r="F3868" s="10" t="str">
        <f t="array" ref="F3868">IFERROR(XLOOKUP(E3868,Operadores!A:A,Operadores!B:B))</f>
        <v>CHAAL</v>
      </c>
      <c r="G3868" s="16" t="s">
        <v>86</v>
      </c>
      <c r="H3868" s="13">
        <v>19.81523</v>
      </c>
      <c r="I3868" s="18">
        <v>522.62</v>
      </c>
      <c r="J3868" s="15">
        <f t="shared" si="5"/>
        <v>10355.8355</v>
      </c>
      <c r="K3868" s="10" t="str">
        <f t="array" ref="K3868">IFERROR(XLOOKUP(G3868,'Tipo de Carga'!A:A,'Tipo de Carga'!B:B))</f>
        <v>Autoabasto</v>
      </c>
      <c r="L3868" s="10">
        <f t="shared" si="2"/>
        <v>6</v>
      </c>
      <c r="M3868" s="10">
        <f t="shared" si="3"/>
        <v>7</v>
      </c>
      <c r="N3868" s="10">
        <f t="shared" si="4"/>
        <v>2</v>
      </c>
      <c r="O3868" s="10" t="str">
        <f t="array" ref="O3868">IFERROR(XLOOKUP(G3868,'Tipo de Carga'!A:A,'Tipo de Carga'!C:C))</f>
        <v>Diesel</v>
      </c>
    </row>
    <row r="3869">
      <c r="A3869" s="16">
        <v>1829.0</v>
      </c>
      <c r="B3869" s="10" t="str">
        <f t="array" ref="B3869">IFERROR(XLOOKUP(A3869,'Asignacion Feb'!A:A,'Asignacion Feb'!C:C))</f>
        <v>Circuitos</v>
      </c>
      <c r="C3869" s="10" t="str">
        <f t="array" ref="C3869">IFERROR(XLOOKUP(A3869,'Asignacion Feb'!A:A,'Asignacion Feb'!B:B))</f>
        <v>EC-03</v>
      </c>
      <c r="D3869" s="28">
        <v>45695.0</v>
      </c>
      <c r="E3869" s="16" t="s">
        <v>152</v>
      </c>
      <c r="F3869" s="10" t="str">
        <f t="array" ref="F3869">IFERROR(XLOOKUP(E3869,Operadores!A:A,Operadores!B:B))</f>
        <v>HERAL04</v>
      </c>
      <c r="G3869" s="16" t="s">
        <v>86</v>
      </c>
      <c r="H3869" s="13">
        <v>19.81523</v>
      </c>
      <c r="I3869" s="18">
        <v>660.02</v>
      </c>
      <c r="J3869" s="15">
        <f t="shared" si="5"/>
        <v>13078.4481</v>
      </c>
      <c r="K3869" s="10" t="str">
        <f t="array" ref="K3869">IFERROR(XLOOKUP(G3869,'Tipo de Carga'!A:A,'Tipo de Carga'!B:B))</f>
        <v>Autoabasto</v>
      </c>
      <c r="L3869" s="10">
        <f t="shared" si="2"/>
        <v>6</v>
      </c>
      <c r="M3869" s="10">
        <f t="shared" si="3"/>
        <v>7</v>
      </c>
      <c r="N3869" s="10">
        <f t="shared" si="4"/>
        <v>2</v>
      </c>
      <c r="O3869" s="10" t="str">
        <f t="array" ref="O3869">IFERROR(XLOOKUP(G3869,'Tipo de Carga'!A:A,'Tipo de Carga'!C:C))</f>
        <v>Diesel</v>
      </c>
    </row>
    <row r="3870">
      <c r="A3870" s="16">
        <v>1940.0</v>
      </c>
      <c r="B3870" s="10" t="str">
        <f t="array" ref="B3870">IFERROR(XLOOKUP(A3870,'Asignacion Feb'!A:A,'Asignacion Feb'!C:C))</f>
        <v>Circuitos</v>
      </c>
      <c r="C3870" s="10" t="str">
        <f t="array" ref="C3870">IFERROR(XLOOKUP(A3870,'Asignacion Feb'!A:A,'Asignacion Feb'!B:B))</f>
        <v>EC-03</v>
      </c>
      <c r="D3870" s="28">
        <v>45695.0</v>
      </c>
      <c r="E3870" s="16" t="s">
        <v>434</v>
      </c>
      <c r="F3870" s="10" t="str">
        <f t="array" ref="F3870">IFERROR(XLOOKUP(E3870,Operadores!A:A,Operadores!B:B))</f>
        <v>FLOPE</v>
      </c>
      <c r="G3870" s="16" t="s">
        <v>86</v>
      </c>
      <c r="H3870" s="13">
        <v>19.81523</v>
      </c>
      <c r="I3870" s="18">
        <v>222.06</v>
      </c>
      <c r="J3870" s="15">
        <f t="shared" si="5"/>
        <v>4400.169974</v>
      </c>
      <c r="K3870" s="10" t="str">
        <f t="array" ref="K3870">IFERROR(XLOOKUP(G3870,'Tipo de Carga'!A:A,'Tipo de Carga'!B:B))</f>
        <v>Autoabasto</v>
      </c>
      <c r="L3870" s="10">
        <f t="shared" si="2"/>
        <v>6</v>
      </c>
      <c r="M3870" s="10">
        <f t="shared" si="3"/>
        <v>7</v>
      </c>
      <c r="N3870" s="10">
        <f t="shared" si="4"/>
        <v>2</v>
      </c>
      <c r="O3870" s="10" t="str">
        <f t="array" ref="O3870">IFERROR(XLOOKUP(G3870,'Tipo de Carga'!A:A,'Tipo de Carga'!C:C))</f>
        <v>Diesel</v>
      </c>
    </row>
    <row r="3871">
      <c r="A3871" s="16">
        <v>1996.0</v>
      </c>
      <c r="B3871" s="10" t="str">
        <f t="array" ref="B3871">IFERROR(XLOOKUP(A3871,'Asignacion Feb'!A:A,'Asignacion Feb'!C:C))</f>
        <v>MeLi asignado SD</v>
      </c>
      <c r="C3871" s="10" t="str">
        <f t="array" ref="C3871">IFERROR(XLOOKUP(A3871,'Asignacion Feb'!A:A,'Asignacion Feb'!B:B))</f>
        <v>EC-05</v>
      </c>
      <c r="D3871" s="28">
        <v>45695.0</v>
      </c>
      <c r="E3871" s="16" t="s">
        <v>339</v>
      </c>
      <c r="F3871" s="10" t="str">
        <f t="array" ref="F3871">IFERROR(XLOOKUP(E3871,Operadores!A:A,Operadores!B:B))</f>
        <v>AGUARM</v>
      </c>
      <c r="G3871" s="16" t="s">
        <v>86</v>
      </c>
      <c r="H3871" s="13">
        <v>19.81523</v>
      </c>
      <c r="I3871" s="18">
        <v>455.79</v>
      </c>
      <c r="J3871" s="15">
        <f t="shared" si="5"/>
        <v>9031.583682</v>
      </c>
      <c r="K3871" s="10" t="str">
        <f t="array" ref="K3871">IFERROR(XLOOKUP(G3871,'Tipo de Carga'!A:A,'Tipo de Carga'!B:B))</f>
        <v>Autoabasto</v>
      </c>
      <c r="L3871" s="10">
        <f t="shared" si="2"/>
        <v>6</v>
      </c>
      <c r="M3871" s="10">
        <f t="shared" si="3"/>
        <v>7</v>
      </c>
      <c r="N3871" s="10">
        <f t="shared" si="4"/>
        <v>2</v>
      </c>
      <c r="O3871" s="10" t="str">
        <f t="array" ref="O3871">IFERROR(XLOOKUP(G3871,'Tipo de Carga'!A:A,'Tipo de Carga'!C:C))</f>
        <v>Diesel</v>
      </c>
    </row>
    <row r="3872">
      <c r="A3872" s="16">
        <v>1850.0</v>
      </c>
      <c r="B3872" s="10" t="str">
        <f t="array" ref="B3872">IFERROR(XLOOKUP(A3872,'Asignacion Feb'!A:A,'Asignacion Feb'!C:C))</f>
        <v>Hisense</v>
      </c>
      <c r="C3872" s="10" t="str">
        <f t="array" ref="C3872">IFERROR(XLOOKUP(A3872,'Asignacion Feb'!A:A,'Asignacion Feb'!B:B))</f>
        <v>EC-02</v>
      </c>
      <c r="D3872" s="28">
        <v>45695.0</v>
      </c>
      <c r="E3872" s="16" t="s">
        <v>218</v>
      </c>
      <c r="F3872" s="10" t="str">
        <f t="array" ref="F3872">IFERROR(XLOOKUP(E3872,Operadores!A:A,Operadores!B:B))</f>
        <v>DOMSAL</v>
      </c>
      <c r="G3872" s="16" t="s">
        <v>33</v>
      </c>
      <c r="H3872" s="13">
        <v>19.29</v>
      </c>
      <c r="I3872" s="18">
        <v>727.59</v>
      </c>
      <c r="J3872" s="15">
        <f t="shared" si="5"/>
        <v>14035.2111</v>
      </c>
      <c r="K3872" s="10" t="str">
        <f t="array" ref="K3872">IFERROR(XLOOKUP(G3872,'Tipo de Carga'!A:A,'Tipo de Carga'!B:B))</f>
        <v>Autoabasto</v>
      </c>
      <c r="L3872" s="10">
        <f t="shared" si="2"/>
        <v>6</v>
      </c>
      <c r="M3872" s="10">
        <f t="shared" si="3"/>
        <v>7</v>
      </c>
      <c r="N3872" s="10">
        <f t="shared" si="4"/>
        <v>2</v>
      </c>
      <c r="O3872" s="10" t="str">
        <f t="array" ref="O3872">IFERROR(XLOOKUP(G3872,'Tipo de Carga'!A:A,'Tipo de Carga'!C:C))</f>
        <v>Diesel</v>
      </c>
    </row>
    <row r="3873">
      <c r="A3873" s="16">
        <v>2105.0</v>
      </c>
      <c r="B3873" s="10" t="str">
        <f t="array" ref="B3873">IFERROR(XLOOKUP(A3873,'Asignacion Feb'!A:A,'Asignacion Feb'!C:C))</f>
        <v>MeLi Ded Puebla</v>
      </c>
      <c r="C3873" s="10" t="str">
        <f t="array" ref="C3873">IFERROR(XLOOKUP(A3873,'Asignacion Feb'!A:A,'Asignacion Feb'!B:B))</f>
        <v>EC-05</v>
      </c>
      <c r="D3873" s="28">
        <v>45695.0</v>
      </c>
      <c r="E3873" s="16" t="s">
        <v>233</v>
      </c>
      <c r="F3873" s="10" t="str">
        <f t="array" ref="F3873">IFERROR(XLOOKUP(E3873,Operadores!A:A,Operadores!B:B))</f>
        <v>REYFER01</v>
      </c>
      <c r="G3873" s="16" t="s">
        <v>33</v>
      </c>
      <c r="H3873" s="13">
        <v>19.29</v>
      </c>
      <c r="I3873" s="18">
        <v>180.02</v>
      </c>
      <c r="J3873" s="15">
        <f t="shared" si="5"/>
        <v>3472.5858</v>
      </c>
      <c r="K3873" s="10" t="str">
        <f t="array" ref="K3873">IFERROR(XLOOKUP(G3873,'Tipo de Carga'!A:A,'Tipo de Carga'!B:B))</f>
        <v>Autoabasto</v>
      </c>
      <c r="L3873" s="10">
        <f t="shared" si="2"/>
        <v>6</v>
      </c>
      <c r="M3873" s="10">
        <f t="shared" si="3"/>
        <v>7</v>
      </c>
      <c r="N3873" s="10">
        <f t="shared" si="4"/>
        <v>2</v>
      </c>
      <c r="O3873" s="10" t="str">
        <f t="array" ref="O3873">IFERROR(XLOOKUP(G3873,'Tipo de Carga'!A:A,'Tipo de Carga'!C:C))</f>
        <v>Diesel</v>
      </c>
    </row>
    <row r="3874">
      <c r="A3874" s="16">
        <v>1909.0</v>
      </c>
      <c r="B3874" s="10" t="str">
        <f t="array" ref="B3874">IFERROR(XLOOKUP(A3874,'Asignacion Feb'!A:A,'Asignacion Feb'!C:C))</f>
        <v>Circuitos</v>
      </c>
      <c r="C3874" s="10" t="str">
        <f t="array" ref="C3874">IFERROR(XLOOKUP(A3874,'Asignacion Feb'!A:A,'Asignacion Feb'!B:B))</f>
        <v>EC-03</v>
      </c>
      <c r="D3874" s="28">
        <v>45695.0</v>
      </c>
      <c r="E3874" s="16" t="s">
        <v>347</v>
      </c>
      <c r="F3874" s="10" t="str">
        <f t="array" ref="F3874">IFERROR(XLOOKUP(E3874,Operadores!A:A,Operadores!B:B))</f>
        <v>ZUÑDAV</v>
      </c>
      <c r="G3874" s="16" t="s">
        <v>33</v>
      </c>
      <c r="H3874" s="13">
        <v>19.29</v>
      </c>
      <c r="I3874" s="18">
        <v>808.08</v>
      </c>
      <c r="J3874" s="15">
        <f t="shared" si="5"/>
        <v>15587.8632</v>
      </c>
      <c r="K3874" s="10" t="str">
        <f t="array" ref="K3874">IFERROR(XLOOKUP(G3874,'Tipo de Carga'!A:A,'Tipo de Carga'!B:B))</f>
        <v>Autoabasto</v>
      </c>
      <c r="L3874" s="10">
        <f t="shared" si="2"/>
        <v>6</v>
      </c>
      <c r="M3874" s="10">
        <f t="shared" si="3"/>
        <v>7</v>
      </c>
      <c r="N3874" s="10">
        <f t="shared" si="4"/>
        <v>2</v>
      </c>
      <c r="O3874" s="10" t="str">
        <f t="array" ref="O3874">IFERROR(XLOOKUP(G3874,'Tipo de Carga'!A:A,'Tipo de Carga'!C:C))</f>
        <v>Diesel</v>
      </c>
    </row>
    <row r="3875">
      <c r="A3875" s="16">
        <v>1746.0</v>
      </c>
      <c r="B3875" s="10" t="str">
        <f t="array" ref="B3875">IFERROR(XLOOKUP(A3875,'Asignacion Feb'!A:A,'Asignacion Feb'!C:C))</f>
        <v>Wm Full</v>
      </c>
      <c r="C3875" s="10" t="str">
        <f t="array" ref="C3875">IFERROR(XLOOKUP(A3875,'Asignacion Feb'!A:A,'Asignacion Feb'!B:B))</f>
        <v>EC-08</v>
      </c>
      <c r="D3875" s="28">
        <v>45695.0</v>
      </c>
      <c r="E3875" s="16" t="s">
        <v>177</v>
      </c>
      <c r="F3875" s="10" t="str">
        <f t="array" ref="F3875">IFERROR(XLOOKUP(E3875,Operadores!A:A,Operadores!B:B))</f>
        <v>MARWAL</v>
      </c>
      <c r="G3875" s="16" t="s">
        <v>39</v>
      </c>
      <c r="H3875" s="13">
        <v>20.4273</v>
      </c>
      <c r="I3875" s="18">
        <v>388.47</v>
      </c>
      <c r="J3875" s="15">
        <f t="shared" si="5"/>
        <v>7935.393231</v>
      </c>
      <c r="K3875" s="10" t="str">
        <f t="array" ref="K3875">IFERROR(XLOOKUP(G3875,'Tipo de Carga'!A:A,'Tipo de Carga'!B:B))</f>
        <v>Autoabasto</v>
      </c>
      <c r="L3875" s="10">
        <f t="shared" si="2"/>
        <v>6</v>
      </c>
      <c r="M3875" s="10">
        <f t="shared" si="3"/>
        <v>7</v>
      </c>
      <c r="N3875" s="10">
        <f t="shared" si="4"/>
        <v>2</v>
      </c>
      <c r="O3875" s="10" t="str">
        <f t="array" ref="O3875">IFERROR(XLOOKUP(G3875,'Tipo de Carga'!A:A,'Tipo de Carga'!C:C))</f>
        <v>Diesel</v>
      </c>
    </row>
    <row r="3876">
      <c r="A3876" s="16">
        <v>2006.0</v>
      </c>
      <c r="B3876" s="10" t="str">
        <f t="array" ref="B3876">IFERROR(XLOOKUP(A3876,'Asignacion Feb'!A:A,'Asignacion Feb'!C:C))</f>
        <v>MeLi Dedicado Merida</v>
      </c>
      <c r="C3876" s="10" t="str">
        <f t="array" ref="C3876">IFERROR(XLOOKUP(A3876,'Asignacion Feb'!A:A,'Asignacion Feb'!B:B))</f>
        <v>EC-05</v>
      </c>
      <c r="D3876" s="28">
        <v>45695.0</v>
      </c>
      <c r="E3876" s="16" t="s">
        <v>452</v>
      </c>
      <c r="F3876" s="10" t="str">
        <f t="array" ref="F3876">IFERROR(XLOOKUP(E3876,Operadores!A:A,Operadores!B:B))</f>
        <v>GARMAR02</v>
      </c>
      <c r="G3876" s="16" t="s">
        <v>39</v>
      </c>
      <c r="H3876" s="13">
        <v>20.4273</v>
      </c>
      <c r="I3876" s="18">
        <v>275.02</v>
      </c>
      <c r="J3876" s="15">
        <f t="shared" si="5"/>
        <v>5617.916046</v>
      </c>
      <c r="K3876" s="10" t="str">
        <f t="array" ref="K3876">IFERROR(XLOOKUP(G3876,'Tipo de Carga'!A:A,'Tipo de Carga'!B:B))</f>
        <v>Autoabasto</v>
      </c>
      <c r="L3876" s="10">
        <f t="shared" si="2"/>
        <v>6</v>
      </c>
      <c r="M3876" s="10">
        <f t="shared" si="3"/>
        <v>7</v>
      </c>
      <c r="N3876" s="10">
        <f t="shared" si="4"/>
        <v>2</v>
      </c>
      <c r="O3876" s="10" t="str">
        <f t="array" ref="O3876">IFERROR(XLOOKUP(G3876,'Tipo de Carga'!A:A,'Tipo de Carga'!C:C))</f>
        <v>Diesel</v>
      </c>
    </row>
    <row r="3877">
      <c r="A3877" s="16">
        <v>1817.0</v>
      </c>
      <c r="B3877" s="10" t="str">
        <f t="array" ref="B3877">IFERROR(XLOOKUP(A3877,'Asignacion Feb'!A:A,'Asignacion Feb'!C:C))</f>
        <v>Wm Full</v>
      </c>
      <c r="C3877" s="10" t="str">
        <f t="array" ref="C3877">IFERROR(XLOOKUP(A3877,'Asignacion Feb'!A:A,'Asignacion Feb'!B:B))</f>
        <v>EC-08</v>
      </c>
      <c r="D3877" s="28">
        <v>45695.0</v>
      </c>
      <c r="E3877" s="16" t="s">
        <v>101</v>
      </c>
      <c r="F3877" s="10" t="str">
        <f t="array" ref="F3877">IFERROR(XLOOKUP(E3877,Operadores!A:A,Operadores!B:B))</f>
        <v>RUIROBX</v>
      </c>
      <c r="G3877" s="16" t="s">
        <v>39</v>
      </c>
      <c r="H3877" s="13">
        <v>20.4273</v>
      </c>
      <c r="I3877" s="18">
        <v>405.02</v>
      </c>
      <c r="J3877" s="15">
        <f t="shared" si="5"/>
        <v>8273.465046</v>
      </c>
      <c r="K3877" s="10" t="str">
        <f t="array" ref="K3877">IFERROR(XLOOKUP(G3877,'Tipo de Carga'!A:A,'Tipo de Carga'!B:B))</f>
        <v>Autoabasto</v>
      </c>
      <c r="L3877" s="10">
        <f t="shared" si="2"/>
        <v>6</v>
      </c>
      <c r="M3877" s="10">
        <f t="shared" si="3"/>
        <v>7</v>
      </c>
      <c r="N3877" s="10">
        <f t="shared" si="4"/>
        <v>2</v>
      </c>
      <c r="O3877" s="10" t="str">
        <f t="array" ref="O3877">IFERROR(XLOOKUP(G3877,'Tipo de Carga'!A:A,'Tipo de Carga'!C:C))</f>
        <v>Diesel</v>
      </c>
    </row>
    <row r="3878">
      <c r="A3878" s="16">
        <v>1902.0</v>
      </c>
      <c r="B3878" s="10" t="str">
        <f t="array" ref="B3878">IFERROR(XLOOKUP(A3878,'Asignacion Feb'!A:A,'Asignacion Feb'!C:C))</f>
        <v>Pipas</v>
      </c>
      <c r="C3878" s="10" t="str">
        <f t="array" ref="C3878">IFERROR(XLOOKUP(A3878,'Asignacion Feb'!A:A,'Asignacion Feb'!B:B))</f>
        <v>EC-02</v>
      </c>
      <c r="D3878" s="28">
        <v>45695.0</v>
      </c>
      <c r="E3878" s="16" t="s">
        <v>319</v>
      </c>
      <c r="F3878" s="10" t="str">
        <f t="array" ref="F3878">IFERROR(XLOOKUP(E3878,Operadores!A:A,Operadores!B:B))</f>
        <v>GONAA</v>
      </c>
      <c r="G3878" s="16" t="s">
        <v>39</v>
      </c>
      <c r="H3878" s="13">
        <v>20.4273</v>
      </c>
      <c r="I3878" s="18">
        <v>300.03</v>
      </c>
      <c r="J3878" s="15">
        <f t="shared" si="5"/>
        <v>6128.802819</v>
      </c>
      <c r="K3878" s="10" t="str">
        <f t="array" ref="K3878">IFERROR(XLOOKUP(G3878,'Tipo de Carga'!A:A,'Tipo de Carga'!B:B))</f>
        <v>Autoabasto</v>
      </c>
      <c r="L3878" s="10">
        <f t="shared" si="2"/>
        <v>6</v>
      </c>
      <c r="M3878" s="10">
        <f t="shared" si="3"/>
        <v>7</v>
      </c>
      <c r="N3878" s="10">
        <f t="shared" si="4"/>
        <v>2</v>
      </c>
      <c r="O3878" s="10" t="str">
        <f t="array" ref="O3878">IFERROR(XLOOKUP(G3878,'Tipo de Carga'!A:A,'Tipo de Carga'!C:C))</f>
        <v>Diesel</v>
      </c>
    </row>
    <row r="3879">
      <c r="A3879" s="16">
        <v>1682.0</v>
      </c>
      <c r="B3879" s="10" t="str">
        <f t="array" ref="B3879">IFERROR(XLOOKUP(A3879,'Asignacion Feb'!A:A,'Asignacion Feb'!C:C))</f>
        <v>Wm Sencillo</v>
      </c>
      <c r="C3879" s="10" t="str">
        <f t="array" ref="C3879">IFERROR(XLOOKUP(A3879,'Asignacion Feb'!A:A,'Asignacion Feb'!B:B))</f>
        <v>EC-08</v>
      </c>
      <c r="D3879" s="28">
        <v>45695.0</v>
      </c>
      <c r="E3879" s="16" t="s">
        <v>453</v>
      </c>
      <c r="F3879" s="10" t="str">
        <f t="array" ref="F3879">IFERROR(XLOOKUP(E3879,Operadores!A:A,Operadores!B:B))</f>
        <v>CAMJOR</v>
      </c>
      <c r="G3879" s="16" t="s">
        <v>39</v>
      </c>
      <c r="H3879" s="13">
        <v>20.4273</v>
      </c>
      <c r="I3879" s="18">
        <v>522.04</v>
      </c>
      <c r="J3879" s="15">
        <f t="shared" si="5"/>
        <v>10663.86769</v>
      </c>
      <c r="K3879" s="10" t="str">
        <f t="array" ref="K3879">IFERROR(XLOOKUP(G3879,'Tipo de Carga'!A:A,'Tipo de Carga'!B:B))</f>
        <v>Autoabasto</v>
      </c>
      <c r="L3879" s="10">
        <f t="shared" si="2"/>
        <v>6</v>
      </c>
      <c r="M3879" s="10">
        <f t="shared" si="3"/>
        <v>7</v>
      </c>
      <c r="N3879" s="10">
        <f t="shared" si="4"/>
        <v>2</v>
      </c>
      <c r="O3879" s="10" t="str">
        <f t="array" ref="O3879">IFERROR(XLOOKUP(G3879,'Tipo de Carga'!A:A,'Tipo de Carga'!C:C))</f>
        <v>Diesel</v>
      </c>
    </row>
    <row r="3880">
      <c r="A3880" s="16">
        <v>2010.0</v>
      </c>
      <c r="B3880" s="10" t="str">
        <f t="array" ref="B3880">IFERROR(XLOOKUP(A3880,'Asignacion Feb'!A:A,'Asignacion Feb'!C:C))</f>
        <v>MeLi asignado SD</v>
      </c>
      <c r="C3880" s="10" t="str">
        <f t="array" ref="C3880">IFERROR(XLOOKUP(A3880,'Asignacion Feb'!A:A,'Asignacion Feb'!B:B))</f>
        <v>EC-05</v>
      </c>
      <c r="D3880" s="28">
        <v>45695.0</v>
      </c>
      <c r="E3880" s="16" t="s">
        <v>175</v>
      </c>
      <c r="F3880" s="10" t="str">
        <f t="array" ref="F3880">IFERROR(XLOOKUP(E3880,Operadores!A:A,Operadores!B:B))</f>
        <v>CHAJE</v>
      </c>
      <c r="G3880" s="16" t="s">
        <v>39</v>
      </c>
      <c r="H3880" s="13">
        <v>20.4273</v>
      </c>
      <c r="I3880" s="18">
        <v>270.04</v>
      </c>
      <c r="J3880" s="15">
        <f t="shared" si="5"/>
        <v>5516.188092</v>
      </c>
      <c r="K3880" s="10" t="str">
        <f t="array" ref="K3880">IFERROR(XLOOKUP(G3880,'Tipo de Carga'!A:A,'Tipo de Carga'!B:B))</f>
        <v>Autoabasto</v>
      </c>
      <c r="L3880" s="10">
        <f t="shared" si="2"/>
        <v>6</v>
      </c>
      <c r="M3880" s="10">
        <f t="shared" si="3"/>
        <v>7</v>
      </c>
      <c r="N3880" s="10">
        <f t="shared" si="4"/>
        <v>2</v>
      </c>
      <c r="O3880" s="10" t="str">
        <f t="array" ref="O3880">IFERROR(XLOOKUP(G3880,'Tipo de Carga'!A:A,'Tipo de Carga'!C:C))</f>
        <v>Diesel</v>
      </c>
    </row>
    <row r="3881">
      <c r="A3881" s="16">
        <v>1763.0</v>
      </c>
      <c r="B3881" s="10" t="str">
        <f t="array" ref="B3881">IFERROR(XLOOKUP(A3881,'Asignacion Feb'!A:A,'Asignacion Feb'!C:C))</f>
        <v>Wm Sencillo</v>
      </c>
      <c r="C3881" s="10" t="str">
        <f t="array" ref="C3881">IFERROR(XLOOKUP(A3881,'Asignacion Feb'!A:A,'Asignacion Feb'!B:B))</f>
        <v>EC-08</v>
      </c>
      <c r="D3881" s="28">
        <v>45695.0</v>
      </c>
      <c r="E3881" s="16" t="s">
        <v>427</v>
      </c>
      <c r="F3881" s="10" t="str">
        <f t="array" ref="F3881">IFERROR(XLOOKUP(E3881,Operadores!A:A,Operadores!B:B))</f>
        <v>MARGON</v>
      </c>
      <c r="G3881" s="16" t="s">
        <v>39</v>
      </c>
      <c r="H3881" s="13">
        <v>20.4273</v>
      </c>
      <c r="I3881" s="18">
        <v>559.0</v>
      </c>
      <c r="J3881" s="15">
        <f t="shared" si="5"/>
        <v>11418.8607</v>
      </c>
      <c r="K3881" s="10" t="str">
        <f t="array" ref="K3881">IFERROR(XLOOKUP(G3881,'Tipo de Carga'!A:A,'Tipo de Carga'!B:B))</f>
        <v>Autoabasto</v>
      </c>
      <c r="L3881" s="10">
        <f t="shared" si="2"/>
        <v>6</v>
      </c>
      <c r="M3881" s="10">
        <f t="shared" si="3"/>
        <v>7</v>
      </c>
      <c r="N3881" s="10">
        <f t="shared" si="4"/>
        <v>2</v>
      </c>
      <c r="O3881" s="10" t="str">
        <f t="array" ref="O3881">IFERROR(XLOOKUP(G3881,'Tipo de Carga'!A:A,'Tipo de Carga'!C:C))</f>
        <v>Diesel</v>
      </c>
    </row>
    <row r="3882">
      <c r="A3882" s="16">
        <v>1801.0</v>
      </c>
      <c r="B3882" s="10" t="str">
        <f t="array" ref="B3882">IFERROR(XLOOKUP(A3882,'Asignacion Feb'!A:A,'Asignacion Feb'!C:C))</f>
        <v>Sayer Full</v>
      </c>
      <c r="C3882" s="10" t="str">
        <f t="array" ref="C3882">IFERROR(XLOOKUP(A3882,'Asignacion Feb'!A:A,'Asignacion Feb'!B:B))</f>
        <v>EC-04</v>
      </c>
      <c r="D3882" s="28">
        <v>45695.0</v>
      </c>
      <c r="E3882" s="16" t="s">
        <v>276</v>
      </c>
      <c r="F3882" s="10" t="str">
        <f t="array" ref="F3882">IFERROR(XLOOKUP(E3882,Operadores!A:A,Operadores!B:B))</f>
        <v>DURMA01</v>
      </c>
      <c r="G3882" s="16" t="s">
        <v>39</v>
      </c>
      <c r="H3882" s="13">
        <v>20.4273</v>
      </c>
      <c r="I3882" s="18">
        <v>580.17</v>
      </c>
      <c r="J3882" s="15">
        <f t="shared" si="5"/>
        <v>11851.30664</v>
      </c>
      <c r="K3882" s="10" t="str">
        <f t="array" ref="K3882">IFERROR(XLOOKUP(G3882,'Tipo de Carga'!A:A,'Tipo de Carga'!B:B))</f>
        <v>Autoabasto</v>
      </c>
      <c r="L3882" s="10">
        <f t="shared" si="2"/>
        <v>6</v>
      </c>
      <c r="M3882" s="10">
        <f t="shared" si="3"/>
        <v>7</v>
      </c>
      <c r="N3882" s="10">
        <f t="shared" si="4"/>
        <v>2</v>
      </c>
      <c r="O3882" s="10" t="str">
        <f t="array" ref="O3882">IFERROR(XLOOKUP(G3882,'Tipo de Carga'!A:A,'Tipo de Carga'!C:C))</f>
        <v>Diesel</v>
      </c>
    </row>
    <row r="3883">
      <c r="A3883" s="16">
        <v>2005.0</v>
      </c>
      <c r="B3883" s="10" t="str">
        <f t="array" ref="B3883">IFERROR(XLOOKUP(A3883,'Asignacion Feb'!A:A,'Asignacion Feb'!C:C))</f>
        <v>MeLi Dedicado Merida</v>
      </c>
      <c r="C3883" s="10" t="str">
        <f t="array" ref="C3883">IFERROR(XLOOKUP(A3883,'Asignacion Feb'!A:A,'Asignacion Feb'!B:B))</f>
        <v>EC-05</v>
      </c>
      <c r="D3883" s="28">
        <v>45695.0</v>
      </c>
      <c r="E3883" s="16" t="s">
        <v>450</v>
      </c>
      <c r="F3883" s="10" t="str">
        <f t="array" ref="F3883">IFERROR(XLOOKUP(E3883,Operadores!A:A,Operadores!B:B))</f>
        <v>FLOVAL</v>
      </c>
      <c r="G3883" s="16" t="s">
        <v>39</v>
      </c>
      <c r="H3883" s="13">
        <v>20.4273</v>
      </c>
      <c r="I3883" s="18">
        <v>290.02</v>
      </c>
      <c r="J3883" s="15">
        <f t="shared" si="5"/>
        <v>5924.325546</v>
      </c>
      <c r="K3883" s="10" t="str">
        <f t="array" ref="K3883">IFERROR(XLOOKUP(G3883,'Tipo de Carga'!A:A,'Tipo de Carga'!B:B))</f>
        <v>Autoabasto</v>
      </c>
      <c r="L3883" s="10">
        <f t="shared" si="2"/>
        <v>6</v>
      </c>
      <c r="M3883" s="10">
        <f t="shared" si="3"/>
        <v>7</v>
      </c>
      <c r="N3883" s="10">
        <f t="shared" si="4"/>
        <v>2</v>
      </c>
      <c r="O3883" s="10" t="str">
        <f t="array" ref="O3883">IFERROR(XLOOKUP(G3883,'Tipo de Carga'!A:A,'Tipo de Carga'!C:C))</f>
        <v>Diesel</v>
      </c>
    </row>
    <row r="3884">
      <c r="A3884" s="16">
        <v>2029.0</v>
      </c>
      <c r="B3884" s="10" t="str">
        <f t="array" ref="B3884">IFERROR(XLOOKUP(A3884,'Asignacion Feb'!A:A,'Asignacion Feb'!C:C))</f>
        <v>MeLi Dedicado Merida</v>
      </c>
      <c r="C3884" s="10" t="str">
        <f t="array" ref="C3884">IFERROR(XLOOKUP(A3884,'Asignacion Feb'!A:A,'Asignacion Feb'!B:B))</f>
        <v>EC-05</v>
      </c>
      <c r="D3884" s="28">
        <v>45695.0</v>
      </c>
      <c r="E3884" s="16" t="s">
        <v>40</v>
      </c>
      <c r="F3884" s="10" t="str">
        <f t="array" ref="F3884">IFERROR(XLOOKUP(E3884,Operadores!A:A,Operadores!B:B))</f>
        <v>LUNADO</v>
      </c>
      <c r="G3884" s="16" t="s">
        <v>39</v>
      </c>
      <c r="H3884" s="13">
        <v>20.4273</v>
      </c>
      <c r="I3884" s="18">
        <v>274.17</v>
      </c>
      <c r="J3884" s="15">
        <f t="shared" si="5"/>
        <v>5600.552841</v>
      </c>
      <c r="K3884" s="10" t="str">
        <f t="array" ref="K3884">IFERROR(XLOOKUP(G3884,'Tipo de Carga'!A:A,'Tipo de Carga'!B:B))</f>
        <v>Autoabasto</v>
      </c>
      <c r="L3884" s="10">
        <f t="shared" si="2"/>
        <v>6</v>
      </c>
      <c r="M3884" s="10">
        <f t="shared" si="3"/>
        <v>7</v>
      </c>
      <c r="N3884" s="10">
        <f t="shared" si="4"/>
        <v>2</v>
      </c>
      <c r="O3884" s="10" t="str">
        <f t="array" ref="O3884">IFERROR(XLOOKUP(G3884,'Tipo de Carga'!A:A,'Tipo de Carga'!C:C))</f>
        <v>Diesel</v>
      </c>
    </row>
    <row r="3885">
      <c r="A3885" s="16">
        <v>1816.0</v>
      </c>
      <c r="B3885" s="10" t="str">
        <f t="array" ref="B3885">IFERROR(XLOOKUP(A3885,'Asignacion Feb'!A:A,'Asignacion Feb'!C:C))</f>
        <v>Wm Full</v>
      </c>
      <c r="C3885" s="10" t="str">
        <f t="array" ref="C3885">IFERROR(XLOOKUP(A3885,'Asignacion Feb'!A:A,'Asignacion Feb'!B:B))</f>
        <v>EC-08</v>
      </c>
      <c r="D3885" s="28">
        <v>45695.0</v>
      </c>
      <c r="E3885" s="16" t="s">
        <v>169</v>
      </c>
      <c r="F3885" s="10" t="str">
        <f t="array" ref="F3885">IFERROR(XLOOKUP(E3885,Operadores!A:A,Operadores!B:B))</f>
        <v>RODMIG</v>
      </c>
      <c r="G3885" s="16" t="s">
        <v>39</v>
      </c>
      <c r="H3885" s="13">
        <v>20.4273</v>
      </c>
      <c r="I3885" s="18">
        <v>334.0</v>
      </c>
      <c r="J3885" s="15">
        <f t="shared" si="5"/>
        <v>6822.7182</v>
      </c>
      <c r="K3885" s="10" t="str">
        <f t="array" ref="K3885">IFERROR(XLOOKUP(G3885,'Tipo de Carga'!A:A,'Tipo de Carga'!B:B))</f>
        <v>Autoabasto</v>
      </c>
      <c r="L3885" s="10">
        <f t="shared" si="2"/>
        <v>6</v>
      </c>
      <c r="M3885" s="10">
        <f t="shared" si="3"/>
        <v>7</v>
      </c>
      <c r="N3885" s="10">
        <f t="shared" si="4"/>
        <v>2</v>
      </c>
      <c r="O3885" s="10" t="str">
        <f t="array" ref="O3885">IFERROR(XLOOKUP(G3885,'Tipo de Carga'!A:A,'Tipo de Carga'!C:C))</f>
        <v>Diesel</v>
      </c>
    </row>
    <row r="3886">
      <c r="A3886" s="16">
        <v>1738.0</v>
      </c>
      <c r="B3886" s="10" t="str">
        <f t="array" ref="B3886">IFERROR(XLOOKUP(A3886,'Asignacion Feb'!A:A,'Asignacion Feb'!C:C))</f>
        <v>Wm Full</v>
      </c>
      <c r="C3886" s="10" t="str">
        <f t="array" ref="C3886">IFERROR(XLOOKUP(A3886,'Asignacion Feb'!A:A,'Asignacion Feb'!B:B))</f>
        <v>EC-08</v>
      </c>
      <c r="D3886" s="28">
        <v>45695.0</v>
      </c>
      <c r="E3886" s="16" t="s">
        <v>223</v>
      </c>
      <c r="F3886" s="10" t="str">
        <f t="array" ref="F3886">IFERROR(XLOOKUP(E3886,Operadores!A:A,Operadores!B:B))</f>
        <v>PEROMA</v>
      </c>
      <c r="G3886" s="16" t="s">
        <v>39</v>
      </c>
      <c r="H3886" s="13">
        <v>20.4273</v>
      </c>
      <c r="I3886" s="18">
        <v>19.67</v>
      </c>
      <c r="J3886" s="15">
        <f t="shared" si="5"/>
        <v>401.804991</v>
      </c>
      <c r="K3886" s="10" t="str">
        <f t="array" ref="K3886">IFERROR(XLOOKUP(G3886,'Tipo de Carga'!A:A,'Tipo de Carga'!B:B))</f>
        <v>Autoabasto</v>
      </c>
      <c r="L3886" s="10">
        <f t="shared" si="2"/>
        <v>6</v>
      </c>
      <c r="M3886" s="10">
        <f t="shared" si="3"/>
        <v>7</v>
      </c>
      <c r="N3886" s="10">
        <f t="shared" si="4"/>
        <v>2</v>
      </c>
      <c r="O3886" s="10" t="str">
        <f t="array" ref="O3886">IFERROR(XLOOKUP(G3886,'Tipo de Carga'!A:A,'Tipo de Carga'!C:C))</f>
        <v>Diesel</v>
      </c>
    </row>
    <row r="3887">
      <c r="A3887" s="16">
        <v>1722.0</v>
      </c>
      <c r="B3887" s="10" t="str">
        <f t="array" ref="B3887">IFERROR(XLOOKUP(A3887,'Asignacion Feb'!A:A,'Asignacion Feb'!C:C))</f>
        <v>Wm Full</v>
      </c>
      <c r="C3887" s="10" t="str">
        <f t="array" ref="C3887">IFERROR(XLOOKUP(A3887,'Asignacion Feb'!A:A,'Asignacion Feb'!B:B))</f>
        <v>EC-08</v>
      </c>
      <c r="D3887" s="28">
        <v>45695.0</v>
      </c>
      <c r="E3887" s="16" t="s">
        <v>168</v>
      </c>
      <c r="F3887" s="10" t="str">
        <f t="array" ref="F3887">IFERROR(XLOOKUP(E3887,Operadores!A:A,Operadores!B:B))</f>
        <v>RICFRA</v>
      </c>
      <c r="G3887" s="16" t="s">
        <v>39</v>
      </c>
      <c r="H3887" s="13">
        <v>20.4273</v>
      </c>
      <c r="I3887" s="18">
        <v>492.77</v>
      </c>
      <c r="J3887" s="15">
        <f t="shared" si="5"/>
        <v>10065.96062</v>
      </c>
      <c r="K3887" s="10" t="str">
        <f t="array" ref="K3887">IFERROR(XLOOKUP(G3887,'Tipo de Carga'!A:A,'Tipo de Carga'!B:B))</f>
        <v>Autoabasto</v>
      </c>
      <c r="L3887" s="10">
        <f t="shared" si="2"/>
        <v>6</v>
      </c>
      <c r="M3887" s="10">
        <f t="shared" si="3"/>
        <v>7</v>
      </c>
      <c r="N3887" s="10">
        <f t="shared" si="4"/>
        <v>2</v>
      </c>
      <c r="O3887" s="10" t="str">
        <f t="array" ref="O3887">IFERROR(XLOOKUP(G3887,'Tipo de Carga'!A:A,'Tipo de Carga'!C:C))</f>
        <v>Diesel</v>
      </c>
    </row>
    <row r="3888">
      <c r="A3888" s="16">
        <v>2000.0</v>
      </c>
      <c r="B3888" s="10" t="str">
        <f t="array" ref="B3888">IFERROR(XLOOKUP(A3888,'Asignacion Feb'!A:A,'Asignacion Feb'!C:C))</f>
        <v>MeLi Dedicado Merida</v>
      </c>
      <c r="C3888" s="10" t="str">
        <f t="array" ref="C3888">IFERROR(XLOOKUP(A3888,'Asignacion Feb'!A:A,'Asignacion Feb'!B:B))</f>
        <v>EC-05</v>
      </c>
      <c r="D3888" s="28">
        <v>45695.0</v>
      </c>
      <c r="E3888" s="16" t="s">
        <v>95</v>
      </c>
      <c r="F3888" s="10" t="str">
        <f t="array" ref="F3888">IFERROR(XLOOKUP(E3888,Operadores!A:A,Operadores!B:B))</f>
        <v>VILYON</v>
      </c>
      <c r="G3888" s="16" t="s">
        <v>39</v>
      </c>
      <c r="H3888" s="13">
        <v>20.4273</v>
      </c>
      <c r="I3888" s="18">
        <v>384.44</v>
      </c>
      <c r="J3888" s="15">
        <f t="shared" si="5"/>
        <v>7853.071212</v>
      </c>
      <c r="K3888" s="10" t="str">
        <f t="array" ref="K3888">IFERROR(XLOOKUP(G3888,'Tipo de Carga'!A:A,'Tipo de Carga'!B:B))</f>
        <v>Autoabasto</v>
      </c>
      <c r="L3888" s="10">
        <f t="shared" si="2"/>
        <v>6</v>
      </c>
      <c r="M3888" s="10">
        <f t="shared" si="3"/>
        <v>7</v>
      </c>
      <c r="N3888" s="10">
        <f t="shared" si="4"/>
        <v>2</v>
      </c>
      <c r="O3888" s="10" t="str">
        <f t="array" ref="O3888">IFERROR(XLOOKUP(G3888,'Tipo de Carga'!A:A,'Tipo de Carga'!C:C))</f>
        <v>Diesel</v>
      </c>
    </row>
    <row r="3889">
      <c r="A3889" s="16">
        <v>1705.0</v>
      </c>
      <c r="B3889" s="10" t="str">
        <f t="array" ref="B3889">IFERROR(XLOOKUP(A3889,'Asignacion Feb'!A:A,'Asignacion Feb'!C:C))</f>
        <v>Wm Full</v>
      </c>
      <c r="C3889" s="10" t="str">
        <f t="array" ref="C3889">IFERROR(XLOOKUP(A3889,'Asignacion Feb'!A:A,'Asignacion Feb'!B:B))</f>
        <v>EC-08</v>
      </c>
      <c r="D3889" s="28">
        <v>45695.0</v>
      </c>
      <c r="E3889" s="16" t="s">
        <v>348</v>
      </c>
      <c r="F3889" s="10" t="str">
        <f t="array" ref="F3889">IFERROR(XLOOKUP(E3889,Operadores!A:A,Operadores!B:B))</f>
        <v>PERVIC</v>
      </c>
      <c r="G3889" s="16" t="s">
        <v>39</v>
      </c>
      <c r="H3889" s="13">
        <v>20.4273</v>
      </c>
      <c r="I3889" s="18">
        <v>420.04</v>
      </c>
      <c r="J3889" s="15">
        <f t="shared" si="5"/>
        <v>8580.283092</v>
      </c>
      <c r="K3889" s="10" t="str">
        <f t="array" ref="K3889">IFERROR(XLOOKUP(G3889,'Tipo de Carga'!A:A,'Tipo de Carga'!B:B))</f>
        <v>Autoabasto</v>
      </c>
      <c r="L3889" s="10">
        <f t="shared" si="2"/>
        <v>6</v>
      </c>
      <c r="M3889" s="10">
        <f t="shared" si="3"/>
        <v>7</v>
      </c>
      <c r="N3889" s="10">
        <f t="shared" si="4"/>
        <v>2</v>
      </c>
      <c r="O3889" s="10" t="str">
        <f t="array" ref="O3889">IFERROR(XLOOKUP(G3889,'Tipo de Carga'!A:A,'Tipo de Carga'!C:C))</f>
        <v>Diesel</v>
      </c>
    </row>
    <row r="3890">
      <c r="A3890" s="16">
        <v>1729.0</v>
      </c>
      <c r="B3890" s="10" t="str">
        <f t="array" ref="B3890">IFERROR(XLOOKUP(A3890,'Asignacion Feb'!A:A,'Asignacion Feb'!C:C))</f>
        <v>Wm Full</v>
      </c>
      <c r="C3890" s="10" t="str">
        <f t="array" ref="C3890">IFERROR(XLOOKUP(A3890,'Asignacion Feb'!A:A,'Asignacion Feb'!B:B))</f>
        <v>EC-08</v>
      </c>
      <c r="D3890" s="28">
        <v>45695.0</v>
      </c>
      <c r="E3890" s="16" t="s">
        <v>220</v>
      </c>
      <c r="F3890" s="10" t="str">
        <f t="array" ref="F3890">IFERROR(XLOOKUP(E3890,Operadores!A:A,Operadores!B:B))</f>
        <v>CAMJU01</v>
      </c>
      <c r="G3890" s="16" t="s">
        <v>39</v>
      </c>
      <c r="H3890" s="13">
        <v>20.4273</v>
      </c>
      <c r="I3890" s="18">
        <v>513.68</v>
      </c>
      <c r="J3890" s="15">
        <f t="shared" si="5"/>
        <v>10493.09546</v>
      </c>
      <c r="K3890" s="10" t="str">
        <f t="array" ref="K3890">IFERROR(XLOOKUP(G3890,'Tipo de Carga'!A:A,'Tipo de Carga'!B:B))</f>
        <v>Autoabasto</v>
      </c>
      <c r="L3890" s="10">
        <f t="shared" si="2"/>
        <v>6</v>
      </c>
      <c r="M3890" s="10">
        <f t="shared" si="3"/>
        <v>7</v>
      </c>
      <c r="N3890" s="10">
        <f t="shared" si="4"/>
        <v>2</v>
      </c>
      <c r="O3890" s="10" t="str">
        <f t="array" ref="O3890">IFERROR(XLOOKUP(G3890,'Tipo de Carga'!A:A,'Tipo de Carga'!C:C))</f>
        <v>Diesel</v>
      </c>
    </row>
    <row r="3891">
      <c r="A3891" s="16">
        <v>2001.0</v>
      </c>
      <c r="B3891" s="10" t="str">
        <f t="array" ref="B3891">IFERROR(XLOOKUP(A3891,'Asignacion Feb'!A:A,'Asignacion Feb'!C:C))</f>
        <v>MeLi Dedicado Merida</v>
      </c>
      <c r="C3891" s="10" t="str">
        <f t="array" ref="C3891">IFERROR(XLOOKUP(A3891,'Asignacion Feb'!A:A,'Asignacion Feb'!B:B))</f>
        <v>EC-05</v>
      </c>
      <c r="D3891" s="28">
        <v>45695.0</v>
      </c>
      <c r="E3891" s="16" t="s">
        <v>362</v>
      </c>
      <c r="F3891" s="10" t="str">
        <f t="array" ref="F3891">IFERROR(XLOOKUP(E3891,Operadores!A:A,Operadores!B:B))</f>
        <v>TRESER</v>
      </c>
      <c r="G3891" s="16" t="s">
        <v>39</v>
      </c>
      <c r="H3891" s="13">
        <v>20.4273</v>
      </c>
      <c r="I3891" s="18">
        <v>250.05</v>
      </c>
      <c r="J3891" s="15">
        <f t="shared" si="5"/>
        <v>5107.846365</v>
      </c>
      <c r="K3891" s="10" t="str">
        <f t="array" ref="K3891">IFERROR(XLOOKUP(G3891,'Tipo de Carga'!A:A,'Tipo de Carga'!B:B))</f>
        <v>Autoabasto</v>
      </c>
      <c r="L3891" s="10">
        <f t="shared" si="2"/>
        <v>6</v>
      </c>
      <c r="M3891" s="10">
        <f t="shared" si="3"/>
        <v>7</v>
      </c>
      <c r="N3891" s="10">
        <f t="shared" si="4"/>
        <v>2</v>
      </c>
      <c r="O3891" s="10" t="str">
        <f t="array" ref="O3891">IFERROR(XLOOKUP(G3891,'Tipo de Carga'!A:A,'Tipo de Carga'!C:C))</f>
        <v>Diesel</v>
      </c>
    </row>
    <row r="3892">
      <c r="A3892" s="16">
        <v>1958.0</v>
      </c>
      <c r="B3892" s="10" t="str">
        <f t="array" ref="B3892">IFERROR(XLOOKUP(A3892,'Asignacion Feb'!A:A,'Asignacion Feb'!C:C))</f>
        <v>Full Liver</v>
      </c>
      <c r="C3892" s="10" t="str">
        <f t="array" ref="C3892">IFERROR(XLOOKUP(A3892,'Asignacion Feb'!A:A,'Asignacion Feb'!B:B))</f>
        <v>EC-01</v>
      </c>
      <c r="D3892" s="28">
        <v>45695.0</v>
      </c>
      <c r="E3892" s="16" t="s">
        <v>48</v>
      </c>
      <c r="F3892" s="10" t="str">
        <f t="array" ref="F3892">IFERROR(XLOOKUP(E3892,Operadores!A:A,Operadores!B:B))</f>
        <v>MONAL</v>
      </c>
      <c r="G3892" s="16" t="s">
        <v>39</v>
      </c>
      <c r="H3892" s="13">
        <v>20.4273</v>
      </c>
      <c r="I3892" s="18">
        <v>608.97</v>
      </c>
      <c r="J3892" s="15">
        <f t="shared" si="5"/>
        <v>12439.61288</v>
      </c>
      <c r="K3892" s="10" t="str">
        <f t="array" ref="K3892">IFERROR(XLOOKUP(G3892,'Tipo de Carga'!A:A,'Tipo de Carga'!B:B))</f>
        <v>Autoabasto</v>
      </c>
      <c r="L3892" s="10">
        <f t="shared" si="2"/>
        <v>6</v>
      </c>
      <c r="M3892" s="10">
        <f t="shared" si="3"/>
        <v>7</v>
      </c>
      <c r="N3892" s="10">
        <f t="shared" si="4"/>
        <v>2</v>
      </c>
      <c r="O3892" s="10" t="str">
        <f t="array" ref="O3892">IFERROR(XLOOKUP(G3892,'Tipo de Carga'!A:A,'Tipo de Carga'!C:C))</f>
        <v>Diesel</v>
      </c>
    </row>
    <row r="3893">
      <c r="A3893" s="16">
        <v>1892.0</v>
      </c>
      <c r="B3893" s="10" t="str">
        <f t="array" ref="B3893">IFERROR(XLOOKUP(A3893,'Asignacion Feb'!A:A,'Asignacion Feb'!C:C))</f>
        <v>Full Liver</v>
      </c>
      <c r="C3893" s="10" t="str">
        <f t="array" ref="C3893">IFERROR(XLOOKUP(A3893,'Asignacion Feb'!A:A,'Asignacion Feb'!B:B))</f>
        <v>EC-01</v>
      </c>
      <c r="D3893" s="28">
        <v>45695.0</v>
      </c>
      <c r="E3893" s="16" t="s">
        <v>73</v>
      </c>
      <c r="F3893" s="10" t="str">
        <f t="array" ref="F3893">IFERROR(XLOOKUP(E3893,Operadores!A:A,Operadores!B:B))</f>
        <v>CALVI</v>
      </c>
      <c r="G3893" s="16" t="s">
        <v>39</v>
      </c>
      <c r="H3893" s="13">
        <v>20.4273</v>
      </c>
      <c r="I3893" s="18">
        <v>286.21</v>
      </c>
      <c r="J3893" s="15">
        <f t="shared" si="5"/>
        <v>5846.497533</v>
      </c>
      <c r="K3893" s="10" t="str">
        <f t="array" ref="K3893">IFERROR(XLOOKUP(G3893,'Tipo de Carga'!A:A,'Tipo de Carga'!B:B))</f>
        <v>Autoabasto</v>
      </c>
      <c r="L3893" s="10">
        <f t="shared" si="2"/>
        <v>6</v>
      </c>
      <c r="M3893" s="10">
        <f t="shared" si="3"/>
        <v>7</v>
      </c>
      <c r="N3893" s="10">
        <f t="shared" si="4"/>
        <v>2</v>
      </c>
      <c r="O3893" s="10" t="str">
        <f t="array" ref="O3893">IFERROR(XLOOKUP(G3893,'Tipo de Carga'!A:A,'Tipo de Carga'!C:C))</f>
        <v>Diesel</v>
      </c>
    </row>
    <row r="3894">
      <c r="A3894" s="16">
        <v>1762.0</v>
      </c>
      <c r="B3894" s="10" t="str">
        <f t="array" ref="B3894">IFERROR(XLOOKUP(A3894,'Asignacion Feb'!A:A,'Asignacion Feb'!C:C))</f>
        <v>Hisense</v>
      </c>
      <c r="C3894" s="10" t="str">
        <f t="array" ref="C3894">IFERROR(XLOOKUP(A3894,'Asignacion Feb'!A:A,'Asignacion Feb'!B:B))</f>
        <v>EC-02</v>
      </c>
      <c r="D3894" s="28">
        <v>45695.0</v>
      </c>
      <c r="E3894" s="16" t="s">
        <v>188</v>
      </c>
      <c r="F3894" s="10" t="str">
        <f t="array" ref="F3894">IFERROR(XLOOKUP(E3894,Operadores!A:A,Operadores!B:B))</f>
        <v>LOPMA03</v>
      </c>
      <c r="G3894" s="16" t="s">
        <v>39</v>
      </c>
      <c r="H3894" s="13">
        <v>20.4273</v>
      </c>
      <c r="I3894" s="18">
        <v>500.01</v>
      </c>
      <c r="J3894" s="15">
        <f t="shared" si="5"/>
        <v>10213.85427</v>
      </c>
      <c r="K3894" s="10" t="str">
        <f t="array" ref="K3894">IFERROR(XLOOKUP(G3894,'Tipo de Carga'!A:A,'Tipo de Carga'!B:B))</f>
        <v>Autoabasto</v>
      </c>
      <c r="L3894" s="10">
        <f t="shared" si="2"/>
        <v>6</v>
      </c>
      <c r="M3894" s="10">
        <f t="shared" si="3"/>
        <v>7</v>
      </c>
      <c r="N3894" s="10">
        <f t="shared" si="4"/>
        <v>2</v>
      </c>
      <c r="O3894" s="10" t="str">
        <f t="array" ref="O3894">IFERROR(XLOOKUP(G3894,'Tipo de Carga'!A:A,'Tipo de Carga'!C:C))</f>
        <v>Diesel</v>
      </c>
    </row>
    <row r="3895">
      <c r="A3895" s="16">
        <v>2031.0</v>
      </c>
      <c r="B3895" s="10" t="str">
        <f t="array" ref="B3895">IFERROR(XLOOKUP(A3895,'Asignacion Feb'!A:A,'Asignacion Feb'!C:C))</f>
        <v>MeLi Dedicado Merida</v>
      </c>
      <c r="C3895" s="10" t="str">
        <f t="array" ref="C3895">IFERROR(XLOOKUP(A3895,'Asignacion Feb'!A:A,'Asignacion Feb'!B:B))</f>
        <v>EC-05</v>
      </c>
      <c r="D3895" s="28">
        <v>45695.0</v>
      </c>
      <c r="E3895" s="16" t="s">
        <v>239</v>
      </c>
      <c r="F3895" s="10" t="str">
        <f t="array" ref="F3895">IFERROR(XLOOKUP(E3895,Operadores!A:A,Operadores!B:B))</f>
        <v>LEOJUA</v>
      </c>
      <c r="G3895" s="16" t="s">
        <v>39</v>
      </c>
      <c r="H3895" s="13">
        <v>20.4273</v>
      </c>
      <c r="I3895" s="18">
        <v>222.04</v>
      </c>
      <c r="J3895" s="15">
        <f t="shared" si="5"/>
        <v>4535.677692</v>
      </c>
      <c r="K3895" s="10" t="str">
        <f t="array" ref="K3895">IFERROR(XLOOKUP(G3895,'Tipo de Carga'!A:A,'Tipo de Carga'!B:B))</f>
        <v>Autoabasto</v>
      </c>
      <c r="L3895" s="10">
        <f t="shared" si="2"/>
        <v>6</v>
      </c>
      <c r="M3895" s="10">
        <f t="shared" si="3"/>
        <v>7</v>
      </c>
      <c r="N3895" s="10">
        <f t="shared" si="4"/>
        <v>2</v>
      </c>
      <c r="O3895" s="10" t="str">
        <f t="array" ref="O3895">IFERROR(XLOOKUP(G3895,'Tipo de Carga'!A:A,'Tipo de Carga'!C:C))</f>
        <v>Diesel</v>
      </c>
    </row>
    <row r="3896">
      <c r="A3896" s="16">
        <v>1999.0</v>
      </c>
      <c r="B3896" s="10" t="str">
        <f t="array" ref="B3896">IFERROR(XLOOKUP(A3896,'Asignacion Feb'!A:A,'Asignacion Feb'!C:C))</f>
        <v>MeLi Dedicado Merida</v>
      </c>
      <c r="C3896" s="10" t="str">
        <f t="array" ref="C3896">IFERROR(XLOOKUP(A3896,'Asignacion Feb'!A:A,'Asignacion Feb'!B:B))</f>
        <v>EC-05</v>
      </c>
      <c r="D3896" s="28">
        <v>45695.0</v>
      </c>
      <c r="E3896" s="16" t="s">
        <v>88</v>
      </c>
      <c r="F3896" s="10" t="str">
        <f t="array" ref="F3896">IFERROR(XLOOKUP(E3896,Operadores!A:A,Operadores!B:B))</f>
        <v>CAMJOS</v>
      </c>
      <c r="G3896" s="16" t="s">
        <v>39</v>
      </c>
      <c r="H3896" s="13">
        <v>20.4273</v>
      </c>
      <c r="I3896" s="18">
        <v>342.05</v>
      </c>
      <c r="J3896" s="15">
        <f t="shared" si="5"/>
        <v>6987.157965</v>
      </c>
      <c r="K3896" s="10" t="str">
        <f t="array" ref="K3896">IFERROR(XLOOKUP(G3896,'Tipo de Carga'!A:A,'Tipo de Carga'!B:B))</f>
        <v>Autoabasto</v>
      </c>
      <c r="L3896" s="10">
        <f t="shared" si="2"/>
        <v>6</v>
      </c>
      <c r="M3896" s="10">
        <f t="shared" si="3"/>
        <v>7</v>
      </c>
      <c r="N3896" s="10">
        <f t="shared" si="4"/>
        <v>2</v>
      </c>
      <c r="O3896" s="10" t="str">
        <f t="array" ref="O3896">IFERROR(XLOOKUP(G3896,'Tipo de Carga'!A:A,'Tipo de Carga'!C:C))</f>
        <v>Diesel</v>
      </c>
    </row>
    <row r="3897">
      <c r="A3897" s="16">
        <v>2024.0</v>
      </c>
      <c r="B3897" s="10" t="str">
        <f t="array" ref="B3897">IFERROR(XLOOKUP(A3897,'Asignacion Feb'!A:A,'Asignacion Feb'!C:C))</f>
        <v>MeLi Dedicado Merida</v>
      </c>
      <c r="C3897" s="10" t="str">
        <f t="array" ref="C3897">IFERROR(XLOOKUP(A3897,'Asignacion Feb'!A:A,'Asignacion Feb'!B:B))</f>
        <v>EC-05</v>
      </c>
      <c r="D3897" s="28">
        <v>45695.0</v>
      </c>
      <c r="E3897" s="16" t="s">
        <v>113</v>
      </c>
      <c r="F3897" s="10" t="str">
        <f t="array" ref="F3897">IFERROR(XLOOKUP(E3897,Operadores!A:A,Operadores!B:B))</f>
        <v>DELJOS01</v>
      </c>
      <c r="G3897" s="16" t="s">
        <v>39</v>
      </c>
      <c r="H3897" s="13">
        <v>20.4273</v>
      </c>
      <c r="I3897" s="18">
        <v>315.01</v>
      </c>
      <c r="J3897" s="15">
        <f t="shared" si="5"/>
        <v>6434.803773</v>
      </c>
      <c r="K3897" s="10" t="str">
        <f t="array" ref="K3897">IFERROR(XLOOKUP(G3897,'Tipo de Carga'!A:A,'Tipo de Carga'!B:B))</f>
        <v>Autoabasto</v>
      </c>
      <c r="L3897" s="10">
        <f t="shared" si="2"/>
        <v>6</v>
      </c>
      <c r="M3897" s="10">
        <f t="shared" si="3"/>
        <v>7</v>
      </c>
      <c r="N3897" s="10">
        <f t="shared" si="4"/>
        <v>2</v>
      </c>
      <c r="O3897" s="10" t="str">
        <f t="array" ref="O3897">IFERROR(XLOOKUP(G3897,'Tipo de Carga'!A:A,'Tipo de Carga'!C:C))</f>
        <v>Diesel</v>
      </c>
    </row>
    <row r="3898">
      <c r="A3898" s="16">
        <v>2018.0</v>
      </c>
      <c r="B3898" s="10" t="str">
        <f t="array" ref="B3898">IFERROR(XLOOKUP(A3898,'Asignacion Feb'!A:A,'Asignacion Feb'!C:C))</f>
        <v>MeLi Dedicado Merida</v>
      </c>
      <c r="C3898" s="10" t="str">
        <f t="array" ref="C3898">IFERROR(XLOOKUP(A3898,'Asignacion Feb'!A:A,'Asignacion Feb'!B:B))</f>
        <v>EC-05</v>
      </c>
      <c r="D3898" s="28">
        <v>45695.0</v>
      </c>
      <c r="E3898" s="16" t="s">
        <v>205</v>
      </c>
      <c r="F3898" s="10" t="str">
        <f t="array" ref="F3898">IFERROR(XLOOKUP(E3898,Operadores!A:A,Operadores!B:B))</f>
        <v>MACFRA</v>
      </c>
      <c r="G3898" s="16" t="s">
        <v>39</v>
      </c>
      <c r="H3898" s="13">
        <v>20.4273</v>
      </c>
      <c r="I3898" s="18">
        <v>386.17</v>
      </c>
      <c r="J3898" s="15">
        <f t="shared" si="5"/>
        <v>7888.410441</v>
      </c>
      <c r="K3898" s="10" t="str">
        <f t="array" ref="K3898">IFERROR(XLOOKUP(G3898,'Tipo de Carga'!A:A,'Tipo de Carga'!B:B))</f>
        <v>Autoabasto</v>
      </c>
      <c r="L3898" s="10">
        <f t="shared" si="2"/>
        <v>6</v>
      </c>
      <c r="M3898" s="10">
        <f t="shared" si="3"/>
        <v>7</v>
      </c>
      <c r="N3898" s="10">
        <f t="shared" si="4"/>
        <v>2</v>
      </c>
      <c r="O3898" s="10" t="str">
        <f t="array" ref="O3898">IFERROR(XLOOKUP(G3898,'Tipo de Carga'!A:A,'Tipo de Carga'!C:C))</f>
        <v>Diesel</v>
      </c>
    </row>
    <row r="3899">
      <c r="A3899" s="16">
        <v>2012.0</v>
      </c>
      <c r="B3899" s="10" t="str">
        <f t="array" ref="B3899">IFERROR(XLOOKUP(A3899,'Asignacion Feb'!A:A,'Asignacion Feb'!C:C))</f>
        <v>Sayer Sencillo</v>
      </c>
      <c r="C3899" s="10" t="str">
        <f t="array" ref="C3899">IFERROR(XLOOKUP(A3899,'Asignacion Feb'!A:A,'Asignacion Feb'!B:B))</f>
        <v>EC-04</v>
      </c>
      <c r="D3899" s="28">
        <v>45695.0</v>
      </c>
      <c r="E3899" s="19" t="s">
        <v>317</v>
      </c>
      <c r="F3899" s="10" t="str">
        <f t="array" ref="F3899">IFERROR(XLOOKUP(E3899,Operadores!A:A,Operadores!B:B))</f>
        <v>ZUGRO</v>
      </c>
      <c r="G3899" s="16" t="s">
        <v>103</v>
      </c>
      <c r="H3899" s="13">
        <v>26.19</v>
      </c>
      <c r="I3899" s="18">
        <v>381.44</v>
      </c>
      <c r="J3899" s="15">
        <f t="shared" si="5"/>
        <v>9989.9136</v>
      </c>
      <c r="K3899" s="10" t="str">
        <f t="array" ref="K3899">IFERROR(XLOOKUP(G3899,'Tipo de Carga'!A:A,'Tipo de Carga'!B:B))</f>
        <v>Ticket</v>
      </c>
      <c r="L3899" s="10">
        <f t="shared" si="2"/>
        <v>6</v>
      </c>
      <c r="M3899" s="10">
        <f t="shared" si="3"/>
        <v>7</v>
      </c>
      <c r="N3899" s="10">
        <f t="shared" si="4"/>
        <v>2</v>
      </c>
      <c r="O3899" s="10" t="str">
        <f t="array" ref="O3899">IFERROR(XLOOKUP(G3899,'Tipo de Carga'!A:A,'Tipo de Carga'!C:C))</f>
        <v>Diesel</v>
      </c>
    </row>
    <row r="3900">
      <c r="A3900" s="16">
        <v>1992.0</v>
      </c>
      <c r="B3900" s="10" t="str">
        <f t="array" ref="B3900">IFERROR(XLOOKUP(A3900,'Asignacion Feb'!A:A,'Asignacion Feb'!C:C))</f>
        <v>MeLi Dedicado TD</v>
      </c>
      <c r="C3900" s="10" t="str">
        <f t="array" ref="C3900">IFERROR(XLOOKUP(A3900,'Asignacion Feb'!A:A,'Asignacion Feb'!B:B))</f>
        <v>EC-05</v>
      </c>
      <c r="D3900" s="28">
        <v>45695.0</v>
      </c>
      <c r="E3900" s="19" t="s">
        <v>65</v>
      </c>
      <c r="F3900" s="10" t="str">
        <f t="array" ref="F3900">IFERROR(XLOOKUP(E3900,Operadores!A:A,Operadores!B:B))</f>
        <v>HERROD</v>
      </c>
      <c r="G3900" s="16" t="s">
        <v>103</v>
      </c>
      <c r="H3900" s="13">
        <v>26.89</v>
      </c>
      <c r="I3900" s="18">
        <v>446.26</v>
      </c>
      <c r="J3900" s="15">
        <f t="shared" si="5"/>
        <v>11999.9314</v>
      </c>
      <c r="K3900" s="10" t="str">
        <f t="array" ref="K3900">IFERROR(XLOOKUP(G3900,'Tipo de Carga'!A:A,'Tipo de Carga'!B:B))</f>
        <v>Ticket</v>
      </c>
      <c r="L3900" s="10">
        <f t="shared" si="2"/>
        <v>6</v>
      </c>
      <c r="M3900" s="10">
        <f t="shared" si="3"/>
        <v>7</v>
      </c>
      <c r="N3900" s="10">
        <f t="shared" si="4"/>
        <v>2</v>
      </c>
      <c r="O3900" s="10" t="str">
        <f t="array" ref="O3900">IFERROR(XLOOKUP(G3900,'Tipo de Carga'!A:A,'Tipo de Carga'!C:C))</f>
        <v>Diesel</v>
      </c>
    </row>
    <row r="3901">
      <c r="A3901" s="16">
        <v>1808.0</v>
      </c>
      <c r="B3901" s="10" t="str">
        <f t="array" ref="B3901">IFERROR(XLOOKUP(A3901,'Asignacion Feb'!A:A,'Asignacion Feb'!C:C))</f>
        <v>Sayer Full</v>
      </c>
      <c r="C3901" s="10" t="str">
        <f t="array" ref="C3901">IFERROR(XLOOKUP(A3901,'Asignacion Feb'!A:A,'Asignacion Feb'!B:B))</f>
        <v>EC-04</v>
      </c>
      <c r="D3901" s="28">
        <v>45695.0</v>
      </c>
      <c r="E3901" s="19" t="s">
        <v>335</v>
      </c>
      <c r="F3901" s="10" t="str">
        <f t="array" ref="F3901">IFERROR(XLOOKUP(E3901,Operadores!A:A,Operadores!B:B))</f>
        <v>ZAPNO</v>
      </c>
      <c r="G3901" s="16" t="s">
        <v>103</v>
      </c>
      <c r="H3901" s="13">
        <v>26.05</v>
      </c>
      <c r="I3901" s="18">
        <v>171.52</v>
      </c>
      <c r="J3901" s="15">
        <f t="shared" si="5"/>
        <v>4468.096</v>
      </c>
      <c r="K3901" s="10" t="str">
        <f t="array" ref="K3901">IFERROR(XLOOKUP(G3901,'Tipo de Carga'!A:A,'Tipo de Carga'!B:B))</f>
        <v>Ticket</v>
      </c>
      <c r="L3901" s="10">
        <f t="shared" si="2"/>
        <v>6</v>
      </c>
      <c r="M3901" s="10">
        <f t="shared" si="3"/>
        <v>7</v>
      </c>
      <c r="N3901" s="10">
        <f t="shared" si="4"/>
        <v>2</v>
      </c>
      <c r="O3901" s="10" t="str">
        <f t="array" ref="O3901">IFERROR(XLOOKUP(G3901,'Tipo de Carga'!A:A,'Tipo de Carga'!C:C))</f>
        <v>Diesel</v>
      </c>
    </row>
    <row r="3902">
      <c r="A3902" s="16">
        <v>1975.0</v>
      </c>
      <c r="B3902" s="10" t="str">
        <f t="array" ref="B3902">IFERROR(XLOOKUP(A3902,'Asignacion Feb'!A:A,'Asignacion Feb'!C:C))</f>
        <v>Sayer Sencillo</v>
      </c>
      <c r="C3902" s="10" t="str">
        <f t="array" ref="C3902">IFERROR(XLOOKUP(A3902,'Asignacion Feb'!A:A,'Asignacion Feb'!B:B))</f>
        <v>EC-04</v>
      </c>
      <c r="D3902" s="28">
        <v>45695.0</v>
      </c>
      <c r="E3902" s="19" t="s">
        <v>247</v>
      </c>
      <c r="F3902" s="10" t="str">
        <f t="array" ref="F3902">IFERROR(XLOOKUP(E3902,Operadores!A:A,Operadores!B:B))</f>
        <v>SANMAN</v>
      </c>
      <c r="G3902" s="16" t="s">
        <v>103</v>
      </c>
      <c r="H3902" s="13">
        <v>24.79</v>
      </c>
      <c r="I3902" s="18">
        <v>129.08</v>
      </c>
      <c r="J3902" s="15">
        <f t="shared" si="5"/>
        <v>3199.8932</v>
      </c>
      <c r="K3902" s="10" t="str">
        <f t="array" ref="K3902">IFERROR(XLOOKUP(G3902,'Tipo de Carga'!A:A,'Tipo de Carga'!B:B))</f>
        <v>Ticket</v>
      </c>
      <c r="L3902" s="10">
        <f t="shared" si="2"/>
        <v>6</v>
      </c>
      <c r="M3902" s="10">
        <f t="shared" si="3"/>
        <v>7</v>
      </c>
      <c r="N3902" s="10">
        <f t="shared" si="4"/>
        <v>2</v>
      </c>
      <c r="O3902" s="10" t="str">
        <f t="array" ref="O3902">IFERROR(XLOOKUP(G3902,'Tipo de Carga'!A:A,'Tipo de Carga'!C:C))</f>
        <v>Diesel</v>
      </c>
    </row>
    <row r="3903">
      <c r="A3903" s="16">
        <v>1790.0</v>
      </c>
      <c r="B3903" s="10" t="str">
        <f t="array" ref="B3903">IFERROR(XLOOKUP(A3903,'Asignacion Feb'!A:A,'Asignacion Feb'!C:C))</f>
        <v>Sayer Sencillo</v>
      </c>
      <c r="C3903" s="10" t="str">
        <f t="array" ref="C3903">IFERROR(XLOOKUP(A3903,'Asignacion Feb'!A:A,'Asignacion Feb'!B:B))</f>
        <v>EC-04</v>
      </c>
      <c r="D3903" s="28">
        <v>45695.0</v>
      </c>
      <c r="E3903" s="19" t="s">
        <v>272</v>
      </c>
      <c r="F3903" s="10" t="str">
        <f t="array" ref="F3903">IFERROR(XLOOKUP(E3903,Operadores!A:A,Operadores!B:B))</f>
        <v>DEJISR</v>
      </c>
      <c r="G3903" s="16" t="s">
        <v>103</v>
      </c>
      <c r="H3903" s="13">
        <v>24.79</v>
      </c>
      <c r="I3903" s="18">
        <v>193.62</v>
      </c>
      <c r="J3903" s="15">
        <f t="shared" si="5"/>
        <v>4799.8398</v>
      </c>
      <c r="K3903" s="10" t="str">
        <f t="array" ref="K3903">IFERROR(XLOOKUP(G3903,'Tipo de Carga'!A:A,'Tipo de Carga'!B:B))</f>
        <v>Ticket</v>
      </c>
      <c r="L3903" s="10">
        <f t="shared" si="2"/>
        <v>6</v>
      </c>
      <c r="M3903" s="10">
        <f t="shared" si="3"/>
        <v>7</v>
      </c>
      <c r="N3903" s="10">
        <f t="shared" si="4"/>
        <v>2</v>
      </c>
      <c r="O3903" s="10" t="str">
        <f t="array" ref="O3903">IFERROR(XLOOKUP(G3903,'Tipo de Carga'!A:A,'Tipo de Carga'!C:C))</f>
        <v>Diesel</v>
      </c>
    </row>
    <row r="3904">
      <c r="A3904" s="16" t="s">
        <v>456</v>
      </c>
      <c r="B3904" s="10" t="str">
        <f t="array" ref="B3904">IFERROR(XLOOKUP(A3904,'Asignacion Feb'!A:A,'Asignacion Feb'!C:C))</f>
        <v>Sayer Patios y T.</v>
      </c>
      <c r="C3904" s="10" t="str">
        <f t="array" ref="C3904">IFERROR(XLOOKUP(A3904,'Asignacion Feb'!A:A,'Asignacion Feb'!B:B))</f>
        <v>EC-04</v>
      </c>
      <c r="D3904" s="28">
        <v>45695.0</v>
      </c>
      <c r="E3904" s="19" t="s">
        <v>229</v>
      </c>
      <c r="F3904" s="10" t="str">
        <f t="array" ref="F3904">IFERROR(XLOOKUP(E3904,Operadores!A:A,Operadores!B:B))</f>
        <v>TAMDAV</v>
      </c>
      <c r="G3904" s="16" t="s">
        <v>103</v>
      </c>
      <c r="H3904" s="13">
        <v>26.29</v>
      </c>
      <c r="I3904" s="18">
        <v>365.15</v>
      </c>
      <c r="J3904" s="15">
        <f t="shared" si="5"/>
        <v>9599.7935</v>
      </c>
      <c r="K3904" s="10" t="str">
        <f t="array" ref="K3904">IFERROR(XLOOKUP(G3904,'Tipo de Carga'!A:A,'Tipo de Carga'!B:B))</f>
        <v>Ticket</v>
      </c>
      <c r="L3904" s="10">
        <f t="shared" si="2"/>
        <v>6</v>
      </c>
      <c r="M3904" s="10">
        <f t="shared" si="3"/>
        <v>7</v>
      </c>
      <c r="N3904" s="10">
        <f t="shared" si="4"/>
        <v>2</v>
      </c>
      <c r="O3904" s="10" t="str">
        <f t="array" ref="O3904">IFERROR(XLOOKUP(G3904,'Tipo de Carga'!A:A,'Tipo de Carga'!C:C))</f>
        <v>Diesel</v>
      </c>
    </row>
    <row r="3905">
      <c r="A3905" s="16">
        <v>1941.0</v>
      </c>
      <c r="B3905" s="10" t="str">
        <f t="array" ref="B3905">IFERROR(XLOOKUP(A3905,'Asignacion Feb'!A:A,'Asignacion Feb'!C:C))</f>
        <v>Available EC-01</v>
      </c>
      <c r="C3905" s="10" t="str">
        <f t="array" ref="C3905">IFERROR(XLOOKUP(A3905,'Asignacion Feb'!A:A,'Asignacion Feb'!B:B))</f>
        <v>EC-01</v>
      </c>
      <c r="D3905" s="28">
        <v>45695.0</v>
      </c>
      <c r="E3905" s="19" t="s">
        <v>89</v>
      </c>
      <c r="F3905" s="10" t="str">
        <f t="array" ref="F3905">IFERROR(XLOOKUP(E3905,Operadores!A:A,Operadores!B:B))</f>
        <v>QUIULI</v>
      </c>
      <c r="G3905" s="16" t="s">
        <v>103</v>
      </c>
      <c r="H3905" s="13">
        <v>25.99</v>
      </c>
      <c r="I3905" s="18">
        <v>369.37</v>
      </c>
      <c r="J3905" s="15">
        <f t="shared" si="5"/>
        <v>9599.9263</v>
      </c>
      <c r="K3905" s="10" t="str">
        <f t="array" ref="K3905">IFERROR(XLOOKUP(G3905,'Tipo de Carga'!A:A,'Tipo de Carga'!B:B))</f>
        <v>Ticket</v>
      </c>
      <c r="L3905" s="10">
        <f t="shared" si="2"/>
        <v>6</v>
      </c>
      <c r="M3905" s="10">
        <f t="shared" si="3"/>
        <v>7</v>
      </c>
      <c r="N3905" s="10">
        <f t="shared" si="4"/>
        <v>2</v>
      </c>
      <c r="O3905" s="10" t="str">
        <f t="array" ref="O3905">IFERROR(XLOOKUP(G3905,'Tipo de Carga'!A:A,'Tipo de Carga'!C:C))</f>
        <v>Diesel</v>
      </c>
    </row>
    <row r="3906">
      <c r="A3906" s="16">
        <v>1942.0</v>
      </c>
      <c r="B3906" s="10" t="str">
        <f t="array" ref="B3906">IFERROR(XLOOKUP(A3906,'Asignacion Feb'!A:A,'Asignacion Feb'!C:C))</f>
        <v>Available EC-01</v>
      </c>
      <c r="C3906" s="10" t="str">
        <f t="array" ref="C3906">IFERROR(XLOOKUP(A3906,'Asignacion Feb'!A:A,'Asignacion Feb'!B:B))</f>
        <v>EC-01</v>
      </c>
      <c r="D3906" s="28">
        <v>45695.0</v>
      </c>
      <c r="E3906" s="16" t="s">
        <v>311</v>
      </c>
      <c r="F3906" s="10" t="str">
        <f t="array" ref="F3906">IFERROR(XLOOKUP(E3906,Operadores!A:A,Operadores!B:B))</f>
        <v>ESGJOS</v>
      </c>
      <c r="G3906" s="16" t="s">
        <v>103</v>
      </c>
      <c r="H3906" s="13">
        <v>26.99</v>
      </c>
      <c r="I3906" s="18">
        <v>370.5</v>
      </c>
      <c r="J3906" s="15">
        <f t="shared" si="5"/>
        <v>9999.795</v>
      </c>
      <c r="K3906" s="10" t="str">
        <f t="array" ref="K3906">IFERROR(XLOOKUP(G3906,'Tipo de Carga'!A:A,'Tipo de Carga'!B:B))</f>
        <v>Ticket</v>
      </c>
      <c r="L3906" s="10">
        <f t="shared" si="2"/>
        <v>6</v>
      </c>
      <c r="M3906" s="10">
        <f t="shared" si="3"/>
        <v>7</v>
      </c>
      <c r="N3906" s="10">
        <f t="shared" si="4"/>
        <v>2</v>
      </c>
      <c r="O3906" s="10" t="str">
        <f t="array" ref="O3906">IFERROR(XLOOKUP(G3906,'Tipo de Carga'!A:A,'Tipo de Carga'!C:C))</f>
        <v>Diesel</v>
      </c>
    </row>
    <row r="3907">
      <c r="A3907" s="16">
        <v>1901.0</v>
      </c>
      <c r="B3907" s="10" t="str">
        <f t="array" ref="B3907">IFERROR(XLOOKUP(A3907,'Asignacion Feb'!A:A,'Asignacion Feb'!C:C))</f>
        <v>Pipas</v>
      </c>
      <c r="C3907" s="10" t="str">
        <f t="array" ref="C3907">IFERROR(XLOOKUP(A3907,'Asignacion Feb'!A:A,'Asignacion Feb'!B:B))</f>
        <v>EC-02</v>
      </c>
      <c r="D3907" s="28">
        <v>45695.0</v>
      </c>
      <c r="E3907" s="19" t="s">
        <v>343</v>
      </c>
      <c r="F3907" s="10" t="str">
        <f t="array" ref="F3907">IFERROR(XLOOKUP(E3907,Operadores!A:A,Operadores!B:B))</f>
        <v>APODA</v>
      </c>
      <c r="G3907" s="16" t="s">
        <v>103</v>
      </c>
      <c r="H3907" s="13">
        <v>26.16</v>
      </c>
      <c r="I3907" s="18">
        <v>201.0</v>
      </c>
      <c r="J3907" s="15">
        <f t="shared" si="5"/>
        <v>5258.16</v>
      </c>
      <c r="K3907" s="10" t="str">
        <f t="array" ref="K3907">IFERROR(XLOOKUP(G3907,'Tipo de Carga'!A:A,'Tipo de Carga'!B:B))</f>
        <v>Ticket</v>
      </c>
      <c r="L3907" s="10">
        <f t="shared" si="2"/>
        <v>6</v>
      </c>
      <c r="M3907" s="10">
        <f t="shared" si="3"/>
        <v>7</v>
      </c>
      <c r="N3907" s="10">
        <f t="shared" si="4"/>
        <v>2</v>
      </c>
      <c r="O3907" s="10" t="str">
        <f t="array" ref="O3907">IFERROR(XLOOKUP(G3907,'Tipo de Carga'!A:A,'Tipo de Carga'!C:C))</f>
        <v>Diesel</v>
      </c>
    </row>
    <row r="3908">
      <c r="A3908" s="16">
        <v>2072.0</v>
      </c>
      <c r="B3908" s="10" t="str">
        <f t="array" ref="B3908">IFERROR(XLOOKUP(A3908,'Asignacion Feb'!A:A,'Asignacion Feb'!C:C))</f>
        <v>Peñafiel Tecamac</v>
      </c>
      <c r="C3908" s="10" t="str">
        <f t="array" ref="C3908">IFERROR(XLOOKUP(A3908,'Asignacion Feb'!A:A,'Asignacion Feb'!B:B))</f>
        <v>EC-02</v>
      </c>
      <c r="D3908" s="28">
        <v>45695.0</v>
      </c>
      <c r="E3908" s="19" t="s">
        <v>293</v>
      </c>
      <c r="F3908" s="10" t="str">
        <f t="array" ref="F3908">IFERROR(XLOOKUP(E3908,Operadores!A:A,Operadores!B:B))</f>
        <v>RODRO01</v>
      </c>
      <c r="G3908" s="16" t="s">
        <v>103</v>
      </c>
      <c r="H3908" s="13">
        <v>26.49</v>
      </c>
      <c r="I3908" s="18">
        <v>271.8</v>
      </c>
      <c r="J3908" s="15">
        <f t="shared" si="5"/>
        <v>7199.982</v>
      </c>
      <c r="K3908" s="10" t="str">
        <f t="array" ref="K3908">IFERROR(XLOOKUP(G3908,'Tipo de Carga'!A:A,'Tipo de Carga'!B:B))</f>
        <v>Ticket</v>
      </c>
      <c r="L3908" s="10">
        <f t="shared" si="2"/>
        <v>6</v>
      </c>
      <c r="M3908" s="10">
        <f t="shared" si="3"/>
        <v>7</v>
      </c>
      <c r="N3908" s="10">
        <f t="shared" si="4"/>
        <v>2</v>
      </c>
      <c r="O3908" s="10" t="str">
        <f t="array" ref="O3908">IFERROR(XLOOKUP(G3908,'Tipo de Carga'!A:A,'Tipo de Carga'!C:C))</f>
        <v>Diesel</v>
      </c>
    </row>
    <row r="3909">
      <c r="A3909" s="16">
        <v>1791.0</v>
      </c>
      <c r="B3909" s="10" t="str">
        <f t="array" ref="B3909">IFERROR(XLOOKUP(A3909,'Asignacion Feb'!A:A,'Asignacion Feb'!C:C))</f>
        <v>Wm Sencillo</v>
      </c>
      <c r="C3909" s="10" t="str">
        <f t="array" ref="C3909">IFERROR(XLOOKUP(A3909,'Asignacion Feb'!A:A,'Asignacion Feb'!B:B))</f>
        <v>EC-08</v>
      </c>
      <c r="D3909" s="28">
        <v>45695.0</v>
      </c>
      <c r="E3909" s="19" t="s">
        <v>426</v>
      </c>
      <c r="F3909" s="10" t="str">
        <f t="array" ref="F3909">IFERROR(XLOOKUP(E3909,Operadores!A:A,Operadores!B:B))</f>
        <v>VIDJOS</v>
      </c>
      <c r="G3909" s="16" t="s">
        <v>103</v>
      </c>
      <c r="H3909" s="13">
        <v>26.45</v>
      </c>
      <c r="I3909" s="18">
        <v>377.69</v>
      </c>
      <c r="J3909" s="15">
        <f t="shared" si="5"/>
        <v>9989.9005</v>
      </c>
      <c r="K3909" s="10" t="str">
        <f t="array" ref="K3909">IFERROR(XLOOKUP(G3909,'Tipo de Carga'!A:A,'Tipo de Carga'!B:B))</f>
        <v>Ticket</v>
      </c>
      <c r="L3909" s="10">
        <f t="shared" si="2"/>
        <v>6</v>
      </c>
      <c r="M3909" s="10">
        <f t="shared" si="3"/>
        <v>7</v>
      </c>
      <c r="N3909" s="10">
        <f t="shared" si="4"/>
        <v>2</v>
      </c>
      <c r="O3909" s="10" t="str">
        <f t="array" ref="O3909">IFERROR(XLOOKUP(G3909,'Tipo de Carga'!A:A,'Tipo de Carga'!C:C))</f>
        <v>Diesel</v>
      </c>
    </row>
    <row r="3910">
      <c r="A3910" s="16">
        <v>1791.0</v>
      </c>
      <c r="B3910" s="10" t="str">
        <f t="array" ref="B3910">IFERROR(XLOOKUP(A3910,'Asignacion Feb'!A:A,'Asignacion Feb'!C:C))</f>
        <v>Wm Sencillo</v>
      </c>
      <c r="C3910" s="10" t="str">
        <f t="array" ref="C3910">IFERROR(XLOOKUP(A3910,'Asignacion Feb'!A:A,'Asignacion Feb'!B:B))</f>
        <v>EC-08</v>
      </c>
      <c r="D3910" s="28">
        <v>45695.0</v>
      </c>
      <c r="E3910" s="19" t="s">
        <v>426</v>
      </c>
      <c r="F3910" s="10" t="str">
        <f t="array" ref="F3910">IFERROR(XLOOKUP(E3910,Operadores!A:A,Operadores!B:B))</f>
        <v>VIDJOS</v>
      </c>
      <c r="G3910" s="16" t="s">
        <v>103</v>
      </c>
      <c r="H3910" s="13">
        <v>26.45</v>
      </c>
      <c r="I3910" s="18">
        <v>438.94</v>
      </c>
      <c r="J3910" s="15">
        <f t="shared" si="5"/>
        <v>11609.963</v>
      </c>
      <c r="K3910" s="10" t="str">
        <f t="array" ref="K3910">IFERROR(XLOOKUP(G3910,'Tipo de Carga'!A:A,'Tipo de Carga'!B:B))</f>
        <v>Ticket</v>
      </c>
      <c r="L3910" s="10">
        <f t="shared" si="2"/>
        <v>6</v>
      </c>
      <c r="M3910" s="10">
        <f t="shared" si="3"/>
        <v>7</v>
      </c>
      <c r="N3910" s="10">
        <f t="shared" si="4"/>
        <v>2</v>
      </c>
      <c r="O3910" s="10" t="str">
        <f t="array" ref="O3910">IFERROR(XLOOKUP(G3910,'Tipo de Carga'!A:A,'Tipo de Carga'!C:C))</f>
        <v>Diesel</v>
      </c>
    </row>
    <row r="3911">
      <c r="A3911" s="16">
        <v>1932.0</v>
      </c>
      <c r="B3911" s="10" t="str">
        <f t="array" ref="B3911">IFERROR(XLOOKUP(A3911,'Asignacion Feb'!A:A,'Asignacion Feb'!C:C))</f>
        <v>Circuitos</v>
      </c>
      <c r="C3911" s="10" t="str">
        <f t="array" ref="C3911">IFERROR(XLOOKUP(A3911,'Asignacion Feb'!A:A,'Asignacion Feb'!B:B))</f>
        <v>EC-03</v>
      </c>
      <c r="D3911" s="28">
        <v>45695.0</v>
      </c>
      <c r="E3911" s="19" t="s">
        <v>151</v>
      </c>
      <c r="F3911" s="10" t="str">
        <f t="array" ref="F3911">IFERROR(XLOOKUP(E3911,Operadores!A:A,Operadores!B:B))</f>
        <v>FERRI</v>
      </c>
      <c r="G3911" s="16" t="s">
        <v>103</v>
      </c>
      <c r="H3911" s="13">
        <v>26.99</v>
      </c>
      <c r="I3911" s="18">
        <v>266.76</v>
      </c>
      <c r="J3911" s="15">
        <f t="shared" si="5"/>
        <v>7199.8524</v>
      </c>
      <c r="K3911" s="10" t="str">
        <f t="array" ref="K3911">IFERROR(XLOOKUP(G3911,'Tipo de Carga'!A:A,'Tipo de Carga'!B:B))</f>
        <v>Ticket</v>
      </c>
      <c r="L3911" s="10">
        <f t="shared" si="2"/>
        <v>6</v>
      </c>
      <c r="M3911" s="10">
        <f t="shared" si="3"/>
        <v>7</v>
      </c>
      <c r="N3911" s="10">
        <f t="shared" si="4"/>
        <v>2</v>
      </c>
      <c r="O3911" s="10" t="str">
        <f t="array" ref="O3911">IFERROR(XLOOKUP(G3911,'Tipo de Carga'!A:A,'Tipo de Carga'!C:C))</f>
        <v>Diesel</v>
      </c>
    </row>
    <row r="3912">
      <c r="A3912" s="16">
        <v>1942.0</v>
      </c>
      <c r="B3912" s="10" t="str">
        <f t="array" ref="B3912">IFERROR(XLOOKUP(A3912,'Asignacion Feb'!A:A,'Asignacion Feb'!C:C))</f>
        <v>Available EC-01</v>
      </c>
      <c r="C3912" s="10" t="str">
        <f t="array" ref="C3912">IFERROR(XLOOKUP(A3912,'Asignacion Feb'!A:A,'Asignacion Feb'!B:B))</f>
        <v>EC-01</v>
      </c>
      <c r="D3912" s="28">
        <v>45695.0</v>
      </c>
      <c r="E3912" s="16" t="s">
        <v>311</v>
      </c>
      <c r="F3912" s="10" t="str">
        <f t="array" ref="F3912">IFERROR(XLOOKUP(E3912,Operadores!A:A,Operadores!B:B))</f>
        <v>ESGJOS</v>
      </c>
      <c r="G3912" s="16" t="s">
        <v>103</v>
      </c>
      <c r="H3912" s="13">
        <v>27.0</v>
      </c>
      <c r="I3912" s="18">
        <v>74.07</v>
      </c>
      <c r="J3912" s="15">
        <f t="shared" si="5"/>
        <v>1999.89</v>
      </c>
      <c r="K3912" s="10" t="str">
        <f t="array" ref="K3912">IFERROR(XLOOKUP(G3912,'Tipo de Carga'!A:A,'Tipo de Carga'!B:B))</f>
        <v>Ticket</v>
      </c>
      <c r="L3912" s="10">
        <f t="shared" si="2"/>
        <v>6</v>
      </c>
      <c r="M3912" s="10">
        <f t="shared" si="3"/>
        <v>7</v>
      </c>
      <c r="N3912" s="10">
        <f t="shared" si="4"/>
        <v>2</v>
      </c>
      <c r="O3912" s="10" t="str">
        <f t="array" ref="O3912">IFERROR(XLOOKUP(G3912,'Tipo de Carga'!A:A,'Tipo de Carga'!C:C))</f>
        <v>Diesel</v>
      </c>
    </row>
    <row r="3913">
      <c r="A3913" s="16">
        <v>1742.0</v>
      </c>
      <c r="B3913" s="10" t="str">
        <f t="array" ref="B3913">IFERROR(XLOOKUP(A3913,'Asignacion Feb'!A:A,'Asignacion Feb'!C:C))</f>
        <v>Wm Sencillo</v>
      </c>
      <c r="C3913" s="10" t="str">
        <f t="array" ref="C3913">IFERROR(XLOOKUP(A3913,'Asignacion Feb'!A:A,'Asignacion Feb'!B:B))</f>
        <v>EC-08</v>
      </c>
      <c r="D3913" s="28">
        <v>45695.0</v>
      </c>
      <c r="E3913" s="19" t="s">
        <v>414</v>
      </c>
      <c r="F3913" s="10" t="str">
        <f t="array" ref="F3913">IFERROR(XLOOKUP(E3913,Operadores!A:A,Operadores!B:B))</f>
        <v>PENJUA</v>
      </c>
      <c r="G3913" s="16" t="s">
        <v>103</v>
      </c>
      <c r="H3913" s="13">
        <v>26.45</v>
      </c>
      <c r="I3913" s="18">
        <v>519.73</v>
      </c>
      <c r="J3913" s="15">
        <f t="shared" si="5"/>
        <v>13746.8585</v>
      </c>
      <c r="K3913" s="10" t="str">
        <f t="array" ref="K3913">IFERROR(XLOOKUP(G3913,'Tipo de Carga'!A:A,'Tipo de Carga'!B:B))</f>
        <v>Ticket</v>
      </c>
      <c r="L3913" s="10">
        <f t="shared" si="2"/>
        <v>6</v>
      </c>
      <c r="M3913" s="10">
        <f t="shared" si="3"/>
        <v>7</v>
      </c>
      <c r="N3913" s="10">
        <f t="shared" si="4"/>
        <v>2</v>
      </c>
      <c r="O3913" s="10" t="str">
        <f t="array" ref="O3913">IFERROR(XLOOKUP(G3913,'Tipo de Carga'!A:A,'Tipo de Carga'!C:C))</f>
        <v>Diesel</v>
      </c>
    </row>
    <row r="3914">
      <c r="A3914" s="16">
        <v>1887.0</v>
      </c>
      <c r="B3914" s="10" t="str">
        <f t="array" ref="B3914">IFERROR(XLOOKUP(A3914,'Asignacion Feb'!A:A,'Asignacion Feb'!C:C))</f>
        <v>Circuitos</v>
      </c>
      <c r="C3914" s="10" t="str">
        <f t="array" ref="C3914">IFERROR(XLOOKUP(A3914,'Asignacion Feb'!A:A,'Asignacion Feb'!B:B))</f>
        <v>EC-03</v>
      </c>
      <c r="D3914" s="28">
        <v>45696.0</v>
      </c>
      <c r="E3914" s="16" t="s">
        <v>375</v>
      </c>
      <c r="F3914" s="10" t="str">
        <f t="array" ref="F3914">IFERROR(XLOOKUP(E3914,Operadores!A:A,Operadores!B:B))</f>
        <v>NARCA</v>
      </c>
      <c r="G3914" s="16" t="s">
        <v>17</v>
      </c>
      <c r="H3914" s="13">
        <v>19.79799</v>
      </c>
      <c r="I3914" s="18">
        <v>439.0</v>
      </c>
      <c r="J3914" s="15">
        <f t="shared" si="5"/>
        <v>8691.31761</v>
      </c>
      <c r="K3914" s="10" t="str">
        <f t="array" ref="K3914">IFERROR(XLOOKUP(G3914,'Tipo de Carga'!A:A,'Tipo de Carga'!B:B))</f>
        <v>Autoabasto</v>
      </c>
      <c r="L3914" s="10">
        <f t="shared" si="2"/>
        <v>6</v>
      </c>
      <c r="M3914" s="10">
        <f t="shared" si="3"/>
        <v>8</v>
      </c>
      <c r="N3914" s="10">
        <f t="shared" si="4"/>
        <v>2</v>
      </c>
      <c r="O3914" s="10" t="str">
        <f t="array" ref="O3914">IFERROR(XLOOKUP(G3914,'Tipo de Carga'!A:A,'Tipo de Carga'!C:C))</f>
        <v>Diesel</v>
      </c>
    </row>
    <row r="3915">
      <c r="A3915" s="16">
        <v>2069.0</v>
      </c>
      <c r="B3915" s="10" t="str">
        <f t="array" ref="B3915">IFERROR(XLOOKUP(A3915,'Asignacion Feb'!A:A,'Asignacion Feb'!C:C))</f>
        <v>Peñafiel Tecamac</v>
      </c>
      <c r="C3915" s="10" t="str">
        <f t="array" ref="C3915">IFERROR(XLOOKUP(A3915,'Asignacion Feb'!A:A,'Asignacion Feb'!B:B))</f>
        <v>EC-02</v>
      </c>
      <c r="D3915" s="28">
        <v>45696.0</v>
      </c>
      <c r="E3915" s="16" t="s">
        <v>120</v>
      </c>
      <c r="F3915" s="10" t="str">
        <f t="array" ref="F3915">IFERROR(XLOOKUP(E3915,Operadores!A:A,Operadores!B:B))</f>
        <v>VALJUA</v>
      </c>
      <c r="G3915" s="16" t="s">
        <v>17</v>
      </c>
      <c r="H3915" s="13">
        <v>19.79799</v>
      </c>
      <c r="I3915" s="18">
        <v>506.0</v>
      </c>
      <c r="J3915" s="15">
        <f t="shared" si="5"/>
        <v>10017.78294</v>
      </c>
      <c r="K3915" s="10" t="str">
        <f t="array" ref="K3915">IFERROR(XLOOKUP(G3915,'Tipo de Carga'!A:A,'Tipo de Carga'!B:B))</f>
        <v>Autoabasto</v>
      </c>
      <c r="L3915" s="10">
        <f t="shared" si="2"/>
        <v>6</v>
      </c>
      <c r="M3915" s="10">
        <f t="shared" si="3"/>
        <v>8</v>
      </c>
      <c r="N3915" s="10">
        <f t="shared" si="4"/>
        <v>2</v>
      </c>
      <c r="O3915" s="10" t="str">
        <f t="array" ref="O3915">IFERROR(XLOOKUP(G3915,'Tipo de Carga'!A:A,'Tipo de Carga'!C:C))</f>
        <v>Diesel</v>
      </c>
    </row>
    <row r="3916">
      <c r="A3916" s="16">
        <v>2010.0</v>
      </c>
      <c r="B3916" s="10" t="str">
        <f t="array" ref="B3916">IFERROR(XLOOKUP(A3916,'Asignacion Feb'!A:A,'Asignacion Feb'!C:C))</f>
        <v>MeLi asignado SD</v>
      </c>
      <c r="C3916" s="10" t="str">
        <f t="array" ref="C3916">IFERROR(XLOOKUP(A3916,'Asignacion Feb'!A:A,'Asignacion Feb'!B:B))</f>
        <v>EC-05</v>
      </c>
      <c r="D3916" s="28">
        <v>45696.0</v>
      </c>
      <c r="E3916" s="16" t="s">
        <v>175</v>
      </c>
      <c r="F3916" s="10" t="str">
        <f t="array" ref="F3916">IFERROR(XLOOKUP(E3916,Operadores!A:A,Operadores!B:B))</f>
        <v>CHAJE</v>
      </c>
      <c r="G3916" s="16" t="s">
        <v>17</v>
      </c>
      <c r="H3916" s="13">
        <v>19.79799</v>
      </c>
      <c r="I3916" s="18">
        <v>310.0</v>
      </c>
      <c r="J3916" s="15">
        <f t="shared" si="5"/>
        <v>6137.3769</v>
      </c>
      <c r="K3916" s="10" t="str">
        <f t="array" ref="K3916">IFERROR(XLOOKUP(G3916,'Tipo de Carga'!A:A,'Tipo de Carga'!B:B))</f>
        <v>Autoabasto</v>
      </c>
      <c r="L3916" s="10">
        <f t="shared" si="2"/>
        <v>6</v>
      </c>
      <c r="M3916" s="10">
        <f t="shared" si="3"/>
        <v>8</v>
      </c>
      <c r="N3916" s="10">
        <f t="shared" si="4"/>
        <v>2</v>
      </c>
      <c r="O3916" s="10" t="str">
        <f t="array" ref="O3916">IFERROR(XLOOKUP(G3916,'Tipo de Carga'!A:A,'Tipo de Carga'!C:C))</f>
        <v>Diesel</v>
      </c>
    </row>
    <row r="3917">
      <c r="A3917" s="16">
        <v>1897.0</v>
      </c>
      <c r="B3917" s="10" t="str">
        <f t="array" ref="B3917">IFERROR(XLOOKUP(A3917,'Asignacion Feb'!A:A,'Asignacion Feb'!C:C))</f>
        <v>Full Liver</v>
      </c>
      <c r="C3917" s="10" t="str">
        <f t="array" ref="C3917">IFERROR(XLOOKUP(A3917,'Asignacion Feb'!A:A,'Asignacion Feb'!B:B))</f>
        <v>EC-01</v>
      </c>
      <c r="D3917" s="28">
        <v>45696.0</v>
      </c>
      <c r="E3917" s="16" t="s">
        <v>21</v>
      </c>
      <c r="F3917" s="10" t="str">
        <f t="array" ref="F3917">IFERROR(XLOOKUP(E3917,Operadores!A:A,Operadores!B:B))</f>
        <v>RODAR</v>
      </c>
      <c r="G3917" s="16" t="s">
        <v>17</v>
      </c>
      <c r="H3917" s="13">
        <v>19.79799</v>
      </c>
      <c r="I3917" s="18">
        <v>686.0</v>
      </c>
      <c r="J3917" s="15">
        <f t="shared" si="5"/>
        <v>13581.42114</v>
      </c>
      <c r="K3917" s="10" t="str">
        <f t="array" ref="K3917">IFERROR(XLOOKUP(G3917,'Tipo de Carga'!A:A,'Tipo de Carga'!B:B))</f>
        <v>Autoabasto</v>
      </c>
      <c r="L3917" s="10">
        <f t="shared" si="2"/>
        <v>6</v>
      </c>
      <c r="M3917" s="10">
        <f t="shared" si="3"/>
        <v>8</v>
      </c>
      <c r="N3917" s="10">
        <f t="shared" si="4"/>
        <v>2</v>
      </c>
      <c r="O3917" s="10" t="str">
        <f t="array" ref="O3917">IFERROR(XLOOKUP(G3917,'Tipo de Carga'!A:A,'Tipo de Carga'!C:C))</f>
        <v>Diesel</v>
      </c>
    </row>
    <row r="3918">
      <c r="A3918" s="16">
        <v>1988.0</v>
      </c>
      <c r="B3918" s="10" t="str">
        <f t="array" ref="B3918">IFERROR(XLOOKUP(A3918,'Asignacion Feb'!A:A,'Asignacion Feb'!C:C))</f>
        <v>MeLi asignado SD</v>
      </c>
      <c r="C3918" s="10" t="str">
        <f t="array" ref="C3918">IFERROR(XLOOKUP(A3918,'Asignacion Feb'!A:A,'Asignacion Feb'!B:B))</f>
        <v>EC-05</v>
      </c>
      <c r="D3918" s="28">
        <v>45696.0</v>
      </c>
      <c r="E3918" s="16" t="s">
        <v>71</v>
      </c>
      <c r="F3918" s="10" t="str">
        <f t="array" ref="F3918">IFERROR(XLOOKUP(E3918,Operadores!A:A,Operadores!B:B))</f>
        <v>CHAJOE</v>
      </c>
      <c r="G3918" s="16" t="s">
        <v>17</v>
      </c>
      <c r="H3918" s="13">
        <v>19.79799</v>
      </c>
      <c r="I3918" s="18">
        <v>594.0</v>
      </c>
      <c r="J3918" s="15">
        <f t="shared" si="5"/>
        <v>11760.00606</v>
      </c>
      <c r="K3918" s="10" t="str">
        <f t="array" ref="K3918">IFERROR(XLOOKUP(G3918,'Tipo de Carga'!A:A,'Tipo de Carga'!B:B))</f>
        <v>Autoabasto</v>
      </c>
      <c r="L3918" s="10">
        <f t="shared" si="2"/>
        <v>6</v>
      </c>
      <c r="M3918" s="10">
        <f t="shared" si="3"/>
        <v>8</v>
      </c>
      <c r="N3918" s="10">
        <f t="shared" si="4"/>
        <v>2</v>
      </c>
      <c r="O3918" s="10" t="str">
        <f t="array" ref="O3918">IFERROR(XLOOKUP(G3918,'Tipo de Carga'!A:A,'Tipo de Carga'!C:C))</f>
        <v>Diesel</v>
      </c>
    </row>
    <row r="3919">
      <c r="A3919" s="16">
        <v>1953.0</v>
      </c>
      <c r="B3919" s="10" t="str">
        <f t="array" ref="B3919">IFERROR(XLOOKUP(A3919,'Asignacion Feb'!A:A,'Asignacion Feb'!C:C))</f>
        <v>MeLi asignado SD</v>
      </c>
      <c r="C3919" s="10" t="str">
        <f t="array" ref="C3919">IFERROR(XLOOKUP(A3919,'Asignacion Feb'!A:A,'Asignacion Feb'!B:B))</f>
        <v>EC-05</v>
      </c>
      <c r="D3919" s="28">
        <v>45696.0</v>
      </c>
      <c r="E3919" s="16" t="s">
        <v>269</v>
      </c>
      <c r="F3919" s="10" t="str">
        <f t="array" ref="F3919">IFERROR(XLOOKUP(E3919,Operadores!A:A,Operadores!B:B))</f>
        <v>REDJUL</v>
      </c>
      <c r="G3919" s="16" t="s">
        <v>17</v>
      </c>
      <c r="H3919" s="13">
        <v>19.79799</v>
      </c>
      <c r="I3919" s="18">
        <v>320.0</v>
      </c>
      <c r="J3919" s="15">
        <f t="shared" si="5"/>
        <v>6335.3568</v>
      </c>
      <c r="K3919" s="10" t="str">
        <f t="array" ref="K3919">IFERROR(XLOOKUP(G3919,'Tipo de Carga'!A:A,'Tipo de Carga'!B:B))</f>
        <v>Autoabasto</v>
      </c>
      <c r="L3919" s="10">
        <f t="shared" si="2"/>
        <v>6</v>
      </c>
      <c r="M3919" s="10">
        <f t="shared" si="3"/>
        <v>8</v>
      </c>
      <c r="N3919" s="10">
        <f t="shared" si="4"/>
        <v>2</v>
      </c>
      <c r="O3919" s="10" t="str">
        <f t="array" ref="O3919">IFERROR(XLOOKUP(G3919,'Tipo de Carga'!A:A,'Tipo de Carga'!C:C))</f>
        <v>Diesel</v>
      </c>
    </row>
    <row r="3920">
      <c r="A3920" s="16">
        <v>2017.0</v>
      </c>
      <c r="B3920" s="10" t="str">
        <f t="array" ref="B3920">IFERROR(XLOOKUP(A3920,'Asignacion Feb'!A:A,'Asignacion Feb'!C:C))</f>
        <v>MeLi asignado SD</v>
      </c>
      <c r="C3920" s="10" t="str">
        <f t="array" ref="C3920">IFERROR(XLOOKUP(A3920,'Asignacion Feb'!A:A,'Asignacion Feb'!B:B))</f>
        <v>EC-05</v>
      </c>
      <c r="D3920" s="28">
        <v>45696.0</v>
      </c>
      <c r="E3920" s="16" t="s">
        <v>137</v>
      </c>
      <c r="F3920" s="10" t="str">
        <f t="array" ref="F3920">IFERROR(XLOOKUP(E3920,Operadores!A:A,Operadores!B:B))</f>
        <v>CARCRI01</v>
      </c>
      <c r="G3920" s="16" t="s">
        <v>17</v>
      </c>
      <c r="H3920" s="13">
        <v>19.79799</v>
      </c>
      <c r="I3920" s="18">
        <v>285.0</v>
      </c>
      <c r="J3920" s="15">
        <f t="shared" si="5"/>
        <v>5642.42715</v>
      </c>
      <c r="K3920" s="10" t="str">
        <f t="array" ref="K3920">IFERROR(XLOOKUP(G3920,'Tipo de Carga'!A:A,'Tipo de Carga'!B:B))</f>
        <v>Autoabasto</v>
      </c>
      <c r="L3920" s="10">
        <f t="shared" si="2"/>
        <v>6</v>
      </c>
      <c r="M3920" s="10">
        <f t="shared" si="3"/>
        <v>8</v>
      </c>
      <c r="N3920" s="10">
        <f t="shared" si="4"/>
        <v>2</v>
      </c>
      <c r="O3920" s="10" t="str">
        <f t="array" ref="O3920">IFERROR(XLOOKUP(G3920,'Tipo de Carga'!A:A,'Tipo de Carga'!C:C))</f>
        <v>Diesel</v>
      </c>
    </row>
    <row r="3921">
      <c r="A3921" s="16">
        <v>1980.0</v>
      </c>
      <c r="B3921" s="10" t="str">
        <f t="array" ref="B3921">IFERROR(XLOOKUP(A3921,'Asignacion Feb'!A:A,'Asignacion Feb'!C:C))</f>
        <v>MeLi asignado SD</v>
      </c>
      <c r="C3921" s="10" t="str">
        <f t="array" ref="C3921">IFERROR(XLOOKUP(A3921,'Asignacion Feb'!A:A,'Asignacion Feb'!B:B))</f>
        <v>EC-05</v>
      </c>
      <c r="D3921" s="28">
        <v>45696.0</v>
      </c>
      <c r="E3921" s="16" t="s">
        <v>376</v>
      </c>
      <c r="F3921" s="10" t="str">
        <f t="array" ref="F3921">IFERROR(XLOOKUP(E3921,Operadores!A:A,Operadores!B:B))</f>
        <v>ROMJUA</v>
      </c>
      <c r="G3921" s="16" t="s">
        <v>17</v>
      </c>
      <c r="H3921" s="13">
        <v>19.79799</v>
      </c>
      <c r="I3921" s="18">
        <v>294.0</v>
      </c>
      <c r="J3921" s="15">
        <f t="shared" si="5"/>
        <v>5820.60906</v>
      </c>
      <c r="K3921" s="10" t="str">
        <f t="array" ref="K3921">IFERROR(XLOOKUP(G3921,'Tipo de Carga'!A:A,'Tipo de Carga'!B:B))</f>
        <v>Autoabasto</v>
      </c>
      <c r="L3921" s="10">
        <f t="shared" si="2"/>
        <v>6</v>
      </c>
      <c r="M3921" s="10">
        <f t="shared" si="3"/>
        <v>8</v>
      </c>
      <c r="N3921" s="10">
        <f t="shared" si="4"/>
        <v>2</v>
      </c>
      <c r="O3921" s="10" t="str">
        <f t="array" ref="O3921">IFERROR(XLOOKUP(G3921,'Tipo de Carga'!A:A,'Tipo de Carga'!C:C))</f>
        <v>Diesel</v>
      </c>
    </row>
    <row r="3922">
      <c r="A3922" s="16">
        <v>2011.0</v>
      </c>
      <c r="B3922" s="10" t="str">
        <f t="array" ref="B3922">IFERROR(XLOOKUP(A3922,'Asignacion Feb'!A:A,'Asignacion Feb'!C:C))</f>
        <v>MeLi Asignado TD</v>
      </c>
      <c r="C3922" s="10" t="str">
        <f t="array" ref="C3922">IFERROR(XLOOKUP(A3922,'Asignacion Feb'!A:A,'Asignacion Feb'!B:B))</f>
        <v>EC-05</v>
      </c>
      <c r="D3922" s="28">
        <v>45696.0</v>
      </c>
      <c r="E3922" s="16" t="s">
        <v>30</v>
      </c>
      <c r="F3922" s="10" t="str">
        <f t="array" ref="F3922">IFERROR(XLOOKUP(E3922,Operadores!A:A,Operadores!B:B))</f>
        <v>GUEGAB</v>
      </c>
      <c r="G3922" s="16" t="s">
        <v>17</v>
      </c>
      <c r="H3922" s="13">
        <v>19.79799</v>
      </c>
      <c r="I3922" s="18">
        <v>463.0</v>
      </c>
      <c r="J3922" s="15">
        <f t="shared" si="5"/>
        <v>9166.46937</v>
      </c>
      <c r="K3922" s="10" t="str">
        <f t="array" ref="K3922">IFERROR(XLOOKUP(G3922,'Tipo de Carga'!A:A,'Tipo de Carga'!B:B))</f>
        <v>Autoabasto</v>
      </c>
      <c r="L3922" s="10">
        <f t="shared" si="2"/>
        <v>6</v>
      </c>
      <c r="M3922" s="10">
        <f t="shared" si="3"/>
        <v>8</v>
      </c>
      <c r="N3922" s="10">
        <f t="shared" si="4"/>
        <v>2</v>
      </c>
      <c r="O3922" s="10" t="str">
        <f t="array" ref="O3922">IFERROR(XLOOKUP(G3922,'Tipo de Carga'!A:A,'Tipo de Carga'!C:C))</f>
        <v>Diesel</v>
      </c>
    </row>
    <row r="3923">
      <c r="A3923" s="16">
        <v>1947.0</v>
      </c>
      <c r="B3923" s="10" t="str">
        <f t="array" ref="B3923">IFERROR(XLOOKUP(A3923,'Asignacion Feb'!A:A,'Asignacion Feb'!C:C))</f>
        <v>Circuitos</v>
      </c>
      <c r="C3923" s="10" t="str">
        <f t="array" ref="C3923">IFERROR(XLOOKUP(A3923,'Asignacion Feb'!A:A,'Asignacion Feb'!B:B))</f>
        <v>EC-03</v>
      </c>
      <c r="D3923" s="28">
        <v>45696.0</v>
      </c>
      <c r="E3923" s="16" t="s">
        <v>41</v>
      </c>
      <c r="F3923" s="10" t="str">
        <f t="array" ref="F3923">IFERROR(XLOOKUP(E3923,Operadores!A:A,Operadores!B:B))</f>
        <v>DAMOS</v>
      </c>
      <c r="G3923" s="16" t="s">
        <v>17</v>
      </c>
      <c r="H3923" s="13">
        <v>19.79799</v>
      </c>
      <c r="I3923" s="18">
        <v>190.0</v>
      </c>
      <c r="J3923" s="15">
        <f t="shared" si="5"/>
        <v>3761.6181</v>
      </c>
      <c r="K3923" s="10" t="str">
        <f t="array" ref="K3923">IFERROR(XLOOKUP(G3923,'Tipo de Carga'!A:A,'Tipo de Carga'!B:B))</f>
        <v>Autoabasto</v>
      </c>
      <c r="L3923" s="10">
        <f t="shared" si="2"/>
        <v>6</v>
      </c>
      <c r="M3923" s="10">
        <f t="shared" si="3"/>
        <v>8</v>
      </c>
      <c r="N3923" s="10">
        <f t="shared" si="4"/>
        <v>2</v>
      </c>
      <c r="O3923" s="10" t="str">
        <f t="array" ref="O3923">IFERROR(XLOOKUP(G3923,'Tipo de Carga'!A:A,'Tipo de Carga'!C:C))</f>
        <v>Diesel</v>
      </c>
    </row>
    <row r="3924">
      <c r="A3924" s="16">
        <v>1999.0</v>
      </c>
      <c r="B3924" s="10" t="str">
        <f t="array" ref="B3924">IFERROR(XLOOKUP(A3924,'Asignacion Feb'!A:A,'Asignacion Feb'!C:C))</f>
        <v>MeLi Dedicado Merida</v>
      </c>
      <c r="C3924" s="10" t="str">
        <f t="array" ref="C3924">IFERROR(XLOOKUP(A3924,'Asignacion Feb'!A:A,'Asignacion Feb'!B:B))</f>
        <v>EC-05</v>
      </c>
      <c r="D3924" s="28">
        <v>45696.0</v>
      </c>
      <c r="E3924" s="16" t="s">
        <v>88</v>
      </c>
      <c r="F3924" s="10" t="str">
        <f t="array" ref="F3924">IFERROR(XLOOKUP(E3924,Operadores!A:A,Operadores!B:B))</f>
        <v>CAMJOS</v>
      </c>
      <c r="G3924" s="16" t="s">
        <v>17</v>
      </c>
      <c r="H3924" s="13">
        <v>19.79799</v>
      </c>
      <c r="I3924" s="18">
        <v>274.0</v>
      </c>
      <c r="J3924" s="15">
        <f t="shared" si="5"/>
        <v>5424.64926</v>
      </c>
      <c r="K3924" s="10" t="str">
        <f t="array" ref="K3924">IFERROR(XLOOKUP(G3924,'Tipo de Carga'!A:A,'Tipo de Carga'!B:B))</f>
        <v>Autoabasto</v>
      </c>
      <c r="L3924" s="10">
        <f t="shared" si="2"/>
        <v>6</v>
      </c>
      <c r="M3924" s="10">
        <f t="shared" si="3"/>
        <v>8</v>
      </c>
      <c r="N3924" s="10">
        <f t="shared" si="4"/>
        <v>2</v>
      </c>
      <c r="O3924" s="10" t="str">
        <f t="array" ref="O3924">IFERROR(XLOOKUP(G3924,'Tipo de Carga'!A:A,'Tipo de Carga'!C:C))</f>
        <v>Diesel</v>
      </c>
    </row>
    <row r="3925">
      <c r="A3925" s="16">
        <v>1978.0</v>
      </c>
      <c r="B3925" s="10" t="str">
        <f t="array" ref="B3925">IFERROR(XLOOKUP(A3925,'Asignacion Feb'!A:A,'Asignacion Feb'!C:C))</f>
        <v>MeLi asignado SD</v>
      </c>
      <c r="C3925" s="10" t="str">
        <f t="array" ref="C3925">IFERROR(XLOOKUP(A3925,'Asignacion Feb'!A:A,'Asignacion Feb'!B:B))</f>
        <v>EC-05</v>
      </c>
      <c r="D3925" s="28">
        <v>45696.0</v>
      </c>
      <c r="E3925" s="16" t="s">
        <v>390</v>
      </c>
      <c r="F3925" s="10" t="str">
        <f t="array" ref="F3925">IFERROR(XLOOKUP(E3925,Operadores!A:A,Operadores!B:B))</f>
        <v>MALART</v>
      </c>
      <c r="G3925" s="16" t="s">
        <v>17</v>
      </c>
      <c r="H3925" s="13">
        <v>19.79799</v>
      </c>
      <c r="I3925" s="18">
        <v>383.0</v>
      </c>
      <c r="J3925" s="15">
        <f t="shared" si="5"/>
        <v>7582.63017</v>
      </c>
      <c r="K3925" s="10" t="str">
        <f t="array" ref="K3925">IFERROR(XLOOKUP(G3925,'Tipo de Carga'!A:A,'Tipo de Carga'!B:B))</f>
        <v>Autoabasto</v>
      </c>
      <c r="L3925" s="10">
        <f t="shared" si="2"/>
        <v>6</v>
      </c>
      <c r="M3925" s="10">
        <f t="shared" si="3"/>
        <v>8</v>
      </c>
      <c r="N3925" s="10">
        <f t="shared" si="4"/>
        <v>2</v>
      </c>
      <c r="O3925" s="10" t="str">
        <f t="array" ref="O3925">IFERROR(XLOOKUP(G3925,'Tipo de Carga'!A:A,'Tipo de Carga'!C:C))</f>
        <v>Diesel</v>
      </c>
    </row>
    <row r="3926">
      <c r="A3926" s="16">
        <v>2003.0</v>
      </c>
      <c r="B3926" s="10" t="str">
        <f t="array" ref="B3926">IFERROR(XLOOKUP(A3926,'Asignacion Feb'!A:A,'Asignacion Feb'!C:C))</f>
        <v>MeLi Dedicado TD</v>
      </c>
      <c r="C3926" s="10" t="str">
        <f t="array" ref="C3926">IFERROR(XLOOKUP(A3926,'Asignacion Feb'!A:A,'Asignacion Feb'!B:B))</f>
        <v>EC-05</v>
      </c>
      <c r="D3926" s="28">
        <v>45696.0</v>
      </c>
      <c r="E3926" s="16" t="s">
        <v>59</v>
      </c>
      <c r="F3926" s="10" t="str">
        <f t="array" ref="F3926">IFERROR(XLOOKUP(E3926,Operadores!A:A,Operadores!B:B))</f>
        <v>ESCJOR</v>
      </c>
      <c r="G3926" s="16" t="s">
        <v>17</v>
      </c>
      <c r="H3926" s="13">
        <v>19.79799</v>
      </c>
      <c r="I3926" s="18">
        <v>497.0</v>
      </c>
      <c r="J3926" s="15">
        <f t="shared" si="5"/>
        <v>9839.60103</v>
      </c>
      <c r="K3926" s="10" t="str">
        <f t="array" ref="K3926">IFERROR(XLOOKUP(G3926,'Tipo de Carga'!A:A,'Tipo de Carga'!B:B))</f>
        <v>Autoabasto</v>
      </c>
      <c r="L3926" s="10">
        <f t="shared" si="2"/>
        <v>6</v>
      </c>
      <c r="M3926" s="10">
        <f t="shared" si="3"/>
        <v>8</v>
      </c>
      <c r="N3926" s="10">
        <f t="shared" si="4"/>
        <v>2</v>
      </c>
      <c r="O3926" s="10" t="str">
        <f t="array" ref="O3926">IFERROR(XLOOKUP(G3926,'Tipo de Carga'!A:A,'Tipo de Carga'!C:C))</f>
        <v>Diesel</v>
      </c>
    </row>
    <row r="3927">
      <c r="A3927" s="16">
        <v>2072.0</v>
      </c>
      <c r="B3927" s="10" t="str">
        <f t="array" ref="B3927">IFERROR(XLOOKUP(A3927,'Asignacion Feb'!A:A,'Asignacion Feb'!C:C))</f>
        <v>Peñafiel Tecamac</v>
      </c>
      <c r="C3927" s="10" t="str">
        <f t="array" ref="C3927">IFERROR(XLOOKUP(A3927,'Asignacion Feb'!A:A,'Asignacion Feb'!B:B))</f>
        <v>EC-02</v>
      </c>
      <c r="D3927" s="28">
        <v>45696.0</v>
      </c>
      <c r="E3927" s="16" t="s">
        <v>293</v>
      </c>
      <c r="F3927" s="10" t="str">
        <f t="array" ref="F3927">IFERROR(XLOOKUP(E3927,Operadores!A:A,Operadores!B:B))</f>
        <v>RODRO01</v>
      </c>
      <c r="G3927" s="16" t="s">
        <v>17</v>
      </c>
      <c r="H3927" s="13">
        <v>19.79799</v>
      </c>
      <c r="I3927" s="18">
        <v>698.0</v>
      </c>
      <c r="J3927" s="15">
        <f t="shared" si="5"/>
        <v>13818.99702</v>
      </c>
      <c r="K3927" s="10" t="str">
        <f t="array" ref="K3927">IFERROR(XLOOKUP(G3927,'Tipo de Carga'!A:A,'Tipo de Carga'!B:B))</f>
        <v>Autoabasto</v>
      </c>
      <c r="L3927" s="10">
        <f t="shared" si="2"/>
        <v>6</v>
      </c>
      <c r="M3927" s="10">
        <f t="shared" si="3"/>
        <v>8</v>
      </c>
      <c r="N3927" s="10">
        <f t="shared" si="4"/>
        <v>2</v>
      </c>
      <c r="O3927" s="10" t="str">
        <f t="array" ref="O3927">IFERROR(XLOOKUP(G3927,'Tipo de Carga'!A:A,'Tipo de Carga'!C:C))</f>
        <v>Diesel</v>
      </c>
    </row>
    <row r="3928">
      <c r="A3928" s="16">
        <v>2103.0</v>
      </c>
      <c r="B3928" s="10" t="str">
        <f t="array" ref="B3928">IFERROR(XLOOKUP(A3928,'Asignacion Feb'!A:A,'Asignacion Feb'!C:C))</f>
        <v>MeLi Ded Puebla</v>
      </c>
      <c r="C3928" s="10" t="str">
        <f t="array" ref="C3928">IFERROR(XLOOKUP(A3928,'Asignacion Feb'!A:A,'Asignacion Feb'!B:B))</f>
        <v>EC-05</v>
      </c>
      <c r="D3928" s="28">
        <v>45696.0</v>
      </c>
      <c r="E3928" s="16" t="s">
        <v>322</v>
      </c>
      <c r="F3928" s="10" t="str">
        <f t="array" ref="F3928">IFERROR(XLOOKUP(E3928,Operadores!A:A,Operadores!B:B))</f>
        <v>HERRE</v>
      </c>
      <c r="G3928" s="16" t="s">
        <v>17</v>
      </c>
      <c r="H3928" s="13">
        <v>19.79799</v>
      </c>
      <c r="I3928" s="18">
        <v>134.0</v>
      </c>
      <c r="J3928" s="15">
        <f t="shared" si="5"/>
        <v>2652.93066</v>
      </c>
      <c r="K3928" s="10" t="str">
        <f t="array" ref="K3928">IFERROR(XLOOKUP(G3928,'Tipo de Carga'!A:A,'Tipo de Carga'!B:B))</f>
        <v>Autoabasto</v>
      </c>
      <c r="L3928" s="10">
        <f t="shared" si="2"/>
        <v>6</v>
      </c>
      <c r="M3928" s="10">
        <f t="shared" si="3"/>
        <v>8</v>
      </c>
      <c r="N3928" s="10">
        <f t="shared" si="4"/>
        <v>2</v>
      </c>
      <c r="O3928" s="10" t="str">
        <f t="array" ref="O3928">IFERROR(XLOOKUP(G3928,'Tipo de Carga'!A:A,'Tipo de Carga'!C:C))</f>
        <v>Diesel</v>
      </c>
    </row>
    <row r="3929">
      <c r="A3929" s="16">
        <v>1837.0</v>
      </c>
      <c r="B3929" s="10" t="str">
        <f t="array" ref="B3929">IFERROR(XLOOKUP(A3929,'Asignacion Feb'!A:A,'Asignacion Feb'!C:C))</f>
        <v>Liverpool Local</v>
      </c>
      <c r="C3929" s="10" t="str">
        <f t="array" ref="C3929">IFERROR(XLOOKUP(A3929,'Asignacion Feb'!A:A,'Asignacion Feb'!B:B))</f>
        <v>EC-01</v>
      </c>
      <c r="D3929" s="28">
        <v>45696.0</v>
      </c>
      <c r="E3929" s="16" t="s">
        <v>264</v>
      </c>
      <c r="F3929" s="10" t="str">
        <f t="array" ref="F3929">IFERROR(XLOOKUP(E3929,Operadores!A:A,Operadores!B:B))</f>
        <v>GONCES</v>
      </c>
      <c r="G3929" s="16" t="s">
        <v>17</v>
      </c>
      <c r="H3929" s="13">
        <v>19.79799</v>
      </c>
      <c r="I3929" s="18">
        <v>901.0</v>
      </c>
      <c r="J3929" s="15">
        <f t="shared" si="5"/>
        <v>17837.98899</v>
      </c>
      <c r="K3929" s="10" t="str">
        <f t="array" ref="K3929">IFERROR(XLOOKUP(G3929,'Tipo de Carga'!A:A,'Tipo de Carga'!B:B))</f>
        <v>Autoabasto</v>
      </c>
      <c r="L3929" s="10">
        <f t="shared" si="2"/>
        <v>6</v>
      </c>
      <c r="M3929" s="10">
        <f t="shared" si="3"/>
        <v>8</v>
      </c>
      <c r="N3929" s="10">
        <f t="shared" si="4"/>
        <v>2</v>
      </c>
      <c r="O3929" s="10" t="str">
        <f t="array" ref="O3929">IFERROR(XLOOKUP(G3929,'Tipo de Carga'!A:A,'Tipo de Carga'!C:C))</f>
        <v>Diesel</v>
      </c>
    </row>
    <row r="3930">
      <c r="A3930" s="16">
        <v>2014.0</v>
      </c>
      <c r="B3930" s="10" t="str">
        <f t="array" ref="B3930">IFERROR(XLOOKUP(A3930,'Asignacion Feb'!A:A,'Asignacion Feb'!C:C))</f>
        <v>MeLi Asignado TD</v>
      </c>
      <c r="C3930" s="10" t="str">
        <f t="array" ref="C3930">IFERROR(XLOOKUP(A3930,'Asignacion Feb'!A:A,'Asignacion Feb'!B:B))</f>
        <v>EC-05</v>
      </c>
      <c r="D3930" s="28">
        <v>45696.0</v>
      </c>
      <c r="E3930" s="16" t="s">
        <v>75</v>
      </c>
      <c r="F3930" s="10" t="str">
        <f t="array" ref="F3930">IFERROR(XLOOKUP(E3930,Operadores!A:A,Operadores!B:B))</f>
        <v>OLVJUA01</v>
      </c>
      <c r="G3930" s="16" t="s">
        <v>17</v>
      </c>
      <c r="H3930" s="13">
        <v>19.79799</v>
      </c>
      <c r="I3930" s="18">
        <v>550.0</v>
      </c>
      <c r="J3930" s="15">
        <f t="shared" si="5"/>
        <v>10888.8945</v>
      </c>
      <c r="K3930" s="10" t="str">
        <f t="array" ref="K3930">IFERROR(XLOOKUP(G3930,'Tipo de Carga'!A:A,'Tipo de Carga'!B:B))</f>
        <v>Autoabasto</v>
      </c>
      <c r="L3930" s="10">
        <f t="shared" si="2"/>
        <v>6</v>
      </c>
      <c r="M3930" s="10">
        <f t="shared" si="3"/>
        <v>8</v>
      </c>
      <c r="N3930" s="10">
        <f t="shared" si="4"/>
        <v>2</v>
      </c>
      <c r="O3930" s="10" t="str">
        <f t="array" ref="O3930">IFERROR(XLOOKUP(G3930,'Tipo de Carga'!A:A,'Tipo de Carga'!C:C))</f>
        <v>Diesel</v>
      </c>
    </row>
    <row r="3931">
      <c r="A3931" s="16">
        <v>1831.0</v>
      </c>
      <c r="B3931" s="10" t="str">
        <f t="array" ref="B3931">IFERROR(XLOOKUP(A3931,'Asignacion Feb'!A:A,'Asignacion Feb'!C:C))</f>
        <v>Full Liver</v>
      </c>
      <c r="C3931" s="10" t="str">
        <f t="array" ref="C3931">IFERROR(XLOOKUP(A3931,'Asignacion Feb'!A:A,'Asignacion Feb'!B:B))</f>
        <v>EC-01</v>
      </c>
      <c r="D3931" s="28">
        <v>45696.0</v>
      </c>
      <c r="E3931" s="16" t="s">
        <v>444</v>
      </c>
      <c r="F3931" s="10" t="str">
        <f t="array" ref="F3931">IFERROR(XLOOKUP(E3931,Operadores!A:A,Operadores!B:B))</f>
        <v>SANJOS</v>
      </c>
      <c r="G3931" s="16" t="s">
        <v>17</v>
      </c>
      <c r="H3931" s="13">
        <v>19.79799</v>
      </c>
      <c r="I3931" s="18">
        <v>305.0</v>
      </c>
      <c r="J3931" s="15">
        <f t="shared" si="5"/>
        <v>6038.38695</v>
      </c>
      <c r="K3931" s="10" t="str">
        <f t="array" ref="K3931">IFERROR(XLOOKUP(G3931,'Tipo de Carga'!A:A,'Tipo de Carga'!B:B))</f>
        <v>Autoabasto</v>
      </c>
      <c r="L3931" s="10">
        <f t="shared" si="2"/>
        <v>6</v>
      </c>
      <c r="M3931" s="10">
        <f t="shared" si="3"/>
        <v>8</v>
      </c>
      <c r="N3931" s="10">
        <f t="shared" si="4"/>
        <v>2</v>
      </c>
      <c r="O3931" s="10" t="str">
        <f t="array" ref="O3931">IFERROR(XLOOKUP(G3931,'Tipo de Carga'!A:A,'Tipo de Carga'!C:C))</f>
        <v>Diesel</v>
      </c>
    </row>
    <row r="3932">
      <c r="A3932" s="16">
        <v>1851.0</v>
      </c>
      <c r="B3932" s="10" t="str">
        <f t="array" ref="B3932">IFERROR(XLOOKUP(A3932,'Asignacion Feb'!A:A,'Asignacion Feb'!C:C))</f>
        <v>Circuitos</v>
      </c>
      <c r="C3932" s="10" t="str">
        <f t="array" ref="C3932">IFERROR(XLOOKUP(A3932,'Asignacion Feb'!A:A,'Asignacion Feb'!B:B))</f>
        <v>EC-03</v>
      </c>
      <c r="D3932" s="28">
        <v>45696.0</v>
      </c>
      <c r="E3932" s="16" t="s">
        <v>36</v>
      </c>
      <c r="F3932" s="10" t="str">
        <f t="array" ref="F3932">IFERROR(XLOOKUP(E3932,Operadores!A:A,Operadores!B:B))</f>
        <v>ROJFEL</v>
      </c>
      <c r="G3932" s="16" t="s">
        <v>17</v>
      </c>
      <c r="H3932" s="13">
        <v>19.79799</v>
      </c>
      <c r="I3932" s="18">
        <v>454.0</v>
      </c>
      <c r="J3932" s="15">
        <f t="shared" si="5"/>
        <v>8988.28746</v>
      </c>
      <c r="K3932" s="10" t="str">
        <f t="array" ref="K3932">IFERROR(XLOOKUP(G3932,'Tipo de Carga'!A:A,'Tipo de Carga'!B:B))</f>
        <v>Autoabasto</v>
      </c>
      <c r="L3932" s="10">
        <f t="shared" si="2"/>
        <v>6</v>
      </c>
      <c r="M3932" s="10">
        <f t="shared" si="3"/>
        <v>8</v>
      </c>
      <c r="N3932" s="10">
        <f t="shared" si="4"/>
        <v>2</v>
      </c>
      <c r="O3932" s="10" t="str">
        <f t="array" ref="O3932">IFERROR(XLOOKUP(G3932,'Tipo de Carga'!A:A,'Tipo de Carga'!C:C))</f>
        <v>Diesel</v>
      </c>
    </row>
    <row r="3933">
      <c r="A3933" s="16">
        <v>1934.0</v>
      </c>
      <c r="B3933" s="10" t="str">
        <f t="array" ref="B3933">IFERROR(XLOOKUP(A3933,'Asignacion Feb'!A:A,'Asignacion Feb'!C:C))</f>
        <v>Circuitos</v>
      </c>
      <c r="C3933" s="10" t="str">
        <f t="array" ref="C3933">IFERROR(XLOOKUP(A3933,'Asignacion Feb'!A:A,'Asignacion Feb'!B:B))</f>
        <v>EC-03</v>
      </c>
      <c r="D3933" s="28">
        <v>45696.0</v>
      </c>
      <c r="E3933" s="16" t="s">
        <v>298</v>
      </c>
      <c r="F3933" s="10" t="str">
        <f t="array" ref="F3933">IFERROR(XLOOKUP(E3933,Operadores!A:A,Operadores!B:B))</f>
        <v>AVIEN</v>
      </c>
      <c r="G3933" s="16" t="s">
        <v>17</v>
      </c>
      <c r="H3933" s="13">
        <v>19.79799</v>
      </c>
      <c r="I3933" s="18">
        <v>196.0</v>
      </c>
      <c r="J3933" s="15">
        <f t="shared" si="5"/>
        <v>3880.40604</v>
      </c>
      <c r="K3933" s="10" t="str">
        <f t="array" ref="K3933">IFERROR(XLOOKUP(G3933,'Tipo de Carga'!A:A,'Tipo de Carga'!B:B))</f>
        <v>Autoabasto</v>
      </c>
      <c r="L3933" s="10">
        <f t="shared" si="2"/>
        <v>6</v>
      </c>
      <c r="M3933" s="10">
        <f t="shared" si="3"/>
        <v>8</v>
      </c>
      <c r="N3933" s="10">
        <f t="shared" si="4"/>
        <v>2</v>
      </c>
      <c r="O3933" s="10" t="str">
        <f t="array" ref="O3933">IFERROR(XLOOKUP(G3933,'Tipo de Carga'!A:A,'Tipo de Carga'!C:C))</f>
        <v>Diesel</v>
      </c>
    </row>
    <row r="3934">
      <c r="A3934" s="16">
        <v>1793.0</v>
      </c>
      <c r="B3934" s="10" t="str">
        <f t="array" ref="B3934">IFERROR(XLOOKUP(A3934,'Asignacion Feb'!A:A,'Asignacion Feb'!C:C))</f>
        <v>Hisense</v>
      </c>
      <c r="C3934" s="10" t="str">
        <f t="array" ref="C3934">IFERROR(XLOOKUP(A3934,'Asignacion Feb'!A:A,'Asignacion Feb'!B:B))</f>
        <v>EC-02</v>
      </c>
      <c r="D3934" s="28">
        <v>45696.0</v>
      </c>
      <c r="E3934" s="16" t="s">
        <v>230</v>
      </c>
      <c r="F3934" s="10" t="str">
        <f t="array" ref="F3934">IFERROR(XLOOKUP(E3934,Operadores!A:A,Operadores!B:B))</f>
        <v>VARJUAX</v>
      </c>
      <c r="G3934" s="16" t="s">
        <v>17</v>
      </c>
      <c r="H3934" s="13">
        <v>19.7979899999999</v>
      </c>
      <c r="I3934" s="18">
        <v>286.0</v>
      </c>
      <c r="J3934" s="15">
        <f t="shared" si="5"/>
        <v>5662.22514</v>
      </c>
      <c r="K3934" s="10" t="str">
        <f t="array" ref="K3934">IFERROR(XLOOKUP(G3934,'Tipo de Carga'!A:A,'Tipo de Carga'!B:B))</f>
        <v>Autoabasto</v>
      </c>
      <c r="L3934" s="10">
        <f t="shared" si="2"/>
        <v>6</v>
      </c>
      <c r="M3934" s="10">
        <f t="shared" si="3"/>
        <v>8</v>
      </c>
      <c r="N3934" s="10">
        <f t="shared" si="4"/>
        <v>2</v>
      </c>
      <c r="O3934" s="10" t="str">
        <f t="array" ref="O3934">IFERROR(XLOOKUP(G3934,'Tipo de Carga'!A:A,'Tipo de Carga'!C:C))</f>
        <v>Diesel</v>
      </c>
    </row>
    <row r="3935">
      <c r="A3935" s="16">
        <v>1838.0</v>
      </c>
      <c r="B3935" s="10" t="str">
        <f t="array" ref="B3935">IFERROR(XLOOKUP(A3935,'Asignacion Feb'!A:A,'Asignacion Feb'!C:C))</f>
        <v>Liverpool Local</v>
      </c>
      <c r="C3935" s="10" t="str">
        <f t="array" ref="C3935">IFERROR(XLOOKUP(A3935,'Asignacion Feb'!A:A,'Asignacion Feb'!B:B))</f>
        <v>EC-01</v>
      </c>
      <c r="D3935" s="28">
        <v>45696.0</v>
      </c>
      <c r="E3935" s="16" t="s">
        <v>326</v>
      </c>
      <c r="F3935" s="10" t="str">
        <f t="array" ref="F3935">IFERROR(XLOOKUP(E3935,Operadores!A:A,Operadores!B:B))</f>
        <v>CARCRI</v>
      </c>
      <c r="G3935" s="16" t="s">
        <v>17</v>
      </c>
      <c r="H3935" s="13">
        <v>19.7979899999999</v>
      </c>
      <c r="I3935" s="18">
        <v>479.0</v>
      </c>
      <c r="J3935" s="15">
        <f t="shared" si="5"/>
        <v>9483.23721</v>
      </c>
      <c r="K3935" s="10" t="str">
        <f t="array" ref="K3935">IFERROR(XLOOKUP(G3935,'Tipo de Carga'!A:A,'Tipo de Carga'!B:B))</f>
        <v>Autoabasto</v>
      </c>
      <c r="L3935" s="10">
        <f t="shared" si="2"/>
        <v>6</v>
      </c>
      <c r="M3935" s="10">
        <f t="shared" si="3"/>
        <v>8</v>
      </c>
      <c r="N3935" s="10">
        <f t="shared" si="4"/>
        <v>2</v>
      </c>
      <c r="O3935" s="10" t="str">
        <f t="array" ref="O3935">IFERROR(XLOOKUP(G3935,'Tipo de Carga'!A:A,'Tipo de Carga'!C:C))</f>
        <v>Diesel</v>
      </c>
    </row>
    <row r="3936">
      <c r="A3936" s="16">
        <v>2043.0</v>
      </c>
      <c r="B3936" s="10" t="str">
        <f t="array" ref="B3936">IFERROR(XLOOKUP(A3936,'Asignacion Feb'!A:A,'Asignacion Feb'!C:C))</f>
        <v>Liverpool Local</v>
      </c>
      <c r="C3936" s="10" t="str">
        <f t="array" ref="C3936">IFERROR(XLOOKUP(A3936,'Asignacion Feb'!A:A,'Asignacion Feb'!B:B))</f>
        <v>EC-01</v>
      </c>
      <c r="D3936" s="28">
        <v>45696.0</v>
      </c>
      <c r="E3936" s="16" t="s">
        <v>69</v>
      </c>
      <c r="F3936" s="10" t="str">
        <f t="array" ref="F3936">IFERROR(XLOOKUP(E3936,Operadores!A:A,Operadores!B:B))</f>
        <v>GONAL01</v>
      </c>
      <c r="G3936" s="16" t="s">
        <v>17</v>
      </c>
      <c r="H3936" s="13">
        <v>19.7979899999999</v>
      </c>
      <c r="I3936" s="18">
        <v>44.0</v>
      </c>
      <c r="J3936" s="15">
        <f t="shared" si="5"/>
        <v>871.11156</v>
      </c>
      <c r="K3936" s="10" t="str">
        <f t="array" ref="K3936">IFERROR(XLOOKUP(G3936,'Tipo de Carga'!A:A,'Tipo de Carga'!B:B))</f>
        <v>Autoabasto</v>
      </c>
      <c r="L3936" s="10">
        <f t="shared" si="2"/>
        <v>6</v>
      </c>
      <c r="M3936" s="10">
        <f t="shared" si="3"/>
        <v>8</v>
      </c>
      <c r="N3936" s="10">
        <f t="shared" si="4"/>
        <v>2</v>
      </c>
      <c r="O3936" s="10" t="str">
        <f t="array" ref="O3936">IFERROR(XLOOKUP(G3936,'Tipo de Carga'!A:A,'Tipo de Carga'!C:C))</f>
        <v>Diesel</v>
      </c>
    </row>
    <row r="3937">
      <c r="A3937" s="16">
        <v>1727.0</v>
      </c>
      <c r="B3937" s="10" t="str">
        <f t="array" ref="B3937">IFERROR(XLOOKUP(A3937,'Asignacion Feb'!A:A,'Asignacion Feb'!C:C))</f>
        <v>Liverpool Local</v>
      </c>
      <c r="C3937" s="10" t="str">
        <f t="array" ref="C3937">IFERROR(XLOOKUP(A3937,'Asignacion Feb'!A:A,'Asignacion Feb'!B:B))</f>
        <v>EC-01</v>
      </c>
      <c r="D3937" s="28">
        <v>45696.0</v>
      </c>
      <c r="E3937" s="16" t="s">
        <v>204</v>
      </c>
      <c r="F3937" s="10" t="str">
        <f t="array" ref="F3937">IFERROR(XLOOKUP(E3937,Operadores!A:A,Operadores!B:B))</f>
        <v>VERPAN</v>
      </c>
      <c r="G3937" s="16" t="s">
        <v>17</v>
      </c>
      <c r="H3937" s="13">
        <v>19.7979899999999</v>
      </c>
      <c r="I3937" s="18">
        <v>432.0</v>
      </c>
      <c r="J3937" s="15">
        <f t="shared" si="5"/>
        <v>8552.73168</v>
      </c>
      <c r="K3937" s="10" t="str">
        <f t="array" ref="K3937">IFERROR(XLOOKUP(G3937,'Tipo de Carga'!A:A,'Tipo de Carga'!B:B))</f>
        <v>Autoabasto</v>
      </c>
      <c r="L3937" s="10">
        <f t="shared" si="2"/>
        <v>6</v>
      </c>
      <c r="M3937" s="10">
        <f t="shared" si="3"/>
        <v>8</v>
      </c>
      <c r="N3937" s="10">
        <f t="shared" si="4"/>
        <v>2</v>
      </c>
      <c r="O3937" s="10" t="str">
        <f t="array" ref="O3937">IFERROR(XLOOKUP(G3937,'Tipo de Carga'!A:A,'Tipo de Carga'!C:C))</f>
        <v>Diesel</v>
      </c>
    </row>
    <row r="3938">
      <c r="A3938" s="16">
        <v>2035.0</v>
      </c>
      <c r="B3938" s="10" t="str">
        <f t="array" ref="B3938">IFERROR(XLOOKUP(A3938,'Asignacion Feb'!A:A,'Asignacion Feb'!C:C))</f>
        <v>Liverpool Local</v>
      </c>
      <c r="C3938" s="10" t="str">
        <f t="array" ref="C3938">IFERROR(XLOOKUP(A3938,'Asignacion Feb'!A:A,'Asignacion Feb'!B:B))</f>
        <v>EC-01</v>
      </c>
      <c r="D3938" s="28">
        <v>45696.0</v>
      </c>
      <c r="E3938" s="16" t="s">
        <v>141</v>
      </c>
      <c r="F3938" s="10" t="str">
        <f t="array" ref="F3938">IFERROR(XLOOKUP(E3938,Operadores!A:A,Operadores!B:B))</f>
        <v>VELJOR</v>
      </c>
      <c r="G3938" s="16" t="s">
        <v>17</v>
      </c>
      <c r="H3938" s="13">
        <v>19.7979899999999</v>
      </c>
      <c r="I3938" s="18">
        <v>73.0</v>
      </c>
      <c r="J3938" s="15">
        <f t="shared" si="5"/>
        <v>1445.25327</v>
      </c>
      <c r="K3938" s="10" t="str">
        <f t="array" ref="K3938">IFERROR(XLOOKUP(G3938,'Tipo de Carga'!A:A,'Tipo de Carga'!B:B))</f>
        <v>Autoabasto</v>
      </c>
      <c r="L3938" s="10">
        <f t="shared" si="2"/>
        <v>6</v>
      </c>
      <c r="M3938" s="10">
        <f t="shared" si="3"/>
        <v>8</v>
      </c>
      <c r="N3938" s="10">
        <f t="shared" si="4"/>
        <v>2</v>
      </c>
      <c r="O3938" s="10" t="str">
        <f t="array" ref="O3938">IFERROR(XLOOKUP(G3938,'Tipo de Carga'!A:A,'Tipo de Carga'!C:C))</f>
        <v>Diesel</v>
      </c>
    </row>
    <row r="3939">
      <c r="A3939" s="16">
        <v>1996.0</v>
      </c>
      <c r="B3939" s="10" t="str">
        <f t="array" ref="B3939">IFERROR(XLOOKUP(A3939,'Asignacion Feb'!A:A,'Asignacion Feb'!C:C))</f>
        <v>MeLi asignado SD</v>
      </c>
      <c r="C3939" s="10" t="str">
        <f t="array" ref="C3939">IFERROR(XLOOKUP(A3939,'Asignacion Feb'!A:A,'Asignacion Feb'!B:B))</f>
        <v>EC-05</v>
      </c>
      <c r="D3939" s="28">
        <v>45696.0</v>
      </c>
      <c r="E3939" s="16" t="s">
        <v>339</v>
      </c>
      <c r="F3939" s="10" t="str">
        <f t="array" ref="F3939">IFERROR(XLOOKUP(E3939,Operadores!A:A,Operadores!B:B))</f>
        <v>AGUARM</v>
      </c>
      <c r="G3939" s="16" t="s">
        <v>17</v>
      </c>
      <c r="H3939" s="13">
        <v>19.7979899999999</v>
      </c>
      <c r="I3939" s="18">
        <v>287.0</v>
      </c>
      <c r="J3939" s="15">
        <f t="shared" si="5"/>
        <v>5682.02313</v>
      </c>
      <c r="K3939" s="10" t="str">
        <f t="array" ref="K3939">IFERROR(XLOOKUP(G3939,'Tipo de Carga'!A:A,'Tipo de Carga'!B:B))</f>
        <v>Autoabasto</v>
      </c>
      <c r="L3939" s="10">
        <f t="shared" si="2"/>
        <v>6</v>
      </c>
      <c r="M3939" s="10">
        <f t="shared" si="3"/>
        <v>8</v>
      </c>
      <c r="N3939" s="10">
        <f t="shared" si="4"/>
        <v>2</v>
      </c>
      <c r="O3939" s="10" t="str">
        <f t="array" ref="O3939">IFERROR(XLOOKUP(G3939,'Tipo de Carga'!A:A,'Tipo de Carga'!C:C))</f>
        <v>Diesel</v>
      </c>
    </row>
    <row r="3940">
      <c r="A3940" s="16">
        <v>1994.0</v>
      </c>
      <c r="B3940" s="10" t="str">
        <f t="array" ref="B3940">IFERROR(XLOOKUP(A3940,'Asignacion Feb'!A:A,'Asignacion Feb'!C:C))</f>
        <v>MeLi asignado SD</v>
      </c>
      <c r="C3940" s="10" t="str">
        <f t="array" ref="C3940">IFERROR(XLOOKUP(A3940,'Asignacion Feb'!A:A,'Asignacion Feb'!B:B))</f>
        <v>EC-05</v>
      </c>
      <c r="D3940" s="28">
        <v>45696.0</v>
      </c>
      <c r="E3940" s="16" t="s">
        <v>136</v>
      </c>
      <c r="F3940" s="10" t="str">
        <f t="array" ref="F3940">IFERROR(XLOOKUP(E3940,Operadores!A:A,Operadores!B:B))</f>
        <v>MENERNX</v>
      </c>
      <c r="G3940" s="16" t="s">
        <v>17</v>
      </c>
      <c r="H3940" s="13">
        <v>19.7979899999999</v>
      </c>
      <c r="I3940" s="18">
        <v>380.0</v>
      </c>
      <c r="J3940" s="15">
        <f t="shared" si="5"/>
        <v>7523.2362</v>
      </c>
      <c r="K3940" s="10" t="str">
        <f t="array" ref="K3940">IFERROR(XLOOKUP(G3940,'Tipo de Carga'!A:A,'Tipo de Carga'!B:B))</f>
        <v>Autoabasto</v>
      </c>
      <c r="L3940" s="10">
        <f t="shared" si="2"/>
        <v>6</v>
      </c>
      <c r="M3940" s="10">
        <f t="shared" si="3"/>
        <v>8</v>
      </c>
      <c r="N3940" s="10">
        <f t="shared" si="4"/>
        <v>2</v>
      </c>
      <c r="O3940" s="10" t="str">
        <f t="array" ref="O3940">IFERROR(XLOOKUP(G3940,'Tipo de Carga'!A:A,'Tipo de Carga'!C:C))</f>
        <v>Diesel</v>
      </c>
    </row>
    <row r="3941">
      <c r="A3941" s="16">
        <v>2086.0</v>
      </c>
      <c r="B3941" s="10" t="str">
        <f t="array" ref="B3941">IFERROR(XLOOKUP(A3941,'Asignacion Feb'!A:A,'Asignacion Feb'!C:C))</f>
        <v>MeLi asignado SD</v>
      </c>
      <c r="C3941" s="10" t="str">
        <f t="array" ref="C3941">IFERROR(XLOOKUP(A3941,'Asignacion Feb'!A:A,'Asignacion Feb'!B:B))</f>
        <v>EC-05</v>
      </c>
      <c r="D3941" s="28">
        <v>45696.0</v>
      </c>
      <c r="E3941" s="16" t="s">
        <v>139</v>
      </c>
      <c r="F3941" s="10" t="str">
        <f t="array" ref="F3941">IFERROR(XLOOKUP(E3941,Operadores!A:A,Operadores!B:B))</f>
        <v>SOSERN</v>
      </c>
      <c r="G3941" s="16" t="s">
        <v>17</v>
      </c>
      <c r="H3941" s="13">
        <v>19.7979899999999</v>
      </c>
      <c r="I3941" s="18">
        <v>508.0</v>
      </c>
      <c r="J3941" s="15">
        <f t="shared" si="5"/>
        <v>10057.37892</v>
      </c>
      <c r="K3941" s="10" t="str">
        <f t="array" ref="K3941">IFERROR(XLOOKUP(G3941,'Tipo de Carga'!A:A,'Tipo de Carga'!B:B))</f>
        <v>Autoabasto</v>
      </c>
      <c r="L3941" s="10">
        <f t="shared" si="2"/>
        <v>6</v>
      </c>
      <c r="M3941" s="10">
        <f t="shared" si="3"/>
        <v>8</v>
      </c>
      <c r="N3941" s="10">
        <f t="shared" si="4"/>
        <v>2</v>
      </c>
      <c r="O3941" s="10" t="str">
        <f t="array" ref="O3941">IFERROR(XLOOKUP(G3941,'Tipo de Carga'!A:A,'Tipo de Carga'!C:C))</f>
        <v>Diesel</v>
      </c>
    </row>
    <row r="3942">
      <c r="A3942" s="16">
        <v>2087.0</v>
      </c>
      <c r="B3942" s="10" t="str">
        <f t="array" ref="B3942">IFERROR(XLOOKUP(A3942,'Asignacion Feb'!A:A,'Asignacion Feb'!C:C))</f>
        <v>MeLi asignado SD</v>
      </c>
      <c r="C3942" s="10" t="str">
        <f t="array" ref="C3942">IFERROR(XLOOKUP(A3942,'Asignacion Feb'!A:A,'Asignacion Feb'!B:B))</f>
        <v>EC-05</v>
      </c>
      <c r="D3942" s="28">
        <v>45696.0</v>
      </c>
      <c r="E3942" s="16" t="s">
        <v>234</v>
      </c>
      <c r="F3942" s="10" t="str">
        <f t="array" ref="F3942">IFERROR(XLOOKUP(E3942,Operadores!A:A,Operadores!B:B))</f>
        <v>BARPED</v>
      </c>
      <c r="G3942" s="16" t="s">
        <v>17</v>
      </c>
      <c r="H3942" s="13">
        <v>19.7979899999999</v>
      </c>
      <c r="I3942" s="18">
        <v>453.0</v>
      </c>
      <c r="J3942" s="15">
        <f t="shared" si="5"/>
        <v>8968.48947</v>
      </c>
      <c r="K3942" s="10" t="str">
        <f t="array" ref="K3942">IFERROR(XLOOKUP(G3942,'Tipo de Carga'!A:A,'Tipo de Carga'!B:B))</f>
        <v>Autoabasto</v>
      </c>
      <c r="L3942" s="10">
        <f t="shared" si="2"/>
        <v>6</v>
      </c>
      <c r="M3942" s="10">
        <f t="shared" si="3"/>
        <v>8</v>
      </c>
      <c r="N3942" s="10">
        <f t="shared" si="4"/>
        <v>2</v>
      </c>
      <c r="O3942" s="10" t="str">
        <f t="array" ref="O3942">IFERROR(XLOOKUP(G3942,'Tipo de Carga'!A:A,'Tipo de Carga'!C:C))</f>
        <v>Diesel</v>
      </c>
    </row>
    <row r="3943">
      <c r="A3943" s="16">
        <v>1689.0</v>
      </c>
      <c r="B3943" s="10" t="str">
        <f t="array" ref="B3943">IFERROR(XLOOKUP(A3943,'Asignacion Feb'!A:A,'Asignacion Feb'!C:C))</f>
        <v>Pilgrims Tepo</v>
      </c>
      <c r="C3943" s="10" t="str">
        <f t="array" ref="C3943">IFERROR(XLOOKUP(A3943,'Asignacion Feb'!A:A,'Asignacion Feb'!B:B))</f>
        <v>EC-02</v>
      </c>
      <c r="D3943" s="28">
        <v>45696.0</v>
      </c>
      <c r="E3943" s="16" t="s">
        <v>128</v>
      </c>
      <c r="F3943" s="10" t="str">
        <f t="array" ref="F3943">IFERROR(XLOOKUP(E3943,Operadores!A:A,Operadores!B:B))</f>
        <v>SANJOR</v>
      </c>
      <c r="G3943" s="16" t="s">
        <v>17</v>
      </c>
      <c r="H3943" s="13">
        <v>19.7979899999999</v>
      </c>
      <c r="I3943" s="18">
        <v>169.0</v>
      </c>
      <c r="J3943" s="15">
        <f t="shared" si="5"/>
        <v>3345.86031</v>
      </c>
      <c r="K3943" s="10" t="str">
        <f t="array" ref="K3943">IFERROR(XLOOKUP(G3943,'Tipo de Carga'!A:A,'Tipo de Carga'!B:B))</f>
        <v>Autoabasto</v>
      </c>
      <c r="L3943" s="10">
        <f t="shared" si="2"/>
        <v>6</v>
      </c>
      <c r="M3943" s="10">
        <f t="shared" si="3"/>
        <v>8</v>
      </c>
      <c r="N3943" s="10">
        <f t="shared" si="4"/>
        <v>2</v>
      </c>
      <c r="O3943" s="10" t="str">
        <f t="array" ref="O3943">IFERROR(XLOOKUP(G3943,'Tipo de Carga'!A:A,'Tipo de Carga'!C:C))</f>
        <v>Diesel</v>
      </c>
    </row>
    <row r="3944">
      <c r="A3944" s="16">
        <v>1852.0</v>
      </c>
      <c r="B3944" s="10" t="str">
        <f t="array" ref="B3944">IFERROR(XLOOKUP(A3944,'Asignacion Feb'!A:A,'Asignacion Feb'!C:C))</f>
        <v>Circuitos</v>
      </c>
      <c r="C3944" s="10" t="str">
        <f t="array" ref="C3944">IFERROR(XLOOKUP(A3944,'Asignacion Feb'!A:A,'Asignacion Feb'!B:B))</f>
        <v>EC-03</v>
      </c>
      <c r="D3944" s="28">
        <v>45696.0</v>
      </c>
      <c r="E3944" s="16" t="s">
        <v>379</v>
      </c>
      <c r="F3944" s="10" t="str">
        <f t="array" ref="F3944">IFERROR(XLOOKUP(E3944,Operadores!A:A,Operadores!B:B))</f>
        <v>REYALE</v>
      </c>
      <c r="G3944" s="16" t="s">
        <v>17</v>
      </c>
      <c r="H3944" s="13">
        <v>19.7979899999999</v>
      </c>
      <c r="I3944" s="18">
        <v>62.0</v>
      </c>
      <c r="J3944" s="15">
        <f t="shared" si="5"/>
        <v>1227.47538</v>
      </c>
      <c r="K3944" s="10" t="str">
        <f t="array" ref="K3944">IFERROR(XLOOKUP(G3944,'Tipo de Carga'!A:A,'Tipo de Carga'!B:B))</f>
        <v>Autoabasto</v>
      </c>
      <c r="L3944" s="10">
        <f t="shared" si="2"/>
        <v>6</v>
      </c>
      <c r="M3944" s="10">
        <f t="shared" si="3"/>
        <v>8</v>
      </c>
      <c r="N3944" s="10">
        <f t="shared" si="4"/>
        <v>2</v>
      </c>
      <c r="O3944" s="10" t="str">
        <f t="array" ref="O3944">IFERROR(XLOOKUP(G3944,'Tipo de Carga'!A:A,'Tipo de Carga'!C:C))</f>
        <v>Diesel</v>
      </c>
    </row>
    <row r="3945">
      <c r="A3945" s="16">
        <v>1939.0</v>
      </c>
      <c r="B3945" s="10" t="str">
        <f t="array" ref="B3945">IFERROR(XLOOKUP(A3945,'Asignacion Feb'!A:A,'Asignacion Feb'!C:C))</f>
        <v>Full Liver</v>
      </c>
      <c r="C3945" s="10" t="str">
        <f t="array" ref="C3945">IFERROR(XLOOKUP(A3945,'Asignacion Feb'!A:A,'Asignacion Feb'!B:B))</f>
        <v>EC-01</v>
      </c>
      <c r="D3945" s="28">
        <v>45696.0</v>
      </c>
      <c r="E3945" s="16" t="s">
        <v>116</v>
      </c>
      <c r="F3945" s="10" t="str">
        <f t="array" ref="F3945">IFERROR(XLOOKUP(E3945,Operadores!A:A,Operadores!B:B))</f>
        <v>TORBR01</v>
      </c>
      <c r="G3945" s="16" t="s">
        <v>17</v>
      </c>
      <c r="H3945" s="13">
        <v>19.7979899999999</v>
      </c>
      <c r="I3945" s="18">
        <v>569.0</v>
      </c>
      <c r="J3945" s="15">
        <f t="shared" si="5"/>
        <v>11265.05631</v>
      </c>
      <c r="K3945" s="10" t="str">
        <f t="array" ref="K3945">IFERROR(XLOOKUP(G3945,'Tipo de Carga'!A:A,'Tipo de Carga'!B:B))</f>
        <v>Autoabasto</v>
      </c>
      <c r="L3945" s="10">
        <f t="shared" si="2"/>
        <v>6</v>
      </c>
      <c r="M3945" s="10">
        <f t="shared" si="3"/>
        <v>8</v>
      </c>
      <c r="N3945" s="10">
        <f t="shared" si="4"/>
        <v>2</v>
      </c>
      <c r="O3945" s="10" t="str">
        <f t="array" ref="O3945">IFERROR(XLOOKUP(G3945,'Tipo de Carga'!A:A,'Tipo de Carga'!C:C))</f>
        <v>Diesel</v>
      </c>
    </row>
    <row r="3946">
      <c r="A3946" s="16">
        <v>1955.0</v>
      </c>
      <c r="B3946" s="10" t="str">
        <f t="array" ref="B3946">IFERROR(XLOOKUP(A3946,'Asignacion Feb'!A:A,'Asignacion Feb'!C:C))</f>
        <v>Circuitos</v>
      </c>
      <c r="C3946" s="10" t="str">
        <f t="array" ref="C3946">IFERROR(XLOOKUP(A3946,'Asignacion Feb'!A:A,'Asignacion Feb'!B:B))</f>
        <v>EC-03</v>
      </c>
      <c r="D3946" s="28">
        <v>45696.0</v>
      </c>
      <c r="E3946" s="16" t="s">
        <v>329</v>
      </c>
      <c r="F3946" s="10" t="str">
        <f t="array" ref="F3946">IFERROR(XLOOKUP(E3946,Operadores!A:A,Operadores!B:B))</f>
        <v>MOZPEDX</v>
      </c>
      <c r="G3946" s="16" t="s">
        <v>17</v>
      </c>
      <c r="H3946" s="13">
        <v>19.7979899999999</v>
      </c>
      <c r="I3946" s="18">
        <v>225.0</v>
      </c>
      <c r="J3946" s="15">
        <f t="shared" si="5"/>
        <v>4454.54775</v>
      </c>
      <c r="K3946" s="10" t="str">
        <f t="array" ref="K3946">IFERROR(XLOOKUP(G3946,'Tipo de Carga'!A:A,'Tipo de Carga'!B:B))</f>
        <v>Autoabasto</v>
      </c>
      <c r="L3946" s="10">
        <f t="shared" si="2"/>
        <v>6</v>
      </c>
      <c r="M3946" s="10">
        <f t="shared" si="3"/>
        <v>8</v>
      </c>
      <c r="N3946" s="10">
        <f t="shared" si="4"/>
        <v>2</v>
      </c>
      <c r="O3946" s="10" t="str">
        <f t="array" ref="O3946">IFERROR(XLOOKUP(G3946,'Tipo de Carga'!A:A,'Tipo de Carga'!C:C))</f>
        <v>Diesel</v>
      </c>
    </row>
    <row r="3947">
      <c r="A3947" s="16">
        <v>2099.0</v>
      </c>
      <c r="B3947" s="10" t="str">
        <f t="array" ref="B3947">IFERROR(XLOOKUP(A3947,'Asignacion Feb'!A:A,'Asignacion Feb'!C:C))</f>
        <v>MeLi asignado SD</v>
      </c>
      <c r="C3947" s="10" t="str">
        <f t="array" ref="C3947">IFERROR(XLOOKUP(A3947,'Asignacion Feb'!A:A,'Asignacion Feb'!B:B))</f>
        <v>EC-05</v>
      </c>
      <c r="D3947" s="28">
        <v>45696.0</v>
      </c>
      <c r="E3947" s="16" t="s">
        <v>457</v>
      </c>
      <c r="F3947" s="10" t="str">
        <f t="array" ref="F3947">IFERROR(XLOOKUP(E3947,Operadores!A:A,Operadores!B:B))</f>
        <v>DIAOSC</v>
      </c>
      <c r="G3947" s="16" t="s">
        <v>17</v>
      </c>
      <c r="H3947" s="13">
        <v>19.7979899999999</v>
      </c>
      <c r="I3947" s="18">
        <v>422.0</v>
      </c>
      <c r="J3947" s="15">
        <f t="shared" si="5"/>
        <v>8354.75178</v>
      </c>
      <c r="K3947" s="10" t="str">
        <f t="array" ref="K3947">IFERROR(XLOOKUP(G3947,'Tipo de Carga'!A:A,'Tipo de Carga'!B:B))</f>
        <v>Autoabasto</v>
      </c>
      <c r="L3947" s="10">
        <f t="shared" si="2"/>
        <v>6</v>
      </c>
      <c r="M3947" s="10">
        <f t="shared" si="3"/>
        <v>8</v>
      </c>
      <c r="N3947" s="10">
        <f t="shared" si="4"/>
        <v>2</v>
      </c>
      <c r="O3947" s="10" t="str">
        <f t="array" ref="O3947">IFERROR(XLOOKUP(G3947,'Tipo de Carga'!A:A,'Tipo de Carga'!C:C))</f>
        <v>Diesel</v>
      </c>
    </row>
    <row r="3948">
      <c r="A3948" s="16">
        <v>1748.0</v>
      </c>
      <c r="B3948" s="10" t="str">
        <f t="array" ref="B3948">IFERROR(XLOOKUP(A3948,'Asignacion Feb'!A:A,'Asignacion Feb'!C:C))</f>
        <v>Liverpool Local</v>
      </c>
      <c r="C3948" s="10" t="str">
        <f t="array" ref="C3948">IFERROR(XLOOKUP(A3948,'Asignacion Feb'!A:A,'Asignacion Feb'!B:B))</f>
        <v>EC-01</v>
      </c>
      <c r="D3948" s="28">
        <v>45696.0</v>
      </c>
      <c r="E3948" s="16" t="s">
        <v>458</v>
      </c>
      <c r="F3948" s="10" t="str">
        <f t="array" ref="F3948">IFERROR(XLOOKUP(E3948,Operadores!A:A,Operadores!B:B))</f>
        <v>REYRUB</v>
      </c>
      <c r="G3948" s="16" t="s">
        <v>17</v>
      </c>
      <c r="H3948" s="13">
        <v>19.7979899999999</v>
      </c>
      <c r="I3948" s="18">
        <v>480.0</v>
      </c>
      <c r="J3948" s="15">
        <f t="shared" si="5"/>
        <v>9503.0352</v>
      </c>
      <c r="K3948" s="10" t="str">
        <f t="array" ref="K3948">IFERROR(XLOOKUP(G3948,'Tipo de Carga'!A:A,'Tipo de Carga'!B:B))</f>
        <v>Autoabasto</v>
      </c>
      <c r="L3948" s="10">
        <f t="shared" si="2"/>
        <v>6</v>
      </c>
      <c r="M3948" s="10">
        <f t="shared" si="3"/>
        <v>8</v>
      </c>
      <c r="N3948" s="10">
        <f t="shared" si="4"/>
        <v>2</v>
      </c>
      <c r="O3948" s="10" t="str">
        <f t="array" ref="O3948">IFERROR(XLOOKUP(G3948,'Tipo de Carga'!A:A,'Tipo de Carga'!C:C))</f>
        <v>Diesel</v>
      </c>
    </row>
    <row r="3949">
      <c r="A3949" s="16">
        <v>2099.0</v>
      </c>
      <c r="B3949" s="10" t="str">
        <f t="array" ref="B3949">IFERROR(XLOOKUP(A3949,'Asignacion Feb'!A:A,'Asignacion Feb'!C:C))</f>
        <v>MeLi asignado SD</v>
      </c>
      <c r="C3949" s="10" t="str">
        <f t="array" ref="C3949">IFERROR(XLOOKUP(A3949,'Asignacion Feb'!A:A,'Asignacion Feb'!B:B))</f>
        <v>EC-05</v>
      </c>
      <c r="D3949" s="28">
        <v>45696.0</v>
      </c>
      <c r="E3949" s="16" t="s">
        <v>457</v>
      </c>
      <c r="F3949" s="10" t="str">
        <f t="array" ref="F3949">IFERROR(XLOOKUP(E3949,Operadores!A:A,Operadores!B:B))</f>
        <v>DIAOSC</v>
      </c>
      <c r="G3949" s="16" t="s">
        <v>17</v>
      </c>
      <c r="H3949" s="13">
        <v>19.7979899999999</v>
      </c>
      <c r="I3949" s="18">
        <v>0.0</v>
      </c>
      <c r="J3949" s="15">
        <f t="shared" si="5"/>
        <v>0</v>
      </c>
      <c r="K3949" s="10" t="str">
        <f t="array" ref="K3949">IFERROR(XLOOKUP(G3949,'Tipo de Carga'!A:A,'Tipo de Carga'!B:B))</f>
        <v>Autoabasto</v>
      </c>
      <c r="L3949" s="10">
        <f t="shared" si="2"/>
        <v>6</v>
      </c>
      <c r="M3949" s="10">
        <f t="shared" si="3"/>
        <v>8</v>
      </c>
      <c r="N3949" s="10">
        <f t="shared" si="4"/>
        <v>2</v>
      </c>
      <c r="O3949" s="10" t="str">
        <f t="array" ref="O3949">IFERROR(XLOOKUP(G3949,'Tipo de Carga'!A:A,'Tipo de Carga'!C:C))</f>
        <v>Diesel</v>
      </c>
    </row>
    <row r="3950">
      <c r="A3950" s="16">
        <v>1992.0</v>
      </c>
      <c r="B3950" s="10" t="str">
        <f t="array" ref="B3950">IFERROR(XLOOKUP(A3950,'Asignacion Feb'!A:A,'Asignacion Feb'!C:C))</f>
        <v>MeLi Dedicado TD</v>
      </c>
      <c r="C3950" s="10" t="str">
        <f t="array" ref="C3950">IFERROR(XLOOKUP(A3950,'Asignacion Feb'!A:A,'Asignacion Feb'!B:B))</f>
        <v>EC-05</v>
      </c>
      <c r="D3950" s="28">
        <v>45696.0</v>
      </c>
      <c r="E3950" s="16" t="s">
        <v>44</v>
      </c>
      <c r="F3950" s="10" t="str">
        <f t="array" ref="F3950">IFERROR(XLOOKUP(E3950,Operadores!A:A,Operadores!B:B))</f>
        <v>BONAR</v>
      </c>
      <c r="G3950" s="16" t="s">
        <v>17</v>
      </c>
      <c r="H3950" s="13">
        <v>19.7979899999998</v>
      </c>
      <c r="I3950" s="18">
        <v>512.0</v>
      </c>
      <c r="J3950" s="15">
        <f t="shared" si="5"/>
        <v>10136.57088</v>
      </c>
      <c r="K3950" s="10" t="str">
        <f t="array" ref="K3950">IFERROR(XLOOKUP(G3950,'Tipo de Carga'!A:A,'Tipo de Carga'!B:B))</f>
        <v>Autoabasto</v>
      </c>
      <c r="L3950" s="10">
        <f t="shared" si="2"/>
        <v>6</v>
      </c>
      <c r="M3950" s="10">
        <f t="shared" si="3"/>
        <v>8</v>
      </c>
      <c r="N3950" s="10">
        <f t="shared" si="4"/>
        <v>2</v>
      </c>
      <c r="O3950" s="10" t="str">
        <f t="array" ref="O3950">IFERROR(XLOOKUP(G3950,'Tipo de Carga'!A:A,'Tipo de Carga'!C:C))</f>
        <v>Diesel</v>
      </c>
    </row>
    <row r="3951">
      <c r="A3951" s="16">
        <v>2104.0</v>
      </c>
      <c r="B3951" s="10" t="str">
        <f t="array" ref="B3951">IFERROR(XLOOKUP(A3951,'Asignacion Feb'!A:A,'Asignacion Feb'!C:C))</f>
        <v>MeLi asignado SD</v>
      </c>
      <c r="C3951" s="10" t="str">
        <f t="array" ref="C3951">IFERROR(XLOOKUP(A3951,'Asignacion Feb'!A:A,'Asignacion Feb'!B:B))</f>
        <v>EC-05</v>
      </c>
      <c r="D3951" s="28">
        <v>45696.0</v>
      </c>
      <c r="E3951" s="16" t="s">
        <v>133</v>
      </c>
      <c r="F3951" s="10" t="str">
        <f t="array" ref="F3951">IFERROR(XLOOKUP(E3951,Operadores!A:A,Operadores!B:B))</f>
        <v>GUTBE</v>
      </c>
      <c r="G3951" s="16" t="s">
        <v>17</v>
      </c>
      <c r="H3951" s="13">
        <v>19.7979899999998</v>
      </c>
      <c r="I3951" s="18">
        <v>588.0</v>
      </c>
      <c r="J3951" s="15">
        <f t="shared" si="5"/>
        <v>11641.21812</v>
      </c>
      <c r="K3951" s="10" t="str">
        <f t="array" ref="K3951">IFERROR(XLOOKUP(G3951,'Tipo de Carga'!A:A,'Tipo de Carga'!B:B))</f>
        <v>Autoabasto</v>
      </c>
      <c r="L3951" s="10">
        <f t="shared" si="2"/>
        <v>6</v>
      </c>
      <c r="M3951" s="10">
        <f t="shared" si="3"/>
        <v>8</v>
      </c>
      <c r="N3951" s="10">
        <f t="shared" si="4"/>
        <v>2</v>
      </c>
      <c r="O3951" s="10" t="str">
        <f t="array" ref="O3951">IFERROR(XLOOKUP(G3951,'Tipo de Carga'!A:A,'Tipo de Carga'!C:C))</f>
        <v>Diesel</v>
      </c>
    </row>
    <row r="3952">
      <c r="A3952" s="16">
        <v>1933.0</v>
      </c>
      <c r="B3952" s="10" t="str">
        <f t="array" ref="B3952">IFERROR(XLOOKUP(A3952,'Asignacion Feb'!A:A,'Asignacion Feb'!C:C))</f>
        <v>Circuitos</v>
      </c>
      <c r="C3952" s="10" t="str">
        <f t="array" ref="C3952">IFERROR(XLOOKUP(A3952,'Asignacion Feb'!A:A,'Asignacion Feb'!B:B))</f>
        <v>EC-03</v>
      </c>
      <c r="D3952" s="28">
        <v>45696.0</v>
      </c>
      <c r="E3952" s="16" t="s">
        <v>87</v>
      </c>
      <c r="F3952" s="10" t="str">
        <f t="array" ref="F3952">IFERROR(XLOOKUP(E3952,Operadores!A:A,Operadores!B:B))</f>
        <v>OLIMAR01</v>
      </c>
      <c r="G3952" s="16" t="s">
        <v>17</v>
      </c>
      <c r="H3952" s="13">
        <v>19.7979899999998</v>
      </c>
      <c r="I3952" s="18">
        <v>404.0</v>
      </c>
      <c r="J3952" s="15">
        <f t="shared" si="5"/>
        <v>7998.38796</v>
      </c>
      <c r="K3952" s="10" t="str">
        <f t="array" ref="K3952">IFERROR(XLOOKUP(G3952,'Tipo de Carga'!A:A,'Tipo de Carga'!B:B))</f>
        <v>Autoabasto</v>
      </c>
      <c r="L3952" s="10">
        <f t="shared" si="2"/>
        <v>6</v>
      </c>
      <c r="M3952" s="10">
        <f t="shared" si="3"/>
        <v>8</v>
      </c>
      <c r="N3952" s="10">
        <f t="shared" si="4"/>
        <v>2</v>
      </c>
      <c r="O3952" s="10" t="str">
        <f t="array" ref="O3952">IFERROR(XLOOKUP(G3952,'Tipo de Carga'!A:A,'Tipo de Carga'!C:C))</f>
        <v>Diesel</v>
      </c>
    </row>
    <row r="3953">
      <c r="A3953" s="16">
        <v>1697.0</v>
      </c>
      <c r="B3953" s="10" t="str">
        <f t="array" ref="B3953">IFERROR(XLOOKUP(A3953,'Asignacion Feb'!A:A,'Asignacion Feb'!C:C))</f>
        <v>Pilgrims Tepo</v>
      </c>
      <c r="C3953" s="10" t="str">
        <f t="array" ref="C3953">IFERROR(XLOOKUP(A3953,'Asignacion Feb'!A:A,'Asignacion Feb'!B:B))</f>
        <v>EC-02</v>
      </c>
      <c r="D3953" s="28">
        <v>45696.0</v>
      </c>
      <c r="E3953" s="16" t="s">
        <v>129</v>
      </c>
      <c r="F3953" s="10" t="str">
        <f t="array" ref="F3953">IFERROR(XLOOKUP(E3953,Operadores!A:A,Operadores!B:B))</f>
        <v>SANKEV</v>
      </c>
      <c r="G3953" s="16" t="s">
        <v>17</v>
      </c>
      <c r="H3953" s="13">
        <v>19.7979899999998</v>
      </c>
      <c r="I3953" s="18">
        <v>61.0</v>
      </c>
      <c r="J3953" s="15">
        <f t="shared" si="5"/>
        <v>1207.67739</v>
      </c>
      <c r="K3953" s="10" t="str">
        <f t="array" ref="K3953">IFERROR(XLOOKUP(G3953,'Tipo de Carga'!A:A,'Tipo de Carga'!B:B))</f>
        <v>Autoabasto</v>
      </c>
      <c r="L3953" s="10">
        <f t="shared" si="2"/>
        <v>6</v>
      </c>
      <c r="M3953" s="10">
        <f t="shared" si="3"/>
        <v>8</v>
      </c>
      <c r="N3953" s="10">
        <f t="shared" si="4"/>
        <v>2</v>
      </c>
      <c r="O3953" s="10" t="str">
        <f t="array" ref="O3953">IFERROR(XLOOKUP(G3953,'Tipo de Carga'!A:A,'Tipo de Carga'!C:C))</f>
        <v>Diesel</v>
      </c>
    </row>
    <row r="3954">
      <c r="A3954" s="16">
        <v>1943.0</v>
      </c>
      <c r="B3954" s="10" t="str">
        <f t="array" ref="B3954">IFERROR(XLOOKUP(A3954,'Asignacion Feb'!A:A,'Asignacion Feb'!C:C))</f>
        <v>Circuitos</v>
      </c>
      <c r="C3954" s="10" t="str">
        <f t="array" ref="C3954">IFERROR(XLOOKUP(A3954,'Asignacion Feb'!A:A,'Asignacion Feb'!B:B))</f>
        <v>EC-03</v>
      </c>
      <c r="D3954" s="28">
        <v>45696.0</v>
      </c>
      <c r="E3954" s="16" t="s">
        <v>318</v>
      </c>
      <c r="F3954" s="10" t="str">
        <f t="array" ref="F3954">IFERROR(XLOOKUP(E3954,Operadores!A:A,Operadores!B:B))</f>
        <v>RODRAU01</v>
      </c>
      <c r="G3954" s="16" t="s">
        <v>17</v>
      </c>
      <c r="H3954" s="13">
        <v>19.7979899999998</v>
      </c>
      <c r="I3954" s="18">
        <v>379.0</v>
      </c>
      <c r="J3954" s="15">
        <f t="shared" si="5"/>
        <v>7503.43821</v>
      </c>
      <c r="K3954" s="10" t="str">
        <f t="array" ref="K3954">IFERROR(XLOOKUP(G3954,'Tipo de Carga'!A:A,'Tipo de Carga'!B:B))</f>
        <v>Autoabasto</v>
      </c>
      <c r="L3954" s="10">
        <f t="shared" si="2"/>
        <v>6</v>
      </c>
      <c r="M3954" s="10">
        <f t="shared" si="3"/>
        <v>8</v>
      </c>
      <c r="N3954" s="10">
        <f t="shared" si="4"/>
        <v>2</v>
      </c>
      <c r="O3954" s="10" t="str">
        <f t="array" ref="O3954">IFERROR(XLOOKUP(G3954,'Tipo de Carga'!A:A,'Tipo de Carga'!C:C))</f>
        <v>Diesel</v>
      </c>
    </row>
    <row r="3955">
      <c r="A3955" s="16">
        <v>1731.0</v>
      </c>
      <c r="B3955" s="10" t="str">
        <f t="array" ref="B3955">IFERROR(XLOOKUP(A3955,'Asignacion Feb'!A:A,'Asignacion Feb'!C:C))</f>
        <v>Pilgrims Tepo</v>
      </c>
      <c r="C3955" s="10" t="str">
        <f t="array" ref="C3955">IFERROR(XLOOKUP(A3955,'Asignacion Feb'!A:A,'Asignacion Feb'!B:B))</f>
        <v>EC-02</v>
      </c>
      <c r="D3955" s="28">
        <v>45696.0</v>
      </c>
      <c r="E3955" s="16" t="s">
        <v>270</v>
      </c>
      <c r="F3955" s="10" t="str">
        <f t="array" ref="F3955">IFERROR(XLOOKUP(E3955,Operadores!A:A,Operadores!B:B))</f>
        <v>ROSGIL</v>
      </c>
      <c r="G3955" s="16" t="s">
        <v>17</v>
      </c>
      <c r="H3955" s="13">
        <v>19.7979899999998</v>
      </c>
      <c r="I3955" s="18">
        <v>370.0</v>
      </c>
      <c r="J3955" s="15">
        <f t="shared" si="5"/>
        <v>7325.2563</v>
      </c>
      <c r="K3955" s="10" t="str">
        <f t="array" ref="K3955">IFERROR(XLOOKUP(G3955,'Tipo de Carga'!A:A,'Tipo de Carga'!B:B))</f>
        <v>Autoabasto</v>
      </c>
      <c r="L3955" s="10">
        <f t="shared" si="2"/>
        <v>6</v>
      </c>
      <c r="M3955" s="10">
        <f t="shared" si="3"/>
        <v>8</v>
      </c>
      <c r="N3955" s="10">
        <f t="shared" si="4"/>
        <v>2</v>
      </c>
      <c r="O3955" s="10" t="str">
        <f t="array" ref="O3955">IFERROR(XLOOKUP(G3955,'Tipo de Carga'!A:A,'Tipo de Carga'!C:C))</f>
        <v>Diesel</v>
      </c>
    </row>
    <row r="3956">
      <c r="A3956" s="16">
        <v>1836.0</v>
      </c>
      <c r="B3956" s="10" t="str">
        <f t="array" ref="B3956">IFERROR(XLOOKUP(A3956,'Asignacion Feb'!A:A,'Asignacion Feb'!C:C))</f>
        <v>Full Liver</v>
      </c>
      <c r="C3956" s="10" t="str">
        <f t="array" ref="C3956">IFERROR(XLOOKUP(A3956,'Asignacion Feb'!A:A,'Asignacion Feb'!B:B))</f>
        <v>EC-01</v>
      </c>
      <c r="D3956" s="28">
        <v>45696.0</v>
      </c>
      <c r="E3956" s="16" t="s">
        <v>455</v>
      </c>
      <c r="F3956" s="10" t="str">
        <f t="array" ref="F3956">IFERROR(XLOOKUP(E3956,Operadores!A:A,Operadores!B:B))</f>
        <v>VELART</v>
      </c>
      <c r="G3956" s="16" t="s">
        <v>17</v>
      </c>
      <c r="H3956" s="13">
        <v>19.7979899999998</v>
      </c>
      <c r="I3956" s="18">
        <v>35.0</v>
      </c>
      <c r="J3956" s="15">
        <f t="shared" si="5"/>
        <v>692.92965</v>
      </c>
      <c r="K3956" s="10" t="str">
        <f t="array" ref="K3956">IFERROR(XLOOKUP(G3956,'Tipo de Carga'!A:A,'Tipo de Carga'!B:B))</f>
        <v>Autoabasto</v>
      </c>
      <c r="L3956" s="10">
        <f t="shared" si="2"/>
        <v>6</v>
      </c>
      <c r="M3956" s="10">
        <f t="shared" si="3"/>
        <v>8</v>
      </c>
      <c r="N3956" s="10">
        <f t="shared" si="4"/>
        <v>2</v>
      </c>
      <c r="O3956" s="10" t="str">
        <f t="array" ref="O3956">IFERROR(XLOOKUP(G3956,'Tipo de Carga'!A:A,'Tipo de Carga'!C:C))</f>
        <v>Diesel</v>
      </c>
    </row>
    <row r="3957">
      <c r="A3957" s="16">
        <v>1799.0</v>
      </c>
      <c r="B3957" s="10" t="str">
        <f t="array" ref="B3957">IFERROR(XLOOKUP(A3957,'Asignacion Feb'!A:A,'Asignacion Feb'!C:C))</f>
        <v>Out</v>
      </c>
      <c r="C3957" s="10" t="str">
        <f t="array" ref="C3957">IFERROR(XLOOKUP(A3957,'Asignacion Feb'!A:A,'Asignacion Feb'!B:B))</f>
        <v>AF</v>
      </c>
      <c r="D3957" s="28">
        <v>45696.0</v>
      </c>
      <c r="E3957" s="16" t="s">
        <v>209</v>
      </c>
      <c r="F3957" s="10" t="str">
        <f t="array" ref="F3957">IFERROR(XLOOKUP(E3957,Operadores!A:A,Operadores!B:B))</f>
        <v>FERFRA</v>
      </c>
      <c r="G3957" s="16" t="s">
        <v>77</v>
      </c>
      <c r="H3957" s="13">
        <v>19.63419</v>
      </c>
      <c r="I3957" s="18">
        <v>358.0</v>
      </c>
      <c r="J3957" s="15">
        <f t="shared" si="5"/>
        <v>7029.04002</v>
      </c>
      <c r="K3957" s="10" t="str">
        <f t="array" ref="K3957">IFERROR(XLOOKUP(G3957,'Tipo de Carga'!A:A,'Tipo de Carga'!B:B))</f>
        <v>Autoabasto</v>
      </c>
      <c r="L3957" s="10">
        <f t="shared" si="2"/>
        <v>6</v>
      </c>
      <c r="M3957" s="10">
        <f t="shared" si="3"/>
        <v>8</v>
      </c>
      <c r="N3957" s="10">
        <f t="shared" si="4"/>
        <v>2</v>
      </c>
      <c r="O3957" s="10" t="str">
        <f t="array" ref="O3957">IFERROR(XLOOKUP(G3957,'Tipo de Carga'!A:A,'Tipo de Carga'!C:C))</f>
        <v>Diesel</v>
      </c>
    </row>
    <row r="3958">
      <c r="A3958" s="16">
        <v>1792.0</v>
      </c>
      <c r="B3958" s="10" t="str">
        <f t="array" ref="B3958">IFERROR(XLOOKUP(A3958,'Asignacion Feb'!A:A,'Asignacion Feb'!C:C))</f>
        <v>Available EC-07</v>
      </c>
      <c r="C3958" s="10" t="str">
        <f t="array" ref="C3958">IFERROR(XLOOKUP(A3958,'Asignacion Feb'!A:A,'Asignacion Feb'!B:B))</f>
        <v>EC-07</v>
      </c>
      <c r="D3958" s="28">
        <v>45696.0</v>
      </c>
      <c r="E3958" s="16" t="s">
        <v>207</v>
      </c>
      <c r="F3958" s="10" t="str">
        <f t="array" ref="F3958">IFERROR(XLOOKUP(E3958,Operadores!A:A,Operadores!B:B))</f>
        <v>LOPJOS03</v>
      </c>
      <c r="G3958" s="16" t="s">
        <v>77</v>
      </c>
      <c r="H3958" s="13">
        <v>19.63419</v>
      </c>
      <c r="I3958" s="18">
        <v>782.0</v>
      </c>
      <c r="J3958" s="15">
        <f t="shared" si="5"/>
        <v>15353.93658</v>
      </c>
      <c r="K3958" s="10" t="str">
        <f t="array" ref="K3958">IFERROR(XLOOKUP(G3958,'Tipo de Carga'!A:A,'Tipo de Carga'!B:B))</f>
        <v>Autoabasto</v>
      </c>
      <c r="L3958" s="10">
        <f t="shared" si="2"/>
        <v>6</v>
      </c>
      <c r="M3958" s="10">
        <f t="shared" si="3"/>
        <v>8</v>
      </c>
      <c r="N3958" s="10">
        <f t="shared" si="4"/>
        <v>2</v>
      </c>
      <c r="O3958" s="10" t="str">
        <f t="array" ref="O3958">IFERROR(XLOOKUP(G3958,'Tipo de Carga'!A:A,'Tipo de Carga'!C:C))</f>
        <v>Diesel</v>
      </c>
    </row>
    <row r="3959">
      <c r="A3959" s="16">
        <v>1786.0</v>
      </c>
      <c r="B3959" s="10" t="str">
        <f t="array" ref="B3959">IFERROR(XLOOKUP(A3959,'Asignacion Feb'!A:A,'Asignacion Feb'!C:C))</f>
        <v>Sayer Sencillo</v>
      </c>
      <c r="C3959" s="10" t="str">
        <f t="array" ref="C3959">IFERROR(XLOOKUP(A3959,'Asignacion Feb'!A:A,'Asignacion Feb'!B:B))</f>
        <v>EC-04</v>
      </c>
      <c r="D3959" s="28">
        <v>45696.0</v>
      </c>
      <c r="E3959" s="16" t="s">
        <v>334</v>
      </c>
      <c r="F3959" s="10" t="str">
        <f t="array" ref="F3959">IFERROR(XLOOKUP(E3959,Operadores!A:A,Operadores!B:B))</f>
        <v>GARISM</v>
      </c>
      <c r="G3959" s="16" t="s">
        <v>77</v>
      </c>
      <c r="H3959" s="13">
        <v>19.63419</v>
      </c>
      <c r="I3959" s="18">
        <v>491.0</v>
      </c>
      <c r="J3959" s="15">
        <f t="shared" si="5"/>
        <v>9640.38729</v>
      </c>
      <c r="K3959" s="10" t="str">
        <f t="array" ref="K3959">IFERROR(XLOOKUP(G3959,'Tipo de Carga'!A:A,'Tipo de Carga'!B:B))</f>
        <v>Autoabasto</v>
      </c>
      <c r="L3959" s="10">
        <f t="shared" si="2"/>
        <v>6</v>
      </c>
      <c r="M3959" s="10">
        <f t="shared" si="3"/>
        <v>8</v>
      </c>
      <c r="N3959" s="10">
        <f t="shared" si="4"/>
        <v>2</v>
      </c>
      <c r="O3959" s="10" t="str">
        <f t="array" ref="O3959">IFERROR(XLOOKUP(G3959,'Tipo de Carga'!A:A,'Tipo de Carga'!C:C))</f>
        <v>Diesel</v>
      </c>
    </row>
    <row r="3960">
      <c r="A3960" s="16">
        <v>1895.0</v>
      </c>
      <c r="B3960" s="10" t="str">
        <f t="array" ref="B3960">IFERROR(XLOOKUP(A3960,'Asignacion Feb'!A:A,'Asignacion Feb'!C:C))</f>
        <v>Sayer Sencillo</v>
      </c>
      <c r="C3960" s="10" t="str">
        <f t="array" ref="C3960">IFERROR(XLOOKUP(A3960,'Asignacion Feb'!A:A,'Asignacion Feb'!B:B))</f>
        <v>EC-04</v>
      </c>
      <c r="D3960" s="28">
        <v>45696.0</v>
      </c>
      <c r="E3960" s="16" t="s">
        <v>349</v>
      </c>
      <c r="F3960" s="10" t="str">
        <f t="array" ref="F3960">IFERROR(XLOOKUP(E3960,Operadores!A:A,Operadores!B:B))</f>
        <v>FABMA</v>
      </c>
      <c r="G3960" s="16" t="s">
        <v>77</v>
      </c>
      <c r="H3960" s="13">
        <v>19.63419</v>
      </c>
      <c r="I3960" s="18">
        <v>525.0</v>
      </c>
      <c r="J3960" s="15">
        <f t="shared" si="5"/>
        <v>10307.94975</v>
      </c>
      <c r="K3960" s="10" t="str">
        <f t="array" ref="K3960">IFERROR(XLOOKUP(G3960,'Tipo de Carga'!A:A,'Tipo de Carga'!B:B))</f>
        <v>Autoabasto</v>
      </c>
      <c r="L3960" s="10">
        <f t="shared" si="2"/>
        <v>6</v>
      </c>
      <c r="M3960" s="10">
        <f t="shared" si="3"/>
        <v>8</v>
      </c>
      <c r="N3960" s="10">
        <f t="shared" si="4"/>
        <v>2</v>
      </c>
      <c r="O3960" s="10" t="str">
        <f t="array" ref="O3960">IFERROR(XLOOKUP(G3960,'Tipo de Carga'!A:A,'Tipo de Carga'!C:C))</f>
        <v>Diesel</v>
      </c>
    </row>
    <row r="3961">
      <c r="A3961" s="16">
        <v>1972.0</v>
      </c>
      <c r="B3961" s="10" t="str">
        <f t="array" ref="B3961">IFERROR(XLOOKUP(A3961,'Asignacion Feb'!A:A,'Asignacion Feb'!C:C))</f>
        <v>Sayer Sencillo</v>
      </c>
      <c r="C3961" s="10" t="str">
        <f t="array" ref="C3961">IFERROR(XLOOKUP(A3961,'Asignacion Feb'!A:A,'Asignacion Feb'!B:B))</f>
        <v>EC-04</v>
      </c>
      <c r="D3961" s="28">
        <v>45696.0</v>
      </c>
      <c r="E3961" s="16" t="s">
        <v>274</v>
      </c>
      <c r="F3961" s="10" t="str">
        <f t="array" ref="F3961">IFERROR(XLOOKUP(E3961,Operadores!A:A,Operadores!B:B))</f>
        <v>ROMJOS</v>
      </c>
      <c r="G3961" s="16" t="s">
        <v>77</v>
      </c>
      <c r="H3961" s="13">
        <v>19.63419</v>
      </c>
      <c r="I3961" s="18">
        <v>625.0</v>
      </c>
      <c r="J3961" s="15">
        <f t="shared" si="5"/>
        <v>12271.36875</v>
      </c>
      <c r="K3961" s="10" t="str">
        <f t="array" ref="K3961">IFERROR(XLOOKUP(G3961,'Tipo de Carga'!A:A,'Tipo de Carga'!B:B))</f>
        <v>Autoabasto</v>
      </c>
      <c r="L3961" s="10">
        <f t="shared" si="2"/>
        <v>6</v>
      </c>
      <c r="M3961" s="10">
        <f t="shared" si="3"/>
        <v>8</v>
      </c>
      <c r="N3961" s="10">
        <f t="shared" si="4"/>
        <v>2</v>
      </c>
      <c r="O3961" s="10" t="str">
        <f t="array" ref="O3961">IFERROR(XLOOKUP(G3961,'Tipo de Carga'!A:A,'Tipo de Carga'!C:C))</f>
        <v>Diesel</v>
      </c>
    </row>
    <row r="3962">
      <c r="A3962" s="16">
        <v>1938.0</v>
      </c>
      <c r="B3962" s="10" t="str">
        <f t="array" ref="B3962">IFERROR(XLOOKUP(A3962,'Asignacion Feb'!A:A,'Asignacion Feb'!C:C))</f>
        <v>Sayer Sencillo</v>
      </c>
      <c r="C3962" s="10" t="str">
        <f t="array" ref="C3962">IFERROR(XLOOKUP(A3962,'Asignacion Feb'!A:A,'Asignacion Feb'!B:B))</f>
        <v>EC-04</v>
      </c>
      <c r="D3962" s="28">
        <v>45696.0</v>
      </c>
      <c r="E3962" s="16" t="s">
        <v>256</v>
      </c>
      <c r="F3962" s="10" t="str">
        <f t="array" ref="F3962">IFERROR(XLOOKUP(E3962,Operadores!A:A,Operadores!B:B))</f>
        <v>SOSCA01</v>
      </c>
      <c r="G3962" s="16" t="s">
        <v>77</v>
      </c>
      <c r="H3962" s="13">
        <v>19.63419</v>
      </c>
      <c r="I3962" s="18">
        <v>520.0</v>
      </c>
      <c r="J3962" s="15">
        <f t="shared" si="5"/>
        <v>10209.7788</v>
      </c>
      <c r="K3962" s="10" t="str">
        <f t="array" ref="K3962">IFERROR(XLOOKUP(G3962,'Tipo de Carga'!A:A,'Tipo de Carga'!B:B))</f>
        <v>Autoabasto</v>
      </c>
      <c r="L3962" s="10">
        <f t="shared" si="2"/>
        <v>6</v>
      </c>
      <c r="M3962" s="10">
        <f t="shared" si="3"/>
        <v>8</v>
      </c>
      <c r="N3962" s="10">
        <f t="shared" si="4"/>
        <v>2</v>
      </c>
      <c r="O3962" s="10" t="str">
        <f t="array" ref="O3962">IFERROR(XLOOKUP(G3962,'Tipo de Carga'!A:A,'Tipo de Carga'!C:C))</f>
        <v>Diesel</v>
      </c>
    </row>
    <row r="3963">
      <c r="A3963" s="16">
        <v>1849.0</v>
      </c>
      <c r="B3963" s="10" t="str">
        <f t="array" ref="B3963">IFERROR(XLOOKUP(A3963,'Asignacion Feb'!A:A,'Asignacion Feb'!C:C))</f>
        <v>Circuitos</v>
      </c>
      <c r="C3963" s="10" t="str">
        <f t="array" ref="C3963">IFERROR(XLOOKUP(A3963,'Asignacion Feb'!A:A,'Asignacion Feb'!B:B))</f>
        <v>EC-03</v>
      </c>
      <c r="D3963" s="28">
        <v>45696.0</v>
      </c>
      <c r="E3963" s="16" t="s">
        <v>208</v>
      </c>
      <c r="F3963" s="10" t="str">
        <f t="array" ref="F3963">IFERROR(XLOOKUP(E3963,Operadores!A:A,Operadores!B:B))</f>
        <v>MUÑGER</v>
      </c>
      <c r="G3963" s="16" t="s">
        <v>77</v>
      </c>
      <c r="H3963" s="13">
        <v>19.63419</v>
      </c>
      <c r="I3963" s="18">
        <v>395.0</v>
      </c>
      <c r="J3963" s="15">
        <f t="shared" si="5"/>
        <v>7755.50505</v>
      </c>
      <c r="K3963" s="10" t="str">
        <f t="array" ref="K3963">IFERROR(XLOOKUP(G3963,'Tipo de Carga'!A:A,'Tipo de Carga'!B:B))</f>
        <v>Autoabasto</v>
      </c>
      <c r="L3963" s="10">
        <f t="shared" si="2"/>
        <v>6</v>
      </c>
      <c r="M3963" s="10">
        <f t="shared" si="3"/>
        <v>8</v>
      </c>
      <c r="N3963" s="10">
        <f t="shared" si="4"/>
        <v>2</v>
      </c>
      <c r="O3963" s="10" t="str">
        <f t="array" ref="O3963">IFERROR(XLOOKUP(G3963,'Tipo de Carga'!A:A,'Tipo de Carga'!C:C))</f>
        <v>Diesel</v>
      </c>
    </row>
    <row r="3964">
      <c r="A3964" s="16">
        <v>2012.0</v>
      </c>
      <c r="B3964" s="10" t="str">
        <f t="array" ref="B3964">IFERROR(XLOOKUP(A3964,'Asignacion Feb'!A:A,'Asignacion Feb'!C:C))</f>
        <v>Sayer Sencillo</v>
      </c>
      <c r="C3964" s="10" t="str">
        <f t="array" ref="C3964">IFERROR(XLOOKUP(A3964,'Asignacion Feb'!A:A,'Asignacion Feb'!B:B))</f>
        <v>EC-04</v>
      </c>
      <c r="D3964" s="28">
        <v>45696.0</v>
      </c>
      <c r="E3964" s="16" t="s">
        <v>317</v>
      </c>
      <c r="F3964" s="10" t="str">
        <f t="array" ref="F3964">IFERROR(XLOOKUP(E3964,Operadores!A:A,Operadores!B:B))</f>
        <v>ZUGRO</v>
      </c>
      <c r="G3964" s="16" t="s">
        <v>77</v>
      </c>
      <c r="H3964" s="13">
        <v>19.63419</v>
      </c>
      <c r="I3964" s="18">
        <v>600.0</v>
      </c>
      <c r="J3964" s="15">
        <f t="shared" si="5"/>
        <v>11780.514</v>
      </c>
      <c r="K3964" s="10" t="str">
        <f t="array" ref="K3964">IFERROR(XLOOKUP(G3964,'Tipo de Carga'!A:A,'Tipo de Carga'!B:B))</f>
        <v>Autoabasto</v>
      </c>
      <c r="L3964" s="10">
        <f t="shared" si="2"/>
        <v>6</v>
      </c>
      <c r="M3964" s="10">
        <f t="shared" si="3"/>
        <v>8</v>
      </c>
      <c r="N3964" s="10">
        <f t="shared" si="4"/>
        <v>2</v>
      </c>
      <c r="O3964" s="10" t="str">
        <f t="array" ref="O3964">IFERROR(XLOOKUP(G3964,'Tipo de Carga'!A:A,'Tipo de Carga'!C:C))</f>
        <v>Diesel</v>
      </c>
    </row>
    <row r="3965">
      <c r="A3965" s="16">
        <v>308.0</v>
      </c>
      <c r="B3965" s="10" t="str">
        <f t="array" ref="B3965">IFERROR(XLOOKUP(A3965,'Asignacion Feb'!A:A,'Asignacion Feb'!C:C))</f>
        <v>Sayer Thorton</v>
      </c>
      <c r="C3965" s="10" t="str">
        <f t="array" ref="C3965">IFERROR(XLOOKUP(A3965,'Asignacion Feb'!A:A,'Asignacion Feb'!B:B))</f>
        <v>EC-04</v>
      </c>
      <c r="D3965" s="28">
        <v>45696.0</v>
      </c>
      <c r="E3965" s="16" t="s">
        <v>76</v>
      </c>
      <c r="F3965" s="10" t="str">
        <f t="array" ref="F3965">IFERROR(XLOOKUP(E3965,Operadores!A:A,Operadores!B:B))</f>
        <v>FLOTIT</v>
      </c>
      <c r="G3965" s="16" t="s">
        <v>77</v>
      </c>
      <c r="H3965" s="13">
        <v>19.63419</v>
      </c>
      <c r="I3965" s="18">
        <v>300.0</v>
      </c>
      <c r="J3965" s="15">
        <f t="shared" si="5"/>
        <v>5890.257</v>
      </c>
      <c r="K3965" s="10" t="str">
        <f t="array" ref="K3965">IFERROR(XLOOKUP(G3965,'Tipo de Carga'!A:A,'Tipo de Carga'!B:B))</f>
        <v>Autoabasto</v>
      </c>
      <c r="L3965" s="10">
        <f t="shared" si="2"/>
        <v>6</v>
      </c>
      <c r="M3965" s="10">
        <f t="shared" si="3"/>
        <v>8</v>
      </c>
      <c r="N3965" s="10">
        <f t="shared" si="4"/>
        <v>2</v>
      </c>
      <c r="O3965" s="10" t="str">
        <f t="array" ref="O3965">IFERROR(XLOOKUP(G3965,'Tipo de Carga'!A:A,'Tipo de Carga'!C:C))</f>
        <v>Diesel</v>
      </c>
    </row>
    <row r="3966">
      <c r="A3966" s="16">
        <v>1948.0</v>
      </c>
      <c r="B3966" s="10" t="str">
        <f t="array" ref="B3966">IFERROR(XLOOKUP(A3966,'Asignacion Feb'!A:A,'Asignacion Feb'!C:C))</f>
        <v>Circuitos</v>
      </c>
      <c r="C3966" s="10" t="str">
        <f t="array" ref="C3966">IFERROR(XLOOKUP(A3966,'Asignacion Feb'!A:A,'Asignacion Feb'!B:B))</f>
        <v>EC-03</v>
      </c>
      <c r="D3966" s="28">
        <v>45696.0</v>
      </c>
      <c r="E3966" s="16" t="s">
        <v>81</v>
      </c>
      <c r="F3966" s="10" t="str">
        <f t="array" ref="F3966">IFERROR(XLOOKUP(E3966,Operadores!A:A,Operadores!B:B))</f>
        <v>MOREFR</v>
      </c>
      <c r="G3966" s="16" t="s">
        <v>77</v>
      </c>
      <c r="H3966" s="13">
        <v>19.63419</v>
      </c>
      <c r="I3966" s="18">
        <v>225.0</v>
      </c>
      <c r="J3966" s="15">
        <f t="shared" si="5"/>
        <v>4417.69275</v>
      </c>
      <c r="K3966" s="10" t="str">
        <f t="array" ref="K3966">IFERROR(XLOOKUP(G3966,'Tipo de Carga'!A:A,'Tipo de Carga'!B:B))</f>
        <v>Autoabasto</v>
      </c>
      <c r="L3966" s="10">
        <f t="shared" si="2"/>
        <v>6</v>
      </c>
      <c r="M3966" s="10">
        <f t="shared" si="3"/>
        <v>8</v>
      </c>
      <c r="N3966" s="10">
        <f t="shared" si="4"/>
        <v>2</v>
      </c>
      <c r="O3966" s="10" t="str">
        <f t="array" ref="O3966">IFERROR(XLOOKUP(G3966,'Tipo de Carga'!A:A,'Tipo de Carga'!C:C))</f>
        <v>Diesel</v>
      </c>
    </row>
    <row r="3967">
      <c r="A3967" s="16">
        <v>1970.0</v>
      </c>
      <c r="B3967" s="10" t="str">
        <f t="array" ref="B3967">IFERROR(XLOOKUP(A3967,'Asignacion Feb'!A:A,'Asignacion Feb'!C:C))</f>
        <v>Sayer Vuelteros</v>
      </c>
      <c r="C3967" s="10" t="str">
        <f t="array" ref="C3967">IFERROR(XLOOKUP(A3967,'Asignacion Feb'!A:A,'Asignacion Feb'!B:B))</f>
        <v>EC-04</v>
      </c>
      <c r="D3967" s="28">
        <v>45696.0</v>
      </c>
      <c r="E3967" s="16" t="s">
        <v>155</v>
      </c>
      <c r="F3967" s="10" t="str">
        <f t="array" ref="F3967">IFERROR(XLOOKUP(E3967,Operadores!A:A,Operadores!B:B))</f>
        <v>HERLEX</v>
      </c>
      <c r="G3967" s="16" t="s">
        <v>77</v>
      </c>
      <c r="H3967" s="13">
        <v>19.63419</v>
      </c>
      <c r="I3967" s="18">
        <v>844.0</v>
      </c>
      <c r="J3967" s="15">
        <f t="shared" si="5"/>
        <v>16571.25636</v>
      </c>
      <c r="K3967" s="10" t="str">
        <f t="array" ref="K3967">IFERROR(XLOOKUP(G3967,'Tipo de Carga'!A:A,'Tipo de Carga'!B:B))</f>
        <v>Autoabasto</v>
      </c>
      <c r="L3967" s="10">
        <f t="shared" si="2"/>
        <v>6</v>
      </c>
      <c r="M3967" s="10">
        <f t="shared" si="3"/>
        <v>8</v>
      </c>
      <c r="N3967" s="10">
        <f t="shared" si="4"/>
        <v>2</v>
      </c>
      <c r="O3967" s="10" t="str">
        <f t="array" ref="O3967">IFERROR(XLOOKUP(G3967,'Tipo de Carga'!A:A,'Tipo de Carga'!C:C))</f>
        <v>Diesel</v>
      </c>
    </row>
    <row r="3968">
      <c r="A3968" s="16">
        <v>1967.0</v>
      </c>
      <c r="B3968" s="10" t="str">
        <f t="array" ref="B3968">IFERROR(XLOOKUP(A3968,'Asignacion Feb'!A:A,'Asignacion Feb'!C:C))</f>
        <v>Sayer Sencillo</v>
      </c>
      <c r="C3968" s="10" t="str">
        <f t="array" ref="C3968">IFERROR(XLOOKUP(A3968,'Asignacion Feb'!A:A,'Asignacion Feb'!B:B))</f>
        <v>EC-04</v>
      </c>
      <c r="D3968" s="28">
        <v>45696.0</v>
      </c>
      <c r="E3968" s="16" t="s">
        <v>315</v>
      </c>
      <c r="F3968" s="10" t="str">
        <f t="array" ref="F3968">IFERROR(XLOOKUP(E3968,Operadores!A:A,Operadores!B:B))</f>
        <v>BARMIGX</v>
      </c>
      <c r="G3968" s="16" t="s">
        <v>77</v>
      </c>
      <c r="H3968" s="13">
        <v>19.63419</v>
      </c>
      <c r="I3968" s="18">
        <v>896.0</v>
      </c>
      <c r="J3968" s="15">
        <f t="shared" si="5"/>
        <v>17592.23424</v>
      </c>
      <c r="K3968" s="10" t="str">
        <f t="array" ref="K3968">IFERROR(XLOOKUP(G3968,'Tipo de Carga'!A:A,'Tipo de Carga'!B:B))</f>
        <v>Autoabasto</v>
      </c>
      <c r="L3968" s="10">
        <f t="shared" si="2"/>
        <v>6</v>
      </c>
      <c r="M3968" s="10">
        <f t="shared" si="3"/>
        <v>8</v>
      </c>
      <c r="N3968" s="10">
        <f t="shared" si="4"/>
        <v>2</v>
      </c>
      <c r="O3968" s="10" t="str">
        <f t="array" ref="O3968">IFERROR(XLOOKUP(G3968,'Tipo de Carga'!A:A,'Tipo de Carga'!C:C))</f>
        <v>Diesel</v>
      </c>
    </row>
    <row r="3969">
      <c r="A3969" s="16">
        <v>1848.0</v>
      </c>
      <c r="B3969" s="10" t="str">
        <f t="array" ref="B3969">IFERROR(XLOOKUP(A3969,'Asignacion Feb'!A:A,'Asignacion Feb'!C:C))</f>
        <v>Sayer Sencillo</v>
      </c>
      <c r="C3969" s="10" t="str">
        <f t="array" ref="C3969">IFERROR(XLOOKUP(A3969,'Asignacion Feb'!A:A,'Asignacion Feb'!B:B))</f>
        <v>EC-04</v>
      </c>
      <c r="D3969" s="28">
        <v>45696.0</v>
      </c>
      <c r="E3969" s="16" t="s">
        <v>316</v>
      </c>
      <c r="F3969" s="10" t="str">
        <f t="array" ref="F3969">IFERROR(XLOOKUP(E3969,Operadores!A:A,Operadores!B:B))</f>
        <v>ROSMA</v>
      </c>
      <c r="G3969" s="16" t="s">
        <v>77</v>
      </c>
      <c r="H3969" s="13">
        <v>19.63419</v>
      </c>
      <c r="I3969" s="18">
        <v>730.0</v>
      </c>
      <c r="J3969" s="15">
        <f t="shared" si="5"/>
        <v>14332.9587</v>
      </c>
      <c r="K3969" s="10" t="str">
        <f t="array" ref="K3969">IFERROR(XLOOKUP(G3969,'Tipo de Carga'!A:A,'Tipo de Carga'!B:B))</f>
        <v>Autoabasto</v>
      </c>
      <c r="L3969" s="10">
        <f t="shared" si="2"/>
        <v>6</v>
      </c>
      <c r="M3969" s="10">
        <f t="shared" si="3"/>
        <v>8</v>
      </c>
      <c r="N3969" s="10">
        <f t="shared" si="4"/>
        <v>2</v>
      </c>
      <c r="O3969" s="10" t="str">
        <f t="array" ref="O3969">IFERROR(XLOOKUP(G3969,'Tipo de Carga'!A:A,'Tipo de Carga'!C:C))</f>
        <v>Diesel</v>
      </c>
    </row>
    <row r="3970">
      <c r="A3970" s="16">
        <v>2084.0</v>
      </c>
      <c r="B3970" s="10" t="str">
        <f t="array" ref="B3970">IFERROR(XLOOKUP(A3970,'Asignacion Feb'!A:A,'Asignacion Feb'!C:C))</f>
        <v>PISA Gdl</v>
      </c>
      <c r="C3970" s="10" t="str">
        <f t="array" ref="C3970">IFERROR(XLOOKUP(A3970,'Asignacion Feb'!A:A,'Asignacion Feb'!B:B))</f>
        <v>EC-06</v>
      </c>
      <c r="D3970" s="28">
        <v>45696.0</v>
      </c>
      <c r="E3970" s="16" t="s">
        <v>216</v>
      </c>
      <c r="F3970" s="10" t="str">
        <f t="array" ref="F3970">IFERROR(XLOOKUP(E3970,Operadores!A:A,Operadores!B:B))</f>
        <v>LOPEDU</v>
      </c>
      <c r="G3970" s="16" t="s">
        <v>83</v>
      </c>
      <c r="H3970" s="13">
        <v>19.7204</v>
      </c>
      <c r="I3970" s="18">
        <v>290.0</v>
      </c>
      <c r="J3970" s="15">
        <f t="shared" si="5"/>
        <v>5718.916</v>
      </c>
      <c r="K3970" s="10" t="str">
        <f t="array" ref="K3970">IFERROR(XLOOKUP(G3970,'Tipo de Carga'!A:A,'Tipo de Carga'!B:B))</f>
        <v>Autoabasto</v>
      </c>
      <c r="L3970" s="10">
        <f t="shared" si="2"/>
        <v>6</v>
      </c>
      <c r="M3970" s="10">
        <f t="shared" si="3"/>
        <v>8</v>
      </c>
      <c r="N3970" s="10">
        <f t="shared" si="4"/>
        <v>2</v>
      </c>
      <c r="O3970" s="10" t="str">
        <f t="array" ref="O3970">IFERROR(XLOOKUP(G3970,'Tipo de Carga'!A:A,'Tipo de Carga'!C:C))</f>
        <v>Diesel</v>
      </c>
    </row>
    <row r="3971">
      <c r="A3971" s="16">
        <v>1859.0</v>
      </c>
      <c r="B3971" s="10" t="str">
        <f t="array" ref="B3971">IFERROR(XLOOKUP(A3971,'Asignacion Feb'!A:A,'Asignacion Feb'!C:C))</f>
        <v>Circuitos</v>
      </c>
      <c r="C3971" s="10" t="str">
        <f t="array" ref="C3971">IFERROR(XLOOKUP(A3971,'Asignacion Feb'!A:A,'Asignacion Feb'!B:B))</f>
        <v>EC-03</v>
      </c>
      <c r="D3971" s="28">
        <v>45696.0</v>
      </c>
      <c r="E3971" s="16" t="s">
        <v>415</v>
      </c>
      <c r="F3971" s="10" t="str">
        <f t="array" ref="F3971">IFERROR(XLOOKUP(E3971,Operadores!A:A,Operadores!B:B))</f>
        <v>JIMMI</v>
      </c>
      <c r="G3971" s="16" t="s">
        <v>83</v>
      </c>
      <c r="H3971" s="13">
        <v>19.7204</v>
      </c>
      <c r="I3971" s="18">
        <v>265.0</v>
      </c>
      <c r="J3971" s="15">
        <f t="shared" si="5"/>
        <v>5225.906</v>
      </c>
      <c r="K3971" s="10" t="str">
        <f t="array" ref="K3971">IFERROR(XLOOKUP(G3971,'Tipo de Carga'!A:A,'Tipo de Carga'!B:B))</f>
        <v>Autoabasto</v>
      </c>
      <c r="L3971" s="10">
        <f t="shared" si="2"/>
        <v>6</v>
      </c>
      <c r="M3971" s="10">
        <f t="shared" si="3"/>
        <v>8</v>
      </c>
      <c r="N3971" s="10">
        <f t="shared" si="4"/>
        <v>2</v>
      </c>
      <c r="O3971" s="10" t="str">
        <f t="array" ref="O3971">IFERROR(XLOOKUP(G3971,'Tipo de Carga'!A:A,'Tipo de Carga'!C:C))</f>
        <v>Diesel</v>
      </c>
    </row>
    <row r="3972">
      <c r="A3972" s="16">
        <v>1876.0</v>
      </c>
      <c r="B3972" s="10" t="str">
        <f t="array" ref="B3972">IFERROR(XLOOKUP(A3972,'Asignacion Feb'!A:A,'Asignacion Feb'!C:C))</f>
        <v>Circuitos</v>
      </c>
      <c r="C3972" s="10" t="str">
        <f t="array" ref="C3972">IFERROR(XLOOKUP(A3972,'Asignacion Feb'!A:A,'Asignacion Feb'!B:B))</f>
        <v>EC-03</v>
      </c>
      <c r="D3972" s="28">
        <v>45696.0</v>
      </c>
      <c r="E3972" s="16" t="s">
        <v>202</v>
      </c>
      <c r="F3972" s="10" t="str">
        <f t="array" ref="F3972">IFERROR(XLOOKUP(E3972,Operadores!A:A,Operadores!B:B))</f>
        <v>RUIFR</v>
      </c>
      <c r="G3972" s="16" t="s">
        <v>83</v>
      </c>
      <c r="H3972" s="13">
        <v>19.7204</v>
      </c>
      <c r="I3972" s="18">
        <v>422.0</v>
      </c>
      <c r="J3972" s="15">
        <f t="shared" si="5"/>
        <v>8322.0088</v>
      </c>
      <c r="K3972" s="10" t="str">
        <f t="array" ref="K3972">IFERROR(XLOOKUP(G3972,'Tipo de Carga'!A:A,'Tipo de Carga'!B:B))</f>
        <v>Autoabasto</v>
      </c>
      <c r="L3972" s="10">
        <f t="shared" si="2"/>
        <v>6</v>
      </c>
      <c r="M3972" s="10">
        <f t="shared" si="3"/>
        <v>8</v>
      </c>
      <c r="N3972" s="10">
        <f t="shared" si="4"/>
        <v>2</v>
      </c>
      <c r="O3972" s="10" t="str">
        <f t="array" ref="O3972">IFERROR(XLOOKUP(G3972,'Tipo de Carga'!A:A,'Tipo de Carga'!C:C))</f>
        <v>Diesel</v>
      </c>
    </row>
    <row r="3973">
      <c r="A3973" s="16">
        <v>2074.0</v>
      </c>
      <c r="B3973" s="10" t="str">
        <f t="array" ref="B3973">IFERROR(XLOOKUP(A3973,'Asignacion Feb'!A:A,'Asignacion Feb'!C:C))</f>
        <v>Available EC-06</v>
      </c>
      <c r="C3973" s="10" t="str">
        <f t="array" ref="C3973">IFERROR(XLOOKUP(A3973,'Asignacion Feb'!A:A,'Asignacion Feb'!B:B))</f>
        <v>EC-06</v>
      </c>
      <c r="D3973" s="28">
        <v>45696.0</v>
      </c>
      <c r="E3973" s="16" t="s">
        <v>157</v>
      </c>
      <c r="F3973" s="10" t="str">
        <f t="array" ref="F3973">IFERROR(XLOOKUP(E3973,Operadores!A:A,Operadores!B:B))</f>
        <v>FLOJOS02</v>
      </c>
      <c r="G3973" s="16" t="s">
        <v>83</v>
      </c>
      <c r="H3973" s="13">
        <v>19.7204</v>
      </c>
      <c r="I3973" s="18">
        <v>826.0</v>
      </c>
      <c r="J3973" s="15">
        <f t="shared" si="5"/>
        <v>16289.0504</v>
      </c>
      <c r="K3973" s="10" t="str">
        <f t="array" ref="K3973">IFERROR(XLOOKUP(G3973,'Tipo de Carga'!A:A,'Tipo de Carga'!B:B))</f>
        <v>Autoabasto</v>
      </c>
      <c r="L3973" s="10">
        <f t="shared" si="2"/>
        <v>6</v>
      </c>
      <c r="M3973" s="10">
        <f t="shared" si="3"/>
        <v>8</v>
      </c>
      <c r="N3973" s="10">
        <f t="shared" si="4"/>
        <v>2</v>
      </c>
      <c r="O3973" s="10" t="str">
        <f t="array" ref="O3973">IFERROR(XLOOKUP(G3973,'Tipo de Carga'!A:A,'Tipo de Carga'!C:C))</f>
        <v>Diesel</v>
      </c>
    </row>
    <row r="3974">
      <c r="A3974" s="16">
        <v>2065.0</v>
      </c>
      <c r="B3974" s="10" t="str">
        <f t="array" ref="B3974">IFERROR(XLOOKUP(A3974,'Asignacion Feb'!A:A,'Asignacion Feb'!C:C))</f>
        <v>PISA Gdl</v>
      </c>
      <c r="C3974" s="10" t="str">
        <f t="array" ref="C3974">IFERROR(XLOOKUP(A3974,'Asignacion Feb'!A:A,'Asignacion Feb'!B:B))</f>
        <v>EC-06</v>
      </c>
      <c r="D3974" s="28">
        <v>45696.0</v>
      </c>
      <c r="E3974" s="16" t="s">
        <v>214</v>
      </c>
      <c r="F3974" s="10" t="str">
        <f t="array" ref="F3974">IFERROR(XLOOKUP(E3974,Operadores!A:A,Operadores!B:B))</f>
        <v>GOMIZT</v>
      </c>
      <c r="G3974" s="16" t="s">
        <v>83</v>
      </c>
      <c r="H3974" s="13">
        <v>19.7204</v>
      </c>
      <c r="I3974" s="18">
        <v>348.0</v>
      </c>
      <c r="J3974" s="15">
        <f t="shared" si="5"/>
        <v>6862.6992</v>
      </c>
      <c r="K3974" s="10" t="str">
        <f t="array" ref="K3974">IFERROR(XLOOKUP(G3974,'Tipo de Carga'!A:A,'Tipo de Carga'!B:B))</f>
        <v>Autoabasto</v>
      </c>
      <c r="L3974" s="10">
        <f t="shared" si="2"/>
        <v>6</v>
      </c>
      <c r="M3974" s="10">
        <f t="shared" si="3"/>
        <v>8</v>
      </c>
      <c r="N3974" s="10">
        <f t="shared" si="4"/>
        <v>2</v>
      </c>
      <c r="O3974" s="10" t="str">
        <f t="array" ref="O3974">IFERROR(XLOOKUP(G3974,'Tipo de Carga'!A:A,'Tipo de Carga'!C:C))</f>
        <v>Diesel</v>
      </c>
    </row>
    <row r="3975">
      <c r="A3975" s="16">
        <v>1947.0</v>
      </c>
      <c r="B3975" s="10" t="str">
        <f t="array" ref="B3975">IFERROR(XLOOKUP(A3975,'Asignacion Feb'!A:A,'Asignacion Feb'!C:C))</f>
        <v>Circuitos</v>
      </c>
      <c r="C3975" s="10" t="str">
        <f t="array" ref="C3975">IFERROR(XLOOKUP(A3975,'Asignacion Feb'!A:A,'Asignacion Feb'!B:B))</f>
        <v>EC-03</v>
      </c>
      <c r="D3975" s="28">
        <v>45696.0</v>
      </c>
      <c r="E3975" s="16" t="s">
        <v>41</v>
      </c>
      <c r="F3975" s="10" t="str">
        <f t="array" ref="F3975">IFERROR(XLOOKUP(E3975,Operadores!A:A,Operadores!B:B))</f>
        <v>DAMOS</v>
      </c>
      <c r="G3975" s="16" t="s">
        <v>83</v>
      </c>
      <c r="H3975" s="13">
        <v>19.7204</v>
      </c>
      <c r="I3975" s="18">
        <v>468.0</v>
      </c>
      <c r="J3975" s="15">
        <f t="shared" si="5"/>
        <v>9229.1472</v>
      </c>
      <c r="K3975" s="10" t="str">
        <f t="array" ref="K3975">IFERROR(XLOOKUP(G3975,'Tipo de Carga'!A:A,'Tipo de Carga'!B:B))</f>
        <v>Autoabasto</v>
      </c>
      <c r="L3975" s="10">
        <f t="shared" si="2"/>
        <v>6</v>
      </c>
      <c r="M3975" s="10">
        <f t="shared" si="3"/>
        <v>8</v>
      </c>
      <c r="N3975" s="10">
        <f t="shared" si="4"/>
        <v>2</v>
      </c>
      <c r="O3975" s="10" t="str">
        <f t="array" ref="O3975">IFERROR(XLOOKUP(G3975,'Tipo de Carga'!A:A,'Tipo de Carga'!C:C))</f>
        <v>Diesel</v>
      </c>
    </row>
    <row r="3976">
      <c r="A3976" s="16">
        <v>1869.0</v>
      </c>
      <c r="B3976" s="10" t="str">
        <f t="array" ref="B3976">IFERROR(XLOOKUP(A3976,'Asignacion Feb'!A:A,'Asignacion Feb'!C:C))</f>
        <v>Circuitos</v>
      </c>
      <c r="C3976" s="10" t="str">
        <f t="array" ref="C3976">IFERROR(XLOOKUP(A3976,'Asignacion Feb'!A:A,'Asignacion Feb'!B:B))</f>
        <v>EC-03</v>
      </c>
      <c r="D3976" s="28">
        <v>45696.0</v>
      </c>
      <c r="E3976" s="16" t="s">
        <v>213</v>
      </c>
      <c r="F3976" s="10" t="str">
        <f t="array" ref="F3976">IFERROR(XLOOKUP(E3976,Operadores!A:A,Operadores!B:B))</f>
        <v>MERUBA</v>
      </c>
      <c r="G3976" s="16" t="s">
        <v>83</v>
      </c>
      <c r="H3976" s="13">
        <v>19.7204</v>
      </c>
      <c r="I3976" s="18">
        <v>490.0</v>
      </c>
      <c r="J3976" s="15">
        <f t="shared" si="5"/>
        <v>9662.996</v>
      </c>
      <c r="K3976" s="10" t="str">
        <f t="array" ref="K3976">IFERROR(XLOOKUP(G3976,'Tipo de Carga'!A:A,'Tipo de Carga'!B:B))</f>
        <v>Autoabasto</v>
      </c>
      <c r="L3976" s="10">
        <f t="shared" si="2"/>
        <v>6</v>
      </c>
      <c r="M3976" s="10">
        <f t="shared" si="3"/>
        <v>8</v>
      </c>
      <c r="N3976" s="10">
        <f t="shared" si="4"/>
        <v>2</v>
      </c>
      <c r="O3976" s="10" t="str">
        <f t="array" ref="O3976">IFERROR(XLOOKUP(G3976,'Tipo de Carga'!A:A,'Tipo de Carga'!C:C))</f>
        <v>Diesel</v>
      </c>
    </row>
    <row r="3977">
      <c r="A3977" s="16">
        <v>1932.0</v>
      </c>
      <c r="B3977" s="10" t="str">
        <f t="array" ref="B3977">IFERROR(XLOOKUP(A3977,'Asignacion Feb'!A:A,'Asignacion Feb'!C:C))</f>
        <v>Circuitos</v>
      </c>
      <c r="C3977" s="10" t="str">
        <f t="array" ref="C3977">IFERROR(XLOOKUP(A3977,'Asignacion Feb'!A:A,'Asignacion Feb'!B:B))</f>
        <v>EC-03</v>
      </c>
      <c r="D3977" s="28">
        <v>45696.0</v>
      </c>
      <c r="E3977" s="16" t="s">
        <v>151</v>
      </c>
      <c r="F3977" s="10" t="str">
        <f t="array" ref="F3977">IFERROR(XLOOKUP(E3977,Operadores!A:A,Operadores!B:B))</f>
        <v>FERRI</v>
      </c>
      <c r="G3977" s="16" t="s">
        <v>86</v>
      </c>
      <c r="H3977" s="13">
        <v>19.81523</v>
      </c>
      <c r="I3977" s="18">
        <v>340.0</v>
      </c>
      <c r="J3977" s="15">
        <f t="shared" si="5"/>
        <v>6737.1782</v>
      </c>
      <c r="K3977" s="10" t="str">
        <f t="array" ref="K3977">IFERROR(XLOOKUP(G3977,'Tipo de Carga'!A:A,'Tipo de Carga'!B:B))</f>
        <v>Autoabasto</v>
      </c>
      <c r="L3977" s="10">
        <f t="shared" si="2"/>
        <v>6</v>
      </c>
      <c r="M3977" s="10">
        <f t="shared" si="3"/>
        <v>8</v>
      </c>
      <c r="N3977" s="10">
        <f t="shared" si="4"/>
        <v>2</v>
      </c>
      <c r="O3977" s="10" t="str">
        <f t="array" ref="O3977">IFERROR(XLOOKUP(G3977,'Tipo de Carga'!A:A,'Tipo de Carga'!C:C))</f>
        <v>Diesel</v>
      </c>
    </row>
    <row r="3978">
      <c r="A3978" s="16">
        <v>1881.0</v>
      </c>
      <c r="B3978" s="10" t="str">
        <f t="array" ref="B3978">IFERROR(XLOOKUP(A3978,'Asignacion Feb'!A:A,'Asignacion Feb'!C:C))</f>
        <v>Circuitos</v>
      </c>
      <c r="C3978" s="10" t="str">
        <f t="array" ref="C3978">IFERROR(XLOOKUP(A3978,'Asignacion Feb'!A:A,'Asignacion Feb'!B:B))</f>
        <v>EC-03</v>
      </c>
      <c r="D3978" s="28">
        <v>45696.0</v>
      </c>
      <c r="E3978" s="16" t="s">
        <v>156</v>
      </c>
      <c r="F3978" s="10" t="str">
        <f t="array" ref="F3978">IFERROR(XLOOKUP(E3978,Operadores!A:A,Operadores!B:B))</f>
        <v>CERJER</v>
      </c>
      <c r="G3978" s="16" t="s">
        <v>86</v>
      </c>
      <c r="H3978" s="13">
        <v>19.81523</v>
      </c>
      <c r="I3978" s="18">
        <v>565.0</v>
      </c>
      <c r="J3978" s="15">
        <f t="shared" si="5"/>
        <v>11195.60495</v>
      </c>
      <c r="K3978" s="10" t="str">
        <f t="array" ref="K3978">IFERROR(XLOOKUP(G3978,'Tipo de Carga'!A:A,'Tipo de Carga'!B:B))</f>
        <v>Autoabasto</v>
      </c>
      <c r="L3978" s="10">
        <f t="shared" si="2"/>
        <v>6</v>
      </c>
      <c r="M3978" s="10">
        <f t="shared" si="3"/>
        <v>8</v>
      </c>
      <c r="N3978" s="10">
        <f t="shared" si="4"/>
        <v>2</v>
      </c>
      <c r="O3978" s="10" t="str">
        <f t="array" ref="O3978">IFERROR(XLOOKUP(G3978,'Tipo de Carga'!A:A,'Tipo de Carga'!C:C))</f>
        <v>Diesel</v>
      </c>
    </row>
    <row r="3979">
      <c r="A3979" s="16">
        <v>1965.0</v>
      </c>
      <c r="B3979" s="10" t="str">
        <f t="array" ref="B3979">IFERROR(XLOOKUP(A3979,'Asignacion Feb'!A:A,'Asignacion Feb'!C:C))</f>
        <v>Circuitos</v>
      </c>
      <c r="C3979" s="10" t="str">
        <f t="array" ref="C3979">IFERROR(XLOOKUP(A3979,'Asignacion Feb'!A:A,'Asignacion Feb'!B:B))</f>
        <v>EC-03</v>
      </c>
      <c r="D3979" s="28">
        <v>45696.0</v>
      </c>
      <c r="E3979" s="16" t="s">
        <v>161</v>
      </c>
      <c r="F3979" s="10" t="str">
        <f t="array" ref="F3979">IFERROR(XLOOKUP(E3979,Operadores!A:A,Operadores!B:B))</f>
        <v>BREISR</v>
      </c>
      <c r="G3979" s="16" t="s">
        <v>86</v>
      </c>
      <c r="H3979" s="13">
        <v>19.81523</v>
      </c>
      <c r="I3979" s="18">
        <v>340.0</v>
      </c>
      <c r="J3979" s="15">
        <f t="shared" si="5"/>
        <v>6737.1782</v>
      </c>
      <c r="K3979" s="10" t="str">
        <f t="array" ref="K3979">IFERROR(XLOOKUP(G3979,'Tipo de Carga'!A:A,'Tipo de Carga'!B:B))</f>
        <v>Autoabasto</v>
      </c>
      <c r="L3979" s="10">
        <f t="shared" si="2"/>
        <v>6</v>
      </c>
      <c r="M3979" s="10">
        <f t="shared" si="3"/>
        <v>8</v>
      </c>
      <c r="N3979" s="10">
        <f t="shared" si="4"/>
        <v>2</v>
      </c>
      <c r="O3979" s="10" t="str">
        <f t="array" ref="O3979">IFERROR(XLOOKUP(G3979,'Tipo de Carga'!A:A,'Tipo de Carga'!C:C))</f>
        <v>Diesel</v>
      </c>
    </row>
    <row r="3980">
      <c r="A3980" s="16">
        <v>1880.0</v>
      </c>
      <c r="B3980" s="10" t="str">
        <f t="array" ref="B3980">IFERROR(XLOOKUP(A3980,'Asignacion Feb'!A:A,'Asignacion Feb'!C:C))</f>
        <v>Circuitos</v>
      </c>
      <c r="C3980" s="10" t="str">
        <f t="array" ref="C3980">IFERROR(XLOOKUP(A3980,'Asignacion Feb'!A:A,'Asignacion Feb'!B:B))</f>
        <v>EC-03</v>
      </c>
      <c r="D3980" s="28">
        <v>45696.0</v>
      </c>
      <c r="E3980" s="16" t="s">
        <v>424</v>
      </c>
      <c r="F3980" s="10" t="str">
        <f t="array" ref="F3980">IFERROR(XLOOKUP(E3980,Operadores!A:A,Operadores!B:B))</f>
        <v>CRULE</v>
      </c>
      <c r="G3980" s="16" t="s">
        <v>86</v>
      </c>
      <c r="H3980" s="13">
        <v>19.81523</v>
      </c>
      <c r="I3980" s="18">
        <v>702.0</v>
      </c>
      <c r="J3980" s="15">
        <f t="shared" si="5"/>
        <v>13910.29146</v>
      </c>
      <c r="K3980" s="10" t="str">
        <f t="array" ref="K3980">IFERROR(XLOOKUP(G3980,'Tipo de Carga'!A:A,'Tipo de Carga'!B:B))</f>
        <v>Autoabasto</v>
      </c>
      <c r="L3980" s="10">
        <f t="shared" si="2"/>
        <v>6</v>
      </c>
      <c r="M3980" s="10">
        <f t="shared" si="3"/>
        <v>8</v>
      </c>
      <c r="N3980" s="10">
        <f t="shared" si="4"/>
        <v>2</v>
      </c>
      <c r="O3980" s="10" t="str">
        <f t="array" ref="O3980">IFERROR(XLOOKUP(G3980,'Tipo de Carga'!A:A,'Tipo de Carga'!C:C))</f>
        <v>Diesel</v>
      </c>
    </row>
    <row r="3981">
      <c r="A3981" s="16">
        <v>1878.0</v>
      </c>
      <c r="B3981" s="10" t="str">
        <f t="array" ref="B3981">IFERROR(XLOOKUP(A3981,'Asignacion Feb'!A:A,'Asignacion Feb'!C:C))</f>
        <v>Circuitos</v>
      </c>
      <c r="C3981" s="10" t="str">
        <f t="array" ref="C3981">IFERROR(XLOOKUP(A3981,'Asignacion Feb'!A:A,'Asignacion Feb'!B:B))</f>
        <v>EC-03</v>
      </c>
      <c r="D3981" s="28">
        <v>45696.0</v>
      </c>
      <c r="E3981" s="16" t="s">
        <v>217</v>
      </c>
      <c r="F3981" s="10" t="str">
        <f t="array" ref="F3981">IFERROR(XLOOKUP(E3981,Operadores!A:A,Operadores!B:B))</f>
        <v>GOMJOV</v>
      </c>
      <c r="G3981" s="16" t="s">
        <v>86</v>
      </c>
      <c r="H3981" s="13">
        <v>19.81523</v>
      </c>
      <c r="I3981" s="18">
        <v>442.0</v>
      </c>
      <c r="J3981" s="15">
        <f t="shared" si="5"/>
        <v>8758.33166</v>
      </c>
      <c r="K3981" s="10" t="str">
        <f t="array" ref="K3981">IFERROR(XLOOKUP(G3981,'Tipo de Carga'!A:A,'Tipo de Carga'!B:B))</f>
        <v>Autoabasto</v>
      </c>
      <c r="L3981" s="10">
        <f t="shared" si="2"/>
        <v>6</v>
      </c>
      <c r="M3981" s="10">
        <f t="shared" si="3"/>
        <v>8</v>
      </c>
      <c r="N3981" s="10">
        <f t="shared" si="4"/>
        <v>2</v>
      </c>
      <c r="O3981" s="10" t="str">
        <f t="array" ref="O3981">IFERROR(XLOOKUP(G3981,'Tipo de Carga'!A:A,'Tipo de Carga'!C:C))</f>
        <v>Diesel</v>
      </c>
    </row>
    <row r="3982">
      <c r="A3982" s="16">
        <v>1987.0</v>
      </c>
      <c r="B3982" s="10" t="str">
        <f t="array" ref="B3982">IFERROR(XLOOKUP(A3982,'Asignacion Feb'!A:A,'Asignacion Feb'!C:C))</f>
        <v>MeLi asignado SD</v>
      </c>
      <c r="C3982" s="10" t="str">
        <f t="array" ref="C3982">IFERROR(XLOOKUP(A3982,'Asignacion Feb'!A:A,'Asignacion Feb'!B:B))</f>
        <v>EC-05</v>
      </c>
      <c r="D3982" s="28">
        <v>45696.0</v>
      </c>
      <c r="E3982" s="16" t="s">
        <v>245</v>
      </c>
      <c r="F3982" s="10" t="str">
        <f t="array" ref="F3982">IFERROR(XLOOKUP(E3982,Operadores!A:A,Operadores!B:B))</f>
        <v>SORJUL</v>
      </c>
      <c r="G3982" s="16" t="s">
        <v>33</v>
      </c>
      <c r="H3982" s="13">
        <v>19.29</v>
      </c>
      <c r="I3982" s="18">
        <v>453.0</v>
      </c>
      <c r="J3982" s="15">
        <f t="shared" si="5"/>
        <v>8738.37</v>
      </c>
      <c r="K3982" s="10" t="str">
        <f t="array" ref="K3982">IFERROR(XLOOKUP(G3982,'Tipo de Carga'!A:A,'Tipo de Carga'!B:B))</f>
        <v>Autoabasto</v>
      </c>
      <c r="L3982" s="10">
        <f t="shared" si="2"/>
        <v>6</v>
      </c>
      <c r="M3982" s="10">
        <f t="shared" si="3"/>
        <v>8</v>
      </c>
      <c r="N3982" s="10">
        <f t="shared" si="4"/>
        <v>2</v>
      </c>
      <c r="O3982" s="10" t="str">
        <f t="array" ref="O3982">IFERROR(XLOOKUP(G3982,'Tipo de Carga'!A:A,'Tipo de Carga'!C:C))</f>
        <v>Diesel</v>
      </c>
    </row>
    <row r="3983">
      <c r="A3983" s="16" t="s">
        <v>31</v>
      </c>
      <c r="B3983" s="10" t="str">
        <f t="array" ref="B3983">IFERROR(XLOOKUP(A3983,'Asignacion Feb'!A:A,'Asignacion Feb'!C:C))</f>
        <v/>
      </c>
      <c r="C3983" s="10" t="str">
        <f t="array" ref="C3983">IFERROR(XLOOKUP(A3983,'Asignacion Feb'!A:A,'Asignacion Feb'!B:B))</f>
        <v/>
      </c>
      <c r="D3983" s="28">
        <v>45696.0</v>
      </c>
      <c r="E3983" s="16" t="s">
        <v>32</v>
      </c>
      <c r="F3983" s="10" t="str">
        <f t="array" ref="F3983">IFERROR(XLOOKUP(E3983,Operadores!A:A,Operadores!B:B))</f>
        <v>MTTO</v>
      </c>
      <c r="G3983" s="16" t="s">
        <v>33</v>
      </c>
      <c r="H3983" s="13">
        <v>19.29</v>
      </c>
      <c r="I3983" s="18">
        <v>95.0</v>
      </c>
      <c r="J3983" s="15">
        <f t="shared" si="5"/>
        <v>1832.55</v>
      </c>
      <c r="K3983" s="10" t="str">
        <f t="array" ref="K3983">IFERROR(XLOOKUP(G3983,'Tipo de Carga'!A:A,'Tipo de Carga'!B:B))</f>
        <v>Autoabasto</v>
      </c>
      <c r="L3983" s="10">
        <f t="shared" si="2"/>
        <v>6</v>
      </c>
      <c r="M3983" s="10">
        <f t="shared" si="3"/>
        <v>8</v>
      </c>
      <c r="N3983" s="10">
        <f t="shared" si="4"/>
        <v>2</v>
      </c>
      <c r="O3983" s="10" t="str">
        <f t="array" ref="O3983">IFERROR(XLOOKUP(G3983,'Tipo de Carga'!A:A,'Tipo de Carga'!C:C))</f>
        <v>Diesel</v>
      </c>
    </row>
    <row r="3984">
      <c r="A3984" s="16" t="s">
        <v>31</v>
      </c>
      <c r="B3984" s="10" t="str">
        <f t="array" ref="B3984">IFERROR(XLOOKUP(A3984,'Asignacion Feb'!A:A,'Asignacion Feb'!C:C))</f>
        <v/>
      </c>
      <c r="C3984" s="10" t="str">
        <f t="array" ref="C3984">IFERROR(XLOOKUP(A3984,'Asignacion Feb'!A:A,'Asignacion Feb'!B:B))</f>
        <v/>
      </c>
      <c r="D3984" s="28">
        <v>45696.0</v>
      </c>
      <c r="E3984" s="16" t="s">
        <v>32</v>
      </c>
      <c r="F3984" s="10" t="str">
        <f t="array" ref="F3984">IFERROR(XLOOKUP(E3984,Operadores!A:A,Operadores!B:B))</f>
        <v>MTTO</v>
      </c>
      <c r="G3984" s="16" t="s">
        <v>33</v>
      </c>
      <c r="H3984" s="13">
        <v>19.29</v>
      </c>
      <c r="I3984" s="18">
        <v>69.0</v>
      </c>
      <c r="J3984" s="15">
        <f t="shared" si="5"/>
        <v>1331.01</v>
      </c>
      <c r="K3984" s="10" t="str">
        <f t="array" ref="K3984">IFERROR(XLOOKUP(G3984,'Tipo de Carga'!A:A,'Tipo de Carga'!B:B))</f>
        <v>Autoabasto</v>
      </c>
      <c r="L3984" s="10">
        <f t="shared" si="2"/>
        <v>6</v>
      </c>
      <c r="M3984" s="10">
        <f t="shared" si="3"/>
        <v>8</v>
      </c>
      <c r="N3984" s="10">
        <f t="shared" si="4"/>
        <v>2</v>
      </c>
      <c r="O3984" s="10" t="str">
        <f t="array" ref="O3984">IFERROR(XLOOKUP(G3984,'Tipo de Carga'!A:A,'Tipo de Carga'!C:C))</f>
        <v>Diesel</v>
      </c>
    </row>
    <row r="3985">
      <c r="A3985" s="16">
        <v>1797.0</v>
      </c>
      <c r="B3985" s="10" t="str">
        <f t="array" ref="B3985">IFERROR(XLOOKUP(A3985,'Asignacion Feb'!A:A,'Asignacion Feb'!C:C))</f>
        <v>Hisense</v>
      </c>
      <c r="C3985" s="10" t="str">
        <f t="array" ref="C3985">IFERROR(XLOOKUP(A3985,'Asignacion Feb'!A:A,'Asignacion Feb'!B:B))</f>
        <v>EC-02</v>
      </c>
      <c r="D3985" s="28">
        <v>45696.0</v>
      </c>
      <c r="E3985" s="16" t="s">
        <v>78</v>
      </c>
      <c r="F3985" s="10" t="str">
        <f t="array" ref="F3985">IFERROR(XLOOKUP(E3985,Operadores!A:A,Operadores!B:B))</f>
        <v>IBAANY</v>
      </c>
      <c r="G3985" s="16" t="s">
        <v>33</v>
      </c>
      <c r="H3985" s="13">
        <v>19.29</v>
      </c>
      <c r="I3985" s="18">
        <v>386.0</v>
      </c>
      <c r="J3985" s="15">
        <f t="shared" si="5"/>
        <v>7445.94</v>
      </c>
      <c r="K3985" s="10" t="str">
        <f t="array" ref="K3985">IFERROR(XLOOKUP(G3985,'Tipo de Carga'!A:A,'Tipo de Carga'!B:B))</f>
        <v>Autoabasto</v>
      </c>
      <c r="L3985" s="10">
        <f t="shared" si="2"/>
        <v>6</v>
      </c>
      <c r="M3985" s="10">
        <f t="shared" si="3"/>
        <v>8</v>
      </c>
      <c r="N3985" s="10">
        <f t="shared" si="4"/>
        <v>2</v>
      </c>
      <c r="O3985" s="10" t="str">
        <f t="array" ref="O3985">IFERROR(XLOOKUP(G3985,'Tipo de Carga'!A:A,'Tipo de Carga'!C:C))</f>
        <v>Diesel</v>
      </c>
    </row>
    <row r="3986">
      <c r="A3986" s="16">
        <v>2000.0</v>
      </c>
      <c r="B3986" s="10" t="str">
        <f t="array" ref="B3986">IFERROR(XLOOKUP(A3986,'Asignacion Feb'!A:A,'Asignacion Feb'!C:C))</f>
        <v>MeLi Dedicado Merida</v>
      </c>
      <c r="C3986" s="10" t="str">
        <f t="array" ref="C3986">IFERROR(XLOOKUP(A3986,'Asignacion Feb'!A:A,'Asignacion Feb'!B:B))</f>
        <v>EC-05</v>
      </c>
      <c r="D3986" s="28">
        <v>45696.0</v>
      </c>
      <c r="E3986" s="16" t="s">
        <v>95</v>
      </c>
      <c r="F3986" s="10" t="str">
        <f t="array" ref="F3986">IFERROR(XLOOKUP(E3986,Operadores!A:A,Operadores!B:B))</f>
        <v>VILYON</v>
      </c>
      <c r="G3986" s="16" t="s">
        <v>33</v>
      </c>
      <c r="H3986" s="13">
        <v>19.29</v>
      </c>
      <c r="I3986" s="18">
        <v>272.0</v>
      </c>
      <c r="J3986" s="15">
        <f t="shared" si="5"/>
        <v>5246.88</v>
      </c>
      <c r="K3986" s="10" t="str">
        <f t="array" ref="K3986">IFERROR(XLOOKUP(G3986,'Tipo de Carga'!A:A,'Tipo de Carga'!B:B))</f>
        <v>Autoabasto</v>
      </c>
      <c r="L3986" s="10">
        <f t="shared" si="2"/>
        <v>6</v>
      </c>
      <c r="M3986" s="10">
        <f t="shared" si="3"/>
        <v>8</v>
      </c>
      <c r="N3986" s="10">
        <f t="shared" si="4"/>
        <v>2</v>
      </c>
      <c r="O3986" s="10" t="str">
        <f t="array" ref="O3986">IFERROR(XLOOKUP(G3986,'Tipo de Carga'!A:A,'Tipo de Carga'!C:C))</f>
        <v>Diesel</v>
      </c>
    </row>
    <row r="3987">
      <c r="A3987" s="16">
        <v>2020.0</v>
      </c>
      <c r="B3987" s="10" t="str">
        <f t="array" ref="B3987">IFERROR(XLOOKUP(A3987,'Asignacion Feb'!A:A,'Asignacion Feb'!C:C))</f>
        <v>MeLi Dedicado Merida</v>
      </c>
      <c r="C3987" s="10" t="str">
        <f t="array" ref="C3987">IFERROR(XLOOKUP(A3987,'Asignacion Feb'!A:A,'Asignacion Feb'!B:B))</f>
        <v>EC-05</v>
      </c>
      <c r="D3987" s="28">
        <v>45696.0</v>
      </c>
      <c r="E3987" s="16" t="s">
        <v>283</v>
      </c>
      <c r="F3987" s="10" t="str">
        <f t="array" ref="F3987">IFERROR(XLOOKUP(E3987,Operadores!A:A,Operadores!B:B))</f>
        <v>MUÑOSC</v>
      </c>
      <c r="G3987" s="16" t="s">
        <v>39</v>
      </c>
      <c r="H3987" s="13">
        <v>20.4273</v>
      </c>
      <c r="I3987" s="18">
        <v>250.0</v>
      </c>
      <c r="J3987" s="15">
        <f t="shared" si="5"/>
        <v>5106.825</v>
      </c>
      <c r="K3987" s="10" t="str">
        <f t="array" ref="K3987">IFERROR(XLOOKUP(G3987,'Tipo de Carga'!A:A,'Tipo de Carga'!B:B))</f>
        <v>Autoabasto</v>
      </c>
      <c r="L3987" s="10">
        <f t="shared" si="2"/>
        <v>6</v>
      </c>
      <c r="M3987" s="10">
        <f t="shared" si="3"/>
        <v>8</v>
      </c>
      <c r="N3987" s="10">
        <f t="shared" si="4"/>
        <v>2</v>
      </c>
      <c r="O3987" s="10" t="str">
        <f t="array" ref="O3987">IFERROR(XLOOKUP(G3987,'Tipo de Carga'!A:A,'Tipo de Carga'!C:C))</f>
        <v>Diesel</v>
      </c>
    </row>
    <row r="3988">
      <c r="A3988" s="16">
        <v>2028.0</v>
      </c>
      <c r="B3988" s="10" t="str">
        <f t="array" ref="B3988">IFERROR(XLOOKUP(A3988,'Asignacion Feb'!A:A,'Asignacion Feb'!C:C))</f>
        <v>MeLi Dedicado Merida</v>
      </c>
      <c r="C3988" s="10" t="str">
        <f t="array" ref="C3988">IFERROR(XLOOKUP(A3988,'Asignacion Feb'!A:A,'Asignacion Feb'!B:B))</f>
        <v>EC-05</v>
      </c>
      <c r="D3988" s="28">
        <v>45696.0</v>
      </c>
      <c r="E3988" s="16" t="s">
        <v>407</v>
      </c>
      <c r="F3988" s="10" t="str">
        <f t="array" ref="F3988">IFERROR(XLOOKUP(E3988,Operadores!A:A,Operadores!B:B))</f>
        <v>CERDAV</v>
      </c>
      <c r="G3988" s="16" t="s">
        <v>39</v>
      </c>
      <c r="H3988" s="13">
        <v>20.4273</v>
      </c>
      <c r="I3988" s="18">
        <v>226.0</v>
      </c>
      <c r="J3988" s="15">
        <f t="shared" si="5"/>
        <v>4616.5698</v>
      </c>
      <c r="K3988" s="10" t="str">
        <f t="array" ref="K3988">IFERROR(XLOOKUP(G3988,'Tipo de Carga'!A:A,'Tipo de Carga'!B:B))</f>
        <v>Autoabasto</v>
      </c>
      <c r="L3988" s="10">
        <f t="shared" si="2"/>
        <v>6</v>
      </c>
      <c r="M3988" s="10">
        <f t="shared" si="3"/>
        <v>8</v>
      </c>
      <c r="N3988" s="10">
        <f t="shared" si="4"/>
        <v>2</v>
      </c>
      <c r="O3988" s="10" t="str">
        <f t="array" ref="O3988">IFERROR(XLOOKUP(G3988,'Tipo de Carga'!A:A,'Tipo de Carga'!C:C))</f>
        <v>Diesel</v>
      </c>
    </row>
    <row r="3989">
      <c r="A3989" s="16">
        <v>2008.0</v>
      </c>
      <c r="B3989" s="10" t="str">
        <f t="array" ref="B3989">IFERROR(XLOOKUP(A3989,'Asignacion Feb'!A:A,'Asignacion Feb'!C:C))</f>
        <v>MeLi Dedicado Merida</v>
      </c>
      <c r="C3989" s="10" t="str">
        <f t="array" ref="C3989">IFERROR(XLOOKUP(A3989,'Asignacion Feb'!A:A,'Asignacion Feb'!B:B))</f>
        <v>EC-05</v>
      </c>
      <c r="D3989" s="28">
        <v>45696.0</v>
      </c>
      <c r="E3989" s="16" t="s">
        <v>394</v>
      </c>
      <c r="F3989" s="10" t="str">
        <f t="array" ref="F3989">IFERROR(XLOOKUP(E3989,Operadores!A:A,Operadores!B:B))</f>
        <v>CADCAR</v>
      </c>
      <c r="G3989" s="16" t="s">
        <v>39</v>
      </c>
      <c r="H3989" s="13">
        <v>20.4273</v>
      </c>
      <c r="I3989" s="18">
        <v>311.0</v>
      </c>
      <c r="J3989" s="15">
        <f t="shared" si="5"/>
        <v>6352.8903</v>
      </c>
      <c r="K3989" s="10" t="str">
        <f t="array" ref="K3989">IFERROR(XLOOKUP(G3989,'Tipo de Carga'!A:A,'Tipo de Carga'!B:B))</f>
        <v>Autoabasto</v>
      </c>
      <c r="L3989" s="10">
        <f t="shared" si="2"/>
        <v>6</v>
      </c>
      <c r="M3989" s="10">
        <f t="shared" si="3"/>
        <v>8</v>
      </c>
      <c r="N3989" s="10">
        <f t="shared" si="4"/>
        <v>2</v>
      </c>
      <c r="O3989" s="10" t="str">
        <f t="array" ref="O3989">IFERROR(XLOOKUP(G3989,'Tipo de Carga'!A:A,'Tipo de Carga'!C:C))</f>
        <v>Diesel</v>
      </c>
    </row>
    <row r="3990">
      <c r="A3990" s="16">
        <v>2001.0</v>
      </c>
      <c r="B3990" s="10" t="str">
        <f t="array" ref="B3990">IFERROR(XLOOKUP(A3990,'Asignacion Feb'!A:A,'Asignacion Feb'!C:C))</f>
        <v>MeLi Dedicado Merida</v>
      </c>
      <c r="C3990" s="10" t="str">
        <f t="array" ref="C3990">IFERROR(XLOOKUP(A3990,'Asignacion Feb'!A:A,'Asignacion Feb'!B:B))</f>
        <v>EC-05</v>
      </c>
      <c r="D3990" s="28">
        <v>45696.0</v>
      </c>
      <c r="E3990" s="16" t="s">
        <v>362</v>
      </c>
      <c r="F3990" s="10" t="str">
        <f t="array" ref="F3990">IFERROR(XLOOKUP(E3990,Operadores!A:A,Operadores!B:B))</f>
        <v>TRESER</v>
      </c>
      <c r="G3990" s="16" t="s">
        <v>39</v>
      </c>
      <c r="H3990" s="13">
        <v>20.4273</v>
      </c>
      <c r="I3990" s="18">
        <v>400.0</v>
      </c>
      <c r="J3990" s="15">
        <f t="shared" si="5"/>
        <v>8170.92</v>
      </c>
      <c r="K3990" s="10" t="str">
        <f t="array" ref="K3990">IFERROR(XLOOKUP(G3990,'Tipo de Carga'!A:A,'Tipo de Carga'!B:B))</f>
        <v>Autoabasto</v>
      </c>
      <c r="L3990" s="10">
        <f t="shared" si="2"/>
        <v>6</v>
      </c>
      <c r="M3990" s="10">
        <f t="shared" si="3"/>
        <v>8</v>
      </c>
      <c r="N3990" s="10">
        <f t="shared" si="4"/>
        <v>2</v>
      </c>
      <c r="O3990" s="10" t="str">
        <f t="array" ref="O3990">IFERROR(XLOOKUP(G3990,'Tipo de Carga'!A:A,'Tipo de Carga'!C:C))</f>
        <v>Diesel</v>
      </c>
    </row>
    <row r="3991">
      <c r="A3991" s="16">
        <v>2015.0</v>
      </c>
      <c r="B3991" s="10" t="str">
        <f t="array" ref="B3991">IFERROR(XLOOKUP(A3991,'Asignacion Feb'!A:A,'Asignacion Feb'!C:C))</f>
        <v>MeLi asignado SD</v>
      </c>
      <c r="C3991" s="10" t="str">
        <f t="array" ref="C3991">IFERROR(XLOOKUP(A3991,'Asignacion Feb'!A:A,'Asignacion Feb'!B:B))</f>
        <v>EC-05</v>
      </c>
      <c r="D3991" s="28">
        <v>45696.0</v>
      </c>
      <c r="E3991" s="16" t="s">
        <v>174</v>
      </c>
      <c r="F3991" s="10" t="str">
        <f t="array" ref="F3991">IFERROR(XLOOKUP(E3991,Operadores!A:A,Operadores!B:B))</f>
        <v>BENOSC</v>
      </c>
      <c r="G3991" s="16" t="s">
        <v>39</v>
      </c>
      <c r="H3991" s="13">
        <v>20.4273</v>
      </c>
      <c r="I3991" s="18">
        <v>484.0</v>
      </c>
      <c r="J3991" s="15">
        <f t="shared" si="5"/>
        <v>9886.8132</v>
      </c>
      <c r="K3991" s="10" t="str">
        <f t="array" ref="K3991">IFERROR(XLOOKUP(G3991,'Tipo de Carga'!A:A,'Tipo de Carga'!B:B))</f>
        <v>Autoabasto</v>
      </c>
      <c r="L3991" s="10">
        <f t="shared" si="2"/>
        <v>6</v>
      </c>
      <c r="M3991" s="10">
        <f t="shared" si="3"/>
        <v>8</v>
      </c>
      <c r="N3991" s="10">
        <f t="shared" si="4"/>
        <v>2</v>
      </c>
      <c r="O3991" s="10" t="str">
        <f t="array" ref="O3991">IFERROR(XLOOKUP(G3991,'Tipo de Carga'!A:A,'Tipo de Carga'!C:C))</f>
        <v>Diesel</v>
      </c>
    </row>
    <row r="3992">
      <c r="A3992" s="16">
        <v>1758.0</v>
      </c>
      <c r="B3992" s="10" t="str">
        <f t="array" ref="B3992">IFERROR(XLOOKUP(A3992,'Asignacion Feb'!A:A,'Asignacion Feb'!C:C))</f>
        <v>Wm Full</v>
      </c>
      <c r="C3992" s="10" t="str">
        <f t="array" ref="C3992">IFERROR(XLOOKUP(A3992,'Asignacion Feb'!A:A,'Asignacion Feb'!B:B))</f>
        <v>EC-08</v>
      </c>
      <c r="D3992" s="28">
        <v>45696.0</v>
      </c>
      <c r="E3992" s="16" t="s">
        <v>172</v>
      </c>
      <c r="F3992" s="10" t="str">
        <f t="array" ref="F3992">IFERROR(XLOOKUP(E3992,Operadores!A:A,Operadores!B:B))</f>
        <v>VILJE</v>
      </c>
      <c r="G3992" s="16" t="s">
        <v>39</v>
      </c>
      <c r="H3992" s="13">
        <v>20.4273</v>
      </c>
      <c r="I3992" s="18">
        <v>391.0</v>
      </c>
      <c r="J3992" s="15">
        <f t="shared" si="5"/>
        <v>7987.0743</v>
      </c>
      <c r="K3992" s="10" t="str">
        <f t="array" ref="K3992">IFERROR(XLOOKUP(G3992,'Tipo de Carga'!A:A,'Tipo de Carga'!B:B))</f>
        <v>Autoabasto</v>
      </c>
      <c r="L3992" s="10">
        <f t="shared" si="2"/>
        <v>6</v>
      </c>
      <c r="M3992" s="10">
        <f t="shared" si="3"/>
        <v>8</v>
      </c>
      <c r="N3992" s="10">
        <f t="shared" si="4"/>
        <v>2</v>
      </c>
      <c r="O3992" s="10" t="str">
        <f t="array" ref="O3992">IFERROR(XLOOKUP(G3992,'Tipo de Carga'!A:A,'Tipo de Carga'!C:C))</f>
        <v>Diesel</v>
      </c>
    </row>
    <row r="3993">
      <c r="A3993" s="16">
        <v>1728.0</v>
      </c>
      <c r="B3993" s="10" t="str">
        <f t="array" ref="B3993">IFERROR(XLOOKUP(A3993,'Asignacion Feb'!A:A,'Asignacion Feb'!C:C))</f>
        <v>Wm Full</v>
      </c>
      <c r="C3993" s="10" t="str">
        <f t="array" ref="C3993">IFERROR(XLOOKUP(A3993,'Asignacion Feb'!A:A,'Asignacion Feb'!B:B))</f>
        <v>EC-08</v>
      </c>
      <c r="D3993" s="28">
        <v>45696.0</v>
      </c>
      <c r="E3993" s="16" t="s">
        <v>93</v>
      </c>
      <c r="F3993" s="10" t="str">
        <f t="array" ref="F3993">IFERROR(XLOOKUP(E3993,Operadores!A:A,Operadores!B:B))</f>
        <v>MARJO13</v>
      </c>
      <c r="G3993" s="16" t="s">
        <v>39</v>
      </c>
      <c r="H3993" s="13">
        <v>20.4273</v>
      </c>
      <c r="I3993" s="18">
        <v>390.0</v>
      </c>
      <c r="J3993" s="15">
        <f t="shared" si="5"/>
        <v>7966.647</v>
      </c>
      <c r="K3993" s="10" t="str">
        <f t="array" ref="K3993">IFERROR(XLOOKUP(G3993,'Tipo de Carga'!A:A,'Tipo de Carga'!B:B))</f>
        <v>Autoabasto</v>
      </c>
      <c r="L3993" s="10">
        <f t="shared" si="2"/>
        <v>6</v>
      </c>
      <c r="M3993" s="10">
        <f t="shared" si="3"/>
        <v>8</v>
      </c>
      <c r="N3993" s="10">
        <f t="shared" si="4"/>
        <v>2</v>
      </c>
      <c r="O3993" s="10" t="str">
        <f t="array" ref="O3993">IFERROR(XLOOKUP(G3993,'Tipo de Carga'!A:A,'Tipo de Carga'!C:C))</f>
        <v>Diesel</v>
      </c>
    </row>
    <row r="3994">
      <c r="A3994" s="16">
        <v>2005.0</v>
      </c>
      <c r="B3994" s="10" t="str">
        <f t="array" ref="B3994">IFERROR(XLOOKUP(A3994,'Asignacion Feb'!A:A,'Asignacion Feb'!C:C))</f>
        <v>MeLi Dedicado Merida</v>
      </c>
      <c r="C3994" s="10" t="str">
        <f t="array" ref="C3994">IFERROR(XLOOKUP(A3994,'Asignacion Feb'!A:A,'Asignacion Feb'!B:B))</f>
        <v>EC-05</v>
      </c>
      <c r="D3994" s="28">
        <v>45696.0</v>
      </c>
      <c r="E3994" s="16" t="s">
        <v>450</v>
      </c>
      <c r="F3994" s="10" t="str">
        <f t="array" ref="F3994">IFERROR(XLOOKUP(E3994,Operadores!A:A,Operadores!B:B))</f>
        <v>FLOVAL</v>
      </c>
      <c r="G3994" s="16" t="s">
        <v>39</v>
      </c>
      <c r="H3994" s="13">
        <v>20.4273</v>
      </c>
      <c r="I3994" s="18">
        <v>385.0</v>
      </c>
      <c r="J3994" s="15">
        <f t="shared" si="5"/>
        <v>7864.5105</v>
      </c>
      <c r="K3994" s="10" t="str">
        <f t="array" ref="K3994">IFERROR(XLOOKUP(G3994,'Tipo de Carga'!A:A,'Tipo de Carga'!B:B))</f>
        <v>Autoabasto</v>
      </c>
      <c r="L3994" s="10">
        <f t="shared" si="2"/>
        <v>6</v>
      </c>
      <c r="M3994" s="10">
        <f t="shared" si="3"/>
        <v>8</v>
      </c>
      <c r="N3994" s="10">
        <f t="shared" si="4"/>
        <v>2</v>
      </c>
      <c r="O3994" s="10" t="str">
        <f t="array" ref="O3994">IFERROR(XLOOKUP(G3994,'Tipo de Carga'!A:A,'Tipo de Carga'!C:C))</f>
        <v>Diesel</v>
      </c>
    </row>
    <row r="3995">
      <c r="A3995" s="16">
        <v>1820.0</v>
      </c>
      <c r="B3995" s="10" t="str">
        <f t="array" ref="B3995">IFERROR(XLOOKUP(A3995,'Asignacion Feb'!A:A,'Asignacion Feb'!C:C))</f>
        <v>Wm Full</v>
      </c>
      <c r="C3995" s="10" t="str">
        <f t="array" ref="C3995">IFERROR(XLOOKUP(A3995,'Asignacion Feb'!A:A,'Asignacion Feb'!B:B))</f>
        <v>EC-08</v>
      </c>
      <c r="D3995" s="28">
        <v>45696.0</v>
      </c>
      <c r="E3995" s="16" t="s">
        <v>167</v>
      </c>
      <c r="F3995" s="10" t="str">
        <f t="array" ref="F3995">IFERROR(XLOOKUP(E3995,Operadores!A:A,Operadores!B:B))</f>
        <v>CAMVI01</v>
      </c>
      <c r="G3995" s="16" t="s">
        <v>39</v>
      </c>
      <c r="H3995" s="13">
        <v>20.4273</v>
      </c>
      <c r="I3995" s="18">
        <v>392.0</v>
      </c>
      <c r="J3995" s="15">
        <f t="shared" si="5"/>
        <v>8007.5016</v>
      </c>
      <c r="K3995" s="10" t="str">
        <f t="array" ref="K3995">IFERROR(XLOOKUP(G3995,'Tipo de Carga'!A:A,'Tipo de Carga'!B:B))</f>
        <v>Autoabasto</v>
      </c>
      <c r="L3995" s="10">
        <f t="shared" si="2"/>
        <v>6</v>
      </c>
      <c r="M3995" s="10">
        <f t="shared" si="3"/>
        <v>8</v>
      </c>
      <c r="N3995" s="10">
        <f t="shared" si="4"/>
        <v>2</v>
      </c>
      <c r="O3995" s="10" t="str">
        <f t="array" ref="O3995">IFERROR(XLOOKUP(G3995,'Tipo de Carga'!A:A,'Tipo de Carga'!C:C))</f>
        <v>Diesel</v>
      </c>
    </row>
    <row r="3996">
      <c r="A3996" s="16">
        <v>1730.0</v>
      </c>
      <c r="B3996" s="10" t="str">
        <f t="array" ref="B3996">IFERROR(XLOOKUP(A3996,'Asignacion Feb'!A:A,'Asignacion Feb'!C:C))</f>
        <v>Wm Full</v>
      </c>
      <c r="C3996" s="10" t="str">
        <f t="array" ref="C3996">IFERROR(XLOOKUP(A3996,'Asignacion Feb'!A:A,'Asignacion Feb'!B:B))</f>
        <v>EC-08</v>
      </c>
      <c r="D3996" s="28">
        <v>45696.0</v>
      </c>
      <c r="E3996" s="16" t="s">
        <v>219</v>
      </c>
      <c r="F3996" s="10" t="str">
        <f t="array" ref="F3996">IFERROR(XLOOKUP(E3996,Operadores!A:A,Operadores!B:B))</f>
        <v>LOPERI</v>
      </c>
      <c r="G3996" s="16" t="s">
        <v>39</v>
      </c>
      <c r="H3996" s="13">
        <v>20.4273</v>
      </c>
      <c r="I3996" s="18">
        <v>462.0</v>
      </c>
      <c r="J3996" s="15">
        <f t="shared" si="5"/>
        <v>9437.4126</v>
      </c>
      <c r="K3996" s="10" t="str">
        <f t="array" ref="K3996">IFERROR(XLOOKUP(G3996,'Tipo de Carga'!A:A,'Tipo de Carga'!B:B))</f>
        <v>Autoabasto</v>
      </c>
      <c r="L3996" s="10">
        <f t="shared" si="2"/>
        <v>6</v>
      </c>
      <c r="M3996" s="10">
        <f t="shared" si="3"/>
        <v>8</v>
      </c>
      <c r="N3996" s="10">
        <f t="shared" si="4"/>
        <v>2</v>
      </c>
      <c r="O3996" s="10" t="str">
        <f t="array" ref="O3996">IFERROR(XLOOKUP(G3996,'Tipo de Carga'!A:A,'Tipo de Carga'!C:C))</f>
        <v>Diesel</v>
      </c>
    </row>
    <row r="3997">
      <c r="A3997" s="16">
        <v>2009.0</v>
      </c>
      <c r="B3997" s="10" t="str">
        <f t="array" ref="B3997">IFERROR(XLOOKUP(A3997,'Asignacion Feb'!A:A,'Asignacion Feb'!C:C))</f>
        <v>MeLi Dedicado Merida</v>
      </c>
      <c r="C3997" s="10" t="str">
        <f t="array" ref="C3997">IFERROR(XLOOKUP(A3997,'Asignacion Feb'!A:A,'Asignacion Feb'!B:B))</f>
        <v>EC-05</v>
      </c>
      <c r="D3997" s="28">
        <v>45696.0</v>
      </c>
      <c r="E3997" s="16" t="s">
        <v>225</v>
      </c>
      <c r="F3997" s="10" t="str">
        <f t="array" ref="F3997">IFERROR(XLOOKUP(E3997,Operadores!A:A,Operadores!B:B))</f>
        <v>ACOHER</v>
      </c>
      <c r="G3997" s="16" t="s">
        <v>39</v>
      </c>
      <c r="H3997" s="13">
        <v>20.4273</v>
      </c>
      <c r="I3997" s="18">
        <v>224.0</v>
      </c>
      <c r="J3997" s="15">
        <f t="shared" si="5"/>
        <v>4575.7152</v>
      </c>
      <c r="K3997" s="10" t="str">
        <f t="array" ref="K3997">IFERROR(XLOOKUP(G3997,'Tipo de Carga'!A:A,'Tipo de Carga'!B:B))</f>
        <v>Autoabasto</v>
      </c>
      <c r="L3997" s="10">
        <f t="shared" si="2"/>
        <v>6</v>
      </c>
      <c r="M3997" s="10">
        <f t="shared" si="3"/>
        <v>8</v>
      </c>
      <c r="N3997" s="10">
        <f t="shared" si="4"/>
        <v>2</v>
      </c>
      <c r="O3997" s="10" t="str">
        <f t="array" ref="O3997">IFERROR(XLOOKUP(G3997,'Tipo de Carga'!A:A,'Tipo de Carga'!C:C))</f>
        <v>Diesel</v>
      </c>
    </row>
    <row r="3998">
      <c r="A3998" s="16">
        <v>1753.0</v>
      </c>
      <c r="B3998" s="10" t="str">
        <f t="array" ref="B3998">IFERROR(XLOOKUP(A3998,'Asignacion Feb'!A:A,'Asignacion Feb'!C:C))</f>
        <v>Wm Full</v>
      </c>
      <c r="C3998" s="10" t="str">
        <f t="array" ref="C3998">IFERROR(XLOOKUP(A3998,'Asignacion Feb'!A:A,'Asignacion Feb'!B:B))</f>
        <v>EC-08</v>
      </c>
      <c r="D3998" s="28">
        <v>45696.0</v>
      </c>
      <c r="E3998" s="16" t="s">
        <v>98</v>
      </c>
      <c r="F3998" s="10" t="str">
        <f t="array" ref="F3998">IFERROR(XLOOKUP(E3998,Operadores!A:A,Operadores!B:B))</f>
        <v>MENRI</v>
      </c>
      <c r="G3998" s="16" t="s">
        <v>39</v>
      </c>
      <c r="H3998" s="13">
        <v>20.4273</v>
      </c>
      <c r="I3998" s="18">
        <v>497.0</v>
      </c>
      <c r="J3998" s="15">
        <f t="shared" si="5"/>
        <v>10152.3681</v>
      </c>
      <c r="K3998" s="10" t="str">
        <f t="array" ref="K3998">IFERROR(XLOOKUP(G3998,'Tipo de Carga'!A:A,'Tipo de Carga'!B:B))</f>
        <v>Autoabasto</v>
      </c>
      <c r="L3998" s="10">
        <f t="shared" si="2"/>
        <v>6</v>
      </c>
      <c r="M3998" s="10">
        <f t="shared" si="3"/>
        <v>8</v>
      </c>
      <c r="N3998" s="10">
        <f t="shared" si="4"/>
        <v>2</v>
      </c>
      <c r="O3998" s="10" t="str">
        <f t="array" ref="O3998">IFERROR(XLOOKUP(G3998,'Tipo de Carga'!A:A,'Tipo de Carga'!C:C))</f>
        <v>Diesel</v>
      </c>
    </row>
    <row r="3999">
      <c r="A3999" s="16">
        <v>2021.0</v>
      </c>
      <c r="B3999" s="10" t="str">
        <f t="array" ref="B3999">IFERROR(XLOOKUP(A3999,'Asignacion Feb'!A:A,'Asignacion Feb'!C:C))</f>
        <v>MeLi Dedicado Merida</v>
      </c>
      <c r="C3999" s="10" t="str">
        <f t="array" ref="C3999">IFERROR(XLOOKUP(A3999,'Asignacion Feb'!A:A,'Asignacion Feb'!B:B))</f>
        <v>EC-05</v>
      </c>
      <c r="D3999" s="28">
        <v>45696.0</v>
      </c>
      <c r="E3999" s="16" t="s">
        <v>403</v>
      </c>
      <c r="F3999" s="10" t="str">
        <f t="array" ref="F3999">IFERROR(XLOOKUP(E3999,Operadores!A:A,Operadores!B:B))</f>
        <v>ORTVIC</v>
      </c>
      <c r="G3999" s="16" t="s">
        <v>39</v>
      </c>
      <c r="H3999" s="13">
        <v>20.4273</v>
      </c>
      <c r="I3999" s="18">
        <v>225.0</v>
      </c>
      <c r="J3999" s="15">
        <f t="shared" si="5"/>
        <v>4596.1425</v>
      </c>
      <c r="K3999" s="10" t="str">
        <f t="array" ref="K3999">IFERROR(XLOOKUP(G3999,'Tipo de Carga'!A:A,'Tipo de Carga'!B:B))</f>
        <v>Autoabasto</v>
      </c>
      <c r="L3999" s="10">
        <f t="shared" si="2"/>
        <v>6</v>
      </c>
      <c r="M3999" s="10">
        <f t="shared" si="3"/>
        <v>8</v>
      </c>
      <c r="N3999" s="10">
        <f t="shared" si="4"/>
        <v>2</v>
      </c>
      <c r="O3999" s="10" t="str">
        <f t="array" ref="O3999">IFERROR(XLOOKUP(G3999,'Tipo de Carga'!A:A,'Tipo de Carga'!C:C))</f>
        <v>Diesel</v>
      </c>
    </row>
    <row r="4000">
      <c r="A4000" s="16">
        <v>1715.0</v>
      </c>
      <c r="B4000" s="10" t="str">
        <f t="array" ref="B4000">IFERROR(XLOOKUP(A4000,'Asignacion Feb'!A:A,'Asignacion Feb'!C:C))</f>
        <v>Wm Full</v>
      </c>
      <c r="C4000" s="10" t="str">
        <f t="array" ref="C4000">IFERROR(XLOOKUP(A4000,'Asignacion Feb'!A:A,'Asignacion Feb'!B:B))</f>
        <v>EC-08</v>
      </c>
      <c r="D4000" s="28">
        <v>45696.0</v>
      </c>
      <c r="E4000" s="16" t="s">
        <v>96</v>
      </c>
      <c r="F4000" s="10" t="str">
        <f t="array" ref="F4000">IFERROR(XLOOKUP(E4000,Operadores!A:A,Operadores!B:B))</f>
        <v>LEOJAI</v>
      </c>
      <c r="G4000" s="16" t="s">
        <v>39</v>
      </c>
      <c r="H4000" s="13">
        <v>20.4273</v>
      </c>
      <c r="I4000" s="18">
        <v>360.0</v>
      </c>
      <c r="J4000" s="15">
        <f t="shared" si="5"/>
        <v>7353.828</v>
      </c>
      <c r="K4000" s="10" t="str">
        <f t="array" ref="K4000">IFERROR(XLOOKUP(G4000,'Tipo de Carga'!A:A,'Tipo de Carga'!B:B))</f>
        <v>Autoabasto</v>
      </c>
      <c r="L4000" s="10">
        <f t="shared" si="2"/>
        <v>6</v>
      </c>
      <c r="M4000" s="10">
        <f t="shared" si="3"/>
        <v>8</v>
      </c>
      <c r="N4000" s="10">
        <f t="shared" si="4"/>
        <v>2</v>
      </c>
      <c r="O4000" s="10" t="str">
        <f t="array" ref="O4000">IFERROR(XLOOKUP(G4000,'Tipo de Carga'!A:A,'Tipo de Carga'!C:C))</f>
        <v>Diesel</v>
      </c>
    </row>
    <row r="4001">
      <c r="A4001" s="16">
        <v>2022.0</v>
      </c>
      <c r="B4001" s="10" t="str">
        <f t="array" ref="B4001">IFERROR(XLOOKUP(A4001,'Asignacion Feb'!A:A,'Asignacion Feb'!C:C))</f>
        <v>MeLi Dedicado TD</v>
      </c>
      <c r="C4001" s="10" t="str">
        <f t="array" ref="C4001">IFERROR(XLOOKUP(A4001,'Asignacion Feb'!A:A,'Asignacion Feb'!B:B))</f>
        <v>EC-05</v>
      </c>
      <c r="D4001" s="28">
        <v>45696.0</v>
      </c>
      <c r="E4001" s="19" t="s">
        <v>183</v>
      </c>
      <c r="F4001" s="10" t="str">
        <f t="array" ref="F4001">IFERROR(XLOOKUP(E4001,Operadores!A:A,Operadores!B:B))</f>
        <v>DELBL</v>
      </c>
      <c r="G4001" s="16" t="s">
        <v>103</v>
      </c>
      <c r="H4001" s="13">
        <v>26.95</v>
      </c>
      <c r="I4001" s="18">
        <v>445.0</v>
      </c>
      <c r="J4001" s="15">
        <f t="shared" si="5"/>
        <v>11992.75</v>
      </c>
      <c r="K4001" s="10" t="str">
        <f t="array" ref="K4001">IFERROR(XLOOKUP(G4001,'Tipo de Carga'!A:A,'Tipo de Carga'!B:B))</f>
        <v>Ticket</v>
      </c>
      <c r="L4001" s="10">
        <f t="shared" si="2"/>
        <v>6</v>
      </c>
      <c r="M4001" s="10">
        <f t="shared" si="3"/>
        <v>8</v>
      </c>
      <c r="N4001" s="10">
        <f t="shared" si="4"/>
        <v>2</v>
      </c>
      <c r="O4001" s="10" t="str">
        <f t="array" ref="O4001">IFERROR(XLOOKUP(G4001,'Tipo de Carga'!A:A,'Tipo de Carga'!C:C))</f>
        <v>Diesel</v>
      </c>
    </row>
    <row r="4002">
      <c r="A4002" s="16">
        <v>1761.0</v>
      </c>
      <c r="B4002" s="10" t="str">
        <f t="array" ref="B4002">IFERROR(XLOOKUP(A4002,'Asignacion Feb'!A:A,'Asignacion Feb'!C:C))</f>
        <v>Wm Full</v>
      </c>
      <c r="C4002" s="10" t="str">
        <f t="array" ref="C4002">IFERROR(XLOOKUP(A4002,'Asignacion Feb'!A:A,'Asignacion Feb'!B:B))</f>
        <v>EC-08</v>
      </c>
      <c r="D4002" s="28">
        <v>45696.0</v>
      </c>
      <c r="E4002" s="19" t="s">
        <v>102</v>
      </c>
      <c r="F4002" s="10" t="str">
        <f t="array" ref="F4002">IFERROR(XLOOKUP(E4002,Operadores!A:A,Operadores!B:B))</f>
        <v>RAMBAR</v>
      </c>
      <c r="G4002" s="16" t="s">
        <v>103</v>
      </c>
      <c r="H4002" s="13">
        <v>25.99</v>
      </c>
      <c r="I4002" s="18">
        <v>311.0</v>
      </c>
      <c r="J4002" s="15">
        <f t="shared" si="5"/>
        <v>8082.89</v>
      </c>
      <c r="K4002" s="10" t="str">
        <f t="array" ref="K4002">IFERROR(XLOOKUP(G4002,'Tipo de Carga'!A:A,'Tipo de Carga'!B:B))</f>
        <v>Ticket</v>
      </c>
      <c r="L4002" s="10">
        <f t="shared" si="2"/>
        <v>6</v>
      </c>
      <c r="M4002" s="10">
        <f t="shared" si="3"/>
        <v>8</v>
      </c>
      <c r="N4002" s="10">
        <f t="shared" si="4"/>
        <v>2</v>
      </c>
      <c r="O4002" s="10" t="str">
        <f t="array" ref="O4002">IFERROR(XLOOKUP(G4002,'Tipo de Carga'!A:A,'Tipo de Carga'!C:C))</f>
        <v>Diesel</v>
      </c>
    </row>
    <row r="4003">
      <c r="A4003" s="16">
        <v>1761.0</v>
      </c>
      <c r="B4003" s="10" t="str">
        <f t="array" ref="B4003">IFERROR(XLOOKUP(A4003,'Asignacion Feb'!A:A,'Asignacion Feb'!C:C))</f>
        <v>Wm Full</v>
      </c>
      <c r="C4003" s="10" t="str">
        <f t="array" ref="C4003">IFERROR(XLOOKUP(A4003,'Asignacion Feb'!A:A,'Asignacion Feb'!B:B))</f>
        <v>EC-08</v>
      </c>
      <c r="D4003" s="28">
        <v>45696.0</v>
      </c>
      <c r="E4003" s="19" t="s">
        <v>102</v>
      </c>
      <c r="F4003" s="10" t="str">
        <f t="array" ref="F4003">IFERROR(XLOOKUP(E4003,Operadores!A:A,Operadores!B:B))</f>
        <v>RAMBAR</v>
      </c>
      <c r="G4003" s="16" t="s">
        <v>103</v>
      </c>
      <c r="H4003" s="13">
        <v>25.99</v>
      </c>
      <c r="I4003" s="18">
        <v>138.0</v>
      </c>
      <c r="J4003" s="15">
        <f t="shared" si="5"/>
        <v>3586.62</v>
      </c>
      <c r="K4003" s="10" t="str">
        <f t="array" ref="K4003">IFERROR(XLOOKUP(G4003,'Tipo de Carga'!A:A,'Tipo de Carga'!B:B))</f>
        <v>Ticket</v>
      </c>
      <c r="L4003" s="10">
        <f t="shared" si="2"/>
        <v>6</v>
      </c>
      <c r="M4003" s="10">
        <f t="shared" si="3"/>
        <v>8</v>
      </c>
      <c r="N4003" s="10">
        <f t="shared" si="4"/>
        <v>2</v>
      </c>
      <c r="O4003" s="10" t="str">
        <f t="array" ref="O4003">IFERROR(XLOOKUP(G4003,'Tipo de Carga'!A:A,'Tipo de Carga'!C:C))</f>
        <v>Diesel</v>
      </c>
    </row>
    <row r="4004">
      <c r="A4004" s="16">
        <v>1701.0</v>
      </c>
      <c r="B4004" s="10" t="str">
        <f t="array" ref="B4004">IFERROR(XLOOKUP(A4004,'Asignacion Feb'!A:A,'Asignacion Feb'!C:C))</f>
        <v>Wm Full</v>
      </c>
      <c r="C4004" s="10" t="str">
        <f t="array" ref="C4004">IFERROR(XLOOKUP(A4004,'Asignacion Feb'!A:A,'Asignacion Feb'!B:B))</f>
        <v>EC-08</v>
      </c>
      <c r="D4004" s="28">
        <v>45696.0</v>
      </c>
      <c r="E4004" s="19" t="s">
        <v>285</v>
      </c>
      <c r="F4004" s="10" t="str">
        <f t="array" ref="F4004">IFERROR(XLOOKUP(E4004,Operadores!A:A,Operadores!B:B))</f>
        <v>MENJUA01</v>
      </c>
      <c r="G4004" s="16" t="s">
        <v>103</v>
      </c>
      <c r="H4004" s="13">
        <v>25.99</v>
      </c>
      <c r="I4004" s="18">
        <v>462.0</v>
      </c>
      <c r="J4004" s="15">
        <f t="shared" si="5"/>
        <v>12007.38</v>
      </c>
      <c r="K4004" s="10" t="str">
        <f t="array" ref="K4004">IFERROR(XLOOKUP(G4004,'Tipo de Carga'!A:A,'Tipo de Carga'!B:B))</f>
        <v>Ticket</v>
      </c>
      <c r="L4004" s="10">
        <f t="shared" si="2"/>
        <v>6</v>
      </c>
      <c r="M4004" s="10">
        <f t="shared" si="3"/>
        <v>8</v>
      </c>
      <c r="N4004" s="10">
        <f t="shared" si="4"/>
        <v>2</v>
      </c>
      <c r="O4004" s="10" t="str">
        <f t="array" ref="O4004">IFERROR(XLOOKUP(G4004,'Tipo de Carga'!A:A,'Tipo de Carga'!C:C))</f>
        <v>Diesel</v>
      </c>
    </row>
    <row r="4005">
      <c r="A4005" s="16">
        <v>2011.0</v>
      </c>
      <c r="B4005" s="10" t="str">
        <f t="array" ref="B4005">IFERROR(XLOOKUP(A4005,'Asignacion Feb'!A:A,'Asignacion Feb'!C:C))</f>
        <v>MeLi Asignado TD</v>
      </c>
      <c r="C4005" s="10" t="str">
        <f t="array" ref="C4005">IFERROR(XLOOKUP(A4005,'Asignacion Feb'!A:A,'Asignacion Feb'!B:B))</f>
        <v>EC-05</v>
      </c>
      <c r="D4005" s="28">
        <v>45696.0</v>
      </c>
      <c r="E4005" s="19" t="s">
        <v>30</v>
      </c>
      <c r="F4005" s="10" t="str">
        <f t="array" ref="F4005">IFERROR(XLOOKUP(E4005,Operadores!A:A,Operadores!B:B))</f>
        <v>GUEGAB</v>
      </c>
      <c r="G4005" s="16" t="s">
        <v>103</v>
      </c>
      <c r="H4005" s="13">
        <v>25.89</v>
      </c>
      <c r="I4005" s="18">
        <v>93.0</v>
      </c>
      <c r="J4005" s="15">
        <f t="shared" si="5"/>
        <v>2407.77</v>
      </c>
      <c r="K4005" s="10" t="str">
        <f t="array" ref="K4005">IFERROR(XLOOKUP(G4005,'Tipo de Carga'!A:A,'Tipo de Carga'!B:B))</f>
        <v>Ticket</v>
      </c>
      <c r="L4005" s="10">
        <f t="shared" si="2"/>
        <v>6</v>
      </c>
      <c r="M4005" s="10">
        <f t="shared" si="3"/>
        <v>8</v>
      </c>
      <c r="N4005" s="10">
        <f t="shared" si="4"/>
        <v>2</v>
      </c>
      <c r="O4005" s="10" t="str">
        <f t="array" ref="O4005">IFERROR(XLOOKUP(G4005,'Tipo de Carga'!A:A,'Tipo de Carga'!C:C))</f>
        <v>Diesel</v>
      </c>
    </row>
    <row r="4006">
      <c r="A4006" s="16">
        <v>1967.0</v>
      </c>
      <c r="B4006" s="10" t="str">
        <f t="array" ref="B4006">IFERROR(XLOOKUP(A4006,'Asignacion Feb'!A:A,'Asignacion Feb'!C:C))</f>
        <v>Sayer Sencillo</v>
      </c>
      <c r="C4006" s="10" t="str">
        <f t="array" ref="C4006">IFERROR(XLOOKUP(A4006,'Asignacion Feb'!A:A,'Asignacion Feb'!B:B))</f>
        <v>EC-04</v>
      </c>
      <c r="D4006" s="28">
        <v>45696.0</v>
      </c>
      <c r="E4006" s="19" t="s">
        <v>315</v>
      </c>
      <c r="F4006" s="10" t="str">
        <f t="array" ref="F4006">IFERROR(XLOOKUP(E4006,Operadores!A:A,Operadores!B:B))</f>
        <v>BARMIGX</v>
      </c>
      <c r="G4006" s="16" t="s">
        <v>103</v>
      </c>
      <c r="H4006" s="13">
        <v>24.79</v>
      </c>
      <c r="I4006" s="18">
        <v>109.0</v>
      </c>
      <c r="J4006" s="15">
        <f t="shared" si="5"/>
        <v>2702.11</v>
      </c>
      <c r="K4006" s="10" t="str">
        <f t="array" ref="K4006">IFERROR(XLOOKUP(G4006,'Tipo de Carga'!A:A,'Tipo de Carga'!B:B))</f>
        <v>Ticket</v>
      </c>
      <c r="L4006" s="10">
        <f t="shared" si="2"/>
        <v>6</v>
      </c>
      <c r="M4006" s="10">
        <f t="shared" si="3"/>
        <v>8</v>
      </c>
      <c r="N4006" s="10">
        <f t="shared" si="4"/>
        <v>2</v>
      </c>
      <c r="O4006" s="10" t="str">
        <f t="array" ref="O4006">IFERROR(XLOOKUP(G4006,'Tipo de Carga'!A:A,'Tipo de Carga'!C:C))</f>
        <v>Diesel</v>
      </c>
    </row>
    <row r="4007">
      <c r="A4007" s="16">
        <v>1822.0</v>
      </c>
      <c r="B4007" s="10" t="str">
        <f t="array" ref="B4007">IFERROR(XLOOKUP(A4007,'Asignacion Feb'!A:A,'Asignacion Feb'!C:C))</f>
        <v>Sayer Vuelteros</v>
      </c>
      <c r="C4007" s="10" t="str">
        <f t="array" ref="C4007">IFERROR(XLOOKUP(A4007,'Asignacion Feb'!A:A,'Asignacion Feb'!B:B))</f>
        <v>EC-04</v>
      </c>
      <c r="D4007" s="28">
        <v>45696.0</v>
      </c>
      <c r="E4007" s="19" t="s">
        <v>399</v>
      </c>
      <c r="F4007" s="10" t="str">
        <f t="array" ref="F4007">IFERROR(XLOOKUP(E4007,Operadores!A:A,Operadores!B:B))</f>
        <v>OLVJES</v>
      </c>
      <c r="G4007" s="16" t="s">
        <v>103</v>
      </c>
      <c r="H4007" s="13">
        <v>24.79</v>
      </c>
      <c r="I4007" s="18">
        <v>214.0</v>
      </c>
      <c r="J4007" s="15">
        <f t="shared" si="5"/>
        <v>5305.06</v>
      </c>
      <c r="K4007" s="10" t="str">
        <f t="array" ref="K4007">IFERROR(XLOOKUP(G4007,'Tipo de Carga'!A:A,'Tipo de Carga'!B:B))</f>
        <v>Ticket</v>
      </c>
      <c r="L4007" s="10">
        <f t="shared" si="2"/>
        <v>6</v>
      </c>
      <c r="M4007" s="10">
        <f t="shared" si="3"/>
        <v>8</v>
      </c>
      <c r="N4007" s="10">
        <f t="shared" si="4"/>
        <v>2</v>
      </c>
      <c r="O4007" s="10" t="str">
        <f t="array" ref="O4007">IFERROR(XLOOKUP(G4007,'Tipo de Carga'!A:A,'Tipo de Carga'!C:C))</f>
        <v>Diesel</v>
      </c>
    </row>
    <row r="4008">
      <c r="A4008" s="16">
        <v>2030.0</v>
      </c>
      <c r="B4008" s="10" t="str">
        <f t="array" ref="B4008">IFERROR(XLOOKUP(A4008,'Asignacion Feb'!A:A,'Asignacion Feb'!C:C))</f>
        <v>MeLi Dedicado TD</v>
      </c>
      <c r="C4008" s="10" t="str">
        <f t="array" ref="C4008">IFERROR(XLOOKUP(A4008,'Asignacion Feb'!A:A,'Asignacion Feb'!B:B))</f>
        <v>EC-05</v>
      </c>
      <c r="D4008" s="28">
        <v>45696.0</v>
      </c>
      <c r="E4008" s="19" t="s">
        <v>268</v>
      </c>
      <c r="F4008" s="10" t="str">
        <f t="array" ref="F4008">IFERROR(XLOOKUP(E4008,Operadores!A:A,Operadores!B:B))</f>
        <v>GARMAR</v>
      </c>
      <c r="G4008" s="16" t="s">
        <v>103</v>
      </c>
      <c r="H4008" s="13">
        <v>26.32</v>
      </c>
      <c r="I4008" s="18">
        <v>380.0</v>
      </c>
      <c r="J4008" s="15">
        <f t="shared" si="5"/>
        <v>10001.6</v>
      </c>
      <c r="K4008" s="10" t="str">
        <f t="array" ref="K4008">IFERROR(XLOOKUP(G4008,'Tipo de Carga'!A:A,'Tipo de Carga'!B:B))</f>
        <v>Ticket</v>
      </c>
      <c r="L4008" s="10">
        <f t="shared" si="2"/>
        <v>6</v>
      </c>
      <c r="M4008" s="10">
        <f t="shared" si="3"/>
        <v>8</v>
      </c>
      <c r="N4008" s="10">
        <f t="shared" si="4"/>
        <v>2</v>
      </c>
      <c r="O4008" s="10" t="str">
        <f t="array" ref="O4008">IFERROR(XLOOKUP(G4008,'Tipo de Carga'!A:A,'Tipo de Carga'!C:C))</f>
        <v>Diesel</v>
      </c>
    </row>
    <row r="4009">
      <c r="A4009" s="16">
        <v>1941.0</v>
      </c>
      <c r="B4009" s="10" t="str">
        <f t="array" ref="B4009">IFERROR(XLOOKUP(A4009,'Asignacion Feb'!A:A,'Asignacion Feb'!C:C))</f>
        <v>Available EC-01</v>
      </c>
      <c r="C4009" s="10" t="str">
        <f t="array" ref="C4009">IFERROR(XLOOKUP(A4009,'Asignacion Feb'!A:A,'Asignacion Feb'!B:B))</f>
        <v>EC-01</v>
      </c>
      <c r="D4009" s="28">
        <v>45696.0</v>
      </c>
      <c r="E4009" s="19" t="s">
        <v>89</v>
      </c>
      <c r="F4009" s="10" t="str">
        <f t="array" ref="F4009">IFERROR(XLOOKUP(E4009,Operadores!A:A,Operadores!B:B))</f>
        <v>QUIULI</v>
      </c>
      <c r="G4009" s="16" t="s">
        <v>103</v>
      </c>
      <c r="H4009" s="13">
        <v>26.99</v>
      </c>
      <c r="I4009" s="18">
        <v>371.0</v>
      </c>
      <c r="J4009" s="15">
        <f t="shared" si="5"/>
        <v>10013.29</v>
      </c>
      <c r="K4009" s="10" t="str">
        <f t="array" ref="K4009">IFERROR(XLOOKUP(G4009,'Tipo de Carga'!A:A,'Tipo de Carga'!B:B))</f>
        <v>Ticket</v>
      </c>
      <c r="L4009" s="10">
        <f t="shared" si="2"/>
        <v>6</v>
      </c>
      <c r="M4009" s="10">
        <f t="shared" si="3"/>
        <v>8</v>
      </c>
      <c r="N4009" s="10">
        <f t="shared" si="4"/>
        <v>2</v>
      </c>
      <c r="O4009" s="10" t="str">
        <f t="array" ref="O4009">IFERROR(XLOOKUP(G4009,'Tipo de Carga'!A:A,'Tipo de Carga'!C:C))</f>
        <v>Diesel</v>
      </c>
    </row>
    <row r="4010">
      <c r="A4010" s="16">
        <v>1716.0</v>
      </c>
      <c r="B4010" s="10" t="str">
        <f t="array" ref="B4010">IFERROR(XLOOKUP(A4010,'Asignacion Feb'!A:A,'Asignacion Feb'!C:C))</f>
        <v>Wm Sencillo</v>
      </c>
      <c r="C4010" s="10" t="str">
        <f t="array" ref="C4010">IFERROR(XLOOKUP(A4010,'Asignacion Feb'!A:A,'Asignacion Feb'!B:B))</f>
        <v>EC-08</v>
      </c>
      <c r="D4010" s="28">
        <v>45696.0</v>
      </c>
      <c r="E4010" s="19" t="s">
        <v>261</v>
      </c>
      <c r="F4010" s="10" t="str">
        <f t="array" ref="F4010">IFERROR(XLOOKUP(E4010,Operadores!A:A,Operadores!B:B))</f>
        <v>BAUTRI</v>
      </c>
      <c r="G4010" s="16" t="s">
        <v>103</v>
      </c>
      <c r="H4010" s="13">
        <v>26.45</v>
      </c>
      <c r="I4010" s="18">
        <v>469.0</v>
      </c>
      <c r="J4010" s="15">
        <f t="shared" si="5"/>
        <v>12405.05</v>
      </c>
      <c r="K4010" s="10" t="str">
        <f t="array" ref="K4010">IFERROR(XLOOKUP(G4010,'Tipo de Carga'!A:A,'Tipo de Carga'!B:B))</f>
        <v>Ticket</v>
      </c>
      <c r="L4010" s="10">
        <f t="shared" si="2"/>
        <v>6</v>
      </c>
      <c r="M4010" s="10">
        <f t="shared" si="3"/>
        <v>8</v>
      </c>
      <c r="N4010" s="10">
        <f t="shared" si="4"/>
        <v>2</v>
      </c>
      <c r="O4010" s="10" t="str">
        <f t="array" ref="O4010">IFERROR(XLOOKUP(G4010,'Tipo de Carga'!A:A,'Tipo de Carga'!C:C))</f>
        <v>Diesel</v>
      </c>
    </row>
    <row r="4011">
      <c r="A4011" s="16">
        <v>2018.0</v>
      </c>
      <c r="B4011" s="10" t="str">
        <f t="array" ref="B4011">IFERROR(XLOOKUP(A4011,'Asignacion Feb'!A:A,'Asignacion Feb'!C:C))</f>
        <v>MeLi Dedicado Merida</v>
      </c>
      <c r="C4011" s="10" t="str">
        <f t="array" ref="C4011">IFERROR(XLOOKUP(A4011,'Asignacion Feb'!A:A,'Asignacion Feb'!B:B))</f>
        <v>EC-05</v>
      </c>
      <c r="D4011" s="28">
        <v>45697.0</v>
      </c>
      <c r="E4011" s="16" t="s">
        <v>205</v>
      </c>
      <c r="F4011" s="10" t="str">
        <f t="array" ref="F4011">IFERROR(XLOOKUP(E4011,Operadores!A:A,Operadores!B:B))</f>
        <v>MACFRA</v>
      </c>
      <c r="G4011" s="16" t="s">
        <v>17</v>
      </c>
      <c r="H4011" s="13">
        <v>19.79799</v>
      </c>
      <c r="I4011" s="18">
        <v>294.0</v>
      </c>
      <c r="J4011" s="15">
        <f t="shared" si="5"/>
        <v>5820.60906</v>
      </c>
      <c r="K4011" s="10" t="str">
        <f t="array" ref="K4011">IFERROR(XLOOKUP(G4011,'Tipo de Carga'!A:A,'Tipo de Carga'!B:B))</f>
        <v>Autoabasto</v>
      </c>
      <c r="L4011" s="10">
        <f t="shared" si="2"/>
        <v>7</v>
      </c>
      <c r="M4011" s="10">
        <f t="shared" si="3"/>
        <v>9</v>
      </c>
      <c r="N4011" s="10">
        <f t="shared" si="4"/>
        <v>2</v>
      </c>
      <c r="O4011" s="10" t="str">
        <f t="array" ref="O4011">IFERROR(XLOOKUP(G4011,'Tipo de Carga'!A:A,'Tipo de Carga'!C:C))</f>
        <v>Diesel</v>
      </c>
    </row>
    <row r="4012">
      <c r="A4012" s="16">
        <v>1963.0</v>
      </c>
      <c r="B4012" s="10" t="str">
        <f t="array" ref="B4012">IFERROR(XLOOKUP(A4012,'Asignacion Feb'!A:A,'Asignacion Feb'!C:C))</f>
        <v>MeLi asignado SD</v>
      </c>
      <c r="C4012" s="10" t="str">
        <f t="array" ref="C4012">IFERROR(XLOOKUP(A4012,'Asignacion Feb'!A:A,'Asignacion Feb'!B:B))</f>
        <v>EC-05</v>
      </c>
      <c r="D4012" s="28">
        <v>45697.0</v>
      </c>
      <c r="E4012" s="16" t="s">
        <v>28</v>
      </c>
      <c r="F4012" s="10" t="str">
        <f t="array" ref="F4012">IFERROR(XLOOKUP(E4012,Operadores!A:A,Operadores!B:B))</f>
        <v>CADEMM</v>
      </c>
      <c r="G4012" s="16" t="s">
        <v>17</v>
      </c>
      <c r="H4012" s="13">
        <v>19.79799</v>
      </c>
      <c r="I4012" s="18">
        <v>489.0</v>
      </c>
      <c r="J4012" s="15">
        <f t="shared" si="5"/>
        <v>9681.21711</v>
      </c>
      <c r="K4012" s="10" t="str">
        <f t="array" ref="K4012">IFERROR(XLOOKUP(G4012,'Tipo de Carga'!A:A,'Tipo de Carga'!B:B))</f>
        <v>Autoabasto</v>
      </c>
      <c r="L4012" s="10">
        <f t="shared" si="2"/>
        <v>7</v>
      </c>
      <c r="M4012" s="10">
        <f t="shared" si="3"/>
        <v>9</v>
      </c>
      <c r="N4012" s="10">
        <f t="shared" si="4"/>
        <v>2</v>
      </c>
      <c r="O4012" s="10" t="str">
        <f t="array" ref="O4012">IFERROR(XLOOKUP(G4012,'Tipo de Carga'!A:A,'Tipo de Carga'!C:C))</f>
        <v>Diesel</v>
      </c>
    </row>
    <row r="4013">
      <c r="A4013" s="16">
        <v>1990.0</v>
      </c>
      <c r="B4013" s="10" t="str">
        <f t="array" ref="B4013">IFERROR(XLOOKUP(A4013,'Asignacion Feb'!A:A,'Asignacion Feb'!C:C))</f>
        <v>MeLi asignado SD</v>
      </c>
      <c r="C4013" s="10" t="str">
        <f t="array" ref="C4013">IFERROR(XLOOKUP(A4013,'Asignacion Feb'!A:A,'Asignacion Feb'!B:B))</f>
        <v>EC-05</v>
      </c>
      <c r="D4013" s="28">
        <v>45697.0</v>
      </c>
      <c r="E4013" s="16" t="s">
        <v>191</v>
      </c>
      <c r="F4013" s="10" t="str">
        <f t="array" ref="F4013">IFERROR(XLOOKUP(E4013,Operadores!A:A,Operadores!B:B))</f>
        <v>MENCAX</v>
      </c>
      <c r="G4013" s="16" t="s">
        <v>17</v>
      </c>
      <c r="H4013" s="13">
        <v>19.79799</v>
      </c>
      <c r="I4013" s="18">
        <v>295.0</v>
      </c>
      <c r="J4013" s="15">
        <f t="shared" si="5"/>
        <v>5840.40705</v>
      </c>
      <c r="K4013" s="10" t="str">
        <f t="array" ref="K4013">IFERROR(XLOOKUP(G4013,'Tipo de Carga'!A:A,'Tipo de Carga'!B:B))</f>
        <v>Autoabasto</v>
      </c>
      <c r="L4013" s="10">
        <f t="shared" si="2"/>
        <v>7</v>
      </c>
      <c r="M4013" s="10">
        <f t="shared" si="3"/>
        <v>9</v>
      </c>
      <c r="N4013" s="10">
        <f t="shared" si="4"/>
        <v>2</v>
      </c>
      <c r="O4013" s="10" t="str">
        <f t="array" ref="O4013">IFERROR(XLOOKUP(G4013,'Tipo de Carga'!A:A,'Tipo de Carga'!C:C))</f>
        <v>Diesel</v>
      </c>
    </row>
    <row r="4014">
      <c r="A4014" s="16">
        <v>2029.0</v>
      </c>
      <c r="B4014" s="10" t="str">
        <f t="array" ref="B4014">IFERROR(XLOOKUP(A4014,'Asignacion Feb'!A:A,'Asignacion Feb'!C:C))</f>
        <v>MeLi Dedicado Merida</v>
      </c>
      <c r="C4014" s="10" t="str">
        <f t="array" ref="C4014">IFERROR(XLOOKUP(A4014,'Asignacion Feb'!A:A,'Asignacion Feb'!B:B))</f>
        <v>EC-05</v>
      </c>
      <c r="D4014" s="28">
        <v>45697.0</v>
      </c>
      <c r="E4014" s="16" t="s">
        <v>22</v>
      </c>
      <c r="F4014" s="10" t="str">
        <f t="array" ref="F4014">IFERROR(XLOOKUP(E4014,Operadores!A:A,Operadores!B:B))</f>
        <v>AGUMAU</v>
      </c>
      <c r="G4014" s="16" t="s">
        <v>17</v>
      </c>
      <c r="H4014" s="13">
        <v>19.79799</v>
      </c>
      <c r="I4014" s="18">
        <v>259.0</v>
      </c>
      <c r="J4014" s="15">
        <f t="shared" si="5"/>
        <v>5127.67941</v>
      </c>
      <c r="K4014" s="10" t="str">
        <f t="array" ref="K4014">IFERROR(XLOOKUP(G4014,'Tipo de Carga'!A:A,'Tipo de Carga'!B:B))</f>
        <v>Autoabasto</v>
      </c>
      <c r="L4014" s="10">
        <f t="shared" si="2"/>
        <v>7</v>
      </c>
      <c r="M4014" s="10">
        <f t="shared" si="3"/>
        <v>9</v>
      </c>
      <c r="N4014" s="10">
        <f t="shared" si="4"/>
        <v>2</v>
      </c>
      <c r="O4014" s="10" t="str">
        <f t="array" ref="O4014">IFERROR(XLOOKUP(G4014,'Tipo de Carga'!A:A,'Tipo de Carga'!C:C))</f>
        <v>Diesel</v>
      </c>
    </row>
    <row r="4015">
      <c r="A4015" s="16">
        <v>2009.0</v>
      </c>
      <c r="B4015" s="10" t="str">
        <f t="array" ref="B4015">IFERROR(XLOOKUP(A4015,'Asignacion Feb'!A:A,'Asignacion Feb'!C:C))</f>
        <v>MeLi Dedicado Merida</v>
      </c>
      <c r="C4015" s="10" t="str">
        <f t="array" ref="C4015">IFERROR(XLOOKUP(A4015,'Asignacion Feb'!A:A,'Asignacion Feb'!B:B))</f>
        <v>EC-05</v>
      </c>
      <c r="D4015" s="28">
        <v>45697.0</v>
      </c>
      <c r="E4015" s="16" t="s">
        <v>225</v>
      </c>
      <c r="F4015" s="10" t="str">
        <f t="array" ref="F4015">IFERROR(XLOOKUP(E4015,Operadores!A:A,Operadores!B:B))</f>
        <v>ACOHER</v>
      </c>
      <c r="G4015" s="16" t="s">
        <v>17</v>
      </c>
      <c r="H4015" s="13">
        <v>19.79799</v>
      </c>
      <c r="I4015" s="18">
        <v>221.0</v>
      </c>
      <c r="J4015" s="15">
        <f t="shared" si="5"/>
        <v>4375.35579</v>
      </c>
      <c r="K4015" s="10" t="str">
        <f t="array" ref="K4015">IFERROR(XLOOKUP(G4015,'Tipo de Carga'!A:A,'Tipo de Carga'!B:B))</f>
        <v>Autoabasto</v>
      </c>
      <c r="L4015" s="10">
        <f t="shared" si="2"/>
        <v>7</v>
      </c>
      <c r="M4015" s="10">
        <f t="shared" si="3"/>
        <v>9</v>
      </c>
      <c r="N4015" s="10">
        <f t="shared" si="4"/>
        <v>2</v>
      </c>
      <c r="O4015" s="10" t="str">
        <f t="array" ref="O4015">IFERROR(XLOOKUP(G4015,'Tipo de Carga'!A:A,'Tipo de Carga'!C:C))</f>
        <v>Diesel</v>
      </c>
    </row>
    <row r="4016">
      <c r="A4016" s="16">
        <v>1965.0</v>
      </c>
      <c r="B4016" s="10" t="str">
        <f t="array" ref="B4016">IFERROR(XLOOKUP(A4016,'Asignacion Feb'!A:A,'Asignacion Feb'!C:C))</f>
        <v>Circuitos</v>
      </c>
      <c r="C4016" s="10" t="str">
        <f t="array" ref="C4016">IFERROR(XLOOKUP(A4016,'Asignacion Feb'!A:A,'Asignacion Feb'!B:B))</f>
        <v>EC-03</v>
      </c>
      <c r="D4016" s="28">
        <v>45697.0</v>
      </c>
      <c r="E4016" s="16" t="s">
        <v>161</v>
      </c>
      <c r="F4016" s="10" t="str">
        <f t="array" ref="F4016">IFERROR(XLOOKUP(E4016,Operadores!A:A,Operadores!B:B))</f>
        <v>BREISR</v>
      </c>
      <c r="G4016" s="16" t="s">
        <v>17</v>
      </c>
      <c r="H4016" s="13">
        <v>19.79799</v>
      </c>
      <c r="I4016" s="18">
        <v>431.0</v>
      </c>
      <c r="J4016" s="15">
        <f t="shared" si="5"/>
        <v>8532.93369</v>
      </c>
      <c r="K4016" s="10" t="str">
        <f t="array" ref="K4016">IFERROR(XLOOKUP(G4016,'Tipo de Carga'!A:A,'Tipo de Carga'!B:B))</f>
        <v>Autoabasto</v>
      </c>
      <c r="L4016" s="10">
        <f t="shared" si="2"/>
        <v>7</v>
      </c>
      <c r="M4016" s="10">
        <f t="shared" si="3"/>
        <v>9</v>
      </c>
      <c r="N4016" s="10">
        <f t="shared" si="4"/>
        <v>2</v>
      </c>
      <c r="O4016" s="10" t="str">
        <f t="array" ref="O4016">IFERROR(XLOOKUP(G4016,'Tipo de Carga'!A:A,'Tipo de Carga'!C:C))</f>
        <v>Diesel</v>
      </c>
    </row>
    <row r="4017">
      <c r="A4017" s="16">
        <v>1985.0</v>
      </c>
      <c r="B4017" s="10" t="str">
        <f t="array" ref="B4017">IFERROR(XLOOKUP(A4017,'Asignacion Feb'!A:A,'Asignacion Feb'!C:C))</f>
        <v>MeLi Dedicado TD</v>
      </c>
      <c r="C4017" s="10" t="str">
        <f t="array" ref="C4017">IFERROR(XLOOKUP(A4017,'Asignacion Feb'!A:A,'Asignacion Feb'!B:B))</f>
        <v>EC-05</v>
      </c>
      <c r="D4017" s="28">
        <v>45697.0</v>
      </c>
      <c r="E4017" s="16" t="s">
        <v>266</v>
      </c>
      <c r="F4017" s="10" t="str">
        <f t="array" ref="F4017">IFERROR(XLOOKUP(E4017,Operadores!A:A,Operadores!B:B))</f>
        <v>TORAN</v>
      </c>
      <c r="G4017" s="16" t="s">
        <v>17</v>
      </c>
      <c r="H4017" s="13">
        <v>19.79799</v>
      </c>
      <c r="I4017" s="18">
        <v>595.0</v>
      </c>
      <c r="J4017" s="15">
        <f t="shared" si="5"/>
        <v>11779.80405</v>
      </c>
      <c r="K4017" s="10" t="str">
        <f t="array" ref="K4017">IFERROR(XLOOKUP(G4017,'Tipo de Carga'!A:A,'Tipo de Carga'!B:B))</f>
        <v>Autoabasto</v>
      </c>
      <c r="L4017" s="10">
        <f t="shared" si="2"/>
        <v>7</v>
      </c>
      <c r="M4017" s="10">
        <f t="shared" si="3"/>
        <v>9</v>
      </c>
      <c r="N4017" s="10">
        <f t="shared" si="4"/>
        <v>2</v>
      </c>
      <c r="O4017" s="10" t="str">
        <f t="array" ref="O4017">IFERROR(XLOOKUP(G4017,'Tipo de Carga'!A:A,'Tipo de Carga'!C:C))</f>
        <v>Diesel</v>
      </c>
    </row>
    <row r="4018">
      <c r="A4018" s="16">
        <v>2017.0</v>
      </c>
      <c r="B4018" s="10" t="str">
        <f t="array" ref="B4018">IFERROR(XLOOKUP(A4018,'Asignacion Feb'!A:A,'Asignacion Feb'!C:C))</f>
        <v>MeLi asignado SD</v>
      </c>
      <c r="C4018" s="10" t="str">
        <f t="array" ref="C4018">IFERROR(XLOOKUP(A4018,'Asignacion Feb'!A:A,'Asignacion Feb'!B:B))</f>
        <v>EC-05</v>
      </c>
      <c r="D4018" s="28">
        <v>45697.0</v>
      </c>
      <c r="E4018" s="16" t="s">
        <v>137</v>
      </c>
      <c r="F4018" s="10" t="str">
        <f t="array" ref="F4018">IFERROR(XLOOKUP(E4018,Operadores!A:A,Operadores!B:B))</f>
        <v>CARCRI01</v>
      </c>
      <c r="G4018" s="16" t="s">
        <v>17</v>
      </c>
      <c r="H4018" s="13">
        <v>19.79799</v>
      </c>
      <c r="I4018" s="18">
        <v>253.0</v>
      </c>
      <c r="J4018" s="15">
        <f t="shared" si="5"/>
        <v>5008.89147</v>
      </c>
      <c r="K4018" s="10" t="str">
        <f t="array" ref="K4018">IFERROR(XLOOKUP(G4018,'Tipo de Carga'!A:A,'Tipo de Carga'!B:B))</f>
        <v>Autoabasto</v>
      </c>
      <c r="L4018" s="10">
        <f t="shared" si="2"/>
        <v>7</v>
      </c>
      <c r="M4018" s="10">
        <f t="shared" si="3"/>
        <v>9</v>
      </c>
      <c r="N4018" s="10">
        <f t="shared" si="4"/>
        <v>2</v>
      </c>
      <c r="O4018" s="10" t="str">
        <f t="array" ref="O4018">IFERROR(XLOOKUP(G4018,'Tipo de Carga'!A:A,'Tipo de Carga'!C:C))</f>
        <v>Diesel</v>
      </c>
    </row>
    <row r="4019">
      <c r="A4019" s="16">
        <v>1774.0</v>
      </c>
      <c r="B4019" s="10" t="str">
        <f t="array" ref="B4019">IFERROR(XLOOKUP(A4019,'Asignacion Feb'!A:A,'Asignacion Feb'!C:C))</f>
        <v>Out</v>
      </c>
      <c r="C4019" s="10" t="str">
        <f t="array" ref="C4019">IFERROR(XLOOKUP(A4019,'Asignacion Feb'!A:A,'Asignacion Feb'!B:B))</f>
        <v>AF</v>
      </c>
      <c r="D4019" s="28">
        <v>45697.0</v>
      </c>
      <c r="E4019" s="16" t="s">
        <v>397</v>
      </c>
      <c r="F4019" s="10" t="str">
        <f t="array" ref="F4019">IFERROR(XLOOKUP(E4019,Operadores!A:A,Operadores!B:B))</f>
        <v>CASSA</v>
      </c>
      <c r="G4019" s="16" t="s">
        <v>17</v>
      </c>
      <c r="H4019" s="13">
        <v>19.79799</v>
      </c>
      <c r="I4019" s="18">
        <v>625.0</v>
      </c>
      <c r="J4019" s="15">
        <f t="shared" si="5"/>
        <v>12373.74375</v>
      </c>
      <c r="K4019" s="10" t="str">
        <f t="array" ref="K4019">IFERROR(XLOOKUP(G4019,'Tipo de Carga'!A:A,'Tipo de Carga'!B:B))</f>
        <v>Autoabasto</v>
      </c>
      <c r="L4019" s="10">
        <f t="shared" si="2"/>
        <v>7</v>
      </c>
      <c r="M4019" s="10">
        <f t="shared" si="3"/>
        <v>9</v>
      </c>
      <c r="N4019" s="10">
        <f t="shared" si="4"/>
        <v>2</v>
      </c>
      <c r="O4019" s="10" t="str">
        <f t="array" ref="O4019">IFERROR(XLOOKUP(G4019,'Tipo de Carga'!A:A,'Tipo de Carga'!C:C))</f>
        <v>Diesel</v>
      </c>
    </row>
    <row r="4020">
      <c r="A4020" s="16">
        <v>1996.0</v>
      </c>
      <c r="B4020" s="10" t="str">
        <f t="array" ref="B4020">IFERROR(XLOOKUP(A4020,'Asignacion Feb'!A:A,'Asignacion Feb'!C:C))</f>
        <v>MeLi asignado SD</v>
      </c>
      <c r="C4020" s="10" t="str">
        <f t="array" ref="C4020">IFERROR(XLOOKUP(A4020,'Asignacion Feb'!A:A,'Asignacion Feb'!B:B))</f>
        <v>EC-05</v>
      </c>
      <c r="D4020" s="28">
        <v>45697.0</v>
      </c>
      <c r="E4020" s="16" t="s">
        <v>339</v>
      </c>
      <c r="F4020" s="10" t="str">
        <f t="array" ref="F4020">IFERROR(XLOOKUP(E4020,Operadores!A:A,Operadores!B:B))</f>
        <v>AGUARM</v>
      </c>
      <c r="G4020" s="16" t="s">
        <v>17</v>
      </c>
      <c r="H4020" s="13">
        <v>19.79799</v>
      </c>
      <c r="I4020" s="18">
        <v>333.0</v>
      </c>
      <c r="J4020" s="15">
        <f t="shared" si="5"/>
        <v>6592.73067</v>
      </c>
      <c r="K4020" s="10" t="str">
        <f t="array" ref="K4020">IFERROR(XLOOKUP(G4020,'Tipo de Carga'!A:A,'Tipo de Carga'!B:B))</f>
        <v>Autoabasto</v>
      </c>
      <c r="L4020" s="10">
        <f t="shared" si="2"/>
        <v>7</v>
      </c>
      <c r="M4020" s="10">
        <f t="shared" si="3"/>
        <v>9</v>
      </c>
      <c r="N4020" s="10">
        <f t="shared" si="4"/>
        <v>2</v>
      </c>
      <c r="O4020" s="10" t="str">
        <f t="array" ref="O4020">IFERROR(XLOOKUP(G4020,'Tipo de Carga'!A:A,'Tipo de Carga'!C:C))</f>
        <v>Diesel</v>
      </c>
    </row>
    <row r="4021">
      <c r="A4021" s="16">
        <v>1885.0</v>
      </c>
      <c r="B4021" s="10" t="str">
        <f t="array" ref="B4021">IFERROR(XLOOKUP(A4021,'Asignacion Feb'!A:A,'Asignacion Feb'!C:C))</f>
        <v>Liverpool Local</v>
      </c>
      <c r="C4021" s="10" t="str">
        <f t="array" ref="C4021">IFERROR(XLOOKUP(A4021,'Asignacion Feb'!A:A,'Asignacion Feb'!B:B))</f>
        <v>EC-01</v>
      </c>
      <c r="D4021" s="28">
        <v>45697.0</v>
      </c>
      <c r="E4021" s="16" t="s">
        <v>68</v>
      </c>
      <c r="F4021" s="10" t="str">
        <f t="array" ref="F4021">IFERROR(XLOOKUP(E4021,Operadores!A:A,Operadores!B:B))</f>
        <v>MONJU</v>
      </c>
      <c r="G4021" s="16" t="s">
        <v>17</v>
      </c>
      <c r="H4021" s="13">
        <v>19.79799</v>
      </c>
      <c r="I4021" s="18">
        <v>686.0</v>
      </c>
      <c r="J4021" s="15">
        <f t="shared" si="5"/>
        <v>13581.42114</v>
      </c>
      <c r="K4021" s="10" t="str">
        <f t="array" ref="K4021">IFERROR(XLOOKUP(G4021,'Tipo de Carga'!A:A,'Tipo de Carga'!B:B))</f>
        <v>Autoabasto</v>
      </c>
      <c r="L4021" s="10">
        <f t="shared" si="2"/>
        <v>7</v>
      </c>
      <c r="M4021" s="10">
        <f t="shared" si="3"/>
        <v>9</v>
      </c>
      <c r="N4021" s="10">
        <f t="shared" si="4"/>
        <v>2</v>
      </c>
      <c r="O4021" s="10" t="str">
        <f t="array" ref="O4021">IFERROR(XLOOKUP(G4021,'Tipo de Carga'!A:A,'Tipo de Carga'!C:C))</f>
        <v>Diesel</v>
      </c>
    </row>
    <row r="4022">
      <c r="A4022" s="16">
        <v>1735.0</v>
      </c>
      <c r="B4022" s="10" t="str">
        <f t="array" ref="B4022">IFERROR(XLOOKUP(A4022,'Asignacion Feb'!A:A,'Asignacion Feb'!C:C))</f>
        <v>Pilgrims Tepo</v>
      </c>
      <c r="C4022" s="10" t="str">
        <f t="array" ref="C4022">IFERROR(XLOOKUP(A4022,'Asignacion Feb'!A:A,'Asignacion Feb'!B:B))</f>
        <v>EC-02</v>
      </c>
      <c r="D4022" s="28">
        <v>45697.0</v>
      </c>
      <c r="E4022" s="16" t="s">
        <v>135</v>
      </c>
      <c r="F4022" s="10" t="str">
        <f t="array" ref="F4022">IFERROR(XLOOKUP(E4022,Operadores!A:A,Operadores!B:B))</f>
        <v>GALISM</v>
      </c>
      <c r="G4022" s="16" t="s">
        <v>17</v>
      </c>
      <c r="H4022" s="13">
        <v>19.79799</v>
      </c>
      <c r="I4022" s="18">
        <v>150.0</v>
      </c>
      <c r="J4022" s="15">
        <f t="shared" si="5"/>
        <v>2969.6985</v>
      </c>
      <c r="K4022" s="10" t="str">
        <f t="array" ref="K4022">IFERROR(XLOOKUP(G4022,'Tipo de Carga'!A:A,'Tipo de Carga'!B:B))</f>
        <v>Autoabasto</v>
      </c>
      <c r="L4022" s="10">
        <f t="shared" si="2"/>
        <v>7</v>
      </c>
      <c r="M4022" s="10">
        <f t="shared" si="3"/>
        <v>9</v>
      </c>
      <c r="N4022" s="10">
        <f t="shared" si="4"/>
        <v>2</v>
      </c>
      <c r="O4022" s="10" t="str">
        <f t="array" ref="O4022">IFERROR(XLOOKUP(G4022,'Tipo de Carga'!A:A,'Tipo de Carga'!C:C))</f>
        <v>Diesel</v>
      </c>
    </row>
    <row r="4023">
      <c r="A4023" s="16">
        <v>1942.0</v>
      </c>
      <c r="B4023" s="10" t="str">
        <f t="array" ref="B4023">IFERROR(XLOOKUP(A4023,'Asignacion Feb'!A:A,'Asignacion Feb'!C:C))</f>
        <v>Available EC-01</v>
      </c>
      <c r="C4023" s="10" t="str">
        <f t="array" ref="C4023">IFERROR(XLOOKUP(A4023,'Asignacion Feb'!A:A,'Asignacion Feb'!B:B))</f>
        <v>EC-01</v>
      </c>
      <c r="D4023" s="28">
        <v>45697.0</v>
      </c>
      <c r="E4023" s="16" t="s">
        <v>311</v>
      </c>
      <c r="F4023" s="10" t="str">
        <f t="array" ref="F4023">IFERROR(XLOOKUP(E4023,Operadores!A:A,Operadores!B:B))</f>
        <v>ESGJOS</v>
      </c>
      <c r="G4023" s="16" t="s">
        <v>17</v>
      </c>
      <c r="H4023" s="13">
        <v>19.79799</v>
      </c>
      <c r="I4023" s="18">
        <v>445.0</v>
      </c>
      <c r="J4023" s="15">
        <f t="shared" si="5"/>
        <v>8810.10555</v>
      </c>
      <c r="K4023" s="10" t="str">
        <f t="array" ref="K4023">IFERROR(XLOOKUP(G4023,'Tipo de Carga'!A:A,'Tipo de Carga'!B:B))</f>
        <v>Autoabasto</v>
      </c>
      <c r="L4023" s="10">
        <f t="shared" si="2"/>
        <v>7</v>
      </c>
      <c r="M4023" s="10">
        <f t="shared" si="3"/>
        <v>9</v>
      </c>
      <c r="N4023" s="10">
        <f t="shared" si="4"/>
        <v>2</v>
      </c>
      <c r="O4023" s="10" t="str">
        <f t="array" ref="O4023">IFERROR(XLOOKUP(G4023,'Tipo de Carga'!A:A,'Tipo de Carga'!C:C))</f>
        <v>Diesel</v>
      </c>
    </row>
    <row r="4024">
      <c r="A4024" s="16">
        <v>1688.0</v>
      </c>
      <c r="B4024" s="10" t="str">
        <f t="array" ref="B4024">IFERROR(XLOOKUP(A4024,'Asignacion Feb'!A:A,'Asignacion Feb'!C:C))</f>
        <v>Pilgrims Tepo</v>
      </c>
      <c r="C4024" s="10" t="str">
        <f t="array" ref="C4024">IFERROR(XLOOKUP(A4024,'Asignacion Feb'!A:A,'Asignacion Feb'!B:B))</f>
        <v>EC-02</v>
      </c>
      <c r="D4024" s="28">
        <v>45697.0</v>
      </c>
      <c r="E4024" s="16" t="s">
        <v>123</v>
      </c>
      <c r="F4024" s="10" t="str">
        <f t="array" ref="F4024">IFERROR(XLOOKUP(E4024,Operadores!A:A,Operadores!B:B))</f>
        <v>CARJOS02</v>
      </c>
      <c r="G4024" s="16" t="s">
        <v>17</v>
      </c>
      <c r="H4024" s="13">
        <v>19.79799</v>
      </c>
      <c r="I4024" s="18">
        <v>299.0</v>
      </c>
      <c r="J4024" s="15">
        <f t="shared" si="5"/>
        <v>5919.59901</v>
      </c>
      <c r="K4024" s="10" t="str">
        <f t="array" ref="K4024">IFERROR(XLOOKUP(G4024,'Tipo de Carga'!A:A,'Tipo de Carga'!B:B))</f>
        <v>Autoabasto</v>
      </c>
      <c r="L4024" s="10">
        <f t="shared" si="2"/>
        <v>7</v>
      </c>
      <c r="M4024" s="10">
        <f t="shared" si="3"/>
        <v>9</v>
      </c>
      <c r="N4024" s="10">
        <f t="shared" si="4"/>
        <v>2</v>
      </c>
      <c r="O4024" s="10" t="str">
        <f t="array" ref="O4024">IFERROR(XLOOKUP(G4024,'Tipo de Carga'!A:A,'Tipo de Carga'!C:C))</f>
        <v>Diesel</v>
      </c>
    </row>
    <row r="4025">
      <c r="A4025" s="16">
        <v>1757.0</v>
      </c>
      <c r="B4025" s="10" t="str">
        <f t="array" ref="B4025">IFERROR(XLOOKUP(A4025,'Asignacion Feb'!A:A,'Asignacion Feb'!C:C))</f>
        <v>Pilgrims Tepo</v>
      </c>
      <c r="C4025" s="10" t="str">
        <f t="array" ref="C4025">IFERROR(XLOOKUP(A4025,'Asignacion Feb'!A:A,'Asignacion Feb'!B:B))</f>
        <v>EC-02</v>
      </c>
      <c r="D4025" s="28">
        <v>45697.0</v>
      </c>
      <c r="E4025" s="16" t="s">
        <v>267</v>
      </c>
      <c r="F4025" s="10" t="str">
        <f t="array" ref="F4025">IFERROR(XLOOKUP(E4025,Operadores!A:A,Operadores!B:B))</f>
        <v>RAMJOS</v>
      </c>
      <c r="G4025" s="16" t="s">
        <v>17</v>
      </c>
      <c r="H4025" s="13">
        <v>19.79799</v>
      </c>
      <c r="I4025" s="18">
        <v>450.0</v>
      </c>
      <c r="J4025" s="15">
        <f t="shared" si="5"/>
        <v>8909.0955</v>
      </c>
      <c r="K4025" s="10" t="str">
        <f t="array" ref="K4025">IFERROR(XLOOKUP(G4025,'Tipo de Carga'!A:A,'Tipo de Carga'!B:B))</f>
        <v>Autoabasto</v>
      </c>
      <c r="L4025" s="10">
        <f t="shared" si="2"/>
        <v>7</v>
      </c>
      <c r="M4025" s="10">
        <f t="shared" si="3"/>
        <v>9</v>
      </c>
      <c r="N4025" s="10">
        <f t="shared" si="4"/>
        <v>2</v>
      </c>
      <c r="O4025" s="10" t="str">
        <f t="array" ref="O4025">IFERROR(XLOOKUP(G4025,'Tipo de Carga'!A:A,'Tipo de Carga'!C:C))</f>
        <v>Diesel</v>
      </c>
    </row>
    <row r="4026">
      <c r="A4026" s="16">
        <v>2002.0</v>
      </c>
      <c r="B4026" s="10" t="str">
        <f t="array" ref="B4026">IFERROR(XLOOKUP(A4026,'Asignacion Feb'!A:A,'Asignacion Feb'!C:C))</f>
        <v>MeLi Dedicado Merida</v>
      </c>
      <c r="C4026" s="10" t="str">
        <f t="array" ref="C4026">IFERROR(XLOOKUP(A4026,'Asignacion Feb'!A:A,'Asignacion Feb'!B:B))</f>
        <v>EC-05</v>
      </c>
      <c r="D4026" s="28">
        <v>45697.0</v>
      </c>
      <c r="E4026" s="16" t="s">
        <v>309</v>
      </c>
      <c r="F4026" s="10" t="str">
        <f t="array" ref="F4026">IFERROR(XLOOKUP(E4026,Operadores!A:A,Operadores!B:B))</f>
        <v>VELALE</v>
      </c>
      <c r="G4026" s="16" t="s">
        <v>17</v>
      </c>
      <c r="H4026" s="13">
        <v>19.79799</v>
      </c>
      <c r="I4026" s="18">
        <v>253.0</v>
      </c>
      <c r="J4026" s="15">
        <f t="shared" si="5"/>
        <v>5008.89147</v>
      </c>
      <c r="K4026" s="10" t="str">
        <f t="array" ref="K4026">IFERROR(XLOOKUP(G4026,'Tipo de Carga'!A:A,'Tipo de Carga'!B:B))</f>
        <v>Autoabasto</v>
      </c>
      <c r="L4026" s="10">
        <f t="shared" si="2"/>
        <v>7</v>
      </c>
      <c r="M4026" s="10">
        <f t="shared" si="3"/>
        <v>9</v>
      </c>
      <c r="N4026" s="10">
        <f t="shared" si="4"/>
        <v>2</v>
      </c>
      <c r="O4026" s="10" t="str">
        <f t="array" ref="O4026">IFERROR(XLOOKUP(G4026,'Tipo de Carga'!A:A,'Tipo de Carga'!C:C))</f>
        <v>Diesel</v>
      </c>
    </row>
    <row r="4027">
      <c r="A4027" s="16">
        <v>1704.0</v>
      </c>
      <c r="B4027" s="10" t="str">
        <f t="array" ref="B4027">IFERROR(XLOOKUP(A4027,'Asignacion Feb'!A:A,'Asignacion Feb'!C:C))</f>
        <v>Pilgrims Tepo</v>
      </c>
      <c r="C4027" s="10" t="str">
        <f t="array" ref="C4027">IFERROR(XLOOKUP(A4027,'Asignacion Feb'!A:A,'Asignacion Feb'!B:B))</f>
        <v>EC-02</v>
      </c>
      <c r="D4027" s="28">
        <v>45697.0</v>
      </c>
      <c r="E4027" s="16" t="s">
        <v>340</v>
      </c>
      <c r="F4027" s="10" t="str">
        <f t="array" ref="F4027">IFERROR(XLOOKUP(E4027,Operadores!A:A,Operadores!B:B))</f>
        <v>GONENR</v>
      </c>
      <c r="G4027" s="16" t="s">
        <v>17</v>
      </c>
      <c r="H4027" s="13">
        <v>19.79799</v>
      </c>
      <c r="I4027" s="18">
        <v>187.0</v>
      </c>
      <c r="J4027" s="15">
        <f t="shared" si="5"/>
        <v>3702.22413</v>
      </c>
      <c r="K4027" s="10" t="str">
        <f t="array" ref="K4027">IFERROR(XLOOKUP(G4027,'Tipo de Carga'!A:A,'Tipo de Carga'!B:B))</f>
        <v>Autoabasto</v>
      </c>
      <c r="L4027" s="10">
        <f t="shared" si="2"/>
        <v>7</v>
      </c>
      <c r="M4027" s="10">
        <f t="shared" si="3"/>
        <v>9</v>
      </c>
      <c r="N4027" s="10">
        <f t="shared" si="4"/>
        <v>2</v>
      </c>
      <c r="O4027" s="10" t="str">
        <f t="array" ref="O4027">IFERROR(XLOOKUP(G4027,'Tipo de Carga'!A:A,'Tipo de Carga'!C:C))</f>
        <v>Diesel</v>
      </c>
    </row>
    <row r="4028">
      <c r="A4028" s="16">
        <v>2091.0</v>
      </c>
      <c r="B4028" s="10" t="str">
        <f t="array" ref="B4028">IFERROR(XLOOKUP(A4028,'Asignacion Feb'!A:A,'Asignacion Feb'!C:C))</f>
        <v>Circuitos</v>
      </c>
      <c r="C4028" s="10" t="str">
        <f t="array" ref="C4028">IFERROR(XLOOKUP(A4028,'Asignacion Feb'!A:A,'Asignacion Feb'!B:B))</f>
        <v>EC-03</v>
      </c>
      <c r="D4028" s="28">
        <v>45697.0</v>
      </c>
      <c r="E4028" s="16" t="s">
        <v>49</v>
      </c>
      <c r="F4028" s="10" t="str">
        <f t="array" ref="F4028">IFERROR(XLOOKUP(E4028,Operadores!A:A,Operadores!B:B))</f>
        <v>ORTJES</v>
      </c>
      <c r="G4028" s="16" t="s">
        <v>17</v>
      </c>
      <c r="H4028" s="13">
        <v>19.79799</v>
      </c>
      <c r="I4028" s="18">
        <v>425.0</v>
      </c>
      <c r="J4028" s="15">
        <f t="shared" si="5"/>
        <v>8414.14575</v>
      </c>
      <c r="K4028" s="10" t="str">
        <f t="array" ref="K4028">IFERROR(XLOOKUP(G4028,'Tipo de Carga'!A:A,'Tipo de Carga'!B:B))</f>
        <v>Autoabasto</v>
      </c>
      <c r="L4028" s="10">
        <f t="shared" si="2"/>
        <v>7</v>
      </c>
      <c r="M4028" s="10">
        <f t="shared" si="3"/>
        <v>9</v>
      </c>
      <c r="N4028" s="10">
        <f t="shared" si="4"/>
        <v>2</v>
      </c>
      <c r="O4028" s="10" t="str">
        <f t="array" ref="O4028">IFERROR(XLOOKUP(G4028,'Tipo de Carga'!A:A,'Tipo de Carga'!C:C))</f>
        <v>Diesel</v>
      </c>
    </row>
    <row r="4029">
      <c r="A4029" s="16">
        <v>1754.0</v>
      </c>
      <c r="B4029" s="10" t="str">
        <f t="array" ref="B4029">IFERROR(XLOOKUP(A4029,'Asignacion Feb'!A:A,'Asignacion Feb'!C:C))</f>
        <v>Pilgrims Tepo</v>
      </c>
      <c r="C4029" s="10" t="str">
        <f t="array" ref="C4029">IFERROR(XLOOKUP(A4029,'Asignacion Feb'!A:A,'Asignacion Feb'!B:B))</f>
        <v>EC-02</v>
      </c>
      <c r="D4029" s="28">
        <v>45697.0</v>
      </c>
      <c r="E4029" s="16" t="s">
        <v>127</v>
      </c>
      <c r="F4029" s="10" t="str">
        <f t="array" ref="F4029">IFERROR(XLOOKUP(E4029,Operadores!A:A,Operadores!B:B))</f>
        <v>PATRAM</v>
      </c>
      <c r="G4029" s="16" t="s">
        <v>17</v>
      </c>
      <c r="H4029" s="13">
        <v>19.79799</v>
      </c>
      <c r="I4029" s="18">
        <v>265.0</v>
      </c>
      <c r="J4029" s="15">
        <f t="shared" si="5"/>
        <v>5246.46735</v>
      </c>
      <c r="K4029" s="10" t="str">
        <f t="array" ref="K4029">IFERROR(XLOOKUP(G4029,'Tipo de Carga'!A:A,'Tipo de Carga'!B:B))</f>
        <v>Autoabasto</v>
      </c>
      <c r="L4029" s="10">
        <f t="shared" si="2"/>
        <v>7</v>
      </c>
      <c r="M4029" s="10">
        <f t="shared" si="3"/>
        <v>9</v>
      </c>
      <c r="N4029" s="10">
        <f t="shared" si="4"/>
        <v>2</v>
      </c>
      <c r="O4029" s="10" t="str">
        <f t="array" ref="O4029">IFERROR(XLOOKUP(G4029,'Tipo de Carga'!A:A,'Tipo de Carga'!C:C))</f>
        <v>Diesel</v>
      </c>
    </row>
    <row r="4030">
      <c r="A4030" s="16">
        <v>1941.0</v>
      </c>
      <c r="B4030" s="10" t="str">
        <f t="array" ref="B4030">IFERROR(XLOOKUP(A4030,'Asignacion Feb'!A:A,'Asignacion Feb'!C:C))</f>
        <v>Available EC-01</v>
      </c>
      <c r="C4030" s="10" t="str">
        <f t="array" ref="C4030">IFERROR(XLOOKUP(A4030,'Asignacion Feb'!A:A,'Asignacion Feb'!B:B))</f>
        <v>EC-01</v>
      </c>
      <c r="D4030" s="28">
        <v>45697.0</v>
      </c>
      <c r="E4030" s="16" t="s">
        <v>89</v>
      </c>
      <c r="F4030" s="10" t="str">
        <f t="array" ref="F4030">IFERROR(XLOOKUP(E4030,Operadores!A:A,Operadores!B:B))</f>
        <v>QUIULI</v>
      </c>
      <c r="G4030" s="16" t="s">
        <v>17</v>
      </c>
      <c r="H4030" s="13">
        <v>19.79799</v>
      </c>
      <c r="I4030" s="18">
        <v>436.0</v>
      </c>
      <c r="J4030" s="15">
        <f t="shared" si="5"/>
        <v>8631.92364</v>
      </c>
      <c r="K4030" s="10" t="str">
        <f t="array" ref="K4030">IFERROR(XLOOKUP(G4030,'Tipo de Carga'!A:A,'Tipo de Carga'!B:B))</f>
        <v>Autoabasto</v>
      </c>
      <c r="L4030" s="10">
        <f t="shared" si="2"/>
        <v>7</v>
      </c>
      <c r="M4030" s="10">
        <f t="shared" si="3"/>
        <v>9</v>
      </c>
      <c r="N4030" s="10">
        <f t="shared" si="4"/>
        <v>2</v>
      </c>
      <c r="O4030" s="10" t="str">
        <f t="array" ref="O4030">IFERROR(XLOOKUP(G4030,'Tipo de Carga'!A:A,'Tipo de Carga'!C:C))</f>
        <v>Diesel</v>
      </c>
    </row>
    <row r="4031">
      <c r="A4031" s="16">
        <v>1898.0</v>
      </c>
      <c r="B4031" s="10" t="str">
        <f t="array" ref="B4031">IFERROR(XLOOKUP(A4031,'Asignacion Feb'!A:A,'Asignacion Feb'!C:C))</f>
        <v>Full Liver</v>
      </c>
      <c r="C4031" s="10" t="str">
        <f t="array" ref="C4031">IFERROR(XLOOKUP(A4031,'Asignacion Feb'!A:A,'Asignacion Feb'!B:B))</f>
        <v>EC-01</v>
      </c>
      <c r="D4031" s="28">
        <v>45697.0</v>
      </c>
      <c r="E4031" s="16" t="s">
        <v>182</v>
      </c>
      <c r="F4031" s="10" t="str">
        <f t="array" ref="F4031">IFERROR(XLOOKUP(E4031,Operadores!A:A,Operadores!B:B))</f>
        <v>CASMA</v>
      </c>
      <c r="G4031" s="16" t="s">
        <v>17</v>
      </c>
      <c r="H4031" s="13">
        <v>19.79799</v>
      </c>
      <c r="I4031" s="18">
        <v>835.0</v>
      </c>
      <c r="J4031" s="15">
        <f t="shared" si="5"/>
        <v>16531.32165</v>
      </c>
      <c r="K4031" s="10" t="str">
        <f t="array" ref="K4031">IFERROR(XLOOKUP(G4031,'Tipo de Carga'!A:A,'Tipo de Carga'!B:B))</f>
        <v>Autoabasto</v>
      </c>
      <c r="L4031" s="10">
        <f t="shared" si="2"/>
        <v>7</v>
      </c>
      <c r="M4031" s="10">
        <f t="shared" si="3"/>
        <v>9</v>
      </c>
      <c r="N4031" s="10">
        <f t="shared" si="4"/>
        <v>2</v>
      </c>
      <c r="O4031" s="10" t="str">
        <f t="array" ref="O4031">IFERROR(XLOOKUP(G4031,'Tipo de Carga'!A:A,'Tipo de Carga'!C:C))</f>
        <v>Diesel</v>
      </c>
    </row>
    <row r="4032">
      <c r="A4032" s="16">
        <v>1958.0</v>
      </c>
      <c r="B4032" s="10" t="str">
        <f t="array" ref="B4032">IFERROR(XLOOKUP(A4032,'Asignacion Feb'!A:A,'Asignacion Feb'!C:C))</f>
        <v>Full Liver</v>
      </c>
      <c r="C4032" s="10" t="str">
        <f t="array" ref="C4032">IFERROR(XLOOKUP(A4032,'Asignacion Feb'!A:A,'Asignacion Feb'!B:B))</f>
        <v>EC-01</v>
      </c>
      <c r="D4032" s="28">
        <v>45697.0</v>
      </c>
      <c r="E4032" s="16" t="s">
        <v>48</v>
      </c>
      <c r="F4032" s="10" t="str">
        <f t="array" ref="F4032">IFERROR(XLOOKUP(E4032,Operadores!A:A,Operadores!B:B))</f>
        <v>MONAL</v>
      </c>
      <c r="G4032" s="16" t="s">
        <v>17</v>
      </c>
      <c r="H4032" s="13">
        <v>19.79799</v>
      </c>
      <c r="I4032" s="18">
        <v>324.0</v>
      </c>
      <c r="J4032" s="15">
        <f t="shared" si="5"/>
        <v>6414.54876</v>
      </c>
      <c r="K4032" s="10" t="str">
        <f t="array" ref="K4032">IFERROR(XLOOKUP(G4032,'Tipo de Carga'!A:A,'Tipo de Carga'!B:B))</f>
        <v>Autoabasto</v>
      </c>
      <c r="L4032" s="10">
        <f t="shared" si="2"/>
        <v>7</v>
      </c>
      <c r="M4032" s="10">
        <f t="shared" si="3"/>
        <v>9</v>
      </c>
      <c r="N4032" s="10">
        <f t="shared" si="4"/>
        <v>2</v>
      </c>
      <c r="O4032" s="10" t="str">
        <f t="array" ref="O4032">IFERROR(XLOOKUP(G4032,'Tipo de Carga'!A:A,'Tipo de Carga'!C:C))</f>
        <v>Diesel</v>
      </c>
    </row>
    <row r="4033">
      <c r="A4033" s="16">
        <v>1879.0</v>
      </c>
      <c r="B4033" s="10" t="str">
        <f t="array" ref="B4033">IFERROR(XLOOKUP(A4033,'Asignacion Feb'!A:A,'Asignacion Feb'!C:C))</f>
        <v>Circuitos</v>
      </c>
      <c r="C4033" s="10" t="str">
        <f t="array" ref="C4033">IFERROR(XLOOKUP(A4033,'Asignacion Feb'!A:A,'Asignacion Feb'!B:B))</f>
        <v>EC-03</v>
      </c>
      <c r="D4033" s="28">
        <v>45697.0</v>
      </c>
      <c r="E4033" s="16" t="s">
        <v>132</v>
      </c>
      <c r="F4033" s="10" t="str">
        <f t="array" ref="F4033">IFERROR(XLOOKUP(E4033,Operadores!A:A,Operadores!B:B))</f>
        <v>ISLHI</v>
      </c>
      <c r="G4033" s="16" t="s">
        <v>17</v>
      </c>
      <c r="H4033" s="13">
        <v>19.79799</v>
      </c>
      <c r="I4033" s="18">
        <v>571.0</v>
      </c>
      <c r="J4033" s="15">
        <f t="shared" si="5"/>
        <v>11304.65229</v>
      </c>
      <c r="K4033" s="10" t="str">
        <f t="array" ref="K4033">IFERROR(XLOOKUP(G4033,'Tipo de Carga'!A:A,'Tipo de Carga'!B:B))</f>
        <v>Autoabasto</v>
      </c>
      <c r="L4033" s="10">
        <f t="shared" si="2"/>
        <v>7</v>
      </c>
      <c r="M4033" s="10">
        <f t="shared" si="3"/>
        <v>9</v>
      </c>
      <c r="N4033" s="10">
        <f t="shared" si="4"/>
        <v>2</v>
      </c>
      <c r="O4033" s="10" t="str">
        <f t="array" ref="O4033">IFERROR(XLOOKUP(G4033,'Tipo de Carga'!A:A,'Tipo de Carga'!C:C))</f>
        <v>Diesel</v>
      </c>
    </row>
    <row r="4034">
      <c r="A4034" s="16">
        <v>1899.0</v>
      </c>
      <c r="B4034" s="10" t="str">
        <f t="array" ref="B4034">IFERROR(XLOOKUP(A4034,'Asignacion Feb'!A:A,'Asignacion Feb'!C:C))</f>
        <v>Full Liver</v>
      </c>
      <c r="C4034" s="10" t="str">
        <f t="array" ref="C4034">IFERROR(XLOOKUP(A4034,'Asignacion Feb'!A:A,'Asignacion Feb'!B:B))</f>
        <v>EC-01</v>
      </c>
      <c r="D4034" s="28">
        <v>45697.0</v>
      </c>
      <c r="E4034" s="16" t="s">
        <v>324</v>
      </c>
      <c r="F4034" s="10" t="str">
        <f t="array" ref="F4034">IFERROR(XLOOKUP(E4034,Operadores!A:A,Operadores!B:B))</f>
        <v>VEROD</v>
      </c>
      <c r="G4034" s="16" t="s">
        <v>17</v>
      </c>
      <c r="H4034" s="13">
        <v>19.79799</v>
      </c>
      <c r="I4034" s="18">
        <v>704.0</v>
      </c>
      <c r="J4034" s="15">
        <f t="shared" si="5"/>
        <v>13937.78496</v>
      </c>
      <c r="K4034" s="10" t="str">
        <f t="array" ref="K4034">IFERROR(XLOOKUP(G4034,'Tipo de Carga'!A:A,'Tipo de Carga'!B:B))</f>
        <v>Autoabasto</v>
      </c>
      <c r="L4034" s="10">
        <f t="shared" si="2"/>
        <v>7</v>
      </c>
      <c r="M4034" s="10">
        <f t="shared" si="3"/>
        <v>9</v>
      </c>
      <c r="N4034" s="10">
        <f t="shared" si="4"/>
        <v>2</v>
      </c>
      <c r="O4034" s="10" t="str">
        <f t="array" ref="O4034">IFERROR(XLOOKUP(G4034,'Tipo de Carga'!A:A,'Tipo de Carga'!C:C))</f>
        <v>Diesel</v>
      </c>
    </row>
    <row r="4035">
      <c r="A4035" s="16">
        <v>1683.0</v>
      </c>
      <c r="B4035" s="10" t="str">
        <f t="array" ref="B4035">IFERROR(XLOOKUP(A4035,'Asignacion Feb'!A:A,'Asignacion Feb'!C:C))</f>
        <v>Pilgrims Tepo</v>
      </c>
      <c r="C4035" s="10" t="str">
        <f t="array" ref="C4035">IFERROR(XLOOKUP(A4035,'Asignacion Feb'!A:A,'Asignacion Feb'!B:B))</f>
        <v>EC-02</v>
      </c>
      <c r="D4035" s="28">
        <v>45697.0</v>
      </c>
      <c r="E4035" s="16" t="s">
        <v>312</v>
      </c>
      <c r="F4035" s="10" t="str">
        <f t="array" ref="F4035">IFERROR(XLOOKUP(E4035,Operadores!A:A,Operadores!B:B))</f>
        <v>RENOSC</v>
      </c>
      <c r="G4035" s="16" t="s">
        <v>17</v>
      </c>
      <c r="H4035" s="13">
        <v>19.79799</v>
      </c>
      <c r="I4035" s="18">
        <v>232.0</v>
      </c>
      <c r="J4035" s="15">
        <f t="shared" si="5"/>
        <v>4593.13368</v>
      </c>
      <c r="K4035" s="10" t="str">
        <f t="array" ref="K4035">IFERROR(XLOOKUP(G4035,'Tipo de Carga'!A:A,'Tipo de Carga'!B:B))</f>
        <v>Autoabasto</v>
      </c>
      <c r="L4035" s="10">
        <f t="shared" si="2"/>
        <v>7</v>
      </c>
      <c r="M4035" s="10">
        <f t="shared" si="3"/>
        <v>9</v>
      </c>
      <c r="N4035" s="10">
        <f t="shared" si="4"/>
        <v>2</v>
      </c>
      <c r="O4035" s="10" t="str">
        <f t="array" ref="O4035">IFERROR(XLOOKUP(G4035,'Tipo de Carga'!A:A,'Tipo de Carga'!C:C))</f>
        <v>Diesel</v>
      </c>
    </row>
    <row r="4036">
      <c r="A4036" s="16">
        <v>1767.0</v>
      </c>
      <c r="B4036" s="10" t="str">
        <f t="array" ref="B4036">IFERROR(XLOOKUP(A4036,'Asignacion Feb'!A:A,'Asignacion Feb'!C:C))</f>
        <v>Pilgrims Tepo</v>
      </c>
      <c r="C4036" s="10" t="str">
        <f t="array" ref="C4036">IFERROR(XLOOKUP(A4036,'Asignacion Feb'!A:A,'Asignacion Feb'!B:B))</f>
        <v>EC-02</v>
      </c>
      <c r="D4036" s="28">
        <v>45697.0</v>
      </c>
      <c r="E4036" s="16" t="s">
        <v>196</v>
      </c>
      <c r="F4036" s="10" t="str">
        <f t="array" ref="F4036">IFERROR(XLOOKUP(E4036,Operadores!A:A,Operadores!B:B))</f>
        <v>CHAJUA01</v>
      </c>
      <c r="G4036" s="16" t="s">
        <v>17</v>
      </c>
      <c r="H4036" s="13">
        <v>19.79799</v>
      </c>
      <c r="I4036" s="18">
        <v>160.0</v>
      </c>
      <c r="J4036" s="15">
        <f t="shared" si="5"/>
        <v>3167.6784</v>
      </c>
      <c r="K4036" s="10" t="str">
        <f t="array" ref="K4036">IFERROR(XLOOKUP(G4036,'Tipo de Carga'!A:A,'Tipo de Carga'!B:B))</f>
        <v>Autoabasto</v>
      </c>
      <c r="L4036" s="10">
        <f t="shared" si="2"/>
        <v>7</v>
      </c>
      <c r="M4036" s="10">
        <f t="shared" si="3"/>
        <v>9</v>
      </c>
      <c r="N4036" s="10">
        <f t="shared" si="4"/>
        <v>2</v>
      </c>
      <c r="O4036" s="10" t="str">
        <f t="array" ref="O4036">IFERROR(XLOOKUP(G4036,'Tipo de Carga'!A:A,'Tipo de Carga'!C:C))</f>
        <v>Diesel</v>
      </c>
    </row>
    <row r="4037">
      <c r="A4037" s="16">
        <v>1866.0</v>
      </c>
      <c r="B4037" s="10" t="str">
        <f t="array" ref="B4037">IFERROR(XLOOKUP(A4037,'Asignacion Feb'!A:A,'Asignacion Feb'!C:C))</f>
        <v>Pilgrims Tepo</v>
      </c>
      <c r="C4037" s="10" t="str">
        <f t="array" ref="C4037">IFERROR(XLOOKUP(A4037,'Asignacion Feb'!A:A,'Asignacion Feb'!B:B))</f>
        <v>EC-02</v>
      </c>
      <c r="D4037" s="28">
        <v>45697.0</v>
      </c>
      <c r="E4037" s="16" t="s">
        <v>56</v>
      </c>
      <c r="F4037" s="10" t="str">
        <f t="array" ref="F4037">IFERROR(XLOOKUP(E4037,Operadores!A:A,Operadores!B:B))</f>
        <v>MAREVA</v>
      </c>
      <c r="G4037" s="16" t="s">
        <v>17</v>
      </c>
      <c r="H4037" s="13">
        <v>19.79799</v>
      </c>
      <c r="I4037" s="18">
        <v>334.0</v>
      </c>
      <c r="J4037" s="15">
        <f t="shared" si="5"/>
        <v>6612.52866</v>
      </c>
      <c r="K4037" s="10" t="str">
        <f t="array" ref="K4037">IFERROR(XLOOKUP(G4037,'Tipo de Carga'!A:A,'Tipo de Carga'!B:B))</f>
        <v>Autoabasto</v>
      </c>
      <c r="L4037" s="10">
        <f t="shared" si="2"/>
        <v>7</v>
      </c>
      <c r="M4037" s="10">
        <f t="shared" si="3"/>
        <v>9</v>
      </c>
      <c r="N4037" s="10">
        <f t="shared" si="4"/>
        <v>2</v>
      </c>
      <c r="O4037" s="10" t="str">
        <f t="array" ref="O4037">IFERROR(XLOOKUP(G4037,'Tipo de Carga'!A:A,'Tipo de Carga'!C:C))</f>
        <v>Diesel</v>
      </c>
    </row>
    <row r="4038">
      <c r="A4038" s="16">
        <v>1976.0</v>
      </c>
      <c r="B4038" s="10" t="str">
        <f t="array" ref="B4038">IFERROR(XLOOKUP(A4038,'Asignacion Feb'!A:A,'Asignacion Feb'!C:C))</f>
        <v>MeLi asignado SD</v>
      </c>
      <c r="C4038" s="10" t="str">
        <f t="array" ref="C4038">IFERROR(XLOOKUP(A4038,'Asignacion Feb'!A:A,'Asignacion Feb'!B:B))</f>
        <v>EC-05</v>
      </c>
      <c r="D4038" s="28">
        <v>45697.0</v>
      </c>
      <c r="E4038" s="16" t="s">
        <v>300</v>
      </c>
      <c r="F4038" s="10" t="str">
        <f t="array" ref="F4038">IFERROR(XLOOKUP(E4038,Operadores!A:A,Operadores!B:B))</f>
        <v>BAUGEO</v>
      </c>
      <c r="G4038" s="16" t="s">
        <v>17</v>
      </c>
      <c r="H4038" s="13">
        <v>19.79799</v>
      </c>
      <c r="I4038" s="18">
        <v>612.0</v>
      </c>
      <c r="J4038" s="15">
        <f t="shared" si="5"/>
        <v>12116.36988</v>
      </c>
      <c r="K4038" s="10" t="str">
        <f t="array" ref="K4038">IFERROR(XLOOKUP(G4038,'Tipo de Carga'!A:A,'Tipo de Carga'!B:B))</f>
        <v>Autoabasto</v>
      </c>
      <c r="L4038" s="10">
        <f t="shared" si="2"/>
        <v>7</v>
      </c>
      <c r="M4038" s="10">
        <f t="shared" si="3"/>
        <v>9</v>
      </c>
      <c r="N4038" s="10">
        <f t="shared" si="4"/>
        <v>2</v>
      </c>
      <c r="O4038" s="10" t="str">
        <f t="array" ref="O4038">IFERROR(XLOOKUP(G4038,'Tipo de Carga'!A:A,'Tipo de Carga'!C:C))</f>
        <v>Diesel</v>
      </c>
    </row>
    <row r="4039">
      <c r="A4039" s="16">
        <v>2043.0</v>
      </c>
      <c r="B4039" s="10" t="str">
        <f t="array" ref="B4039">IFERROR(XLOOKUP(A4039,'Asignacion Feb'!A:A,'Asignacion Feb'!C:C))</f>
        <v>Liverpool Local</v>
      </c>
      <c r="C4039" s="10" t="str">
        <f t="array" ref="C4039">IFERROR(XLOOKUP(A4039,'Asignacion Feb'!A:A,'Asignacion Feb'!B:B))</f>
        <v>EC-01</v>
      </c>
      <c r="D4039" s="28">
        <v>45697.0</v>
      </c>
      <c r="E4039" s="16" t="s">
        <v>200</v>
      </c>
      <c r="F4039" s="10" t="str">
        <f t="array" ref="F4039">IFERROR(XLOOKUP(E4039,Operadores!A:A,Operadores!B:B))</f>
        <v>RUEPAT</v>
      </c>
      <c r="G4039" s="16" t="s">
        <v>17</v>
      </c>
      <c r="H4039" s="13">
        <v>19.79799</v>
      </c>
      <c r="I4039" s="18">
        <v>249.0</v>
      </c>
      <c r="J4039" s="15">
        <f t="shared" si="5"/>
        <v>4929.69951</v>
      </c>
      <c r="K4039" s="10" t="str">
        <f t="array" ref="K4039">IFERROR(XLOOKUP(G4039,'Tipo de Carga'!A:A,'Tipo de Carga'!B:B))</f>
        <v>Autoabasto</v>
      </c>
      <c r="L4039" s="10">
        <f t="shared" si="2"/>
        <v>7</v>
      </c>
      <c r="M4039" s="10">
        <f t="shared" si="3"/>
        <v>9</v>
      </c>
      <c r="N4039" s="10">
        <f t="shared" si="4"/>
        <v>2</v>
      </c>
      <c r="O4039" s="10" t="str">
        <f t="array" ref="O4039">IFERROR(XLOOKUP(G4039,'Tipo de Carga'!A:A,'Tipo de Carga'!C:C))</f>
        <v>Diesel</v>
      </c>
    </row>
    <row r="4040">
      <c r="A4040" s="16">
        <v>2001.0</v>
      </c>
      <c r="B4040" s="10" t="str">
        <f t="array" ref="B4040">IFERROR(XLOOKUP(A4040,'Asignacion Feb'!A:A,'Asignacion Feb'!C:C))</f>
        <v>MeLi Dedicado Merida</v>
      </c>
      <c r="C4040" s="10" t="str">
        <f t="array" ref="C4040">IFERROR(XLOOKUP(A4040,'Asignacion Feb'!A:A,'Asignacion Feb'!B:B))</f>
        <v>EC-05</v>
      </c>
      <c r="D4040" s="28">
        <v>45697.0</v>
      </c>
      <c r="E4040" s="16" t="s">
        <v>362</v>
      </c>
      <c r="F4040" s="10" t="str">
        <f t="array" ref="F4040">IFERROR(XLOOKUP(E4040,Operadores!A:A,Operadores!B:B))</f>
        <v>TRESER</v>
      </c>
      <c r="G4040" s="16" t="s">
        <v>17</v>
      </c>
      <c r="H4040" s="13">
        <v>19.79799</v>
      </c>
      <c r="I4040" s="18">
        <v>248.0</v>
      </c>
      <c r="J4040" s="15">
        <f t="shared" si="5"/>
        <v>4909.90152</v>
      </c>
      <c r="K4040" s="10" t="str">
        <f t="array" ref="K4040">IFERROR(XLOOKUP(G4040,'Tipo de Carga'!A:A,'Tipo de Carga'!B:B))</f>
        <v>Autoabasto</v>
      </c>
      <c r="L4040" s="10">
        <f t="shared" si="2"/>
        <v>7</v>
      </c>
      <c r="M4040" s="10">
        <f t="shared" si="3"/>
        <v>9</v>
      </c>
      <c r="N4040" s="10">
        <f t="shared" si="4"/>
        <v>2</v>
      </c>
      <c r="O4040" s="10" t="str">
        <f t="array" ref="O4040">IFERROR(XLOOKUP(G4040,'Tipo de Carga'!A:A,'Tipo de Carga'!C:C))</f>
        <v>Diesel</v>
      </c>
    </row>
    <row r="4041">
      <c r="A4041" s="16">
        <v>2023.0</v>
      </c>
      <c r="B4041" s="10" t="str">
        <f t="array" ref="B4041">IFERROR(XLOOKUP(A4041,'Asignacion Feb'!A:A,'Asignacion Feb'!C:C))</f>
        <v>MeLi Asignado TD</v>
      </c>
      <c r="C4041" s="10" t="str">
        <f t="array" ref="C4041">IFERROR(XLOOKUP(A4041,'Asignacion Feb'!A:A,'Asignacion Feb'!B:B))</f>
        <v>EC-05</v>
      </c>
      <c r="D4041" s="28">
        <v>45697.0</v>
      </c>
      <c r="E4041" s="16" t="s">
        <v>126</v>
      </c>
      <c r="F4041" s="10" t="str">
        <f t="array" ref="F4041">IFERROR(XLOOKUP(E4041,Operadores!A:A,Operadores!B:B))</f>
        <v>ESCSAU</v>
      </c>
      <c r="G4041" s="16" t="s">
        <v>17</v>
      </c>
      <c r="H4041" s="13">
        <v>19.79799</v>
      </c>
      <c r="I4041" s="18">
        <v>576.0</v>
      </c>
      <c r="J4041" s="15">
        <f t="shared" si="5"/>
        <v>11403.64224</v>
      </c>
      <c r="K4041" s="10" t="str">
        <f t="array" ref="K4041">IFERROR(XLOOKUP(G4041,'Tipo de Carga'!A:A,'Tipo de Carga'!B:B))</f>
        <v>Autoabasto</v>
      </c>
      <c r="L4041" s="10">
        <f t="shared" si="2"/>
        <v>7</v>
      </c>
      <c r="M4041" s="10">
        <f t="shared" si="3"/>
        <v>9</v>
      </c>
      <c r="N4041" s="10">
        <f t="shared" si="4"/>
        <v>2</v>
      </c>
      <c r="O4041" s="10" t="str">
        <f t="array" ref="O4041">IFERROR(XLOOKUP(G4041,'Tipo de Carga'!A:A,'Tipo de Carga'!C:C))</f>
        <v>Diesel</v>
      </c>
    </row>
    <row r="4042">
      <c r="A4042" s="16">
        <v>1984.0</v>
      </c>
      <c r="B4042" s="10" t="str">
        <f t="array" ref="B4042">IFERROR(XLOOKUP(A4042,'Asignacion Feb'!A:A,'Asignacion Feb'!C:C))</f>
        <v>MeLi asignado SD</v>
      </c>
      <c r="C4042" s="10" t="str">
        <f t="array" ref="C4042">IFERROR(XLOOKUP(A4042,'Asignacion Feb'!A:A,'Asignacion Feb'!B:B))</f>
        <v>EC-05</v>
      </c>
      <c r="D4042" s="28">
        <v>45697.0</v>
      </c>
      <c r="E4042" s="16" t="s">
        <v>244</v>
      </c>
      <c r="F4042" s="10" t="str">
        <f t="array" ref="F4042">IFERROR(XLOOKUP(E4042,Operadores!A:A,Operadores!B:B))</f>
        <v>PERFID</v>
      </c>
      <c r="G4042" s="16" t="s">
        <v>17</v>
      </c>
      <c r="H4042" s="13">
        <v>19.79799</v>
      </c>
      <c r="I4042" s="18">
        <v>661.0</v>
      </c>
      <c r="J4042" s="15">
        <f t="shared" si="5"/>
        <v>13086.47139</v>
      </c>
      <c r="K4042" s="10" t="str">
        <f t="array" ref="K4042">IFERROR(XLOOKUP(G4042,'Tipo de Carga'!A:A,'Tipo de Carga'!B:B))</f>
        <v>Autoabasto</v>
      </c>
      <c r="L4042" s="10">
        <f t="shared" si="2"/>
        <v>7</v>
      </c>
      <c r="M4042" s="10">
        <f t="shared" si="3"/>
        <v>9</v>
      </c>
      <c r="N4042" s="10">
        <f t="shared" si="4"/>
        <v>2</v>
      </c>
      <c r="O4042" s="10" t="str">
        <f t="array" ref="O4042">IFERROR(XLOOKUP(G4042,'Tipo de Carga'!A:A,'Tipo de Carga'!C:C))</f>
        <v>Diesel</v>
      </c>
    </row>
    <row r="4043">
      <c r="A4043" s="16">
        <v>1993.0</v>
      </c>
      <c r="B4043" s="10" t="str">
        <f t="array" ref="B4043">IFERROR(XLOOKUP(A4043,'Asignacion Feb'!A:A,'Asignacion Feb'!C:C))</f>
        <v>MeLi Dedicado TD</v>
      </c>
      <c r="C4043" s="10" t="str">
        <f t="array" ref="C4043">IFERROR(XLOOKUP(A4043,'Asignacion Feb'!A:A,'Asignacion Feb'!B:B))</f>
        <v>EC-05</v>
      </c>
      <c r="D4043" s="28">
        <v>45697.0</v>
      </c>
      <c r="E4043" s="16" t="s">
        <v>374</v>
      </c>
      <c r="F4043" s="10" t="str">
        <f t="array" ref="F4043">IFERROR(XLOOKUP(E4043,Operadores!A:A,Operadores!B:B))</f>
        <v>CELJOS</v>
      </c>
      <c r="G4043" s="16" t="s">
        <v>17</v>
      </c>
      <c r="H4043" s="13">
        <v>19.79799</v>
      </c>
      <c r="I4043" s="18">
        <v>486.0</v>
      </c>
      <c r="J4043" s="15">
        <f t="shared" si="5"/>
        <v>9621.82314</v>
      </c>
      <c r="K4043" s="10" t="str">
        <f t="array" ref="K4043">IFERROR(XLOOKUP(G4043,'Tipo de Carga'!A:A,'Tipo de Carga'!B:B))</f>
        <v>Autoabasto</v>
      </c>
      <c r="L4043" s="10">
        <f t="shared" si="2"/>
        <v>7</v>
      </c>
      <c r="M4043" s="10">
        <f t="shared" si="3"/>
        <v>9</v>
      </c>
      <c r="N4043" s="10">
        <f t="shared" si="4"/>
        <v>2</v>
      </c>
      <c r="O4043" s="10" t="str">
        <f t="array" ref="O4043">IFERROR(XLOOKUP(G4043,'Tipo de Carga'!A:A,'Tipo de Carga'!C:C))</f>
        <v>Diesel</v>
      </c>
    </row>
    <row r="4044">
      <c r="A4044" s="16">
        <v>2024.0</v>
      </c>
      <c r="B4044" s="10" t="str">
        <f t="array" ref="B4044">IFERROR(XLOOKUP(A4044,'Asignacion Feb'!A:A,'Asignacion Feb'!C:C))</f>
        <v>MeLi Dedicado Merida</v>
      </c>
      <c r="C4044" s="10" t="str">
        <f t="array" ref="C4044">IFERROR(XLOOKUP(A4044,'Asignacion Feb'!A:A,'Asignacion Feb'!B:B))</f>
        <v>EC-05</v>
      </c>
      <c r="D4044" s="28">
        <v>45697.0</v>
      </c>
      <c r="E4044" s="16" t="s">
        <v>113</v>
      </c>
      <c r="F4044" s="10" t="str">
        <f t="array" ref="F4044">IFERROR(XLOOKUP(E4044,Operadores!A:A,Operadores!B:B))</f>
        <v>DELJOS01</v>
      </c>
      <c r="G4044" s="16" t="s">
        <v>17</v>
      </c>
      <c r="H4044" s="13">
        <v>19.79799</v>
      </c>
      <c r="I4044" s="18">
        <v>249.0</v>
      </c>
      <c r="J4044" s="15">
        <f t="shared" si="5"/>
        <v>4929.69951</v>
      </c>
      <c r="K4044" s="10" t="str">
        <f t="array" ref="K4044">IFERROR(XLOOKUP(G4044,'Tipo de Carga'!A:A,'Tipo de Carga'!B:B))</f>
        <v>Autoabasto</v>
      </c>
      <c r="L4044" s="10">
        <f t="shared" si="2"/>
        <v>7</v>
      </c>
      <c r="M4044" s="10">
        <f t="shared" si="3"/>
        <v>9</v>
      </c>
      <c r="N4044" s="10">
        <f t="shared" si="4"/>
        <v>2</v>
      </c>
      <c r="O4044" s="10" t="str">
        <f t="array" ref="O4044">IFERROR(XLOOKUP(G4044,'Tipo de Carga'!A:A,'Tipo de Carga'!C:C))</f>
        <v>Diesel</v>
      </c>
    </row>
    <row r="4045">
      <c r="A4045" s="16">
        <v>2022.0</v>
      </c>
      <c r="B4045" s="10" t="str">
        <f t="array" ref="B4045">IFERROR(XLOOKUP(A4045,'Asignacion Feb'!A:A,'Asignacion Feb'!C:C))</f>
        <v>MeLi Dedicado TD</v>
      </c>
      <c r="C4045" s="10" t="str">
        <f t="array" ref="C4045">IFERROR(XLOOKUP(A4045,'Asignacion Feb'!A:A,'Asignacion Feb'!B:B))</f>
        <v>EC-05</v>
      </c>
      <c r="D4045" s="28">
        <v>45697.0</v>
      </c>
      <c r="E4045" s="16" t="s">
        <v>183</v>
      </c>
      <c r="F4045" s="10" t="str">
        <f t="array" ref="F4045">IFERROR(XLOOKUP(E4045,Operadores!A:A,Operadores!B:B))</f>
        <v>DELBL</v>
      </c>
      <c r="G4045" s="16" t="s">
        <v>17</v>
      </c>
      <c r="H4045" s="13">
        <v>19.79799</v>
      </c>
      <c r="I4045" s="18">
        <v>509.0</v>
      </c>
      <c r="J4045" s="15">
        <f t="shared" si="5"/>
        <v>10077.17691</v>
      </c>
      <c r="K4045" s="10" t="str">
        <f t="array" ref="K4045">IFERROR(XLOOKUP(G4045,'Tipo de Carga'!A:A,'Tipo de Carga'!B:B))</f>
        <v>Autoabasto</v>
      </c>
      <c r="L4045" s="10">
        <f t="shared" si="2"/>
        <v>7</v>
      </c>
      <c r="M4045" s="10">
        <f t="shared" si="3"/>
        <v>9</v>
      </c>
      <c r="N4045" s="10">
        <f t="shared" si="4"/>
        <v>2</v>
      </c>
      <c r="O4045" s="10" t="str">
        <f t="array" ref="O4045">IFERROR(XLOOKUP(G4045,'Tipo de Carga'!A:A,'Tipo de Carga'!C:C))</f>
        <v>Diesel</v>
      </c>
    </row>
    <row r="4046">
      <c r="A4046" s="16">
        <v>1982.0</v>
      </c>
      <c r="B4046" s="10" t="str">
        <f t="array" ref="B4046">IFERROR(XLOOKUP(A4046,'Asignacion Feb'!A:A,'Asignacion Feb'!C:C))</f>
        <v>MeLi asignado SD</v>
      </c>
      <c r="C4046" s="10" t="str">
        <f t="array" ref="C4046">IFERROR(XLOOKUP(A4046,'Asignacion Feb'!A:A,'Asignacion Feb'!B:B))</f>
        <v>EC-05</v>
      </c>
      <c r="D4046" s="28">
        <v>45697.0</v>
      </c>
      <c r="E4046" s="16" t="s">
        <v>254</v>
      </c>
      <c r="F4046" s="10" t="str">
        <f t="array" ref="F4046">IFERROR(XLOOKUP(E4046,Operadores!A:A,Operadores!B:B))</f>
        <v>HERJUV</v>
      </c>
      <c r="G4046" s="16" t="s">
        <v>17</v>
      </c>
      <c r="H4046" s="13">
        <v>19.79799</v>
      </c>
      <c r="I4046" s="18">
        <v>557.0</v>
      </c>
      <c r="J4046" s="15">
        <f t="shared" si="5"/>
        <v>11027.48043</v>
      </c>
      <c r="K4046" s="10" t="str">
        <f t="array" ref="K4046">IFERROR(XLOOKUP(G4046,'Tipo de Carga'!A:A,'Tipo de Carga'!B:B))</f>
        <v>Autoabasto</v>
      </c>
      <c r="L4046" s="10">
        <f t="shared" si="2"/>
        <v>7</v>
      </c>
      <c r="M4046" s="10">
        <f t="shared" si="3"/>
        <v>9</v>
      </c>
      <c r="N4046" s="10">
        <f t="shared" si="4"/>
        <v>2</v>
      </c>
      <c r="O4046" s="10" t="str">
        <f t="array" ref="O4046">IFERROR(XLOOKUP(G4046,'Tipo de Carga'!A:A,'Tipo de Carga'!C:C))</f>
        <v>Diesel</v>
      </c>
    </row>
    <row r="4047">
      <c r="A4047" s="16">
        <v>1967.0</v>
      </c>
      <c r="B4047" s="10" t="str">
        <f t="array" ref="B4047">IFERROR(XLOOKUP(A4047,'Asignacion Feb'!A:A,'Asignacion Feb'!C:C))</f>
        <v>Sayer Sencillo</v>
      </c>
      <c r="C4047" s="10" t="str">
        <f t="array" ref="C4047">IFERROR(XLOOKUP(A4047,'Asignacion Feb'!A:A,'Asignacion Feb'!B:B))</f>
        <v>EC-04</v>
      </c>
      <c r="D4047" s="28">
        <v>45697.0</v>
      </c>
      <c r="E4047" s="16" t="s">
        <v>315</v>
      </c>
      <c r="F4047" s="10" t="str">
        <f t="array" ref="F4047">IFERROR(XLOOKUP(E4047,Operadores!A:A,Operadores!B:B))</f>
        <v>BARMIGX</v>
      </c>
      <c r="G4047" s="16" t="s">
        <v>77</v>
      </c>
      <c r="H4047" s="13">
        <v>19.63419</v>
      </c>
      <c r="I4047" s="18">
        <v>180.0</v>
      </c>
      <c r="J4047" s="15">
        <f t="shared" si="5"/>
        <v>3534.1542</v>
      </c>
      <c r="K4047" s="10" t="str">
        <f t="array" ref="K4047">IFERROR(XLOOKUP(G4047,'Tipo de Carga'!A:A,'Tipo de Carga'!B:B))</f>
        <v>Autoabasto</v>
      </c>
      <c r="L4047" s="10">
        <f t="shared" si="2"/>
        <v>7</v>
      </c>
      <c r="M4047" s="10">
        <f t="shared" si="3"/>
        <v>9</v>
      </c>
      <c r="N4047" s="10">
        <f t="shared" si="4"/>
        <v>2</v>
      </c>
      <c r="O4047" s="10" t="str">
        <f t="array" ref="O4047">IFERROR(XLOOKUP(G4047,'Tipo de Carga'!A:A,'Tipo de Carga'!C:C))</f>
        <v>Diesel</v>
      </c>
    </row>
    <row r="4048">
      <c r="A4048" s="16">
        <v>1801.0</v>
      </c>
      <c r="B4048" s="10" t="str">
        <f t="array" ref="B4048">IFERROR(XLOOKUP(A4048,'Asignacion Feb'!A:A,'Asignacion Feb'!C:C))</f>
        <v>Sayer Full</v>
      </c>
      <c r="C4048" s="10" t="str">
        <f t="array" ref="C4048">IFERROR(XLOOKUP(A4048,'Asignacion Feb'!A:A,'Asignacion Feb'!B:B))</f>
        <v>EC-04</v>
      </c>
      <c r="D4048" s="28">
        <v>45697.0</v>
      </c>
      <c r="E4048" s="16" t="s">
        <v>276</v>
      </c>
      <c r="F4048" s="10" t="str">
        <f t="array" ref="F4048">IFERROR(XLOOKUP(E4048,Operadores!A:A,Operadores!B:B))</f>
        <v>DURMA01</v>
      </c>
      <c r="G4048" s="16" t="s">
        <v>77</v>
      </c>
      <c r="H4048" s="13">
        <v>19.63419</v>
      </c>
      <c r="I4048" s="18">
        <v>471.0</v>
      </c>
      <c r="J4048" s="15">
        <f t="shared" si="5"/>
        <v>9247.70349</v>
      </c>
      <c r="K4048" s="10" t="str">
        <f t="array" ref="K4048">IFERROR(XLOOKUP(G4048,'Tipo de Carga'!A:A,'Tipo de Carga'!B:B))</f>
        <v>Autoabasto</v>
      </c>
      <c r="L4048" s="10">
        <f t="shared" si="2"/>
        <v>7</v>
      </c>
      <c r="M4048" s="10">
        <f t="shared" si="3"/>
        <v>9</v>
      </c>
      <c r="N4048" s="10">
        <f t="shared" si="4"/>
        <v>2</v>
      </c>
      <c r="O4048" s="10" t="str">
        <f t="array" ref="O4048">IFERROR(XLOOKUP(G4048,'Tipo de Carga'!A:A,'Tipo de Carga'!C:C))</f>
        <v>Diesel</v>
      </c>
    </row>
    <row r="4049">
      <c r="A4049" s="16">
        <v>1908.0</v>
      </c>
      <c r="B4049" s="10" t="str">
        <f t="array" ref="B4049">IFERROR(XLOOKUP(A4049,'Asignacion Feb'!A:A,'Asignacion Feb'!C:C))</f>
        <v>Circuitos</v>
      </c>
      <c r="C4049" s="10" t="str">
        <f t="array" ref="C4049">IFERROR(XLOOKUP(A4049,'Asignacion Feb'!A:A,'Asignacion Feb'!B:B))</f>
        <v>EC-03</v>
      </c>
      <c r="D4049" s="28">
        <v>45697.0</v>
      </c>
      <c r="E4049" s="16" t="s">
        <v>333</v>
      </c>
      <c r="F4049" s="10" t="str">
        <f t="array" ref="F4049">IFERROR(XLOOKUP(E4049,Operadores!A:A,Operadores!B:B))</f>
        <v>GARJOR01</v>
      </c>
      <c r="G4049" s="16" t="s">
        <v>77</v>
      </c>
      <c r="H4049" s="13">
        <v>19.63419</v>
      </c>
      <c r="I4049" s="18">
        <v>625.0</v>
      </c>
      <c r="J4049" s="15">
        <f t="shared" si="5"/>
        <v>12271.36875</v>
      </c>
      <c r="K4049" s="10" t="str">
        <f t="array" ref="K4049">IFERROR(XLOOKUP(G4049,'Tipo de Carga'!A:A,'Tipo de Carga'!B:B))</f>
        <v>Autoabasto</v>
      </c>
      <c r="L4049" s="10">
        <f t="shared" si="2"/>
        <v>7</v>
      </c>
      <c r="M4049" s="10">
        <f t="shared" si="3"/>
        <v>9</v>
      </c>
      <c r="N4049" s="10">
        <f t="shared" si="4"/>
        <v>2</v>
      </c>
      <c r="O4049" s="10" t="str">
        <f t="array" ref="O4049">IFERROR(XLOOKUP(G4049,'Tipo de Carga'!A:A,'Tipo de Carga'!C:C))</f>
        <v>Diesel</v>
      </c>
    </row>
    <row r="4050">
      <c r="A4050" s="16">
        <v>1968.0</v>
      </c>
      <c r="B4050" s="10" t="str">
        <f t="array" ref="B4050">IFERROR(XLOOKUP(A4050,'Asignacion Feb'!A:A,'Asignacion Feb'!C:C))</f>
        <v>Sayer Sencillo</v>
      </c>
      <c r="C4050" s="10" t="str">
        <f t="array" ref="C4050">IFERROR(XLOOKUP(A4050,'Asignacion Feb'!A:A,'Asignacion Feb'!B:B))</f>
        <v>EC-04</v>
      </c>
      <c r="D4050" s="28">
        <v>45697.0</v>
      </c>
      <c r="E4050" s="16" t="s">
        <v>330</v>
      </c>
      <c r="F4050" s="10" t="str">
        <f t="array" ref="F4050">IFERROR(XLOOKUP(E4050,Operadores!A:A,Operadores!B:B))</f>
        <v>MENIG</v>
      </c>
      <c r="G4050" s="16" t="s">
        <v>77</v>
      </c>
      <c r="H4050" s="13">
        <v>19.63419</v>
      </c>
      <c r="I4050" s="18">
        <v>630.0</v>
      </c>
      <c r="J4050" s="15">
        <f t="shared" si="5"/>
        <v>12369.5397</v>
      </c>
      <c r="K4050" s="10" t="str">
        <f t="array" ref="K4050">IFERROR(XLOOKUP(G4050,'Tipo de Carga'!A:A,'Tipo de Carga'!B:B))</f>
        <v>Autoabasto</v>
      </c>
      <c r="L4050" s="10">
        <f t="shared" si="2"/>
        <v>7</v>
      </c>
      <c r="M4050" s="10">
        <f t="shared" si="3"/>
        <v>9</v>
      </c>
      <c r="N4050" s="10">
        <f t="shared" si="4"/>
        <v>2</v>
      </c>
      <c r="O4050" s="10" t="str">
        <f t="array" ref="O4050">IFERROR(XLOOKUP(G4050,'Tipo de Carga'!A:A,'Tipo de Carga'!C:C))</f>
        <v>Diesel</v>
      </c>
    </row>
    <row r="4051">
      <c r="A4051" s="16">
        <v>1829.0</v>
      </c>
      <c r="B4051" s="10" t="str">
        <f t="array" ref="B4051">IFERROR(XLOOKUP(A4051,'Asignacion Feb'!A:A,'Asignacion Feb'!C:C))</f>
        <v>Circuitos</v>
      </c>
      <c r="C4051" s="10" t="str">
        <f t="array" ref="C4051">IFERROR(XLOOKUP(A4051,'Asignacion Feb'!A:A,'Asignacion Feb'!B:B))</f>
        <v>EC-03</v>
      </c>
      <c r="D4051" s="28">
        <v>45697.0</v>
      </c>
      <c r="E4051" s="16" t="s">
        <v>152</v>
      </c>
      <c r="F4051" s="10" t="str">
        <f t="array" ref="F4051">IFERROR(XLOOKUP(E4051,Operadores!A:A,Operadores!B:B))</f>
        <v>HERAL04</v>
      </c>
      <c r="G4051" s="16" t="s">
        <v>77</v>
      </c>
      <c r="H4051" s="13">
        <v>19.63419</v>
      </c>
      <c r="I4051" s="18">
        <v>450.0</v>
      </c>
      <c r="J4051" s="15">
        <f t="shared" si="5"/>
        <v>8835.3855</v>
      </c>
      <c r="K4051" s="10" t="str">
        <f t="array" ref="K4051">IFERROR(XLOOKUP(G4051,'Tipo de Carga'!A:A,'Tipo de Carga'!B:B))</f>
        <v>Autoabasto</v>
      </c>
      <c r="L4051" s="10">
        <f t="shared" si="2"/>
        <v>7</v>
      </c>
      <c r="M4051" s="10">
        <f t="shared" si="3"/>
        <v>9</v>
      </c>
      <c r="N4051" s="10">
        <f t="shared" si="4"/>
        <v>2</v>
      </c>
      <c r="O4051" s="10" t="str">
        <f t="array" ref="O4051">IFERROR(XLOOKUP(G4051,'Tipo de Carga'!A:A,'Tipo de Carga'!C:C))</f>
        <v>Diesel</v>
      </c>
    </row>
    <row r="4052">
      <c r="A4052" s="16">
        <v>1932.0</v>
      </c>
      <c r="B4052" s="10" t="str">
        <f t="array" ref="B4052">IFERROR(XLOOKUP(A4052,'Asignacion Feb'!A:A,'Asignacion Feb'!C:C))</f>
        <v>Circuitos</v>
      </c>
      <c r="C4052" s="10" t="str">
        <f t="array" ref="C4052">IFERROR(XLOOKUP(A4052,'Asignacion Feb'!A:A,'Asignacion Feb'!B:B))</f>
        <v>EC-03</v>
      </c>
      <c r="D4052" s="28">
        <v>45697.0</v>
      </c>
      <c r="E4052" s="16" t="s">
        <v>151</v>
      </c>
      <c r="F4052" s="10" t="str">
        <f t="array" ref="F4052">IFERROR(XLOOKUP(E4052,Operadores!A:A,Operadores!B:B))</f>
        <v>FERRI</v>
      </c>
      <c r="G4052" s="16" t="s">
        <v>77</v>
      </c>
      <c r="H4052" s="13">
        <v>19.63419</v>
      </c>
      <c r="I4052" s="18">
        <v>275.0</v>
      </c>
      <c r="J4052" s="15">
        <f t="shared" si="5"/>
        <v>5399.40225</v>
      </c>
      <c r="K4052" s="10" t="str">
        <f t="array" ref="K4052">IFERROR(XLOOKUP(G4052,'Tipo de Carga'!A:A,'Tipo de Carga'!B:B))</f>
        <v>Autoabasto</v>
      </c>
      <c r="L4052" s="10">
        <f t="shared" si="2"/>
        <v>7</v>
      </c>
      <c r="M4052" s="10">
        <f t="shared" si="3"/>
        <v>9</v>
      </c>
      <c r="N4052" s="10">
        <f t="shared" si="4"/>
        <v>2</v>
      </c>
      <c r="O4052" s="10" t="str">
        <f t="array" ref="O4052">IFERROR(XLOOKUP(G4052,'Tipo de Carga'!A:A,'Tipo de Carga'!C:C))</f>
        <v>Diesel</v>
      </c>
    </row>
    <row r="4053">
      <c r="A4053" s="16">
        <v>1891.0</v>
      </c>
      <c r="B4053" s="10" t="str">
        <f t="array" ref="B4053">IFERROR(XLOOKUP(A4053,'Asignacion Feb'!A:A,'Asignacion Feb'!C:C))</f>
        <v>Circuitos</v>
      </c>
      <c r="C4053" s="10" t="str">
        <f t="array" ref="C4053">IFERROR(XLOOKUP(A4053,'Asignacion Feb'!A:A,'Asignacion Feb'!B:B))</f>
        <v>EC-03</v>
      </c>
      <c r="D4053" s="28">
        <v>45697.0</v>
      </c>
      <c r="E4053" s="16" t="s">
        <v>355</v>
      </c>
      <c r="F4053" s="10" t="str">
        <f t="array" ref="F4053">IFERROR(XLOOKUP(E4053,Operadores!A:A,Operadores!B:B))</f>
        <v>GONJOS03</v>
      </c>
      <c r="G4053" s="16" t="s">
        <v>77</v>
      </c>
      <c r="H4053" s="13">
        <v>19.63419</v>
      </c>
      <c r="I4053" s="18">
        <v>775.0</v>
      </c>
      <c r="J4053" s="15">
        <f t="shared" si="5"/>
        <v>15216.49725</v>
      </c>
      <c r="K4053" s="10" t="str">
        <f t="array" ref="K4053">IFERROR(XLOOKUP(G4053,'Tipo de Carga'!A:A,'Tipo de Carga'!B:B))</f>
        <v>Autoabasto</v>
      </c>
      <c r="L4053" s="10">
        <f t="shared" si="2"/>
        <v>7</v>
      </c>
      <c r="M4053" s="10">
        <f t="shared" si="3"/>
        <v>9</v>
      </c>
      <c r="N4053" s="10">
        <f t="shared" si="4"/>
        <v>2</v>
      </c>
      <c r="O4053" s="10" t="str">
        <f t="array" ref="O4053">IFERROR(XLOOKUP(G4053,'Tipo de Carga'!A:A,'Tipo de Carga'!C:C))</f>
        <v>Diesel</v>
      </c>
    </row>
    <row r="4054">
      <c r="A4054" s="16">
        <v>1975.0</v>
      </c>
      <c r="B4054" s="10" t="str">
        <f t="array" ref="B4054">IFERROR(XLOOKUP(A4054,'Asignacion Feb'!A:A,'Asignacion Feb'!C:C))</f>
        <v>Sayer Sencillo</v>
      </c>
      <c r="C4054" s="10" t="str">
        <f t="array" ref="C4054">IFERROR(XLOOKUP(A4054,'Asignacion Feb'!A:A,'Asignacion Feb'!B:B))</f>
        <v>EC-04</v>
      </c>
      <c r="D4054" s="28">
        <v>45697.0</v>
      </c>
      <c r="E4054" s="16" t="s">
        <v>247</v>
      </c>
      <c r="F4054" s="10" t="str">
        <f t="array" ref="F4054">IFERROR(XLOOKUP(E4054,Operadores!A:A,Operadores!B:B))</f>
        <v>SANMAN</v>
      </c>
      <c r="G4054" s="16" t="s">
        <v>77</v>
      </c>
      <c r="H4054" s="13">
        <v>19.63419</v>
      </c>
      <c r="I4054" s="18">
        <v>582.0</v>
      </c>
      <c r="J4054" s="15">
        <f t="shared" si="5"/>
        <v>11427.09858</v>
      </c>
      <c r="K4054" s="10" t="str">
        <f t="array" ref="K4054">IFERROR(XLOOKUP(G4054,'Tipo de Carga'!A:A,'Tipo de Carga'!B:B))</f>
        <v>Autoabasto</v>
      </c>
      <c r="L4054" s="10">
        <f t="shared" si="2"/>
        <v>7</v>
      </c>
      <c r="M4054" s="10">
        <f t="shared" si="3"/>
        <v>9</v>
      </c>
      <c r="N4054" s="10">
        <f t="shared" si="4"/>
        <v>2</v>
      </c>
      <c r="O4054" s="10" t="str">
        <f t="array" ref="O4054">IFERROR(XLOOKUP(G4054,'Tipo de Carga'!A:A,'Tipo de Carga'!C:C))</f>
        <v>Diesel</v>
      </c>
    </row>
    <row r="4055">
      <c r="A4055" s="16">
        <v>1853.0</v>
      </c>
      <c r="B4055" s="10" t="str">
        <f t="array" ref="B4055">IFERROR(XLOOKUP(A4055,'Asignacion Feb'!A:A,'Asignacion Feb'!C:C))</f>
        <v>Sayer Sencillo</v>
      </c>
      <c r="C4055" s="10" t="str">
        <f t="array" ref="C4055">IFERROR(XLOOKUP(A4055,'Asignacion Feb'!A:A,'Asignacion Feb'!B:B))</f>
        <v>EC-04</v>
      </c>
      <c r="D4055" s="28">
        <v>45697.0</v>
      </c>
      <c r="E4055" s="16" t="s">
        <v>249</v>
      </c>
      <c r="F4055" s="10" t="str">
        <f t="array" ref="F4055">IFERROR(XLOOKUP(E4055,Operadores!A:A,Operadores!B:B))</f>
        <v>VARRUB</v>
      </c>
      <c r="G4055" s="16" t="s">
        <v>77</v>
      </c>
      <c r="H4055" s="13">
        <v>19.63419</v>
      </c>
      <c r="I4055" s="18">
        <v>550.0</v>
      </c>
      <c r="J4055" s="15">
        <f t="shared" si="5"/>
        <v>10798.8045</v>
      </c>
      <c r="K4055" s="10" t="str">
        <f t="array" ref="K4055">IFERROR(XLOOKUP(G4055,'Tipo de Carga'!A:A,'Tipo de Carga'!B:B))</f>
        <v>Autoabasto</v>
      </c>
      <c r="L4055" s="10">
        <f t="shared" si="2"/>
        <v>7</v>
      </c>
      <c r="M4055" s="10">
        <f t="shared" si="3"/>
        <v>9</v>
      </c>
      <c r="N4055" s="10">
        <f t="shared" si="4"/>
        <v>2</v>
      </c>
      <c r="O4055" s="10" t="str">
        <f t="array" ref="O4055">IFERROR(XLOOKUP(G4055,'Tipo de Carga'!A:A,'Tipo de Carga'!C:C))</f>
        <v>Diesel</v>
      </c>
    </row>
    <row r="4056">
      <c r="A4056" s="16">
        <v>2004.0</v>
      </c>
      <c r="B4056" s="10" t="str">
        <f t="array" ref="B4056">IFERROR(XLOOKUP(A4056,'Asignacion Feb'!A:A,'Asignacion Feb'!C:C))</f>
        <v>MeLi asignado SD</v>
      </c>
      <c r="C4056" s="10" t="str">
        <f t="array" ref="C4056">IFERROR(XLOOKUP(A4056,'Asignacion Feb'!A:A,'Asignacion Feb'!B:B))</f>
        <v>EC-05</v>
      </c>
      <c r="D4056" s="28">
        <v>45697.0</v>
      </c>
      <c r="E4056" s="16" t="s">
        <v>227</v>
      </c>
      <c r="F4056" s="10" t="str">
        <f t="array" ref="F4056">IFERROR(XLOOKUP(E4056,Operadores!A:A,Operadores!B:B))</f>
        <v>SANEUS</v>
      </c>
      <c r="G4056" s="16" t="s">
        <v>77</v>
      </c>
      <c r="H4056" s="13">
        <v>19.63419</v>
      </c>
      <c r="I4056" s="18">
        <v>386.0</v>
      </c>
      <c r="J4056" s="15">
        <f t="shared" si="5"/>
        <v>7578.79734</v>
      </c>
      <c r="K4056" s="10" t="str">
        <f t="array" ref="K4056">IFERROR(XLOOKUP(G4056,'Tipo de Carga'!A:A,'Tipo de Carga'!B:B))</f>
        <v>Autoabasto</v>
      </c>
      <c r="L4056" s="10">
        <f t="shared" si="2"/>
        <v>7</v>
      </c>
      <c r="M4056" s="10">
        <f t="shared" si="3"/>
        <v>9</v>
      </c>
      <c r="N4056" s="10">
        <f t="shared" si="4"/>
        <v>2</v>
      </c>
      <c r="O4056" s="10" t="str">
        <f t="array" ref="O4056">IFERROR(XLOOKUP(G4056,'Tipo de Carga'!A:A,'Tipo de Carga'!C:C))</f>
        <v>Diesel</v>
      </c>
    </row>
    <row r="4057">
      <c r="A4057" s="16">
        <v>2085.0</v>
      </c>
      <c r="B4057" s="10" t="str">
        <f t="array" ref="B4057">IFERROR(XLOOKUP(A4057,'Asignacion Feb'!A:A,'Asignacion Feb'!C:C))</f>
        <v>PISA Gdl</v>
      </c>
      <c r="C4057" s="10" t="str">
        <f t="array" ref="C4057">IFERROR(XLOOKUP(A4057,'Asignacion Feb'!A:A,'Asignacion Feb'!B:B))</f>
        <v>EC-06</v>
      </c>
      <c r="D4057" s="28">
        <v>45697.0</v>
      </c>
      <c r="E4057" s="16" t="s">
        <v>416</v>
      </c>
      <c r="F4057" s="10" t="str">
        <f t="array" ref="F4057">IFERROR(XLOOKUP(E4057,Operadores!A:A,Operadores!B:B))</f>
        <v>MARLUI02</v>
      </c>
      <c r="G4057" s="16" t="s">
        <v>83</v>
      </c>
      <c r="H4057" s="13">
        <v>19.7204</v>
      </c>
      <c r="I4057" s="18">
        <v>360.0</v>
      </c>
      <c r="J4057" s="15">
        <f t="shared" si="5"/>
        <v>7099.344</v>
      </c>
      <c r="K4057" s="10" t="str">
        <f t="array" ref="K4057">IFERROR(XLOOKUP(G4057,'Tipo de Carga'!A:A,'Tipo de Carga'!B:B))</f>
        <v>Autoabasto</v>
      </c>
      <c r="L4057" s="10">
        <f t="shared" si="2"/>
        <v>7</v>
      </c>
      <c r="M4057" s="10">
        <f t="shared" si="3"/>
        <v>9</v>
      </c>
      <c r="N4057" s="10">
        <f t="shared" si="4"/>
        <v>2</v>
      </c>
      <c r="O4057" s="10" t="str">
        <f t="array" ref="O4057">IFERROR(XLOOKUP(G4057,'Tipo de Carga'!A:A,'Tipo de Carga'!C:C))</f>
        <v>Diesel</v>
      </c>
    </row>
    <row r="4058">
      <c r="A4058" s="16">
        <v>1933.0</v>
      </c>
      <c r="B4058" s="10" t="str">
        <f t="array" ref="B4058">IFERROR(XLOOKUP(A4058,'Asignacion Feb'!A:A,'Asignacion Feb'!C:C))</f>
        <v>Circuitos</v>
      </c>
      <c r="C4058" s="10" t="str">
        <f t="array" ref="C4058">IFERROR(XLOOKUP(A4058,'Asignacion Feb'!A:A,'Asignacion Feb'!B:B))</f>
        <v>EC-03</v>
      </c>
      <c r="D4058" s="28">
        <v>45697.0</v>
      </c>
      <c r="E4058" s="16" t="s">
        <v>87</v>
      </c>
      <c r="F4058" s="10" t="str">
        <f t="array" ref="F4058">IFERROR(XLOOKUP(E4058,Operadores!A:A,Operadores!B:B))</f>
        <v>OLIMAR01</v>
      </c>
      <c r="G4058" s="16" t="s">
        <v>83</v>
      </c>
      <c r="H4058" s="13">
        <v>19.7204</v>
      </c>
      <c r="I4058" s="18">
        <v>216.0</v>
      </c>
      <c r="J4058" s="15">
        <f t="shared" si="5"/>
        <v>4259.6064</v>
      </c>
      <c r="K4058" s="10" t="str">
        <f t="array" ref="K4058">IFERROR(XLOOKUP(G4058,'Tipo de Carga'!A:A,'Tipo de Carga'!B:B))</f>
        <v>Autoabasto</v>
      </c>
      <c r="L4058" s="10">
        <f t="shared" si="2"/>
        <v>7</v>
      </c>
      <c r="M4058" s="10">
        <f t="shared" si="3"/>
        <v>9</v>
      </c>
      <c r="N4058" s="10">
        <f t="shared" si="4"/>
        <v>2</v>
      </c>
      <c r="O4058" s="10" t="str">
        <f t="array" ref="O4058">IFERROR(XLOOKUP(G4058,'Tipo de Carga'!A:A,'Tipo de Carga'!C:C))</f>
        <v>Diesel</v>
      </c>
    </row>
    <row r="4059">
      <c r="A4059" s="16">
        <v>1873.0</v>
      </c>
      <c r="B4059" s="10" t="str">
        <f t="array" ref="B4059">IFERROR(XLOOKUP(A4059,'Asignacion Feb'!A:A,'Asignacion Feb'!C:C))</f>
        <v>Circuitos</v>
      </c>
      <c r="C4059" s="10" t="str">
        <f t="array" ref="C4059">IFERROR(XLOOKUP(A4059,'Asignacion Feb'!A:A,'Asignacion Feb'!B:B))</f>
        <v>EC-03</v>
      </c>
      <c r="D4059" s="28">
        <v>45697.0</v>
      </c>
      <c r="E4059" s="16" t="s">
        <v>295</v>
      </c>
      <c r="F4059" s="10" t="str">
        <f t="array" ref="F4059">IFERROR(XLOOKUP(E4059,Operadores!A:A,Operadores!B:B))</f>
        <v>GUADI</v>
      </c>
      <c r="G4059" s="16" t="s">
        <v>83</v>
      </c>
      <c r="H4059" s="13">
        <v>19.7204</v>
      </c>
      <c r="I4059" s="18">
        <v>580.0</v>
      </c>
      <c r="J4059" s="15">
        <f t="shared" si="5"/>
        <v>11437.832</v>
      </c>
      <c r="K4059" s="10" t="str">
        <f t="array" ref="K4059">IFERROR(XLOOKUP(G4059,'Tipo de Carga'!A:A,'Tipo de Carga'!B:B))</f>
        <v>Autoabasto</v>
      </c>
      <c r="L4059" s="10">
        <f t="shared" si="2"/>
        <v>7</v>
      </c>
      <c r="M4059" s="10">
        <f t="shared" si="3"/>
        <v>9</v>
      </c>
      <c r="N4059" s="10">
        <f t="shared" si="4"/>
        <v>2</v>
      </c>
      <c r="O4059" s="10" t="str">
        <f t="array" ref="O4059">IFERROR(XLOOKUP(G4059,'Tipo de Carga'!A:A,'Tipo de Carga'!C:C))</f>
        <v>Diesel</v>
      </c>
    </row>
    <row r="4060">
      <c r="A4060" s="16">
        <v>1947.0</v>
      </c>
      <c r="B4060" s="10" t="str">
        <f t="array" ref="B4060">IFERROR(XLOOKUP(A4060,'Asignacion Feb'!A:A,'Asignacion Feb'!C:C))</f>
        <v>Circuitos</v>
      </c>
      <c r="C4060" s="10" t="str">
        <f t="array" ref="C4060">IFERROR(XLOOKUP(A4060,'Asignacion Feb'!A:A,'Asignacion Feb'!B:B))</f>
        <v>EC-03</v>
      </c>
      <c r="D4060" s="28">
        <v>45697.0</v>
      </c>
      <c r="E4060" s="16" t="s">
        <v>41</v>
      </c>
      <c r="F4060" s="10" t="str">
        <f t="array" ref="F4060">IFERROR(XLOOKUP(E4060,Operadores!A:A,Operadores!B:B))</f>
        <v>DAMOS</v>
      </c>
      <c r="G4060" s="16" t="s">
        <v>83</v>
      </c>
      <c r="H4060" s="13">
        <v>19.7204</v>
      </c>
      <c r="I4060" s="18">
        <v>191.0</v>
      </c>
      <c r="J4060" s="15">
        <f t="shared" si="5"/>
        <v>3766.5964</v>
      </c>
      <c r="K4060" s="10" t="str">
        <f t="array" ref="K4060">IFERROR(XLOOKUP(G4060,'Tipo de Carga'!A:A,'Tipo de Carga'!B:B))</f>
        <v>Autoabasto</v>
      </c>
      <c r="L4060" s="10">
        <f t="shared" si="2"/>
        <v>7</v>
      </c>
      <c r="M4060" s="10">
        <f t="shared" si="3"/>
        <v>9</v>
      </c>
      <c r="N4060" s="10">
        <f t="shared" si="4"/>
        <v>2</v>
      </c>
      <c r="O4060" s="10" t="str">
        <f t="array" ref="O4060">IFERROR(XLOOKUP(G4060,'Tipo de Carga'!A:A,'Tipo de Carga'!C:C))</f>
        <v>Diesel</v>
      </c>
    </row>
    <row r="4061">
      <c r="A4061" s="16">
        <v>2060.0</v>
      </c>
      <c r="B4061" s="10" t="str">
        <f t="array" ref="B4061">IFERROR(XLOOKUP(A4061,'Asignacion Feb'!A:A,'Asignacion Feb'!C:C))</f>
        <v>PISA Gdl</v>
      </c>
      <c r="C4061" s="10" t="str">
        <f t="array" ref="C4061">IFERROR(XLOOKUP(A4061,'Asignacion Feb'!A:A,'Asignacion Feb'!B:B))</f>
        <v>EC-06</v>
      </c>
      <c r="D4061" s="28">
        <v>45697.0</v>
      </c>
      <c r="E4061" s="16" t="s">
        <v>16</v>
      </c>
      <c r="F4061" s="10" t="str">
        <f t="array" ref="F4061">IFERROR(XLOOKUP(E4061,Operadores!A:A,Operadores!B:B))</f>
        <v>VALGUS</v>
      </c>
      <c r="G4061" s="16" t="s">
        <v>83</v>
      </c>
      <c r="H4061" s="13">
        <v>19.7204</v>
      </c>
      <c r="I4061" s="18">
        <v>158.0</v>
      </c>
      <c r="J4061" s="15">
        <f t="shared" si="5"/>
        <v>3115.8232</v>
      </c>
      <c r="K4061" s="10" t="str">
        <f t="array" ref="K4061">IFERROR(XLOOKUP(G4061,'Tipo de Carga'!A:A,'Tipo de Carga'!B:B))</f>
        <v>Autoabasto</v>
      </c>
      <c r="L4061" s="10">
        <f t="shared" si="2"/>
        <v>7</v>
      </c>
      <c r="M4061" s="10">
        <f t="shared" si="3"/>
        <v>9</v>
      </c>
      <c r="N4061" s="10">
        <f t="shared" si="4"/>
        <v>2</v>
      </c>
      <c r="O4061" s="10" t="str">
        <f t="array" ref="O4061">IFERROR(XLOOKUP(G4061,'Tipo de Carga'!A:A,'Tipo de Carga'!C:C))</f>
        <v>Diesel</v>
      </c>
    </row>
    <row r="4062">
      <c r="A4062" s="16">
        <v>1875.0</v>
      </c>
      <c r="B4062" s="10" t="str">
        <f t="array" ref="B4062">IFERROR(XLOOKUP(A4062,'Asignacion Feb'!A:A,'Asignacion Feb'!C:C))</f>
        <v>Circuitos</v>
      </c>
      <c r="C4062" s="10" t="str">
        <f t="array" ref="C4062">IFERROR(XLOOKUP(A4062,'Asignacion Feb'!A:A,'Asignacion Feb'!B:B))</f>
        <v>EC-03</v>
      </c>
      <c r="D4062" s="28">
        <v>45697.0</v>
      </c>
      <c r="E4062" s="16" t="s">
        <v>47</v>
      </c>
      <c r="F4062" s="10" t="str">
        <f t="array" ref="F4062">IFERROR(XLOOKUP(E4062,Operadores!A:A,Operadores!B:B))</f>
        <v>CARJOR</v>
      </c>
      <c r="G4062" s="16" t="s">
        <v>86</v>
      </c>
      <c r="H4062" s="13">
        <v>19.81523</v>
      </c>
      <c r="I4062" s="18">
        <v>354.0</v>
      </c>
      <c r="J4062" s="15">
        <f t="shared" si="5"/>
        <v>7014.59142</v>
      </c>
      <c r="K4062" s="10" t="str">
        <f t="array" ref="K4062">IFERROR(XLOOKUP(G4062,'Tipo de Carga'!A:A,'Tipo de Carga'!B:B))</f>
        <v>Autoabasto</v>
      </c>
      <c r="L4062" s="10">
        <f t="shared" si="2"/>
        <v>7</v>
      </c>
      <c r="M4062" s="10">
        <f t="shared" si="3"/>
        <v>9</v>
      </c>
      <c r="N4062" s="10">
        <f t="shared" si="4"/>
        <v>2</v>
      </c>
      <c r="O4062" s="10" t="str">
        <f t="array" ref="O4062">IFERROR(XLOOKUP(G4062,'Tipo de Carga'!A:A,'Tipo de Carga'!C:C))</f>
        <v>Diesel</v>
      </c>
    </row>
    <row r="4063">
      <c r="A4063" s="16">
        <v>1847.0</v>
      </c>
      <c r="B4063" s="10" t="str">
        <f t="array" ref="B4063">IFERROR(XLOOKUP(A4063,'Asignacion Feb'!A:A,'Asignacion Feb'!C:C))</f>
        <v>Circuitos</v>
      </c>
      <c r="C4063" s="10" t="str">
        <f t="array" ref="C4063">IFERROR(XLOOKUP(A4063,'Asignacion Feb'!A:A,'Asignacion Feb'!B:B))</f>
        <v>EC-03</v>
      </c>
      <c r="D4063" s="28">
        <v>45697.0</v>
      </c>
      <c r="E4063" s="16" t="s">
        <v>299</v>
      </c>
      <c r="F4063" s="10" t="str">
        <f t="array" ref="F4063">IFERROR(XLOOKUP(E4063,Operadores!A:A,Operadores!B:B))</f>
        <v>HERJO17X</v>
      </c>
      <c r="G4063" s="16" t="s">
        <v>86</v>
      </c>
      <c r="H4063" s="13">
        <v>19.81523</v>
      </c>
      <c r="I4063" s="18">
        <v>640.0</v>
      </c>
      <c r="J4063" s="15">
        <f t="shared" si="5"/>
        <v>12681.7472</v>
      </c>
      <c r="K4063" s="10" t="str">
        <f t="array" ref="K4063">IFERROR(XLOOKUP(G4063,'Tipo de Carga'!A:A,'Tipo de Carga'!B:B))</f>
        <v>Autoabasto</v>
      </c>
      <c r="L4063" s="10">
        <f t="shared" si="2"/>
        <v>7</v>
      </c>
      <c r="M4063" s="10">
        <f t="shared" si="3"/>
        <v>9</v>
      </c>
      <c r="N4063" s="10">
        <f t="shared" si="4"/>
        <v>2</v>
      </c>
      <c r="O4063" s="10" t="str">
        <f t="array" ref="O4063">IFERROR(XLOOKUP(G4063,'Tipo de Carga'!A:A,'Tipo de Carga'!C:C))</f>
        <v>Diesel</v>
      </c>
    </row>
    <row r="4064">
      <c r="A4064" s="16">
        <v>1881.0</v>
      </c>
      <c r="B4064" s="10" t="str">
        <f t="array" ref="B4064">IFERROR(XLOOKUP(A4064,'Asignacion Feb'!A:A,'Asignacion Feb'!C:C))</f>
        <v>Circuitos</v>
      </c>
      <c r="C4064" s="10" t="str">
        <f t="array" ref="C4064">IFERROR(XLOOKUP(A4064,'Asignacion Feb'!A:A,'Asignacion Feb'!B:B))</f>
        <v>EC-03</v>
      </c>
      <c r="D4064" s="28">
        <v>45697.0</v>
      </c>
      <c r="E4064" s="16" t="s">
        <v>156</v>
      </c>
      <c r="F4064" s="10" t="str">
        <f t="array" ref="F4064">IFERROR(XLOOKUP(E4064,Operadores!A:A,Operadores!B:B))</f>
        <v>CERJER</v>
      </c>
      <c r="G4064" s="16" t="s">
        <v>86</v>
      </c>
      <c r="H4064" s="13">
        <v>19.81523</v>
      </c>
      <c r="I4064" s="18">
        <v>165.0</v>
      </c>
      <c r="J4064" s="15">
        <f t="shared" si="5"/>
        <v>3269.51295</v>
      </c>
      <c r="K4064" s="10" t="str">
        <f t="array" ref="K4064">IFERROR(XLOOKUP(G4064,'Tipo de Carga'!A:A,'Tipo de Carga'!B:B))</f>
        <v>Autoabasto</v>
      </c>
      <c r="L4064" s="10">
        <f t="shared" si="2"/>
        <v>7</v>
      </c>
      <c r="M4064" s="10">
        <f t="shared" si="3"/>
        <v>9</v>
      </c>
      <c r="N4064" s="10">
        <f t="shared" si="4"/>
        <v>2</v>
      </c>
      <c r="O4064" s="10" t="str">
        <f t="array" ref="O4064">IFERROR(XLOOKUP(G4064,'Tipo de Carga'!A:A,'Tipo de Carga'!C:C))</f>
        <v>Diesel</v>
      </c>
    </row>
    <row r="4065">
      <c r="A4065" s="16">
        <v>1886.0</v>
      </c>
      <c r="B4065" s="10" t="str">
        <f t="array" ref="B4065">IFERROR(XLOOKUP(A4065,'Asignacion Feb'!A:A,'Asignacion Feb'!C:C))</f>
        <v>Circuitos</v>
      </c>
      <c r="C4065" s="10" t="str">
        <f t="array" ref="C4065">IFERROR(XLOOKUP(A4065,'Asignacion Feb'!A:A,'Asignacion Feb'!B:B))</f>
        <v>EC-03</v>
      </c>
      <c r="D4065" s="28">
        <v>45697.0</v>
      </c>
      <c r="E4065" s="16" t="s">
        <v>212</v>
      </c>
      <c r="F4065" s="10" t="str">
        <f t="array" ref="F4065">IFERROR(XLOOKUP(E4065,Operadores!A:A,Operadores!B:B))</f>
        <v>CORER</v>
      </c>
      <c r="G4065" s="16" t="s">
        <v>86</v>
      </c>
      <c r="H4065" s="13">
        <v>19.81523</v>
      </c>
      <c r="I4065" s="18">
        <v>325.0</v>
      </c>
      <c r="J4065" s="15">
        <f t="shared" si="5"/>
        <v>6439.94975</v>
      </c>
      <c r="K4065" s="10" t="str">
        <f t="array" ref="K4065">IFERROR(XLOOKUP(G4065,'Tipo de Carga'!A:A,'Tipo de Carga'!B:B))</f>
        <v>Autoabasto</v>
      </c>
      <c r="L4065" s="10">
        <f t="shared" si="2"/>
        <v>7</v>
      </c>
      <c r="M4065" s="10">
        <f t="shared" si="3"/>
        <v>9</v>
      </c>
      <c r="N4065" s="10">
        <f t="shared" si="4"/>
        <v>2</v>
      </c>
      <c r="O4065" s="10" t="str">
        <f t="array" ref="O4065">IFERROR(XLOOKUP(G4065,'Tipo de Carga'!A:A,'Tipo de Carga'!C:C))</f>
        <v>Diesel</v>
      </c>
    </row>
    <row r="4066">
      <c r="A4066" s="16">
        <v>1979.0</v>
      </c>
      <c r="B4066" s="10" t="str">
        <f t="array" ref="B4066">IFERROR(XLOOKUP(A4066,'Asignacion Feb'!A:A,'Asignacion Feb'!C:C))</f>
        <v>MeLi asignado SD</v>
      </c>
      <c r="C4066" s="10" t="str">
        <f t="array" ref="C4066">IFERROR(XLOOKUP(A4066,'Asignacion Feb'!A:A,'Asignacion Feb'!B:B))</f>
        <v>EC-05</v>
      </c>
      <c r="D4066" s="28">
        <v>45697.0</v>
      </c>
      <c r="E4066" s="16" t="s">
        <v>64</v>
      </c>
      <c r="F4066" s="10" t="str">
        <f t="array" ref="F4066">IFERROR(XLOOKUP(E4066,Operadores!A:A,Operadores!B:B))</f>
        <v>GARJUA04</v>
      </c>
      <c r="G4066" s="16" t="s">
        <v>86</v>
      </c>
      <c r="H4066" s="13">
        <v>19.81523</v>
      </c>
      <c r="I4066" s="18">
        <v>797.0</v>
      </c>
      <c r="J4066" s="15">
        <f t="shared" si="5"/>
        <v>15792.73831</v>
      </c>
      <c r="K4066" s="10" t="str">
        <f t="array" ref="K4066">IFERROR(XLOOKUP(G4066,'Tipo de Carga'!A:A,'Tipo de Carga'!B:B))</f>
        <v>Autoabasto</v>
      </c>
      <c r="L4066" s="10">
        <f t="shared" si="2"/>
        <v>7</v>
      </c>
      <c r="M4066" s="10">
        <f t="shared" si="3"/>
        <v>9</v>
      </c>
      <c r="N4066" s="10">
        <f t="shared" si="4"/>
        <v>2</v>
      </c>
      <c r="O4066" s="10" t="str">
        <f t="array" ref="O4066">IFERROR(XLOOKUP(G4066,'Tipo de Carga'!A:A,'Tipo de Carga'!C:C))</f>
        <v>Diesel</v>
      </c>
    </row>
    <row r="4067">
      <c r="A4067" s="16">
        <v>2105.0</v>
      </c>
      <c r="B4067" s="10" t="str">
        <f t="array" ref="B4067">IFERROR(XLOOKUP(A4067,'Asignacion Feb'!A:A,'Asignacion Feb'!C:C))</f>
        <v>MeLi Ded Puebla</v>
      </c>
      <c r="C4067" s="10" t="str">
        <f t="array" ref="C4067">IFERROR(XLOOKUP(A4067,'Asignacion Feb'!A:A,'Asignacion Feb'!B:B))</f>
        <v>EC-05</v>
      </c>
      <c r="D4067" s="28">
        <v>45697.0</v>
      </c>
      <c r="E4067" s="16" t="s">
        <v>233</v>
      </c>
      <c r="F4067" s="10" t="str">
        <f t="array" ref="F4067">IFERROR(XLOOKUP(E4067,Operadores!A:A,Operadores!B:B))</f>
        <v>REYFER01</v>
      </c>
      <c r="G4067" s="16" t="s">
        <v>33</v>
      </c>
      <c r="H4067" s="13">
        <v>19.29</v>
      </c>
      <c r="I4067" s="18">
        <v>267.0</v>
      </c>
      <c r="J4067" s="15">
        <f t="shared" si="5"/>
        <v>5150.43</v>
      </c>
      <c r="K4067" s="10" t="str">
        <f t="array" ref="K4067">IFERROR(XLOOKUP(G4067,'Tipo de Carga'!A:A,'Tipo de Carga'!B:B))</f>
        <v>Autoabasto</v>
      </c>
      <c r="L4067" s="10">
        <f t="shared" si="2"/>
        <v>7</v>
      </c>
      <c r="M4067" s="10">
        <f t="shared" si="3"/>
        <v>9</v>
      </c>
      <c r="N4067" s="10">
        <f t="shared" si="4"/>
        <v>2</v>
      </c>
      <c r="O4067" s="10" t="str">
        <f t="array" ref="O4067">IFERROR(XLOOKUP(G4067,'Tipo de Carga'!A:A,'Tipo de Carga'!C:C))</f>
        <v>Diesel</v>
      </c>
    </row>
    <row r="4068">
      <c r="A4068" s="16">
        <v>1961.0</v>
      </c>
      <c r="B4068" s="10" t="str">
        <f t="array" ref="B4068">IFERROR(XLOOKUP(A4068,'Asignacion Feb'!A:A,'Asignacion Feb'!C:C))</f>
        <v>MeLi asignado SD</v>
      </c>
      <c r="C4068" s="10" t="str">
        <f t="array" ref="C4068">IFERROR(XLOOKUP(A4068,'Asignacion Feb'!A:A,'Asignacion Feb'!B:B))</f>
        <v>EC-05</v>
      </c>
      <c r="D4068" s="28">
        <v>45697.0</v>
      </c>
      <c r="E4068" s="16" t="s">
        <v>387</v>
      </c>
      <c r="F4068" s="10" t="str">
        <f t="array" ref="F4068">IFERROR(XLOOKUP(E4068,Operadores!A:A,Operadores!B:B))</f>
        <v>HERJOS07</v>
      </c>
      <c r="G4068" s="16" t="s">
        <v>33</v>
      </c>
      <c r="H4068" s="13">
        <v>19.29</v>
      </c>
      <c r="I4068" s="18">
        <v>379.0</v>
      </c>
      <c r="J4068" s="15">
        <f t="shared" si="5"/>
        <v>7310.91</v>
      </c>
      <c r="K4068" s="10" t="str">
        <f t="array" ref="K4068">IFERROR(XLOOKUP(G4068,'Tipo de Carga'!A:A,'Tipo de Carga'!B:B))</f>
        <v>Autoabasto</v>
      </c>
      <c r="L4068" s="10">
        <f t="shared" si="2"/>
        <v>7</v>
      </c>
      <c r="M4068" s="10">
        <f t="shared" si="3"/>
        <v>9</v>
      </c>
      <c r="N4068" s="10">
        <f t="shared" si="4"/>
        <v>2</v>
      </c>
      <c r="O4068" s="10" t="str">
        <f t="array" ref="O4068">IFERROR(XLOOKUP(G4068,'Tipo de Carga'!A:A,'Tipo de Carga'!C:C))</f>
        <v>Diesel</v>
      </c>
    </row>
    <row r="4069">
      <c r="A4069" s="16">
        <v>1762.0</v>
      </c>
      <c r="B4069" s="10" t="str">
        <f t="array" ref="B4069">IFERROR(XLOOKUP(A4069,'Asignacion Feb'!A:A,'Asignacion Feb'!C:C))</f>
        <v>Hisense</v>
      </c>
      <c r="C4069" s="10" t="str">
        <f t="array" ref="C4069">IFERROR(XLOOKUP(A4069,'Asignacion Feb'!A:A,'Asignacion Feb'!B:B))</f>
        <v>EC-02</v>
      </c>
      <c r="D4069" s="28">
        <v>45697.0</v>
      </c>
      <c r="E4069" s="16" t="s">
        <v>188</v>
      </c>
      <c r="F4069" s="10" t="str">
        <f t="array" ref="F4069">IFERROR(XLOOKUP(E4069,Operadores!A:A,Operadores!B:B))</f>
        <v>LOPMA03</v>
      </c>
      <c r="G4069" s="16" t="s">
        <v>33</v>
      </c>
      <c r="H4069" s="13">
        <v>19.29</v>
      </c>
      <c r="I4069" s="18">
        <v>350.0</v>
      </c>
      <c r="J4069" s="15">
        <f t="shared" si="5"/>
        <v>6751.5</v>
      </c>
      <c r="K4069" s="10" t="str">
        <f t="array" ref="K4069">IFERROR(XLOOKUP(G4069,'Tipo de Carga'!A:A,'Tipo de Carga'!B:B))</f>
        <v>Autoabasto</v>
      </c>
      <c r="L4069" s="10">
        <f t="shared" si="2"/>
        <v>7</v>
      </c>
      <c r="M4069" s="10">
        <f t="shared" si="3"/>
        <v>9</v>
      </c>
      <c r="N4069" s="10">
        <f t="shared" si="4"/>
        <v>2</v>
      </c>
      <c r="O4069" s="10" t="str">
        <f t="array" ref="O4069">IFERROR(XLOOKUP(G4069,'Tipo de Carga'!A:A,'Tipo de Carga'!C:C))</f>
        <v>Diesel</v>
      </c>
    </row>
    <row r="4070">
      <c r="A4070" s="16">
        <v>1951.0</v>
      </c>
      <c r="B4070" s="10" t="str">
        <f t="array" ref="B4070">IFERROR(XLOOKUP(A4070,'Asignacion Feb'!A:A,'Asignacion Feb'!C:C))</f>
        <v>MeLi asignado SD</v>
      </c>
      <c r="C4070" s="10" t="str">
        <f t="array" ref="C4070">IFERROR(XLOOKUP(A4070,'Asignacion Feb'!A:A,'Asignacion Feb'!B:B))</f>
        <v>EC-05</v>
      </c>
      <c r="D4070" s="28">
        <v>45697.0</v>
      </c>
      <c r="E4070" s="16" t="s">
        <v>119</v>
      </c>
      <c r="F4070" s="10" t="str">
        <f t="array" ref="F4070">IFERROR(XLOOKUP(E4070,Operadores!A:A,Operadores!B:B))</f>
        <v>HERJOS08</v>
      </c>
      <c r="G4070" s="16" t="s">
        <v>33</v>
      </c>
      <c r="H4070" s="13">
        <v>19.29</v>
      </c>
      <c r="I4070" s="18">
        <v>300.0</v>
      </c>
      <c r="J4070" s="15">
        <f t="shared" si="5"/>
        <v>5787</v>
      </c>
      <c r="K4070" s="10" t="str">
        <f t="array" ref="K4070">IFERROR(XLOOKUP(G4070,'Tipo de Carga'!A:A,'Tipo de Carga'!B:B))</f>
        <v>Autoabasto</v>
      </c>
      <c r="L4070" s="10">
        <f t="shared" si="2"/>
        <v>7</v>
      </c>
      <c r="M4070" s="10">
        <f t="shared" si="3"/>
        <v>9</v>
      </c>
      <c r="N4070" s="10">
        <f t="shared" si="4"/>
        <v>2</v>
      </c>
      <c r="O4070" s="10" t="str">
        <f t="array" ref="O4070">IFERROR(XLOOKUP(G4070,'Tipo de Carga'!A:A,'Tipo de Carga'!C:C))</f>
        <v>Diesel</v>
      </c>
    </row>
    <row r="4071">
      <c r="A4071" s="16">
        <v>1983.0</v>
      </c>
      <c r="B4071" s="10" t="str">
        <f t="array" ref="B4071">IFERROR(XLOOKUP(A4071,'Asignacion Feb'!A:A,'Asignacion Feb'!C:C))</f>
        <v>MeLi asignado SD</v>
      </c>
      <c r="C4071" s="10" t="str">
        <f t="array" ref="C4071">IFERROR(XLOOKUP(A4071,'Asignacion Feb'!A:A,'Asignacion Feb'!B:B))</f>
        <v>EC-05</v>
      </c>
      <c r="D4071" s="28">
        <v>45697.0</v>
      </c>
      <c r="E4071" s="16" t="s">
        <v>199</v>
      </c>
      <c r="F4071" s="10" t="str">
        <f t="array" ref="F4071">IFERROR(XLOOKUP(E4071,Operadores!A:A,Operadores!B:B))</f>
        <v>SANART</v>
      </c>
      <c r="G4071" s="16" t="s">
        <v>33</v>
      </c>
      <c r="H4071" s="13">
        <v>19.29</v>
      </c>
      <c r="I4071" s="18">
        <v>433.0</v>
      </c>
      <c r="J4071" s="15">
        <f t="shared" si="5"/>
        <v>8352.57</v>
      </c>
      <c r="K4071" s="10" t="str">
        <f t="array" ref="K4071">IFERROR(XLOOKUP(G4071,'Tipo de Carga'!A:A,'Tipo de Carga'!B:B))</f>
        <v>Autoabasto</v>
      </c>
      <c r="L4071" s="10">
        <f t="shared" si="2"/>
        <v>7</v>
      </c>
      <c r="M4071" s="10">
        <f t="shared" si="3"/>
        <v>9</v>
      </c>
      <c r="N4071" s="10">
        <f t="shared" si="4"/>
        <v>2</v>
      </c>
      <c r="O4071" s="10" t="str">
        <f t="array" ref="O4071">IFERROR(XLOOKUP(G4071,'Tipo de Carga'!A:A,'Tipo de Carga'!C:C))</f>
        <v>Diesel</v>
      </c>
    </row>
    <row r="4072">
      <c r="A4072" s="16">
        <v>1952.0</v>
      </c>
      <c r="B4072" s="10" t="str">
        <f t="array" ref="B4072">IFERROR(XLOOKUP(A4072,'Asignacion Feb'!A:A,'Asignacion Feb'!C:C))</f>
        <v>MeLi asignado SD</v>
      </c>
      <c r="C4072" s="10" t="str">
        <f t="array" ref="C4072">IFERROR(XLOOKUP(A4072,'Asignacion Feb'!A:A,'Asignacion Feb'!B:B))</f>
        <v>EC-05</v>
      </c>
      <c r="D4072" s="28">
        <v>45697.0</v>
      </c>
      <c r="E4072" s="16" t="s">
        <v>345</v>
      </c>
      <c r="F4072" s="10" t="str">
        <f t="array" ref="F4072">IFERROR(XLOOKUP(E4072,Operadores!A:A,Operadores!B:B))</f>
        <v>TREJUA</v>
      </c>
      <c r="G4072" s="16" t="s">
        <v>33</v>
      </c>
      <c r="H4072" s="13">
        <v>19.29</v>
      </c>
      <c r="I4072" s="18">
        <v>826.0</v>
      </c>
      <c r="J4072" s="15">
        <f t="shared" si="5"/>
        <v>15933.54</v>
      </c>
      <c r="K4072" s="10" t="str">
        <f t="array" ref="K4072">IFERROR(XLOOKUP(G4072,'Tipo de Carga'!A:A,'Tipo de Carga'!B:B))</f>
        <v>Autoabasto</v>
      </c>
      <c r="L4072" s="10">
        <f t="shared" si="2"/>
        <v>7</v>
      </c>
      <c r="M4072" s="10">
        <f t="shared" si="3"/>
        <v>9</v>
      </c>
      <c r="N4072" s="10">
        <f t="shared" si="4"/>
        <v>2</v>
      </c>
      <c r="O4072" s="10" t="str">
        <f t="array" ref="O4072">IFERROR(XLOOKUP(G4072,'Tipo de Carga'!A:A,'Tipo de Carga'!C:C))</f>
        <v>Diesel</v>
      </c>
    </row>
    <row r="4073">
      <c r="A4073" s="16">
        <v>1954.0</v>
      </c>
      <c r="B4073" s="10" t="str">
        <f t="array" ref="B4073">IFERROR(XLOOKUP(A4073,'Asignacion Feb'!A:A,'Asignacion Feb'!C:C))</f>
        <v>MeLi asignado SD</v>
      </c>
      <c r="C4073" s="10" t="str">
        <f t="array" ref="C4073">IFERROR(XLOOKUP(A4073,'Asignacion Feb'!A:A,'Asignacion Feb'!B:B))</f>
        <v>EC-05</v>
      </c>
      <c r="D4073" s="28">
        <v>45697.0</v>
      </c>
      <c r="E4073" s="16" t="s">
        <v>341</v>
      </c>
      <c r="F4073" s="10" t="str">
        <f t="array" ref="F4073">IFERROR(XLOOKUP(E4073,Operadores!A:A,Operadores!B:B))</f>
        <v>ESTZAI</v>
      </c>
      <c r="G4073" s="16" t="s">
        <v>33</v>
      </c>
      <c r="H4073" s="13">
        <v>19.29</v>
      </c>
      <c r="I4073" s="18">
        <v>785.0</v>
      </c>
      <c r="J4073" s="15">
        <f t="shared" si="5"/>
        <v>15142.65</v>
      </c>
      <c r="K4073" s="10" t="str">
        <f t="array" ref="K4073">IFERROR(XLOOKUP(G4073,'Tipo de Carga'!A:A,'Tipo de Carga'!B:B))</f>
        <v>Autoabasto</v>
      </c>
      <c r="L4073" s="10">
        <f t="shared" si="2"/>
        <v>7</v>
      </c>
      <c r="M4073" s="10">
        <f t="shared" si="3"/>
        <v>9</v>
      </c>
      <c r="N4073" s="10">
        <f t="shared" si="4"/>
        <v>2</v>
      </c>
      <c r="O4073" s="10" t="str">
        <f t="array" ref="O4073">IFERROR(XLOOKUP(G4073,'Tipo de Carga'!A:A,'Tipo de Carga'!C:C))</f>
        <v>Diesel</v>
      </c>
    </row>
    <row r="4074">
      <c r="A4074" s="16">
        <v>1974.0</v>
      </c>
      <c r="B4074" s="10" t="str">
        <f t="array" ref="B4074">IFERROR(XLOOKUP(A4074,'Asignacion Feb'!A:A,'Asignacion Feb'!C:C))</f>
        <v>MeLi asignado SD</v>
      </c>
      <c r="C4074" s="10" t="str">
        <f t="array" ref="C4074">IFERROR(XLOOKUP(A4074,'Asignacion Feb'!A:A,'Asignacion Feb'!B:B))</f>
        <v>EC-05</v>
      </c>
      <c r="D4074" s="28">
        <v>45697.0</v>
      </c>
      <c r="E4074" s="16" t="s">
        <v>91</v>
      </c>
      <c r="F4074" s="10" t="str">
        <f t="array" ref="F4074">IFERROR(XLOOKUP(E4074,Operadores!A:A,Operadores!B:B))</f>
        <v>SOLBRI</v>
      </c>
      <c r="G4074" s="16" t="s">
        <v>33</v>
      </c>
      <c r="H4074" s="13">
        <v>19.29</v>
      </c>
      <c r="I4074" s="18">
        <v>605.0</v>
      </c>
      <c r="J4074" s="15">
        <f t="shared" si="5"/>
        <v>11670.45</v>
      </c>
      <c r="K4074" s="10" t="str">
        <f t="array" ref="K4074">IFERROR(XLOOKUP(G4074,'Tipo de Carga'!A:A,'Tipo de Carga'!B:B))</f>
        <v>Autoabasto</v>
      </c>
      <c r="L4074" s="10">
        <f t="shared" si="2"/>
        <v>7</v>
      </c>
      <c r="M4074" s="10">
        <f t="shared" si="3"/>
        <v>9</v>
      </c>
      <c r="N4074" s="10">
        <f t="shared" si="4"/>
        <v>2</v>
      </c>
      <c r="O4074" s="10" t="str">
        <f t="array" ref="O4074">IFERROR(XLOOKUP(G4074,'Tipo de Carga'!A:A,'Tipo de Carga'!C:C))</f>
        <v>Diesel</v>
      </c>
    </row>
    <row r="4075">
      <c r="A4075" s="16">
        <v>1877.0</v>
      </c>
      <c r="B4075" s="10" t="str">
        <f t="array" ref="B4075">IFERROR(XLOOKUP(A4075,'Asignacion Feb'!A:A,'Asignacion Feb'!C:C))</f>
        <v>Circuitos</v>
      </c>
      <c r="C4075" s="10" t="str">
        <f t="array" ref="C4075">IFERROR(XLOOKUP(A4075,'Asignacion Feb'!A:A,'Asignacion Feb'!B:B))</f>
        <v>EC-03</v>
      </c>
      <c r="D4075" s="28">
        <v>45697.0</v>
      </c>
      <c r="E4075" s="16" t="s">
        <v>211</v>
      </c>
      <c r="F4075" s="10" t="str">
        <f t="array" ref="F4075">IFERROR(XLOOKUP(E4075,Operadores!A:A,Operadores!B:B))</f>
        <v>GRERI</v>
      </c>
      <c r="G4075" s="16" t="s">
        <v>33</v>
      </c>
      <c r="H4075" s="13">
        <v>19.29</v>
      </c>
      <c r="I4075" s="18">
        <v>530.0</v>
      </c>
      <c r="J4075" s="15">
        <f t="shared" si="5"/>
        <v>10223.7</v>
      </c>
      <c r="K4075" s="10" t="str">
        <f t="array" ref="K4075">IFERROR(XLOOKUP(G4075,'Tipo de Carga'!A:A,'Tipo de Carga'!B:B))</f>
        <v>Autoabasto</v>
      </c>
      <c r="L4075" s="10">
        <f t="shared" si="2"/>
        <v>7</v>
      </c>
      <c r="M4075" s="10">
        <f t="shared" si="3"/>
        <v>9</v>
      </c>
      <c r="N4075" s="10">
        <f t="shared" si="4"/>
        <v>2</v>
      </c>
      <c r="O4075" s="10" t="str">
        <f t="array" ref="O4075">IFERROR(XLOOKUP(G4075,'Tipo de Carga'!A:A,'Tipo de Carga'!C:C))</f>
        <v>Diesel</v>
      </c>
    </row>
    <row r="4076">
      <c r="A4076" s="16">
        <v>1721.0</v>
      </c>
      <c r="B4076" s="10" t="str">
        <f t="array" ref="B4076">IFERROR(XLOOKUP(A4076,'Asignacion Feb'!A:A,'Asignacion Feb'!C:C))</f>
        <v>Wm Full</v>
      </c>
      <c r="C4076" s="10" t="str">
        <f t="array" ref="C4076">IFERROR(XLOOKUP(A4076,'Asignacion Feb'!A:A,'Asignacion Feb'!B:B))</f>
        <v>EC-08</v>
      </c>
      <c r="D4076" s="28">
        <v>45697.0</v>
      </c>
      <c r="E4076" s="16" t="s">
        <v>371</v>
      </c>
      <c r="F4076" s="10" t="str">
        <f t="array" ref="F4076">IFERROR(XLOOKUP(E4076,Operadores!A:A,Operadores!B:B))</f>
        <v>MAYSA</v>
      </c>
      <c r="G4076" s="16" t="s">
        <v>39</v>
      </c>
      <c r="H4076" s="13">
        <v>20.4273</v>
      </c>
      <c r="I4076" s="18">
        <v>420.0</v>
      </c>
      <c r="J4076" s="15">
        <f t="shared" si="5"/>
        <v>8579.466</v>
      </c>
      <c r="K4076" s="10" t="str">
        <f t="array" ref="K4076">IFERROR(XLOOKUP(G4076,'Tipo de Carga'!A:A,'Tipo de Carga'!B:B))</f>
        <v>Autoabasto</v>
      </c>
      <c r="L4076" s="10">
        <f t="shared" si="2"/>
        <v>7</v>
      </c>
      <c r="M4076" s="10">
        <f t="shared" si="3"/>
        <v>9</v>
      </c>
      <c r="N4076" s="10">
        <f t="shared" si="4"/>
        <v>2</v>
      </c>
      <c r="O4076" s="10" t="str">
        <f t="array" ref="O4076">IFERROR(XLOOKUP(G4076,'Tipo de Carga'!A:A,'Tipo de Carga'!C:C))</f>
        <v>Diesel</v>
      </c>
    </row>
    <row r="4077">
      <c r="A4077" s="16">
        <v>1997.0</v>
      </c>
      <c r="B4077" s="10" t="str">
        <f t="array" ref="B4077">IFERROR(XLOOKUP(A4077,'Asignacion Feb'!A:A,'Asignacion Feb'!C:C))</f>
        <v>MeLi Dedicado Merida</v>
      </c>
      <c r="C4077" s="10" t="str">
        <f t="array" ref="C4077">IFERROR(XLOOKUP(A4077,'Asignacion Feb'!A:A,'Asignacion Feb'!B:B))</f>
        <v>EC-05</v>
      </c>
      <c r="D4077" s="28">
        <v>45697.0</v>
      </c>
      <c r="E4077" s="16" t="s">
        <v>170</v>
      </c>
      <c r="F4077" s="10" t="str">
        <f t="array" ref="F4077">IFERROR(XLOOKUP(E4077,Operadores!A:A,Operadores!B:B))</f>
        <v>MARLEO</v>
      </c>
      <c r="G4077" s="16" t="s">
        <v>39</v>
      </c>
      <c r="H4077" s="13">
        <v>20.4273</v>
      </c>
      <c r="I4077" s="18">
        <v>240.0</v>
      </c>
      <c r="J4077" s="15">
        <f t="shared" si="5"/>
        <v>4902.552</v>
      </c>
      <c r="K4077" s="10" t="str">
        <f t="array" ref="K4077">IFERROR(XLOOKUP(G4077,'Tipo de Carga'!A:A,'Tipo de Carga'!B:B))</f>
        <v>Autoabasto</v>
      </c>
      <c r="L4077" s="10">
        <f t="shared" si="2"/>
        <v>7</v>
      </c>
      <c r="M4077" s="10">
        <f t="shared" si="3"/>
        <v>9</v>
      </c>
      <c r="N4077" s="10">
        <f t="shared" si="4"/>
        <v>2</v>
      </c>
      <c r="O4077" s="10" t="str">
        <f t="array" ref="O4077">IFERROR(XLOOKUP(G4077,'Tipo de Carga'!A:A,'Tipo de Carga'!C:C))</f>
        <v>Diesel</v>
      </c>
    </row>
    <row r="4078">
      <c r="A4078" s="16">
        <v>1813.0</v>
      </c>
      <c r="B4078" s="10" t="str">
        <f t="array" ref="B4078">IFERROR(XLOOKUP(A4078,'Asignacion Feb'!A:A,'Asignacion Feb'!C:C))</f>
        <v>Wm Full</v>
      </c>
      <c r="C4078" s="10" t="str">
        <f t="array" ref="C4078">IFERROR(XLOOKUP(A4078,'Asignacion Feb'!A:A,'Asignacion Feb'!B:B))</f>
        <v>EC-08</v>
      </c>
      <c r="D4078" s="28">
        <v>45697.0</v>
      </c>
      <c r="E4078" s="16" t="s">
        <v>100</v>
      </c>
      <c r="F4078" s="10" t="str">
        <f t="array" ref="F4078">IFERROR(XLOOKUP(E4078,Operadores!A:A,Operadores!B:B))</f>
        <v>ALFEDI</v>
      </c>
      <c r="G4078" s="16" t="s">
        <v>39</v>
      </c>
      <c r="H4078" s="13">
        <v>20.4273</v>
      </c>
      <c r="I4078" s="18">
        <v>371.0</v>
      </c>
      <c r="J4078" s="15">
        <f t="shared" si="5"/>
        <v>7578.5283</v>
      </c>
      <c r="K4078" s="10" t="str">
        <f t="array" ref="K4078">IFERROR(XLOOKUP(G4078,'Tipo de Carga'!A:A,'Tipo de Carga'!B:B))</f>
        <v>Autoabasto</v>
      </c>
      <c r="L4078" s="10">
        <f t="shared" si="2"/>
        <v>7</v>
      </c>
      <c r="M4078" s="10">
        <f t="shared" si="3"/>
        <v>9</v>
      </c>
      <c r="N4078" s="10">
        <f t="shared" si="4"/>
        <v>2</v>
      </c>
      <c r="O4078" s="10" t="str">
        <f t="array" ref="O4078">IFERROR(XLOOKUP(G4078,'Tipo de Carga'!A:A,'Tipo de Carga'!C:C))</f>
        <v>Diesel</v>
      </c>
    </row>
    <row r="4079">
      <c r="A4079" s="16">
        <v>1856.0</v>
      </c>
      <c r="B4079" s="10" t="str">
        <f t="array" ref="B4079">IFERROR(XLOOKUP(A4079,'Asignacion Feb'!A:A,'Asignacion Feb'!C:C))</f>
        <v>Pipas</v>
      </c>
      <c r="C4079" s="10" t="str">
        <f t="array" ref="C4079">IFERROR(XLOOKUP(A4079,'Asignacion Feb'!A:A,'Asignacion Feb'!B:B))</f>
        <v>EC-02</v>
      </c>
      <c r="D4079" s="28">
        <v>45697.0</v>
      </c>
      <c r="E4079" s="16" t="s">
        <v>291</v>
      </c>
      <c r="F4079" s="10" t="str">
        <f t="array" ref="F4079">IFERROR(XLOOKUP(E4079,Operadores!A:A,Operadores!B:B))</f>
        <v>PACJOS</v>
      </c>
      <c r="G4079" s="16" t="s">
        <v>39</v>
      </c>
      <c r="H4079" s="13">
        <v>20.4273</v>
      </c>
      <c r="I4079" s="18">
        <v>350.0</v>
      </c>
      <c r="J4079" s="15">
        <f t="shared" si="5"/>
        <v>7149.555</v>
      </c>
      <c r="K4079" s="10" t="str">
        <f t="array" ref="K4079">IFERROR(XLOOKUP(G4079,'Tipo de Carga'!A:A,'Tipo de Carga'!B:B))</f>
        <v>Autoabasto</v>
      </c>
      <c r="L4079" s="10">
        <f t="shared" si="2"/>
        <v>7</v>
      </c>
      <c r="M4079" s="10">
        <f t="shared" si="3"/>
        <v>9</v>
      </c>
      <c r="N4079" s="10">
        <f t="shared" si="4"/>
        <v>2</v>
      </c>
      <c r="O4079" s="10" t="str">
        <f t="array" ref="O4079">IFERROR(XLOOKUP(G4079,'Tipo de Carga'!A:A,'Tipo de Carga'!C:C))</f>
        <v>Diesel</v>
      </c>
    </row>
    <row r="4080">
      <c r="A4080" s="16">
        <v>2010.0</v>
      </c>
      <c r="B4080" s="10" t="str">
        <f t="array" ref="B4080">IFERROR(XLOOKUP(A4080,'Asignacion Feb'!A:A,'Asignacion Feb'!C:C))</f>
        <v>MeLi asignado SD</v>
      </c>
      <c r="C4080" s="10" t="str">
        <f t="array" ref="C4080">IFERROR(XLOOKUP(A4080,'Asignacion Feb'!A:A,'Asignacion Feb'!B:B))</f>
        <v>EC-05</v>
      </c>
      <c r="D4080" s="28">
        <v>45697.0</v>
      </c>
      <c r="E4080" s="16" t="s">
        <v>175</v>
      </c>
      <c r="F4080" s="10" t="str">
        <f t="array" ref="F4080">IFERROR(XLOOKUP(E4080,Operadores!A:A,Operadores!B:B))</f>
        <v>CHAJE</v>
      </c>
      <c r="G4080" s="16" t="s">
        <v>39</v>
      </c>
      <c r="H4080" s="13">
        <v>20.4273</v>
      </c>
      <c r="I4080" s="18">
        <v>250.0</v>
      </c>
      <c r="J4080" s="15">
        <f t="shared" si="5"/>
        <v>5106.825</v>
      </c>
      <c r="K4080" s="10" t="str">
        <f t="array" ref="K4080">IFERROR(XLOOKUP(G4080,'Tipo de Carga'!A:A,'Tipo de Carga'!B:B))</f>
        <v>Autoabasto</v>
      </c>
      <c r="L4080" s="10">
        <f t="shared" si="2"/>
        <v>7</v>
      </c>
      <c r="M4080" s="10">
        <f t="shared" si="3"/>
        <v>9</v>
      </c>
      <c r="N4080" s="10">
        <f t="shared" si="4"/>
        <v>2</v>
      </c>
      <c r="O4080" s="10" t="str">
        <f t="array" ref="O4080">IFERROR(XLOOKUP(G4080,'Tipo de Carga'!A:A,'Tipo de Carga'!C:C))</f>
        <v>Diesel</v>
      </c>
    </row>
    <row r="4081">
      <c r="A4081" s="16">
        <v>1939.0</v>
      </c>
      <c r="B4081" s="10" t="str">
        <f t="array" ref="B4081">IFERROR(XLOOKUP(A4081,'Asignacion Feb'!A:A,'Asignacion Feb'!C:C))</f>
        <v>Full Liver</v>
      </c>
      <c r="C4081" s="10" t="str">
        <f t="array" ref="C4081">IFERROR(XLOOKUP(A4081,'Asignacion Feb'!A:A,'Asignacion Feb'!B:B))</f>
        <v>EC-01</v>
      </c>
      <c r="D4081" s="28">
        <v>45697.0</v>
      </c>
      <c r="E4081" s="16" t="s">
        <v>116</v>
      </c>
      <c r="F4081" s="10" t="str">
        <f t="array" ref="F4081">IFERROR(XLOOKUP(E4081,Operadores!A:A,Operadores!B:B))</f>
        <v>TORBR01</v>
      </c>
      <c r="G4081" s="16" t="s">
        <v>39</v>
      </c>
      <c r="H4081" s="13">
        <v>20.4273</v>
      </c>
      <c r="I4081" s="18">
        <v>289.0</v>
      </c>
      <c r="J4081" s="15">
        <f t="shared" si="5"/>
        <v>5903.4897</v>
      </c>
      <c r="K4081" s="10" t="str">
        <f t="array" ref="K4081">IFERROR(XLOOKUP(G4081,'Tipo de Carga'!A:A,'Tipo de Carga'!B:B))</f>
        <v>Autoabasto</v>
      </c>
      <c r="L4081" s="10">
        <f t="shared" si="2"/>
        <v>7</v>
      </c>
      <c r="M4081" s="10">
        <f t="shared" si="3"/>
        <v>9</v>
      </c>
      <c r="N4081" s="10">
        <f t="shared" si="4"/>
        <v>2</v>
      </c>
      <c r="O4081" s="10" t="str">
        <f t="array" ref="O4081">IFERROR(XLOOKUP(G4081,'Tipo de Carga'!A:A,'Tipo de Carga'!C:C))</f>
        <v>Diesel</v>
      </c>
    </row>
    <row r="4082">
      <c r="A4082" s="16">
        <v>1763.0</v>
      </c>
      <c r="B4082" s="10" t="str">
        <f t="array" ref="B4082">IFERROR(XLOOKUP(A4082,'Asignacion Feb'!A:A,'Asignacion Feb'!C:C))</f>
        <v>Wm Sencillo</v>
      </c>
      <c r="C4082" s="10" t="str">
        <f t="array" ref="C4082">IFERROR(XLOOKUP(A4082,'Asignacion Feb'!A:A,'Asignacion Feb'!B:B))</f>
        <v>EC-08</v>
      </c>
      <c r="D4082" s="28">
        <v>45697.0</v>
      </c>
      <c r="E4082" s="16" t="s">
        <v>427</v>
      </c>
      <c r="F4082" s="10" t="str">
        <f t="array" ref="F4082">IFERROR(XLOOKUP(E4082,Operadores!A:A,Operadores!B:B))</f>
        <v>MARGON</v>
      </c>
      <c r="G4082" s="16" t="s">
        <v>39</v>
      </c>
      <c r="H4082" s="13">
        <v>20.4273</v>
      </c>
      <c r="I4082" s="18">
        <v>548.0</v>
      </c>
      <c r="J4082" s="15">
        <f t="shared" si="5"/>
        <v>11194.1604</v>
      </c>
      <c r="K4082" s="10" t="str">
        <f t="array" ref="K4082">IFERROR(XLOOKUP(G4082,'Tipo de Carga'!A:A,'Tipo de Carga'!B:B))</f>
        <v>Autoabasto</v>
      </c>
      <c r="L4082" s="10">
        <f t="shared" si="2"/>
        <v>7</v>
      </c>
      <c r="M4082" s="10">
        <f t="shared" si="3"/>
        <v>9</v>
      </c>
      <c r="N4082" s="10">
        <f t="shared" si="4"/>
        <v>2</v>
      </c>
      <c r="O4082" s="10" t="str">
        <f t="array" ref="O4082">IFERROR(XLOOKUP(G4082,'Tipo de Carga'!A:A,'Tipo de Carga'!C:C))</f>
        <v>Diesel</v>
      </c>
    </row>
    <row r="4083">
      <c r="A4083" s="16">
        <v>1897.0</v>
      </c>
      <c r="B4083" s="10" t="str">
        <f t="array" ref="B4083">IFERROR(XLOOKUP(A4083,'Asignacion Feb'!A:A,'Asignacion Feb'!C:C))</f>
        <v>Full Liver</v>
      </c>
      <c r="C4083" s="10" t="str">
        <f t="array" ref="C4083">IFERROR(XLOOKUP(A4083,'Asignacion Feb'!A:A,'Asignacion Feb'!B:B))</f>
        <v>EC-01</v>
      </c>
      <c r="D4083" s="28">
        <v>45697.0</v>
      </c>
      <c r="E4083" s="16" t="s">
        <v>21</v>
      </c>
      <c r="F4083" s="10" t="str">
        <f t="array" ref="F4083">IFERROR(XLOOKUP(E4083,Operadores!A:A,Operadores!B:B))</f>
        <v>RODAR</v>
      </c>
      <c r="G4083" s="16" t="s">
        <v>39</v>
      </c>
      <c r="H4083" s="13">
        <v>20.4273</v>
      </c>
      <c r="I4083" s="18">
        <v>274.0</v>
      </c>
      <c r="J4083" s="15">
        <f t="shared" si="5"/>
        <v>5597.0802</v>
      </c>
      <c r="K4083" s="10" t="str">
        <f t="array" ref="K4083">IFERROR(XLOOKUP(G4083,'Tipo de Carga'!A:A,'Tipo de Carga'!B:B))</f>
        <v>Autoabasto</v>
      </c>
      <c r="L4083" s="10">
        <f t="shared" si="2"/>
        <v>7</v>
      </c>
      <c r="M4083" s="10">
        <f t="shared" si="3"/>
        <v>9</v>
      </c>
      <c r="N4083" s="10">
        <f t="shared" si="4"/>
        <v>2</v>
      </c>
      <c r="O4083" s="10" t="str">
        <f t="array" ref="O4083">IFERROR(XLOOKUP(G4083,'Tipo de Carga'!A:A,'Tipo de Carga'!C:C))</f>
        <v>Diesel</v>
      </c>
    </row>
    <row r="4084">
      <c r="A4084" s="16">
        <v>1705.0</v>
      </c>
      <c r="B4084" s="10" t="str">
        <f t="array" ref="B4084">IFERROR(XLOOKUP(A4084,'Asignacion Feb'!A:A,'Asignacion Feb'!C:C))</f>
        <v>Wm Full</v>
      </c>
      <c r="C4084" s="10" t="str">
        <f t="array" ref="C4084">IFERROR(XLOOKUP(A4084,'Asignacion Feb'!A:A,'Asignacion Feb'!B:B))</f>
        <v>EC-08</v>
      </c>
      <c r="D4084" s="28">
        <v>45697.0</v>
      </c>
      <c r="E4084" s="16" t="s">
        <v>348</v>
      </c>
      <c r="F4084" s="10" t="str">
        <f t="array" ref="F4084">IFERROR(XLOOKUP(E4084,Operadores!A:A,Operadores!B:B))</f>
        <v>PERVIC</v>
      </c>
      <c r="G4084" s="16" t="s">
        <v>39</v>
      </c>
      <c r="H4084" s="13">
        <v>20.4273</v>
      </c>
      <c r="I4084" s="18">
        <v>419.0</v>
      </c>
      <c r="J4084" s="15">
        <f t="shared" si="5"/>
        <v>8559.0387</v>
      </c>
      <c r="K4084" s="10" t="str">
        <f t="array" ref="K4084">IFERROR(XLOOKUP(G4084,'Tipo de Carga'!A:A,'Tipo de Carga'!B:B))</f>
        <v>Autoabasto</v>
      </c>
      <c r="L4084" s="10">
        <f t="shared" si="2"/>
        <v>7</v>
      </c>
      <c r="M4084" s="10">
        <f t="shared" si="3"/>
        <v>9</v>
      </c>
      <c r="N4084" s="10">
        <f t="shared" si="4"/>
        <v>2</v>
      </c>
      <c r="O4084" s="10" t="str">
        <f t="array" ref="O4084">IFERROR(XLOOKUP(G4084,'Tipo de Carga'!A:A,'Tipo de Carga'!C:C))</f>
        <v>Diesel</v>
      </c>
    </row>
    <row r="4085">
      <c r="A4085" s="16">
        <v>1729.0</v>
      </c>
      <c r="B4085" s="10" t="str">
        <f t="array" ref="B4085">IFERROR(XLOOKUP(A4085,'Asignacion Feb'!A:A,'Asignacion Feb'!C:C))</f>
        <v>Wm Full</v>
      </c>
      <c r="C4085" s="10" t="str">
        <f t="array" ref="C4085">IFERROR(XLOOKUP(A4085,'Asignacion Feb'!A:A,'Asignacion Feb'!B:B))</f>
        <v>EC-08</v>
      </c>
      <c r="D4085" s="28">
        <v>45697.0</v>
      </c>
      <c r="E4085" s="16" t="s">
        <v>220</v>
      </c>
      <c r="F4085" s="10" t="str">
        <f t="array" ref="F4085">IFERROR(XLOOKUP(E4085,Operadores!A:A,Operadores!B:B))</f>
        <v>CAMJU01</v>
      </c>
      <c r="G4085" s="16" t="s">
        <v>39</v>
      </c>
      <c r="H4085" s="13">
        <v>20.4273</v>
      </c>
      <c r="I4085" s="18">
        <v>398.0</v>
      </c>
      <c r="J4085" s="15">
        <f t="shared" si="5"/>
        <v>8130.0654</v>
      </c>
      <c r="K4085" s="10" t="str">
        <f t="array" ref="K4085">IFERROR(XLOOKUP(G4085,'Tipo de Carga'!A:A,'Tipo de Carga'!B:B))</f>
        <v>Autoabasto</v>
      </c>
      <c r="L4085" s="10">
        <f t="shared" si="2"/>
        <v>7</v>
      </c>
      <c r="M4085" s="10">
        <f t="shared" si="3"/>
        <v>9</v>
      </c>
      <c r="N4085" s="10">
        <f t="shared" si="4"/>
        <v>2</v>
      </c>
      <c r="O4085" s="10" t="str">
        <f t="array" ref="O4085">IFERROR(XLOOKUP(G4085,'Tipo de Carga'!A:A,'Tipo de Carga'!C:C))</f>
        <v>Diesel</v>
      </c>
    </row>
    <row r="4086">
      <c r="A4086" s="16">
        <v>1722.0</v>
      </c>
      <c r="B4086" s="10" t="str">
        <f t="array" ref="B4086">IFERROR(XLOOKUP(A4086,'Asignacion Feb'!A:A,'Asignacion Feb'!C:C))</f>
        <v>Wm Full</v>
      </c>
      <c r="C4086" s="10" t="str">
        <f t="array" ref="C4086">IFERROR(XLOOKUP(A4086,'Asignacion Feb'!A:A,'Asignacion Feb'!B:B))</f>
        <v>EC-08</v>
      </c>
      <c r="D4086" s="28">
        <v>45697.0</v>
      </c>
      <c r="E4086" s="16" t="s">
        <v>168</v>
      </c>
      <c r="F4086" s="10" t="str">
        <f t="array" ref="F4086">IFERROR(XLOOKUP(E4086,Operadores!A:A,Operadores!B:B))</f>
        <v>RICFRA</v>
      </c>
      <c r="G4086" s="16" t="s">
        <v>39</v>
      </c>
      <c r="H4086" s="13">
        <v>20.4273</v>
      </c>
      <c r="I4086" s="18">
        <v>433.0</v>
      </c>
      <c r="J4086" s="15">
        <f t="shared" si="5"/>
        <v>8845.0209</v>
      </c>
      <c r="K4086" s="10" t="str">
        <f t="array" ref="K4086">IFERROR(XLOOKUP(G4086,'Tipo de Carga'!A:A,'Tipo de Carga'!B:B))</f>
        <v>Autoabasto</v>
      </c>
      <c r="L4086" s="10">
        <f t="shared" si="2"/>
        <v>7</v>
      </c>
      <c r="M4086" s="10">
        <f t="shared" si="3"/>
        <v>9</v>
      </c>
      <c r="N4086" s="10">
        <f t="shared" si="4"/>
        <v>2</v>
      </c>
      <c r="O4086" s="10" t="str">
        <f t="array" ref="O4086">IFERROR(XLOOKUP(G4086,'Tipo de Carga'!A:A,'Tipo de Carga'!C:C))</f>
        <v>Diesel</v>
      </c>
    </row>
    <row r="4087">
      <c r="A4087" s="16">
        <v>1999.0</v>
      </c>
      <c r="B4087" s="10" t="str">
        <f t="array" ref="B4087">IFERROR(XLOOKUP(A4087,'Asignacion Feb'!A:A,'Asignacion Feb'!C:C))</f>
        <v>MeLi Dedicado Merida</v>
      </c>
      <c r="C4087" s="10" t="str">
        <f t="array" ref="C4087">IFERROR(XLOOKUP(A4087,'Asignacion Feb'!A:A,'Asignacion Feb'!B:B))</f>
        <v>EC-05</v>
      </c>
      <c r="D4087" s="28">
        <v>45697.0</v>
      </c>
      <c r="E4087" s="16" t="s">
        <v>88</v>
      </c>
      <c r="F4087" s="10" t="str">
        <f t="array" ref="F4087">IFERROR(XLOOKUP(E4087,Operadores!A:A,Operadores!B:B))</f>
        <v>CAMJOS</v>
      </c>
      <c r="G4087" s="16" t="s">
        <v>39</v>
      </c>
      <c r="H4087" s="13">
        <v>20.4273</v>
      </c>
      <c r="I4087" s="18">
        <v>204.0</v>
      </c>
      <c r="J4087" s="15">
        <f t="shared" si="5"/>
        <v>4167.1692</v>
      </c>
      <c r="K4087" s="10" t="str">
        <f t="array" ref="K4087">IFERROR(XLOOKUP(G4087,'Tipo de Carga'!A:A,'Tipo de Carga'!B:B))</f>
        <v>Autoabasto</v>
      </c>
      <c r="L4087" s="10">
        <f t="shared" si="2"/>
        <v>7</v>
      </c>
      <c r="M4087" s="10">
        <f t="shared" si="3"/>
        <v>9</v>
      </c>
      <c r="N4087" s="10">
        <f t="shared" si="4"/>
        <v>2</v>
      </c>
      <c r="O4087" s="10" t="str">
        <f t="array" ref="O4087">IFERROR(XLOOKUP(G4087,'Tipo de Carga'!A:A,'Tipo de Carga'!C:C))</f>
        <v>Diesel</v>
      </c>
    </row>
    <row r="4088">
      <c r="A4088" s="16">
        <v>2006.0</v>
      </c>
      <c r="B4088" s="10" t="str">
        <f t="array" ref="B4088">IFERROR(XLOOKUP(A4088,'Asignacion Feb'!A:A,'Asignacion Feb'!C:C))</f>
        <v>MeLi Dedicado Merida</v>
      </c>
      <c r="C4088" s="10" t="str">
        <f t="array" ref="C4088">IFERROR(XLOOKUP(A4088,'Asignacion Feb'!A:A,'Asignacion Feb'!B:B))</f>
        <v>EC-05</v>
      </c>
      <c r="D4088" s="28">
        <v>45697.0</v>
      </c>
      <c r="E4088" s="16" t="s">
        <v>452</v>
      </c>
      <c r="F4088" s="10" t="str">
        <f t="array" ref="F4088">IFERROR(XLOOKUP(E4088,Operadores!A:A,Operadores!B:B))</f>
        <v>GARMAR02</v>
      </c>
      <c r="G4088" s="16" t="s">
        <v>39</v>
      </c>
      <c r="H4088" s="13">
        <v>20.4273</v>
      </c>
      <c r="I4088" s="18">
        <v>380.0</v>
      </c>
      <c r="J4088" s="15">
        <f t="shared" si="5"/>
        <v>7762.374</v>
      </c>
      <c r="K4088" s="10" t="str">
        <f t="array" ref="K4088">IFERROR(XLOOKUP(G4088,'Tipo de Carga'!A:A,'Tipo de Carga'!B:B))</f>
        <v>Autoabasto</v>
      </c>
      <c r="L4088" s="10">
        <f t="shared" si="2"/>
        <v>7</v>
      </c>
      <c r="M4088" s="10">
        <f t="shared" si="3"/>
        <v>9</v>
      </c>
      <c r="N4088" s="10">
        <f t="shared" si="4"/>
        <v>2</v>
      </c>
      <c r="O4088" s="10" t="str">
        <f t="array" ref="O4088">IFERROR(XLOOKUP(G4088,'Tipo de Carga'!A:A,'Tipo de Carga'!C:C))</f>
        <v>Diesel</v>
      </c>
    </row>
    <row r="4089">
      <c r="A4089" s="16">
        <v>1738.0</v>
      </c>
      <c r="B4089" s="10" t="str">
        <f t="array" ref="B4089">IFERROR(XLOOKUP(A4089,'Asignacion Feb'!A:A,'Asignacion Feb'!C:C))</f>
        <v>Wm Full</v>
      </c>
      <c r="C4089" s="10" t="str">
        <f t="array" ref="C4089">IFERROR(XLOOKUP(A4089,'Asignacion Feb'!A:A,'Asignacion Feb'!B:B))</f>
        <v>EC-08</v>
      </c>
      <c r="D4089" s="28">
        <v>45697.0</v>
      </c>
      <c r="E4089" s="16" t="s">
        <v>262</v>
      </c>
      <c r="F4089" s="10" t="str">
        <f t="array" ref="F4089">IFERROR(XLOOKUP(E4089,Operadores!A:A,Operadores!B:B))</f>
        <v>HERMOI</v>
      </c>
      <c r="G4089" s="16" t="s">
        <v>39</v>
      </c>
      <c r="H4089" s="13">
        <v>20.4273</v>
      </c>
      <c r="I4089" s="18">
        <v>392.0</v>
      </c>
      <c r="J4089" s="15">
        <f t="shared" si="5"/>
        <v>8007.5016</v>
      </c>
      <c r="K4089" s="10" t="str">
        <f t="array" ref="K4089">IFERROR(XLOOKUP(G4089,'Tipo de Carga'!A:A,'Tipo de Carga'!B:B))</f>
        <v>Autoabasto</v>
      </c>
      <c r="L4089" s="10">
        <f t="shared" si="2"/>
        <v>7</v>
      </c>
      <c r="M4089" s="10">
        <f t="shared" si="3"/>
        <v>9</v>
      </c>
      <c r="N4089" s="10">
        <f t="shared" si="4"/>
        <v>2</v>
      </c>
      <c r="O4089" s="10" t="str">
        <f t="array" ref="O4089">IFERROR(XLOOKUP(G4089,'Tipo de Carga'!A:A,'Tipo de Carga'!C:C))</f>
        <v>Diesel</v>
      </c>
    </row>
    <row r="4090">
      <c r="A4090" s="16">
        <v>1892.0</v>
      </c>
      <c r="B4090" s="10" t="str">
        <f t="array" ref="B4090">IFERROR(XLOOKUP(A4090,'Asignacion Feb'!A:A,'Asignacion Feb'!C:C))</f>
        <v>Full Liver</v>
      </c>
      <c r="C4090" s="10" t="str">
        <f t="array" ref="C4090">IFERROR(XLOOKUP(A4090,'Asignacion Feb'!A:A,'Asignacion Feb'!B:B))</f>
        <v>EC-01</v>
      </c>
      <c r="D4090" s="28">
        <v>45697.0</v>
      </c>
      <c r="E4090" s="16" t="s">
        <v>73</v>
      </c>
      <c r="F4090" s="10" t="str">
        <f t="array" ref="F4090">IFERROR(XLOOKUP(E4090,Operadores!A:A,Operadores!B:B))</f>
        <v>CALVI</v>
      </c>
      <c r="G4090" s="16" t="s">
        <v>39</v>
      </c>
      <c r="H4090" s="13">
        <v>20.4273</v>
      </c>
      <c r="I4090" s="18">
        <v>448.0</v>
      </c>
      <c r="J4090" s="15">
        <f t="shared" si="5"/>
        <v>9151.4304</v>
      </c>
      <c r="K4090" s="10" t="str">
        <f t="array" ref="K4090">IFERROR(XLOOKUP(G4090,'Tipo de Carga'!A:A,'Tipo de Carga'!B:B))</f>
        <v>Autoabasto</v>
      </c>
      <c r="L4090" s="10">
        <f t="shared" si="2"/>
        <v>7</v>
      </c>
      <c r="M4090" s="10">
        <f t="shared" si="3"/>
        <v>9</v>
      </c>
      <c r="N4090" s="10">
        <f t="shared" si="4"/>
        <v>2</v>
      </c>
      <c r="O4090" s="10" t="str">
        <f t="array" ref="O4090">IFERROR(XLOOKUP(G4090,'Tipo de Carga'!A:A,'Tipo de Carga'!C:C))</f>
        <v>Diesel</v>
      </c>
    </row>
    <row r="4091">
      <c r="A4091" s="16">
        <v>2009.0</v>
      </c>
      <c r="B4091" s="10" t="str">
        <f t="array" ref="B4091">IFERROR(XLOOKUP(A4091,'Asignacion Feb'!A:A,'Asignacion Feb'!C:C))</f>
        <v>MeLi Dedicado Merida</v>
      </c>
      <c r="C4091" s="10" t="str">
        <f t="array" ref="C4091">IFERROR(XLOOKUP(A4091,'Asignacion Feb'!A:A,'Asignacion Feb'!B:B))</f>
        <v>EC-05</v>
      </c>
      <c r="D4091" s="28">
        <v>45697.0</v>
      </c>
      <c r="E4091" s="16" t="s">
        <v>166</v>
      </c>
      <c r="F4091" s="10" t="str">
        <f t="array" ref="F4091">IFERROR(XLOOKUP(E4091,Operadores!A:A,Operadores!B:B))</f>
        <v>GONCAR01</v>
      </c>
      <c r="G4091" s="16" t="s">
        <v>39</v>
      </c>
      <c r="H4091" s="13">
        <v>20.4273</v>
      </c>
      <c r="I4091" s="18">
        <v>342.0</v>
      </c>
      <c r="J4091" s="15">
        <f t="shared" si="5"/>
        <v>6986.1366</v>
      </c>
      <c r="K4091" s="10" t="str">
        <f t="array" ref="K4091">IFERROR(XLOOKUP(G4091,'Tipo de Carga'!A:A,'Tipo de Carga'!B:B))</f>
        <v>Autoabasto</v>
      </c>
      <c r="L4091" s="10">
        <f t="shared" si="2"/>
        <v>7</v>
      </c>
      <c r="M4091" s="10">
        <f t="shared" si="3"/>
        <v>9</v>
      </c>
      <c r="N4091" s="10">
        <f t="shared" si="4"/>
        <v>2</v>
      </c>
      <c r="O4091" s="10" t="str">
        <f t="array" ref="O4091">IFERROR(XLOOKUP(G4091,'Tipo de Carga'!A:A,'Tipo de Carga'!C:C))</f>
        <v>Diesel</v>
      </c>
    </row>
    <row r="4092">
      <c r="A4092" s="16">
        <v>1765.0</v>
      </c>
      <c r="B4092" s="10" t="str">
        <f t="array" ref="B4092">IFERROR(XLOOKUP(A4092,'Asignacion Feb'!A:A,'Asignacion Feb'!C:C))</f>
        <v>Hisense</v>
      </c>
      <c r="C4092" s="10" t="str">
        <f t="array" ref="C4092">IFERROR(XLOOKUP(A4092,'Asignacion Feb'!A:A,'Asignacion Feb'!B:B))</f>
        <v>EC-02</v>
      </c>
      <c r="D4092" s="28">
        <v>45697.0</v>
      </c>
      <c r="E4092" s="16" t="s">
        <v>358</v>
      </c>
      <c r="F4092" s="10" t="str">
        <f t="array" ref="F4092">IFERROR(XLOOKUP(E4092,Operadores!A:A,Operadores!B:B))</f>
        <v>CUAALV</v>
      </c>
      <c r="G4092" s="16" t="s">
        <v>39</v>
      </c>
      <c r="H4092" s="13">
        <v>20.4273</v>
      </c>
      <c r="I4092" s="18">
        <v>285.0</v>
      </c>
      <c r="J4092" s="15">
        <f t="shared" si="5"/>
        <v>5821.7805</v>
      </c>
      <c r="K4092" s="10" t="str">
        <f t="array" ref="K4092">IFERROR(XLOOKUP(G4092,'Tipo de Carga'!A:A,'Tipo de Carga'!B:B))</f>
        <v>Autoabasto</v>
      </c>
      <c r="L4092" s="10">
        <f t="shared" si="2"/>
        <v>7</v>
      </c>
      <c r="M4092" s="10">
        <f t="shared" si="3"/>
        <v>9</v>
      </c>
      <c r="N4092" s="10">
        <f t="shared" si="4"/>
        <v>2</v>
      </c>
      <c r="O4092" s="10" t="str">
        <f t="array" ref="O4092">IFERROR(XLOOKUP(G4092,'Tipo de Carga'!A:A,'Tipo de Carga'!C:C))</f>
        <v>Diesel</v>
      </c>
    </row>
    <row r="4093">
      <c r="A4093" s="16">
        <v>2000.0</v>
      </c>
      <c r="B4093" s="10" t="str">
        <f t="array" ref="B4093">IFERROR(XLOOKUP(A4093,'Asignacion Feb'!A:A,'Asignacion Feb'!C:C))</f>
        <v>MeLi Dedicado Merida</v>
      </c>
      <c r="C4093" s="10" t="str">
        <f t="array" ref="C4093">IFERROR(XLOOKUP(A4093,'Asignacion Feb'!A:A,'Asignacion Feb'!B:B))</f>
        <v>EC-05</v>
      </c>
      <c r="D4093" s="28">
        <v>45697.0</v>
      </c>
      <c r="E4093" s="16" t="s">
        <v>95</v>
      </c>
      <c r="F4093" s="10" t="str">
        <f t="array" ref="F4093">IFERROR(XLOOKUP(E4093,Operadores!A:A,Operadores!B:B))</f>
        <v>VILYON</v>
      </c>
      <c r="G4093" s="16" t="s">
        <v>39</v>
      </c>
      <c r="H4093" s="13">
        <v>20.4273</v>
      </c>
      <c r="I4093" s="18">
        <v>220.0</v>
      </c>
      <c r="J4093" s="15">
        <f t="shared" si="5"/>
        <v>4494.006</v>
      </c>
      <c r="K4093" s="10" t="str">
        <f t="array" ref="K4093">IFERROR(XLOOKUP(G4093,'Tipo de Carga'!A:A,'Tipo de Carga'!B:B))</f>
        <v>Autoabasto</v>
      </c>
      <c r="L4093" s="10">
        <f t="shared" si="2"/>
        <v>7</v>
      </c>
      <c r="M4093" s="10">
        <f t="shared" si="3"/>
        <v>9</v>
      </c>
      <c r="N4093" s="10">
        <f t="shared" si="4"/>
        <v>2</v>
      </c>
      <c r="O4093" s="10" t="str">
        <f t="array" ref="O4093">IFERROR(XLOOKUP(G4093,'Tipo de Carga'!A:A,'Tipo de Carga'!C:C))</f>
        <v>Diesel</v>
      </c>
    </row>
    <row r="4094">
      <c r="A4094" s="16">
        <v>2031.0</v>
      </c>
      <c r="B4094" s="10" t="str">
        <f t="array" ref="B4094">IFERROR(XLOOKUP(A4094,'Asignacion Feb'!A:A,'Asignacion Feb'!C:C))</f>
        <v>MeLi Dedicado Merida</v>
      </c>
      <c r="C4094" s="10" t="str">
        <f t="array" ref="C4094">IFERROR(XLOOKUP(A4094,'Asignacion Feb'!A:A,'Asignacion Feb'!B:B))</f>
        <v>EC-05</v>
      </c>
      <c r="D4094" s="28">
        <v>45697.0</v>
      </c>
      <c r="E4094" s="16" t="s">
        <v>92</v>
      </c>
      <c r="F4094" s="10" t="str">
        <f t="array" ref="F4094">IFERROR(XLOOKUP(E4094,Operadores!A:A,Operadores!B:B))</f>
        <v>SARJO</v>
      </c>
      <c r="G4094" s="16" t="s">
        <v>39</v>
      </c>
      <c r="H4094" s="13">
        <v>20.4273</v>
      </c>
      <c r="I4094" s="18">
        <v>321.0</v>
      </c>
      <c r="J4094" s="15">
        <f t="shared" si="5"/>
        <v>6557.1633</v>
      </c>
      <c r="K4094" s="10" t="str">
        <f t="array" ref="K4094">IFERROR(XLOOKUP(G4094,'Tipo de Carga'!A:A,'Tipo de Carga'!B:B))</f>
        <v>Autoabasto</v>
      </c>
      <c r="L4094" s="10">
        <f t="shared" si="2"/>
        <v>7</v>
      </c>
      <c r="M4094" s="10">
        <f t="shared" si="3"/>
        <v>9</v>
      </c>
      <c r="N4094" s="10">
        <f t="shared" si="4"/>
        <v>2</v>
      </c>
      <c r="O4094" s="10" t="str">
        <f t="array" ref="O4094">IFERROR(XLOOKUP(G4094,'Tipo de Carga'!A:A,'Tipo de Carga'!C:C))</f>
        <v>Diesel</v>
      </c>
    </row>
    <row r="4095">
      <c r="A4095" s="16">
        <v>2029.0</v>
      </c>
      <c r="B4095" s="10" t="str">
        <f t="array" ref="B4095">IFERROR(XLOOKUP(A4095,'Asignacion Feb'!A:A,'Asignacion Feb'!C:C))</f>
        <v>MeLi Dedicado Merida</v>
      </c>
      <c r="C4095" s="10" t="str">
        <f t="array" ref="C4095">IFERROR(XLOOKUP(A4095,'Asignacion Feb'!A:A,'Asignacion Feb'!B:B))</f>
        <v>EC-05</v>
      </c>
      <c r="D4095" s="28">
        <v>45697.0</v>
      </c>
      <c r="E4095" s="16" t="s">
        <v>40</v>
      </c>
      <c r="F4095" s="10" t="str">
        <f t="array" ref="F4095">IFERROR(XLOOKUP(E4095,Operadores!A:A,Operadores!B:B))</f>
        <v>LUNADO</v>
      </c>
      <c r="G4095" s="16" t="s">
        <v>39</v>
      </c>
      <c r="H4095" s="13">
        <v>20.4273</v>
      </c>
      <c r="I4095" s="18">
        <v>394.0</v>
      </c>
      <c r="J4095" s="15">
        <f t="shared" si="5"/>
        <v>8048.3562</v>
      </c>
      <c r="K4095" s="10" t="str">
        <f t="array" ref="K4095">IFERROR(XLOOKUP(G4095,'Tipo de Carga'!A:A,'Tipo de Carga'!B:B))</f>
        <v>Autoabasto</v>
      </c>
      <c r="L4095" s="10">
        <f t="shared" si="2"/>
        <v>7</v>
      </c>
      <c r="M4095" s="10">
        <f t="shared" si="3"/>
        <v>9</v>
      </c>
      <c r="N4095" s="10">
        <f t="shared" si="4"/>
        <v>2</v>
      </c>
      <c r="O4095" s="10" t="str">
        <f t="array" ref="O4095">IFERROR(XLOOKUP(G4095,'Tipo de Carga'!A:A,'Tipo de Carga'!C:C))</f>
        <v>Diesel</v>
      </c>
    </row>
    <row r="4096">
      <c r="A4096" s="16">
        <v>1818.0</v>
      </c>
      <c r="B4096" s="10" t="str">
        <f t="array" ref="B4096">IFERROR(XLOOKUP(A4096,'Asignacion Feb'!A:A,'Asignacion Feb'!C:C))</f>
        <v>Wm Full</v>
      </c>
      <c r="C4096" s="10" t="str">
        <f t="array" ref="C4096">IFERROR(XLOOKUP(A4096,'Asignacion Feb'!A:A,'Asignacion Feb'!B:B))</f>
        <v>EC-08</v>
      </c>
      <c r="D4096" s="28">
        <v>45697.0</v>
      </c>
      <c r="E4096" s="16" t="s">
        <v>176</v>
      </c>
      <c r="F4096" s="10" t="str">
        <f t="array" ref="F4096">IFERROR(XLOOKUP(E4096,Operadores!A:A,Operadores!B:B))</f>
        <v>HEROCT</v>
      </c>
      <c r="G4096" s="16" t="s">
        <v>39</v>
      </c>
      <c r="H4096" s="13">
        <v>20.4273</v>
      </c>
      <c r="I4096" s="18">
        <v>378.0</v>
      </c>
      <c r="J4096" s="15">
        <f t="shared" si="5"/>
        <v>7721.5194</v>
      </c>
      <c r="K4096" s="10" t="str">
        <f t="array" ref="K4096">IFERROR(XLOOKUP(G4096,'Tipo de Carga'!A:A,'Tipo de Carga'!B:B))</f>
        <v>Autoabasto</v>
      </c>
      <c r="L4096" s="10">
        <f t="shared" si="2"/>
        <v>7</v>
      </c>
      <c r="M4096" s="10">
        <f t="shared" si="3"/>
        <v>9</v>
      </c>
      <c r="N4096" s="10">
        <f t="shared" si="4"/>
        <v>2</v>
      </c>
      <c r="O4096" s="10" t="str">
        <f t="array" ref="O4096">IFERROR(XLOOKUP(G4096,'Tipo de Carga'!A:A,'Tipo de Carga'!C:C))</f>
        <v>Diesel</v>
      </c>
    </row>
    <row r="4097">
      <c r="A4097" s="16">
        <v>2030.0</v>
      </c>
      <c r="B4097" s="10" t="str">
        <f t="array" ref="B4097">IFERROR(XLOOKUP(A4097,'Asignacion Feb'!A:A,'Asignacion Feb'!C:C))</f>
        <v>MeLi Dedicado TD</v>
      </c>
      <c r="C4097" s="10" t="str">
        <f t="array" ref="C4097">IFERROR(XLOOKUP(A4097,'Asignacion Feb'!A:A,'Asignacion Feb'!B:B))</f>
        <v>EC-05</v>
      </c>
      <c r="D4097" s="28">
        <v>45697.0</v>
      </c>
      <c r="E4097" s="19" t="s">
        <v>268</v>
      </c>
      <c r="F4097" s="10" t="str">
        <f t="array" ref="F4097">IFERROR(XLOOKUP(E4097,Operadores!A:A,Operadores!B:B))</f>
        <v>GARMAR</v>
      </c>
      <c r="G4097" s="16" t="s">
        <v>103</v>
      </c>
      <c r="H4097" s="13">
        <v>26.89</v>
      </c>
      <c r="I4097" s="18">
        <v>75.0</v>
      </c>
      <c r="J4097" s="15">
        <f t="shared" si="5"/>
        <v>2016.75</v>
      </c>
      <c r="K4097" s="10" t="str">
        <f t="array" ref="K4097">IFERROR(XLOOKUP(G4097,'Tipo de Carga'!A:A,'Tipo de Carga'!B:B))</f>
        <v>Ticket</v>
      </c>
      <c r="L4097" s="10">
        <f t="shared" si="2"/>
        <v>7</v>
      </c>
      <c r="M4097" s="10">
        <f t="shared" si="3"/>
        <v>9</v>
      </c>
      <c r="N4097" s="10">
        <f t="shared" si="4"/>
        <v>2</v>
      </c>
      <c r="O4097" s="10" t="str">
        <f t="array" ref="O4097">IFERROR(XLOOKUP(G4097,'Tipo de Carga'!A:A,'Tipo de Carga'!C:C))</f>
        <v>Diesel</v>
      </c>
    </row>
    <row r="4098">
      <c r="A4098" s="16">
        <v>1894.0</v>
      </c>
      <c r="B4098" s="10" t="str">
        <f t="array" ref="B4098">IFERROR(XLOOKUP(A4098,'Asignacion Feb'!A:A,'Asignacion Feb'!C:C))</f>
        <v>Pipas</v>
      </c>
      <c r="C4098" s="10" t="str">
        <f t="array" ref="C4098">IFERROR(XLOOKUP(A4098,'Asignacion Feb'!A:A,'Asignacion Feb'!B:B))</f>
        <v>EC-02</v>
      </c>
      <c r="D4098" s="28">
        <v>45697.0</v>
      </c>
      <c r="E4098" s="19" t="s">
        <v>320</v>
      </c>
      <c r="F4098" s="10" t="str">
        <f t="array" ref="F4098">IFERROR(XLOOKUP(E4098,Operadores!A:A,Operadores!B:B))</f>
        <v>LOPJU</v>
      </c>
      <c r="G4098" s="16" t="s">
        <v>103</v>
      </c>
      <c r="H4098" s="13">
        <v>25.99</v>
      </c>
      <c r="I4098" s="18">
        <v>461.0</v>
      </c>
      <c r="J4098" s="15">
        <f t="shared" si="5"/>
        <v>11981.39</v>
      </c>
      <c r="K4098" s="10" t="str">
        <f t="array" ref="K4098">IFERROR(XLOOKUP(G4098,'Tipo de Carga'!A:A,'Tipo de Carga'!B:B))</f>
        <v>Ticket</v>
      </c>
      <c r="L4098" s="10">
        <f t="shared" si="2"/>
        <v>7</v>
      </c>
      <c r="M4098" s="10">
        <f t="shared" si="3"/>
        <v>9</v>
      </c>
      <c r="N4098" s="10">
        <f t="shared" si="4"/>
        <v>2</v>
      </c>
      <c r="O4098" s="10" t="str">
        <f t="array" ref="O4098">IFERROR(XLOOKUP(G4098,'Tipo de Carga'!A:A,'Tipo de Carga'!C:C))</f>
        <v>Diesel</v>
      </c>
    </row>
    <row r="4099">
      <c r="A4099" s="16">
        <v>1806.0</v>
      </c>
      <c r="B4099" s="10" t="str">
        <f t="array" ref="B4099">IFERROR(XLOOKUP(A4099,'Asignacion Feb'!A:A,'Asignacion Feb'!C:C))</f>
        <v>Sayer Full</v>
      </c>
      <c r="C4099" s="10" t="str">
        <f t="array" ref="C4099">IFERROR(XLOOKUP(A4099,'Asignacion Feb'!A:A,'Asignacion Feb'!B:B))</f>
        <v>EC-04</v>
      </c>
      <c r="D4099" s="28">
        <v>45697.0</v>
      </c>
      <c r="E4099" s="19" t="s">
        <v>257</v>
      </c>
      <c r="F4099" s="10" t="str">
        <f t="array" ref="F4099">IFERROR(XLOOKUP(E4099,Operadores!A:A,Operadores!B:B))</f>
        <v>DIAOMA</v>
      </c>
      <c r="G4099" s="16" t="s">
        <v>103</v>
      </c>
      <c r="H4099" s="13">
        <v>26.35</v>
      </c>
      <c r="I4099" s="18">
        <v>618.0</v>
      </c>
      <c r="J4099" s="15">
        <f t="shared" si="5"/>
        <v>16284.3</v>
      </c>
      <c r="K4099" s="10" t="str">
        <f t="array" ref="K4099">IFERROR(XLOOKUP(G4099,'Tipo de Carga'!A:A,'Tipo de Carga'!B:B))</f>
        <v>Ticket</v>
      </c>
      <c r="L4099" s="10">
        <f t="shared" si="2"/>
        <v>7</v>
      </c>
      <c r="M4099" s="10">
        <f t="shared" si="3"/>
        <v>9</v>
      </c>
      <c r="N4099" s="10">
        <f t="shared" si="4"/>
        <v>2</v>
      </c>
      <c r="O4099" s="10" t="str">
        <f t="array" ref="O4099">IFERROR(XLOOKUP(G4099,'Tipo de Carga'!A:A,'Tipo de Carga'!C:C))</f>
        <v>Diesel</v>
      </c>
    </row>
    <row r="4100">
      <c r="A4100" s="16">
        <v>1895.0</v>
      </c>
      <c r="B4100" s="10" t="str">
        <f t="array" ref="B4100">IFERROR(XLOOKUP(A4100,'Asignacion Feb'!A:A,'Asignacion Feb'!C:C))</f>
        <v>Sayer Sencillo</v>
      </c>
      <c r="C4100" s="10" t="str">
        <f t="array" ref="C4100">IFERROR(XLOOKUP(A4100,'Asignacion Feb'!A:A,'Asignacion Feb'!B:B))</f>
        <v>EC-04</v>
      </c>
      <c r="D4100" s="28">
        <v>45697.0</v>
      </c>
      <c r="E4100" s="19" t="s">
        <v>349</v>
      </c>
      <c r="F4100" s="10" t="str">
        <f t="array" ref="F4100">IFERROR(XLOOKUP(E4100,Operadores!A:A,Operadores!B:B))</f>
        <v>FABMA</v>
      </c>
      <c r="G4100" s="16" t="s">
        <v>103</v>
      </c>
      <c r="H4100" s="13">
        <v>25.99</v>
      </c>
      <c r="I4100" s="18">
        <v>138.0</v>
      </c>
      <c r="J4100" s="15">
        <f t="shared" si="5"/>
        <v>3586.62</v>
      </c>
      <c r="K4100" s="10" t="str">
        <f t="array" ref="K4100">IFERROR(XLOOKUP(G4100,'Tipo de Carga'!A:A,'Tipo de Carga'!B:B))</f>
        <v>Ticket</v>
      </c>
      <c r="L4100" s="10">
        <f t="shared" si="2"/>
        <v>7</v>
      </c>
      <c r="M4100" s="10">
        <f t="shared" si="3"/>
        <v>9</v>
      </c>
      <c r="N4100" s="10">
        <f t="shared" si="4"/>
        <v>2</v>
      </c>
      <c r="O4100" s="10" t="str">
        <f t="array" ref="O4100">IFERROR(XLOOKUP(G4100,'Tipo de Carga'!A:A,'Tipo de Carga'!C:C))</f>
        <v>Diesel</v>
      </c>
    </row>
    <row r="4101">
      <c r="A4101" s="16">
        <v>2093.0</v>
      </c>
      <c r="B4101" s="10" t="str">
        <f t="array" ref="B4101">IFERROR(XLOOKUP(A4101,'Asignacion Feb'!A:A,'Asignacion Feb'!C:C))</f>
        <v>MeLi asignado SD</v>
      </c>
      <c r="C4101" s="10" t="str">
        <f t="array" ref="C4101">IFERROR(XLOOKUP(A4101,'Asignacion Feb'!A:A,'Asignacion Feb'!B:B))</f>
        <v>EC-05</v>
      </c>
      <c r="D4101" s="28">
        <v>45698.0</v>
      </c>
      <c r="E4101" s="16" t="s">
        <v>142</v>
      </c>
      <c r="F4101" s="10" t="str">
        <f t="array" ref="F4101">IFERROR(XLOOKUP(E4101,Operadores!A:A,Operadores!B:B))</f>
        <v>GARLUI</v>
      </c>
      <c r="G4101" s="16" t="s">
        <v>17</v>
      </c>
      <c r="H4101" s="13">
        <v>19.79799</v>
      </c>
      <c r="I4101" s="18">
        <v>705.0</v>
      </c>
      <c r="J4101" s="15">
        <f t="shared" si="5"/>
        <v>13957.58295</v>
      </c>
      <c r="K4101" s="10" t="str">
        <f t="array" ref="K4101">IFERROR(XLOOKUP(G4101,'Tipo de Carga'!A:A,'Tipo de Carga'!B:B))</f>
        <v>Autoabasto</v>
      </c>
      <c r="L4101" s="10">
        <f t="shared" si="2"/>
        <v>7</v>
      </c>
      <c r="M4101" s="10">
        <f t="shared" si="3"/>
        <v>10</v>
      </c>
      <c r="N4101" s="10">
        <f t="shared" si="4"/>
        <v>2</v>
      </c>
      <c r="O4101" s="10" t="str">
        <f t="array" ref="O4101">IFERROR(XLOOKUP(G4101,'Tipo de Carga'!A:A,'Tipo de Carga'!C:C))</f>
        <v>Diesel</v>
      </c>
    </row>
    <row r="4102">
      <c r="A4102" s="16">
        <v>2072.0</v>
      </c>
      <c r="B4102" s="10" t="str">
        <f t="array" ref="B4102">IFERROR(XLOOKUP(A4102,'Asignacion Feb'!A:A,'Asignacion Feb'!C:C))</f>
        <v>Peñafiel Tecamac</v>
      </c>
      <c r="C4102" s="10" t="str">
        <f t="array" ref="C4102">IFERROR(XLOOKUP(A4102,'Asignacion Feb'!A:A,'Asignacion Feb'!B:B))</f>
        <v>EC-02</v>
      </c>
      <c r="D4102" s="28">
        <v>45698.0</v>
      </c>
      <c r="E4102" s="16" t="s">
        <v>293</v>
      </c>
      <c r="F4102" s="10" t="str">
        <f t="array" ref="F4102">IFERROR(XLOOKUP(E4102,Operadores!A:A,Operadores!B:B))</f>
        <v>RODRO01</v>
      </c>
      <c r="G4102" s="16" t="s">
        <v>17</v>
      </c>
      <c r="H4102" s="13">
        <v>19.79799</v>
      </c>
      <c r="I4102" s="18">
        <v>158.0</v>
      </c>
      <c r="J4102" s="15">
        <f t="shared" si="5"/>
        <v>3128.08242</v>
      </c>
      <c r="K4102" s="10" t="str">
        <f t="array" ref="K4102">IFERROR(XLOOKUP(G4102,'Tipo de Carga'!A:A,'Tipo de Carga'!B:B))</f>
        <v>Autoabasto</v>
      </c>
      <c r="L4102" s="10">
        <f t="shared" si="2"/>
        <v>7</v>
      </c>
      <c r="M4102" s="10">
        <f t="shared" si="3"/>
        <v>10</v>
      </c>
      <c r="N4102" s="10">
        <f t="shared" si="4"/>
        <v>2</v>
      </c>
      <c r="O4102" s="10" t="str">
        <f t="array" ref="O4102">IFERROR(XLOOKUP(G4102,'Tipo de Carga'!A:A,'Tipo de Carga'!C:C))</f>
        <v>Diesel</v>
      </c>
    </row>
    <row r="4103">
      <c r="A4103" s="16">
        <v>1879.0</v>
      </c>
      <c r="B4103" s="10" t="str">
        <f t="array" ref="B4103">IFERROR(XLOOKUP(A4103,'Asignacion Feb'!A:A,'Asignacion Feb'!C:C))</f>
        <v>Circuitos</v>
      </c>
      <c r="C4103" s="10" t="str">
        <f t="array" ref="C4103">IFERROR(XLOOKUP(A4103,'Asignacion Feb'!A:A,'Asignacion Feb'!B:B))</f>
        <v>EC-03</v>
      </c>
      <c r="D4103" s="28">
        <v>45698.0</v>
      </c>
      <c r="E4103" s="16" t="s">
        <v>132</v>
      </c>
      <c r="F4103" s="10" t="str">
        <f t="array" ref="F4103">IFERROR(XLOOKUP(E4103,Operadores!A:A,Operadores!B:B))</f>
        <v>ISLHI</v>
      </c>
      <c r="G4103" s="16" t="s">
        <v>17</v>
      </c>
      <c r="H4103" s="13">
        <v>19.79799</v>
      </c>
      <c r="I4103" s="18">
        <v>332.0</v>
      </c>
      <c r="J4103" s="15">
        <f t="shared" si="5"/>
        <v>6572.93268</v>
      </c>
      <c r="K4103" s="10" t="str">
        <f t="array" ref="K4103">IFERROR(XLOOKUP(G4103,'Tipo de Carga'!A:A,'Tipo de Carga'!B:B))</f>
        <v>Autoabasto</v>
      </c>
      <c r="L4103" s="10">
        <f t="shared" si="2"/>
        <v>7</v>
      </c>
      <c r="M4103" s="10">
        <f t="shared" si="3"/>
        <v>10</v>
      </c>
      <c r="N4103" s="10">
        <f t="shared" si="4"/>
        <v>2</v>
      </c>
      <c r="O4103" s="10" t="str">
        <f t="array" ref="O4103">IFERROR(XLOOKUP(G4103,'Tipo de Carga'!A:A,'Tipo de Carga'!C:C))</f>
        <v>Diesel</v>
      </c>
    </row>
    <row r="4104">
      <c r="A4104" s="16">
        <v>2005.0</v>
      </c>
      <c r="B4104" s="10" t="str">
        <f t="array" ref="B4104">IFERROR(XLOOKUP(A4104,'Asignacion Feb'!A:A,'Asignacion Feb'!C:C))</f>
        <v>MeLi Dedicado Merida</v>
      </c>
      <c r="C4104" s="10" t="str">
        <f t="array" ref="C4104">IFERROR(XLOOKUP(A4104,'Asignacion Feb'!A:A,'Asignacion Feb'!B:B))</f>
        <v>EC-05</v>
      </c>
      <c r="D4104" s="28">
        <v>45698.0</v>
      </c>
      <c r="E4104" s="16" t="s">
        <v>450</v>
      </c>
      <c r="F4104" s="10" t="str">
        <f t="array" ref="F4104">IFERROR(XLOOKUP(E4104,Operadores!A:A,Operadores!B:B))</f>
        <v>FLOVAL</v>
      </c>
      <c r="G4104" s="16" t="s">
        <v>17</v>
      </c>
      <c r="H4104" s="13">
        <v>19.79799</v>
      </c>
      <c r="I4104" s="18">
        <v>279.0</v>
      </c>
      <c r="J4104" s="15">
        <f t="shared" si="5"/>
        <v>5523.63921</v>
      </c>
      <c r="K4104" s="10" t="str">
        <f t="array" ref="K4104">IFERROR(XLOOKUP(G4104,'Tipo de Carga'!A:A,'Tipo de Carga'!B:B))</f>
        <v>Autoabasto</v>
      </c>
      <c r="L4104" s="10">
        <f t="shared" si="2"/>
        <v>7</v>
      </c>
      <c r="M4104" s="10">
        <f t="shared" si="3"/>
        <v>10</v>
      </c>
      <c r="N4104" s="10">
        <f t="shared" si="4"/>
        <v>2</v>
      </c>
      <c r="O4104" s="10" t="str">
        <f t="array" ref="O4104">IFERROR(XLOOKUP(G4104,'Tipo de Carga'!A:A,'Tipo de Carga'!C:C))</f>
        <v>Diesel</v>
      </c>
    </row>
    <row r="4105">
      <c r="A4105" s="16">
        <v>1992.0</v>
      </c>
      <c r="B4105" s="10" t="str">
        <f t="array" ref="B4105">IFERROR(XLOOKUP(A4105,'Asignacion Feb'!A:A,'Asignacion Feb'!C:C))</f>
        <v>MeLi Dedicado TD</v>
      </c>
      <c r="C4105" s="10" t="str">
        <f t="array" ref="C4105">IFERROR(XLOOKUP(A4105,'Asignacion Feb'!A:A,'Asignacion Feb'!B:B))</f>
        <v>EC-05</v>
      </c>
      <c r="D4105" s="28">
        <v>45698.0</v>
      </c>
      <c r="E4105" s="16" t="s">
        <v>65</v>
      </c>
      <c r="F4105" s="10" t="str">
        <f t="array" ref="F4105">IFERROR(XLOOKUP(E4105,Operadores!A:A,Operadores!B:B))</f>
        <v>HERROD</v>
      </c>
      <c r="G4105" s="16" t="s">
        <v>17</v>
      </c>
      <c r="H4105" s="13">
        <v>19.79799</v>
      </c>
      <c r="I4105" s="18">
        <v>521.0</v>
      </c>
      <c r="J4105" s="15">
        <f t="shared" si="5"/>
        <v>10314.75279</v>
      </c>
      <c r="K4105" s="10" t="str">
        <f t="array" ref="K4105">IFERROR(XLOOKUP(G4105,'Tipo de Carga'!A:A,'Tipo de Carga'!B:B))</f>
        <v>Autoabasto</v>
      </c>
      <c r="L4105" s="10">
        <f t="shared" si="2"/>
        <v>7</v>
      </c>
      <c r="M4105" s="10">
        <f t="shared" si="3"/>
        <v>10</v>
      </c>
      <c r="N4105" s="10">
        <f t="shared" si="4"/>
        <v>2</v>
      </c>
      <c r="O4105" s="10" t="str">
        <f t="array" ref="O4105">IFERROR(XLOOKUP(G4105,'Tipo de Carga'!A:A,'Tipo de Carga'!C:C))</f>
        <v>Diesel</v>
      </c>
    </row>
    <row r="4106">
      <c r="A4106" s="16">
        <v>1988.0</v>
      </c>
      <c r="B4106" s="10" t="str">
        <f t="array" ref="B4106">IFERROR(XLOOKUP(A4106,'Asignacion Feb'!A:A,'Asignacion Feb'!C:C))</f>
        <v>MeLi asignado SD</v>
      </c>
      <c r="C4106" s="10" t="str">
        <f t="array" ref="C4106">IFERROR(XLOOKUP(A4106,'Asignacion Feb'!A:A,'Asignacion Feb'!B:B))</f>
        <v>EC-05</v>
      </c>
      <c r="D4106" s="28">
        <v>45698.0</v>
      </c>
      <c r="E4106" s="16" t="s">
        <v>71</v>
      </c>
      <c r="F4106" s="10" t="str">
        <f t="array" ref="F4106">IFERROR(XLOOKUP(E4106,Operadores!A:A,Operadores!B:B))</f>
        <v>CHAJOE</v>
      </c>
      <c r="G4106" s="16" t="s">
        <v>17</v>
      </c>
      <c r="H4106" s="13">
        <v>19.79799</v>
      </c>
      <c r="I4106" s="18">
        <v>221.0</v>
      </c>
      <c r="J4106" s="15">
        <f t="shared" si="5"/>
        <v>4375.35579</v>
      </c>
      <c r="K4106" s="10" t="str">
        <f t="array" ref="K4106">IFERROR(XLOOKUP(G4106,'Tipo de Carga'!A:A,'Tipo de Carga'!B:B))</f>
        <v>Autoabasto</v>
      </c>
      <c r="L4106" s="10">
        <f t="shared" si="2"/>
        <v>7</v>
      </c>
      <c r="M4106" s="10">
        <f t="shared" si="3"/>
        <v>10</v>
      </c>
      <c r="N4106" s="10">
        <f t="shared" si="4"/>
        <v>2</v>
      </c>
      <c r="O4106" s="10" t="str">
        <f t="array" ref="O4106">IFERROR(XLOOKUP(G4106,'Tipo de Carga'!A:A,'Tipo de Carga'!C:C))</f>
        <v>Diesel</v>
      </c>
    </row>
    <row r="4107">
      <c r="A4107" s="16">
        <v>1795.0</v>
      </c>
      <c r="B4107" s="10" t="str">
        <f t="array" ref="B4107">IFERROR(XLOOKUP(A4107,'Asignacion Feb'!A:A,'Asignacion Feb'!C:C))</f>
        <v>Pilgrims Tepo</v>
      </c>
      <c r="C4107" s="10" t="str">
        <f t="array" ref="C4107">IFERROR(XLOOKUP(A4107,'Asignacion Feb'!A:A,'Asignacion Feb'!B:B))</f>
        <v>EC-02</v>
      </c>
      <c r="D4107" s="28">
        <v>45698.0</v>
      </c>
      <c r="E4107" s="16" t="s">
        <v>369</v>
      </c>
      <c r="F4107" s="10" t="str">
        <f t="array" ref="F4107">IFERROR(XLOOKUP(E4107,Operadores!A:A,Operadores!B:B))</f>
        <v>HERJUA01</v>
      </c>
      <c r="G4107" s="16" t="s">
        <v>17</v>
      </c>
      <c r="H4107" s="13">
        <v>19.79799</v>
      </c>
      <c r="I4107" s="18">
        <v>34.0</v>
      </c>
      <c r="J4107" s="15">
        <f t="shared" si="5"/>
        <v>673.13166</v>
      </c>
      <c r="K4107" s="10" t="str">
        <f t="array" ref="K4107">IFERROR(XLOOKUP(G4107,'Tipo de Carga'!A:A,'Tipo de Carga'!B:B))</f>
        <v>Autoabasto</v>
      </c>
      <c r="L4107" s="10">
        <f t="shared" si="2"/>
        <v>7</v>
      </c>
      <c r="M4107" s="10">
        <f t="shared" si="3"/>
        <v>10</v>
      </c>
      <c r="N4107" s="10">
        <f t="shared" si="4"/>
        <v>2</v>
      </c>
      <c r="O4107" s="10" t="str">
        <f t="array" ref="O4107">IFERROR(XLOOKUP(G4107,'Tipo de Carga'!A:A,'Tipo de Carga'!C:C))</f>
        <v>Diesel</v>
      </c>
    </row>
    <row r="4108">
      <c r="A4108" s="16">
        <v>2042.0</v>
      </c>
      <c r="B4108" s="10" t="str">
        <f t="array" ref="B4108">IFERROR(XLOOKUP(A4108,'Asignacion Feb'!A:A,'Asignacion Feb'!C:C))</f>
        <v>Liverpool Local</v>
      </c>
      <c r="C4108" s="10" t="str">
        <f t="array" ref="C4108">IFERROR(XLOOKUP(A4108,'Asignacion Feb'!A:A,'Asignacion Feb'!B:B))</f>
        <v>EC-01</v>
      </c>
      <c r="D4108" s="28">
        <v>45698.0</v>
      </c>
      <c r="E4108" s="16" t="s">
        <v>150</v>
      </c>
      <c r="F4108" s="10" t="str">
        <f t="array" ref="F4108">IFERROR(XLOOKUP(E4108,Operadores!A:A,Operadores!B:B))</f>
        <v>JUAOSC</v>
      </c>
      <c r="G4108" s="16" t="s">
        <v>17</v>
      </c>
      <c r="H4108" s="13">
        <v>19.79799</v>
      </c>
      <c r="I4108" s="18">
        <v>225.0</v>
      </c>
      <c r="J4108" s="15">
        <f t="shared" si="5"/>
        <v>4454.54775</v>
      </c>
      <c r="K4108" s="10" t="str">
        <f t="array" ref="K4108">IFERROR(XLOOKUP(G4108,'Tipo de Carga'!A:A,'Tipo de Carga'!B:B))</f>
        <v>Autoabasto</v>
      </c>
      <c r="L4108" s="10">
        <f t="shared" si="2"/>
        <v>7</v>
      </c>
      <c r="M4108" s="10">
        <f t="shared" si="3"/>
        <v>10</v>
      </c>
      <c r="N4108" s="10">
        <f t="shared" si="4"/>
        <v>2</v>
      </c>
      <c r="O4108" s="10" t="str">
        <f t="array" ref="O4108">IFERROR(XLOOKUP(G4108,'Tipo de Carga'!A:A,'Tipo de Carga'!C:C))</f>
        <v>Diesel</v>
      </c>
    </row>
    <row r="4109">
      <c r="A4109" s="16">
        <v>1985.0</v>
      </c>
      <c r="B4109" s="10" t="str">
        <f t="array" ref="B4109">IFERROR(XLOOKUP(A4109,'Asignacion Feb'!A:A,'Asignacion Feb'!C:C))</f>
        <v>MeLi Dedicado TD</v>
      </c>
      <c r="C4109" s="10" t="str">
        <f t="array" ref="C4109">IFERROR(XLOOKUP(A4109,'Asignacion Feb'!A:A,'Asignacion Feb'!B:B))</f>
        <v>EC-05</v>
      </c>
      <c r="D4109" s="28">
        <v>45698.0</v>
      </c>
      <c r="E4109" s="16" t="s">
        <v>266</v>
      </c>
      <c r="F4109" s="10" t="str">
        <f t="array" ref="F4109">IFERROR(XLOOKUP(E4109,Operadores!A:A,Operadores!B:B))</f>
        <v>TORAN</v>
      </c>
      <c r="G4109" s="16" t="s">
        <v>17</v>
      </c>
      <c r="H4109" s="13">
        <v>19.79799</v>
      </c>
      <c r="I4109" s="18">
        <v>365.0</v>
      </c>
      <c r="J4109" s="15">
        <f t="shared" si="5"/>
        <v>7226.26635</v>
      </c>
      <c r="K4109" s="10" t="str">
        <f t="array" ref="K4109">IFERROR(XLOOKUP(G4109,'Tipo de Carga'!A:A,'Tipo de Carga'!B:B))</f>
        <v>Autoabasto</v>
      </c>
      <c r="L4109" s="10">
        <f t="shared" si="2"/>
        <v>7</v>
      </c>
      <c r="M4109" s="10">
        <f t="shared" si="3"/>
        <v>10</v>
      </c>
      <c r="N4109" s="10">
        <f t="shared" si="4"/>
        <v>2</v>
      </c>
      <c r="O4109" s="10" t="str">
        <f t="array" ref="O4109">IFERROR(XLOOKUP(G4109,'Tipo de Carga'!A:A,'Tipo de Carga'!C:C))</f>
        <v>Diesel</v>
      </c>
    </row>
    <row r="4110">
      <c r="A4110" s="16">
        <v>1767.0</v>
      </c>
      <c r="B4110" s="10" t="str">
        <f t="array" ref="B4110">IFERROR(XLOOKUP(A4110,'Asignacion Feb'!A:A,'Asignacion Feb'!C:C))</f>
        <v>Pilgrims Tepo</v>
      </c>
      <c r="C4110" s="10" t="str">
        <f t="array" ref="C4110">IFERROR(XLOOKUP(A4110,'Asignacion Feb'!A:A,'Asignacion Feb'!B:B))</f>
        <v>EC-02</v>
      </c>
      <c r="D4110" s="28">
        <v>45698.0</v>
      </c>
      <c r="E4110" s="16" t="s">
        <v>292</v>
      </c>
      <c r="F4110" s="10" t="str">
        <f t="array" ref="F4110">IFERROR(XLOOKUP(E4110,Operadores!A:A,Operadores!B:B))</f>
        <v>JIMJOR</v>
      </c>
      <c r="G4110" s="16" t="s">
        <v>17</v>
      </c>
      <c r="H4110" s="13">
        <v>19.79799</v>
      </c>
      <c r="I4110" s="18">
        <v>121.0</v>
      </c>
      <c r="J4110" s="15">
        <f t="shared" si="5"/>
        <v>2395.55679</v>
      </c>
      <c r="K4110" s="10" t="str">
        <f t="array" ref="K4110">IFERROR(XLOOKUP(G4110,'Tipo de Carga'!A:A,'Tipo de Carga'!B:B))</f>
        <v>Autoabasto</v>
      </c>
      <c r="L4110" s="10">
        <f t="shared" si="2"/>
        <v>7</v>
      </c>
      <c r="M4110" s="10">
        <f t="shared" si="3"/>
        <v>10</v>
      </c>
      <c r="N4110" s="10">
        <f t="shared" si="4"/>
        <v>2</v>
      </c>
      <c r="O4110" s="10" t="str">
        <f t="array" ref="O4110">IFERROR(XLOOKUP(G4110,'Tipo de Carga'!A:A,'Tipo de Carga'!C:C))</f>
        <v>Diesel</v>
      </c>
    </row>
    <row r="4111">
      <c r="A4111" s="16">
        <v>2028.0</v>
      </c>
      <c r="B4111" s="10" t="str">
        <f t="array" ref="B4111">IFERROR(XLOOKUP(A4111,'Asignacion Feb'!A:A,'Asignacion Feb'!C:C))</f>
        <v>MeLi Dedicado Merida</v>
      </c>
      <c r="C4111" s="10" t="str">
        <f t="array" ref="C4111">IFERROR(XLOOKUP(A4111,'Asignacion Feb'!A:A,'Asignacion Feb'!B:B))</f>
        <v>EC-05</v>
      </c>
      <c r="D4111" s="28">
        <v>45698.0</v>
      </c>
      <c r="E4111" s="16" t="s">
        <v>94</v>
      </c>
      <c r="F4111" s="10" t="str">
        <f t="array" ref="F4111">IFERROR(XLOOKUP(E4111,Operadores!A:A,Operadores!B:B))</f>
        <v>RODALE</v>
      </c>
      <c r="G4111" s="16" t="s">
        <v>17</v>
      </c>
      <c r="H4111" s="13">
        <v>19.79799</v>
      </c>
      <c r="I4111" s="18">
        <v>213.0</v>
      </c>
      <c r="J4111" s="15">
        <f t="shared" si="5"/>
        <v>4216.97187</v>
      </c>
      <c r="K4111" s="10" t="str">
        <f t="array" ref="K4111">IFERROR(XLOOKUP(G4111,'Tipo de Carga'!A:A,'Tipo de Carga'!B:B))</f>
        <v>Autoabasto</v>
      </c>
      <c r="L4111" s="10">
        <f t="shared" si="2"/>
        <v>7</v>
      </c>
      <c r="M4111" s="10">
        <f t="shared" si="3"/>
        <v>10</v>
      </c>
      <c r="N4111" s="10">
        <f t="shared" si="4"/>
        <v>2</v>
      </c>
      <c r="O4111" s="10" t="str">
        <f t="array" ref="O4111">IFERROR(XLOOKUP(G4111,'Tipo de Carga'!A:A,'Tipo de Carga'!C:C))</f>
        <v>Diesel</v>
      </c>
    </row>
    <row r="4112">
      <c r="A4112" s="16">
        <v>1874.0</v>
      </c>
      <c r="B4112" s="10" t="str">
        <f t="array" ref="B4112">IFERROR(XLOOKUP(A4112,'Asignacion Feb'!A:A,'Asignacion Feb'!C:C))</f>
        <v>Circuitos</v>
      </c>
      <c r="C4112" s="10" t="str">
        <f t="array" ref="C4112">IFERROR(XLOOKUP(A4112,'Asignacion Feb'!A:A,'Asignacion Feb'!B:B))</f>
        <v>EC-03</v>
      </c>
      <c r="D4112" s="28">
        <v>45698.0</v>
      </c>
      <c r="E4112" s="16" t="s">
        <v>27</v>
      </c>
      <c r="F4112" s="10" t="str">
        <f t="array" ref="F4112">IFERROR(XLOOKUP(E4112,Operadores!A:A,Operadores!B:B))</f>
        <v>CONMAU</v>
      </c>
      <c r="G4112" s="16" t="s">
        <v>17</v>
      </c>
      <c r="H4112" s="13">
        <v>19.79799</v>
      </c>
      <c r="I4112" s="18">
        <v>624.0</v>
      </c>
      <c r="J4112" s="15">
        <f t="shared" si="5"/>
        <v>12353.94576</v>
      </c>
      <c r="K4112" s="10" t="str">
        <f t="array" ref="K4112">IFERROR(XLOOKUP(G4112,'Tipo de Carga'!A:A,'Tipo de Carga'!B:B))</f>
        <v>Autoabasto</v>
      </c>
      <c r="L4112" s="10">
        <f t="shared" si="2"/>
        <v>7</v>
      </c>
      <c r="M4112" s="10">
        <f t="shared" si="3"/>
        <v>10</v>
      </c>
      <c r="N4112" s="10">
        <f t="shared" si="4"/>
        <v>2</v>
      </c>
      <c r="O4112" s="10" t="str">
        <f t="array" ref="O4112">IFERROR(XLOOKUP(G4112,'Tipo de Carga'!A:A,'Tipo de Carga'!C:C))</f>
        <v>Diesel</v>
      </c>
    </row>
    <row r="4113">
      <c r="A4113" s="16">
        <v>1697.0</v>
      </c>
      <c r="B4113" s="10" t="str">
        <f t="array" ref="B4113">IFERROR(XLOOKUP(A4113,'Asignacion Feb'!A:A,'Asignacion Feb'!C:C))</f>
        <v>Pilgrims Tepo</v>
      </c>
      <c r="C4113" s="10" t="str">
        <f t="array" ref="C4113">IFERROR(XLOOKUP(A4113,'Asignacion Feb'!A:A,'Asignacion Feb'!B:B))</f>
        <v>EC-02</v>
      </c>
      <c r="D4113" s="28">
        <v>45698.0</v>
      </c>
      <c r="E4113" s="16" t="s">
        <v>428</v>
      </c>
      <c r="F4113" s="10" t="str">
        <f t="array" ref="F4113">IFERROR(XLOOKUP(E4113,Operadores!A:A,Operadores!B:B))</f>
        <v>MARADO</v>
      </c>
      <c r="G4113" s="16" t="s">
        <v>17</v>
      </c>
      <c r="H4113" s="13">
        <v>19.79799</v>
      </c>
      <c r="I4113" s="18">
        <v>341.0</v>
      </c>
      <c r="J4113" s="15">
        <f t="shared" si="5"/>
        <v>6751.11459</v>
      </c>
      <c r="K4113" s="10" t="str">
        <f t="array" ref="K4113">IFERROR(XLOOKUP(G4113,'Tipo de Carga'!A:A,'Tipo de Carga'!B:B))</f>
        <v>Autoabasto</v>
      </c>
      <c r="L4113" s="10">
        <f t="shared" si="2"/>
        <v>7</v>
      </c>
      <c r="M4113" s="10">
        <f t="shared" si="3"/>
        <v>10</v>
      </c>
      <c r="N4113" s="10">
        <f t="shared" si="4"/>
        <v>2</v>
      </c>
      <c r="O4113" s="10" t="str">
        <f t="array" ref="O4113">IFERROR(XLOOKUP(G4113,'Tipo de Carga'!A:A,'Tipo de Carga'!C:C))</f>
        <v>Diesel</v>
      </c>
    </row>
    <row r="4114">
      <c r="A4114" s="16">
        <v>1780.0</v>
      </c>
      <c r="B4114" s="10" t="str">
        <f t="array" ref="B4114">IFERROR(XLOOKUP(A4114,'Asignacion Feb'!A:A,'Asignacion Feb'!C:C))</f>
        <v>Pilgrims Tepo</v>
      </c>
      <c r="C4114" s="10" t="str">
        <f t="array" ref="C4114">IFERROR(XLOOKUP(A4114,'Asignacion Feb'!A:A,'Asignacion Feb'!B:B))</f>
        <v>EC-02</v>
      </c>
      <c r="D4114" s="28">
        <v>45698.0</v>
      </c>
      <c r="E4114" s="19" t="s">
        <v>237</v>
      </c>
      <c r="F4114" s="10" t="str">
        <f t="array" ref="F4114">IFERROR(XLOOKUP(E4114,Operadores!A:A,Operadores!B:B))</f>
        <v>SANJES01</v>
      </c>
      <c r="G4114" s="16" t="s">
        <v>17</v>
      </c>
      <c r="H4114" s="13">
        <v>19.79799</v>
      </c>
      <c r="I4114" s="18">
        <v>251.0</v>
      </c>
      <c r="J4114" s="15">
        <f t="shared" si="5"/>
        <v>4969.29549</v>
      </c>
      <c r="K4114" s="10" t="str">
        <f t="array" ref="K4114">IFERROR(XLOOKUP(G4114,'Tipo de Carga'!A:A,'Tipo de Carga'!B:B))</f>
        <v>Autoabasto</v>
      </c>
      <c r="L4114" s="10">
        <f t="shared" si="2"/>
        <v>7</v>
      </c>
      <c r="M4114" s="10">
        <f t="shared" si="3"/>
        <v>10</v>
      </c>
      <c r="N4114" s="10">
        <f t="shared" si="4"/>
        <v>2</v>
      </c>
      <c r="O4114" s="10" t="str">
        <f t="array" ref="O4114">IFERROR(XLOOKUP(G4114,'Tipo de Carga'!A:A,'Tipo de Carga'!C:C))</f>
        <v>Diesel</v>
      </c>
    </row>
    <row r="4115">
      <c r="A4115" s="16">
        <v>1683.0</v>
      </c>
      <c r="B4115" s="10" t="str">
        <f t="array" ref="B4115">IFERROR(XLOOKUP(A4115,'Asignacion Feb'!A:A,'Asignacion Feb'!C:C))</f>
        <v>Pilgrims Tepo</v>
      </c>
      <c r="C4115" s="10" t="str">
        <f t="array" ref="C4115">IFERROR(XLOOKUP(A4115,'Asignacion Feb'!A:A,'Asignacion Feb'!B:B))</f>
        <v>EC-02</v>
      </c>
      <c r="D4115" s="28">
        <v>45698.0</v>
      </c>
      <c r="E4115" s="16" t="s">
        <v>265</v>
      </c>
      <c r="F4115" s="10" t="str">
        <f t="array" ref="F4115">IFERROR(XLOOKUP(E4115,Operadores!A:A,Operadores!B:B))</f>
        <v>LEOJOS</v>
      </c>
      <c r="G4115" s="16" t="s">
        <v>17</v>
      </c>
      <c r="H4115" s="13">
        <v>19.79799</v>
      </c>
      <c r="I4115" s="18">
        <v>60.0</v>
      </c>
      <c r="J4115" s="15">
        <f t="shared" si="5"/>
        <v>1187.8794</v>
      </c>
      <c r="K4115" s="10" t="str">
        <f t="array" ref="K4115">IFERROR(XLOOKUP(G4115,'Tipo de Carga'!A:A,'Tipo de Carga'!B:B))</f>
        <v>Autoabasto</v>
      </c>
      <c r="L4115" s="10">
        <f t="shared" si="2"/>
        <v>7</v>
      </c>
      <c r="M4115" s="10">
        <f t="shared" si="3"/>
        <v>10</v>
      </c>
      <c r="N4115" s="10">
        <f t="shared" si="4"/>
        <v>2</v>
      </c>
      <c r="O4115" s="10" t="str">
        <f t="array" ref="O4115">IFERROR(XLOOKUP(G4115,'Tipo de Carga'!A:A,'Tipo de Carga'!C:C))</f>
        <v>Diesel</v>
      </c>
    </row>
    <row r="4116">
      <c r="A4116" s="16">
        <v>1688.0</v>
      </c>
      <c r="B4116" s="10" t="str">
        <f t="array" ref="B4116">IFERROR(XLOOKUP(A4116,'Asignacion Feb'!A:A,'Asignacion Feb'!C:C))</f>
        <v>Pilgrims Tepo</v>
      </c>
      <c r="C4116" s="10" t="str">
        <f t="array" ref="C4116">IFERROR(XLOOKUP(A4116,'Asignacion Feb'!A:A,'Asignacion Feb'!B:B))</f>
        <v>EC-02</v>
      </c>
      <c r="D4116" s="28">
        <v>45698.0</v>
      </c>
      <c r="E4116" s="16" t="s">
        <v>50</v>
      </c>
      <c r="F4116" s="10" t="str">
        <f t="array" ref="F4116">IFERROR(XLOOKUP(E4116,Operadores!A:A,Operadores!B:B))</f>
        <v>SANJUA07</v>
      </c>
      <c r="G4116" s="16" t="s">
        <v>17</v>
      </c>
      <c r="H4116" s="13">
        <v>19.79799</v>
      </c>
      <c r="I4116" s="18">
        <v>85.0</v>
      </c>
      <c r="J4116" s="15">
        <f t="shared" si="5"/>
        <v>1682.82915</v>
      </c>
      <c r="K4116" s="10" t="str">
        <f t="array" ref="K4116">IFERROR(XLOOKUP(G4116,'Tipo de Carga'!A:A,'Tipo de Carga'!B:B))</f>
        <v>Autoabasto</v>
      </c>
      <c r="L4116" s="10">
        <f t="shared" si="2"/>
        <v>7</v>
      </c>
      <c r="M4116" s="10">
        <f t="shared" si="3"/>
        <v>10</v>
      </c>
      <c r="N4116" s="10">
        <f t="shared" si="4"/>
        <v>2</v>
      </c>
      <c r="O4116" s="10" t="str">
        <f t="array" ref="O4116">IFERROR(XLOOKUP(G4116,'Tipo de Carga'!A:A,'Tipo de Carga'!C:C))</f>
        <v>Diesel</v>
      </c>
    </row>
    <row r="4117">
      <c r="A4117" s="16">
        <v>1731.0</v>
      </c>
      <c r="B4117" s="10" t="str">
        <f t="array" ref="B4117">IFERROR(XLOOKUP(A4117,'Asignacion Feb'!A:A,'Asignacion Feb'!C:C))</f>
        <v>Pilgrims Tepo</v>
      </c>
      <c r="C4117" s="10" t="str">
        <f t="array" ref="C4117">IFERROR(XLOOKUP(A4117,'Asignacion Feb'!A:A,'Asignacion Feb'!B:B))</f>
        <v>EC-02</v>
      </c>
      <c r="D4117" s="28">
        <v>45698.0</v>
      </c>
      <c r="E4117" s="16" t="s">
        <v>153</v>
      </c>
      <c r="F4117" s="10" t="str">
        <f t="array" ref="F4117">IFERROR(XLOOKUP(E4117,Operadores!A:A,Operadores!B:B))</f>
        <v>RAMHEC</v>
      </c>
      <c r="G4117" s="16" t="s">
        <v>17</v>
      </c>
      <c r="H4117" s="13">
        <v>19.79799</v>
      </c>
      <c r="I4117" s="18">
        <v>223.0</v>
      </c>
      <c r="J4117" s="15">
        <f t="shared" si="5"/>
        <v>4414.95177</v>
      </c>
      <c r="K4117" s="10" t="str">
        <f t="array" ref="K4117">IFERROR(XLOOKUP(G4117,'Tipo de Carga'!A:A,'Tipo de Carga'!B:B))</f>
        <v>Autoabasto</v>
      </c>
      <c r="L4117" s="10">
        <f t="shared" si="2"/>
        <v>7</v>
      </c>
      <c r="M4117" s="10">
        <f t="shared" si="3"/>
        <v>10</v>
      </c>
      <c r="N4117" s="10">
        <f t="shared" si="4"/>
        <v>2</v>
      </c>
      <c r="O4117" s="10" t="str">
        <f t="array" ref="O4117">IFERROR(XLOOKUP(G4117,'Tipo de Carga'!A:A,'Tipo de Carga'!C:C))</f>
        <v>Diesel</v>
      </c>
    </row>
    <row r="4118">
      <c r="A4118" s="16">
        <v>2008.0</v>
      </c>
      <c r="B4118" s="10" t="str">
        <f t="array" ref="B4118">IFERROR(XLOOKUP(A4118,'Asignacion Feb'!A:A,'Asignacion Feb'!C:C))</f>
        <v>MeLi Dedicado Merida</v>
      </c>
      <c r="C4118" s="10" t="str">
        <f t="array" ref="C4118">IFERROR(XLOOKUP(A4118,'Asignacion Feb'!A:A,'Asignacion Feb'!B:B))</f>
        <v>EC-05</v>
      </c>
      <c r="D4118" s="28">
        <v>45698.0</v>
      </c>
      <c r="E4118" s="16" t="s">
        <v>394</v>
      </c>
      <c r="F4118" s="10" t="str">
        <f t="array" ref="F4118">IFERROR(XLOOKUP(E4118,Operadores!A:A,Operadores!B:B))</f>
        <v>CADCAR</v>
      </c>
      <c r="G4118" s="16" t="s">
        <v>17</v>
      </c>
      <c r="H4118" s="13">
        <v>19.79799</v>
      </c>
      <c r="I4118" s="18">
        <v>299.0</v>
      </c>
      <c r="J4118" s="15">
        <f t="shared" si="5"/>
        <v>5919.59901</v>
      </c>
      <c r="K4118" s="10" t="str">
        <f t="array" ref="K4118">IFERROR(XLOOKUP(G4118,'Tipo de Carga'!A:A,'Tipo de Carga'!B:B))</f>
        <v>Autoabasto</v>
      </c>
      <c r="L4118" s="10">
        <f t="shared" si="2"/>
        <v>7</v>
      </c>
      <c r="M4118" s="10">
        <f t="shared" si="3"/>
        <v>10</v>
      </c>
      <c r="N4118" s="10">
        <f t="shared" si="4"/>
        <v>2</v>
      </c>
      <c r="O4118" s="10" t="str">
        <f t="array" ref="O4118">IFERROR(XLOOKUP(G4118,'Tipo de Carga'!A:A,'Tipo de Carga'!C:C))</f>
        <v>Diesel</v>
      </c>
    </row>
    <row r="4119">
      <c r="A4119" s="16">
        <v>1754.0</v>
      </c>
      <c r="B4119" s="10" t="str">
        <f t="array" ref="B4119">IFERROR(XLOOKUP(A4119,'Asignacion Feb'!A:A,'Asignacion Feb'!C:C))</f>
        <v>Pilgrims Tepo</v>
      </c>
      <c r="C4119" s="10" t="str">
        <f t="array" ref="C4119">IFERROR(XLOOKUP(A4119,'Asignacion Feb'!A:A,'Asignacion Feb'!B:B))</f>
        <v>EC-02</v>
      </c>
      <c r="D4119" s="28">
        <v>45698.0</v>
      </c>
      <c r="E4119" s="16" t="s">
        <v>122</v>
      </c>
      <c r="F4119" s="10" t="str">
        <f t="array" ref="F4119">IFERROR(XLOOKUP(E4119,Operadores!A:A,Operadores!B:B))</f>
        <v>SANCAR01</v>
      </c>
      <c r="G4119" s="16" t="s">
        <v>17</v>
      </c>
      <c r="H4119" s="13">
        <v>19.79799</v>
      </c>
      <c r="I4119" s="18">
        <v>14.0</v>
      </c>
      <c r="J4119" s="15">
        <f t="shared" si="5"/>
        <v>277.17186</v>
      </c>
      <c r="K4119" s="10" t="str">
        <f t="array" ref="K4119">IFERROR(XLOOKUP(G4119,'Tipo de Carga'!A:A,'Tipo de Carga'!B:B))</f>
        <v>Autoabasto</v>
      </c>
      <c r="L4119" s="10">
        <f t="shared" si="2"/>
        <v>7</v>
      </c>
      <c r="M4119" s="10">
        <f t="shared" si="3"/>
        <v>10</v>
      </c>
      <c r="N4119" s="10">
        <f t="shared" si="4"/>
        <v>2</v>
      </c>
      <c r="O4119" s="10" t="str">
        <f t="array" ref="O4119">IFERROR(XLOOKUP(G4119,'Tipo de Carga'!A:A,'Tipo de Carga'!C:C))</f>
        <v>Diesel</v>
      </c>
    </row>
    <row r="4120">
      <c r="A4120" s="16">
        <v>1754.0</v>
      </c>
      <c r="B4120" s="10" t="str">
        <f t="array" ref="B4120">IFERROR(XLOOKUP(A4120,'Asignacion Feb'!A:A,'Asignacion Feb'!C:C))</f>
        <v>Pilgrims Tepo</v>
      </c>
      <c r="C4120" s="10" t="str">
        <f t="array" ref="C4120">IFERROR(XLOOKUP(A4120,'Asignacion Feb'!A:A,'Asignacion Feb'!B:B))</f>
        <v>EC-02</v>
      </c>
      <c r="D4120" s="28">
        <v>45698.0</v>
      </c>
      <c r="E4120" s="16" t="s">
        <v>122</v>
      </c>
      <c r="F4120" s="10" t="str">
        <f t="array" ref="F4120">IFERROR(XLOOKUP(E4120,Operadores!A:A,Operadores!B:B))</f>
        <v>SANCAR01</v>
      </c>
      <c r="G4120" s="16" t="s">
        <v>17</v>
      </c>
      <c r="H4120" s="13">
        <v>19.79799</v>
      </c>
      <c r="I4120" s="18">
        <v>61.0</v>
      </c>
      <c r="J4120" s="15">
        <f t="shared" si="5"/>
        <v>1207.67739</v>
      </c>
      <c r="K4120" s="10" t="str">
        <f t="array" ref="K4120">IFERROR(XLOOKUP(G4120,'Tipo de Carga'!A:A,'Tipo de Carga'!B:B))</f>
        <v>Autoabasto</v>
      </c>
      <c r="L4120" s="10">
        <f t="shared" si="2"/>
        <v>7</v>
      </c>
      <c r="M4120" s="10">
        <f t="shared" si="3"/>
        <v>10</v>
      </c>
      <c r="N4120" s="10">
        <f t="shared" si="4"/>
        <v>2</v>
      </c>
      <c r="O4120" s="10" t="str">
        <f t="array" ref="O4120">IFERROR(XLOOKUP(G4120,'Tipo de Carga'!A:A,'Tipo de Carga'!C:C))</f>
        <v>Diesel</v>
      </c>
    </row>
    <row r="4121">
      <c r="A4121" s="16">
        <v>2058.0</v>
      </c>
      <c r="B4121" s="10" t="str">
        <f t="array" ref="B4121">IFERROR(XLOOKUP(A4121,'Asignacion Feb'!A:A,'Asignacion Feb'!C:C))</f>
        <v>Peñafiel Tecamac</v>
      </c>
      <c r="C4121" s="10" t="str">
        <f t="array" ref="C4121">IFERROR(XLOOKUP(A4121,'Asignacion Feb'!A:A,'Asignacion Feb'!B:B))</f>
        <v>EC-02</v>
      </c>
      <c r="D4121" s="28">
        <v>45698.0</v>
      </c>
      <c r="E4121" s="16" t="s">
        <v>398</v>
      </c>
      <c r="F4121" s="10" t="str">
        <f t="array" ref="F4121">IFERROR(XLOOKUP(E4121,Operadores!A:A,Operadores!B:B))</f>
        <v>PERJU04</v>
      </c>
      <c r="G4121" s="16" t="s">
        <v>17</v>
      </c>
      <c r="H4121" s="13">
        <v>19.7979899999999</v>
      </c>
      <c r="I4121" s="18">
        <v>532.0</v>
      </c>
      <c r="J4121" s="15">
        <f t="shared" si="5"/>
        <v>10532.53068</v>
      </c>
      <c r="K4121" s="10" t="str">
        <f t="array" ref="K4121">IFERROR(XLOOKUP(G4121,'Tipo de Carga'!A:A,'Tipo de Carga'!B:B))</f>
        <v>Autoabasto</v>
      </c>
      <c r="L4121" s="10">
        <f t="shared" si="2"/>
        <v>7</v>
      </c>
      <c r="M4121" s="10">
        <f t="shared" si="3"/>
        <v>10</v>
      </c>
      <c r="N4121" s="10">
        <f t="shared" si="4"/>
        <v>2</v>
      </c>
      <c r="O4121" s="10" t="str">
        <f t="array" ref="O4121">IFERROR(XLOOKUP(G4121,'Tipo de Carga'!A:A,'Tipo de Carga'!C:C))</f>
        <v>Diesel</v>
      </c>
    </row>
    <row r="4122">
      <c r="A4122" s="16">
        <v>1946.0</v>
      </c>
      <c r="B4122" s="10" t="str">
        <f t="array" ref="B4122">IFERROR(XLOOKUP(A4122,'Asignacion Feb'!A:A,'Asignacion Feb'!C:C))</f>
        <v>MeLi asignado SD</v>
      </c>
      <c r="C4122" s="10" t="str">
        <f t="array" ref="C4122">IFERROR(XLOOKUP(A4122,'Asignacion Feb'!A:A,'Asignacion Feb'!B:B))</f>
        <v>EC-05</v>
      </c>
      <c r="D4122" s="28">
        <v>45698.0</v>
      </c>
      <c r="E4122" s="16" t="s">
        <v>192</v>
      </c>
      <c r="F4122" s="10" t="str">
        <f t="array" ref="F4122">IFERROR(XLOOKUP(E4122,Operadores!A:A,Operadores!B:B))</f>
        <v>MARARM</v>
      </c>
      <c r="G4122" s="16" t="s">
        <v>17</v>
      </c>
      <c r="H4122" s="13">
        <v>19.7979899999999</v>
      </c>
      <c r="I4122" s="18">
        <v>316.0</v>
      </c>
      <c r="J4122" s="15">
        <f t="shared" si="5"/>
        <v>6256.16484</v>
      </c>
      <c r="K4122" s="10" t="str">
        <f t="array" ref="K4122">IFERROR(XLOOKUP(G4122,'Tipo de Carga'!A:A,'Tipo de Carga'!B:B))</f>
        <v>Autoabasto</v>
      </c>
      <c r="L4122" s="10">
        <f t="shared" si="2"/>
        <v>7</v>
      </c>
      <c r="M4122" s="10">
        <f t="shared" si="3"/>
        <v>10</v>
      </c>
      <c r="N4122" s="10">
        <f t="shared" si="4"/>
        <v>2</v>
      </c>
      <c r="O4122" s="10" t="str">
        <f t="array" ref="O4122">IFERROR(XLOOKUP(G4122,'Tipo de Carga'!A:A,'Tipo de Carga'!C:C))</f>
        <v>Diesel</v>
      </c>
    </row>
    <row r="4123">
      <c r="A4123" s="16">
        <v>1932.0</v>
      </c>
      <c r="B4123" s="10" t="str">
        <f t="array" ref="B4123">IFERROR(XLOOKUP(A4123,'Asignacion Feb'!A:A,'Asignacion Feb'!C:C))</f>
        <v>Circuitos</v>
      </c>
      <c r="C4123" s="10" t="str">
        <f t="array" ref="C4123">IFERROR(XLOOKUP(A4123,'Asignacion Feb'!A:A,'Asignacion Feb'!B:B))</f>
        <v>EC-03</v>
      </c>
      <c r="D4123" s="28">
        <v>45698.0</v>
      </c>
      <c r="E4123" s="16" t="s">
        <v>151</v>
      </c>
      <c r="F4123" s="10" t="str">
        <f t="array" ref="F4123">IFERROR(XLOOKUP(E4123,Operadores!A:A,Operadores!B:B))</f>
        <v>FERRI</v>
      </c>
      <c r="G4123" s="16" t="s">
        <v>17</v>
      </c>
      <c r="H4123" s="13">
        <v>19.7979899999999</v>
      </c>
      <c r="I4123" s="18">
        <v>14.0</v>
      </c>
      <c r="J4123" s="15">
        <f t="shared" si="5"/>
        <v>277.17186</v>
      </c>
      <c r="K4123" s="10" t="str">
        <f t="array" ref="K4123">IFERROR(XLOOKUP(G4123,'Tipo de Carga'!A:A,'Tipo de Carga'!B:B))</f>
        <v>Autoabasto</v>
      </c>
      <c r="L4123" s="10">
        <f t="shared" si="2"/>
        <v>7</v>
      </c>
      <c r="M4123" s="10">
        <f t="shared" si="3"/>
        <v>10</v>
      </c>
      <c r="N4123" s="10">
        <f t="shared" si="4"/>
        <v>2</v>
      </c>
      <c r="O4123" s="10" t="str">
        <f t="array" ref="O4123">IFERROR(XLOOKUP(G4123,'Tipo de Carga'!A:A,'Tipo de Carga'!C:C))</f>
        <v>Diesel</v>
      </c>
    </row>
    <row r="4124">
      <c r="A4124" s="16">
        <v>1689.0</v>
      </c>
      <c r="B4124" s="10" t="str">
        <f t="array" ref="B4124">IFERROR(XLOOKUP(A4124,'Asignacion Feb'!A:A,'Asignacion Feb'!C:C))</f>
        <v>Pilgrims Tepo</v>
      </c>
      <c r="C4124" s="10" t="str">
        <f t="array" ref="C4124">IFERROR(XLOOKUP(A4124,'Asignacion Feb'!A:A,'Asignacion Feb'!B:B))</f>
        <v>EC-02</v>
      </c>
      <c r="D4124" s="28">
        <v>45698.0</v>
      </c>
      <c r="E4124" s="16" t="s">
        <v>24</v>
      </c>
      <c r="F4124" s="10" t="str">
        <f t="array" ref="F4124">IFERROR(XLOOKUP(E4124,Operadores!A:A,Operadores!B:B))</f>
        <v>OROEDU</v>
      </c>
      <c r="G4124" s="16" t="s">
        <v>17</v>
      </c>
      <c r="H4124" s="13">
        <v>19.7979899999999</v>
      </c>
      <c r="I4124" s="18">
        <v>284.0</v>
      </c>
      <c r="J4124" s="15">
        <f t="shared" si="5"/>
        <v>5622.62916</v>
      </c>
      <c r="K4124" s="10" t="str">
        <f t="array" ref="K4124">IFERROR(XLOOKUP(G4124,'Tipo de Carga'!A:A,'Tipo de Carga'!B:B))</f>
        <v>Autoabasto</v>
      </c>
      <c r="L4124" s="10">
        <f t="shared" si="2"/>
        <v>7</v>
      </c>
      <c r="M4124" s="10">
        <f t="shared" si="3"/>
        <v>10</v>
      </c>
      <c r="N4124" s="10">
        <f t="shared" si="4"/>
        <v>2</v>
      </c>
      <c r="O4124" s="10" t="str">
        <f t="array" ref="O4124">IFERROR(XLOOKUP(G4124,'Tipo de Carga'!A:A,'Tipo de Carga'!C:C))</f>
        <v>Diesel</v>
      </c>
    </row>
    <row r="4125">
      <c r="A4125" s="16">
        <v>1809.0</v>
      </c>
      <c r="B4125" s="10" t="str">
        <f t="array" ref="B4125">IFERROR(XLOOKUP(A4125,'Asignacion Feb'!A:A,'Asignacion Feb'!C:C))</f>
        <v>Full Liver</v>
      </c>
      <c r="C4125" s="10" t="str">
        <f t="array" ref="C4125">IFERROR(XLOOKUP(A4125,'Asignacion Feb'!A:A,'Asignacion Feb'!B:B))</f>
        <v>EC-01</v>
      </c>
      <c r="D4125" s="28">
        <v>45698.0</v>
      </c>
      <c r="E4125" s="16" t="s">
        <v>26</v>
      </c>
      <c r="F4125" s="10" t="str">
        <f t="array" ref="F4125">IFERROR(XLOOKUP(E4125,Operadores!A:A,Operadores!B:B))</f>
        <v>DEJJOS</v>
      </c>
      <c r="G4125" s="16" t="s">
        <v>17</v>
      </c>
      <c r="H4125" s="13">
        <v>19.7979899999999</v>
      </c>
      <c r="I4125" s="18">
        <v>871.0</v>
      </c>
      <c r="J4125" s="15">
        <f t="shared" si="5"/>
        <v>17244.04929</v>
      </c>
      <c r="K4125" s="10" t="str">
        <f t="array" ref="K4125">IFERROR(XLOOKUP(G4125,'Tipo de Carga'!A:A,'Tipo de Carga'!B:B))</f>
        <v>Autoabasto</v>
      </c>
      <c r="L4125" s="10">
        <f t="shared" si="2"/>
        <v>7</v>
      </c>
      <c r="M4125" s="10">
        <f t="shared" si="3"/>
        <v>10</v>
      </c>
      <c r="N4125" s="10">
        <f t="shared" si="4"/>
        <v>2</v>
      </c>
      <c r="O4125" s="10" t="str">
        <f t="array" ref="O4125">IFERROR(XLOOKUP(G4125,'Tipo de Carga'!A:A,'Tipo de Carga'!C:C))</f>
        <v>Diesel</v>
      </c>
    </row>
    <row r="4126">
      <c r="A4126" s="16">
        <v>1932.0</v>
      </c>
      <c r="B4126" s="10" t="str">
        <f t="array" ref="B4126">IFERROR(XLOOKUP(A4126,'Asignacion Feb'!A:A,'Asignacion Feb'!C:C))</f>
        <v>Circuitos</v>
      </c>
      <c r="C4126" s="10" t="str">
        <f t="array" ref="C4126">IFERROR(XLOOKUP(A4126,'Asignacion Feb'!A:A,'Asignacion Feb'!B:B))</f>
        <v>EC-03</v>
      </c>
      <c r="D4126" s="28">
        <v>45698.0</v>
      </c>
      <c r="E4126" s="16" t="s">
        <v>151</v>
      </c>
      <c r="F4126" s="10" t="str">
        <f t="array" ref="F4126">IFERROR(XLOOKUP(E4126,Operadores!A:A,Operadores!B:B))</f>
        <v>FERRI</v>
      </c>
      <c r="G4126" s="16" t="s">
        <v>17</v>
      </c>
      <c r="H4126" s="13">
        <v>19.7979899999999</v>
      </c>
      <c r="I4126" s="18">
        <v>105.0</v>
      </c>
      <c r="J4126" s="15">
        <f t="shared" si="5"/>
        <v>2078.78895</v>
      </c>
      <c r="K4126" s="10" t="str">
        <f t="array" ref="K4126">IFERROR(XLOOKUP(G4126,'Tipo de Carga'!A:A,'Tipo de Carga'!B:B))</f>
        <v>Autoabasto</v>
      </c>
      <c r="L4126" s="10">
        <f t="shared" si="2"/>
        <v>7</v>
      </c>
      <c r="M4126" s="10">
        <f t="shared" si="3"/>
        <v>10</v>
      </c>
      <c r="N4126" s="10">
        <f t="shared" si="4"/>
        <v>2</v>
      </c>
      <c r="O4126" s="10" t="str">
        <f t="array" ref="O4126">IFERROR(XLOOKUP(G4126,'Tipo de Carga'!A:A,'Tipo de Carga'!C:C))</f>
        <v>Diesel</v>
      </c>
    </row>
    <row r="4127">
      <c r="A4127" s="16">
        <v>1935.0</v>
      </c>
      <c r="B4127" s="10" t="str">
        <f t="array" ref="B4127">IFERROR(XLOOKUP(A4127,'Asignacion Feb'!A:A,'Asignacion Feb'!C:C))</f>
        <v>Patieros sucursal</v>
      </c>
      <c r="C4127" s="10" t="str">
        <f t="array" ref="C4127">IFERROR(XLOOKUP(A4127,'Asignacion Feb'!A:A,'Asignacion Feb'!B:B))</f>
        <v>EC-03</v>
      </c>
      <c r="D4127" s="28">
        <v>45698.0</v>
      </c>
      <c r="E4127" s="16" t="s">
        <v>130</v>
      </c>
      <c r="F4127" s="10" t="str">
        <f t="array" ref="F4127">IFERROR(XLOOKUP(E4127,Operadores!A:A,Operadores!B:B))</f>
        <v>RODMA</v>
      </c>
      <c r="G4127" s="16" t="s">
        <v>17</v>
      </c>
      <c r="H4127" s="13">
        <v>19.7979899999999</v>
      </c>
      <c r="I4127" s="18">
        <v>471.0</v>
      </c>
      <c r="J4127" s="15">
        <f t="shared" si="5"/>
        <v>9324.85329</v>
      </c>
      <c r="K4127" s="10" t="str">
        <f t="array" ref="K4127">IFERROR(XLOOKUP(G4127,'Tipo de Carga'!A:A,'Tipo de Carga'!B:B))</f>
        <v>Autoabasto</v>
      </c>
      <c r="L4127" s="10">
        <f t="shared" si="2"/>
        <v>7</v>
      </c>
      <c r="M4127" s="10">
        <f t="shared" si="3"/>
        <v>10</v>
      </c>
      <c r="N4127" s="10">
        <f t="shared" si="4"/>
        <v>2</v>
      </c>
      <c r="O4127" s="10" t="str">
        <f t="array" ref="O4127">IFERROR(XLOOKUP(G4127,'Tipo de Carga'!A:A,'Tipo de Carga'!C:C))</f>
        <v>Diesel</v>
      </c>
    </row>
    <row r="4128">
      <c r="A4128" s="16">
        <v>2006.0</v>
      </c>
      <c r="B4128" s="10" t="str">
        <f t="array" ref="B4128">IFERROR(XLOOKUP(A4128,'Asignacion Feb'!A:A,'Asignacion Feb'!C:C))</f>
        <v>MeLi Dedicado Merida</v>
      </c>
      <c r="C4128" s="10" t="str">
        <f t="array" ref="C4128">IFERROR(XLOOKUP(A4128,'Asignacion Feb'!A:A,'Asignacion Feb'!B:B))</f>
        <v>EC-05</v>
      </c>
      <c r="D4128" s="28">
        <v>45698.0</v>
      </c>
      <c r="E4128" s="16" t="s">
        <v>452</v>
      </c>
      <c r="F4128" s="10" t="str">
        <f t="array" ref="F4128">IFERROR(XLOOKUP(E4128,Operadores!A:A,Operadores!B:B))</f>
        <v>GARMAR02</v>
      </c>
      <c r="G4128" s="16" t="s">
        <v>17</v>
      </c>
      <c r="H4128" s="13">
        <v>19.7979899999999</v>
      </c>
      <c r="I4128" s="18">
        <v>264.0</v>
      </c>
      <c r="J4128" s="15">
        <f t="shared" si="5"/>
        <v>5226.66936</v>
      </c>
      <c r="K4128" s="10" t="str">
        <f t="array" ref="K4128">IFERROR(XLOOKUP(G4128,'Tipo de Carga'!A:A,'Tipo de Carga'!B:B))</f>
        <v>Autoabasto</v>
      </c>
      <c r="L4128" s="10">
        <f t="shared" si="2"/>
        <v>7</v>
      </c>
      <c r="M4128" s="10">
        <f t="shared" si="3"/>
        <v>10</v>
      </c>
      <c r="N4128" s="10">
        <f t="shared" si="4"/>
        <v>2</v>
      </c>
      <c r="O4128" s="10" t="str">
        <f t="array" ref="O4128">IFERROR(XLOOKUP(G4128,'Tipo de Carga'!A:A,'Tipo de Carga'!C:C))</f>
        <v>Diesel</v>
      </c>
    </row>
    <row r="4129">
      <c r="A4129" s="16">
        <v>1757.0</v>
      </c>
      <c r="B4129" s="10" t="str">
        <f t="array" ref="B4129">IFERROR(XLOOKUP(A4129,'Asignacion Feb'!A:A,'Asignacion Feb'!C:C))</f>
        <v>Pilgrims Tepo</v>
      </c>
      <c r="C4129" s="10" t="str">
        <f t="array" ref="C4129">IFERROR(XLOOKUP(A4129,'Asignacion Feb'!A:A,'Asignacion Feb'!B:B))</f>
        <v>EC-02</v>
      </c>
      <c r="D4129" s="28">
        <v>45698.0</v>
      </c>
      <c r="E4129" s="16" t="s">
        <v>193</v>
      </c>
      <c r="F4129" s="10" t="str">
        <f t="array" ref="F4129">IFERROR(XLOOKUP(E4129,Operadores!A:A,Operadores!B:B))</f>
        <v>MARMIG</v>
      </c>
      <c r="G4129" s="16" t="s">
        <v>17</v>
      </c>
      <c r="H4129" s="13">
        <v>19.7979899999999</v>
      </c>
      <c r="I4129" s="18">
        <v>105.0</v>
      </c>
      <c r="J4129" s="15">
        <f t="shared" si="5"/>
        <v>2078.78895</v>
      </c>
      <c r="K4129" s="10" t="str">
        <f t="array" ref="K4129">IFERROR(XLOOKUP(G4129,'Tipo de Carga'!A:A,'Tipo de Carga'!B:B))</f>
        <v>Autoabasto</v>
      </c>
      <c r="L4129" s="10">
        <f t="shared" si="2"/>
        <v>7</v>
      </c>
      <c r="M4129" s="10">
        <f t="shared" si="3"/>
        <v>10</v>
      </c>
      <c r="N4129" s="10">
        <f t="shared" si="4"/>
        <v>2</v>
      </c>
      <c r="O4129" s="10" t="str">
        <f t="array" ref="O4129">IFERROR(XLOOKUP(G4129,'Tipo de Carga'!A:A,'Tipo de Carga'!C:C))</f>
        <v>Diesel</v>
      </c>
    </row>
    <row r="4130">
      <c r="A4130" s="16">
        <v>2019.0</v>
      </c>
      <c r="B4130" s="10" t="str">
        <f t="array" ref="B4130">IFERROR(XLOOKUP(A4130,'Asignacion Feb'!A:A,'Asignacion Feb'!C:C))</f>
        <v>MeLi Asignado TD</v>
      </c>
      <c r="C4130" s="10" t="str">
        <f t="array" ref="C4130">IFERROR(XLOOKUP(A4130,'Asignacion Feb'!A:A,'Asignacion Feb'!B:B))</f>
        <v>EC-05</v>
      </c>
      <c r="D4130" s="28">
        <v>45698.0</v>
      </c>
      <c r="E4130" s="16" t="s">
        <v>241</v>
      </c>
      <c r="F4130" s="10" t="str">
        <f t="array" ref="F4130">IFERROR(XLOOKUP(E4130,Operadores!A:A,Operadores!B:B))</f>
        <v>GALRAY</v>
      </c>
      <c r="G4130" s="16" t="s">
        <v>17</v>
      </c>
      <c r="H4130" s="13">
        <v>19.7979899999999</v>
      </c>
      <c r="I4130" s="18">
        <v>567.0</v>
      </c>
      <c r="J4130" s="15">
        <f t="shared" si="5"/>
        <v>11225.46033</v>
      </c>
      <c r="K4130" s="10" t="str">
        <f t="array" ref="K4130">IFERROR(XLOOKUP(G4130,'Tipo de Carga'!A:A,'Tipo de Carga'!B:B))</f>
        <v>Autoabasto</v>
      </c>
      <c r="L4130" s="10">
        <f t="shared" si="2"/>
        <v>7</v>
      </c>
      <c r="M4130" s="10">
        <f t="shared" si="3"/>
        <v>10</v>
      </c>
      <c r="N4130" s="10">
        <f t="shared" si="4"/>
        <v>2</v>
      </c>
      <c r="O4130" s="10" t="str">
        <f t="array" ref="O4130">IFERROR(XLOOKUP(G4130,'Tipo de Carga'!A:A,'Tipo de Carga'!C:C))</f>
        <v>Diesel</v>
      </c>
    </row>
    <row r="4131">
      <c r="A4131" s="16">
        <v>1931.0</v>
      </c>
      <c r="B4131" s="10" t="str">
        <f t="array" ref="B4131">IFERROR(XLOOKUP(A4131,'Asignacion Feb'!A:A,'Asignacion Feb'!C:C))</f>
        <v>Circuitos</v>
      </c>
      <c r="C4131" s="10" t="str">
        <f t="array" ref="C4131">IFERROR(XLOOKUP(A4131,'Asignacion Feb'!A:A,'Asignacion Feb'!B:B))</f>
        <v>EC-03</v>
      </c>
      <c r="D4131" s="28">
        <v>45698.0</v>
      </c>
      <c r="E4131" s="16" t="s">
        <v>279</v>
      </c>
      <c r="F4131" s="10" t="str">
        <f t="array" ref="F4131">IFERROR(XLOOKUP(E4131,Operadores!A:A,Operadores!B:B))</f>
        <v>ARBJO</v>
      </c>
      <c r="G4131" s="16" t="s">
        <v>17</v>
      </c>
      <c r="H4131" s="13">
        <v>19.7979899999999</v>
      </c>
      <c r="I4131" s="18">
        <v>466.0</v>
      </c>
      <c r="J4131" s="15">
        <f t="shared" si="5"/>
        <v>9225.86334</v>
      </c>
      <c r="K4131" s="10" t="str">
        <f t="array" ref="K4131">IFERROR(XLOOKUP(G4131,'Tipo de Carga'!A:A,'Tipo de Carga'!B:B))</f>
        <v>Autoabasto</v>
      </c>
      <c r="L4131" s="10">
        <f t="shared" si="2"/>
        <v>7</v>
      </c>
      <c r="M4131" s="10">
        <f t="shared" si="3"/>
        <v>10</v>
      </c>
      <c r="N4131" s="10">
        <f t="shared" si="4"/>
        <v>2</v>
      </c>
      <c r="O4131" s="10" t="str">
        <f t="array" ref="O4131">IFERROR(XLOOKUP(G4131,'Tipo de Carga'!A:A,'Tipo de Carga'!C:C))</f>
        <v>Diesel</v>
      </c>
    </row>
    <row r="4132">
      <c r="A4132" s="16">
        <v>2046.0</v>
      </c>
      <c r="B4132" s="10" t="str">
        <f t="array" ref="B4132">IFERROR(XLOOKUP(A4132,'Asignacion Feb'!A:A,'Asignacion Feb'!C:C))</f>
        <v>Liverpool Local</v>
      </c>
      <c r="C4132" s="10" t="str">
        <f t="array" ref="C4132">IFERROR(XLOOKUP(A4132,'Asignacion Feb'!A:A,'Asignacion Feb'!B:B))</f>
        <v>EC-01</v>
      </c>
      <c r="D4132" s="28">
        <v>45698.0</v>
      </c>
      <c r="E4132" s="16" t="s">
        <v>364</v>
      </c>
      <c r="F4132" s="10" t="str">
        <f t="array" ref="F4132">IFERROR(XLOOKUP(E4132,Operadores!A:A,Operadores!B:B))</f>
        <v>ORTROB</v>
      </c>
      <c r="G4132" s="16" t="s">
        <v>17</v>
      </c>
      <c r="H4132" s="13">
        <v>19.7979899999999</v>
      </c>
      <c r="I4132" s="18">
        <v>553.0</v>
      </c>
      <c r="J4132" s="15">
        <f t="shared" si="5"/>
        <v>10948.28847</v>
      </c>
      <c r="K4132" s="10" t="str">
        <f t="array" ref="K4132">IFERROR(XLOOKUP(G4132,'Tipo de Carga'!A:A,'Tipo de Carga'!B:B))</f>
        <v>Autoabasto</v>
      </c>
      <c r="L4132" s="10">
        <f t="shared" si="2"/>
        <v>7</v>
      </c>
      <c r="M4132" s="10">
        <f t="shared" si="3"/>
        <v>10</v>
      </c>
      <c r="N4132" s="10">
        <f t="shared" si="4"/>
        <v>2</v>
      </c>
      <c r="O4132" s="10" t="str">
        <f t="array" ref="O4132">IFERROR(XLOOKUP(G4132,'Tipo de Carga'!A:A,'Tipo de Carga'!C:C))</f>
        <v>Diesel</v>
      </c>
    </row>
    <row r="4133">
      <c r="A4133" s="16">
        <v>1741.0</v>
      </c>
      <c r="B4133" s="10" t="str">
        <f t="array" ref="B4133">IFERROR(XLOOKUP(A4133,'Asignacion Feb'!A:A,'Asignacion Feb'!C:C))</f>
        <v>Hisense</v>
      </c>
      <c r="C4133" s="10" t="str">
        <f t="array" ref="C4133">IFERROR(XLOOKUP(A4133,'Asignacion Feb'!A:A,'Asignacion Feb'!B:B))</f>
        <v>EC-02</v>
      </c>
      <c r="D4133" s="28">
        <v>45698.0</v>
      </c>
      <c r="E4133" s="16" t="s">
        <v>117</v>
      </c>
      <c r="F4133" s="10" t="str">
        <f t="array" ref="F4133">IFERROR(XLOOKUP(E4133,Operadores!A:A,Operadores!B:B))</f>
        <v>GALSA</v>
      </c>
      <c r="G4133" s="16" t="s">
        <v>17</v>
      </c>
      <c r="H4133" s="13">
        <v>19.7979899999999</v>
      </c>
      <c r="I4133" s="18">
        <v>186.0</v>
      </c>
      <c r="J4133" s="15">
        <f t="shared" si="5"/>
        <v>3682.42614</v>
      </c>
      <c r="K4133" s="10" t="str">
        <f t="array" ref="K4133">IFERROR(XLOOKUP(G4133,'Tipo de Carga'!A:A,'Tipo de Carga'!B:B))</f>
        <v>Autoabasto</v>
      </c>
      <c r="L4133" s="10">
        <f t="shared" si="2"/>
        <v>7</v>
      </c>
      <c r="M4133" s="10">
        <f t="shared" si="3"/>
        <v>10</v>
      </c>
      <c r="N4133" s="10">
        <f t="shared" si="4"/>
        <v>2</v>
      </c>
      <c r="O4133" s="10" t="str">
        <f t="array" ref="O4133">IFERROR(XLOOKUP(G4133,'Tipo de Carga'!A:A,'Tipo de Carga'!C:C))</f>
        <v>Diesel</v>
      </c>
    </row>
    <row r="4134">
      <c r="A4134" s="16">
        <v>2021.0</v>
      </c>
      <c r="B4134" s="10" t="str">
        <f t="array" ref="B4134">IFERROR(XLOOKUP(A4134,'Asignacion Feb'!A:A,'Asignacion Feb'!C:C))</f>
        <v>MeLi Dedicado Merida</v>
      </c>
      <c r="C4134" s="10" t="str">
        <f t="array" ref="C4134">IFERROR(XLOOKUP(A4134,'Asignacion Feb'!A:A,'Asignacion Feb'!B:B))</f>
        <v>EC-05</v>
      </c>
      <c r="D4134" s="28">
        <v>45698.0</v>
      </c>
      <c r="E4134" s="16" t="s">
        <v>403</v>
      </c>
      <c r="F4134" s="10" t="str">
        <f t="array" ref="F4134">IFERROR(XLOOKUP(E4134,Operadores!A:A,Operadores!B:B))</f>
        <v>ORTVIC</v>
      </c>
      <c r="G4134" s="16" t="s">
        <v>17</v>
      </c>
      <c r="H4134" s="13">
        <v>19.7979899999999</v>
      </c>
      <c r="I4134" s="18">
        <v>281.0</v>
      </c>
      <c r="J4134" s="15">
        <f t="shared" si="5"/>
        <v>5563.23519</v>
      </c>
      <c r="K4134" s="10" t="str">
        <f t="array" ref="K4134">IFERROR(XLOOKUP(G4134,'Tipo de Carga'!A:A,'Tipo de Carga'!B:B))</f>
        <v>Autoabasto</v>
      </c>
      <c r="L4134" s="10">
        <f t="shared" si="2"/>
        <v>7</v>
      </c>
      <c r="M4134" s="10">
        <f t="shared" si="3"/>
        <v>10</v>
      </c>
      <c r="N4134" s="10">
        <f t="shared" si="4"/>
        <v>2</v>
      </c>
      <c r="O4134" s="10" t="str">
        <f t="array" ref="O4134">IFERROR(XLOOKUP(G4134,'Tipo de Carga'!A:A,'Tipo de Carga'!C:C))</f>
        <v>Diesel</v>
      </c>
    </row>
    <row r="4135">
      <c r="A4135" s="16">
        <v>1866.0</v>
      </c>
      <c r="B4135" s="10" t="str">
        <f t="array" ref="B4135">IFERROR(XLOOKUP(A4135,'Asignacion Feb'!A:A,'Asignacion Feb'!C:C))</f>
        <v>Pilgrims Tepo</v>
      </c>
      <c r="C4135" s="10" t="str">
        <f t="array" ref="C4135">IFERROR(XLOOKUP(A4135,'Asignacion Feb'!A:A,'Asignacion Feb'!B:B))</f>
        <v>EC-02</v>
      </c>
      <c r="D4135" s="28">
        <v>45698.0</v>
      </c>
      <c r="E4135" s="16" t="s">
        <v>377</v>
      </c>
      <c r="F4135" s="10" t="str">
        <f t="array" ref="F4135">IFERROR(XLOOKUP(E4135,Operadores!A:A,Operadores!B:B))</f>
        <v>FRAMAU</v>
      </c>
      <c r="G4135" s="16" t="s">
        <v>17</v>
      </c>
      <c r="H4135" s="13">
        <v>19.7979899999999</v>
      </c>
      <c r="I4135" s="18">
        <v>75.0</v>
      </c>
      <c r="J4135" s="15">
        <f t="shared" si="5"/>
        <v>1484.84925</v>
      </c>
      <c r="K4135" s="10" t="str">
        <f t="array" ref="K4135">IFERROR(XLOOKUP(G4135,'Tipo de Carga'!A:A,'Tipo de Carga'!B:B))</f>
        <v>Autoabasto</v>
      </c>
      <c r="L4135" s="10">
        <f t="shared" si="2"/>
        <v>7</v>
      </c>
      <c r="M4135" s="10">
        <f t="shared" si="3"/>
        <v>10</v>
      </c>
      <c r="N4135" s="10">
        <f t="shared" si="4"/>
        <v>2</v>
      </c>
      <c r="O4135" s="10" t="str">
        <f t="array" ref="O4135">IFERROR(XLOOKUP(G4135,'Tipo de Carga'!A:A,'Tipo de Carga'!C:C))</f>
        <v>Diesel</v>
      </c>
    </row>
    <row r="4136">
      <c r="A4136" s="16">
        <v>1827.0</v>
      </c>
      <c r="B4136" s="10" t="str">
        <f t="array" ref="B4136">IFERROR(XLOOKUP(A4136,'Asignacion Feb'!A:A,'Asignacion Feb'!C:C))</f>
        <v>Full Liver</v>
      </c>
      <c r="C4136" s="10" t="str">
        <f t="array" ref="C4136">IFERROR(XLOOKUP(A4136,'Asignacion Feb'!A:A,'Asignacion Feb'!B:B))</f>
        <v>EC-01</v>
      </c>
      <c r="D4136" s="28">
        <v>45698.0</v>
      </c>
      <c r="E4136" s="16" t="s">
        <v>29</v>
      </c>
      <c r="F4136" s="10" t="str">
        <f t="array" ref="F4136">IFERROR(XLOOKUP(E4136,Operadores!A:A,Operadores!B:B))</f>
        <v>ANGMA</v>
      </c>
      <c r="G4136" s="16" t="s">
        <v>17</v>
      </c>
      <c r="H4136" s="13">
        <v>19.7979899999999</v>
      </c>
      <c r="I4136" s="18">
        <v>795.0</v>
      </c>
      <c r="J4136" s="15">
        <f t="shared" si="5"/>
        <v>15739.40205</v>
      </c>
      <c r="K4136" s="10" t="str">
        <f t="array" ref="K4136">IFERROR(XLOOKUP(G4136,'Tipo de Carga'!A:A,'Tipo de Carga'!B:B))</f>
        <v>Autoabasto</v>
      </c>
      <c r="L4136" s="10">
        <f t="shared" si="2"/>
        <v>7</v>
      </c>
      <c r="M4136" s="10">
        <f t="shared" si="3"/>
        <v>10</v>
      </c>
      <c r="N4136" s="10">
        <f t="shared" si="4"/>
        <v>2</v>
      </c>
      <c r="O4136" s="10" t="str">
        <f t="array" ref="O4136">IFERROR(XLOOKUP(G4136,'Tipo de Carga'!A:A,'Tipo de Carga'!C:C))</f>
        <v>Diesel</v>
      </c>
    </row>
    <row r="4137">
      <c r="A4137" s="16">
        <v>309.0</v>
      </c>
      <c r="B4137" s="10" t="str">
        <f t="array" ref="B4137">IFERROR(XLOOKUP(A4137,'Asignacion Feb'!A:A,'Asignacion Feb'!C:C))</f>
        <v>Sayer Thorton</v>
      </c>
      <c r="C4137" s="10" t="str">
        <f t="array" ref="C4137">IFERROR(XLOOKUP(A4137,'Asignacion Feb'!A:A,'Asignacion Feb'!B:B))</f>
        <v>EC-04</v>
      </c>
      <c r="D4137" s="28">
        <v>45698.0</v>
      </c>
      <c r="E4137" s="16" t="s">
        <v>154</v>
      </c>
      <c r="F4137" s="10" t="str">
        <f t="array" ref="F4137">IFERROR(XLOOKUP(E4137,Operadores!A:A,Operadores!B:B))</f>
        <v>REVELI</v>
      </c>
      <c r="G4137" s="16" t="s">
        <v>17</v>
      </c>
      <c r="H4137" s="13">
        <v>19.7979899999999</v>
      </c>
      <c r="I4137" s="18">
        <v>254.0</v>
      </c>
      <c r="J4137" s="15">
        <f t="shared" si="5"/>
        <v>5028.68946</v>
      </c>
      <c r="K4137" s="10" t="str">
        <f t="array" ref="K4137">IFERROR(XLOOKUP(G4137,'Tipo de Carga'!A:A,'Tipo de Carga'!B:B))</f>
        <v>Autoabasto</v>
      </c>
      <c r="L4137" s="10">
        <f t="shared" si="2"/>
        <v>7</v>
      </c>
      <c r="M4137" s="10">
        <f t="shared" si="3"/>
        <v>10</v>
      </c>
      <c r="N4137" s="10">
        <f t="shared" si="4"/>
        <v>2</v>
      </c>
      <c r="O4137" s="10" t="str">
        <f t="array" ref="O4137">IFERROR(XLOOKUP(G4137,'Tipo de Carga'!A:A,'Tipo de Carga'!C:C))</f>
        <v>Diesel</v>
      </c>
    </row>
    <row r="4138">
      <c r="A4138" s="16">
        <v>1748.0</v>
      </c>
      <c r="B4138" s="10" t="str">
        <f t="array" ref="B4138">IFERROR(XLOOKUP(A4138,'Asignacion Feb'!A:A,'Asignacion Feb'!C:C))</f>
        <v>Liverpool Local</v>
      </c>
      <c r="C4138" s="10" t="str">
        <f t="array" ref="C4138">IFERROR(XLOOKUP(A4138,'Asignacion Feb'!A:A,'Asignacion Feb'!B:B))</f>
        <v>EC-01</v>
      </c>
      <c r="D4138" s="28">
        <v>45698.0</v>
      </c>
      <c r="E4138" s="16" t="s">
        <v>451</v>
      </c>
      <c r="F4138" s="10" t="str">
        <f t="array" ref="F4138">IFERROR(XLOOKUP(E4138,Operadores!A:A,Operadores!B:B))</f>
        <v>MORBR</v>
      </c>
      <c r="G4138" s="16" t="s">
        <v>17</v>
      </c>
      <c r="H4138" s="13">
        <v>19.7979899999999</v>
      </c>
      <c r="I4138" s="18">
        <v>411.0</v>
      </c>
      <c r="J4138" s="15">
        <f t="shared" si="5"/>
        <v>8136.97389</v>
      </c>
      <c r="K4138" s="10" t="str">
        <f t="array" ref="K4138">IFERROR(XLOOKUP(G4138,'Tipo de Carga'!A:A,'Tipo de Carga'!B:B))</f>
        <v>Autoabasto</v>
      </c>
      <c r="L4138" s="10">
        <f t="shared" si="2"/>
        <v>7</v>
      </c>
      <c r="M4138" s="10">
        <f t="shared" si="3"/>
        <v>10</v>
      </c>
      <c r="N4138" s="10">
        <f t="shared" si="4"/>
        <v>2</v>
      </c>
      <c r="O4138" s="10" t="str">
        <f t="array" ref="O4138">IFERROR(XLOOKUP(G4138,'Tipo de Carga'!A:A,'Tipo de Carga'!C:C))</f>
        <v>Diesel</v>
      </c>
    </row>
    <row r="4139">
      <c r="A4139" s="16">
        <v>1724.0</v>
      </c>
      <c r="B4139" s="10" t="str">
        <f t="array" ref="B4139">IFERROR(XLOOKUP(A4139,'Asignacion Feb'!A:A,'Asignacion Feb'!C:C))</f>
        <v>Liverpool Local</v>
      </c>
      <c r="C4139" s="10" t="str">
        <f t="array" ref="C4139">IFERROR(XLOOKUP(A4139,'Asignacion Feb'!A:A,'Asignacion Feb'!B:B))</f>
        <v>EC-01</v>
      </c>
      <c r="D4139" s="28">
        <v>45698.0</v>
      </c>
      <c r="E4139" s="16" t="s">
        <v>144</v>
      </c>
      <c r="F4139" s="10" t="str">
        <f t="array" ref="F4139">IFERROR(XLOOKUP(E4139,Operadores!A:A,Operadores!B:B))</f>
        <v>MORLU01</v>
      </c>
      <c r="G4139" s="16" t="s">
        <v>17</v>
      </c>
      <c r="H4139" s="13">
        <v>19.7979899999999</v>
      </c>
      <c r="I4139" s="18">
        <v>463.0</v>
      </c>
      <c r="J4139" s="15">
        <f t="shared" si="5"/>
        <v>9166.46937</v>
      </c>
      <c r="K4139" s="10" t="str">
        <f t="array" ref="K4139">IFERROR(XLOOKUP(G4139,'Tipo de Carga'!A:A,'Tipo de Carga'!B:B))</f>
        <v>Autoabasto</v>
      </c>
      <c r="L4139" s="10">
        <f t="shared" si="2"/>
        <v>7</v>
      </c>
      <c r="M4139" s="10">
        <f t="shared" si="3"/>
        <v>10</v>
      </c>
      <c r="N4139" s="10">
        <f t="shared" si="4"/>
        <v>2</v>
      </c>
      <c r="O4139" s="10" t="str">
        <f t="array" ref="O4139">IFERROR(XLOOKUP(G4139,'Tipo de Carga'!A:A,'Tipo de Carga'!C:C))</f>
        <v>Diesel</v>
      </c>
    </row>
    <row r="4140">
      <c r="A4140" s="16">
        <v>1777.0</v>
      </c>
      <c r="B4140" s="10" t="str">
        <f t="array" ref="B4140">IFERROR(XLOOKUP(A4140,'Asignacion Feb'!A:A,'Asignacion Feb'!C:C))</f>
        <v>Liverpool Local</v>
      </c>
      <c r="C4140" s="10" t="str">
        <f t="array" ref="C4140">IFERROR(XLOOKUP(A4140,'Asignacion Feb'!A:A,'Asignacion Feb'!B:B))</f>
        <v>EC-01</v>
      </c>
      <c r="D4140" s="28">
        <v>45698.0</v>
      </c>
      <c r="E4140" s="16" t="s">
        <v>368</v>
      </c>
      <c r="F4140" s="10" t="str">
        <f t="array" ref="F4140">IFERROR(XLOOKUP(E4140,Operadores!A:A,Operadores!B:B))</f>
        <v>GARDAN</v>
      </c>
      <c r="G4140" s="16" t="s">
        <v>17</v>
      </c>
      <c r="H4140" s="13">
        <v>19.7979899999998</v>
      </c>
      <c r="I4140" s="18">
        <v>500.0</v>
      </c>
      <c r="J4140" s="15">
        <f t="shared" si="5"/>
        <v>9898.995</v>
      </c>
      <c r="K4140" s="10" t="str">
        <f t="array" ref="K4140">IFERROR(XLOOKUP(G4140,'Tipo de Carga'!A:A,'Tipo de Carga'!B:B))</f>
        <v>Autoabasto</v>
      </c>
      <c r="L4140" s="10">
        <f t="shared" si="2"/>
        <v>7</v>
      </c>
      <c r="M4140" s="10">
        <f t="shared" si="3"/>
        <v>10</v>
      </c>
      <c r="N4140" s="10">
        <f t="shared" si="4"/>
        <v>2</v>
      </c>
      <c r="O4140" s="10" t="str">
        <f t="array" ref="O4140">IFERROR(XLOOKUP(G4140,'Tipo de Carga'!A:A,'Tipo de Carga'!C:C))</f>
        <v>Diesel</v>
      </c>
    </row>
    <row r="4141">
      <c r="A4141" s="16">
        <v>2014.0</v>
      </c>
      <c r="B4141" s="10" t="str">
        <f t="array" ref="B4141">IFERROR(XLOOKUP(A4141,'Asignacion Feb'!A:A,'Asignacion Feb'!C:C))</f>
        <v>MeLi Asignado TD</v>
      </c>
      <c r="C4141" s="10" t="str">
        <f t="array" ref="C4141">IFERROR(XLOOKUP(A4141,'Asignacion Feb'!A:A,'Asignacion Feb'!B:B))</f>
        <v>EC-05</v>
      </c>
      <c r="D4141" s="28">
        <v>45698.0</v>
      </c>
      <c r="E4141" s="16" t="s">
        <v>75</v>
      </c>
      <c r="F4141" s="10" t="str">
        <f t="array" ref="F4141">IFERROR(XLOOKUP(E4141,Operadores!A:A,Operadores!B:B))</f>
        <v>OLVJUA01</v>
      </c>
      <c r="G4141" s="16" t="s">
        <v>17</v>
      </c>
      <c r="H4141" s="13">
        <v>19.7979899999998</v>
      </c>
      <c r="I4141" s="18">
        <v>539.0</v>
      </c>
      <c r="J4141" s="15">
        <f t="shared" si="5"/>
        <v>10671.11661</v>
      </c>
      <c r="K4141" s="10" t="str">
        <f t="array" ref="K4141">IFERROR(XLOOKUP(G4141,'Tipo de Carga'!A:A,'Tipo de Carga'!B:B))</f>
        <v>Autoabasto</v>
      </c>
      <c r="L4141" s="10">
        <f t="shared" si="2"/>
        <v>7</v>
      </c>
      <c r="M4141" s="10">
        <f t="shared" si="3"/>
        <v>10</v>
      </c>
      <c r="N4141" s="10">
        <f t="shared" si="4"/>
        <v>2</v>
      </c>
      <c r="O4141" s="10" t="str">
        <f t="array" ref="O4141">IFERROR(XLOOKUP(G4141,'Tipo de Carga'!A:A,'Tipo de Carga'!C:C))</f>
        <v>Diesel</v>
      </c>
    </row>
    <row r="4142">
      <c r="A4142" s="16">
        <v>2010.0</v>
      </c>
      <c r="B4142" s="10" t="str">
        <f t="array" ref="B4142">IFERROR(XLOOKUP(A4142,'Asignacion Feb'!A:A,'Asignacion Feb'!C:C))</f>
        <v>MeLi asignado SD</v>
      </c>
      <c r="C4142" s="10" t="str">
        <f t="array" ref="C4142">IFERROR(XLOOKUP(A4142,'Asignacion Feb'!A:A,'Asignacion Feb'!B:B))</f>
        <v>EC-05</v>
      </c>
      <c r="D4142" s="28">
        <v>45698.0</v>
      </c>
      <c r="E4142" s="16" t="s">
        <v>175</v>
      </c>
      <c r="F4142" s="10" t="str">
        <f t="array" ref="F4142">IFERROR(XLOOKUP(E4142,Operadores!A:A,Operadores!B:B))</f>
        <v>CHAJE</v>
      </c>
      <c r="G4142" s="16" t="s">
        <v>17</v>
      </c>
      <c r="H4142" s="13">
        <v>19.7979899999998</v>
      </c>
      <c r="I4142" s="18">
        <v>266.0</v>
      </c>
      <c r="J4142" s="15">
        <f t="shared" si="5"/>
        <v>5266.26534</v>
      </c>
      <c r="K4142" s="10" t="str">
        <f t="array" ref="K4142">IFERROR(XLOOKUP(G4142,'Tipo de Carga'!A:A,'Tipo de Carga'!B:B))</f>
        <v>Autoabasto</v>
      </c>
      <c r="L4142" s="10">
        <f t="shared" si="2"/>
        <v>7</v>
      </c>
      <c r="M4142" s="10">
        <f t="shared" si="3"/>
        <v>10</v>
      </c>
      <c r="N4142" s="10">
        <f t="shared" si="4"/>
        <v>2</v>
      </c>
      <c r="O4142" s="10" t="str">
        <f t="array" ref="O4142">IFERROR(XLOOKUP(G4142,'Tipo de Carga'!A:A,'Tipo de Carga'!C:C))</f>
        <v>Diesel</v>
      </c>
    </row>
    <row r="4143">
      <c r="A4143" s="16">
        <v>1945.0</v>
      </c>
      <c r="B4143" s="10" t="str">
        <f t="array" ref="B4143">IFERROR(XLOOKUP(A4143,'Asignacion Feb'!A:A,'Asignacion Feb'!C:C))</f>
        <v>MeLi asignado SD</v>
      </c>
      <c r="C4143" s="10" t="str">
        <f t="array" ref="C4143">IFERROR(XLOOKUP(A4143,'Asignacion Feb'!A:A,'Asignacion Feb'!B:B))</f>
        <v>EC-05</v>
      </c>
      <c r="D4143" s="28">
        <v>45698.0</v>
      </c>
      <c r="E4143" s="16" t="s">
        <v>231</v>
      </c>
      <c r="F4143" s="10" t="str">
        <f t="array" ref="F4143">IFERROR(XLOOKUP(E4143,Operadores!A:A,Operadores!B:B))</f>
        <v>PARMI</v>
      </c>
      <c r="G4143" s="16" t="s">
        <v>17</v>
      </c>
      <c r="H4143" s="13">
        <v>19.7979899999998</v>
      </c>
      <c r="I4143" s="18">
        <v>161.0</v>
      </c>
      <c r="J4143" s="15">
        <f t="shared" si="5"/>
        <v>3187.47639</v>
      </c>
      <c r="K4143" s="10" t="str">
        <f t="array" ref="K4143">IFERROR(XLOOKUP(G4143,'Tipo de Carga'!A:A,'Tipo de Carga'!B:B))</f>
        <v>Autoabasto</v>
      </c>
      <c r="L4143" s="10">
        <f t="shared" si="2"/>
        <v>7</v>
      </c>
      <c r="M4143" s="10">
        <f t="shared" si="3"/>
        <v>10</v>
      </c>
      <c r="N4143" s="10">
        <f t="shared" si="4"/>
        <v>2</v>
      </c>
      <c r="O4143" s="10" t="str">
        <f t="array" ref="O4143">IFERROR(XLOOKUP(G4143,'Tipo de Carga'!A:A,'Tipo de Carga'!C:C))</f>
        <v>Diesel</v>
      </c>
    </row>
    <row r="4144">
      <c r="A4144" s="16">
        <v>2086.0</v>
      </c>
      <c r="B4144" s="10" t="str">
        <f t="array" ref="B4144">IFERROR(XLOOKUP(A4144,'Asignacion Feb'!A:A,'Asignacion Feb'!C:C))</f>
        <v>MeLi asignado SD</v>
      </c>
      <c r="C4144" s="10" t="str">
        <f t="array" ref="C4144">IFERROR(XLOOKUP(A4144,'Asignacion Feb'!A:A,'Asignacion Feb'!B:B))</f>
        <v>EC-05</v>
      </c>
      <c r="D4144" s="28">
        <v>45698.0</v>
      </c>
      <c r="E4144" s="16" t="s">
        <v>139</v>
      </c>
      <c r="F4144" s="10" t="str">
        <f t="array" ref="F4144">IFERROR(XLOOKUP(E4144,Operadores!A:A,Operadores!B:B))</f>
        <v>SOSERN</v>
      </c>
      <c r="G4144" s="16" t="s">
        <v>17</v>
      </c>
      <c r="H4144" s="13">
        <v>19.7979899999998</v>
      </c>
      <c r="I4144" s="18">
        <v>256.0</v>
      </c>
      <c r="J4144" s="15">
        <f t="shared" si="5"/>
        <v>5068.28544</v>
      </c>
      <c r="K4144" s="10" t="str">
        <f t="array" ref="K4144">IFERROR(XLOOKUP(G4144,'Tipo de Carga'!A:A,'Tipo de Carga'!B:B))</f>
        <v>Autoabasto</v>
      </c>
      <c r="L4144" s="10">
        <f t="shared" si="2"/>
        <v>7</v>
      </c>
      <c r="M4144" s="10">
        <f t="shared" si="3"/>
        <v>10</v>
      </c>
      <c r="N4144" s="10">
        <f t="shared" si="4"/>
        <v>2</v>
      </c>
      <c r="O4144" s="10" t="str">
        <f t="array" ref="O4144">IFERROR(XLOOKUP(G4144,'Tipo de Carga'!A:A,'Tipo de Carga'!C:C))</f>
        <v>Diesel</v>
      </c>
    </row>
    <row r="4145">
      <c r="A4145" s="16">
        <v>2003.0</v>
      </c>
      <c r="B4145" s="10" t="str">
        <f t="array" ref="B4145">IFERROR(XLOOKUP(A4145,'Asignacion Feb'!A:A,'Asignacion Feb'!C:C))</f>
        <v>MeLi Dedicado TD</v>
      </c>
      <c r="C4145" s="10" t="str">
        <f t="array" ref="C4145">IFERROR(XLOOKUP(A4145,'Asignacion Feb'!A:A,'Asignacion Feb'!B:B))</f>
        <v>EC-05</v>
      </c>
      <c r="D4145" s="28">
        <v>45698.0</v>
      </c>
      <c r="E4145" s="16" t="s">
        <v>59</v>
      </c>
      <c r="F4145" s="10" t="str">
        <f t="array" ref="F4145">IFERROR(XLOOKUP(E4145,Operadores!A:A,Operadores!B:B))</f>
        <v>ESCJOR</v>
      </c>
      <c r="G4145" s="16" t="s">
        <v>17</v>
      </c>
      <c r="H4145" s="13">
        <v>19.7979899999998</v>
      </c>
      <c r="I4145" s="18">
        <v>428.0</v>
      </c>
      <c r="J4145" s="15">
        <f t="shared" si="5"/>
        <v>8473.53972</v>
      </c>
      <c r="K4145" s="10" t="str">
        <f t="array" ref="K4145">IFERROR(XLOOKUP(G4145,'Tipo de Carga'!A:A,'Tipo de Carga'!B:B))</f>
        <v>Autoabasto</v>
      </c>
      <c r="L4145" s="10">
        <f t="shared" si="2"/>
        <v>7</v>
      </c>
      <c r="M4145" s="10">
        <f t="shared" si="3"/>
        <v>10</v>
      </c>
      <c r="N4145" s="10">
        <f t="shared" si="4"/>
        <v>2</v>
      </c>
      <c r="O4145" s="10" t="str">
        <f t="array" ref="O4145">IFERROR(XLOOKUP(G4145,'Tipo de Carga'!A:A,'Tipo de Carga'!C:C))</f>
        <v>Diesel</v>
      </c>
    </row>
    <row r="4146">
      <c r="A4146" s="16">
        <v>1901.0</v>
      </c>
      <c r="B4146" s="10" t="str">
        <f t="array" ref="B4146">IFERROR(XLOOKUP(A4146,'Asignacion Feb'!A:A,'Asignacion Feb'!C:C))</f>
        <v>Pipas</v>
      </c>
      <c r="C4146" s="10" t="str">
        <f t="array" ref="C4146">IFERROR(XLOOKUP(A4146,'Asignacion Feb'!A:A,'Asignacion Feb'!B:B))</f>
        <v>EC-02</v>
      </c>
      <c r="D4146" s="28">
        <v>45698.0</v>
      </c>
      <c r="E4146" s="16" t="s">
        <v>343</v>
      </c>
      <c r="F4146" s="10" t="str">
        <f t="array" ref="F4146">IFERROR(XLOOKUP(E4146,Operadores!A:A,Operadores!B:B))</f>
        <v>APODA</v>
      </c>
      <c r="G4146" s="16" t="s">
        <v>17</v>
      </c>
      <c r="H4146" s="13">
        <v>19.7979899999998</v>
      </c>
      <c r="I4146" s="18">
        <v>900.0</v>
      </c>
      <c r="J4146" s="15">
        <f t="shared" si="5"/>
        <v>17818.191</v>
      </c>
      <c r="K4146" s="10" t="str">
        <f t="array" ref="K4146">IFERROR(XLOOKUP(G4146,'Tipo de Carga'!A:A,'Tipo de Carga'!B:B))</f>
        <v>Autoabasto</v>
      </c>
      <c r="L4146" s="10">
        <f t="shared" si="2"/>
        <v>7</v>
      </c>
      <c r="M4146" s="10">
        <f t="shared" si="3"/>
        <v>10</v>
      </c>
      <c r="N4146" s="10">
        <f t="shared" si="4"/>
        <v>2</v>
      </c>
      <c r="O4146" s="10" t="str">
        <f t="array" ref="O4146">IFERROR(XLOOKUP(G4146,'Tipo de Carga'!A:A,'Tipo de Carga'!C:C))</f>
        <v>Diesel</v>
      </c>
    </row>
    <row r="4147">
      <c r="A4147" s="16">
        <v>2015.0</v>
      </c>
      <c r="B4147" s="10" t="str">
        <f t="array" ref="B4147">IFERROR(XLOOKUP(A4147,'Asignacion Feb'!A:A,'Asignacion Feb'!C:C))</f>
        <v>MeLi asignado SD</v>
      </c>
      <c r="C4147" s="10" t="str">
        <f t="array" ref="C4147">IFERROR(XLOOKUP(A4147,'Asignacion Feb'!A:A,'Asignacion Feb'!B:B))</f>
        <v>EC-05</v>
      </c>
      <c r="D4147" s="28">
        <v>45698.0</v>
      </c>
      <c r="E4147" s="16" t="s">
        <v>174</v>
      </c>
      <c r="F4147" s="10" t="str">
        <f t="array" ref="F4147">IFERROR(XLOOKUP(E4147,Operadores!A:A,Operadores!B:B))</f>
        <v>BENOSC</v>
      </c>
      <c r="G4147" s="16" t="s">
        <v>17</v>
      </c>
      <c r="H4147" s="13">
        <v>19.7979899999998</v>
      </c>
      <c r="I4147" s="18">
        <v>236.0</v>
      </c>
      <c r="J4147" s="15">
        <f t="shared" si="5"/>
        <v>4672.32564</v>
      </c>
      <c r="K4147" s="10" t="str">
        <f t="array" ref="K4147">IFERROR(XLOOKUP(G4147,'Tipo de Carga'!A:A,'Tipo de Carga'!B:B))</f>
        <v>Autoabasto</v>
      </c>
      <c r="L4147" s="10">
        <f t="shared" si="2"/>
        <v>7</v>
      </c>
      <c r="M4147" s="10">
        <f t="shared" si="3"/>
        <v>10</v>
      </c>
      <c r="N4147" s="10">
        <f t="shared" si="4"/>
        <v>2</v>
      </c>
      <c r="O4147" s="10" t="str">
        <f t="array" ref="O4147">IFERROR(XLOOKUP(G4147,'Tipo de Carga'!A:A,'Tipo de Carga'!C:C))</f>
        <v>Diesel</v>
      </c>
    </row>
    <row r="4148">
      <c r="A4148" s="16">
        <v>1783.0</v>
      </c>
      <c r="B4148" s="10" t="str">
        <f t="array" ref="B4148">IFERROR(XLOOKUP(A4148,'Asignacion Feb'!A:A,'Asignacion Feb'!C:C))</f>
        <v>Liverpool Local</v>
      </c>
      <c r="C4148" s="10" t="str">
        <f t="array" ref="C4148">IFERROR(XLOOKUP(A4148,'Asignacion Feb'!A:A,'Asignacion Feb'!B:B))</f>
        <v>EC-01</v>
      </c>
      <c r="D4148" s="28">
        <v>45698.0</v>
      </c>
      <c r="E4148" s="16" t="s">
        <v>392</v>
      </c>
      <c r="F4148" s="10" t="str">
        <f t="array" ref="F4148">IFERROR(XLOOKUP(E4148,Operadores!A:A,Operadores!B:B))</f>
        <v>FLOIRV</v>
      </c>
      <c r="G4148" s="16" t="s">
        <v>17</v>
      </c>
      <c r="H4148" s="13">
        <v>19.7979899999998</v>
      </c>
      <c r="I4148" s="18">
        <v>806.0</v>
      </c>
      <c r="J4148" s="15">
        <f t="shared" si="5"/>
        <v>15957.17994</v>
      </c>
      <c r="K4148" s="10" t="str">
        <f t="array" ref="K4148">IFERROR(XLOOKUP(G4148,'Tipo de Carga'!A:A,'Tipo de Carga'!B:B))</f>
        <v>Autoabasto</v>
      </c>
      <c r="L4148" s="10">
        <f t="shared" si="2"/>
        <v>7</v>
      </c>
      <c r="M4148" s="10">
        <f t="shared" si="3"/>
        <v>10</v>
      </c>
      <c r="N4148" s="10">
        <f t="shared" si="4"/>
        <v>2</v>
      </c>
      <c r="O4148" s="10" t="str">
        <f t="array" ref="O4148">IFERROR(XLOOKUP(G4148,'Tipo de Carga'!A:A,'Tipo de Carga'!C:C))</f>
        <v>Diesel</v>
      </c>
    </row>
    <row r="4149">
      <c r="A4149" s="16">
        <v>1871.0</v>
      </c>
      <c r="B4149" s="10" t="str">
        <f t="array" ref="B4149">IFERROR(XLOOKUP(A4149,'Asignacion Feb'!A:A,'Asignacion Feb'!C:C))</f>
        <v>Circuitos</v>
      </c>
      <c r="C4149" s="10" t="str">
        <f t="array" ref="C4149">IFERROR(XLOOKUP(A4149,'Asignacion Feb'!A:A,'Asignacion Feb'!B:B))</f>
        <v>EC-03</v>
      </c>
      <c r="D4149" s="28">
        <v>45698.0</v>
      </c>
      <c r="E4149" s="16" t="s">
        <v>82</v>
      </c>
      <c r="F4149" s="10" t="str">
        <f t="array" ref="F4149">IFERROR(XLOOKUP(E4149,Operadores!A:A,Operadores!B:B))</f>
        <v>LOPREN</v>
      </c>
      <c r="G4149" s="16" t="s">
        <v>17</v>
      </c>
      <c r="H4149" s="13">
        <v>19.7979899999998</v>
      </c>
      <c r="I4149" s="18">
        <v>432.0</v>
      </c>
      <c r="J4149" s="15">
        <f t="shared" si="5"/>
        <v>8552.73168</v>
      </c>
      <c r="K4149" s="10" t="str">
        <f t="array" ref="K4149">IFERROR(XLOOKUP(G4149,'Tipo de Carga'!A:A,'Tipo de Carga'!B:B))</f>
        <v>Autoabasto</v>
      </c>
      <c r="L4149" s="10">
        <f t="shared" si="2"/>
        <v>7</v>
      </c>
      <c r="M4149" s="10">
        <f t="shared" si="3"/>
        <v>10</v>
      </c>
      <c r="N4149" s="10">
        <f t="shared" si="4"/>
        <v>2</v>
      </c>
      <c r="O4149" s="10" t="str">
        <f t="array" ref="O4149">IFERROR(XLOOKUP(G4149,'Tipo de Carga'!A:A,'Tipo de Carga'!C:C))</f>
        <v>Diesel</v>
      </c>
    </row>
    <row r="4150">
      <c r="A4150" s="16">
        <v>1839.0</v>
      </c>
      <c r="B4150" s="10" t="str">
        <f t="array" ref="B4150">IFERROR(XLOOKUP(A4150,'Asignacion Feb'!A:A,'Asignacion Feb'!C:C))</f>
        <v>Liverpool Local</v>
      </c>
      <c r="C4150" s="10" t="str">
        <f t="array" ref="C4150">IFERROR(XLOOKUP(A4150,'Asignacion Feb'!A:A,'Asignacion Feb'!B:B))</f>
        <v>EC-01</v>
      </c>
      <c r="D4150" s="28">
        <v>45698.0</v>
      </c>
      <c r="E4150" s="16" t="s">
        <v>271</v>
      </c>
      <c r="F4150" s="10" t="str">
        <f t="array" ref="F4150">IFERROR(XLOOKUP(E4150,Operadores!A:A,Operadores!B:B))</f>
        <v>QUIALA</v>
      </c>
      <c r="G4150" s="16" t="s">
        <v>17</v>
      </c>
      <c r="H4150" s="13">
        <v>19.7979899999998</v>
      </c>
      <c r="I4150" s="18">
        <v>795.0</v>
      </c>
      <c r="J4150" s="15">
        <f t="shared" si="5"/>
        <v>15739.40205</v>
      </c>
      <c r="K4150" s="10" t="str">
        <f t="array" ref="K4150">IFERROR(XLOOKUP(G4150,'Tipo de Carga'!A:A,'Tipo de Carga'!B:B))</f>
        <v>Autoabasto</v>
      </c>
      <c r="L4150" s="10">
        <f t="shared" si="2"/>
        <v>7</v>
      </c>
      <c r="M4150" s="10">
        <f t="shared" si="3"/>
        <v>10</v>
      </c>
      <c r="N4150" s="10">
        <f t="shared" si="4"/>
        <v>2</v>
      </c>
      <c r="O4150" s="10" t="str">
        <f t="array" ref="O4150">IFERROR(XLOOKUP(G4150,'Tipo de Carga'!A:A,'Tipo de Carga'!C:C))</f>
        <v>Diesel</v>
      </c>
    </row>
    <row r="4151">
      <c r="A4151" s="16">
        <v>1873.0</v>
      </c>
      <c r="B4151" s="10" t="str">
        <f t="array" ref="B4151">IFERROR(XLOOKUP(A4151,'Asignacion Feb'!A:A,'Asignacion Feb'!C:C))</f>
        <v>Circuitos</v>
      </c>
      <c r="C4151" s="10" t="str">
        <f t="array" ref="C4151">IFERROR(XLOOKUP(A4151,'Asignacion Feb'!A:A,'Asignacion Feb'!B:B))</f>
        <v>EC-03</v>
      </c>
      <c r="D4151" s="28">
        <v>45698.0</v>
      </c>
      <c r="E4151" s="16" t="s">
        <v>295</v>
      </c>
      <c r="F4151" s="10" t="str">
        <f t="array" ref="F4151">IFERROR(XLOOKUP(E4151,Operadores!A:A,Operadores!B:B))</f>
        <v>GUADI</v>
      </c>
      <c r="G4151" s="16" t="s">
        <v>17</v>
      </c>
      <c r="H4151" s="13">
        <v>19.7979899999998</v>
      </c>
      <c r="I4151" s="18">
        <v>172.0</v>
      </c>
      <c r="J4151" s="15">
        <f t="shared" si="5"/>
        <v>3405.25428</v>
      </c>
      <c r="K4151" s="10" t="str">
        <f t="array" ref="K4151">IFERROR(XLOOKUP(G4151,'Tipo de Carga'!A:A,'Tipo de Carga'!B:B))</f>
        <v>Autoabasto</v>
      </c>
      <c r="L4151" s="10">
        <f t="shared" si="2"/>
        <v>7</v>
      </c>
      <c r="M4151" s="10">
        <f t="shared" si="3"/>
        <v>10</v>
      </c>
      <c r="N4151" s="10">
        <f t="shared" si="4"/>
        <v>2</v>
      </c>
      <c r="O4151" s="10" t="str">
        <f t="array" ref="O4151">IFERROR(XLOOKUP(G4151,'Tipo de Carga'!A:A,'Tipo de Carga'!C:C))</f>
        <v>Diesel</v>
      </c>
    </row>
    <row r="4152">
      <c r="A4152" s="16">
        <v>1950.0</v>
      </c>
      <c r="B4152" s="10" t="str">
        <f t="array" ref="B4152">IFERROR(XLOOKUP(A4152,'Asignacion Feb'!A:A,'Asignacion Feb'!C:C))</f>
        <v>MeLi asignado SD</v>
      </c>
      <c r="C4152" s="10" t="str">
        <f t="array" ref="C4152">IFERROR(XLOOKUP(A4152,'Asignacion Feb'!A:A,'Asignacion Feb'!B:B))</f>
        <v>EC-05</v>
      </c>
      <c r="D4152" s="28">
        <v>45698.0</v>
      </c>
      <c r="E4152" s="16" t="s">
        <v>180</v>
      </c>
      <c r="F4152" s="10" t="str">
        <f t="array" ref="F4152">IFERROR(XLOOKUP(E4152,Operadores!A:A,Operadores!B:B))</f>
        <v>MAROSC</v>
      </c>
      <c r="G4152" s="16" t="s">
        <v>17</v>
      </c>
      <c r="H4152" s="13">
        <v>19.7979899999998</v>
      </c>
      <c r="I4152" s="18">
        <v>320.0</v>
      </c>
      <c r="J4152" s="15">
        <f t="shared" si="5"/>
        <v>6335.3568</v>
      </c>
      <c r="K4152" s="10" t="str">
        <f t="array" ref="K4152">IFERROR(XLOOKUP(G4152,'Tipo de Carga'!A:A,'Tipo de Carga'!B:B))</f>
        <v>Autoabasto</v>
      </c>
      <c r="L4152" s="10">
        <f t="shared" si="2"/>
        <v>7</v>
      </c>
      <c r="M4152" s="10">
        <f t="shared" si="3"/>
        <v>10</v>
      </c>
      <c r="N4152" s="10">
        <f t="shared" si="4"/>
        <v>2</v>
      </c>
      <c r="O4152" s="10" t="str">
        <f t="array" ref="O4152">IFERROR(XLOOKUP(G4152,'Tipo de Carga'!A:A,'Tipo de Carga'!C:C))</f>
        <v>Diesel</v>
      </c>
    </row>
    <row r="4153">
      <c r="A4153" s="16">
        <v>1935.0</v>
      </c>
      <c r="B4153" s="10" t="str">
        <f t="array" ref="B4153">IFERROR(XLOOKUP(A4153,'Asignacion Feb'!A:A,'Asignacion Feb'!C:C))</f>
        <v>Patieros sucursal</v>
      </c>
      <c r="C4153" s="10" t="str">
        <f t="array" ref="C4153">IFERROR(XLOOKUP(A4153,'Asignacion Feb'!A:A,'Asignacion Feb'!B:B))</f>
        <v>EC-03</v>
      </c>
      <c r="D4153" s="28">
        <v>45698.0</v>
      </c>
      <c r="E4153" s="16" t="s">
        <v>130</v>
      </c>
      <c r="F4153" s="10" t="str">
        <f t="array" ref="F4153">IFERROR(XLOOKUP(E4153,Operadores!A:A,Operadores!B:B))</f>
        <v>RODMA</v>
      </c>
      <c r="G4153" s="16" t="s">
        <v>17</v>
      </c>
      <c r="H4153" s="13">
        <v>19.7979899999998</v>
      </c>
      <c r="I4153" s="18">
        <v>121.0</v>
      </c>
      <c r="J4153" s="15">
        <f t="shared" si="5"/>
        <v>2395.55679</v>
      </c>
      <c r="K4153" s="10" t="str">
        <f t="array" ref="K4153">IFERROR(XLOOKUP(G4153,'Tipo de Carga'!A:A,'Tipo de Carga'!B:B))</f>
        <v>Autoabasto</v>
      </c>
      <c r="L4153" s="10">
        <f t="shared" si="2"/>
        <v>7</v>
      </c>
      <c r="M4153" s="10">
        <f t="shared" si="3"/>
        <v>10</v>
      </c>
      <c r="N4153" s="10">
        <f t="shared" si="4"/>
        <v>2</v>
      </c>
      <c r="O4153" s="10" t="str">
        <f t="array" ref="O4153">IFERROR(XLOOKUP(G4153,'Tipo de Carga'!A:A,'Tipo de Carga'!C:C))</f>
        <v>Diesel</v>
      </c>
    </row>
    <row r="4154">
      <c r="A4154" s="16">
        <v>1789.0</v>
      </c>
      <c r="B4154" s="10" t="str">
        <f t="array" ref="B4154">IFERROR(XLOOKUP(A4154,'Asignacion Feb'!A:A,'Asignacion Feb'!C:C))</f>
        <v>Hisense</v>
      </c>
      <c r="C4154" s="10" t="str">
        <f t="array" ref="C4154">IFERROR(XLOOKUP(A4154,'Asignacion Feb'!A:A,'Asignacion Feb'!B:B))</f>
        <v>EC-02</v>
      </c>
      <c r="D4154" s="28">
        <v>45698.0</v>
      </c>
      <c r="E4154" s="16" t="s">
        <v>114</v>
      </c>
      <c r="F4154" s="10" t="str">
        <f t="array" ref="F4154">IFERROR(XLOOKUP(E4154,Operadores!A:A,Operadores!B:B))</f>
        <v>ACOFED</v>
      </c>
      <c r="G4154" s="16" t="s">
        <v>17</v>
      </c>
      <c r="H4154" s="13">
        <v>19.7979899999998</v>
      </c>
      <c r="I4154" s="18">
        <v>83.0</v>
      </c>
      <c r="J4154" s="15">
        <f t="shared" si="5"/>
        <v>1643.23317</v>
      </c>
      <c r="K4154" s="10" t="str">
        <f t="array" ref="K4154">IFERROR(XLOOKUP(G4154,'Tipo de Carga'!A:A,'Tipo de Carga'!B:B))</f>
        <v>Autoabasto</v>
      </c>
      <c r="L4154" s="10">
        <f t="shared" si="2"/>
        <v>7</v>
      </c>
      <c r="M4154" s="10">
        <f t="shared" si="3"/>
        <v>10</v>
      </c>
      <c r="N4154" s="10">
        <f t="shared" si="4"/>
        <v>2</v>
      </c>
      <c r="O4154" s="10" t="str">
        <f t="array" ref="O4154">IFERROR(XLOOKUP(G4154,'Tipo de Carga'!A:A,'Tipo de Carga'!C:C))</f>
        <v>Diesel</v>
      </c>
    </row>
    <row r="4155">
      <c r="A4155" s="16">
        <v>2082.0</v>
      </c>
      <c r="B4155" s="10" t="str">
        <f t="array" ref="B4155">IFERROR(XLOOKUP(A4155,'Asignacion Feb'!A:A,'Asignacion Feb'!C:C))</f>
        <v>Peñafiel Tecamac</v>
      </c>
      <c r="C4155" s="10" t="str">
        <f t="array" ref="C4155">IFERROR(XLOOKUP(A4155,'Asignacion Feb'!A:A,'Asignacion Feb'!B:B))</f>
        <v>EC-02</v>
      </c>
      <c r="D4155" s="28">
        <v>45698.0</v>
      </c>
      <c r="E4155" s="16" t="s">
        <v>52</v>
      </c>
      <c r="F4155" s="10" t="str">
        <f t="array" ref="F4155">IFERROR(XLOOKUP(E4155,Operadores!A:A,Operadores!B:B))</f>
        <v>CALPED</v>
      </c>
      <c r="G4155" s="16" t="s">
        <v>17</v>
      </c>
      <c r="H4155" s="13">
        <v>19.7979899999998</v>
      </c>
      <c r="I4155" s="18">
        <v>339.0</v>
      </c>
      <c r="J4155" s="15">
        <f t="shared" si="5"/>
        <v>6711.51861</v>
      </c>
      <c r="K4155" s="10" t="str">
        <f t="array" ref="K4155">IFERROR(XLOOKUP(G4155,'Tipo de Carga'!A:A,'Tipo de Carga'!B:B))</f>
        <v>Autoabasto</v>
      </c>
      <c r="L4155" s="10">
        <f t="shared" si="2"/>
        <v>7</v>
      </c>
      <c r="M4155" s="10">
        <f t="shared" si="3"/>
        <v>10</v>
      </c>
      <c r="N4155" s="10">
        <f t="shared" si="4"/>
        <v>2</v>
      </c>
      <c r="O4155" s="10" t="str">
        <f t="array" ref="O4155">IFERROR(XLOOKUP(G4155,'Tipo de Carga'!A:A,'Tipo de Carga'!C:C))</f>
        <v>Diesel</v>
      </c>
    </row>
    <row r="4156">
      <c r="A4156" s="16">
        <v>2030.0</v>
      </c>
      <c r="B4156" s="10" t="str">
        <f t="array" ref="B4156">IFERROR(XLOOKUP(A4156,'Asignacion Feb'!A:A,'Asignacion Feb'!C:C))</f>
        <v>MeLi Dedicado TD</v>
      </c>
      <c r="C4156" s="10" t="str">
        <f t="array" ref="C4156">IFERROR(XLOOKUP(A4156,'Asignacion Feb'!A:A,'Asignacion Feb'!B:B))</f>
        <v>EC-05</v>
      </c>
      <c r="D4156" s="28">
        <v>45698.0</v>
      </c>
      <c r="E4156" s="16" t="s">
        <v>268</v>
      </c>
      <c r="F4156" s="10" t="str">
        <f t="array" ref="F4156">IFERROR(XLOOKUP(E4156,Operadores!A:A,Operadores!B:B))</f>
        <v>GARMAR</v>
      </c>
      <c r="G4156" s="16" t="s">
        <v>17</v>
      </c>
      <c r="H4156" s="13">
        <v>19.7979899999998</v>
      </c>
      <c r="I4156" s="18">
        <v>510.0</v>
      </c>
      <c r="J4156" s="15">
        <f t="shared" si="5"/>
        <v>10096.9749</v>
      </c>
      <c r="K4156" s="10" t="str">
        <f t="array" ref="K4156">IFERROR(XLOOKUP(G4156,'Tipo de Carga'!A:A,'Tipo de Carga'!B:B))</f>
        <v>Autoabasto</v>
      </c>
      <c r="L4156" s="10">
        <f t="shared" si="2"/>
        <v>7</v>
      </c>
      <c r="M4156" s="10">
        <f t="shared" si="3"/>
        <v>10</v>
      </c>
      <c r="N4156" s="10">
        <f t="shared" si="4"/>
        <v>2</v>
      </c>
      <c r="O4156" s="10" t="str">
        <f t="array" ref="O4156">IFERROR(XLOOKUP(G4156,'Tipo de Carga'!A:A,'Tipo de Carga'!C:C))</f>
        <v>Diesel</v>
      </c>
    </row>
    <row r="4157">
      <c r="A4157" s="16">
        <v>1881.0</v>
      </c>
      <c r="B4157" s="10" t="str">
        <f t="array" ref="B4157">IFERROR(XLOOKUP(A4157,'Asignacion Feb'!A:A,'Asignacion Feb'!C:C))</f>
        <v>Circuitos</v>
      </c>
      <c r="C4157" s="10" t="str">
        <f t="array" ref="C4157">IFERROR(XLOOKUP(A4157,'Asignacion Feb'!A:A,'Asignacion Feb'!B:B))</f>
        <v>EC-03</v>
      </c>
      <c r="D4157" s="28">
        <v>45698.0</v>
      </c>
      <c r="E4157" s="16" t="s">
        <v>156</v>
      </c>
      <c r="F4157" s="10" t="str">
        <f t="array" ref="F4157">IFERROR(XLOOKUP(E4157,Operadores!A:A,Operadores!B:B))</f>
        <v>CERJER</v>
      </c>
      <c r="G4157" s="16" t="s">
        <v>77</v>
      </c>
      <c r="H4157" s="13">
        <v>19.63419</v>
      </c>
      <c r="I4157" s="18">
        <v>419.0</v>
      </c>
      <c r="J4157" s="15">
        <f t="shared" si="5"/>
        <v>8226.72561</v>
      </c>
      <c r="K4157" s="10" t="str">
        <f t="array" ref="K4157">IFERROR(XLOOKUP(G4157,'Tipo de Carga'!A:A,'Tipo de Carga'!B:B))</f>
        <v>Autoabasto</v>
      </c>
      <c r="L4157" s="10">
        <f t="shared" si="2"/>
        <v>7</v>
      </c>
      <c r="M4157" s="10">
        <f t="shared" si="3"/>
        <v>10</v>
      </c>
      <c r="N4157" s="10">
        <f t="shared" si="4"/>
        <v>2</v>
      </c>
      <c r="O4157" s="10" t="str">
        <f t="array" ref="O4157">IFERROR(XLOOKUP(G4157,'Tipo de Carga'!A:A,'Tipo de Carga'!C:C))</f>
        <v>Diesel</v>
      </c>
    </row>
    <row r="4158">
      <c r="A4158" s="16">
        <v>1970.0</v>
      </c>
      <c r="B4158" s="10" t="str">
        <f t="array" ref="B4158">IFERROR(XLOOKUP(A4158,'Asignacion Feb'!A:A,'Asignacion Feb'!C:C))</f>
        <v>Sayer Vuelteros</v>
      </c>
      <c r="C4158" s="10" t="str">
        <f t="array" ref="C4158">IFERROR(XLOOKUP(A4158,'Asignacion Feb'!A:A,'Asignacion Feb'!B:B))</f>
        <v>EC-04</v>
      </c>
      <c r="D4158" s="28">
        <v>45698.0</v>
      </c>
      <c r="E4158" s="16" t="s">
        <v>155</v>
      </c>
      <c r="F4158" s="10" t="str">
        <f t="array" ref="F4158">IFERROR(XLOOKUP(E4158,Operadores!A:A,Operadores!B:B))</f>
        <v>HERLEX</v>
      </c>
      <c r="G4158" s="16" t="s">
        <v>77</v>
      </c>
      <c r="H4158" s="13">
        <v>19.63419</v>
      </c>
      <c r="I4158" s="18">
        <v>675.0</v>
      </c>
      <c r="J4158" s="15">
        <f t="shared" si="5"/>
        <v>13253.07825</v>
      </c>
      <c r="K4158" s="10" t="str">
        <f t="array" ref="K4158">IFERROR(XLOOKUP(G4158,'Tipo de Carga'!A:A,'Tipo de Carga'!B:B))</f>
        <v>Autoabasto</v>
      </c>
      <c r="L4158" s="10">
        <f t="shared" si="2"/>
        <v>7</v>
      </c>
      <c r="M4158" s="10">
        <f t="shared" si="3"/>
        <v>10</v>
      </c>
      <c r="N4158" s="10">
        <f t="shared" si="4"/>
        <v>2</v>
      </c>
      <c r="O4158" s="10" t="str">
        <f t="array" ref="O4158">IFERROR(XLOOKUP(G4158,'Tipo de Carga'!A:A,'Tipo de Carga'!C:C))</f>
        <v>Diesel</v>
      </c>
    </row>
    <row r="4159">
      <c r="A4159" s="16">
        <v>2096.0</v>
      </c>
      <c r="B4159" s="10" t="str">
        <f t="array" ref="B4159">IFERROR(XLOOKUP(A4159,'Asignacion Feb'!A:A,'Asignacion Feb'!C:C))</f>
        <v>Available EC-07</v>
      </c>
      <c r="C4159" s="10" t="str">
        <f t="array" ref="C4159">IFERROR(XLOOKUP(A4159,'Asignacion Feb'!A:A,'Asignacion Feb'!B:B))</f>
        <v>EC-07</v>
      </c>
      <c r="D4159" s="28">
        <v>45698.0</v>
      </c>
      <c r="E4159" s="16" t="s">
        <v>32</v>
      </c>
      <c r="F4159" s="10" t="str">
        <f t="array" ref="F4159">IFERROR(XLOOKUP(E4159,Operadores!A:A,Operadores!B:B))</f>
        <v>MTTO</v>
      </c>
      <c r="G4159" s="16" t="s">
        <v>77</v>
      </c>
      <c r="H4159" s="13">
        <v>19.63419</v>
      </c>
      <c r="I4159" s="18">
        <v>739.0</v>
      </c>
      <c r="J4159" s="15">
        <f t="shared" si="5"/>
        <v>14509.66641</v>
      </c>
      <c r="K4159" s="10" t="str">
        <f t="array" ref="K4159">IFERROR(XLOOKUP(G4159,'Tipo de Carga'!A:A,'Tipo de Carga'!B:B))</f>
        <v>Autoabasto</v>
      </c>
      <c r="L4159" s="10">
        <f t="shared" si="2"/>
        <v>7</v>
      </c>
      <c r="M4159" s="10">
        <f t="shared" si="3"/>
        <v>10</v>
      </c>
      <c r="N4159" s="10">
        <f t="shared" si="4"/>
        <v>2</v>
      </c>
      <c r="O4159" s="10" t="str">
        <f t="array" ref="O4159">IFERROR(XLOOKUP(G4159,'Tipo de Carga'!A:A,'Tipo de Carga'!C:C))</f>
        <v>Diesel</v>
      </c>
    </row>
    <row r="4160">
      <c r="A4160" s="16">
        <v>308.0</v>
      </c>
      <c r="B4160" s="10" t="str">
        <f t="array" ref="B4160">IFERROR(XLOOKUP(A4160,'Asignacion Feb'!A:A,'Asignacion Feb'!C:C))</f>
        <v>Sayer Thorton</v>
      </c>
      <c r="C4160" s="10" t="str">
        <f t="array" ref="C4160">IFERROR(XLOOKUP(A4160,'Asignacion Feb'!A:A,'Asignacion Feb'!B:B))</f>
        <v>EC-04</v>
      </c>
      <c r="D4160" s="28">
        <v>45698.0</v>
      </c>
      <c r="E4160" s="16" t="s">
        <v>76</v>
      </c>
      <c r="F4160" s="10" t="str">
        <f t="array" ref="F4160">IFERROR(XLOOKUP(E4160,Operadores!A:A,Operadores!B:B))</f>
        <v>FLOTIT</v>
      </c>
      <c r="G4160" s="16" t="s">
        <v>77</v>
      </c>
      <c r="H4160" s="13">
        <v>19.63419</v>
      </c>
      <c r="I4160" s="18">
        <v>70.0</v>
      </c>
      <c r="J4160" s="15">
        <f t="shared" si="5"/>
        <v>1374.3933</v>
      </c>
      <c r="K4160" s="10" t="str">
        <f t="array" ref="K4160">IFERROR(XLOOKUP(G4160,'Tipo de Carga'!A:A,'Tipo de Carga'!B:B))</f>
        <v>Autoabasto</v>
      </c>
      <c r="L4160" s="10">
        <f t="shared" si="2"/>
        <v>7</v>
      </c>
      <c r="M4160" s="10">
        <f t="shared" si="3"/>
        <v>10</v>
      </c>
      <c r="N4160" s="10">
        <f t="shared" si="4"/>
        <v>2</v>
      </c>
      <c r="O4160" s="10" t="str">
        <f t="array" ref="O4160">IFERROR(XLOOKUP(G4160,'Tipo de Carga'!A:A,'Tipo de Carga'!C:C))</f>
        <v>Diesel</v>
      </c>
    </row>
    <row r="4161">
      <c r="A4161" s="16">
        <v>1872.0</v>
      </c>
      <c r="B4161" s="10" t="str">
        <f t="array" ref="B4161">IFERROR(XLOOKUP(A4161,'Asignacion Feb'!A:A,'Asignacion Feb'!C:C))</f>
        <v>Circuitos</v>
      </c>
      <c r="C4161" s="10" t="str">
        <f t="array" ref="C4161">IFERROR(XLOOKUP(A4161,'Asignacion Feb'!A:A,'Asignacion Feb'!B:B))</f>
        <v>EC-03</v>
      </c>
      <c r="D4161" s="28">
        <v>45698.0</v>
      </c>
      <c r="E4161" s="16" t="s">
        <v>118</v>
      </c>
      <c r="F4161" s="10" t="str">
        <f t="array" ref="F4161">IFERROR(XLOOKUP(E4161,Operadores!A:A,Operadores!B:B))</f>
        <v>BUSJUA</v>
      </c>
      <c r="G4161" s="16" t="s">
        <v>77</v>
      </c>
      <c r="H4161" s="13">
        <v>19.63419</v>
      </c>
      <c r="I4161" s="18">
        <v>650.0</v>
      </c>
      <c r="J4161" s="15">
        <f t="shared" si="5"/>
        <v>12762.2235</v>
      </c>
      <c r="K4161" s="10" t="str">
        <f t="array" ref="K4161">IFERROR(XLOOKUP(G4161,'Tipo de Carga'!A:A,'Tipo de Carga'!B:B))</f>
        <v>Autoabasto</v>
      </c>
      <c r="L4161" s="10">
        <f t="shared" si="2"/>
        <v>7</v>
      </c>
      <c r="M4161" s="10">
        <f t="shared" si="3"/>
        <v>10</v>
      </c>
      <c r="N4161" s="10">
        <f t="shared" si="4"/>
        <v>2</v>
      </c>
      <c r="O4161" s="10" t="str">
        <f t="array" ref="O4161">IFERROR(XLOOKUP(G4161,'Tipo de Carga'!A:A,'Tipo de Carga'!C:C))</f>
        <v>Diesel</v>
      </c>
    </row>
    <row r="4162">
      <c r="A4162" s="16">
        <v>1808.0</v>
      </c>
      <c r="B4162" s="10" t="str">
        <f t="array" ref="B4162">IFERROR(XLOOKUP(A4162,'Asignacion Feb'!A:A,'Asignacion Feb'!C:C))</f>
        <v>Sayer Full</v>
      </c>
      <c r="C4162" s="10" t="str">
        <f t="array" ref="C4162">IFERROR(XLOOKUP(A4162,'Asignacion Feb'!A:A,'Asignacion Feb'!B:B))</f>
        <v>EC-04</v>
      </c>
      <c r="D4162" s="28">
        <v>45698.0</v>
      </c>
      <c r="E4162" s="16" t="s">
        <v>335</v>
      </c>
      <c r="F4162" s="10" t="str">
        <f t="array" ref="F4162">IFERROR(XLOOKUP(E4162,Operadores!A:A,Operadores!B:B))</f>
        <v>ZAPNO</v>
      </c>
      <c r="G4162" s="16" t="s">
        <v>77</v>
      </c>
      <c r="H4162" s="13">
        <v>19.63419</v>
      </c>
      <c r="I4162" s="18">
        <v>615.0</v>
      </c>
      <c r="J4162" s="15">
        <f t="shared" si="5"/>
        <v>12075.02685</v>
      </c>
      <c r="K4162" s="10" t="str">
        <f t="array" ref="K4162">IFERROR(XLOOKUP(G4162,'Tipo de Carga'!A:A,'Tipo de Carga'!B:B))</f>
        <v>Autoabasto</v>
      </c>
      <c r="L4162" s="10">
        <f t="shared" si="2"/>
        <v>7</v>
      </c>
      <c r="M4162" s="10">
        <f t="shared" si="3"/>
        <v>10</v>
      </c>
      <c r="N4162" s="10">
        <f t="shared" si="4"/>
        <v>2</v>
      </c>
      <c r="O4162" s="10" t="str">
        <f t="array" ref="O4162">IFERROR(XLOOKUP(G4162,'Tipo de Carga'!A:A,'Tipo de Carga'!C:C))</f>
        <v>Diesel</v>
      </c>
    </row>
    <row r="4163">
      <c r="A4163" s="16">
        <v>1785.0</v>
      </c>
      <c r="B4163" s="10" t="str">
        <f t="array" ref="B4163">IFERROR(XLOOKUP(A4163,'Asignacion Feb'!A:A,'Asignacion Feb'!C:C))</f>
        <v>Circuitos</v>
      </c>
      <c r="C4163" s="10" t="str">
        <f t="array" ref="C4163">IFERROR(XLOOKUP(A4163,'Asignacion Feb'!A:A,'Asignacion Feb'!B:B))</f>
        <v>EC-03</v>
      </c>
      <c r="D4163" s="28">
        <v>45698.0</v>
      </c>
      <c r="E4163" s="16" t="s">
        <v>159</v>
      </c>
      <c r="F4163" s="10" t="str">
        <f t="array" ref="F4163">IFERROR(XLOOKUP(E4163,Operadores!A:A,Operadores!B:B))</f>
        <v>HERJU01</v>
      </c>
      <c r="G4163" s="16" t="s">
        <v>77</v>
      </c>
      <c r="H4163" s="13">
        <v>19.63419</v>
      </c>
      <c r="I4163" s="18">
        <v>607.0</v>
      </c>
      <c r="J4163" s="15">
        <f t="shared" si="5"/>
        <v>11917.95333</v>
      </c>
      <c r="K4163" s="10" t="str">
        <f t="array" ref="K4163">IFERROR(XLOOKUP(G4163,'Tipo de Carga'!A:A,'Tipo de Carga'!B:B))</f>
        <v>Autoabasto</v>
      </c>
      <c r="L4163" s="10">
        <f t="shared" si="2"/>
        <v>7</v>
      </c>
      <c r="M4163" s="10">
        <f t="shared" si="3"/>
        <v>10</v>
      </c>
      <c r="N4163" s="10">
        <f t="shared" si="4"/>
        <v>2</v>
      </c>
      <c r="O4163" s="10" t="str">
        <f t="array" ref="O4163">IFERROR(XLOOKUP(G4163,'Tipo de Carga'!A:A,'Tipo de Carga'!C:C))</f>
        <v>Diesel</v>
      </c>
    </row>
    <row r="4164">
      <c r="A4164" s="16">
        <v>1810.0</v>
      </c>
      <c r="B4164" s="10" t="str">
        <f t="array" ref="B4164">IFERROR(XLOOKUP(A4164,'Asignacion Feb'!A:A,'Asignacion Feb'!C:C))</f>
        <v>Circuitos</v>
      </c>
      <c r="C4164" s="10" t="str">
        <f t="array" ref="C4164">IFERROR(XLOOKUP(A4164,'Asignacion Feb'!A:A,'Asignacion Feb'!B:B))</f>
        <v>EC-03</v>
      </c>
      <c r="D4164" s="28">
        <v>45698.0</v>
      </c>
      <c r="E4164" s="16" t="s">
        <v>277</v>
      </c>
      <c r="F4164" s="10" t="str">
        <f t="array" ref="F4164">IFERROR(XLOOKUP(E4164,Operadores!A:A,Operadores!B:B))</f>
        <v>PERJAV</v>
      </c>
      <c r="G4164" s="16" t="s">
        <v>77</v>
      </c>
      <c r="H4164" s="13">
        <v>19.63419</v>
      </c>
      <c r="I4164" s="18">
        <v>666.0</v>
      </c>
      <c r="J4164" s="15">
        <f t="shared" si="5"/>
        <v>13076.37054</v>
      </c>
      <c r="K4164" s="10" t="str">
        <f t="array" ref="K4164">IFERROR(XLOOKUP(G4164,'Tipo de Carga'!A:A,'Tipo de Carga'!B:B))</f>
        <v>Autoabasto</v>
      </c>
      <c r="L4164" s="10">
        <f t="shared" si="2"/>
        <v>7</v>
      </c>
      <c r="M4164" s="10">
        <f t="shared" si="3"/>
        <v>10</v>
      </c>
      <c r="N4164" s="10">
        <f t="shared" si="4"/>
        <v>2</v>
      </c>
      <c r="O4164" s="10" t="str">
        <f t="array" ref="O4164">IFERROR(XLOOKUP(G4164,'Tipo de Carga'!A:A,'Tipo de Carga'!C:C))</f>
        <v>Diesel</v>
      </c>
    </row>
    <row r="4165">
      <c r="A4165" s="16">
        <v>1890.0</v>
      </c>
      <c r="B4165" s="10" t="str">
        <f t="array" ref="B4165">IFERROR(XLOOKUP(A4165,'Asignacion Feb'!A:A,'Asignacion Feb'!C:C))</f>
        <v>Circuitos</v>
      </c>
      <c r="C4165" s="10" t="str">
        <f t="array" ref="C4165">IFERROR(XLOOKUP(A4165,'Asignacion Feb'!A:A,'Asignacion Feb'!B:B))</f>
        <v>EC-03</v>
      </c>
      <c r="D4165" s="28">
        <v>45698.0</v>
      </c>
      <c r="E4165" s="16" t="s">
        <v>405</v>
      </c>
      <c r="F4165" s="10" t="str">
        <f t="array" ref="F4165">IFERROR(XLOOKUP(E4165,Operadores!A:A,Operadores!B:B))</f>
        <v>OSOCA01</v>
      </c>
      <c r="G4165" s="16" t="s">
        <v>77</v>
      </c>
      <c r="H4165" s="13">
        <v>19.63419</v>
      </c>
      <c r="I4165" s="18">
        <v>660.0</v>
      </c>
      <c r="J4165" s="15">
        <f t="shared" si="5"/>
        <v>12958.5654</v>
      </c>
      <c r="K4165" s="10" t="str">
        <f t="array" ref="K4165">IFERROR(XLOOKUP(G4165,'Tipo de Carga'!A:A,'Tipo de Carga'!B:B))</f>
        <v>Autoabasto</v>
      </c>
      <c r="L4165" s="10">
        <f t="shared" si="2"/>
        <v>7</v>
      </c>
      <c r="M4165" s="10">
        <f t="shared" si="3"/>
        <v>10</v>
      </c>
      <c r="N4165" s="10">
        <f t="shared" si="4"/>
        <v>2</v>
      </c>
      <c r="O4165" s="10" t="str">
        <f t="array" ref="O4165">IFERROR(XLOOKUP(G4165,'Tipo de Carga'!A:A,'Tipo de Carga'!C:C))</f>
        <v>Diesel</v>
      </c>
    </row>
    <row r="4166">
      <c r="A4166" s="16">
        <v>1822.0</v>
      </c>
      <c r="B4166" s="10" t="str">
        <f t="array" ref="B4166">IFERROR(XLOOKUP(A4166,'Asignacion Feb'!A:A,'Asignacion Feb'!C:C))</f>
        <v>Sayer Vuelteros</v>
      </c>
      <c r="C4166" s="10" t="str">
        <f t="array" ref="C4166">IFERROR(XLOOKUP(A4166,'Asignacion Feb'!A:A,'Asignacion Feb'!B:B))</f>
        <v>EC-04</v>
      </c>
      <c r="D4166" s="28">
        <v>45698.0</v>
      </c>
      <c r="E4166" s="16" t="s">
        <v>399</v>
      </c>
      <c r="F4166" s="10" t="str">
        <f t="array" ref="F4166">IFERROR(XLOOKUP(E4166,Operadores!A:A,Operadores!B:B))</f>
        <v>OLVJES</v>
      </c>
      <c r="G4166" s="16" t="s">
        <v>77</v>
      </c>
      <c r="H4166" s="13">
        <v>19.63419</v>
      </c>
      <c r="I4166" s="18">
        <v>835.0</v>
      </c>
      <c r="J4166" s="15">
        <f t="shared" si="5"/>
        <v>16394.54865</v>
      </c>
      <c r="K4166" s="10" t="str">
        <f t="array" ref="K4166">IFERROR(XLOOKUP(G4166,'Tipo de Carga'!A:A,'Tipo de Carga'!B:B))</f>
        <v>Autoabasto</v>
      </c>
      <c r="L4166" s="10">
        <f t="shared" si="2"/>
        <v>7</v>
      </c>
      <c r="M4166" s="10">
        <f t="shared" si="3"/>
        <v>10</v>
      </c>
      <c r="N4166" s="10">
        <f t="shared" si="4"/>
        <v>2</v>
      </c>
      <c r="O4166" s="10" t="str">
        <f t="array" ref="O4166">IFERROR(XLOOKUP(G4166,'Tipo de Carga'!A:A,'Tipo de Carga'!C:C))</f>
        <v>Diesel</v>
      </c>
    </row>
    <row r="4167">
      <c r="A4167" s="16">
        <v>1971.0</v>
      </c>
      <c r="B4167" s="10" t="str">
        <f t="array" ref="B4167">IFERROR(XLOOKUP(A4167,'Asignacion Feb'!A:A,'Asignacion Feb'!C:C))</f>
        <v>Sayer Sencillo</v>
      </c>
      <c r="C4167" s="10" t="str">
        <f t="array" ref="C4167">IFERROR(XLOOKUP(A4167,'Asignacion Feb'!A:A,'Asignacion Feb'!B:B))</f>
        <v>EC-04</v>
      </c>
      <c r="D4167" s="28">
        <v>45698.0</v>
      </c>
      <c r="E4167" s="16" t="s">
        <v>79</v>
      </c>
      <c r="F4167" s="10" t="str">
        <f t="array" ref="F4167">IFERROR(XLOOKUP(E4167,Operadores!A:A,Operadores!B:B))</f>
        <v>OLVOSX</v>
      </c>
      <c r="G4167" s="16" t="s">
        <v>77</v>
      </c>
      <c r="H4167" s="13">
        <v>19.63419</v>
      </c>
      <c r="I4167" s="18">
        <v>705.0</v>
      </c>
      <c r="J4167" s="15">
        <f t="shared" si="5"/>
        <v>13842.10395</v>
      </c>
      <c r="K4167" s="10" t="str">
        <f t="array" ref="K4167">IFERROR(XLOOKUP(G4167,'Tipo de Carga'!A:A,'Tipo de Carga'!B:B))</f>
        <v>Autoabasto</v>
      </c>
      <c r="L4167" s="10">
        <f t="shared" si="2"/>
        <v>7</v>
      </c>
      <c r="M4167" s="10">
        <f t="shared" si="3"/>
        <v>10</v>
      </c>
      <c r="N4167" s="10">
        <f t="shared" si="4"/>
        <v>2</v>
      </c>
      <c r="O4167" s="10" t="str">
        <f t="array" ref="O4167">IFERROR(XLOOKUP(G4167,'Tipo de Carga'!A:A,'Tipo de Carga'!C:C))</f>
        <v>Diesel</v>
      </c>
    </row>
    <row r="4168">
      <c r="A4168" s="16">
        <v>1800.0</v>
      </c>
      <c r="B4168" s="10" t="str">
        <f t="array" ref="B4168">IFERROR(XLOOKUP(A4168,'Asignacion Feb'!A:A,'Asignacion Feb'!C:C))</f>
        <v>Sayer Full</v>
      </c>
      <c r="C4168" s="10" t="str">
        <f t="array" ref="C4168">IFERROR(XLOOKUP(A4168,'Asignacion Feb'!A:A,'Asignacion Feb'!B:B))</f>
        <v>EC-04</v>
      </c>
      <c r="D4168" s="28">
        <v>45698.0</v>
      </c>
      <c r="E4168" s="16" t="s">
        <v>314</v>
      </c>
      <c r="F4168" s="10" t="str">
        <f t="array" ref="F4168">IFERROR(XLOOKUP(E4168,Operadores!A:A,Operadores!B:B))</f>
        <v>PERJU03</v>
      </c>
      <c r="G4168" s="16" t="s">
        <v>77</v>
      </c>
      <c r="H4168" s="13">
        <v>19.63419</v>
      </c>
      <c r="I4168" s="18">
        <v>300.0</v>
      </c>
      <c r="J4168" s="15">
        <f t="shared" si="5"/>
        <v>5890.257</v>
      </c>
      <c r="K4168" s="10" t="str">
        <f t="array" ref="K4168">IFERROR(XLOOKUP(G4168,'Tipo de Carga'!A:A,'Tipo de Carga'!B:B))</f>
        <v>Autoabasto</v>
      </c>
      <c r="L4168" s="10">
        <f t="shared" si="2"/>
        <v>7</v>
      </c>
      <c r="M4168" s="10">
        <f t="shared" si="3"/>
        <v>10</v>
      </c>
      <c r="N4168" s="10">
        <f t="shared" si="4"/>
        <v>2</v>
      </c>
      <c r="O4168" s="10" t="str">
        <f t="array" ref="O4168">IFERROR(XLOOKUP(G4168,'Tipo de Carga'!A:A,'Tipo de Carga'!C:C))</f>
        <v>Diesel</v>
      </c>
    </row>
    <row r="4169">
      <c r="A4169" s="16">
        <v>1877.0</v>
      </c>
      <c r="B4169" s="10" t="str">
        <f t="array" ref="B4169">IFERROR(XLOOKUP(A4169,'Asignacion Feb'!A:A,'Asignacion Feb'!C:C))</f>
        <v>Circuitos</v>
      </c>
      <c r="C4169" s="10" t="str">
        <f t="array" ref="C4169">IFERROR(XLOOKUP(A4169,'Asignacion Feb'!A:A,'Asignacion Feb'!B:B))</f>
        <v>EC-03</v>
      </c>
      <c r="D4169" s="28">
        <v>45698.0</v>
      </c>
      <c r="E4169" s="16" t="s">
        <v>211</v>
      </c>
      <c r="F4169" s="10" t="str">
        <f t="array" ref="F4169">IFERROR(XLOOKUP(E4169,Operadores!A:A,Operadores!B:B))</f>
        <v>GRERI</v>
      </c>
      <c r="G4169" s="16" t="s">
        <v>83</v>
      </c>
      <c r="H4169" s="13">
        <v>19.7204</v>
      </c>
      <c r="I4169" s="18">
        <v>580.0</v>
      </c>
      <c r="J4169" s="15">
        <f t="shared" si="5"/>
        <v>11437.832</v>
      </c>
      <c r="K4169" s="10" t="str">
        <f t="array" ref="K4169">IFERROR(XLOOKUP(G4169,'Tipo de Carga'!A:A,'Tipo de Carga'!B:B))</f>
        <v>Autoabasto</v>
      </c>
      <c r="L4169" s="10">
        <f t="shared" si="2"/>
        <v>7</v>
      </c>
      <c r="M4169" s="10">
        <f t="shared" si="3"/>
        <v>10</v>
      </c>
      <c r="N4169" s="10">
        <f t="shared" si="4"/>
        <v>2</v>
      </c>
      <c r="O4169" s="10" t="str">
        <f t="array" ref="O4169">IFERROR(XLOOKUP(G4169,'Tipo de Carga'!A:A,'Tipo de Carga'!C:C))</f>
        <v>Diesel</v>
      </c>
    </row>
    <row r="4170">
      <c r="A4170" s="16">
        <v>2059.0</v>
      </c>
      <c r="B4170" s="10" t="str">
        <f t="array" ref="B4170">IFERROR(XLOOKUP(A4170,'Asignacion Feb'!A:A,'Asignacion Feb'!C:C))</f>
        <v>PISA Gdl</v>
      </c>
      <c r="C4170" s="10" t="str">
        <f t="array" ref="C4170">IFERROR(XLOOKUP(A4170,'Asignacion Feb'!A:A,'Asignacion Feb'!B:B))</f>
        <v>EC-06</v>
      </c>
      <c r="D4170" s="28">
        <v>45698.0</v>
      </c>
      <c r="E4170" s="16" t="s">
        <v>278</v>
      </c>
      <c r="F4170" s="10" t="str">
        <f t="array" ref="F4170">IFERROR(XLOOKUP(E4170,Operadores!A:A,Operadores!B:B))</f>
        <v>BUEOSC</v>
      </c>
      <c r="G4170" s="16" t="s">
        <v>83</v>
      </c>
      <c r="H4170" s="13">
        <v>19.7204</v>
      </c>
      <c r="I4170" s="18">
        <v>745.0</v>
      </c>
      <c r="J4170" s="15">
        <f t="shared" si="5"/>
        <v>14691.698</v>
      </c>
      <c r="K4170" s="10" t="str">
        <f t="array" ref="K4170">IFERROR(XLOOKUP(G4170,'Tipo de Carga'!A:A,'Tipo de Carga'!B:B))</f>
        <v>Autoabasto</v>
      </c>
      <c r="L4170" s="10">
        <f t="shared" si="2"/>
        <v>7</v>
      </c>
      <c r="M4170" s="10">
        <f t="shared" si="3"/>
        <v>10</v>
      </c>
      <c r="N4170" s="10">
        <f t="shared" si="4"/>
        <v>2</v>
      </c>
      <c r="O4170" s="10" t="str">
        <f t="array" ref="O4170">IFERROR(XLOOKUP(G4170,'Tipo de Carga'!A:A,'Tipo de Carga'!C:C))</f>
        <v>Diesel</v>
      </c>
    </row>
    <row r="4171">
      <c r="A4171" s="16">
        <v>2060.0</v>
      </c>
      <c r="B4171" s="10" t="str">
        <f t="array" ref="B4171">IFERROR(XLOOKUP(A4171,'Asignacion Feb'!A:A,'Asignacion Feb'!C:C))</f>
        <v>PISA Gdl</v>
      </c>
      <c r="C4171" s="10" t="str">
        <f t="array" ref="C4171">IFERROR(XLOOKUP(A4171,'Asignacion Feb'!A:A,'Asignacion Feb'!B:B))</f>
        <v>EC-06</v>
      </c>
      <c r="D4171" s="28">
        <v>45698.0</v>
      </c>
      <c r="E4171" s="16" t="s">
        <v>16</v>
      </c>
      <c r="F4171" s="10" t="str">
        <f t="array" ref="F4171">IFERROR(XLOOKUP(E4171,Operadores!A:A,Operadores!B:B))</f>
        <v>VALGUS</v>
      </c>
      <c r="G4171" s="16" t="s">
        <v>83</v>
      </c>
      <c r="H4171" s="13">
        <v>19.7204</v>
      </c>
      <c r="I4171" s="18">
        <v>539.0</v>
      </c>
      <c r="J4171" s="15">
        <f t="shared" si="5"/>
        <v>10629.2956</v>
      </c>
      <c r="K4171" s="10" t="str">
        <f t="array" ref="K4171">IFERROR(XLOOKUP(G4171,'Tipo de Carga'!A:A,'Tipo de Carga'!B:B))</f>
        <v>Autoabasto</v>
      </c>
      <c r="L4171" s="10">
        <f t="shared" si="2"/>
        <v>7</v>
      </c>
      <c r="M4171" s="10">
        <f t="shared" si="3"/>
        <v>10</v>
      </c>
      <c r="N4171" s="10">
        <f t="shared" si="4"/>
        <v>2</v>
      </c>
      <c r="O4171" s="10" t="str">
        <f t="array" ref="O4171">IFERROR(XLOOKUP(G4171,'Tipo de Carga'!A:A,'Tipo de Carga'!C:C))</f>
        <v>Diesel</v>
      </c>
    </row>
    <row r="4172">
      <c r="A4172" s="16">
        <v>2071.0</v>
      </c>
      <c r="B4172" s="10" t="str">
        <f t="array" ref="B4172">IFERROR(XLOOKUP(A4172,'Asignacion Feb'!A:A,'Asignacion Feb'!C:C))</f>
        <v>PISA Gdl</v>
      </c>
      <c r="C4172" s="10" t="str">
        <f t="array" ref="C4172">IFERROR(XLOOKUP(A4172,'Asignacion Feb'!A:A,'Asignacion Feb'!B:B))</f>
        <v>EC-06</v>
      </c>
      <c r="D4172" s="28">
        <v>45698.0</v>
      </c>
      <c r="E4172" s="16" t="s">
        <v>250</v>
      </c>
      <c r="F4172" s="10" t="str">
        <f t="array" ref="F4172">IFERROR(XLOOKUP(E4172,Operadores!A:A,Operadores!B:B))</f>
        <v>DIAFRA</v>
      </c>
      <c r="G4172" s="16" t="s">
        <v>83</v>
      </c>
      <c r="H4172" s="13">
        <v>19.7204</v>
      </c>
      <c r="I4172" s="18">
        <v>721.0</v>
      </c>
      <c r="J4172" s="15">
        <f t="shared" si="5"/>
        <v>14218.4084</v>
      </c>
      <c r="K4172" s="10" t="str">
        <f t="array" ref="K4172">IFERROR(XLOOKUP(G4172,'Tipo de Carga'!A:A,'Tipo de Carga'!B:B))</f>
        <v>Autoabasto</v>
      </c>
      <c r="L4172" s="10">
        <f t="shared" si="2"/>
        <v>7</v>
      </c>
      <c r="M4172" s="10">
        <f t="shared" si="3"/>
        <v>10</v>
      </c>
      <c r="N4172" s="10">
        <f t="shared" si="4"/>
        <v>2</v>
      </c>
      <c r="O4172" s="10" t="str">
        <f t="array" ref="O4172">IFERROR(XLOOKUP(G4172,'Tipo de Carga'!A:A,'Tipo de Carga'!C:C))</f>
        <v>Diesel</v>
      </c>
    </row>
    <row r="4173">
      <c r="A4173" s="16">
        <v>2061.0</v>
      </c>
      <c r="B4173" s="10" t="str">
        <f t="array" ref="B4173">IFERROR(XLOOKUP(A4173,'Asignacion Feb'!A:A,'Asignacion Feb'!C:C))</f>
        <v>PISA Gdl</v>
      </c>
      <c r="C4173" s="10" t="str">
        <f t="array" ref="C4173">IFERROR(XLOOKUP(A4173,'Asignacion Feb'!A:A,'Asignacion Feb'!B:B))</f>
        <v>EC-06</v>
      </c>
      <c r="D4173" s="28">
        <v>45698.0</v>
      </c>
      <c r="E4173" s="16" t="s">
        <v>215</v>
      </c>
      <c r="F4173" s="10" t="str">
        <f t="array" ref="F4173">IFERROR(XLOOKUP(E4173,Operadores!A:A,Operadores!B:B))</f>
        <v>RESEDU</v>
      </c>
      <c r="G4173" s="16" t="s">
        <v>83</v>
      </c>
      <c r="H4173" s="13">
        <v>19.7204</v>
      </c>
      <c r="I4173" s="18">
        <v>455.0</v>
      </c>
      <c r="J4173" s="15">
        <f t="shared" si="5"/>
        <v>8972.782</v>
      </c>
      <c r="K4173" s="10" t="str">
        <f t="array" ref="K4173">IFERROR(XLOOKUP(G4173,'Tipo de Carga'!A:A,'Tipo de Carga'!B:B))</f>
        <v>Autoabasto</v>
      </c>
      <c r="L4173" s="10">
        <f t="shared" si="2"/>
        <v>7</v>
      </c>
      <c r="M4173" s="10">
        <f t="shared" si="3"/>
        <v>10</v>
      </c>
      <c r="N4173" s="10">
        <f t="shared" si="4"/>
        <v>2</v>
      </c>
      <c r="O4173" s="10" t="str">
        <f t="array" ref="O4173">IFERROR(XLOOKUP(G4173,'Tipo de Carga'!A:A,'Tipo de Carga'!C:C))</f>
        <v>Diesel</v>
      </c>
    </row>
    <row r="4174">
      <c r="A4174" s="16">
        <v>2073.0</v>
      </c>
      <c r="B4174" s="10" t="str">
        <f t="array" ref="B4174">IFERROR(XLOOKUP(A4174,'Asignacion Feb'!A:A,'Asignacion Feb'!C:C))</f>
        <v>Crisa</v>
      </c>
      <c r="C4174" s="10" t="str">
        <f t="array" ref="C4174">IFERROR(XLOOKUP(A4174,'Asignacion Feb'!A:A,'Asignacion Feb'!B:B))</f>
        <v>EC-07</v>
      </c>
      <c r="D4174" s="28">
        <v>45698.0</v>
      </c>
      <c r="E4174" s="19" t="s">
        <v>445</v>
      </c>
      <c r="F4174" s="10" t="str">
        <f t="array" ref="F4174">IFERROR(XLOOKUP(E4174,Operadores!A:A,Operadores!B:B))</f>
        <v>LOPAND</v>
      </c>
      <c r="G4174" s="16" t="s">
        <v>86</v>
      </c>
      <c r="H4174" s="13">
        <v>19.81523</v>
      </c>
      <c r="I4174" s="18">
        <v>823.0</v>
      </c>
      <c r="J4174" s="15">
        <f t="shared" si="5"/>
        <v>16307.93429</v>
      </c>
      <c r="K4174" s="10" t="str">
        <f t="array" ref="K4174">IFERROR(XLOOKUP(G4174,'Tipo de Carga'!A:A,'Tipo de Carga'!B:B))</f>
        <v>Autoabasto</v>
      </c>
      <c r="L4174" s="10">
        <f t="shared" si="2"/>
        <v>7</v>
      </c>
      <c r="M4174" s="10">
        <f t="shared" si="3"/>
        <v>10</v>
      </c>
      <c r="N4174" s="10">
        <f t="shared" si="4"/>
        <v>2</v>
      </c>
      <c r="O4174" s="10" t="str">
        <f t="array" ref="O4174">IFERROR(XLOOKUP(G4174,'Tipo de Carga'!A:A,'Tipo de Carga'!C:C))</f>
        <v>Diesel</v>
      </c>
    </row>
    <row r="4175">
      <c r="A4175" s="16">
        <v>2073.0</v>
      </c>
      <c r="B4175" s="10" t="str">
        <f t="array" ref="B4175">IFERROR(XLOOKUP(A4175,'Asignacion Feb'!A:A,'Asignacion Feb'!C:C))</f>
        <v>Crisa</v>
      </c>
      <c r="C4175" s="10" t="str">
        <f t="array" ref="C4175">IFERROR(XLOOKUP(A4175,'Asignacion Feb'!A:A,'Asignacion Feb'!B:B))</f>
        <v>EC-07</v>
      </c>
      <c r="D4175" s="28">
        <v>45698.0</v>
      </c>
      <c r="E4175" s="19" t="s">
        <v>445</v>
      </c>
      <c r="F4175" s="10" t="str">
        <f t="array" ref="F4175">IFERROR(XLOOKUP(E4175,Operadores!A:A,Operadores!B:B))</f>
        <v>LOPAND</v>
      </c>
      <c r="G4175" s="16" t="s">
        <v>86</v>
      </c>
      <c r="H4175" s="13">
        <v>19.81523</v>
      </c>
      <c r="I4175" s="18">
        <v>18.0</v>
      </c>
      <c r="J4175" s="15">
        <f t="shared" si="5"/>
        <v>356.67414</v>
      </c>
      <c r="K4175" s="10" t="str">
        <f t="array" ref="K4175">IFERROR(XLOOKUP(G4175,'Tipo de Carga'!A:A,'Tipo de Carga'!B:B))</f>
        <v>Autoabasto</v>
      </c>
      <c r="L4175" s="10">
        <f t="shared" si="2"/>
        <v>7</v>
      </c>
      <c r="M4175" s="10">
        <f t="shared" si="3"/>
        <v>10</v>
      </c>
      <c r="N4175" s="10">
        <f t="shared" si="4"/>
        <v>2</v>
      </c>
      <c r="O4175" s="10" t="str">
        <f t="array" ref="O4175">IFERROR(XLOOKUP(G4175,'Tipo de Carga'!A:A,'Tipo de Carga'!C:C))</f>
        <v>Diesel</v>
      </c>
    </row>
    <row r="4176">
      <c r="A4176" s="16">
        <v>1849.0</v>
      </c>
      <c r="B4176" s="10" t="str">
        <f t="array" ref="B4176">IFERROR(XLOOKUP(A4176,'Asignacion Feb'!A:A,'Asignacion Feb'!C:C))</f>
        <v>Circuitos</v>
      </c>
      <c r="C4176" s="10" t="str">
        <f t="array" ref="C4176">IFERROR(XLOOKUP(A4176,'Asignacion Feb'!A:A,'Asignacion Feb'!B:B))</f>
        <v>EC-03</v>
      </c>
      <c r="D4176" s="28">
        <v>45698.0</v>
      </c>
      <c r="E4176" s="16" t="s">
        <v>208</v>
      </c>
      <c r="F4176" s="10" t="str">
        <f t="array" ref="F4176">IFERROR(XLOOKUP(E4176,Operadores!A:A,Operadores!B:B))</f>
        <v>MUÑGER</v>
      </c>
      <c r="G4176" s="16" t="s">
        <v>86</v>
      </c>
      <c r="H4176" s="13">
        <v>19.81523</v>
      </c>
      <c r="I4176" s="18">
        <v>462.0</v>
      </c>
      <c r="J4176" s="15">
        <f t="shared" si="5"/>
        <v>9154.63626</v>
      </c>
      <c r="K4176" s="10" t="str">
        <f t="array" ref="K4176">IFERROR(XLOOKUP(G4176,'Tipo de Carga'!A:A,'Tipo de Carga'!B:B))</f>
        <v>Autoabasto</v>
      </c>
      <c r="L4176" s="10">
        <f t="shared" si="2"/>
        <v>7</v>
      </c>
      <c r="M4176" s="10">
        <f t="shared" si="3"/>
        <v>10</v>
      </c>
      <c r="N4176" s="10">
        <f t="shared" si="4"/>
        <v>2</v>
      </c>
      <c r="O4176" s="10" t="str">
        <f t="array" ref="O4176">IFERROR(XLOOKUP(G4176,'Tipo de Carga'!A:A,'Tipo de Carga'!C:C))</f>
        <v>Diesel</v>
      </c>
    </row>
    <row r="4177">
      <c r="A4177" s="16">
        <v>1821.0</v>
      </c>
      <c r="B4177" s="10" t="str">
        <f t="array" ref="B4177">IFERROR(XLOOKUP(A4177,'Asignacion Feb'!A:A,'Asignacion Feb'!C:C))</f>
        <v>Circuitos</v>
      </c>
      <c r="C4177" s="10" t="str">
        <f t="array" ref="C4177">IFERROR(XLOOKUP(A4177,'Asignacion Feb'!A:A,'Asignacion Feb'!B:B))</f>
        <v>EC-03</v>
      </c>
      <c r="D4177" s="28">
        <v>45698.0</v>
      </c>
      <c r="E4177" s="16" t="s">
        <v>20</v>
      </c>
      <c r="F4177" s="10" t="str">
        <f t="array" ref="F4177">IFERROR(XLOOKUP(E4177,Operadores!A:A,Operadores!B:B))</f>
        <v>BAULUI</v>
      </c>
      <c r="G4177" s="16" t="s">
        <v>86</v>
      </c>
      <c r="H4177" s="13">
        <v>19.81523</v>
      </c>
      <c r="I4177" s="18">
        <v>545.0</v>
      </c>
      <c r="J4177" s="15">
        <f t="shared" si="5"/>
        <v>10799.30035</v>
      </c>
      <c r="K4177" s="10" t="str">
        <f t="array" ref="K4177">IFERROR(XLOOKUP(G4177,'Tipo de Carga'!A:A,'Tipo de Carga'!B:B))</f>
        <v>Autoabasto</v>
      </c>
      <c r="L4177" s="10">
        <f t="shared" si="2"/>
        <v>7</v>
      </c>
      <c r="M4177" s="10">
        <f t="shared" si="3"/>
        <v>10</v>
      </c>
      <c r="N4177" s="10">
        <f t="shared" si="4"/>
        <v>2</v>
      </c>
      <c r="O4177" s="10" t="str">
        <f t="array" ref="O4177">IFERROR(XLOOKUP(G4177,'Tipo de Carga'!A:A,'Tipo de Carga'!C:C))</f>
        <v>Diesel</v>
      </c>
    </row>
    <row r="4178">
      <c r="A4178" s="16">
        <v>1821.0</v>
      </c>
      <c r="B4178" s="10" t="str">
        <f t="array" ref="B4178">IFERROR(XLOOKUP(A4178,'Asignacion Feb'!A:A,'Asignacion Feb'!C:C))</f>
        <v>Circuitos</v>
      </c>
      <c r="C4178" s="10" t="str">
        <f t="array" ref="C4178">IFERROR(XLOOKUP(A4178,'Asignacion Feb'!A:A,'Asignacion Feb'!B:B))</f>
        <v>EC-03</v>
      </c>
      <c r="D4178" s="28">
        <v>45698.0</v>
      </c>
      <c r="E4178" s="16" t="s">
        <v>20</v>
      </c>
      <c r="F4178" s="10" t="str">
        <f t="array" ref="F4178">IFERROR(XLOOKUP(E4178,Operadores!A:A,Operadores!B:B))</f>
        <v>BAULUI</v>
      </c>
      <c r="G4178" s="16" t="s">
        <v>86</v>
      </c>
      <c r="H4178" s="13">
        <v>19.81523</v>
      </c>
      <c r="I4178" s="18">
        <v>0.0</v>
      </c>
      <c r="J4178" s="15">
        <f t="shared" si="5"/>
        <v>0</v>
      </c>
      <c r="K4178" s="10" t="str">
        <f t="array" ref="K4178">IFERROR(XLOOKUP(G4178,'Tipo de Carga'!A:A,'Tipo de Carga'!B:B))</f>
        <v>Autoabasto</v>
      </c>
      <c r="L4178" s="10">
        <f t="shared" si="2"/>
        <v>7</v>
      </c>
      <c r="M4178" s="10">
        <f t="shared" si="3"/>
        <v>10</v>
      </c>
      <c r="N4178" s="10">
        <f t="shared" si="4"/>
        <v>2</v>
      </c>
      <c r="O4178" s="10" t="str">
        <f t="array" ref="O4178">IFERROR(XLOOKUP(G4178,'Tipo de Carga'!A:A,'Tipo de Carga'!C:C))</f>
        <v>Diesel</v>
      </c>
    </row>
    <row r="4179">
      <c r="A4179" s="16">
        <v>1891.0</v>
      </c>
      <c r="B4179" s="10" t="str">
        <f t="array" ref="B4179">IFERROR(XLOOKUP(A4179,'Asignacion Feb'!A:A,'Asignacion Feb'!C:C))</f>
        <v>Circuitos</v>
      </c>
      <c r="C4179" s="10" t="str">
        <f t="array" ref="C4179">IFERROR(XLOOKUP(A4179,'Asignacion Feb'!A:A,'Asignacion Feb'!B:B))</f>
        <v>EC-03</v>
      </c>
      <c r="D4179" s="28">
        <v>45698.0</v>
      </c>
      <c r="E4179" s="16" t="s">
        <v>355</v>
      </c>
      <c r="F4179" s="10" t="str">
        <f t="array" ref="F4179">IFERROR(XLOOKUP(E4179,Operadores!A:A,Operadores!B:B))</f>
        <v>GONJOS03</v>
      </c>
      <c r="G4179" s="16" t="s">
        <v>86</v>
      </c>
      <c r="H4179" s="13">
        <v>19.81523</v>
      </c>
      <c r="I4179" s="18">
        <v>230.0</v>
      </c>
      <c r="J4179" s="15">
        <f t="shared" si="5"/>
        <v>4557.5029</v>
      </c>
      <c r="K4179" s="10" t="str">
        <f t="array" ref="K4179">IFERROR(XLOOKUP(G4179,'Tipo de Carga'!A:A,'Tipo de Carga'!B:B))</f>
        <v>Autoabasto</v>
      </c>
      <c r="L4179" s="10">
        <f t="shared" si="2"/>
        <v>7</v>
      </c>
      <c r="M4179" s="10">
        <f t="shared" si="3"/>
        <v>10</v>
      </c>
      <c r="N4179" s="10">
        <f t="shared" si="4"/>
        <v>2</v>
      </c>
      <c r="O4179" s="10" t="str">
        <f t="array" ref="O4179">IFERROR(XLOOKUP(G4179,'Tipo de Carga'!A:A,'Tipo de Carga'!C:C))</f>
        <v>Diesel</v>
      </c>
    </row>
    <row r="4180">
      <c r="A4180" s="16">
        <v>1908.0</v>
      </c>
      <c r="B4180" s="10" t="str">
        <f t="array" ref="B4180">IFERROR(XLOOKUP(A4180,'Asignacion Feb'!A:A,'Asignacion Feb'!C:C))</f>
        <v>Circuitos</v>
      </c>
      <c r="C4180" s="10" t="str">
        <f t="array" ref="C4180">IFERROR(XLOOKUP(A4180,'Asignacion Feb'!A:A,'Asignacion Feb'!B:B))</f>
        <v>EC-03</v>
      </c>
      <c r="D4180" s="28">
        <v>45698.0</v>
      </c>
      <c r="E4180" s="16" t="s">
        <v>333</v>
      </c>
      <c r="F4180" s="10" t="str">
        <f t="array" ref="F4180">IFERROR(XLOOKUP(E4180,Operadores!A:A,Operadores!B:B))</f>
        <v>GARJOR01</v>
      </c>
      <c r="G4180" s="16" t="s">
        <v>86</v>
      </c>
      <c r="H4180" s="13">
        <v>19.81523</v>
      </c>
      <c r="I4180" s="18">
        <v>280.0</v>
      </c>
      <c r="J4180" s="15">
        <f t="shared" si="5"/>
        <v>5548.2644</v>
      </c>
      <c r="K4180" s="10" t="str">
        <f t="array" ref="K4180">IFERROR(XLOOKUP(G4180,'Tipo de Carga'!A:A,'Tipo de Carga'!B:B))</f>
        <v>Autoabasto</v>
      </c>
      <c r="L4180" s="10">
        <f t="shared" si="2"/>
        <v>7</v>
      </c>
      <c r="M4180" s="10">
        <f t="shared" si="3"/>
        <v>10</v>
      </c>
      <c r="N4180" s="10">
        <f t="shared" si="4"/>
        <v>2</v>
      </c>
      <c r="O4180" s="10" t="str">
        <f t="array" ref="O4180">IFERROR(XLOOKUP(G4180,'Tipo de Carga'!A:A,'Tipo de Carga'!C:C))</f>
        <v>Diesel</v>
      </c>
    </row>
    <row r="4181">
      <c r="A4181" s="16">
        <v>1888.0</v>
      </c>
      <c r="B4181" s="10" t="str">
        <f t="array" ref="B4181">IFERROR(XLOOKUP(A4181,'Asignacion Feb'!A:A,'Asignacion Feb'!C:C))</f>
        <v>Circuitos</v>
      </c>
      <c r="C4181" s="10" t="str">
        <f t="array" ref="C4181">IFERROR(XLOOKUP(A4181,'Asignacion Feb'!A:A,'Asignacion Feb'!B:B))</f>
        <v>EC-03</v>
      </c>
      <c r="D4181" s="28">
        <v>45698.0</v>
      </c>
      <c r="E4181" s="16" t="s">
        <v>84</v>
      </c>
      <c r="F4181" s="10" t="str">
        <f t="array" ref="F4181">IFERROR(XLOOKUP(E4181,Operadores!A:A,Operadores!B:B))</f>
        <v>CUAJOR</v>
      </c>
      <c r="G4181" s="16" t="s">
        <v>86</v>
      </c>
      <c r="H4181" s="13">
        <v>19.81523</v>
      </c>
      <c r="I4181" s="18">
        <v>817.0</v>
      </c>
      <c r="J4181" s="15">
        <f t="shared" si="5"/>
        <v>16189.04291</v>
      </c>
      <c r="K4181" s="10" t="str">
        <f t="array" ref="K4181">IFERROR(XLOOKUP(G4181,'Tipo de Carga'!A:A,'Tipo de Carga'!B:B))</f>
        <v>Autoabasto</v>
      </c>
      <c r="L4181" s="10">
        <f t="shared" si="2"/>
        <v>7</v>
      </c>
      <c r="M4181" s="10">
        <f t="shared" si="3"/>
        <v>10</v>
      </c>
      <c r="N4181" s="10">
        <f t="shared" si="4"/>
        <v>2</v>
      </c>
      <c r="O4181" s="10" t="str">
        <f t="array" ref="O4181">IFERROR(XLOOKUP(G4181,'Tipo de Carga'!A:A,'Tipo de Carga'!C:C))</f>
        <v>Diesel</v>
      </c>
    </row>
    <row r="4182">
      <c r="A4182" s="16">
        <v>1948.0</v>
      </c>
      <c r="B4182" s="10" t="str">
        <f t="array" ref="B4182">IFERROR(XLOOKUP(A4182,'Asignacion Feb'!A:A,'Asignacion Feb'!C:C))</f>
        <v>Circuitos</v>
      </c>
      <c r="C4182" s="10" t="str">
        <f t="array" ref="C4182">IFERROR(XLOOKUP(A4182,'Asignacion Feb'!A:A,'Asignacion Feb'!B:B))</f>
        <v>EC-03</v>
      </c>
      <c r="D4182" s="28">
        <v>45698.0</v>
      </c>
      <c r="E4182" s="16" t="s">
        <v>81</v>
      </c>
      <c r="F4182" s="10" t="str">
        <f t="array" ref="F4182">IFERROR(XLOOKUP(E4182,Operadores!A:A,Operadores!B:B))</f>
        <v>MOREFR</v>
      </c>
      <c r="G4182" s="16" t="s">
        <v>86</v>
      </c>
      <c r="H4182" s="13">
        <v>19.81523</v>
      </c>
      <c r="I4182" s="18">
        <v>421.0</v>
      </c>
      <c r="J4182" s="15">
        <f t="shared" si="5"/>
        <v>8342.21183</v>
      </c>
      <c r="K4182" s="10" t="str">
        <f t="array" ref="K4182">IFERROR(XLOOKUP(G4182,'Tipo de Carga'!A:A,'Tipo de Carga'!B:B))</f>
        <v>Autoabasto</v>
      </c>
      <c r="L4182" s="10">
        <f t="shared" si="2"/>
        <v>7</v>
      </c>
      <c r="M4182" s="10">
        <f t="shared" si="3"/>
        <v>10</v>
      </c>
      <c r="N4182" s="10">
        <f t="shared" si="4"/>
        <v>2</v>
      </c>
      <c r="O4182" s="10" t="str">
        <f t="array" ref="O4182">IFERROR(XLOOKUP(G4182,'Tipo de Carga'!A:A,'Tipo de Carga'!C:C))</f>
        <v>Diesel</v>
      </c>
    </row>
    <row r="4183">
      <c r="A4183" s="16" t="s">
        <v>31</v>
      </c>
      <c r="B4183" s="10" t="str">
        <f t="array" ref="B4183">IFERROR(XLOOKUP(A4183,'Asignacion Feb'!A:A,'Asignacion Feb'!C:C))</f>
        <v/>
      </c>
      <c r="C4183" s="10" t="str">
        <f t="array" ref="C4183">IFERROR(XLOOKUP(A4183,'Asignacion Feb'!A:A,'Asignacion Feb'!B:B))</f>
        <v/>
      </c>
      <c r="D4183" s="28">
        <v>45698.0</v>
      </c>
      <c r="E4183" s="16" t="s">
        <v>32</v>
      </c>
      <c r="F4183" s="10" t="str">
        <f t="array" ref="F4183">IFERROR(XLOOKUP(E4183,Operadores!A:A,Operadores!B:B))</f>
        <v>MTTO</v>
      </c>
      <c r="G4183" s="16" t="s">
        <v>33</v>
      </c>
      <c r="H4183" s="13">
        <v>19.29</v>
      </c>
      <c r="I4183" s="18">
        <v>52.0</v>
      </c>
      <c r="J4183" s="15">
        <f t="shared" si="5"/>
        <v>1003.08</v>
      </c>
      <c r="K4183" s="10" t="str">
        <f t="array" ref="K4183">IFERROR(XLOOKUP(G4183,'Tipo de Carga'!A:A,'Tipo de Carga'!B:B))</f>
        <v>Autoabasto</v>
      </c>
      <c r="L4183" s="10">
        <f t="shared" si="2"/>
        <v>7</v>
      </c>
      <c r="M4183" s="10">
        <f t="shared" si="3"/>
        <v>10</v>
      </c>
      <c r="N4183" s="10">
        <f t="shared" si="4"/>
        <v>2</v>
      </c>
      <c r="O4183" s="10" t="str">
        <f t="array" ref="O4183">IFERROR(XLOOKUP(G4183,'Tipo de Carga'!A:A,'Tipo de Carga'!C:C))</f>
        <v>Diesel</v>
      </c>
    </row>
    <row r="4184">
      <c r="A4184" s="16" t="s">
        <v>31</v>
      </c>
      <c r="B4184" s="10" t="str">
        <f t="array" ref="B4184">IFERROR(XLOOKUP(A4184,'Asignacion Feb'!A:A,'Asignacion Feb'!C:C))</f>
        <v/>
      </c>
      <c r="C4184" s="10" t="str">
        <f t="array" ref="C4184">IFERROR(XLOOKUP(A4184,'Asignacion Feb'!A:A,'Asignacion Feb'!B:B))</f>
        <v/>
      </c>
      <c r="D4184" s="28">
        <v>45698.0</v>
      </c>
      <c r="E4184" s="16" t="s">
        <v>32</v>
      </c>
      <c r="F4184" s="10" t="str">
        <f t="array" ref="F4184">IFERROR(XLOOKUP(E4184,Operadores!A:A,Operadores!B:B))</f>
        <v>MTTO</v>
      </c>
      <c r="G4184" s="16" t="s">
        <v>33</v>
      </c>
      <c r="H4184" s="13">
        <v>19.29</v>
      </c>
      <c r="I4184" s="18">
        <v>124.0</v>
      </c>
      <c r="J4184" s="15">
        <f t="shared" si="5"/>
        <v>2391.96</v>
      </c>
      <c r="K4184" s="10" t="str">
        <f t="array" ref="K4184">IFERROR(XLOOKUP(G4184,'Tipo de Carga'!A:A,'Tipo de Carga'!B:B))</f>
        <v>Autoabasto</v>
      </c>
      <c r="L4184" s="10">
        <f t="shared" si="2"/>
        <v>7</v>
      </c>
      <c r="M4184" s="10">
        <f t="shared" si="3"/>
        <v>10</v>
      </c>
      <c r="N4184" s="10">
        <f t="shared" si="4"/>
        <v>2</v>
      </c>
      <c r="O4184" s="10" t="str">
        <f t="array" ref="O4184">IFERROR(XLOOKUP(G4184,'Tipo de Carga'!A:A,'Tipo de Carga'!C:C))</f>
        <v>Diesel</v>
      </c>
    </row>
    <row r="4185">
      <c r="A4185" s="16" t="s">
        <v>31</v>
      </c>
      <c r="B4185" s="10" t="str">
        <f t="array" ref="B4185">IFERROR(XLOOKUP(A4185,'Asignacion Feb'!A:A,'Asignacion Feb'!C:C))</f>
        <v/>
      </c>
      <c r="C4185" s="10" t="str">
        <f t="array" ref="C4185">IFERROR(XLOOKUP(A4185,'Asignacion Feb'!A:A,'Asignacion Feb'!B:B))</f>
        <v/>
      </c>
      <c r="D4185" s="28">
        <v>45698.0</v>
      </c>
      <c r="E4185" s="16" t="s">
        <v>32</v>
      </c>
      <c r="F4185" s="10" t="str">
        <f t="array" ref="F4185">IFERROR(XLOOKUP(E4185,Operadores!A:A,Operadores!B:B))</f>
        <v>MTTO</v>
      </c>
      <c r="G4185" s="16" t="s">
        <v>33</v>
      </c>
      <c r="H4185" s="13">
        <v>19.29</v>
      </c>
      <c r="I4185" s="18">
        <v>124.0</v>
      </c>
      <c r="J4185" s="15">
        <f t="shared" si="5"/>
        <v>2391.96</v>
      </c>
      <c r="K4185" s="10" t="str">
        <f t="array" ref="K4185">IFERROR(XLOOKUP(G4185,'Tipo de Carga'!A:A,'Tipo de Carga'!B:B))</f>
        <v>Autoabasto</v>
      </c>
      <c r="L4185" s="10">
        <f t="shared" si="2"/>
        <v>7</v>
      </c>
      <c r="M4185" s="10">
        <f t="shared" si="3"/>
        <v>10</v>
      </c>
      <c r="N4185" s="10">
        <f t="shared" si="4"/>
        <v>2</v>
      </c>
      <c r="O4185" s="10" t="str">
        <f t="array" ref="O4185">IFERROR(XLOOKUP(G4185,'Tipo de Carga'!A:A,'Tipo de Carga'!C:C))</f>
        <v>Diesel</v>
      </c>
    </row>
    <row r="4186">
      <c r="A4186" s="16">
        <v>1883.0</v>
      </c>
      <c r="B4186" s="10" t="str">
        <f t="array" ref="B4186">IFERROR(XLOOKUP(A4186,'Asignacion Feb'!A:A,'Asignacion Feb'!C:C))</f>
        <v>Circuitos</v>
      </c>
      <c r="C4186" s="10" t="str">
        <f t="array" ref="C4186">IFERROR(XLOOKUP(A4186,'Asignacion Feb'!A:A,'Asignacion Feb'!B:B))</f>
        <v>EC-03</v>
      </c>
      <c r="D4186" s="28">
        <v>45698.0</v>
      </c>
      <c r="E4186" s="16" t="s">
        <v>23</v>
      </c>
      <c r="F4186" s="10" t="str">
        <f t="array" ref="F4186">IFERROR(XLOOKUP(E4186,Operadores!A:A,Operadores!B:B))</f>
        <v>JIMMI01</v>
      </c>
      <c r="G4186" s="16" t="s">
        <v>33</v>
      </c>
      <c r="H4186" s="13">
        <v>19.29</v>
      </c>
      <c r="I4186" s="18">
        <v>300.0</v>
      </c>
      <c r="J4186" s="15">
        <f t="shared" si="5"/>
        <v>5787</v>
      </c>
      <c r="K4186" s="10" t="str">
        <f t="array" ref="K4186">IFERROR(XLOOKUP(G4186,'Tipo de Carga'!A:A,'Tipo de Carga'!B:B))</f>
        <v>Autoabasto</v>
      </c>
      <c r="L4186" s="10">
        <f t="shared" si="2"/>
        <v>7</v>
      </c>
      <c r="M4186" s="10">
        <f t="shared" si="3"/>
        <v>10</v>
      </c>
      <c r="N4186" s="10">
        <f t="shared" si="4"/>
        <v>2</v>
      </c>
      <c r="O4186" s="10" t="str">
        <f t="array" ref="O4186">IFERROR(XLOOKUP(G4186,'Tipo de Carga'!A:A,'Tipo de Carga'!C:C))</f>
        <v>Diesel</v>
      </c>
    </row>
    <row r="4187">
      <c r="A4187" s="16">
        <v>1715.0</v>
      </c>
      <c r="B4187" s="10" t="str">
        <f t="array" ref="B4187">IFERROR(XLOOKUP(A4187,'Asignacion Feb'!A:A,'Asignacion Feb'!C:C))</f>
        <v>Wm Full</v>
      </c>
      <c r="C4187" s="10" t="str">
        <f t="array" ref="C4187">IFERROR(XLOOKUP(A4187,'Asignacion Feb'!A:A,'Asignacion Feb'!B:B))</f>
        <v>EC-08</v>
      </c>
      <c r="D4187" s="28">
        <v>45698.0</v>
      </c>
      <c r="E4187" s="16" t="s">
        <v>96</v>
      </c>
      <c r="F4187" s="10" t="str">
        <f t="array" ref="F4187">IFERROR(XLOOKUP(E4187,Operadores!A:A,Operadores!B:B))</f>
        <v>LEOJAI</v>
      </c>
      <c r="G4187" s="16" t="s">
        <v>39</v>
      </c>
      <c r="H4187" s="13">
        <v>20.4273</v>
      </c>
      <c r="I4187" s="18">
        <v>373.0</v>
      </c>
      <c r="J4187" s="15">
        <f t="shared" si="5"/>
        <v>7619.3829</v>
      </c>
      <c r="K4187" s="10" t="str">
        <f t="array" ref="K4187">IFERROR(XLOOKUP(G4187,'Tipo de Carga'!A:A,'Tipo de Carga'!B:B))</f>
        <v>Autoabasto</v>
      </c>
      <c r="L4187" s="10">
        <f t="shared" si="2"/>
        <v>7</v>
      </c>
      <c r="M4187" s="10">
        <f t="shared" si="3"/>
        <v>10</v>
      </c>
      <c r="N4187" s="10">
        <f t="shared" si="4"/>
        <v>2</v>
      </c>
      <c r="O4187" s="10" t="str">
        <f t="array" ref="O4187">IFERROR(XLOOKUP(G4187,'Tipo de Carga'!A:A,'Tipo de Carga'!C:C))</f>
        <v>Diesel</v>
      </c>
    </row>
    <row r="4188">
      <c r="A4188" s="16">
        <v>1817.0</v>
      </c>
      <c r="B4188" s="10" t="str">
        <f t="array" ref="B4188">IFERROR(XLOOKUP(A4188,'Asignacion Feb'!A:A,'Asignacion Feb'!C:C))</f>
        <v>Wm Full</v>
      </c>
      <c r="C4188" s="10" t="str">
        <f t="array" ref="C4188">IFERROR(XLOOKUP(A4188,'Asignacion Feb'!A:A,'Asignacion Feb'!B:B))</f>
        <v>EC-08</v>
      </c>
      <c r="D4188" s="28">
        <v>45698.0</v>
      </c>
      <c r="E4188" s="16" t="s">
        <v>101</v>
      </c>
      <c r="F4188" s="10" t="str">
        <f t="array" ref="F4188">IFERROR(XLOOKUP(E4188,Operadores!A:A,Operadores!B:B))</f>
        <v>RUIROBX</v>
      </c>
      <c r="G4188" s="16" t="s">
        <v>39</v>
      </c>
      <c r="H4188" s="13">
        <v>20.4273</v>
      </c>
      <c r="I4188" s="18">
        <v>390.0</v>
      </c>
      <c r="J4188" s="15">
        <f t="shared" si="5"/>
        <v>7966.647</v>
      </c>
      <c r="K4188" s="10" t="str">
        <f t="array" ref="K4188">IFERROR(XLOOKUP(G4188,'Tipo de Carga'!A:A,'Tipo de Carga'!B:B))</f>
        <v>Autoabasto</v>
      </c>
      <c r="L4188" s="10">
        <f t="shared" si="2"/>
        <v>7</v>
      </c>
      <c r="M4188" s="10">
        <f t="shared" si="3"/>
        <v>10</v>
      </c>
      <c r="N4188" s="10">
        <f t="shared" si="4"/>
        <v>2</v>
      </c>
      <c r="O4188" s="10" t="str">
        <f t="array" ref="O4188">IFERROR(XLOOKUP(G4188,'Tipo de Carga'!A:A,'Tipo de Carga'!C:C))</f>
        <v>Diesel</v>
      </c>
    </row>
    <row r="4189">
      <c r="A4189" s="16">
        <v>1887.0</v>
      </c>
      <c r="B4189" s="10" t="str">
        <f t="array" ref="B4189">IFERROR(XLOOKUP(A4189,'Asignacion Feb'!A:A,'Asignacion Feb'!C:C))</f>
        <v>Circuitos</v>
      </c>
      <c r="C4189" s="10" t="str">
        <f t="array" ref="C4189">IFERROR(XLOOKUP(A4189,'Asignacion Feb'!A:A,'Asignacion Feb'!B:B))</f>
        <v>EC-03</v>
      </c>
      <c r="D4189" s="28">
        <v>45698.0</v>
      </c>
      <c r="E4189" s="16" t="s">
        <v>375</v>
      </c>
      <c r="F4189" s="10" t="str">
        <f t="array" ref="F4189">IFERROR(XLOOKUP(E4189,Operadores!A:A,Operadores!B:B))</f>
        <v>NARCA</v>
      </c>
      <c r="G4189" s="16" t="s">
        <v>39</v>
      </c>
      <c r="H4189" s="13">
        <v>20.4273</v>
      </c>
      <c r="I4189" s="18">
        <v>311.0</v>
      </c>
      <c r="J4189" s="15">
        <f t="shared" si="5"/>
        <v>6352.8903</v>
      </c>
      <c r="K4189" s="10" t="str">
        <f t="array" ref="K4189">IFERROR(XLOOKUP(G4189,'Tipo de Carga'!A:A,'Tipo de Carga'!B:B))</f>
        <v>Autoabasto</v>
      </c>
      <c r="L4189" s="10">
        <f t="shared" si="2"/>
        <v>7</v>
      </c>
      <c r="M4189" s="10">
        <f t="shared" si="3"/>
        <v>10</v>
      </c>
      <c r="N4189" s="10">
        <f t="shared" si="4"/>
        <v>2</v>
      </c>
      <c r="O4189" s="10" t="str">
        <f t="array" ref="O4189">IFERROR(XLOOKUP(G4189,'Tipo de Carga'!A:A,'Tipo de Carga'!C:C))</f>
        <v>Diesel</v>
      </c>
    </row>
    <row r="4190">
      <c r="A4190" s="16">
        <v>2018.0</v>
      </c>
      <c r="B4190" s="10" t="str">
        <f t="array" ref="B4190">IFERROR(XLOOKUP(A4190,'Asignacion Feb'!A:A,'Asignacion Feb'!C:C))</f>
        <v>MeLi Dedicado Merida</v>
      </c>
      <c r="C4190" s="10" t="str">
        <f t="array" ref="C4190">IFERROR(XLOOKUP(A4190,'Asignacion Feb'!A:A,'Asignacion Feb'!B:B))</f>
        <v>EC-05</v>
      </c>
      <c r="D4190" s="28">
        <v>45698.0</v>
      </c>
      <c r="E4190" s="16" t="s">
        <v>205</v>
      </c>
      <c r="F4190" s="10" t="str">
        <f t="array" ref="F4190">IFERROR(XLOOKUP(E4190,Operadores!A:A,Operadores!B:B))</f>
        <v>MACFRA</v>
      </c>
      <c r="G4190" s="16" t="s">
        <v>39</v>
      </c>
      <c r="H4190" s="13">
        <v>20.4273</v>
      </c>
      <c r="I4190" s="18">
        <v>242.0</v>
      </c>
      <c r="J4190" s="15">
        <f t="shared" si="5"/>
        <v>4943.4066</v>
      </c>
      <c r="K4190" s="10" t="str">
        <f t="array" ref="K4190">IFERROR(XLOOKUP(G4190,'Tipo de Carga'!A:A,'Tipo de Carga'!B:B))</f>
        <v>Autoabasto</v>
      </c>
      <c r="L4190" s="10">
        <f t="shared" si="2"/>
        <v>7</v>
      </c>
      <c r="M4190" s="10">
        <f t="shared" si="3"/>
        <v>10</v>
      </c>
      <c r="N4190" s="10">
        <f t="shared" si="4"/>
        <v>2</v>
      </c>
      <c r="O4190" s="10" t="str">
        <f t="array" ref="O4190">IFERROR(XLOOKUP(G4190,'Tipo de Carga'!A:A,'Tipo de Carga'!C:C))</f>
        <v>Diesel</v>
      </c>
    </row>
    <row r="4191">
      <c r="A4191" s="16">
        <v>1798.0</v>
      </c>
      <c r="B4191" s="10" t="str">
        <f t="array" ref="B4191">IFERROR(XLOOKUP(A4191,'Asignacion Feb'!A:A,'Asignacion Feb'!C:C))</f>
        <v>Wm Full</v>
      </c>
      <c r="C4191" s="10" t="str">
        <f t="array" ref="C4191">IFERROR(XLOOKUP(A4191,'Asignacion Feb'!A:A,'Asignacion Feb'!B:B))</f>
        <v>EC-08</v>
      </c>
      <c r="D4191" s="28">
        <v>45698.0</v>
      </c>
      <c r="E4191" s="16" t="s">
        <v>42</v>
      </c>
      <c r="F4191" s="10" t="str">
        <f t="array" ref="F4191">IFERROR(XLOOKUP(E4191,Operadores!A:A,Operadores!B:B))</f>
        <v>COPJAI</v>
      </c>
      <c r="G4191" s="16" t="s">
        <v>39</v>
      </c>
      <c r="H4191" s="13">
        <v>20.4273</v>
      </c>
      <c r="I4191" s="18">
        <v>449.0</v>
      </c>
      <c r="J4191" s="15">
        <f t="shared" si="5"/>
        <v>9171.8577</v>
      </c>
      <c r="K4191" s="10" t="str">
        <f t="array" ref="K4191">IFERROR(XLOOKUP(G4191,'Tipo de Carga'!A:A,'Tipo de Carga'!B:B))</f>
        <v>Autoabasto</v>
      </c>
      <c r="L4191" s="10">
        <f t="shared" si="2"/>
        <v>7</v>
      </c>
      <c r="M4191" s="10">
        <f t="shared" si="3"/>
        <v>10</v>
      </c>
      <c r="N4191" s="10">
        <f t="shared" si="4"/>
        <v>2</v>
      </c>
      <c r="O4191" s="10" t="str">
        <f t="array" ref="O4191">IFERROR(XLOOKUP(G4191,'Tipo de Carga'!A:A,'Tipo de Carga'!C:C))</f>
        <v>Diesel</v>
      </c>
    </row>
    <row r="4192">
      <c r="A4192" s="16">
        <v>2029.0</v>
      </c>
      <c r="B4192" s="10" t="str">
        <f t="array" ref="B4192">IFERROR(XLOOKUP(A4192,'Asignacion Feb'!A:A,'Asignacion Feb'!C:C))</f>
        <v>MeLi Dedicado Merida</v>
      </c>
      <c r="C4192" s="10" t="str">
        <f t="array" ref="C4192">IFERROR(XLOOKUP(A4192,'Asignacion Feb'!A:A,'Asignacion Feb'!B:B))</f>
        <v>EC-05</v>
      </c>
      <c r="D4192" s="28">
        <v>45698.0</v>
      </c>
      <c r="E4192" s="16" t="s">
        <v>40</v>
      </c>
      <c r="F4192" s="10" t="str">
        <f t="array" ref="F4192">IFERROR(XLOOKUP(E4192,Operadores!A:A,Operadores!B:B))</f>
        <v>LUNADO</v>
      </c>
      <c r="G4192" s="16" t="s">
        <v>39</v>
      </c>
      <c r="H4192" s="13">
        <v>20.4273</v>
      </c>
      <c r="I4192" s="18">
        <v>245.0</v>
      </c>
      <c r="J4192" s="15">
        <f t="shared" si="5"/>
        <v>5004.6885</v>
      </c>
      <c r="K4192" s="10" t="str">
        <f t="array" ref="K4192">IFERROR(XLOOKUP(G4192,'Tipo de Carga'!A:A,'Tipo de Carga'!B:B))</f>
        <v>Autoabasto</v>
      </c>
      <c r="L4192" s="10">
        <f t="shared" si="2"/>
        <v>7</v>
      </c>
      <c r="M4192" s="10">
        <f t="shared" si="3"/>
        <v>10</v>
      </c>
      <c r="N4192" s="10">
        <f t="shared" si="4"/>
        <v>2</v>
      </c>
      <c r="O4192" s="10" t="str">
        <f t="array" ref="O4192">IFERROR(XLOOKUP(G4192,'Tipo de Carga'!A:A,'Tipo de Carga'!C:C))</f>
        <v>Diesel</v>
      </c>
    </row>
    <row r="4193">
      <c r="A4193" s="16">
        <v>1959.0</v>
      </c>
      <c r="B4193" s="10" t="str">
        <f t="array" ref="B4193">IFERROR(XLOOKUP(A4193,'Asignacion Feb'!A:A,'Asignacion Feb'!C:C))</f>
        <v>Full Liver</v>
      </c>
      <c r="C4193" s="10" t="str">
        <f t="array" ref="C4193">IFERROR(XLOOKUP(A4193,'Asignacion Feb'!A:A,'Asignacion Feb'!B:B))</f>
        <v>EC-01</v>
      </c>
      <c r="D4193" s="28">
        <v>45698.0</v>
      </c>
      <c r="E4193" s="16" t="s">
        <v>99</v>
      </c>
      <c r="F4193" s="10" t="str">
        <f t="array" ref="F4193">IFERROR(XLOOKUP(E4193,Operadores!A:A,Operadores!B:B))</f>
        <v>JARDAN</v>
      </c>
      <c r="G4193" s="16" t="s">
        <v>39</v>
      </c>
      <c r="H4193" s="13">
        <v>20.4273</v>
      </c>
      <c r="I4193" s="18">
        <v>330.0</v>
      </c>
      <c r="J4193" s="15">
        <f t="shared" si="5"/>
        <v>6741.009</v>
      </c>
      <c r="K4193" s="10" t="str">
        <f t="array" ref="K4193">IFERROR(XLOOKUP(G4193,'Tipo de Carga'!A:A,'Tipo de Carga'!B:B))</f>
        <v>Autoabasto</v>
      </c>
      <c r="L4193" s="10">
        <f t="shared" si="2"/>
        <v>7</v>
      </c>
      <c r="M4193" s="10">
        <f t="shared" si="3"/>
        <v>10</v>
      </c>
      <c r="N4193" s="10">
        <f t="shared" si="4"/>
        <v>2</v>
      </c>
      <c r="O4193" s="10" t="str">
        <f t="array" ref="O4193">IFERROR(XLOOKUP(G4193,'Tipo de Carga'!A:A,'Tipo de Carga'!C:C))</f>
        <v>Diesel</v>
      </c>
    </row>
    <row r="4194">
      <c r="A4194" s="16">
        <v>1725.0</v>
      </c>
      <c r="B4194" s="10" t="str">
        <f t="array" ref="B4194">IFERROR(XLOOKUP(A4194,'Asignacion Feb'!A:A,'Asignacion Feb'!C:C))</f>
        <v>Wm Sencillo</v>
      </c>
      <c r="C4194" s="10" t="str">
        <f t="array" ref="C4194">IFERROR(XLOOKUP(A4194,'Asignacion Feb'!A:A,'Asignacion Feb'!B:B))</f>
        <v>EC-08</v>
      </c>
      <c r="D4194" s="28">
        <v>45698.0</v>
      </c>
      <c r="E4194" s="16" t="s">
        <v>413</v>
      </c>
      <c r="F4194" s="10" t="str">
        <f t="array" ref="F4194">IFERROR(XLOOKUP(E4194,Operadores!A:A,Operadores!B:B))</f>
        <v>SOTLAZ</v>
      </c>
      <c r="G4194" s="16" t="s">
        <v>39</v>
      </c>
      <c r="H4194" s="13">
        <v>20.4273</v>
      </c>
      <c r="I4194" s="18">
        <v>465.0</v>
      </c>
      <c r="J4194" s="15">
        <f t="shared" si="5"/>
        <v>9498.6945</v>
      </c>
      <c r="K4194" s="10" t="str">
        <f t="array" ref="K4194">IFERROR(XLOOKUP(G4194,'Tipo de Carga'!A:A,'Tipo de Carga'!B:B))</f>
        <v>Autoabasto</v>
      </c>
      <c r="L4194" s="10">
        <f t="shared" si="2"/>
        <v>7</v>
      </c>
      <c r="M4194" s="10">
        <f t="shared" si="3"/>
        <v>10</v>
      </c>
      <c r="N4194" s="10">
        <f t="shared" si="4"/>
        <v>2</v>
      </c>
      <c r="O4194" s="10" t="str">
        <f t="array" ref="O4194">IFERROR(XLOOKUP(G4194,'Tipo de Carga'!A:A,'Tipo de Carga'!C:C))</f>
        <v>Diesel</v>
      </c>
    </row>
    <row r="4195">
      <c r="A4195" s="16">
        <v>1816.0</v>
      </c>
      <c r="B4195" s="10" t="str">
        <f t="array" ref="B4195">IFERROR(XLOOKUP(A4195,'Asignacion Feb'!A:A,'Asignacion Feb'!C:C))</f>
        <v>Wm Full</v>
      </c>
      <c r="C4195" s="10" t="str">
        <f t="array" ref="C4195">IFERROR(XLOOKUP(A4195,'Asignacion Feb'!A:A,'Asignacion Feb'!B:B))</f>
        <v>EC-08</v>
      </c>
      <c r="D4195" s="28">
        <v>45698.0</v>
      </c>
      <c r="E4195" s="16" t="s">
        <v>258</v>
      </c>
      <c r="F4195" s="10" t="str">
        <f t="array" ref="F4195">IFERROR(XLOOKUP(E4195,Operadores!A:A,Operadores!B:B))</f>
        <v>LOPFER</v>
      </c>
      <c r="G4195" s="16" t="s">
        <v>39</v>
      </c>
      <c r="H4195" s="13">
        <v>20.4273</v>
      </c>
      <c r="I4195" s="18">
        <v>417.0</v>
      </c>
      <c r="J4195" s="15">
        <f t="shared" si="5"/>
        <v>8518.1841</v>
      </c>
      <c r="K4195" s="10" t="str">
        <f t="array" ref="K4195">IFERROR(XLOOKUP(G4195,'Tipo de Carga'!A:A,'Tipo de Carga'!B:B))</f>
        <v>Autoabasto</v>
      </c>
      <c r="L4195" s="10">
        <f t="shared" si="2"/>
        <v>7</v>
      </c>
      <c r="M4195" s="10">
        <f t="shared" si="3"/>
        <v>10</v>
      </c>
      <c r="N4195" s="10">
        <f t="shared" si="4"/>
        <v>2</v>
      </c>
      <c r="O4195" s="10" t="str">
        <f t="array" ref="O4195">IFERROR(XLOOKUP(G4195,'Tipo de Carga'!A:A,'Tipo de Carga'!C:C))</f>
        <v>Diesel</v>
      </c>
    </row>
    <row r="4196">
      <c r="A4196" s="16">
        <v>1819.0</v>
      </c>
      <c r="B4196" s="10" t="str">
        <f t="array" ref="B4196">IFERROR(XLOOKUP(A4196,'Asignacion Feb'!A:A,'Asignacion Feb'!C:C))</f>
        <v>Wm Full</v>
      </c>
      <c r="C4196" s="10" t="str">
        <f t="array" ref="C4196">IFERROR(XLOOKUP(A4196,'Asignacion Feb'!A:A,'Asignacion Feb'!B:B))</f>
        <v>EC-08</v>
      </c>
      <c r="D4196" s="28">
        <v>45698.0</v>
      </c>
      <c r="E4196" s="16" t="s">
        <v>432</v>
      </c>
      <c r="F4196" s="10" t="str">
        <f t="array" ref="F4196">IFERROR(XLOOKUP(E4196,Operadores!A:A,Operadores!B:B))</f>
        <v>VAZISA</v>
      </c>
      <c r="G4196" s="16" t="s">
        <v>39</v>
      </c>
      <c r="H4196" s="13">
        <v>20.4273</v>
      </c>
      <c r="I4196" s="18">
        <v>340.0</v>
      </c>
      <c r="J4196" s="15">
        <f t="shared" si="5"/>
        <v>6945.282</v>
      </c>
      <c r="K4196" s="10" t="str">
        <f t="array" ref="K4196">IFERROR(XLOOKUP(G4196,'Tipo de Carga'!A:A,'Tipo de Carga'!B:B))</f>
        <v>Autoabasto</v>
      </c>
      <c r="L4196" s="10">
        <f t="shared" si="2"/>
        <v>7</v>
      </c>
      <c r="M4196" s="10">
        <f t="shared" si="3"/>
        <v>10</v>
      </c>
      <c r="N4196" s="10">
        <f t="shared" si="4"/>
        <v>2</v>
      </c>
      <c r="O4196" s="10" t="str">
        <f t="array" ref="O4196">IFERROR(XLOOKUP(G4196,'Tipo de Carga'!A:A,'Tipo de Carga'!C:C))</f>
        <v>Diesel</v>
      </c>
    </row>
    <row r="4197">
      <c r="A4197" s="16">
        <v>1999.0</v>
      </c>
      <c r="B4197" s="10" t="str">
        <f t="array" ref="B4197">IFERROR(XLOOKUP(A4197,'Asignacion Feb'!A:A,'Asignacion Feb'!C:C))</f>
        <v>MeLi Dedicado Merida</v>
      </c>
      <c r="C4197" s="10" t="str">
        <f t="array" ref="C4197">IFERROR(XLOOKUP(A4197,'Asignacion Feb'!A:A,'Asignacion Feb'!B:B))</f>
        <v>EC-05</v>
      </c>
      <c r="D4197" s="28">
        <v>45698.0</v>
      </c>
      <c r="E4197" s="16" t="s">
        <v>88</v>
      </c>
      <c r="F4197" s="10" t="str">
        <f t="array" ref="F4197">IFERROR(XLOOKUP(E4197,Operadores!A:A,Operadores!B:B))</f>
        <v>CAMJOS</v>
      </c>
      <c r="G4197" s="16" t="s">
        <v>39</v>
      </c>
      <c r="H4197" s="13">
        <v>20.4273</v>
      </c>
      <c r="I4197" s="18">
        <v>376.0</v>
      </c>
      <c r="J4197" s="15">
        <f t="shared" si="5"/>
        <v>7680.6648</v>
      </c>
      <c r="K4197" s="10" t="str">
        <f t="array" ref="K4197">IFERROR(XLOOKUP(G4197,'Tipo de Carga'!A:A,'Tipo de Carga'!B:B))</f>
        <v>Autoabasto</v>
      </c>
      <c r="L4197" s="10">
        <f t="shared" si="2"/>
        <v>7</v>
      </c>
      <c r="M4197" s="10">
        <f t="shared" si="3"/>
        <v>10</v>
      </c>
      <c r="N4197" s="10">
        <f t="shared" si="4"/>
        <v>2</v>
      </c>
      <c r="O4197" s="10" t="str">
        <f t="array" ref="O4197">IFERROR(XLOOKUP(G4197,'Tipo de Carga'!A:A,'Tipo de Carga'!C:C))</f>
        <v>Diesel</v>
      </c>
    </row>
    <row r="4198">
      <c r="A4198" s="16">
        <v>2031.0</v>
      </c>
      <c r="B4198" s="10" t="str">
        <f t="array" ref="B4198">IFERROR(XLOOKUP(A4198,'Asignacion Feb'!A:A,'Asignacion Feb'!C:C))</f>
        <v>MeLi Dedicado Merida</v>
      </c>
      <c r="C4198" s="10" t="str">
        <f t="array" ref="C4198">IFERROR(XLOOKUP(A4198,'Asignacion Feb'!A:A,'Asignacion Feb'!B:B))</f>
        <v>EC-05</v>
      </c>
      <c r="D4198" s="28">
        <v>45698.0</v>
      </c>
      <c r="E4198" s="16" t="s">
        <v>92</v>
      </c>
      <c r="F4198" s="10" t="str">
        <f t="array" ref="F4198">IFERROR(XLOOKUP(E4198,Operadores!A:A,Operadores!B:B))</f>
        <v>SARJO</v>
      </c>
      <c r="G4198" s="16" t="s">
        <v>39</v>
      </c>
      <c r="H4198" s="13">
        <v>20.4273</v>
      </c>
      <c r="I4198" s="18">
        <v>458.0</v>
      </c>
      <c r="J4198" s="15">
        <f t="shared" si="5"/>
        <v>9355.7034</v>
      </c>
      <c r="K4198" s="10" t="str">
        <f t="array" ref="K4198">IFERROR(XLOOKUP(G4198,'Tipo de Carga'!A:A,'Tipo de Carga'!B:B))</f>
        <v>Autoabasto</v>
      </c>
      <c r="L4198" s="10">
        <f t="shared" si="2"/>
        <v>7</v>
      </c>
      <c r="M4198" s="10">
        <f t="shared" si="3"/>
        <v>10</v>
      </c>
      <c r="N4198" s="10">
        <f t="shared" si="4"/>
        <v>2</v>
      </c>
      <c r="O4198" s="10" t="str">
        <f t="array" ref="O4198">IFERROR(XLOOKUP(G4198,'Tipo de Carga'!A:A,'Tipo de Carga'!C:C))</f>
        <v>Diesel</v>
      </c>
    </row>
    <row r="4199">
      <c r="A4199" s="16">
        <v>2002.0</v>
      </c>
      <c r="B4199" s="10" t="str">
        <f t="array" ref="B4199">IFERROR(XLOOKUP(A4199,'Asignacion Feb'!A:A,'Asignacion Feb'!C:C))</f>
        <v>MeLi Dedicado Merida</v>
      </c>
      <c r="C4199" s="10" t="str">
        <f t="array" ref="C4199">IFERROR(XLOOKUP(A4199,'Asignacion Feb'!A:A,'Asignacion Feb'!B:B))</f>
        <v>EC-05</v>
      </c>
      <c r="D4199" s="28">
        <v>45698.0</v>
      </c>
      <c r="E4199" s="16" t="s">
        <v>309</v>
      </c>
      <c r="F4199" s="10" t="str">
        <f t="array" ref="F4199">IFERROR(XLOOKUP(E4199,Operadores!A:A,Operadores!B:B))</f>
        <v>VELALE</v>
      </c>
      <c r="G4199" s="16" t="s">
        <v>39</v>
      </c>
      <c r="H4199" s="13">
        <v>20.4273</v>
      </c>
      <c r="I4199" s="18">
        <v>220.0</v>
      </c>
      <c r="J4199" s="15">
        <f t="shared" si="5"/>
        <v>4494.006</v>
      </c>
      <c r="K4199" s="10" t="str">
        <f t="array" ref="K4199">IFERROR(XLOOKUP(G4199,'Tipo de Carga'!A:A,'Tipo de Carga'!B:B))</f>
        <v>Autoabasto</v>
      </c>
      <c r="L4199" s="10">
        <f t="shared" si="2"/>
        <v>7</v>
      </c>
      <c r="M4199" s="10">
        <f t="shared" si="3"/>
        <v>10</v>
      </c>
      <c r="N4199" s="10">
        <f t="shared" si="4"/>
        <v>2</v>
      </c>
      <c r="O4199" s="10" t="str">
        <f t="array" ref="O4199">IFERROR(XLOOKUP(G4199,'Tipo de Carga'!A:A,'Tipo de Carga'!C:C))</f>
        <v>Diesel</v>
      </c>
    </row>
    <row r="4200">
      <c r="A4200" s="16">
        <v>2028.0</v>
      </c>
      <c r="B4200" s="10" t="str">
        <f t="array" ref="B4200">IFERROR(XLOOKUP(A4200,'Asignacion Feb'!A:A,'Asignacion Feb'!C:C))</f>
        <v>MeLi Dedicado Merida</v>
      </c>
      <c r="C4200" s="10" t="str">
        <f t="array" ref="C4200">IFERROR(XLOOKUP(A4200,'Asignacion Feb'!A:A,'Asignacion Feb'!B:B))</f>
        <v>EC-05</v>
      </c>
      <c r="D4200" s="28">
        <v>45698.0</v>
      </c>
      <c r="E4200" s="16" t="s">
        <v>94</v>
      </c>
      <c r="F4200" s="10" t="str">
        <f t="array" ref="F4200">IFERROR(XLOOKUP(E4200,Operadores!A:A,Operadores!B:B))</f>
        <v>RODALE</v>
      </c>
      <c r="G4200" s="16" t="s">
        <v>39</v>
      </c>
      <c r="H4200" s="13">
        <v>20.4273</v>
      </c>
      <c r="I4200" s="18">
        <v>341.0</v>
      </c>
      <c r="J4200" s="15">
        <f t="shared" si="5"/>
        <v>6965.7093</v>
      </c>
      <c r="K4200" s="10" t="str">
        <f t="array" ref="K4200">IFERROR(XLOOKUP(G4200,'Tipo de Carga'!A:A,'Tipo de Carga'!B:B))</f>
        <v>Autoabasto</v>
      </c>
      <c r="L4200" s="10">
        <f t="shared" si="2"/>
        <v>7</v>
      </c>
      <c r="M4200" s="10">
        <f t="shared" si="3"/>
        <v>10</v>
      </c>
      <c r="N4200" s="10">
        <f t="shared" si="4"/>
        <v>2</v>
      </c>
      <c r="O4200" s="10" t="str">
        <f t="array" ref="O4200">IFERROR(XLOOKUP(G4200,'Tipo de Carga'!A:A,'Tipo de Carga'!C:C))</f>
        <v>Diesel</v>
      </c>
    </row>
    <row r="4201">
      <c r="A4201" s="16">
        <v>1907.0</v>
      </c>
      <c r="B4201" s="10" t="str">
        <f t="array" ref="B4201">IFERROR(XLOOKUP(A4201,'Asignacion Feb'!A:A,'Asignacion Feb'!C:C))</f>
        <v>Circuitos</v>
      </c>
      <c r="C4201" s="10" t="str">
        <f t="array" ref="C4201">IFERROR(XLOOKUP(A4201,'Asignacion Feb'!A:A,'Asignacion Feb'!B:B))</f>
        <v>EC-03</v>
      </c>
      <c r="D4201" s="28">
        <v>45698.0</v>
      </c>
      <c r="E4201" s="16" t="s">
        <v>287</v>
      </c>
      <c r="F4201" s="10" t="str">
        <f t="array" ref="F4201">IFERROR(XLOOKUP(E4201,Operadores!A:A,Operadores!B:B))</f>
        <v>HUAIS</v>
      </c>
      <c r="G4201" s="16" t="s">
        <v>39</v>
      </c>
      <c r="H4201" s="13">
        <v>20.4273</v>
      </c>
      <c r="I4201" s="18">
        <v>591.0</v>
      </c>
      <c r="J4201" s="15">
        <f t="shared" si="5"/>
        <v>12072.5343</v>
      </c>
      <c r="K4201" s="10" t="str">
        <f t="array" ref="K4201">IFERROR(XLOOKUP(G4201,'Tipo de Carga'!A:A,'Tipo de Carga'!B:B))</f>
        <v>Autoabasto</v>
      </c>
      <c r="L4201" s="10">
        <f t="shared" si="2"/>
        <v>7</v>
      </c>
      <c r="M4201" s="10">
        <f t="shared" si="3"/>
        <v>10</v>
      </c>
      <c r="N4201" s="10">
        <f t="shared" si="4"/>
        <v>2</v>
      </c>
      <c r="O4201" s="10" t="str">
        <f t="array" ref="O4201">IFERROR(XLOOKUP(G4201,'Tipo de Carga'!A:A,'Tipo de Carga'!C:C))</f>
        <v>Diesel</v>
      </c>
    </row>
    <row r="4202">
      <c r="A4202" s="16">
        <v>2021.0</v>
      </c>
      <c r="B4202" s="10" t="str">
        <f t="array" ref="B4202">IFERROR(XLOOKUP(A4202,'Asignacion Feb'!A:A,'Asignacion Feb'!C:C))</f>
        <v>MeLi Dedicado Merida</v>
      </c>
      <c r="C4202" s="10" t="str">
        <f t="array" ref="C4202">IFERROR(XLOOKUP(A4202,'Asignacion Feb'!A:A,'Asignacion Feb'!B:B))</f>
        <v>EC-05</v>
      </c>
      <c r="D4202" s="28">
        <v>45698.0</v>
      </c>
      <c r="E4202" s="16" t="s">
        <v>179</v>
      </c>
      <c r="F4202" s="10" t="str">
        <f t="array" ref="F4202">IFERROR(XLOOKUP(E4202,Operadores!A:A,Operadores!B:B))</f>
        <v>GUTIRV</v>
      </c>
      <c r="G4202" s="16" t="s">
        <v>39</v>
      </c>
      <c r="H4202" s="13">
        <v>20.4273</v>
      </c>
      <c r="I4202" s="18">
        <v>318.0</v>
      </c>
      <c r="J4202" s="15">
        <f t="shared" si="5"/>
        <v>6495.8814</v>
      </c>
      <c r="K4202" s="10" t="str">
        <f t="array" ref="K4202">IFERROR(XLOOKUP(G4202,'Tipo de Carga'!A:A,'Tipo de Carga'!B:B))</f>
        <v>Autoabasto</v>
      </c>
      <c r="L4202" s="10">
        <f t="shared" si="2"/>
        <v>7</v>
      </c>
      <c r="M4202" s="10">
        <f t="shared" si="3"/>
        <v>10</v>
      </c>
      <c r="N4202" s="10">
        <f t="shared" si="4"/>
        <v>2</v>
      </c>
      <c r="O4202" s="10" t="str">
        <f t="array" ref="O4202">IFERROR(XLOOKUP(G4202,'Tipo de Carga'!A:A,'Tipo de Carga'!C:C))</f>
        <v>Diesel</v>
      </c>
    </row>
    <row r="4203">
      <c r="A4203" s="16">
        <v>2008.0</v>
      </c>
      <c r="B4203" s="10" t="str">
        <f t="array" ref="B4203">IFERROR(XLOOKUP(A4203,'Asignacion Feb'!A:A,'Asignacion Feb'!C:C))</f>
        <v>MeLi Dedicado Merida</v>
      </c>
      <c r="C4203" s="10" t="str">
        <f t="array" ref="C4203">IFERROR(XLOOKUP(A4203,'Asignacion Feb'!A:A,'Asignacion Feb'!B:B))</f>
        <v>EC-05</v>
      </c>
      <c r="D4203" s="28">
        <v>45698.0</v>
      </c>
      <c r="E4203" s="16" t="s">
        <v>394</v>
      </c>
      <c r="F4203" s="10" t="str">
        <f t="array" ref="F4203">IFERROR(XLOOKUP(E4203,Operadores!A:A,Operadores!B:B))</f>
        <v>CADCAR</v>
      </c>
      <c r="G4203" s="16" t="s">
        <v>39</v>
      </c>
      <c r="H4203" s="13">
        <v>20.4273</v>
      </c>
      <c r="I4203" s="18">
        <v>426.0</v>
      </c>
      <c r="J4203" s="15">
        <f t="shared" si="5"/>
        <v>8702.0298</v>
      </c>
      <c r="K4203" s="10" t="str">
        <f t="array" ref="K4203">IFERROR(XLOOKUP(G4203,'Tipo de Carga'!A:A,'Tipo de Carga'!B:B))</f>
        <v>Autoabasto</v>
      </c>
      <c r="L4203" s="10">
        <f t="shared" si="2"/>
        <v>7</v>
      </c>
      <c r="M4203" s="10">
        <f t="shared" si="3"/>
        <v>10</v>
      </c>
      <c r="N4203" s="10">
        <f t="shared" si="4"/>
        <v>2</v>
      </c>
      <c r="O4203" s="10" t="str">
        <f t="array" ref="O4203">IFERROR(XLOOKUP(G4203,'Tipo de Carga'!A:A,'Tipo de Carga'!C:C))</f>
        <v>Diesel</v>
      </c>
    </row>
    <row r="4204">
      <c r="A4204" s="16">
        <v>2024.0</v>
      </c>
      <c r="B4204" s="10" t="str">
        <f t="array" ref="B4204">IFERROR(XLOOKUP(A4204,'Asignacion Feb'!A:A,'Asignacion Feb'!C:C))</f>
        <v>MeLi Dedicado Merida</v>
      </c>
      <c r="C4204" s="10" t="str">
        <f t="array" ref="C4204">IFERROR(XLOOKUP(A4204,'Asignacion Feb'!A:A,'Asignacion Feb'!B:B))</f>
        <v>EC-05</v>
      </c>
      <c r="D4204" s="28">
        <v>45698.0</v>
      </c>
      <c r="E4204" s="16" t="s">
        <v>222</v>
      </c>
      <c r="F4204" s="10" t="str">
        <f t="array" ref="F4204">IFERROR(XLOOKUP(E4204,Operadores!A:A,Operadores!B:B))</f>
        <v>TORVIC</v>
      </c>
      <c r="G4204" s="16" t="s">
        <v>39</v>
      </c>
      <c r="H4204" s="13">
        <v>20.4273</v>
      </c>
      <c r="I4204" s="18">
        <v>225.0</v>
      </c>
      <c r="J4204" s="15">
        <f t="shared" si="5"/>
        <v>4596.1425</v>
      </c>
      <c r="K4204" s="10" t="str">
        <f t="array" ref="K4204">IFERROR(XLOOKUP(G4204,'Tipo de Carga'!A:A,'Tipo de Carga'!B:B))</f>
        <v>Autoabasto</v>
      </c>
      <c r="L4204" s="10">
        <f t="shared" si="2"/>
        <v>7</v>
      </c>
      <c r="M4204" s="10">
        <f t="shared" si="3"/>
        <v>10</v>
      </c>
      <c r="N4204" s="10">
        <f t="shared" si="4"/>
        <v>2</v>
      </c>
      <c r="O4204" s="10" t="str">
        <f t="array" ref="O4204">IFERROR(XLOOKUP(G4204,'Tipo de Carga'!A:A,'Tipo de Carga'!C:C))</f>
        <v>Diesel</v>
      </c>
    </row>
    <row r="4205">
      <c r="A4205" s="16">
        <v>1992.0</v>
      </c>
      <c r="B4205" s="10" t="str">
        <f t="array" ref="B4205">IFERROR(XLOOKUP(A4205,'Asignacion Feb'!A:A,'Asignacion Feb'!C:C))</f>
        <v>MeLi Dedicado TD</v>
      </c>
      <c r="C4205" s="10" t="str">
        <f t="array" ref="C4205">IFERROR(XLOOKUP(A4205,'Asignacion Feb'!A:A,'Asignacion Feb'!B:B))</f>
        <v>EC-05</v>
      </c>
      <c r="D4205" s="28">
        <v>45698.0</v>
      </c>
      <c r="E4205" s="19" t="s">
        <v>65</v>
      </c>
      <c r="F4205" s="10" t="str">
        <f t="array" ref="F4205">IFERROR(XLOOKUP(E4205,Operadores!A:A,Operadores!B:B))</f>
        <v>HERROD</v>
      </c>
      <c r="G4205" s="16" t="s">
        <v>103</v>
      </c>
      <c r="H4205" s="13">
        <v>26.89</v>
      </c>
      <c r="I4205" s="18">
        <v>446.0</v>
      </c>
      <c r="J4205" s="15">
        <f t="shared" si="5"/>
        <v>11992.94</v>
      </c>
      <c r="K4205" s="10" t="str">
        <f t="array" ref="K4205">IFERROR(XLOOKUP(G4205,'Tipo de Carga'!A:A,'Tipo de Carga'!B:B))</f>
        <v>Ticket</v>
      </c>
      <c r="L4205" s="10">
        <f t="shared" si="2"/>
        <v>7</v>
      </c>
      <c r="M4205" s="10">
        <f t="shared" si="3"/>
        <v>10</v>
      </c>
      <c r="N4205" s="10">
        <f t="shared" si="4"/>
        <v>2</v>
      </c>
      <c r="O4205" s="10" t="str">
        <f t="array" ref="O4205">IFERROR(XLOOKUP(G4205,'Tipo de Carga'!A:A,'Tipo de Carga'!C:C))</f>
        <v>Diesel</v>
      </c>
    </row>
    <row r="4206">
      <c r="A4206" s="16">
        <v>1975.0</v>
      </c>
      <c r="B4206" s="10" t="str">
        <f t="array" ref="B4206">IFERROR(XLOOKUP(A4206,'Asignacion Feb'!A:A,'Asignacion Feb'!C:C))</f>
        <v>Sayer Sencillo</v>
      </c>
      <c r="C4206" s="10" t="str">
        <f t="array" ref="C4206">IFERROR(XLOOKUP(A4206,'Asignacion Feb'!A:A,'Asignacion Feb'!B:B))</f>
        <v>EC-04</v>
      </c>
      <c r="D4206" s="28">
        <v>45698.0</v>
      </c>
      <c r="E4206" s="19" t="s">
        <v>247</v>
      </c>
      <c r="F4206" s="10" t="str">
        <f t="array" ref="F4206">IFERROR(XLOOKUP(E4206,Operadores!A:A,Operadores!B:B))</f>
        <v>SANMAN</v>
      </c>
      <c r="G4206" s="16" t="s">
        <v>103</v>
      </c>
      <c r="H4206" s="13">
        <v>26.35</v>
      </c>
      <c r="I4206" s="18">
        <v>364.0</v>
      </c>
      <c r="J4206" s="15">
        <f t="shared" si="5"/>
        <v>9591.4</v>
      </c>
      <c r="K4206" s="10" t="str">
        <f t="array" ref="K4206">IFERROR(XLOOKUP(G4206,'Tipo de Carga'!A:A,'Tipo de Carga'!B:B))</f>
        <v>Ticket</v>
      </c>
      <c r="L4206" s="10">
        <f t="shared" si="2"/>
        <v>7</v>
      </c>
      <c r="M4206" s="10">
        <f t="shared" si="3"/>
        <v>10</v>
      </c>
      <c r="N4206" s="10">
        <f t="shared" si="4"/>
        <v>2</v>
      </c>
      <c r="O4206" s="10" t="str">
        <f t="array" ref="O4206">IFERROR(XLOOKUP(G4206,'Tipo de Carga'!A:A,'Tipo de Carga'!C:C))</f>
        <v>Diesel</v>
      </c>
    </row>
    <row r="4207">
      <c r="A4207" s="16">
        <v>1762.0</v>
      </c>
      <c r="B4207" s="10" t="str">
        <f t="array" ref="B4207">IFERROR(XLOOKUP(A4207,'Asignacion Feb'!A:A,'Asignacion Feb'!C:C))</f>
        <v>Hisense</v>
      </c>
      <c r="C4207" s="10" t="str">
        <f t="array" ref="C4207">IFERROR(XLOOKUP(A4207,'Asignacion Feb'!A:A,'Asignacion Feb'!B:B))</f>
        <v>EC-02</v>
      </c>
      <c r="D4207" s="28">
        <v>45698.0</v>
      </c>
      <c r="E4207" s="19" t="s">
        <v>412</v>
      </c>
      <c r="F4207" s="10" t="str">
        <f t="array" ref="F4207">IFERROR(XLOOKUP(E4207,Operadores!A:A,Operadores!B:B))</f>
        <v>LOPMA03</v>
      </c>
      <c r="G4207" s="16" t="s">
        <v>103</v>
      </c>
      <c r="H4207" s="13">
        <v>26.15</v>
      </c>
      <c r="I4207" s="18">
        <v>190.0</v>
      </c>
      <c r="J4207" s="15">
        <f t="shared" si="5"/>
        <v>4968.5</v>
      </c>
      <c r="K4207" s="10" t="str">
        <f t="array" ref="K4207">IFERROR(XLOOKUP(G4207,'Tipo de Carga'!A:A,'Tipo de Carga'!B:B))</f>
        <v>Ticket</v>
      </c>
      <c r="L4207" s="10">
        <f t="shared" si="2"/>
        <v>7</v>
      </c>
      <c r="M4207" s="10">
        <f t="shared" si="3"/>
        <v>10</v>
      </c>
      <c r="N4207" s="10">
        <f t="shared" si="4"/>
        <v>2</v>
      </c>
      <c r="O4207" s="10" t="str">
        <f t="array" ref="O4207">IFERROR(XLOOKUP(G4207,'Tipo de Carga'!A:A,'Tipo de Carga'!C:C))</f>
        <v>Diesel</v>
      </c>
    </row>
    <row r="4208">
      <c r="A4208" s="16">
        <v>1971.0</v>
      </c>
      <c r="B4208" s="10" t="str">
        <f t="array" ref="B4208">IFERROR(XLOOKUP(A4208,'Asignacion Feb'!A:A,'Asignacion Feb'!C:C))</f>
        <v>Sayer Sencillo</v>
      </c>
      <c r="C4208" s="10" t="str">
        <f t="array" ref="C4208">IFERROR(XLOOKUP(A4208,'Asignacion Feb'!A:A,'Asignacion Feb'!B:B))</f>
        <v>EC-04</v>
      </c>
      <c r="D4208" s="28">
        <v>45698.0</v>
      </c>
      <c r="E4208" s="19" t="s">
        <v>79</v>
      </c>
      <c r="F4208" s="10" t="str">
        <f t="array" ref="F4208">IFERROR(XLOOKUP(E4208,Operadores!A:A,Operadores!B:B))</f>
        <v>OLVOSX</v>
      </c>
      <c r="G4208" s="16" t="s">
        <v>103</v>
      </c>
      <c r="H4208" s="13">
        <v>24.79</v>
      </c>
      <c r="I4208" s="18">
        <v>194.0</v>
      </c>
      <c r="J4208" s="15">
        <f t="shared" si="5"/>
        <v>4809.26</v>
      </c>
      <c r="K4208" s="10" t="str">
        <f t="array" ref="K4208">IFERROR(XLOOKUP(G4208,'Tipo de Carga'!A:A,'Tipo de Carga'!B:B))</f>
        <v>Ticket</v>
      </c>
      <c r="L4208" s="10">
        <f t="shared" si="2"/>
        <v>7</v>
      </c>
      <c r="M4208" s="10">
        <f t="shared" si="3"/>
        <v>10</v>
      </c>
      <c r="N4208" s="10">
        <f t="shared" si="4"/>
        <v>2</v>
      </c>
      <c r="O4208" s="10" t="str">
        <f t="array" ref="O4208">IFERROR(XLOOKUP(G4208,'Tipo de Carga'!A:A,'Tipo de Carga'!C:C))</f>
        <v>Diesel</v>
      </c>
    </row>
    <row r="4209">
      <c r="A4209" s="16">
        <v>1786.0</v>
      </c>
      <c r="B4209" s="10" t="str">
        <f t="array" ref="B4209">IFERROR(XLOOKUP(A4209,'Asignacion Feb'!A:A,'Asignacion Feb'!C:C))</f>
        <v>Sayer Sencillo</v>
      </c>
      <c r="C4209" s="10" t="str">
        <f t="array" ref="C4209">IFERROR(XLOOKUP(A4209,'Asignacion Feb'!A:A,'Asignacion Feb'!B:B))</f>
        <v>EC-04</v>
      </c>
      <c r="D4209" s="28">
        <v>45698.0</v>
      </c>
      <c r="E4209" s="19" t="s">
        <v>334</v>
      </c>
      <c r="F4209" s="10" t="str">
        <f t="array" ref="F4209">IFERROR(XLOOKUP(E4209,Operadores!A:A,Operadores!B:B))</f>
        <v>GARISM</v>
      </c>
      <c r="G4209" s="16" t="s">
        <v>103</v>
      </c>
      <c r="H4209" s="13">
        <v>24.79</v>
      </c>
      <c r="I4209" s="18">
        <v>129.0</v>
      </c>
      <c r="J4209" s="15">
        <f t="shared" si="5"/>
        <v>3197.91</v>
      </c>
      <c r="K4209" s="10" t="str">
        <f t="array" ref="K4209">IFERROR(XLOOKUP(G4209,'Tipo de Carga'!A:A,'Tipo de Carga'!B:B))</f>
        <v>Ticket</v>
      </c>
      <c r="L4209" s="10">
        <f t="shared" si="2"/>
        <v>7</v>
      </c>
      <c r="M4209" s="10">
        <f t="shared" si="3"/>
        <v>10</v>
      </c>
      <c r="N4209" s="10">
        <f t="shared" si="4"/>
        <v>2</v>
      </c>
      <c r="O4209" s="10" t="str">
        <f t="array" ref="O4209">IFERROR(XLOOKUP(G4209,'Tipo de Carga'!A:A,'Tipo de Carga'!C:C))</f>
        <v>Diesel</v>
      </c>
    </row>
    <row r="4210">
      <c r="A4210" s="16">
        <v>1938.0</v>
      </c>
      <c r="B4210" s="10" t="str">
        <f t="array" ref="B4210">IFERROR(XLOOKUP(A4210,'Asignacion Feb'!A:A,'Asignacion Feb'!C:C))</f>
        <v>Sayer Sencillo</v>
      </c>
      <c r="C4210" s="10" t="str">
        <f t="array" ref="C4210">IFERROR(XLOOKUP(A4210,'Asignacion Feb'!A:A,'Asignacion Feb'!B:B))</f>
        <v>EC-04</v>
      </c>
      <c r="D4210" s="28">
        <v>45698.0</v>
      </c>
      <c r="E4210" s="19" t="s">
        <v>256</v>
      </c>
      <c r="F4210" s="10" t="str">
        <f t="array" ref="F4210">IFERROR(XLOOKUP(E4210,Operadores!A:A,Operadores!B:B))</f>
        <v>SOSCA01</v>
      </c>
      <c r="G4210" s="16" t="s">
        <v>103</v>
      </c>
      <c r="H4210" s="13">
        <v>27.5</v>
      </c>
      <c r="I4210" s="18">
        <v>175.0</v>
      </c>
      <c r="J4210" s="15">
        <f t="shared" si="5"/>
        <v>4812.5</v>
      </c>
      <c r="K4210" s="10" t="str">
        <f t="array" ref="K4210">IFERROR(XLOOKUP(G4210,'Tipo de Carga'!A:A,'Tipo de Carga'!B:B))</f>
        <v>Ticket</v>
      </c>
      <c r="L4210" s="10">
        <f t="shared" si="2"/>
        <v>7</v>
      </c>
      <c r="M4210" s="10">
        <f t="shared" si="3"/>
        <v>10</v>
      </c>
      <c r="N4210" s="10">
        <f t="shared" si="4"/>
        <v>2</v>
      </c>
      <c r="O4210" s="10" t="str">
        <f t="array" ref="O4210">IFERROR(XLOOKUP(G4210,'Tipo de Carga'!A:A,'Tipo de Carga'!C:C))</f>
        <v>Diesel</v>
      </c>
    </row>
    <row r="4211">
      <c r="A4211" s="16">
        <v>1853.0</v>
      </c>
      <c r="B4211" s="10" t="str">
        <f t="array" ref="B4211">IFERROR(XLOOKUP(A4211,'Asignacion Feb'!A:A,'Asignacion Feb'!C:C))</f>
        <v>Sayer Sencillo</v>
      </c>
      <c r="C4211" s="10" t="str">
        <f t="array" ref="C4211">IFERROR(XLOOKUP(A4211,'Asignacion Feb'!A:A,'Asignacion Feb'!B:B))</f>
        <v>EC-04</v>
      </c>
      <c r="D4211" s="28">
        <v>45698.0</v>
      </c>
      <c r="E4211" s="19" t="s">
        <v>249</v>
      </c>
      <c r="F4211" s="10" t="str">
        <f t="array" ref="F4211">IFERROR(XLOOKUP(E4211,Operadores!A:A,Operadores!B:B))</f>
        <v>VARRUB</v>
      </c>
      <c r="G4211" s="16" t="s">
        <v>103</v>
      </c>
      <c r="H4211" s="13">
        <v>27.8</v>
      </c>
      <c r="I4211" s="18">
        <v>129.0</v>
      </c>
      <c r="J4211" s="15">
        <f t="shared" si="5"/>
        <v>3586.2</v>
      </c>
      <c r="K4211" s="10" t="str">
        <f t="array" ref="K4211">IFERROR(XLOOKUP(G4211,'Tipo de Carga'!A:A,'Tipo de Carga'!B:B))</f>
        <v>Ticket</v>
      </c>
      <c r="L4211" s="10">
        <f t="shared" si="2"/>
        <v>7</v>
      </c>
      <c r="M4211" s="10">
        <f t="shared" si="3"/>
        <v>10</v>
      </c>
      <c r="N4211" s="10">
        <f t="shared" si="4"/>
        <v>2</v>
      </c>
      <c r="O4211" s="10" t="str">
        <f t="array" ref="O4211">IFERROR(XLOOKUP(G4211,'Tipo de Carga'!A:A,'Tipo de Carga'!C:C))</f>
        <v>Diesel</v>
      </c>
    </row>
    <row r="4212">
      <c r="A4212" s="16">
        <v>1855.0</v>
      </c>
      <c r="B4212" s="10" t="str">
        <f t="array" ref="B4212">IFERROR(XLOOKUP(A4212,'Asignacion Feb'!A:A,'Asignacion Feb'!C:C))</f>
        <v>Circuitos</v>
      </c>
      <c r="C4212" s="10" t="str">
        <f t="array" ref="C4212">IFERROR(XLOOKUP(A4212,'Asignacion Feb'!A:A,'Asignacion Feb'!B:B))</f>
        <v>EC-03</v>
      </c>
      <c r="D4212" s="28">
        <v>45698.0</v>
      </c>
      <c r="E4212" s="19" t="s">
        <v>62</v>
      </c>
      <c r="F4212" s="10" t="str">
        <f t="array" ref="F4212">IFERROR(XLOOKUP(E4212,Operadores!A:A,Operadores!B:B))</f>
        <v>REYPED</v>
      </c>
      <c r="G4212" s="16" t="s">
        <v>103</v>
      </c>
      <c r="H4212" s="13">
        <v>26.29</v>
      </c>
      <c r="I4212" s="18">
        <v>228.0</v>
      </c>
      <c r="J4212" s="15">
        <f t="shared" si="5"/>
        <v>5994.12</v>
      </c>
      <c r="K4212" s="10" t="str">
        <f t="array" ref="K4212">IFERROR(XLOOKUP(G4212,'Tipo de Carga'!A:A,'Tipo de Carga'!B:B))</f>
        <v>Ticket</v>
      </c>
      <c r="L4212" s="10">
        <f t="shared" si="2"/>
        <v>7</v>
      </c>
      <c r="M4212" s="10">
        <f t="shared" si="3"/>
        <v>10</v>
      </c>
      <c r="N4212" s="10">
        <f t="shared" si="4"/>
        <v>2</v>
      </c>
      <c r="O4212" s="10" t="str">
        <f t="array" ref="O4212">IFERROR(XLOOKUP(G4212,'Tipo de Carga'!A:A,'Tipo de Carga'!C:C))</f>
        <v>Diesel</v>
      </c>
    </row>
    <row r="4213">
      <c r="A4213" s="16">
        <v>1941.0</v>
      </c>
      <c r="B4213" s="10" t="str">
        <f t="array" ref="B4213">IFERROR(XLOOKUP(A4213,'Asignacion Feb'!A:A,'Asignacion Feb'!C:C))</f>
        <v>Available EC-01</v>
      </c>
      <c r="C4213" s="10" t="str">
        <f t="array" ref="C4213">IFERROR(XLOOKUP(A4213,'Asignacion Feb'!A:A,'Asignacion Feb'!B:B))</f>
        <v>EC-01</v>
      </c>
      <c r="D4213" s="28">
        <v>45698.0</v>
      </c>
      <c r="E4213" s="19" t="s">
        <v>89</v>
      </c>
      <c r="F4213" s="10" t="str">
        <f t="array" ref="F4213">IFERROR(XLOOKUP(E4213,Operadores!A:A,Operadores!B:B))</f>
        <v>QUIULI</v>
      </c>
      <c r="G4213" s="16" t="s">
        <v>103</v>
      </c>
      <c r="H4213" s="13">
        <v>25.99</v>
      </c>
      <c r="I4213" s="18">
        <v>369.0</v>
      </c>
      <c r="J4213" s="15">
        <f t="shared" si="5"/>
        <v>9590.31</v>
      </c>
      <c r="K4213" s="10" t="str">
        <f t="array" ref="K4213">IFERROR(XLOOKUP(G4213,'Tipo de Carga'!A:A,'Tipo de Carga'!B:B))</f>
        <v>Ticket</v>
      </c>
      <c r="L4213" s="10">
        <f t="shared" si="2"/>
        <v>7</v>
      </c>
      <c r="M4213" s="10">
        <f t="shared" si="3"/>
        <v>10</v>
      </c>
      <c r="N4213" s="10">
        <f t="shared" si="4"/>
        <v>2</v>
      </c>
      <c r="O4213" s="10" t="str">
        <f t="array" ref="O4213">IFERROR(XLOOKUP(G4213,'Tipo de Carga'!A:A,'Tipo de Carga'!C:C))</f>
        <v>Diesel</v>
      </c>
    </row>
    <row r="4214">
      <c r="A4214" s="16">
        <v>1701.0</v>
      </c>
      <c r="B4214" s="10" t="str">
        <f t="array" ref="B4214">IFERROR(XLOOKUP(A4214,'Asignacion Feb'!A:A,'Asignacion Feb'!C:C))</f>
        <v>Wm Full</v>
      </c>
      <c r="C4214" s="10" t="str">
        <f t="array" ref="C4214">IFERROR(XLOOKUP(A4214,'Asignacion Feb'!A:A,'Asignacion Feb'!B:B))</f>
        <v>EC-08</v>
      </c>
      <c r="D4214" s="28">
        <v>45698.0</v>
      </c>
      <c r="E4214" s="19" t="s">
        <v>285</v>
      </c>
      <c r="F4214" s="10" t="str">
        <f t="array" ref="F4214">IFERROR(XLOOKUP(E4214,Operadores!A:A,Operadores!B:B))</f>
        <v>MENJUA01</v>
      </c>
      <c r="G4214" s="16" t="s">
        <v>103</v>
      </c>
      <c r="H4214" s="13">
        <v>25.99</v>
      </c>
      <c r="I4214" s="18">
        <v>369.0</v>
      </c>
      <c r="J4214" s="15">
        <f t="shared" si="5"/>
        <v>9590.31</v>
      </c>
      <c r="K4214" s="10" t="str">
        <f t="array" ref="K4214">IFERROR(XLOOKUP(G4214,'Tipo de Carga'!A:A,'Tipo de Carga'!B:B))</f>
        <v>Ticket</v>
      </c>
      <c r="L4214" s="10">
        <f t="shared" si="2"/>
        <v>7</v>
      </c>
      <c r="M4214" s="10">
        <f t="shared" si="3"/>
        <v>10</v>
      </c>
      <c r="N4214" s="10">
        <f t="shared" si="4"/>
        <v>2</v>
      </c>
      <c r="O4214" s="10" t="str">
        <f t="array" ref="O4214">IFERROR(XLOOKUP(G4214,'Tipo de Carga'!A:A,'Tipo de Carga'!C:C))</f>
        <v>Diesel</v>
      </c>
    </row>
    <row r="4215">
      <c r="A4215" s="16">
        <v>1761.0</v>
      </c>
      <c r="B4215" s="10" t="str">
        <f t="array" ref="B4215">IFERROR(XLOOKUP(A4215,'Asignacion Feb'!A:A,'Asignacion Feb'!C:C))</f>
        <v>Wm Full</v>
      </c>
      <c r="C4215" s="10" t="str">
        <f t="array" ref="C4215">IFERROR(XLOOKUP(A4215,'Asignacion Feb'!A:A,'Asignacion Feb'!B:B))</f>
        <v>EC-08</v>
      </c>
      <c r="D4215" s="28">
        <v>45698.0</v>
      </c>
      <c r="E4215" s="19" t="s">
        <v>102</v>
      </c>
      <c r="F4215" s="10" t="str">
        <f t="array" ref="F4215">IFERROR(XLOOKUP(E4215,Operadores!A:A,Operadores!B:B))</f>
        <v>RAMBAR</v>
      </c>
      <c r="G4215" s="16" t="s">
        <v>103</v>
      </c>
      <c r="H4215" s="13">
        <v>25.99</v>
      </c>
      <c r="I4215" s="18">
        <v>369.0</v>
      </c>
      <c r="J4215" s="15">
        <f t="shared" si="5"/>
        <v>9590.31</v>
      </c>
      <c r="K4215" s="10" t="str">
        <f t="array" ref="K4215">IFERROR(XLOOKUP(G4215,'Tipo de Carga'!A:A,'Tipo de Carga'!B:B))</f>
        <v>Ticket</v>
      </c>
      <c r="L4215" s="10">
        <f t="shared" si="2"/>
        <v>7</v>
      </c>
      <c r="M4215" s="10">
        <f t="shared" si="3"/>
        <v>10</v>
      </c>
      <c r="N4215" s="10">
        <f t="shared" si="4"/>
        <v>2</v>
      </c>
      <c r="O4215" s="10" t="str">
        <f t="array" ref="O4215">IFERROR(XLOOKUP(G4215,'Tipo de Carga'!A:A,'Tipo de Carga'!C:C))</f>
        <v>Diesel</v>
      </c>
    </row>
    <row r="4216">
      <c r="A4216" s="16">
        <v>1895.0</v>
      </c>
      <c r="B4216" s="10" t="str">
        <f t="array" ref="B4216">IFERROR(XLOOKUP(A4216,'Asignacion Feb'!A:A,'Asignacion Feb'!C:C))</f>
        <v>Sayer Sencillo</v>
      </c>
      <c r="C4216" s="10" t="str">
        <f t="array" ref="C4216">IFERROR(XLOOKUP(A4216,'Asignacion Feb'!A:A,'Asignacion Feb'!B:B))</f>
        <v>EC-04</v>
      </c>
      <c r="D4216" s="28">
        <v>45698.0</v>
      </c>
      <c r="E4216" s="19"/>
      <c r="F4216" s="10"/>
      <c r="G4216" s="16" t="s">
        <v>106</v>
      </c>
      <c r="H4216" s="13">
        <v>21.609103</v>
      </c>
      <c r="I4216" s="18">
        <v>520.0</v>
      </c>
      <c r="J4216" s="15">
        <f t="shared" si="5"/>
        <v>11236.73356</v>
      </c>
      <c r="K4216" s="10" t="str">
        <f t="array" ref="K4216">IFERROR(XLOOKUP(G4216,'Tipo de Carga'!A:A,'Tipo de Carga'!B:B))</f>
        <v>Nieto</v>
      </c>
      <c r="L4216" s="10">
        <f t="shared" si="2"/>
        <v>7</v>
      </c>
      <c r="M4216" s="10">
        <f t="shared" si="3"/>
        <v>10</v>
      </c>
      <c r="N4216" s="10">
        <f t="shared" si="4"/>
        <v>2</v>
      </c>
      <c r="O4216" s="10" t="str">
        <f t="array" ref="O4216">IFERROR(XLOOKUP(G4216,'Tipo de Carga'!A:A,'Tipo de Carga'!C:C))</f>
        <v>Diesel</v>
      </c>
    </row>
    <row r="4217">
      <c r="A4217" s="16">
        <v>1881.0</v>
      </c>
      <c r="B4217" s="10" t="str">
        <f t="array" ref="B4217">IFERROR(XLOOKUP(A4217,'Asignacion Feb'!A:A,'Asignacion Feb'!C:C))</f>
        <v>Circuitos</v>
      </c>
      <c r="C4217" s="10" t="str">
        <f t="array" ref="C4217">IFERROR(XLOOKUP(A4217,'Asignacion Feb'!A:A,'Asignacion Feb'!B:B))</f>
        <v>EC-03</v>
      </c>
      <c r="D4217" s="28">
        <v>45699.0</v>
      </c>
      <c r="E4217" s="16" t="s">
        <v>156</v>
      </c>
      <c r="F4217" s="10" t="str">
        <f t="array" ref="F4217">IFERROR(XLOOKUP(E4217,Operadores!A:A,Operadores!B:B))</f>
        <v>CERJER</v>
      </c>
      <c r="G4217" s="16" t="s">
        <v>17</v>
      </c>
      <c r="H4217" s="13">
        <v>19.79799</v>
      </c>
      <c r="I4217" s="18">
        <v>295.0</v>
      </c>
      <c r="J4217" s="15">
        <f t="shared" si="5"/>
        <v>5840.40705</v>
      </c>
      <c r="K4217" s="10" t="str">
        <f t="array" ref="K4217">IFERROR(XLOOKUP(G4217,'Tipo de Carga'!A:A,'Tipo de Carga'!B:B))</f>
        <v>Autoabasto</v>
      </c>
      <c r="L4217" s="10">
        <f t="shared" si="2"/>
        <v>7</v>
      </c>
      <c r="M4217" s="10">
        <f t="shared" si="3"/>
        <v>11</v>
      </c>
      <c r="N4217" s="10">
        <f t="shared" si="4"/>
        <v>2</v>
      </c>
      <c r="O4217" s="10" t="str">
        <f t="array" ref="O4217">IFERROR(XLOOKUP(G4217,'Tipo de Carga'!A:A,'Tipo de Carga'!C:C))</f>
        <v>Diesel</v>
      </c>
    </row>
    <row r="4218">
      <c r="A4218" s="16">
        <v>1996.0</v>
      </c>
      <c r="B4218" s="10" t="str">
        <f t="array" ref="B4218">IFERROR(XLOOKUP(A4218,'Asignacion Feb'!A:A,'Asignacion Feb'!C:C))</f>
        <v>MeLi asignado SD</v>
      </c>
      <c r="C4218" s="10" t="str">
        <f t="array" ref="C4218">IFERROR(XLOOKUP(A4218,'Asignacion Feb'!A:A,'Asignacion Feb'!B:B))</f>
        <v>EC-05</v>
      </c>
      <c r="D4218" s="28">
        <v>45699.0</v>
      </c>
      <c r="E4218" s="16" t="s">
        <v>339</v>
      </c>
      <c r="F4218" s="10" t="str">
        <f t="array" ref="F4218">IFERROR(XLOOKUP(E4218,Operadores!A:A,Operadores!B:B))</f>
        <v>AGUARM</v>
      </c>
      <c r="G4218" s="16" t="s">
        <v>17</v>
      </c>
      <c r="H4218" s="13">
        <v>19.79799</v>
      </c>
      <c r="I4218" s="18">
        <v>368.0</v>
      </c>
      <c r="J4218" s="15">
        <f t="shared" si="5"/>
        <v>7285.66032</v>
      </c>
      <c r="K4218" s="10" t="str">
        <f t="array" ref="K4218">IFERROR(XLOOKUP(G4218,'Tipo de Carga'!A:A,'Tipo de Carga'!B:B))</f>
        <v>Autoabasto</v>
      </c>
      <c r="L4218" s="10">
        <f t="shared" si="2"/>
        <v>7</v>
      </c>
      <c r="M4218" s="10">
        <f t="shared" si="3"/>
        <v>11</v>
      </c>
      <c r="N4218" s="10">
        <f t="shared" si="4"/>
        <v>2</v>
      </c>
      <c r="O4218" s="10" t="str">
        <f t="array" ref="O4218">IFERROR(XLOOKUP(G4218,'Tipo de Carga'!A:A,'Tipo de Carga'!C:C))</f>
        <v>Diesel</v>
      </c>
    </row>
    <row r="4219">
      <c r="A4219" s="16">
        <v>1951.0</v>
      </c>
      <c r="B4219" s="10" t="str">
        <f t="array" ref="B4219">IFERROR(XLOOKUP(A4219,'Asignacion Feb'!A:A,'Asignacion Feb'!C:C))</f>
        <v>MeLi asignado SD</v>
      </c>
      <c r="C4219" s="10" t="str">
        <f t="array" ref="C4219">IFERROR(XLOOKUP(A4219,'Asignacion Feb'!A:A,'Asignacion Feb'!B:B))</f>
        <v>EC-05</v>
      </c>
      <c r="D4219" s="28">
        <v>45699.0</v>
      </c>
      <c r="E4219" s="16" t="s">
        <v>119</v>
      </c>
      <c r="F4219" s="10" t="str">
        <f t="array" ref="F4219">IFERROR(XLOOKUP(E4219,Operadores!A:A,Operadores!B:B))</f>
        <v>HERJOS08</v>
      </c>
      <c r="G4219" s="16" t="s">
        <v>17</v>
      </c>
      <c r="H4219" s="13">
        <v>19.79799</v>
      </c>
      <c r="I4219" s="18">
        <v>366.0</v>
      </c>
      <c r="J4219" s="15">
        <f t="shared" si="5"/>
        <v>7246.06434</v>
      </c>
      <c r="K4219" s="10" t="str">
        <f t="array" ref="K4219">IFERROR(XLOOKUP(G4219,'Tipo de Carga'!A:A,'Tipo de Carga'!B:B))</f>
        <v>Autoabasto</v>
      </c>
      <c r="L4219" s="10">
        <f t="shared" si="2"/>
        <v>7</v>
      </c>
      <c r="M4219" s="10">
        <f t="shared" si="3"/>
        <v>11</v>
      </c>
      <c r="N4219" s="10">
        <f t="shared" si="4"/>
        <v>2</v>
      </c>
      <c r="O4219" s="10" t="str">
        <f t="array" ref="O4219">IFERROR(XLOOKUP(G4219,'Tipo de Carga'!A:A,'Tipo de Carga'!C:C))</f>
        <v>Diesel</v>
      </c>
    </row>
    <row r="4220">
      <c r="A4220" s="16">
        <v>1887.0</v>
      </c>
      <c r="B4220" s="10" t="str">
        <f t="array" ref="B4220">IFERROR(XLOOKUP(A4220,'Asignacion Feb'!A:A,'Asignacion Feb'!C:C))</f>
        <v>Circuitos</v>
      </c>
      <c r="C4220" s="10" t="str">
        <f t="array" ref="C4220">IFERROR(XLOOKUP(A4220,'Asignacion Feb'!A:A,'Asignacion Feb'!B:B))</f>
        <v>EC-03</v>
      </c>
      <c r="D4220" s="28">
        <v>45699.0</v>
      </c>
      <c r="E4220" s="16" t="s">
        <v>375</v>
      </c>
      <c r="F4220" s="10" t="str">
        <f t="array" ref="F4220">IFERROR(XLOOKUP(E4220,Operadores!A:A,Operadores!B:B))</f>
        <v>NARCA</v>
      </c>
      <c r="G4220" s="16" t="s">
        <v>17</v>
      </c>
      <c r="H4220" s="13">
        <v>19.79799</v>
      </c>
      <c r="I4220" s="18">
        <v>750.0</v>
      </c>
      <c r="J4220" s="15">
        <f t="shared" si="5"/>
        <v>14848.4925</v>
      </c>
      <c r="K4220" s="10" t="str">
        <f t="array" ref="K4220">IFERROR(XLOOKUP(G4220,'Tipo de Carga'!A:A,'Tipo de Carga'!B:B))</f>
        <v>Autoabasto</v>
      </c>
      <c r="L4220" s="10">
        <f t="shared" si="2"/>
        <v>7</v>
      </c>
      <c r="M4220" s="10">
        <f t="shared" si="3"/>
        <v>11</v>
      </c>
      <c r="N4220" s="10">
        <f t="shared" si="4"/>
        <v>2</v>
      </c>
      <c r="O4220" s="10" t="str">
        <f t="array" ref="O4220">IFERROR(XLOOKUP(G4220,'Tipo de Carga'!A:A,'Tipo de Carga'!C:C))</f>
        <v>Diesel</v>
      </c>
    </row>
    <row r="4221">
      <c r="A4221" s="16">
        <v>1944.0</v>
      </c>
      <c r="B4221" s="10" t="str">
        <f t="array" ref="B4221">IFERROR(XLOOKUP(A4221,'Asignacion Feb'!A:A,'Asignacion Feb'!C:C))</f>
        <v>MeLi asignado SD</v>
      </c>
      <c r="C4221" s="10" t="str">
        <f t="array" ref="C4221">IFERROR(XLOOKUP(A4221,'Asignacion Feb'!A:A,'Asignacion Feb'!B:B))</f>
        <v>EC-05</v>
      </c>
      <c r="D4221" s="28">
        <v>45699.0</v>
      </c>
      <c r="E4221" s="16" t="s">
        <v>134</v>
      </c>
      <c r="F4221" s="10" t="str">
        <f t="array" ref="F4221">IFERROR(XLOOKUP(E4221,Operadores!A:A,Operadores!B:B))</f>
        <v>IBAJOS</v>
      </c>
      <c r="G4221" s="16" t="s">
        <v>17</v>
      </c>
      <c r="H4221" s="13">
        <v>19.79799</v>
      </c>
      <c r="I4221" s="18">
        <v>207.0</v>
      </c>
      <c r="J4221" s="15">
        <f t="shared" si="5"/>
        <v>4098.18393</v>
      </c>
      <c r="K4221" s="10" t="str">
        <f t="array" ref="K4221">IFERROR(XLOOKUP(G4221,'Tipo de Carga'!A:A,'Tipo de Carga'!B:B))</f>
        <v>Autoabasto</v>
      </c>
      <c r="L4221" s="10">
        <f t="shared" si="2"/>
        <v>7</v>
      </c>
      <c r="M4221" s="10">
        <f t="shared" si="3"/>
        <v>11</v>
      </c>
      <c r="N4221" s="10">
        <f t="shared" si="4"/>
        <v>2</v>
      </c>
      <c r="O4221" s="10" t="str">
        <f t="array" ref="O4221">IFERROR(XLOOKUP(G4221,'Tipo de Carga'!A:A,'Tipo de Carga'!C:C))</f>
        <v>Diesel</v>
      </c>
    </row>
    <row r="4222">
      <c r="A4222" s="16">
        <v>1731.0</v>
      </c>
      <c r="B4222" s="10" t="str">
        <f t="array" ref="B4222">IFERROR(XLOOKUP(A4222,'Asignacion Feb'!A:A,'Asignacion Feb'!C:C))</f>
        <v>Pilgrims Tepo</v>
      </c>
      <c r="C4222" s="10" t="str">
        <f t="array" ref="C4222">IFERROR(XLOOKUP(A4222,'Asignacion Feb'!A:A,'Asignacion Feb'!B:B))</f>
        <v>EC-02</v>
      </c>
      <c r="D4222" s="28">
        <v>45699.0</v>
      </c>
      <c r="E4222" s="16" t="s">
        <v>270</v>
      </c>
      <c r="F4222" s="10" t="str">
        <f t="array" ref="F4222">IFERROR(XLOOKUP(E4222,Operadores!A:A,Operadores!B:B))</f>
        <v>ROSGIL</v>
      </c>
      <c r="G4222" s="16" t="s">
        <v>17</v>
      </c>
      <c r="H4222" s="13">
        <v>19.79799</v>
      </c>
      <c r="I4222" s="18">
        <v>103.0</v>
      </c>
      <c r="J4222" s="15">
        <f t="shared" si="5"/>
        <v>2039.19297</v>
      </c>
      <c r="K4222" s="10" t="str">
        <f t="array" ref="K4222">IFERROR(XLOOKUP(G4222,'Tipo de Carga'!A:A,'Tipo de Carga'!B:B))</f>
        <v>Autoabasto</v>
      </c>
      <c r="L4222" s="10">
        <f t="shared" si="2"/>
        <v>7</v>
      </c>
      <c r="M4222" s="10">
        <f t="shared" si="3"/>
        <v>11</v>
      </c>
      <c r="N4222" s="10">
        <f t="shared" si="4"/>
        <v>2</v>
      </c>
      <c r="O4222" s="10" t="str">
        <f t="array" ref="O4222">IFERROR(XLOOKUP(G4222,'Tipo de Carga'!A:A,'Tipo de Carga'!C:C))</f>
        <v>Diesel</v>
      </c>
    </row>
    <row r="4223">
      <c r="A4223" s="16">
        <v>2103.0</v>
      </c>
      <c r="B4223" s="10" t="str">
        <f t="array" ref="B4223">IFERROR(XLOOKUP(A4223,'Asignacion Feb'!A:A,'Asignacion Feb'!C:C))</f>
        <v>MeLi Ded Puebla</v>
      </c>
      <c r="C4223" s="10" t="str">
        <f t="array" ref="C4223">IFERROR(XLOOKUP(A4223,'Asignacion Feb'!A:A,'Asignacion Feb'!B:B))</f>
        <v>EC-05</v>
      </c>
      <c r="D4223" s="28">
        <v>45699.0</v>
      </c>
      <c r="E4223" s="16" t="s">
        <v>322</v>
      </c>
      <c r="F4223" s="10" t="str">
        <f t="array" ref="F4223">IFERROR(XLOOKUP(E4223,Operadores!A:A,Operadores!B:B))</f>
        <v>HERRE</v>
      </c>
      <c r="G4223" s="16" t="s">
        <v>17</v>
      </c>
      <c r="H4223" s="13">
        <v>19.79799</v>
      </c>
      <c r="I4223" s="18">
        <v>137.0</v>
      </c>
      <c r="J4223" s="15">
        <f t="shared" si="5"/>
        <v>2712.32463</v>
      </c>
      <c r="K4223" s="10" t="str">
        <f t="array" ref="K4223">IFERROR(XLOOKUP(G4223,'Tipo de Carga'!A:A,'Tipo de Carga'!B:B))</f>
        <v>Autoabasto</v>
      </c>
      <c r="L4223" s="10">
        <f t="shared" si="2"/>
        <v>7</v>
      </c>
      <c r="M4223" s="10">
        <f t="shared" si="3"/>
        <v>11</v>
      </c>
      <c r="N4223" s="10">
        <f t="shared" si="4"/>
        <v>2</v>
      </c>
      <c r="O4223" s="10" t="str">
        <f t="array" ref="O4223">IFERROR(XLOOKUP(G4223,'Tipo de Carga'!A:A,'Tipo de Carga'!C:C))</f>
        <v>Diesel</v>
      </c>
    </row>
    <row r="4224">
      <c r="A4224" s="16">
        <v>1965.0</v>
      </c>
      <c r="B4224" s="10" t="str">
        <f t="array" ref="B4224">IFERROR(XLOOKUP(A4224,'Asignacion Feb'!A:A,'Asignacion Feb'!C:C))</f>
        <v>Circuitos</v>
      </c>
      <c r="C4224" s="10" t="str">
        <f t="array" ref="C4224">IFERROR(XLOOKUP(A4224,'Asignacion Feb'!A:A,'Asignacion Feb'!B:B))</f>
        <v>EC-03</v>
      </c>
      <c r="D4224" s="28">
        <v>45699.0</v>
      </c>
      <c r="E4224" s="16" t="s">
        <v>161</v>
      </c>
      <c r="F4224" s="10" t="str">
        <f t="array" ref="F4224">IFERROR(XLOOKUP(E4224,Operadores!A:A,Operadores!B:B))</f>
        <v>BREISR</v>
      </c>
      <c r="G4224" s="16" t="s">
        <v>17</v>
      </c>
      <c r="H4224" s="13">
        <v>19.79799</v>
      </c>
      <c r="I4224" s="18">
        <v>583.0</v>
      </c>
      <c r="J4224" s="15">
        <f t="shared" si="5"/>
        <v>11542.22817</v>
      </c>
      <c r="K4224" s="10" t="str">
        <f t="array" ref="K4224">IFERROR(XLOOKUP(G4224,'Tipo de Carga'!A:A,'Tipo de Carga'!B:B))</f>
        <v>Autoabasto</v>
      </c>
      <c r="L4224" s="10">
        <f t="shared" si="2"/>
        <v>7</v>
      </c>
      <c r="M4224" s="10">
        <f t="shared" si="3"/>
        <v>11</v>
      </c>
      <c r="N4224" s="10">
        <f t="shared" si="4"/>
        <v>2</v>
      </c>
      <c r="O4224" s="10" t="str">
        <f t="array" ref="O4224">IFERROR(XLOOKUP(G4224,'Tipo de Carga'!A:A,'Tipo de Carga'!C:C))</f>
        <v>Diesel</v>
      </c>
    </row>
    <row r="4225">
      <c r="A4225" s="16">
        <v>1876.0</v>
      </c>
      <c r="B4225" s="10" t="str">
        <f t="array" ref="B4225">IFERROR(XLOOKUP(A4225,'Asignacion Feb'!A:A,'Asignacion Feb'!C:C))</f>
        <v>Circuitos</v>
      </c>
      <c r="C4225" s="10" t="str">
        <f t="array" ref="C4225">IFERROR(XLOOKUP(A4225,'Asignacion Feb'!A:A,'Asignacion Feb'!B:B))</f>
        <v>EC-03</v>
      </c>
      <c r="D4225" s="28">
        <v>45699.0</v>
      </c>
      <c r="E4225" s="16" t="s">
        <v>202</v>
      </c>
      <c r="F4225" s="10" t="str">
        <f t="array" ref="F4225">IFERROR(XLOOKUP(E4225,Operadores!A:A,Operadores!B:B))</f>
        <v>RUIFR</v>
      </c>
      <c r="G4225" s="16" t="s">
        <v>17</v>
      </c>
      <c r="H4225" s="13">
        <v>19.79799</v>
      </c>
      <c r="I4225" s="18">
        <v>508.0</v>
      </c>
      <c r="J4225" s="15">
        <f t="shared" si="5"/>
        <v>10057.37892</v>
      </c>
      <c r="K4225" s="10" t="str">
        <f t="array" ref="K4225">IFERROR(XLOOKUP(G4225,'Tipo de Carga'!A:A,'Tipo de Carga'!B:B))</f>
        <v>Autoabasto</v>
      </c>
      <c r="L4225" s="10">
        <f t="shared" si="2"/>
        <v>7</v>
      </c>
      <c r="M4225" s="10">
        <f t="shared" si="3"/>
        <v>11</v>
      </c>
      <c r="N4225" s="10">
        <f t="shared" si="4"/>
        <v>2</v>
      </c>
      <c r="O4225" s="10" t="str">
        <f t="array" ref="O4225">IFERROR(XLOOKUP(G4225,'Tipo de Carga'!A:A,'Tipo de Carga'!C:C))</f>
        <v>Diesel</v>
      </c>
    </row>
    <row r="4226">
      <c r="A4226" s="16">
        <v>1866.0</v>
      </c>
      <c r="B4226" s="10" t="str">
        <f t="array" ref="B4226">IFERROR(XLOOKUP(A4226,'Asignacion Feb'!A:A,'Asignacion Feb'!C:C))</f>
        <v>Pilgrims Tepo</v>
      </c>
      <c r="C4226" s="10" t="str">
        <f t="array" ref="C4226">IFERROR(XLOOKUP(A4226,'Asignacion Feb'!A:A,'Asignacion Feb'!B:B))</f>
        <v>EC-02</v>
      </c>
      <c r="D4226" s="28">
        <v>45699.0</v>
      </c>
      <c r="E4226" s="16" t="s">
        <v>54</v>
      </c>
      <c r="F4226" s="10" t="str">
        <f t="array" ref="F4226">IFERROR(XLOOKUP(E4226,Operadores!A:A,Operadores!B:B))</f>
        <v>JORJON</v>
      </c>
      <c r="G4226" s="16" t="s">
        <v>17</v>
      </c>
      <c r="H4226" s="13">
        <v>19.79799</v>
      </c>
      <c r="I4226" s="18">
        <v>118.0</v>
      </c>
      <c r="J4226" s="15">
        <f t="shared" si="5"/>
        <v>2336.16282</v>
      </c>
      <c r="K4226" s="10" t="str">
        <f t="array" ref="K4226">IFERROR(XLOOKUP(G4226,'Tipo de Carga'!A:A,'Tipo de Carga'!B:B))</f>
        <v>Autoabasto</v>
      </c>
      <c r="L4226" s="10">
        <f t="shared" si="2"/>
        <v>7</v>
      </c>
      <c r="M4226" s="10">
        <f t="shared" si="3"/>
        <v>11</v>
      </c>
      <c r="N4226" s="10">
        <f t="shared" si="4"/>
        <v>2</v>
      </c>
      <c r="O4226" s="10" t="str">
        <f t="array" ref="O4226">IFERROR(XLOOKUP(G4226,'Tipo de Carga'!A:A,'Tipo de Carga'!C:C))</f>
        <v>Diesel</v>
      </c>
    </row>
    <row r="4227">
      <c r="A4227" s="16">
        <v>2016.0</v>
      </c>
      <c r="B4227" s="10" t="str">
        <f t="array" ref="B4227">IFERROR(XLOOKUP(A4227,'Asignacion Feb'!A:A,'Asignacion Feb'!C:C))</f>
        <v>MeLi asignado SD</v>
      </c>
      <c r="C4227" s="10" t="str">
        <f t="array" ref="C4227">IFERROR(XLOOKUP(A4227,'Asignacion Feb'!A:A,'Asignacion Feb'!B:B))</f>
        <v>EC-05</v>
      </c>
      <c r="D4227" s="28">
        <v>45699.0</v>
      </c>
      <c r="E4227" s="16" t="s">
        <v>419</v>
      </c>
      <c r="F4227" s="10" t="str">
        <f t="array" ref="F4227">IFERROR(XLOOKUP(E4227,Operadores!A:A,Operadores!B:B))</f>
        <v>SILAL</v>
      </c>
      <c r="G4227" s="16" t="s">
        <v>17</v>
      </c>
      <c r="H4227" s="13">
        <v>19.79799</v>
      </c>
      <c r="I4227" s="18">
        <v>235.0</v>
      </c>
      <c r="J4227" s="15">
        <f t="shared" si="5"/>
        <v>4652.52765</v>
      </c>
      <c r="K4227" s="10" t="str">
        <f t="array" ref="K4227">IFERROR(XLOOKUP(G4227,'Tipo de Carga'!A:A,'Tipo de Carga'!B:B))</f>
        <v>Autoabasto</v>
      </c>
      <c r="L4227" s="10">
        <f t="shared" si="2"/>
        <v>7</v>
      </c>
      <c r="M4227" s="10">
        <f t="shared" si="3"/>
        <v>11</v>
      </c>
      <c r="N4227" s="10">
        <f t="shared" si="4"/>
        <v>2</v>
      </c>
      <c r="O4227" s="10" t="str">
        <f t="array" ref="O4227">IFERROR(XLOOKUP(G4227,'Tipo de Carga'!A:A,'Tipo de Carga'!C:C))</f>
        <v>Diesel</v>
      </c>
    </row>
    <row r="4228">
      <c r="A4228" s="16">
        <v>1704.0</v>
      </c>
      <c r="B4228" s="10" t="str">
        <f t="array" ref="B4228">IFERROR(XLOOKUP(A4228,'Asignacion Feb'!A:A,'Asignacion Feb'!C:C))</f>
        <v>Pilgrims Tepo</v>
      </c>
      <c r="C4228" s="10" t="str">
        <f t="array" ref="C4228">IFERROR(XLOOKUP(A4228,'Asignacion Feb'!A:A,'Asignacion Feb'!B:B))</f>
        <v>EC-02</v>
      </c>
      <c r="D4228" s="28">
        <v>45699.0</v>
      </c>
      <c r="E4228" s="16" t="s">
        <v>369</v>
      </c>
      <c r="F4228" s="10" t="str">
        <f t="array" ref="F4228">IFERROR(XLOOKUP(E4228,Operadores!A:A,Operadores!B:B))</f>
        <v>HERJUA01</v>
      </c>
      <c r="G4228" s="16" t="s">
        <v>17</v>
      </c>
      <c r="H4228" s="13">
        <v>19.79799</v>
      </c>
      <c r="I4228" s="18">
        <v>126.0</v>
      </c>
      <c r="J4228" s="15">
        <f t="shared" si="5"/>
        <v>2494.54674</v>
      </c>
      <c r="K4228" s="10" t="str">
        <f t="array" ref="K4228">IFERROR(XLOOKUP(G4228,'Tipo de Carga'!A:A,'Tipo de Carga'!B:B))</f>
        <v>Autoabasto</v>
      </c>
      <c r="L4228" s="10">
        <f t="shared" si="2"/>
        <v>7</v>
      </c>
      <c r="M4228" s="10">
        <f t="shared" si="3"/>
        <v>11</v>
      </c>
      <c r="N4228" s="10">
        <f t="shared" si="4"/>
        <v>2</v>
      </c>
      <c r="O4228" s="10" t="str">
        <f t="array" ref="O4228">IFERROR(XLOOKUP(G4228,'Tipo de Carga'!A:A,'Tipo de Carga'!C:C))</f>
        <v>Diesel</v>
      </c>
    </row>
    <row r="4229">
      <c r="A4229" s="16">
        <v>1735.0</v>
      </c>
      <c r="B4229" s="10" t="str">
        <f t="array" ref="B4229">IFERROR(XLOOKUP(A4229,'Asignacion Feb'!A:A,'Asignacion Feb'!C:C))</f>
        <v>Pilgrims Tepo</v>
      </c>
      <c r="C4229" s="10" t="str">
        <f t="array" ref="C4229">IFERROR(XLOOKUP(A4229,'Asignacion Feb'!A:A,'Asignacion Feb'!B:B))</f>
        <v>EC-02</v>
      </c>
      <c r="D4229" s="28">
        <v>45699.0</v>
      </c>
      <c r="E4229" s="16" t="s">
        <v>370</v>
      </c>
      <c r="F4229" s="10" t="str">
        <f t="array" ref="F4229">IFERROR(XLOOKUP(E4229,Operadores!A:A,Operadores!B:B))</f>
        <v>BOROSC</v>
      </c>
      <c r="G4229" s="16" t="s">
        <v>17</v>
      </c>
      <c r="H4229" s="13">
        <v>19.79799</v>
      </c>
      <c r="I4229" s="18">
        <v>186.0</v>
      </c>
      <c r="J4229" s="15">
        <f t="shared" si="5"/>
        <v>3682.42614</v>
      </c>
      <c r="K4229" s="10" t="str">
        <f t="array" ref="K4229">IFERROR(XLOOKUP(G4229,'Tipo de Carga'!A:A,'Tipo de Carga'!B:B))</f>
        <v>Autoabasto</v>
      </c>
      <c r="L4229" s="10">
        <f t="shared" si="2"/>
        <v>7</v>
      </c>
      <c r="M4229" s="10">
        <f t="shared" si="3"/>
        <v>11</v>
      </c>
      <c r="N4229" s="10">
        <f t="shared" si="4"/>
        <v>2</v>
      </c>
      <c r="O4229" s="10" t="str">
        <f t="array" ref="O4229">IFERROR(XLOOKUP(G4229,'Tipo de Carga'!A:A,'Tipo de Carga'!C:C))</f>
        <v>Diesel</v>
      </c>
    </row>
    <row r="4230">
      <c r="A4230" s="16">
        <v>2082.0</v>
      </c>
      <c r="B4230" s="10" t="str">
        <f t="array" ref="B4230">IFERROR(XLOOKUP(A4230,'Asignacion Feb'!A:A,'Asignacion Feb'!C:C))</f>
        <v>Peñafiel Tecamac</v>
      </c>
      <c r="C4230" s="10" t="str">
        <f t="array" ref="C4230">IFERROR(XLOOKUP(A4230,'Asignacion Feb'!A:A,'Asignacion Feb'!B:B))</f>
        <v>EC-02</v>
      </c>
      <c r="D4230" s="28">
        <v>45699.0</v>
      </c>
      <c r="E4230" s="16" t="s">
        <v>52</v>
      </c>
      <c r="F4230" s="10" t="str">
        <f t="array" ref="F4230">IFERROR(XLOOKUP(E4230,Operadores!A:A,Operadores!B:B))</f>
        <v>CALPED</v>
      </c>
      <c r="G4230" s="16" t="s">
        <v>17</v>
      </c>
      <c r="H4230" s="13">
        <v>19.79799</v>
      </c>
      <c r="I4230" s="18">
        <v>215.0</v>
      </c>
      <c r="J4230" s="15">
        <f t="shared" si="5"/>
        <v>4256.56785</v>
      </c>
      <c r="K4230" s="10" t="str">
        <f t="array" ref="K4230">IFERROR(XLOOKUP(G4230,'Tipo de Carga'!A:A,'Tipo de Carga'!B:B))</f>
        <v>Autoabasto</v>
      </c>
      <c r="L4230" s="10">
        <f t="shared" si="2"/>
        <v>7</v>
      </c>
      <c r="M4230" s="10">
        <f t="shared" si="3"/>
        <v>11</v>
      </c>
      <c r="N4230" s="10">
        <f t="shared" si="4"/>
        <v>2</v>
      </c>
      <c r="O4230" s="10" t="str">
        <f t="array" ref="O4230">IFERROR(XLOOKUP(G4230,'Tipo de Carga'!A:A,'Tipo de Carga'!C:C))</f>
        <v>Diesel</v>
      </c>
    </row>
    <row r="4231">
      <c r="A4231" s="16">
        <v>1964.0</v>
      </c>
      <c r="B4231" s="10" t="str">
        <f t="array" ref="B4231">IFERROR(XLOOKUP(A4231,'Asignacion Feb'!A:A,'Asignacion Feb'!C:C))</f>
        <v>MeLi asignado SD</v>
      </c>
      <c r="C4231" s="10" t="str">
        <f t="array" ref="C4231">IFERROR(XLOOKUP(A4231,'Asignacion Feb'!A:A,'Asignacion Feb'!B:B))</f>
        <v>EC-05</v>
      </c>
      <c r="D4231" s="28">
        <v>45699.0</v>
      </c>
      <c r="E4231" s="16" t="s">
        <v>148</v>
      </c>
      <c r="F4231" s="10" t="str">
        <f t="array" ref="F4231">IFERROR(XLOOKUP(E4231,Operadores!A:A,Operadores!B:B))</f>
        <v>GARSIX</v>
      </c>
      <c r="G4231" s="16" t="s">
        <v>17</v>
      </c>
      <c r="H4231" s="13">
        <v>19.79799</v>
      </c>
      <c r="I4231" s="18">
        <v>405.0</v>
      </c>
      <c r="J4231" s="15">
        <f t="shared" si="5"/>
        <v>8018.18595</v>
      </c>
      <c r="K4231" s="10" t="str">
        <f t="array" ref="K4231">IFERROR(XLOOKUP(G4231,'Tipo de Carga'!A:A,'Tipo de Carga'!B:B))</f>
        <v>Autoabasto</v>
      </c>
      <c r="L4231" s="10">
        <f t="shared" si="2"/>
        <v>7</v>
      </c>
      <c r="M4231" s="10">
        <f t="shared" si="3"/>
        <v>11</v>
      </c>
      <c r="N4231" s="10">
        <f t="shared" si="4"/>
        <v>2</v>
      </c>
      <c r="O4231" s="10" t="str">
        <f t="array" ref="O4231">IFERROR(XLOOKUP(G4231,'Tipo de Carga'!A:A,'Tipo de Carga'!C:C))</f>
        <v>Diesel</v>
      </c>
    </row>
    <row r="4232">
      <c r="A4232" s="16">
        <v>1683.0</v>
      </c>
      <c r="B4232" s="10" t="str">
        <f t="array" ref="B4232">IFERROR(XLOOKUP(A4232,'Asignacion Feb'!A:A,'Asignacion Feb'!C:C))</f>
        <v>Pilgrims Tepo</v>
      </c>
      <c r="C4232" s="10" t="str">
        <f t="array" ref="C4232">IFERROR(XLOOKUP(A4232,'Asignacion Feb'!A:A,'Asignacion Feb'!B:B))</f>
        <v>EC-02</v>
      </c>
      <c r="D4232" s="28">
        <v>45699.0</v>
      </c>
      <c r="E4232" s="16" t="s">
        <v>265</v>
      </c>
      <c r="F4232" s="10" t="str">
        <f t="array" ref="F4232">IFERROR(XLOOKUP(E4232,Operadores!A:A,Operadores!B:B))</f>
        <v>LEOJOS</v>
      </c>
      <c r="G4232" s="16" t="s">
        <v>17</v>
      </c>
      <c r="H4232" s="13">
        <v>19.79799</v>
      </c>
      <c r="I4232" s="18">
        <v>90.0</v>
      </c>
      <c r="J4232" s="15">
        <f t="shared" si="5"/>
        <v>1781.8191</v>
      </c>
      <c r="K4232" s="10" t="str">
        <f t="array" ref="K4232">IFERROR(XLOOKUP(G4232,'Tipo de Carga'!A:A,'Tipo de Carga'!B:B))</f>
        <v>Autoabasto</v>
      </c>
      <c r="L4232" s="10">
        <f t="shared" si="2"/>
        <v>7</v>
      </c>
      <c r="M4232" s="10">
        <f t="shared" si="3"/>
        <v>11</v>
      </c>
      <c r="N4232" s="10">
        <f t="shared" si="4"/>
        <v>2</v>
      </c>
      <c r="O4232" s="10" t="str">
        <f t="array" ref="O4232">IFERROR(XLOOKUP(G4232,'Tipo de Carga'!A:A,'Tipo de Carga'!C:C))</f>
        <v>Diesel</v>
      </c>
    </row>
    <row r="4233">
      <c r="A4233" s="16">
        <v>1757.0</v>
      </c>
      <c r="B4233" s="10" t="str">
        <f t="array" ref="B4233">IFERROR(XLOOKUP(A4233,'Asignacion Feb'!A:A,'Asignacion Feb'!C:C))</f>
        <v>Pilgrims Tepo</v>
      </c>
      <c r="C4233" s="10" t="str">
        <f t="array" ref="C4233">IFERROR(XLOOKUP(A4233,'Asignacion Feb'!A:A,'Asignacion Feb'!B:B))</f>
        <v>EC-02</v>
      </c>
      <c r="D4233" s="28">
        <v>45699.0</v>
      </c>
      <c r="E4233" s="16" t="s">
        <v>267</v>
      </c>
      <c r="F4233" s="10" t="str">
        <f t="array" ref="F4233">IFERROR(XLOOKUP(E4233,Operadores!A:A,Operadores!B:B))</f>
        <v>RAMJOS</v>
      </c>
      <c r="G4233" s="16" t="s">
        <v>17</v>
      </c>
      <c r="H4233" s="13">
        <v>19.79799</v>
      </c>
      <c r="I4233" s="18">
        <v>87.0</v>
      </c>
      <c r="J4233" s="15">
        <f t="shared" si="5"/>
        <v>1722.42513</v>
      </c>
      <c r="K4233" s="10" t="str">
        <f t="array" ref="K4233">IFERROR(XLOOKUP(G4233,'Tipo de Carga'!A:A,'Tipo de Carga'!B:B))</f>
        <v>Autoabasto</v>
      </c>
      <c r="L4233" s="10">
        <f t="shared" si="2"/>
        <v>7</v>
      </c>
      <c r="M4233" s="10">
        <f t="shared" si="3"/>
        <v>11</v>
      </c>
      <c r="N4233" s="10">
        <f t="shared" si="4"/>
        <v>2</v>
      </c>
      <c r="O4233" s="10" t="str">
        <f t="array" ref="O4233">IFERROR(XLOOKUP(G4233,'Tipo de Carga'!A:A,'Tipo de Carga'!C:C))</f>
        <v>Diesel</v>
      </c>
    </row>
    <row r="4234">
      <c r="A4234" s="16">
        <v>2017.0</v>
      </c>
      <c r="B4234" s="10" t="str">
        <f t="array" ref="B4234">IFERROR(XLOOKUP(A4234,'Asignacion Feb'!A:A,'Asignacion Feb'!C:C))</f>
        <v>MeLi asignado SD</v>
      </c>
      <c r="C4234" s="10" t="str">
        <f t="array" ref="C4234">IFERROR(XLOOKUP(A4234,'Asignacion Feb'!A:A,'Asignacion Feb'!B:B))</f>
        <v>EC-05</v>
      </c>
      <c r="D4234" s="28">
        <v>45699.0</v>
      </c>
      <c r="E4234" s="16" t="s">
        <v>137</v>
      </c>
      <c r="F4234" s="10" t="str">
        <f t="array" ref="F4234">IFERROR(XLOOKUP(E4234,Operadores!A:A,Operadores!B:B))</f>
        <v>CARCRI01</v>
      </c>
      <c r="G4234" s="16" t="s">
        <v>17</v>
      </c>
      <c r="H4234" s="13">
        <v>19.79799</v>
      </c>
      <c r="I4234" s="18">
        <v>258.0</v>
      </c>
      <c r="J4234" s="15">
        <f t="shared" si="5"/>
        <v>5107.88142</v>
      </c>
      <c r="K4234" s="10" t="str">
        <f t="array" ref="K4234">IFERROR(XLOOKUP(G4234,'Tipo de Carga'!A:A,'Tipo de Carga'!B:B))</f>
        <v>Autoabasto</v>
      </c>
      <c r="L4234" s="10">
        <f t="shared" si="2"/>
        <v>7</v>
      </c>
      <c r="M4234" s="10">
        <f t="shared" si="3"/>
        <v>11</v>
      </c>
      <c r="N4234" s="10">
        <f t="shared" si="4"/>
        <v>2</v>
      </c>
      <c r="O4234" s="10" t="str">
        <f t="array" ref="O4234">IFERROR(XLOOKUP(G4234,'Tipo de Carga'!A:A,'Tipo de Carga'!C:C))</f>
        <v>Diesel</v>
      </c>
    </row>
    <row r="4235">
      <c r="A4235" s="16">
        <v>2020.0</v>
      </c>
      <c r="B4235" s="10" t="str">
        <f t="array" ref="B4235">IFERROR(XLOOKUP(A4235,'Asignacion Feb'!A:A,'Asignacion Feb'!C:C))</f>
        <v>MeLi Dedicado Merida</v>
      </c>
      <c r="C4235" s="10" t="str">
        <f t="array" ref="C4235">IFERROR(XLOOKUP(A4235,'Asignacion Feb'!A:A,'Asignacion Feb'!B:B))</f>
        <v>EC-05</v>
      </c>
      <c r="D4235" s="28">
        <v>45699.0</v>
      </c>
      <c r="E4235" s="16" t="s">
        <v>283</v>
      </c>
      <c r="F4235" s="10" t="str">
        <f t="array" ref="F4235">IFERROR(XLOOKUP(E4235,Operadores!A:A,Operadores!B:B))</f>
        <v>MUÑOSC</v>
      </c>
      <c r="G4235" s="16" t="s">
        <v>17</v>
      </c>
      <c r="H4235" s="13">
        <v>19.79799</v>
      </c>
      <c r="I4235" s="18">
        <v>254.0</v>
      </c>
      <c r="J4235" s="15">
        <f t="shared" si="5"/>
        <v>5028.68946</v>
      </c>
      <c r="K4235" s="10" t="str">
        <f t="array" ref="K4235">IFERROR(XLOOKUP(G4235,'Tipo de Carga'!A:A,'Tipo de Carga'!B:B))</f>
        <v>Autoabasto</v>
      </c>
      <c r="L4235" s="10">
        <f t="shared" si="2"/>
        <v>7</v>
      </c>
      <c r="M4235" s="10">
        <f t="shared" si="3"/>
        <v>11</v>
      </c>
      <c r="N4235" s="10">
        <f t="shared" si="4"/>
        <v>2</v>
      </c>
      <c r="O4235" s="10" t="str">
        <f t="array" ref="O4235">IFERROR(XLOOKUP(G4235,'Tipo de Carga'!A:A,'Tipo de Carga'!C:C))</f>
        <v>Diesel</v>
      </c>
    </row>
    <row r="4236">
      <c r="A4236" s="16">
        <v>1997.0</v>
      </c>
      <c r="B4236" s="10" t="str">
        <f t="array" ref="B4236">IFERROR(XLOOKUP(A4236,'Asignacion Feb'!A:A,'Asignacion Feb'!C:C))</f>
        <v>MeLi Dedicado Merida</v>
      </c>
      <c r="C4236" s="10" t="str">
        <f t="array" ref="C4236">IFERROR(XLOOKUP(A4236,'Asignacion Feb'!A:A,'Asignacion Feb'!B:B))</f>
        <v>EC-05</v>
      </c>
      <c r="D4236" s="28">
        <v>45699.0</v>
      </c>
      <c r="E4236" s="16" t="s">
        <v>282</v>
      </c>
      <c r="F4236" s="10" t="str">
        <f t="array" ref="F4236">IFERROR(XLOOKUP(E4236,Operadores!A:A,Operadores!B:B))</f>
        <v>HERVIC02</v>
      </c>
      <c r="G4236" s="16" t="s">
        <v>17</v>
      </c>
      <c r="H4236" s="13">
        <v>19.79799</v>
      </c>
      <c r="I4236" s="18">
        <v>258.0</v>
      </c>
      <c r="J4236" s="15">
        <f t="shared" si="5"/>
        <v>5107.88142</v>
      </c>
      <c r="K4236" s="10" t="str">
        <f t="array" ref="K4236">IFERROR(XLOOKUP(G4236,'Tipo de Carga'!A:A,'Tipo de Carga'!B:B))</f>
        <v>Autoabasto</v>
      </c>
      <c r="L4236" s="10">
        <f t="shared" si="2"/>
        <v>7</v>
      </c>
      <c r="M4236" s="10">
        <f t="shared" si="3"/>
        <v>11</v>
      </c>
      <c r="N4236" s="10">
        <f t="shared" si="4"/>
        <v>2</v>
      </c>
      <c r="O4236" s="10" t="str">
        <f t="array" ref="O4236">IFERROR(XLOOKUP(G4236,'Tipo de Carga'!A:A,'Tipo de Carga'!C:C))</f>
        <v>Diesel</v>
      </c>
    </row>
    <row r="4237">
      <c r="A4237" s="16">
        <v>1865.0</v>
      </c>
      <c r="B4237" s="10" t="str">
        <f t="array" ref="B4237">IFERROR(XLOOKUP(A4237,'Asignacion Feb'!A:A,'Asignacion Feb'!C:C))</f>
        <v>Circuitos</v>
      </c>
      <c r="C4237" s="10" t="str">
        <f t="array" ref="C4237">IFERROR(XLOOKUP(A4237,'Asignacion Feb'!A:A,'Asignacion Feb'!B:B))</f>
        <v>EC-03</v>
      </c>
      <c r="D4237" s="28">
        <v>45699.0</v>
      </c>
      <c r="E4237" s="16" t="s">
        <v>354</v>
      </c>
      <c r="F4237" s="10" t="str">
        <f t="array" ref="F4237">IFERROR(XLOOKUP(E4237,Operadores!A:A,Operadores!B:B))</f>
        <v>SALMAR01</v>
      </c>
      <c r="G4237" s="16" t="s">
        <v>17</v>
      </c>
      <c r="H4237" s="13">
        <v>19.79799</v>
      </c>
      <c r="I4237" s="18">
        <v>469.0</v>
      </c>
      <c r="J4237" s="15">
        <f t="shared" si="5"/>
        <v>9285.25731</v>
      </c>
      <c r="K4237" s="10" t="str">
        <f t="array" ref="K4237">IFERROR(XLOOKUP(G4237,'Tipo de Carga'!A:A,'Tipo de Carga'!B:B))</f>
        <v>Autoabasto</v>
      </c>
      <c r="L4237" s="10">
        <f t="shared" si="2"/>
        <v>7</v>
      </c>
      <c r="M4237" s="10">
        <f t="shared" si="3"/>
        <v>11</v>
      </c>
      <c r="N4237" s="10">
        <f t="shared" si="4"/>
        <v>2</v>
      </c>
      <c r="O4237" s="10" t="str">
        <f t="array" ref="O4237">IFERROR(XLOOKUP(G4237,'Tipo de Carga'!A:A,'Tipo de Carga'!C:C))</f>
        <v>Diesel</v>
      </c>
    </row>
    <row r="4238">
      <c r="A4238" s="16">
        <v>2000.0</v>
      </c>
      <c r="B4238" s="10" t="str">
        <f t="array" ref="B4238">IFERROR(XLOOKUP(A4238,'Asignacion Feb'!A:A,'Asignacion Feb'!C:C))</f>
        <v>MeLi Dedicado Merida</v>
      </c>
      <c r="C4238" s="10" t="str">
        <f t="array" ref="C4238">IFERROR(XLOOKUP(A4238,'Asignacion Feb'!A:A,'Asignacion Feb'!B:B))</f>
        <v>EC-05</v>
      </c>
      <c r="D4238" s="28">
        <v>45699.0</v>
      </c>
      <c r="E4238" s="16" t="s">
        <v>95</v>
      </c>
      <c r="F4238" s="10" t="str">
        <f t="array" ref="F4238">IFERROR(XLOOKUP(E4238,Operadores!A:A,Operadores!B:B))</f>
        <v>VILYON</v>
      </c>
      <c r="G4238" s="16" t="s">
        <v>17</v>
      </c>
      <c r="H4238" s="13">
        <v>19.79799</v>
      </c>
      <c r="I4238" s="18">
        <v>239.0</v>
      </c>
      <c r="J4238" s="15">
        <f t="shared" si="5"/>
        <v>4731.71961</v>
      </c>
      <c r="K4238" s="10" t="str">
        <f t="array" ref="K4238">IFERROR(XLOOKUP(G4238,'Tipo de Carga'!A:A,'Tipo de Carga'!B:B))</f>
        <v>Autoabasto</v>
      </c>
      <c r="L4238" s="10">
        <f t="shared" si="2"/>
        <v>7</v>
      </c>
      <c r="M4238" s="10">
        <f t="shared" si="3"/>
        <v>11</v>
      </c>
      <c r="N4238" s="10">
        <f t="shared" si="4"/>
        <v>2</v>
      </c>
      <c r="O4238" s="10" t="str">
        <f t="array" ref="O4238">IFERROR(XLOOKUP(G4238,'Tipo de Carga'!A:A,'Tipo de Carga'!C:C))</f>
        <v>Diesel</v>
      </c>
    </row>
    <row r="4239">
      <c r="A4239" s="16">
        <v>2066.0</v>
      </c>
      <c r="B4239" s="10" t="str">
        <f t="array" ref="B4239">IFERROR(XLOOKUP(A4239,'Asignacion Feb'!A:A,'Asignacion Feb'!C:C))</f>
        <v>Peñafiel Tecamac</v>
      </c>
      <c r="C4239" s="10" t="str">
        <f t="array" ref="C4239">IFERROR(XLOOKUP(A4239,'Asignacion Feb'!A:A,'Asignacion Feb'!B:B))</f>
        <v>EC-02</v>
      </c>
      <c r="D4239" s="28">
        <v>45699.0</v>
      </c>
      <c r="E4239" s="16" t="s">
        <v>46</v>
      </c>
      <c r="F4239" s="10" t="str">
        <f t="array" ref="F4239">IFERROR(XLOOKUP(E4239,Operadores!A:A,Operadores!B:B))</f>
        <v>ALCART</v>
      </c>
      <c r="G4239" s="16" t="s">
        <v>17</v>
      </c>
      <c r="H4239" s="13">
        <v>19.79799</v>
      </c>
      <c r="I4239" s="18">
        <v>882.0</v>
      </c>
      <c r="J4239" s="15">
        <f t="shared" si="5"/>
        <v>17461.82718</v>
      </c>
      <c r="K4239" s="10" t="str">
        <f t="array" ref="K4239">IFERROR(XLOOKUP(G4239,'Tipo de Carga'!A:A,'Tipo de Carga'!B:B))</f>
        <v>Autoabasto</v>
      </c>
      <c r="L4239" s="10">
        <f t="shared" si="2"/>
        <v>7</v>
      </c>
      <c r="M4239" s="10">
        <f t="shared" si="3"/>
        <v>11</v>
      </c>
      <c r="N4239" s="10">
        <f t="shared" si="4"/>
        <v>2</v>
      </c>
      <c r="O4239" s="10" t="str">
        <f t="array" ref="O4239">IFERROR(XLOOKUP(G4239,'Tipo de Carga'!A:A,'Tipo de Carga'!C:C))</f>
        <v>Diesel</v>
      </c>
    </row>
    <row r="4240">
      <c r="A4240" s="16">
        <v>1829.0</v>
      </c>
      <c r="B4240" s="10" t="str">
        <f t="array" ref="B4240">IFERROR(XLOOKUP(A4240,'Asignacion Feb'!A:A,'Asignacion Feb'!C:C))</f>
        <v>Circuitos</v>
      </c>
      <c r="C4240" s="10" t="str">
        <f t="array" ref="C4240">IFERROR(XLOOKUP(A4240,'Asignacion Feb'!A:A,'Asignacion Feb'!B:B))</f>
        <v>EC-03</v>
      </c>
      <c r="D4240" s="28">
        <v>45699.0</v>
      </c>
      <c r="E4240" s="16" t="s">
        <v>152</v>
      </c>
      <c r="F4240" s="10" t="str">
        <f t="array" ref="F4240">IFERROR(XLOOKUP(E4240,Operadores!A:A,Operadores!B:B))</f>
        <v>HERAL04</v>
      </c>
      <c r="G4240" s="16" t="s">
        <v>17</v>
      </c>
      <c r="H4240" s="13">
        <v>19.79799</v>
      </c>
      <c r="I4240" s="18">
        <v>296.0</v>
      </c>
      <c r="J4240" s="15">
        <f t="shared" si="5"/>
        <v>5860.20504</v>
      </c>
      <c r="K4240" s="10" t="str">
        <f t="array" ref="K4240">IFERROR(XLOOKUP(G4240,'Tipo de Carga'!A:A,'Tipo de Carga'!B:B))</f>
        <v>Autoabasto</v>
      </c>
      <c r="L4240" s="10">
        <f t="shared" si="2"/>
        <v>7</v>
      </c>
      <c r="M4240" s="10">
        <f t="shared" si="3"/>
        <v>11</v>
      </c>
      <c r="N4240" s="10">
        <f t="shared" si="4"/>
        <v>2</v>
      </c>
      <c r="O4240" s="10" t="str">
        <f t="array" ref="O4240">IFERROR(XLOOKUP(G4240,'Tipo de Carga'!A:A,'Tipo de Carga'!C:C))</f>
        <v>Diesel</v>
      </c>
    </row>
    <row r="4241">
      <c r="A4241" s="16">
        <v>1983.0</v>
      </c>
      <c r="B4241" s="10" t="str">
        <f t="array" ref="B4241">IFERROR(XLOOKUP(A4241,'Asignacion Feb'!A:A,'Asignacion Feb'!C:C))</f>
        <v>MeLi asignado SD</v>
      </c>
      <c r="C4241" s="10" t="str">
        <f t="array" ref="C4241">IFERROR(XLOOKUP(A4241,'Asignacion Feb'!A:A,'Asignacion Feb'!B:B))</f>
        <v>EC-05</v>
      </c>
      <c r="D4241" s="28">
        <v>45699.0</v>
      </c>
      <c r="E4241" s="16" t="s">
        <v>199</v>
      </c>
      <c r="F4241" s="10" t="str">
        <f t="array" ref="F4241">IFERROR(XLOOKUP(E4241,Operadores!A:A,Operadores!B:B))</f>
        <v>SANART</v>
      </c>
      <c r="G4241" s="16" t="s">
        <v>17</v>
      </c>
      <c r="H4241" s="13">
        <v>19.79799</v>
      </c>
      <c r="I4241" s="18">
        <v>333.0</v>
      </c>
      <c r="J4241" s="15">
        <f t="shared" si="5"/>
        <v>6592.73067</v>
      </c>
      <c r="K4241" s="10" t="str">
        <f t="array" ref="K4241">IFERROR(XLOOKUP(G4241,'Tipo de Carga'!A:A,'Tipo de Carga'!B:B))</f>
        <v>Autoabasto</v>
      </c>
      <c r="L4241" s="10">
        <f t="shared" si="2"/>
        <v>7</v>
      </c>
      <c r="M4241" s="10">
        <f t="shared" si="3"/>
        <v>11</v>
      </c>
      <c r="N4241" s="10">
        <f t="shared" si="4"/>
        <v>2</v>
      </c>
      <c r="O4241" s="10" t="str">
        <f t="array" ref="O4241">IFERROR(XLOOKUP(G4241,'Tipo de Carga'!A:A,'Tipo de Carga'!C:C))</f>
        <v>Diesel</v>
      </c>
    </row>
    <row r="4242">
      <c r="A4242" s="16">
        <v>2011.0</v>
      </c>
      <c r="B4242" s="10" t="str">
        <f t="array" ref="B4242">IFERROR(XLOOKUP(A4242,'Asignacion Feb'!A:A,'Asignacion Feb'!C:C))</f>
        <v>MeLi Asignado TD</v>
      </c>
      <c r="C4242" s="10" t="str">
        <f t="array" ref="C4242">IFERROR(XLOOKUP(A4242,'Asignacion Feb'!A:A,'Asignacion Feb'!B:B))</f>
        <v>EC-05</v>
      </c>
      <c r="D4242" s="28">
        <v>45699.0</v>
      </c>
      <c r="E4242" s="16" t="s">
        <v>30</v>
      </c>
      <c r="F4242" s="10" t="str">
        <f t="array" ref="F4242">IFERROR(XLOOKUP(E4242,Operadores!A:A,Operadores!B:B))</f>
        <v>GUEGAB</v>
      </c>
      <c r="G4242" s="16" t="s">
        <v>17</v>
      </c>
      <c r="H4242" s="13">
        <v>19.79799</v>
      </c>
      <c r="I4242" s="18">
        <v>575.0</v>
      </c>
      <c r="J4242" s="15">
        <f t="shared" si="5"/>
        <v>11383.84425</v>
      </c>
      <c r="K4242" s="10" t="str">
        <f t="array" ref="K4242">IFERROR(XLOOKUP(G4242,'Tipo de Carga'!A:A,'Tipo de Carga'!B:B))</f>
        <v>Autoabasto</v>
      </c>
      <c r="L4242" s="10">
        <f t="shared" si="2"/>
        <v>7</v>
      </c>
      <c r="M4242" s="10">
        <f t="shared" si="3"/>
        <v>11</v>
      </c>
      <c r="N4242" s="10">
        <f t="shared" si="4"/>
        <v>2</v>
      </c>
      <c r="O4242" s="10" t="str">
        <f t="array" ref="O4242">IFERROR(XLOOKUP(G4242,'Tipo de Carga'!A:A,'Tipo de Carga'!C:C))</f>
        <v>Diesel</v>
      </c>
    </row>
    <row r="4243">
      <c r="A4243" s="16">
        <v>2047.0</v>
      </c>
      <c r="B4243" s="10" t="str">
        <f t="array" ref="B4243">IFERROR(XLOOKUP(A4243,'Asignacion Feb'!A:A,'Asignacion Feb'!C:C))</f>
        <v>Liverpool Local</v>
      </c>
      <c r="C4243" s="10" t="str">
        <f t="array" ref="C4243">IFERROR(XLOOKUP(A4243,'Asignacion Feb'!A:A,'Asignacion Feb'!B:B))</f>
        <v>EC-01</v>
      </c>
      <c r="D4243" s="28">
        <v>45699.0</v>
      </c>
      <c r="E4243" s="16" t="s">
        <v>203</v>
      </c>
      <c r="F4243" s="10" t="str">
        <f t="array" ref="F4243">IFERROR(XLOOKUP(E4243,Operadores!A:A,Operadores!B:B))</f>
        <v>GORHUG</v>
      </c>
      <c r="G4243" s="16" t="s">
        <v>17</v>
      </c>
      <c r="H4243" s="13">
        <v>19.79799</v>
      </c>
      <c r="I4243" s="18">
        <v>875.0</v>
      </c>
      <c r="J4243" s="15">
        <f t="shared" si="5"/>
        <v>17323.24125</v>
      </c>
      <c r="K4243" s="10" t="str">
        <f t="array" ref="K4243">IFERROR(XLOOKUP(G4243,'Tipo de Carga'!A:A,'Tipo de Carga'!B:B))</f>
        <v>Autoabasto</v>
      </c>
      <c r="L4243" s="10">
        <f t="shared" si="2"/>
        <v>7</v>
      </c>
      <c r="M4243" s="10">
        <f t="shared" si="3"/>
        <v>11</v>
      </c>
      <c r="N4243" s="10">
        <f t="shared" si="4"/>
        <v>2</v>
      </c>
      <c r="O4243" s="10" t="str">
        <f t="array" ref="O4243">IFERROR(XLOOKUP(G4243,'Tipo de Carga'!A:A,'Tipo de Carga'!C:C))</f>
        <v>Diesel</v>
      </c>
    </row>
    <row r="4244">
      <c r="A4244" s="16">
        <v>1896.0</v>
      </c>
      <c r="B4244" s="10" t="str">
        <f t="array" ref="B4244">IFERROR(XLOOKUP(A4244,'Asignacion Feb'!A:A,'Asignacion Feb'!C:C))</f>
        <v>Hisense</v>
      </c>
      <c r="C4244" s="10" t="str">
        <f t="array" ref="C4244">IFERROR(XLOOKUP(A4244,'Asignacion Feb'!A:A,'Asignacion Feb'!B:B))</f>
        <v>EC-02</v>
      </c>
      <c r="D4244" s="28">
        <v>45699.0</v>
      </c>
      <c r="E4244" s="16" t="s">
        <v>255</v>
      </c>
      <c r="F4244" s="10" t="str">
        <f t="array" ref="F4244">IFERROR(XLOOKUP(E4244,Operadores!A:A,Operadores!B:B))</f>
        <v>BALEDU</v>
      </c>
      <c r="G4244" s="16" t="s">
        <v>17</v>
      </c>
      <c r="H4244" s="13">
        <v>19.79799</v>
      </c>
      <c r="I4244" s="18">
        <v>546.0</v>
      </c>
      <c r="J4244" s="15">
        <f t="shared" si="5"/>
        <v>10809.70254</v>
      </c>
      <c r="K4244" s="10" t="str">
        <f t="array" ref="K4244">IFERROR(XLOOKUP(G4244,'Tipo de Carga'!A:A,'Tipo de Carga'!B:B))</f>
        <v>Autoabasto</v>
      </c>
      <c r="L4244" s="10">
        <f t="shared" si="2"/>
        <v>7</v>
      </c>
      <c r="M4244" s="10">
        <f t="shared" si="3"/>
        <v>11</v>
      </c>
      <c r="N4244" s="10">
        <f t="shared" si="4"/>
        <v>2</v>
      </c>
      <c r="O4244" s="10" t="str">
        <f t="array" ref="O4244">IFERROR(XLOOKUP(G4244,'Tipo de Carga'!A:A,'Tipo de Carga'!C:C))</f>
        <v>Diesel</v>
      </c>
    </row>
    <row r="4245">
      <c r="A4245" s="16">
        <v>1751.0</v>
      </c>
      <c r="B4245" s="10" t="str">
        <f t="array" ref="B4245">IFERROR(XLOOKUP(A4245,'Asignacion Feb'!A:A,'Asignacion Feb'!C:C))</f>
        <v>Liverpool Local</v>
      </c>
      <c r="C4245" s="10" t="str">
        <f t="array" ref="C4245">IFERROR(XLOOKUP(A4245,'Asignacion Feb'!A:A,'Asignacion Feb'!B:B))</f>
        <v>EC-01</v>
      </c>
      <c r="D4245" s="28">
        <v>45699.0</v>
      </c>
      <c r="E4245" s="16" t="s">
        <v>328</v>
      </c>
      <c r="F4245" s="10" t="str">
        <f t="array" ref="F4245">IFERROR(XLOOKUP(E4245,Operadores!A:A,Operadores!B:B))</f>
        <v>GARLO</v>
      </c>
      <c r="G4245" s="16" t="s">
        <v>17</v>
      </c>
      <c r="H4245" s="13">
        <v>19.79799</v>
      </c>
      <c r="I4245" s="18">
        <v>420.0</v>
      </c>
      <c r="J4245" s="15">
        <f t="shared" si="5"/>
        <v>8315.1558</v>
      </c>
      <c r="K4245" s="10" t="str">
        <f t="array" ref="K4245">IFERROR(XLOOKUP(G4245,'Tipo de Carga'!A:A,'Tipo de Carga'!B:B))</f>
        <v>Autoabasto</v>
      </c>
      <c r="L4245" s="10">
        <f t="shared" si="2"/>
        <v>7</v>
      </c>
      <c r="M4245" s="10">
        <f t="shared" si="3"/>
        <v>11</v>
      </c>
      <c r="N4245" s="10">
        <f t="shared" si="4"/>
        <v>2</v>
      </c>
      <c r="O4245" s="10" t="str">
        <f t="array" ref="O4245">IFERROR(XLOOKUP(G4245,'Tipo de Carga'!A:A,'Tipo de Carga'!C:C))</f>
        <v>Diesel</v>
      </c>
    </row>
    <row r="4246">
      <c r="A4246" s="16">
        <v>2043.0</v>
      </c>
      <c r="B4246" s="10" t="str">
        <f t="array" ref="B4246">IFERROR(XLOOKUP(A4246,'Asignacion Feb'!A:A,'Asignacion Feb'!C:C))</f>
        <v>Liverpool Local</v>
      </c>
      <c r="C4246" s="10" t="str">
        <f t="array" ref="C4246">IFERROR(XLOOKUP(A4246,'Asignacion Feb'!A:A,'Asignacion Feb'!B:B))</f>
        <v>EC-01</v>
      </c>
      <c r="D4246" s="28">
        <v>45699.0</v>
      </c>
      <c r="E4246" s="16" t="s">
        <v>69</v>
      </c>
      <c r="F4246" s="10" t="str">
        <f t="array" ref="F4246">IFERROR(XLOOKUP(E4246,Operadores!A:A,Operadores!B:B))</f>
        <v>GONAL01</v>
      </c>
      <c r="G4246" s="16" t="s">
        <v>17</v>
      </c>
      <c r="H4246" s="13">
        <v>19.79799</v>
      </c>
      <c r="I4246" s="18">
        <v>99.0</v>
      </c>
      <c r="J4246" s="15">
        <f t="shared" si="5"/>
        <v>1960.00101</v>
      </c>
      <c r="K4246" s="10" t="str">
        <f t="array" ref="K4246">IFERROR(XLOOKUP(G4246,'Tipo de Carga'!A:A,'Tipo de Carga'!B:B))</f>
        <v>Autoabasto</v>
      </c>
      <c r="L4246" s="10">
        <f t="shared" si="2"/>
        <v>7</v>
      </c>
      <c r="M4246" s="10">
        <f t="shared" si="3"/>
        <v>11</v>
      </c>
      <c r="N4246" s="10">
        <f t="shared" si="4"/>
        <v>2</v>
      </c>
      <c r="O4246" s="10" t="str">
        <f t="array" ref="O4246">IFERROR(XLOOKUP(G4246,'Tipo de Carga'!A:A,'Tipo de Carga'!C:C))</f>
        <v>Diesel</v>
      </c>
    </row>
    <row r="4247">
      <c r="A4247" s="16">
        <v>1833.0</v>
      </c>
      <c r="B4247" s="10" t="str">
        <f t="array" ref="B4247">IFERROR(XLOOKUP(A4247,'Asignacion Feb'!A:A,'Asignacion Feb'!C:C))</f>
        <v>Liverpool Local</v>
      </c>
      <c r="C4247" s="10" t="str">
        <f t="array" ref="C4247">IFERROR(XLOOKUP(A4247,'Asignacion Feb'!A:A,'Asignacion Feb'!B:B))</f>
        <v>EC-01</v>
      </c>
      <c r="D4247" s="28">
        <v>45699.0</v>
      </c>
      <c r="E4247" s="16" t="s">
        <v>353</v>
      </c>
      <c r="F4247" s="10" t="str">
        <f t="array" ref="F4247">IFERROR(XLOOKUP(E4247,Operadores!A:A,Operadores!B:B))</f>
        <v>VILGUS</v>
      </c>
      <c r="G4247" s="16" t="s">
        <v>17</v>
      </c>
      <c r="H4247" s="13">
        <v>19.79799</v>
      </c>
      <c r="I4247" s="18">
        <v>361.0</v>
      </c>
      <c r="J4247" s="15">
        <f t="shared" si="5"/>
        <v>7147.07439</v>
      </c>
      <c r="K4247" s="10" t="str">
        <f t="array" ref="K4247">IFERROR(XLOOKUP(G4247,'Tipo de Carga'!A:A,'Tipo de Carga'!B:B))</f>
        <v>Autoabasto</v>
      </c>
      <c r="L4247" s="10">
        <f t="shared" si="2"/>
        <v>7</v>
      </c>
      <c r="M4247" s="10">
        <f t="shared" si="3"/>
        <v>11</v>
      </c>
      <c r="N4247" s="10">
        <f t="shared" si="4"/>
        <v>2</v>
      </c>
      <c r="O4247" s="10" t="str">
        <f t="array" ref="O4247">IFERROR(XLOOKUP(G4247,'Tipo de Carga'!A:A,'Tipo de Carga'!C:C))</f>
        <v>Diesel</v>
      </c>
    </row>
    <row r="4248">
      <c r="A4248" s="16">
        <v>2035.0</v>
      </c>
      <c r="B4248" s="10" t="str">
        <f t="array" ref="B4248">IFERROR(XLOOKUP(A4248,'Asignacion Feb'!A:A,'Asignacion Feb'!C:C))</f>
        <v>Liverpool Local</v>
      </c>
      <c r="C4248" s="10" t="str">
        <f t="array" ref="C4248">IFERROR(XLOOKUP(A4248,'Asignacion Feb'!A:A,'Asignacion Feb'!B:B))</f>
        <v>EC-01</v>
      </c>
      <c r="D4248" s="28">
        <v>45699.0</v>
      </c>
      <c r="E4248" s="16" t="s">
        <v>66</v>
      </c>
      <c r="F4248" s="10" t="str">
        <f t="array" ref="F4248">IFERROR(XLOOKUP(E4248,Operadores!A:A,Operadores!B:B))</f>
        <v>LOPALF</v>
      </c>
      <c r="G4248" s="16" t="s">
        <v>17</v>
      </c>
      <c r="H4248" s="13">
        <v>19.79799</v>
      </c>
      <c r="I4248" s="18">
        <v>305.0</v>
      </c>
      <c r="J4248" s="15">
        <f t="shared" si="5"/>
        <v>6038.38695</v>
      </c>
      <c r="K4248" s="10" t="str">
        <f t="array" ref="K4248">IFERROR(XLOOKUP(G4248,'Tipo de Carga'!A:A,'Tipo de Carga'!B:B))</f>
        <v>Autoabasto</v>
      </c>
      <c r="L4248" s="10">
        <f t="shared" si="2"/>
        <v>7</v>
      </c>
      <c r="M4248" s="10">
        <f t="shared" si="3"/>
        <v>11</v>
      </c>
      <c r="N4248" s="10">
        <f t="shared" si="4"/>
        <v>2</v>
      </c>
      <c r="O4248" s="10" t="str">
        <f t="array" ref="O4248">IFERROR(XLOOKUP(G4248,'Tipo de Carga'!A:A,'Tipo de Carga'!C:C))</f>
        <v>Diesel</v>
      </c>
    </row>
    <row r="4249">
      <c r="A4249" s="16">
        <v>2037.0</v>
      </c>
      <c r="B4249" s="10" t="str">
        <f t="array" ref="B4249">IFERROR(XLOOKUP(A4249,'Asignacion Feb'!A:A,'Asignacion Feb'!C:C))</f>
        <v>Liverpool Local</v>
      </c>
      <c r="C4249" s="10" t="str">
        <f t="array" ref="C4249">IFERROR(XLOOKUP(A4249,'Asignacion Feb'!A:A,'Asignacion Feb'!B:B))</f>
        <v>EC-01</v>
      </c>
      <c r="D4249" s="28">
        <v>45699.0</v>
      </c>
      <c r="E4249" s="16" t="s">
        <v>363</v>
      </c>
      <c r="F4249" s="10" t="str">
        <f t="array" ref="F4249">IFERROR(XLOOKUP(E4249,Operadores!A:A,Operadores!B:B))</f>
        <v>ANGMIG</v>
      </c>
      <c r="G4249" s="16" t="s">
        <v>17</v>
      </c>
      <c r="H4249" s="13">
        <v>19.79799</v>
      </c>
      <c r="I4249" s="18">
        <v>342.0</v>
      </c>
      <c r="J4249" s="15">
        <f t="shared" si="5"/>
        <v>6770.91258</v>
      </c>
      <c r="K4249" s="10" t="str">
        <f t="array" ref="K4249">IFERROR(XLOOKUP(G4249,'Tipo de Carga'!A:A,'Tipo de Carga'!B:B))</f>
        <v>Autoabasto</v>
      </c>
      <c r="L4249" s="10">
        <f t="shared" si="2"/>
        <v>7</v>
      </c>
      <c r="M4249" s="10">
        <f t="shared" si="3"/>
        <v>11</v>
      </c>
      <c r="N4249" s="10">
        <f t="shared" si="4"/>
        <v>2</v>
      </c>
      <c r="O4249" s="10" t="str">
        <f t="array" ref="O4249">IFERROR(XLOOKUP(G4249,'Tipo de Carga'!A:A,'Tipo de Carga'!C:C))</f>
        <v>Diesel</v>
      </c>
    </row>
    <row r="4250">
      <c r="A4250" s="16">
        <v>1999.0</v>
      </c>
      <c r="B4250" s="10" t="str">
        <f t="array" ref="B4250">IFERROR(XLOOKUP(A4250,'Asignacion Feb'!A:A,'Asignacion Feb'!C:C))</f>
        <v>MeLi Dedicado Merida</v>
      </c>
      <c r="C4250" s="10" t="str">
        <f t="array" ref="C4250">IFERROR(XLOOKUP(A4250,'Asignacion Feb'!A:A,'Asignacion Feb'!B:B))</f>
        <v>EC-05</v>
      </c>
      <c r="D4250" s="28">
        <v>45699.0</v>
      </c>
      <c r="E4250" s="16" t="s">
        <v>88</v>
      </c>
      <c r="F4250" s="10" t="str">
        <f t="array" ref="F4250">IFERROR(XLOOKUP(E4250,Operadores!A:A,Operadores!B:B))</f>
        <v>CAMJOS</v>
      </c>
      <c r="G4250" s="16" t="s">
        <v>17</v>
      </c>
      <c r="H4250" s="13">
        <v>19.79799</v>
      </c>
      <c r="I4250" s="18">
        <v>266.0</v>
      </c>
      <c r="J4250" s="15">
        <f t="shared" si="5"/>
        <v>5266.26534</v>
      </c>
      <c r="K4250" s="10" t="str">
        <f t="array" ref="K4250">IFERROR(XLOOKUP(G4250,'Tipo de Carga'!A:A,'Tipo de Carga'!B:B))</f>
        <v>Autoabasto</v>
      </c>
      <c r="L4250" s="10">
        <f t="shared" si="2"/>
        <v>7</v>
      </c>
      <c r="M4250" s="10">
        <f t="shared" si="3"/>
        <v>11</v>
      </c>
      <c r="N4250" s="10">
        <f t="shared" si="4"/>
        <v>2</v>
      </c>
      <c r="O4250" s="10" t="str">
        <f t="array" ref="O4250">IFERROR(XLOOKUP(G4250,'Tipo de Carga'!A:A,'Tipo de Carga'!C:C))</f>
        <v>Diesel</v>
      </c>
    </row>
    <row r="4251">
      <c r="A4251" s="16">
        <v>1989.0</v>
      </c>
      <c r="B4251" s="10" t="str">
        <f t="array" ref="B4251">IFERROR(XLOOKUP(A4251,'Asignacion Feb'!A:A,'Asignacion Feb'!C:C))</f>
        <v>MeLi asignado SD</v>
      </c>
      <c r="C4251" s="10" t="str">
        <f t="array" ref="C4251">IFERROR(XLOOKUP(A4251,'Asignacion Feb'!A:A,'Asignacion Feb'!B:B))</f>
        <v>EC-05</v>
      </c>
      <c r="D4251" s="28">
        <v>45699.0</v>
      </c>
      <c r="E4251" s="16" t="s">
        <v>53</v>
      </c>
      <c r="F4251" s="10" t="str">
        <f t="array" ref="F4251">IFERROR(XLOOKUP(E4251,Operadores!A:A,Operadores!B:B))</f>
        <v>CHAJUA</v>
      </c>
      <c r="G4251" s="16" t="s">
        <v>17</v>
      </c>
      <c r="H4251" s="13">
        <v>19.79799</v>
      </c>
      <c r="I4251" s="18">
        <v>610.0</v>
      </c>
      <c r="J4251" s="15">
        <f t="shared" si="5"/>
        <v>12076.7739</v>
      </c>
      <c r="K4251" s="10" t="str">
        <f t="array" ref="K4251">IFERROR(XLOOKUP(G4251,'Tipo de Carga'!A:A,'Tipo de Carga'!B:B))</f>
        <v>Autoabasto</v>
      </c>
      <c r="L4251" s="10">
        <f t="shared" si="2"/>
        <v>7</v>
      </c>
      <c r="M4251" s="10">
        <f t="shared" si="3"/>
        <v>11</v>
      </c>
      <c r="N4251" s="10">
        <f t="shared" si="4"/>
        <v>2</v>
      </c>
      <c r="O4251" s="10" t="str">
        <f t="array" ref="O4251">IFERROR(XLOOKUP(G4251,'Tipo de Carga'!A:A,'Tipo de Carga'!C:C))</f>
        <v>Diesel</v>
      </c>
    </row>
    <row r="4252">
      <c r="A4252" s="16">
        <v>1854.0</v>
      </c>
      <c r="B4252" s="10" t="str">
        <f t="array" ref="B4252">IFERROR(XLOOKUP(A4252,'Asignacion Feb'!A:A,'Asignacion Feb'!C:C))</f>
        <v>Hisense</v>
      </c>
      <c r="C4252" s="10" t="str">
        <f t="array" ref="C4252">IFERROR(XLOOKUP(A4252,'Asignacion Feb'!A:A,'Asignacion Feb'!B:B))</f>
        <v>EC-02</v>
      </c>
      <c r="D4252" s="28">
        <v>45699.0</v>
      </c>
      <c r="E4252" s="16" t="s">
        <v>181</v>
      </c>
      <c r="F4252" s="10" t="str">
        <f t="array" ref="F4252">IFERROR(XLOOKUP(E4252,Operadores!A:A,Operadores!B:B))</f>
        <v>CARMAUX</v>
      </c>
      <c r="G4252" s="16" t="s">
        <v>17</v>
      </c>
      <c r="H4252" s="13">
        <v>19.7979899999999</v>
      </c>
      <c r="I4252" s="18">
        <v>80.0</v>
      </c>
      <c r="J4252" s="15">
        <f t="shared" si="5"/>
        <v>1583.8392</v>
      </c>
      <c r="K4252" s="10" t="str">
        <f t="array" ref="K4252">IFERROR(XLOOKUP(G4252,'Tipo de Carga'!A:A,'Tipo de Carga'!B:B))</f>
        <v>Autoabasto</v>
      </c>
      <c r="L4252" s="10">
        <f t="shared" si="2"/>
        <v>7</v>
      </c>
      <c r="M4252" s="10">
        <f t="shared" si="3"/>
        <v>11</v>
      </c>
      <c r="N4252" s="10">
        <f t="shared" si="4"/>
        <v>2</v>
      </c>
      <c r="O4252" s="10" t="str">
        <f t="array" ref="O4252">IFERROR(XLOOKUP(G4252,'Tipo de Carga'!A:A,'Tipo de Carga'!C:C))</f>
        <v>Diesel</v>
      </c>
    </row>
    <row r="4253">
      <c r="A4253" s="16">
        <v>1762.0</v>
      </c>
      <c r="B4253" s="10" t="str">
        <f t="array" ref="B4253">IFERROR(XLOOKUP(A4253,'Asignacion Feb'!A:A,'Asignacion Feb'!C:C))</f>
        <v>Hisense</v>
      </c>
      <c r="C4253" s="10" t="str">
        <f t="array" ref="C4253">IFERROR(XLOOKUP(A4253,'Asignacion Feb'!A:A,'Asignacion Feb'!B:B))</f>
        <v>EC-02</v>
      </c>
      <c r="D4253" s="28">
        <v>45699.0</v>
      </c>
      <c r="E4253" s="16" t="s">
        <v>188</v>
      </c>
      <c r="F4253" s="10" t="str">
        <f t="array" ref="F4253">IFERROR(XLOOKUP(E4253,Operadores!A:A,Operadores!B:B))</f>
        <v>LOPMA03</v>
      </c>
      <c r="G4253" s="16" t="s">
        <v>17</v>
      </c>
      <c r="H4253" s="13">
        <v>19.7979899999999</v>
      </c>
      <c r="I4253" s="18">
        <v>450.0</v>
      </c>
      <c r="J4253" s="15">
        <f t="shared" si="5"/>
        <v>8909.0955</v>
      </c>
      <c r="K4253" s="10" t="str">
        <f t="array" ref="K4253">IFERROR(XLOOKUP(G4253,'Tipo de Carga'!A:A,'Tipo de Carga'!B:B))</f>
        <v>Autoabasto</v>
      </c>
      <c r="L4253" s="10">
        <f t="shared" si="2"/>
        <v>7</v>
      </c>
      <c r="M4253" s="10">
        <f t="shared" si="3"/>
        <v>11</v>
      </c>
      <c r="N4253" s="10">
        <f t="shared" si="4"/>
        <v>2</v>
      </c>
      <c r="O4253" s="10" t="str">
        <f t="array" ref="O4253">IFERROR(XLOOKUP(G4253,'Tipo de Carga'!A:A,'Tipo de Carga'!C:C))</f>
        <v>Diesel</v>
      </c>
    </row>
    <row r="4254">
      <c r="A4254" s="16">
        <v>1976.0</v>
      </c>
      <c r="B4254" s="10" t="str">
        <f t="array" ref="B4254">IFERROR(XLOOKUP(A4254,'Asignacion Feb'!A:A,'Asignacion Feb'!C:C))</f>
        <v>MeLi asignado SD</v>
      </c>
      <c r="C4254" s="10" t="str">
        <f t="array" ref="C4254">IFERROR(XLOOKUP(A4254,'Asignacion Feb'!A:A,'Asignacion Feb'!B:B))</f>
        <v>EC-05</v>
      </c>
      <c r="D4254" s="28">
        <v>45699.0</v>
      </c>
      <c r="E4254" s="16" t="s">
        <v>300</v>
      </c>
      <c r="F4254" s="10" t="str">
        <f t="array" ref="F4254">IFERROR(XLOOKUP(E4254,Operadores!A:A,Operadores!B:B))</f>
        <v>BAUGEO</v>
      </c>
      <c r="G4254" s="16" t="s">
        <v>17</v>
      </c>
      <c r="H4254" s="13">
        <v>19.7979899999999</v>
      </c>
      <c r="I4254" s="18">
        <v>304.0</v>
      </c>
      <c r="J4254" s="15">
        <f t="shared" si="5"/>
        <v>6018.58896</v>
      </c>
      <c r="K4254" s="10" t="str">
        <f t="array" ref="K4254">IFERROR(XLOOKUP(G4254,'Tipo de Carga'!A:A,'Tipo de Carga'!B:B))</f>
        <v>Autoabasto</v>
      </c>
      <c r="L4254" s="10">
        <f t="shared" si="2"/>
        <v>7</v>
      </c>
      <c r="M4254" s="10">
        <f t="shared" si="3"/>
        <v>11</v>
      </c>
      <c r="N4254" s="10">
        <f t="shared" si="4"/>
        <v>2</v>
      </c>
      <c r="O4254" s="10" t="str">
        <f t="array" ref="O4254">IFERROR(XLOOKUP(G4254,'Tipo de Carga'!A:A,'Tipo de Carga'!C:C))</f>
        <v>Diesel</v>
      </c>
    </row>
    <row r="4255">
      <c r="A4255" s="16">
        <v>1884.0</v>
      </c>
      <c r="B4255" s="10" t="str">
        <f t="array" ref="B4255">IFERROR(XLOOKUP(A4255,'Asignacion Feb'!A:A,'Asignacion Feb'!C:C))</f>
        <v>Liverpool Local</v>
      </c>
      <c r="C4255" s="10" t="str">
        <f t="array" ref="C4255">IFERROR(XLOOKUP(A4255,'Asignacion Feb'!A:A,'Asignacion Feb'!B:B))</f>
        <v>EC-01</v>
      </c>
      <c r="D4255" s="28">
        <v>45699.0</v>
      </c>
      <c r="E4255" s="16" t="s">
        <v>72</v>
      </c>
      <c r="F4255" s="10" t="str">
        <f t="array" ref="F4255">IFERROR(XLOOKUP(E4255,Operadores!A:A,Operadores!B:B))</f>
        <v>LOPJAV</v>
      </c>
      <c r="G4255" s="16" t="s">
        <v>17</v>
      </c>
      <c r="H4255" s="13">
        <v>19.7979899999999</v>
      </c>
      <c r="I4255" s="18">
        <v>234.0</v>
      </c>
      <c r="J4255" s="15">
        <f t="shared" si="5"/>
        <v>4632.72966</v>
      </c>
      <c r="K4255" s="10" t="str">
        <f t="array" ref="K4255">IFERROR(XLOOKUP(G4255,'Tipo de Carga'!A:A,'Tipo de Carga'!B:B))</f>
        <v>Autoabasto</v>
      </c>
      <c r="L4255" s="10">
        <f t="shared" si="2"/>
        <v>7</v>
      </c>
      <c r="M4255" s="10">
        <f t="shared" si="3"/>
        <v>11</v>
      </c>
      <c r="N4255" s="10">
        <f t="shared" si="4"/>
        <v>2</v>
      </c>
      <c r="O4255" s="10" t="str">
        <f t="array" ref="O4255">IFERROR(XLOOKUP(G4255,'Tipo de Carga'!A:A,'Tipo de Carga'!C:C))</f>
        <v>Diesel</v>
      </c>
    </row>
    <row r="4256">
      <c r="A4256" s="16">
        <v>1892.0</v>
      </c>
      <c r="B4256" s="10" t="str">
        <f t="array" ref="B4256">IFERROR(XLOOKUP(A4256,'Asignacion Feb'!A:A,'Asignacion Feb'!C:C))</f>
        <v>Full Liver</v>
      </c>
      <c r="C4256" s="10" t="str">
        <f t="array" ref="C4256">IFERROR(XLOOKUP(A4256,'Asignacion Feb'!A:A,'Asignacion Feb'!B:B))</f>
        <v>EC-01</v>
      </c>
      <c r="D4256" s="28">
        <v>45699.0</v>
      </c>
      <c r="E4256" s="16" t="s">
        <v>73</v>
      </c>
      <c r="F4256" s="10" t="str">
        <f t="array" ref="F4256">IFERROR(XLOOKUP(E4256,Operadores!A:A,Operadores!B:B))</f>
        <v>CALVI</v>
      </c>
      <c r="G4256" s="16" t="s">
        <v>17</v>
      </c>
      <c r="H4256" s="13">
        <v>19.7979899999999</v>
      </c>
      <c r="I4256" s="18">
        <v>365.0</v>
      </c>
      <c r="J4256" s="15">
        <f t="shared" si="5"/>
        <v>7226.26635</v>
      </c>
      <c r="K4256" s="10" t="str">
        <f t="array" ref="K4256">IFERROR(XLOOKUP(G4256,'Tipo de Carga'!A:A,'Tipo de Carga'!B:B))</f>
        <v>Autoabasto</v>
      </c>
      <c r="L4256" s="10">
        <f t="shared" si="2"/>
        <v>7</v>
      </c>
      <c r="M4256" s="10">
        <f t="shared" si="3"/>
        <v>11</v>
      </c>
      <c r="N4256" s="10">
        <f t="shared" si="4"/>
        <v>2</v>
      </c>
      <c r="O4256" s="10" t="str">
        <f t="array" ref="O4256">IFERROR(XLOOKUP(G4256,'Tipo de Carga'!A:A,'Tipo de Carga'!C:C))</f>
        <v>Diesel</v>
      </c>
    </row>
    <row r="4257">
      <c r="A4257" s="16">
        <v>2105.0</v>
      </c>
      <c r="B4257" s="10" t="str">
        <f t="array" ref="B4257">IFERROR(XLOOKUP(A4257,'Asignacion Feb'!A:A,'Asignacion Feb'!C:C))</f>
        <v>MeLi Ded Puebla</v>
      </c>
      <c r="C4257" s="10" t="str">
        <f t="array" ref="C4257">IFERROR(XLOOKUP(A4257,'Asignacion Feb'!A:A,'Asignacion Feb'!B:B))</f>
        <v>EC-05</v>
      </c>
      <c r="D4257" s="28">
        <v>45699.0</v>
      </c>
      <c r="E4257" s="16" t="s">
        <v>233</v>
      </c>
      <c r="F4257" s="10" t="str">
        <f t="array" ref="F4257">IFERROR(XLOOKUP(E4257,Operadores!A:A,Operadores!B:B))</f>
        <v>REYFER01</v>
      </c>
      <c r="G4257" s="16" t="s">
        <v>17</v>
      </c>
      <c r="H4257" s="13">
        <v>19.7979899999999</v>
      </c>
      <c r="I4257" s="18">
        <v>154.0</v>
      </c>
      <c r="J4257" s="15">
        <f t="shared" si="5"/>
        <v>3048.89046</v>
      </c>
      <c r="K4257" s="10" t="str">
        <f t="array" ref="K4257">IFERROR(XLOOKUP(G4257,'Tipo de Carga'!A:A,'Tipo de Carga'!B:B))</f>
        <v>Autoabasto</v>
      </c>
      <c r="L4257" s="10">
        <f t="shared" si="2"/>
        <v>7</v>
      </c>
      <c r="M4257" s="10">
        <f t="shared" si="3"/>
        <v>11</v>
      </c>
      <c r="N4257" s="10">
        <f t="shared" si="4"/>
        <v>2</v>
      </c>
      <c r="O4257" s="10" t="str">
        <f t="array" ref="O4257">IFERROR(XLOOKUP(G4257,'Tipo de Carga'!A:A,'Tipo de Carga'!C:C))</f>
        <v>Diesel</v>
      </c>
    </row>
    <row r="4258">
      <c r="A4258" s="16">
        <v>1797.0</v>
      </c>
      <c r="B4258" s="10" t="str">
        <f t="array" ref="B4258">IFERROR(XLOOKUP(A4258,'Asignacion Feb'!A:A,'Asignacion Feb'!C:C))</f>
        <v>Hisense</v>
      </c>
      <c r="C4258" s="10" t="str">
        <f t="array" ref="C4258">IFERROR(XLOOKUP(A4258,'Asignacion Feb'!A:A,'Asignacion Feb'!B:B))</f>
        <v>EC-02</v>
      </c>
      <c r="D4258" s="28">
        <v>45699.0</v>
      </c>
      <c r="E4258" s="16" t="s">
        <v>78</v>
      </c>
      <c r="F4258" s="10" t="str">
        <f t="array" ref="F4258">IFERROR(XLOOKUP(E4258,Operadores!A:A,Operadores!B:B))</f>
        <v>IBAANY</v>
      </c>
      <c r="G4258" s="16" t="s">
        <v>17</v>
      </c>
      <c r="H4258" s="13">
        <v>19.7979899999999</v>
      </c>
      <c r="I4258" s="18">
        <v>585.0</v>
      </c>
      <c r="J4258" s="15">
        <f t="shared" si="5"/>
        <v>11581.82415</v>
      </c>
      <c r="K4258" s="10" t="str">
        <f t="array" ref="K4258">IFERROR(XLOOKUP(G4258,'Tipo de Carga'!A:A,'Tipo de Carga'!B:B))</f>
        <v>Autoabasto</v>
      </c>
      <c r="L4258" s="10">
        <f t="shared" si="2"/>
        <v>7</v>
      </c>
      <c r="M4258" s="10">
        <f t="shared" si="3"/>
        <v>11</v>
      </c>
      <c r="N4258" s="10">
        <f t="shared" si="4"/>
        <v>2</v>
      </c>
      <c r="O4258" s="10" t="str">
        <f t="array" ref="O4258">IFERROR(XLOOKUP(G4258,'Tipo de Carga'!A:A,'Tipo de Carga'!C:C))</f>
        <v>Diesel</v>
      </c>
    </row>
    <row r="4259">
      <c r="A4259" s="16">
        <v>1809.0</v>
      </c>
      <c r="B4259" s="10" t="str">
        <f t="array" ref="B4259">IFERROR(XLOOKUP(A4259,'Asignacion Feb'!A:A,'Asignacion Feb'!C:C))</f>
        <v>Full Liver</v>
      </c>
      <c r="C4259" s="10" t="str">
        <f t="array" ref="C4259">IFERROR(XLOOKUP(A4259,'Asignacion Feb'!A:A,'Asignacion Feb'!B:B))</f>
        <v>EC-01</v>
      </c>
      <c r="D4259" s="28">
        <v>45699.0</v>
      </c>
      <c r="E4259" s="16" t="s">
        <v>238</v>
      </c>
      <c r="F4259" s="10" t="str">
        <f t="array" ref="F4259">IFERROR(XLOOKUP(E4259,Operadores!A:A,Operadores!B:B))</f>
        <v>ROBJUA01</v>
      </c>
      <c r="G4259" s="16" t="s">
        <v>17</v>
      </c>
      <c r="H4259" s="13">
        <v>19.7979899999999</v>
      </c>
      <c r="I4259" s="18">
        <v>48.0</v>
      </c>
      <c r="J4259" s="15">
        <f t="shared" si="5"/>
        <v>950.30352</v>
      </c>
      <c r="K4259" s="10" t="str">
        <f t="array" ref="K4259">IFERROR(XLOOKUP(G4259,'Tipo de Carga'!A:A,'Tipo de Carga'!B:B))</f>
        <v>Autoabasto</v>
      </c>
      <c r="L4259" s="10">
        <f t="shared" si="2"/>
        <v>7</v>
      </c>
      <c r="M4259" s="10">
        <f t="shared" si="3"/>
        <v>11</v>
      </c>
      <c r="N4259" s="10">
        <f t="shared" si="4"/>
        <v>2</v>
      </c>
      <c r="O4259" s="10" t="str">
        <f t="array" ref="O4259">IFERROR(XLOOKUP(G4259,'Tipo de Carga'!A:A,'Tipo de Carga'!C:C))</f>
        <v>Diesel</v>
      </c>
    </row>
    <row r="4260">
      <c r="A4260" s="16">
        <v>2091.0</v>
      </c>
      <c r="B4260" s="10" t="str">
        <f t="array" ref="B4260">IFERROR(XLOOKUP(A4260,'Asignacion Feb'!A:A,'Asignacion Feb'!C:C))</f>
        <v>Circuitos</v>
      </c>
      <c r="C4260" s="10" t="str">
        <f t="array" ref="C4260">IFERROR(XLOOKUP(A4260,'Asignacion Feb'!A:A,'Asignacion Feb'!B:B))</f>
        <v>EC-03</v>
      </c>
      <c r="D4260" s="28">
        <v>45699.0</v>
      </c>
      <c r="E4260" s="16" t="s">
        <v>49</v>
      </c>
      <c r="F4260" s="10" t="str">
        <f t="array" ref="F4260">IFERROR(XLOOKUP(E4260,Operadores!A:A,Operadores!B:B))</f>
        <v>ORTJES</v>
      </c>
      <c r="G4260" s="16" t="s">
        <v>17</v>
      </c>
      <c r="H4260" s="13">
        <v>19.7979899999999</v>
      </c>
      <c r="I4260" s="18">
        <v>382.0</v>
      </c>
      <c r="J4260" s="15">
        <f t="shared" si="5"/>
        <v>7562.83218</v>
      </c>
      <c r="K4260" s="10" t="str">
        <f t="array" ref="K4260">IFERROR(XLOOKUP(G4260,'Tipo de Carga'!A:A,'Tipo de Carga'!B:B))</f>
        <v>Autoabasto</v>
      </c>
      <c r="L4260" s="10">
        <f t="shared" si="2"/>
        <v>7</v>
      </c>
      <c r="M4260" s="10">
        <f t="shared" si="3"/>
        <v>11</v>
      </c>
      <c r="N4260" s="10">
        <f t="shared" si="4"/>
        <v>2</v>
      </c>
      <c r="O4260" s="10" t="str">
        <f t="array" ref="O4260">IFERROR(XLOOKUP(G4260,'Tipo de Carga'!A:A,'Tipo de Carga'!C:C))</f>
        <v>Diesel</v>
      </c>
    </row>
    <row r="4261">
      <c r="A4261" s="16">
        <v>1995.0</v>
      </c>
      <c r="B4261" s="10" t="str">
        <f t="array" ref="B4261">IFERROR(XLOOKUP(A4261,'Asignacion Feb'!A:A,'Asignacion Feb'!C:C))</f>
        <v>MeLi asignado SD</v>
      </c>
      <c r="C4261" s="10" t="str">
        <f t="array" ref="C4261">IFERROR(XLOOKUP(A4261,'Asignacion Feb'!A:A,'Asignacion Feb'!B:B))</f>
        <v>EC-05</v>
      </c>
      <c r="D4261" s="28">
        <v>45699.0</v>
      </c>
      <c r="E4261" s="16" t="s">
        <v>459</v>
      </c>
      <c r="F4261" s="10" t="str">
        <f t="array" ref="F4261">IFERROR(XLOOKUP(E4261,Operadores!A:A,Operadores!B:B))</f>
        <v>PERMAR</v>
      </c>
      <c r="G4261" s="16" t="s">
        <v>17</v>
      </c>
      <c r="H4261" s="13">
        <v>19.7979899999999</v>
      </c>
      <c r="I4261" s="18">
        <v>313.0</v>
      </c>
      <c r="J4261" s="15">
        <f t="shared" si="5"/>
        <v>6196.77087</v>
      </c>
      <c r="K4261" s="10" t="str">
        <f t="array" ref="K4261">IFERROR(XLOOKUP(G4261,'Tipo de Carga'!A:A,'Tipo de Carga'!B:B))</f>
        <v>Autoabasto</v>
      </c>
      <c r="L4261" s="10">
        <f t="shared" si="2"/>
        <v>7</v>
      </c>
      <c r="M4261" s="10">
        <f t="shared" si="3"/>
        <v>11</v>
      </c>
      <c r="N4261" s="10">
        <f t="shared" si="4"/>
        <v>2</v>
      </c>
      <c r="O4261" s="10" t="str">
        <f t="array" ref="O4261">IFERROR(XLOOKUP(G4261,'Tipo de Carga'!A:A,'Tipo de Carga'!C:C))</f>
        <v>Diesel</v>
      </c>
    </row>
    <row r="4262">
      <c r="A4262" s="16">
        <v>1823.0</v>
      </c>
      <c r="B4262" s="10" t="str">
        <f t="array" ref="B4262">IFERROR(XLOOKUP(A4262,'Asignacion Feb'!A:A,'Asignacion Feb'!C:C))</f>
        <v>Liverpool Local</v>
      </c>
      <c r="C4262" s="10" t="str">
        <f t="array" ref="C4262">IFERROR(XLOOKUP(A4262,'Asignacion Feb'!A:A,'Asignacion Feb'!B:B))</f>
        <v>EC-01</v>
      </c>
      <c r="D4262" s="28">
        <v>45699.0</v>
      </c>
      <c r="E4262" s="16" t="s">
        <v>367</v>
      </c>
      <c r="F4262" s="10" t="str">
        <f t="array" ref="F4262">IFERROR(XLOOKUP(E4262,Operadores!A:A,Operadores!B:B))</f>
        <v>MONCAR</v>
      </c>
      <c r="G4262" s="16" t="s">
        <v>17</v>
      </c>
      <c r="H4262" s="13">
        <v>19.7979899999999</v>
      </c>
      <c r="I4262" s="18">
        <v>795.0</v>
      </c>
      <c r="J4262" s="15">
        <f t="shared" si="5"/>
        <v>15739.40205</v>
      </c>
      <c r="K4262" s="10" t="str">
        <f t="array" ref="K4262">IFERROR(XLOOKUP(G4262,'Tipo de Carga'!A:A,'Tipo de Carga'!B:B))</f>
        <v>Autoabasto</v>
      </c>
      <c r="L4262" s="10">
        <f t="shared" si="2"/>
        <v>7</v>
      </c>
      <c r="M4262" s="10">
        <f t="shared" si="3"/>
        <v>11</v>
      </c>
      <c r="N4262" s="10">
        <f t="shared" si="4"/>
        <v>2</v>
      </c>
      <c r="O4262" s="10" t="str">
        <f t="array" ref="O4262">IFERROR(XLOOKUP(G4262,'Tipo de Carga'!A:A,'Tipo de Carga'!C:C))</f>
        <v>Diesel</v>
      </c>
    </row>
    <row r="4263">
      <c r="A4263" s="16">
        <v>1987.0</v>
      </c>
      <c r="B4263" s="10" t="str">
        <f t="array" ref="B4263">IFERROR(XLOOKUP(A4263,'Asignacion Feb'!A:A,'Asignacion Feb'!C:C))</f>
        <v>MeLi asignado SD</v>
      </c>
      <c r="C4263" s="10" t="str">
        <f t="array" ref="C4263">IFERROR(XLOOKUP(A4263,'Asignacion Feb'!A:A,'Asignacion Feb'!B:B))</f>
        <v>EC-05</v>
      </c>
      <c r="D4263" s="28">
        <v>45699.0</v>
      </c>
      <c r="E4263" s="16" t="s">
        <v>245</v>
      </c>
      <c r="F4263" s="10" t="str">
        <f t="array" ref="F4263">IFERROR(XLOOKUP(E4263,Operadores!A:A,Operadores!B:B))</f>
        <v>SORJUL</v>
      </c>
      <c r="G4263" s="16" t="s">
        <v>17</v>
      </c>
      <c r="H4263" s="13">
        <v>19.7979899999999</v>
      </c>
      <c r="I4263" s="18">
        <v>210.0</v>
      </c>
      <c r="J4263" s="15">
        <f t="shared" si="5"/>
        <v>4157.5779</v>
      </c>
      <c r="K4263" s="10" t="str">
        <f t="array" ref="K4263">IFERROR(XLOOKUP(G4263,'Tipo de Carga'!A:A,'Tipo de Carga'!B:B))</f>
        <v>Autoabasto</v>
      </c>
      <c r="L4263" s="10">
        <f t="shared" si="2"/>
        <v>7</v>
      </c>
      <c r="M4263" s="10">
        <f t="shared" si="3"/>
        <v>11</v>
      </c>
      <c r="N4263" s="10">
        <f t="shared" si="4"/>
        <v>2</v>
      </c>
      <c r="O4263" s="10" t="str">
        <f t="array" ref="O4263">IFERROR(XLOOKUP(G4263,'Tipo de Carga'!A:A,'Tipo de Carga'!C:C))</f>
        <v>Diesel</v>
      </c>
    </row>
    <row r="4264">
      <c r="A4264" s="16">
        <v>308.0</v>
      </c>
      <c r="B4264" s="10" t="str">
        <f t="array" ref="B4264">IFERROR(XLOOKUP(A4264,'Asignacion Feb'!A:A,'Asignacion Feb'!C:C))</f>
        <v>Sayer Thorton</v>
      </c>
      <c r="C4264" s="10" t="str">
        <f t="array" ref="C4264">IFERROR(XLOOKUP(A4264,'Asignacion Feb'!A:A,'Asignacion Feb'!B:B))</f>
        <v>EC-04</v>
      </c>
      <c r="D4264" s="28">
        <v>45699.0</v>
      </c>
      <c r="E4264" s="16" t="s">
        <v>76</v>
      </c>
      <c r="F4264" s="10" t="str">
        <f t="array" ref="F4264">IFERROR(XLOOKUP(E4264,Operadores!A:A,Operadores!B:B))</f>
        <v>FLOTIT</v>
      </c>
      <c r="G4264" s="16" t="s">
        <v>77</v>
      </c>
      <c r="H4264" s="13">
        <v>19.63419</v>
      </c>
      <c r="I4264" s="18">
        <v>300.0</v>
      </c>
      <c r="J4264" s="15">
        <f t="shared" si="5"/>
        <v>5890.257</v>
      </c>
      <c r="K4264" s="10" t="str">
        <f t="array" ref="K4264">IFERROR(XLOOKUP(G4264,'Tipo de Carga'!A:A,'Tipo de Carga'!B:B))</f>
        <v>Autoabasto</v>
      </c>
      <c r="L4264" s="10">
        <f t="shared" si="2"/>
        <v>7</v>
      </c>
      <c r="M4264" s="10">
        <f t="shared" si="3"/>
        <v>11</v>
      </c>
      <c r="N4264" s="10">
        <f t="shared" si="4"/>
        <v>2</v>
      </c>
      <c r="O4264" s="10" t="str">
        <f t="array" ref="O4264">IFERROR(XLOOKUP(G4264,'Tipo de Carga'!A:A,'Tipo de Carga'!C:C))</f>
        <v>Diesel</v>
      </c>
    </row>
    <row r="4265">
      <c r="A4265" s="16">
        <v>1908.0</v>
      </c>
      <c r="B4265" s="10" t="str">
        <f t="array" ref="B4265">IFERROR(XLOOKUP(A4265,'Asignacion Feb'!A:A,'Asignacion Feb'!C:C))</f>
        <v>Circuitos</v>
      </c>
      <c r="C4265" s="10" t="str">
        <f t="array" ref="C4265">IFERROR(XLOOKUP(A4265,'Asignacion Feb'!A:A,'Asignacion Feb'!B:B))</f>
        <v>EC-03</v>
      </c>
      <c r="D4265" s="28">
        <v>45699.0</v>
      </c>
      <c r="E4265" s="16" t="s">
        <v>333</v>
      </c>
      <c r="F4265" s="10" t="str">
        <f t="array" ref="F4265">IFERROR(XLOOKUP(E4265,Operadores!A:A,Operadores!B:B))</f>
        <v>GARJOR01</v>
      </c>
      <c r="G4265" s="16" t="s">
        <v>77</v>
      </c>
      <c r="H4265" s="13">
        <v>19.63419</v>
      </c>
      <c r="I4265" s="18">
        <v>440.0</v>
      </c>
      <c r="J4265" s="15">
        <f t="shared" si="5"/>
        <v>8639.0436</v>
      </c>
      <c r="K4265" s="10" t="str">
        <f t="array" ref="K4265">IFERROR(XLOOKUP(G4265,'Tipo de Carga'!A:A,'Tipo de Carga'!B:B))</f>
        <v>Autoabasto</v>
      </c>
      <c r="L4265" s="10">
        <f t="shared" si="2"/>
        <v>7</v>
      </c>
      <c r="M4265" s="10">
        <f t="shared" si="3"/>
        <v>11</v>
      </c>
      <c r="N4265" s="10">
        <f t="shared" si="4"/>
        <v>2</v>
      </c>
      <c r="O4265" s="10" t="str">
        <f t="array" ref="O4265">IFERROR(XLOOKUP(G4265,'Tipo de Carga'!A:A,'Tipo de Carga'!C:C))</f>
        <v>Diesel</v>
      </c>
    </row>
    <row r="4266">
      <c r="A4266" s="16">
        <v>2068.0</v>
      </c>
      <c r="B4266" s="10" t="str">
        <f t="array" ref="B4266">IFERROR(XLOOKUP(A4266,'Asignacion Feb'!A:A,'Asignacion Feb'!C:C))</f>
        <v>Sayer Pipas</v>
      </c>
      <c r="C4266" s="10" t="str">
        <f t="array" ref="C4266">IFERROR(XLOOKUP(A4266,'Asignacion Feb'!A:A,'Asignacion Feb'!B:B))</f>
        <v>EC-04</v>
      </c>
      <c r="D4266" s="28">
        <v>45699.0</v>
      </c>
      <c r="E4266" s="16" t="s">
        <v>356</v>
      </c>
      <c r="F4266" s="10" t="str">
        <f t="array" ref="F4266">IFERROR(XLOOKUP(E4266,Operadores!A:A,Operadores!B:B))</f>
        <v>LEMMIG</v>
      </c>
      <c r="G4266" s="16" t="s">
        <v>77</v>
      </c>
      <c r="H4266" s="13">
        <v>19.63419</v>
      </c>
      <c r="I4266" s="18">
        <v>737.0</v>
      </c>
      <c r="J4266" s="15">
        <f t="shared" si="5"/>
        <v>14470.39803</v>
      </c>
      <c r="K4266" s="10" t="str">
        <f t="array" ref="K4266">IFERROR(XLOOKUP(G4266,'Tipo de Carga'!A:A,'Tipo de Carga'!B:B))</f>
        <v>Autoabasto</v>
      </c>
      <c r="L4266" s="10">
        <f t="shared" si="2"/>
        <v>7</v>
      </c>
      <c r="M4266" s="10">
        <f t="shared" si="3"/>
        <v>11</v>
      </c>
      <c r="N4266" s="10">
        <f t="shared" si="4"/>
        <v>2</v>
      </c>
      <c r="O4266" s="10" t="str">
        <f t="array" ref="O4266">IFERROR(XLOOKUP(G4266,'Tipo de Carga'!A:A,'Tipo de Carga'!C:C))</f>
        <v>Diesel</v>
      </c>
    </row>
    <row r="4267">
      <c r="A4267" s="16">
        <v>1938.0</v>
      </c>
      <c r="B4267" s="10" t="str">
        <f t="array" ref="B4267">IFERROR(XLOOKUP(A4267,'Asignacion Feb'!A:A,'Asignacion Feb'!C:C))</f>
        <v>Sayer Sencillo</v>
      </c>
      <c r="C4267" s="10" t="str">
        <f t="array" ref="C4267">IFERROR(XLOOKUP(A4267,'Asignacion Feb'!A:A,'Asignacion Feb'!B:B))</f>
        <v>EC-04</v>
      </c>
      <c r="D4267" s="28">
        <v>45699.0</v>
      </c>
      <c r="E4267" s="16" t="s">
        <v>256</v>
      </c>
      <c r="F4267" s="10" t="str">
        <f t="array" ref="F4267">IFERROR(XLOOKUP(E4267,Operadores!A:A,Operadores!B:B))</f>
        <v>SOSCA01</v>
      </c>
      <c r="G4267" s="16" t="s">
        <v>77</v>
      </c>
      <c r="H4267" s="13">
        <v>19.63419</v>
      </c>
      <c r="I4267" s="18">
        <v>432.0</v>
      </c>
      <c r="J4267" s="15">
        <f t="shared" si="5"/>
        <v>8481.97008</v>
      </c>
      <c r="K4267" s="10" t="str">
        <f t="array" ref="K4267">IFERROR(XLOOKUP(G4267,'Tipo de Carga'!A:A,'Tipo de Carga'!B:B))</f>
        <v>Autoabasto</v>
      </c>
      <c r="L4267" s="10">
        <f t="shared" si="2"/>
        <v>7</v>
      </c>
      <c r="M4267" s="10">
        <f t="shared" si="3"/>
        <v>11</v>
      </c>
      <c r="N4267" s="10">
        <f t="shared" si="4"/>
        <v>2</v>
      </c>
      <c r="O4267" s="10" t="str">
        <f t="array" ref="O4267">IFERROR(XLOOKUP(G4267,'Tipo de Carga'!A:A,'Tipo de Carga'!C:C))</f>
        <v>Diesel</v>
      </c>
    </row>
    <row r="4268">
      <c r="A4268" s="16">
        <v>2012.0</v>
      </c>
      <c r="B4268" s="10" t="str">
        <f t="array" ref="B4268">IFERROR(XLOOKUP(A4268,'Asignacion Feb'!A:A,'Asignacion Feb'!C:C))</f>
        <v>Sayer Sencillo</v>
      </c>
      <c r="C4268" s="10" t="str">
        <f t="array" ref="C4268">IFERROR(XLOOKUP(A4268,'Asignacion Feb'!A:A,'Asignacion Feb'!B:B))</f>
        <v>EC-04</v>
      </c>
      <c r="D4268" s="28">
        <v>45699.0</v>
      </c>
      <c r="E4268" s="16" t="s">
        <v>317</v>
      </c>
      <c r="F4268" s="10" t="str">
        <f t="array" ref="F4268">IFERROR(XLOOKUP(E4268,Operadores!A:A,Operadores!B:B))</f>
        <v>ZUGRO</v>
      </c>
      <c r="G4268" s="16" t="s">
        <v>77</v>
      </c>
      <c r="H4268" s="13">
        <v>19.63419</v>
      </c>
      <c r="I4268" s="18">
        <v>360.0</v>
      </c>
      <c r="J4268" s="15">
        <f t="shared" si="5"/>
        <v>7068.3084</v>
      </c>
      <c r="K4268" s="10" t="str">
        <f t="array" ref="K4268">IFERROR(XLOOKUP(G4268,'Tipo de Carga'!A:A,'Tipo de Carga'!B:B))</f>
        <v>Autoabasto</v>
      </c>
      <c r="L4268" s="10">
        <f t="shared" si="2"/>
        <v>7</v>
      </c>
      <c r="M4268" s="10">
        <f t="shared" si="3"/>
        <v>11</v>
      </c>
      <c r="N4268" s="10">
        <f t="shared" si="4"/>
        <v>2</v>
      </c>
      <c r="O4268" s="10" t="str">
        <f t="array" ref="O4268">IFERROR(XLOOKUP(G4268,'Tipo de Carga'!A:A,'Tipo de Carga'!C:C))</f>
        <v>Diesel</v>
      </c>
    </row>
    <row r="4269">
      <c r="A4269" s="16">
        <v>1967.0</v>
      </c>
      <c r="B4269" s="10" t="str">
        <f t="array" ref="B4269">IFERROR(XLOOKUP(A4269,'Asignacion Feb'!A:A,'Asignacion Feb'!C:C))</f>
        <v>Sayer Sencillo</v>
      </c>
      <c r="C4269" s="10" t="str">
        <f t="array" ref="C4269">IFERROR(XLOOKUP(A4269,'Asignacion Feb'!A:A,'Asignacion Feb'!B:B))</f>
        <v>EC-04</v>
      </c>
      <c r="D4269" s="28">
        <v>45699.0</v>
      </c>
      <c r="E4269" s="16" t="s">
        <v>315</v>
      </c>
      <c r="F4269" s="10" t="str">
        <f t="array" ref="F4269">IFERROR(XLOOKUP(E4269,Operadores!A:A,Operadores!B:B))</f>
        <v>BARMIGX</v>
      </c>
      <c r="G4269" s="16" t="s">
        <v>77</v>
      </c>
      <c r="H4269" s="13">
        <v>19.63419</v>
      </c>
      <c r="I4269" s="18">
        <v>662.0</v>
      </c>
      <c r="J4269" s="15">
        <f t="shared" si="5"/>
        <v>12997.83378</v>
      </c>
      <c r="K4269" s="10" t="str">
        <f t="array" ref="K4269">IFERROR(XLOOKUP(G4269,'Tipo de Carga'!A:A,'Tipo de Carga'!B:B))</f>
        <v>Autoabasto</v>
      </c>
      <c r="L4269" s="10">
        <f t="shared" si="2"/>
        <v>7</v>
      </c>
      <c r="M4269" s="10">
        <f t="shared" si="3"/>
        <v>11</v>
      </c>
      <c r="N4269" s="10">
        <f t="shared" si="4"/>
        <v>2</v>
      </c>
      <c r="O4269" s="10" t="str">
        <f t="array" ref="O4269">IFERROR(XLOOKUP(G4269,'Tipo de Carga'!A:A,'Tipo de Carga'!C:C))</f>
        <v>Diesel</v>
      </c>
    </row>
    <row r="4270">
      <c r="A4270" s="16">
        <v>1636.0</v>
      </c>
      <c r="B4270" s="10" t="str">
        <f t="array" ref="B4270">IFERROR(XLOOKUP(A4270,'Asignacion Feb'!A:A,'Asignacion Feb'!C:C))</f>
        <v>Available EC-06</v>
      </c>
      <c r="C4270" s="10" t="str">
        <f t="array" ref="C4270">IFERROR(XLOOKUP(A4270,'Asignacion Feb'!A:A,'Asignacion Feb'!B:B))</f>
        <v>EC-06</v>
      </c>
      <c r="D4270" s="28">
        <v>45699.0</v>
      </c>
      <c r="E4270" s="16" t="s">
        <v>296</v>
      </c>
      <c r="F4270" s="10" t="str">
        <f t="array" ref="F4270">IFERROR(XLOOKUP(E4270,Operadores!A:A,Operadores!B:B))</f>
        <v>CCEO</v>
      </c>
      <c r="G4270" s="16" t="s">
        <v>77</v>
      </c>
      <c r="H4270" s="13">
        <v>19.63419</v>
      </c>
      <c r="I4270" s="18">
        <v>519.0</v>
      </c>
      <c r="J4270" s="15">
        <f t="shared" si="5"/>
        <v>10190.14461</v>
      </c>
      <c r="K4270" s="10" t="str">
        <f t="array" ref="K4270">IFERROR(XLOOKUP(G4270,'Tipo de Carga'!A:A,'Tipo de Carga'!B:B))</f>
        <v>Autoabasto</v>
      </c>
      <c r="L4270" s="10">
        <f t="shared" si="2"/>
        <v>7</v>
      </c>
      <c r="M4270" s="10">
        <f t="shared" si="3"/>
        <v>11</v>
      </c>
      <c r="N4270" s="10">
        <f t="shared" si="4"/>
        <v>2</v>
      </c>
      <c r="O4270" s="10" t="str">
        <f t="array" ref="O4270">IFERROR(XLOOKUP(G4270,'Tipo de Carga'!A:A,'Tipo de Carga'!C:C))</f>
        <v>Diesel</v>
      </c>
    </row>
    <row r="4271">
      <c r="A4271" s="16">
        <v>1903.0</v>
      </c>
      <c r="B4271" s="10" t="str">
        <f t="array" ref="B4271">IFERROR(XLOOKUP(A4271,'Asignacion Feb'!A:A,'Asignacion Feb'!C:C))</f>
        <v>Sayer Vuelteros</v>
      </c>
      <c r="C4271" s="10" t="str">
        <f t="array" ref="C4271">IFERROR(XLOOKUP(A4271,'Asignacion Feb'!A:A,'Asignacion Feb'!B:B))</f>
        <v>EC-04</v>
      </c>
      <c r="D4271" s="28">
        <v>45699.0</v>
      </c>
      <c r="E4271" s="16" t="s">
        <v>273</v>
      </c>
      <c r="F4271" s="10" t="str">
        <f t="array" ref="F4271">IFERROR(XLOOKUP(E4271,Operadores!A:A,Operadores!B:B))</f>
        <v>HEREM</v>
      </c>
      <c r="G4271" s="16" t="s">
        <v>77</v>
      </c>
      <c r="H4271" s="13">
        <v>19.63419</v>
      </c>
      <c r="I4271" s="18">
        <v>765.0</v>
      </c>
      <c r="J4271" s="15">
        <f t="shared" si="5"/>
        <v>15020.15535</v>
      </c>
      <c r="K4271" s="10" t="str">
        <f t="array" ref="K4271">IFERROR(XLOOKUP(G4271,'Tipo de Carga'!A:A,'Tipo de Carga'!B:B))</f>
        <v>Autoabasto</v>
      </c>
      <c r="L4271" s="10">
        <f t="shared" si="2"/>
        <v>7</v>
      </c>
      <c r="M4271" s="10">
        <f t="shared" si="3"/>
        <v>11</v>
      </c>
      <c r="N4271" s="10">
        <f t="shared" si="4"/>
        <v>2</v>
      </c>
      <c r="O4271" s="10" t="str">
        <f t="array" ref="O4271">IFERROR(XLOOKUP(G4271,'Tipo de Carga'!A:A,'Tipo de Carga'!C:C))</f>
        <v>Diesel</v>
      </c>
    </row>
    <row r="4272">
      <c r="A4272" s="16">
        <v>1801.0</v>
      </c>
      <c r="B4272" s="10" t="str">
        <f t="array" ref="B4272">IFERROR(XLOOKUP(A4272,'Asignacion Feb'!A:A,'Asignacion Feb'!C:C))</f>
        <v>Sayer Full</v>
      </c>
      <c r="C4272" s="10" t="str">
        <f t="array" ref="C4272">IFERROR(XLOOKUP(A4272,'Asignacion Feb'!A:A,'Asignacion Feb'!B:B))</f>
        <v>EC-04</v>
      </c>
      <c r="D4272" s="28">
        <v>45699.0</v>
      </c>
      <c r="E4272" s="16" t="s">
        <v>276</v>
      </c>
      <c r="F4272" s="10" t="str">
        <f t="array" ref="F4272">IFERROR(XLOOKUP(E4272,Operadores!A:A,Operadores!B:B))</f>
        <v>DURMA01</v>
      </c>
      <c r="G4272" s="16" t="s">
        <v>77</v>
      </c>
      <c r="H4272" s="13">
        <v>19.63419</v>
      </c>
      <c r="I4272" s="18">
        <v>380.0</v>
      </c>
      <c r="J4272" s="15">
        <f t="shared" si="5"/>
        <v>7460.9922</v>
      </c>
      <c r="K4272" s="10" t="str">
        <f t="array" ref="K4272">IFERROR(XLOOKUP(G4272,'Tipo de Carga'!A:A,'Tipo de Carga'!B:B))</f>
        <v>Autoabasto</v>
      </c>
      <c r="L4272" s="10">
        <f t="shared" si="2"/>
        <v>7</v>
      </c>
      <c r="M4272" s="10">
        <f t="shared" si="3"/>
        <v>11</v>
      </c>
      <c r="N4272" s="10">
        <f t="shared" si="4"/>
        <v>2</v>
      </c>
      <c r="O4272" s="10" t="str">
        <f t="array" ref="O4272">IFERROR(XLOOKUP(G4272,'Tipo de Carga'!A:A,'Tipo de Carga'!C:C))</f>
        <v>Diesel</v>
      </c>
    </row>
    <row r="4273">
      <c r="A4273" s="16">
        <v>1972.0</v>
      </c>
      <c r="B4273" s="10" t="str">
        <f t="array" ref="B4273">IFERROR(XLOOKUP(A4273,'Asignacion Feb'!A:A,'Asignacion Feb'!C:C))</f>
        <v>Sayer Sencillo</v>
      </c>
      <c r="C4273" s="10" t="str">
        <f t="array" ref="C4273">IFERROR(XLOOKUP(A4273,'Asignacion Feb'!A:A,'Asignacion Feb'!B:B))</f>
        <v>EC-04</v>
      </c>
      <c r="D4273" s="28">
        <v>45699.0</v>
      </c>
      <c r="E4273" s="16" t="s">
        <v>274</v>
      </c>
      <c r="F4273" s="10" t="str">
        <f t="array" ref="F4273">IFERROR(XLOOKUP(E4273,Operadores!A:A,Operadores!B:B))</f>
        <v>ROMJOS</v>
      </c>
      <c r="G4273" s="16" t="s">
        <v>77</v>
      </c>
      <c r="H4273" s="13">
        <v>19.63419</v>
      </c>
      <c r="I4273" s="18">
        <v>615.0</v>
      </c>
      <c r="J4273" s="15">
        <f t="shared" si="5"/>
        <v>12075.02685</v>
      </c>
      <c r="K4273" s="10" t="str">
        <f t="array" ref="K4273">IFERROR(XLOOKUP(G4273,'Tipo de Carga'!A:A,'Tipo de Carga'!B:B))</f>
        <v>Autoabasto</v>
      </c>
      <c r="L4273" s="10">
        <f t="shared" si="2"/>
        <v>7</v>
      </c>
      <c r="M4273" s="10">
        <f t="shared" si="3"/>
        <v>11</v>
      </c>
      <c r="N4273" s="10">
        <f t="shared" si="4"/>
        <v>2</v>
      </c>
      <c r="O4273" s="10" t="str">
        <f t="array" ref="O4273">IFERROR(XLOOKUP(G4273,'Tipo de Carga'!A:A,'Tipo de Carga'!C:C))</f>
        <v>Diesel</v>
      </c>
    </row>
    <row r="4274">
      <c r="A4274" s="16">
        <v>2078.0</v>
      </c>
      <c r="B4274" s="10" t="str">
        <f t="array" ref="B4274">IFERROR(XLOOKUP(A4274,'Asignacion Feb'!A:A,'Asignacion Feb'!C:C))</f>
        <v>Protans</v>
      </c>
      <c r="C4274" s="10" t="str">
        <f t="array" ref="C4274">IFERROR(XLOOKUP(A4274,'Asignacion Feb'!A:A,'Asignacion Feb'!B:B))</f>
        <v>EC-03</v>
      </c>
      <c r="D4274" s="28">
        <v>45699.0</v>
      </c>
      <c r="E4274" s="16" t="s">
        <v>206</v>
      </c>
      <c r="F4274" s="10" t="str">
        <f t="array" ref="F4274">IFERROR(XLOOKUP(E4274,Operadores!A:A,Operadores!B:B))</f>
        <v>PERFE</v>
      </c>
      <c r="G4274" s="16" t="s">
        <v>77</v>
      </c>
      <c r="H4274" s="13">
        <v>19.63419</v>
      </c>
      <c r="I4274" s="18">
        <v>541.0</v>
      </c>
      <c r="J4274" s="15">
        <f t="shared" si="5"/>
        <v>10622.09679</v>
      </c>
      <c r="K4274" s="10" t="str">
        <f t="array" ref="K4274">IFERROR(XLOOKUP(G4274,'Tipo de Carga'!A:A,'Tipo de Carga'!B:B))</f>
        <v>Autoabasto</v>
      </c>
      <c r="L4274" s="10">
        <f t="shared" si="2"/>
        <v>7</v>
      </c>
      <c r="M4274" s="10">
        <f t="shared" si="3"/>
        <v>11</v>
      </c>
      <c r="N4274" s="10">
        <f t="shared" si="4"/>
        <v>2</v>
      </c>
      <c r="O4274" s="10" t="str">
        <f t="array" ref="O4274">IFERROR(XLOOKUP(G4274,'Tipo de Carga'!A:A,'Tipo de Carga'!C:C))</f>
        <v>Diesel</v>
      </c>
    </row>
    <row r="4275">
      <c r="A4275" s="16">
        <v>1940.0</v>
      </c>
      <c r="B4275" s="10" t="str">
        <f t="array" ref="B4275">IFERROR(XLOOKUP(A4275,'Asignacion Feb'!A:A,'Asignacion Feb'!C:C))</f>
        <v>Circuitos</v>
      </c>
      <c r="C4275" s="10" t="str">
        <f t="array" ref="C4275">IFERROR(XLOOKUP(A4275,'Asignacion Feb'!A:A,'Asignacion Feb'!B:B))</f>
        <v>EC-03</v>
      </c>
      <c r="D4275" s="28">
        <v>45699.0</v>
      </c>
      <c r="E4275" s="16" t="s">
        <v>434</v>
      </c>
      <c r="F4275" s="10" t="str">
        <f t="array" ref="F4275">IFERROR(XLOOKUP(E4275,Operadores!A:A,Operadores!B:B))</f>
        <v>FLOPE</v>
      </c>
      <c r="G4275" s="16" t="s">
        <v>77</v>
      </c>
      <c r="H4275" s="13">
        <v>19.63419</v>
      </c>
      <c r="I4275" s="18">
        <v>481.0</v>
      </c>
      <c r="J4275" s="15">
        <f t="shared" si="5"/>
        <v>9444.04539</v>
      </c>
      <c r="K4275" s="10" t="str">
        <f t="array" ref="K4275">IFERROR(XLOOKUP(G4275,'Tipo de Carga'!A:A,'Tipo de Carga'!B:B))</f>
        <v>Autoabasto</v>
      </c>
      <c r="L4275" s="10">
        <f t="shared" si="2"/>
        <v>7</v>
      </c>
      <c r="M4275" s="10">
        <f t="shared" si="3"/>
        <v>11</v>
      </c>
      <c r="N4275" s="10">
        <f t="shared" si="4"/>
        <v>2</v>
      </c>
      <c r="O4275" s="10" t="str">
        <f t="array" ref="O4275">IFERROR(XLOOKUP(G4275,'Tipo de Carga'!A:A,'Tipo de Carga'!C:C))</f>
        <v>Diesel</v>
      </c>
    </row>
    <row r="4276">
      <c r="A4276" s="16">
        <v>1800.0</v>
      </c>
      <c r="B4276" s="10" t="str">
        <f t="array" ref="B4276">IFERROR(XLOOKUP(A4276,'Asignacion Feb'!A:A,'Asignacion Feb'!C:C))</f>
        <v>Sayer Full</v>
      </c>
      <c r="C4276" s="10" t="str">
        <f t="array" ref="C4276">IFERROR(XLOOKUP(A4276,'Asignacion Feb'!A:A,'Asignacion Feb'!B:B))</f>
        <v>EC-04</v>
      </c>
      <c r="D4276" s="28">
        <v>45699.0</v>
      </c>
      <c r="E4276" s="16" t="s">
        <v>314</v>
      </c>
      <c r="F4276" s="10" t="str">
        <f t="array" ref="F4276">IFERROR(XLOOKUP(E4276,Operadores!A:A,Operadores!B:B))</f>
        <v>PERJU03</v>
      </c>
      <c r="G4276" s="16" t="s">
        <v>77</v>
      </c>
      <c r="H4276" s="13">
        <v>19.63419</v>
      </c>
      <c r="I4276" s="18">
        <v>850.0</v>
      </c>
      <c r="J4276" s="15">
        <f t="shared" si="5"/>
        <v>16689.0615</v>
      </c>
      <c r="K4276" s="10" t="str">
        <f t="array" ref="K4276">IFERROR(XLOOKUP(G4276,'Tipo de Carga'!A:A,'Tipo de Carga'!B:B))</f>
        <v>Autoabasto</v>
      </c>
      <c r="L4276" s="10">
        <f t="shared" si="2"/>
        <v>7</v>
      </c>
      <c r="M4276" s="10">
        <f t="shared" si="3"/>
        <v>11</v>
      </c>
      <c r="N4276" s="10">
        <f t="shared" si="4"/>
        <v>2</v>
      </c>
      <c r="O4276" s="10" t="str">
        <f t="array" ref="O4276">IFERROR(XLOOKUP(G4276,'Tipo de Carga'!A:A,'Tipo de Carga'!C:C))</f>
        <v>Diesel</v>
      </c>
    </row>
    <row r="4277">
      <c r="A4277" s="16">
        <v>1768.0</v>
      </c>
      <c r="B4277" s="10" t="str">
        <f t="array" ref="B4277">IFERROR(XLOOKUP(A4277,'Asignacion Feb'!A:A,'Asignacion Feb'!C:C))</f>
        <v>Pipas</v>
      </c>
      <c r="C4277" s="10" t="str">
        <f t="array" ref="C4277">IFERROR(XLOOKUP(A4277,'Asignacion Feb'!A:A,'Asignacion Feb'!B:B))</f>
        <v>EC-02</v>
      </c>
      <c r="D4277" s="28">
        <v>45699.0</v>
      </c>
      <c r="E4277" s="16" t="s">
        <v>303</v>
      </c>
      <c r="F4277" s="10" t="str">
        <f t="array" ref="F4277">IFERROR(XLOOKUP(E4277,Operadores!A:A,Operadores!B:B))</f>
        <v>MARJO08</v>
      </c>
      <c r="G4277" s="16" t="s">
        <v>77</v>
      </c>
      <c r="H4277" s="13">
        <v>19.63419</v>
      </c>
      <c r="I4277" s="18">
        <v>576.0</v>
      </c>
      <c r="J4277" s="15">
        <f t="shared" si="5"/>
        <v>11309.29344</v>
      </c>
      <c r="K4277" s="10" t="str">
        <f t="array" ref="K4277">IFERROR(XLOOKUP(G4277,'Tipo de Carga'!A:A,'Tipo de Carga'!B:B))</f>
        <v>Autoabasto</v>
      </c>
      <c r="L4277" s="10">
        <f t="shared" si="2"/>
        <v>7</v>
      </c>
      <c r="M4277" s="10">
        <f t="shared" si="3"/>
        <v>11</v>
      </c>
      <c r="N4277" s="10">
        <f t="shared" si="4"/>
        <v>2</v>
      </c>
      <c r="O4277" s="10" t="str">
        <f t="array" ref="O4277">IFERROR(XLOOKUP(G4277,'Tipo de Carga'!A:A,'Tipo de Carga'!C:C))</f>
        <v>Diesel</v>
      </c>
    </row>
    <row r="4278">
      <c r="A4278" s="16">
        <v>1880.0</v>
      </c>
      <c r="B4278" s="10" t="str">
        <f t="array" ref="B4278">IFERROR(XLOOKUP(A4278,'Asignacion Feb'!A:A,'Asignacion Feb'!C:C))</f>
        <v>Circuitos</v>
      </c>
      <c r="C4278" s="10" t="str">
        <f t="array" ref="C4278">IFERROR(XLOOKUP(A4278,'Asignacion Feb'!A:A,'Asignacion Feb'!B:B))</f>
        <v>EC-03</v>
      </c>
      <c r="D4278" s="28">
        <v>45699.0</v>
      </c>
      <c r="E4278" s="16" t="s">
        <v>424</v>
      </c>
      <c r="F4278" s="10" t="str">
        <f t="array" ref="F4278">IFERROR(XLOOKUP(E4278,Operadores!A:A,Operadores!B:B))</f>
        <v>CRULE</v>
      </c>
      <c r="G4278" s="16" t="s">
        <v>77</v>
      </c>
      <c r="H4278" s="13">
        <v>19.63419</v>
      </c>
      <c r="I4278" s="18">
        <v>417.0</v>
      </c>
      <c r="J4278" s="15">
        <f t="shared" si="5"/>
        <v>8187.45723</v>
      </c>
      <c r="K4278" s="10" t="str">
        <f t="array" ref="K4278">IFERROR(XLOOKUP(G4278,'Tipo de Carga'!A:A,'Tipo de Carga'!B:B))</f>
        <v>Autoabasto</v>
      </c>
      <c r="L4278" s="10">
        <f t="shared" si="2"/>
        <v>7</v>
      </c>
      <c r="M4278" s="10">
        <f t="shared" si="3"/>
        <v>11</v>
      </c>
      <c r="N4278" s="10">
        <f t="shared" si="4"/>
        <v>2</v>
      </c>
      <c r="O4278" s="10" t="str">
        <f t="array" ref="O4278">IFERROR(XLOOKUP(G4278,'Tipo de Carga'!A:A,'Tipo de Carga'!C:C))</f>
        <v>Diesel</v>
      </c>
    </row>
    <row r="4279">
      <c r="A4279" s="16">
        <v>1948.0</v>
      </c>
      <c r="B4279" s="10" t="str">
        <f t="array" ref="B4279">IFERROR(XLOOKUP(A4279,'Asignacion Feb'!A:A,'Asignacion Feb'!C:C))</f>
        <v>Circuitos</v>
      </c>
      <c r="C4279" s="10" t="str">
        <f t="array" ref="C4279">IFERROR(XLOOKUP(A4279,'Asignacion Feb'!A:A,'Asignacion Feb'!B:B))</f>
        <v>EC-03</v>
      </c>
      <c r="D4279" s="28">
        <v>45699.0</v>
      </c>
      <c r="E4279" s="16" t="s">
        <v>81</v>
      </c>
      <c r="F4279" s="10" t="str">
        <f t="array" ref="F4279">IFERROR(XLOOKUP(E4279,Operadores!A:A,Operadores!B:B))</f>
        <v>MOREFR</v>
      </c>
      <c r="G4279" s="16" t="s">
        <v>77</v>
      </c>
      <c r="H4279" s="13">
        <v>19.63419</v>
      </c>
      <c r="I4279" s="18">
        <v>270.0</v>
      </c>
      <c r="J4279" s="15">
        <f t="shared" si="5"/>
        <v>5301.2313</v>
      </c>
      <c r="K4279" s="10" t="str">
        <f t="array" ref="K4279">IFERROR(XLOOKUP(G4279,'Tipo de Carga'!A:A,'Tipo de Carga'!B:B))</f>
        <v>Autoabasto</v>
      </c>
      <c r="L4279" s="10">
        <f t="shared" si="2"/>
        <v>7</v>
      </c>
      <c r="M4279" s="10">
        <f t="shared" si="3"/>
        <v>11</v>
      </c>
      <c r="N4279" s="10">
        <f t="shared" si="4"/>
        <v>2</v>
      </c>
      <c r="O4279" s="10" t="str">
        <f t="array" ref="O4279">IFERROR(XLOOKUP(G4279,'Tipo de Carga'!A:A,'Tipo de Carga'!C:C))</f>
        <v>Diesel</v>
      </c>
    </row>
    <row r="4280">
      <c r="A4280" s="16">
        <v>1968.0</v>
      </c>
      <c r="B4280" s="10" t="str">
        <f t="array" ref="B4280">IFERROR(XLOOKUP(A4280,'Asignacion Feb'!A:A,'Asignacion Feb'!C:C))</f>
        <v>Sayer Sencillo</v>
      </c>
      <c r="C4280" s="10" t="str">
        <f t="array" ref="C4280">IFERROR(XLOOKUP(A4280,'Asignacion Feb'!A:A,'Asignacion Feb'!B:B))</f>
        <v>EC-04</v>
      </c>
      <c r="D4280" s="28">
        <v>45699.0</v>
      </c>
      <c r="E4280" s="16" t="s">
        <v>330</v>
      </c>
      <c r="F4280" s="10" t="str">
        <f t="array" ref="F4280">IFERROR(XLOOKUP(E4280,Operadores!A:A,Operadores!B:B))</f>
        <v>MENIG</v>
      </c>
      <c r="G4280" s="16" t="s">
        <v>77</v>
      </c>
      <c r="H4280" s="13">
        <v>19.63419</v>
      </c>
      <c r="I4280" s="18">
        <v>420.0</v>
      </c>
      <c r="J4280" s="15">
        <f t="shared" si="5"/>
        <v>8246.3598</v>
      </c>
      <c r="K4280" s="10" t="str">
        <f t="array" ref="K4280">IFERROR(XLOOKUP(G4280,'Tipo de Carga'!A:A,'Tipo de Carga'!B:B))</f>
        <v>Autoabasto</v>
      </c>
      <c r="L4280" s="10">
        <f t="shared" si="2"/>
        <v>7</v>
      </c>
      <c r="M4280" s="10">
        <f t="shared" si="3"/>
        <v>11</v>
      </c>
      <c r="N4280" s="10">
        <f t="shared" si="4"/>
        <v>2</v>
      </c>
      <c r="O4280" s="10" t="str">
        <f t="array" ref="O4280">IFERROR(XLOOKUP(G4280,'Tipo de Carga'!A:A,'Tipo de Carga'!C:C))</f>
        <v>Diesel</v>
      </c>
    </row>
    <row r="4281">
      <c r="A4281" s="16">
        <v>1859.0</v>
      </c>
      <c r="B4281" s="10" t="str">
        <f t="array" ref="B4281">IFERROR(XLOOKUP(A4281,'Asignacion Feb'!A:A,'Asignacion Feb'!C:C))</f>
        <v>Circuitos</v>
      </c>
      <c r="C4281" s="10" t="str">
        <f t="array" ref="C4281">IFERROR(XLOOKUP(A4281,'Asignacion Feb'!A:A,'Asignacion Feb'!B:B))</f>
        <v>EC-03</v>
      </c>
      <c r="D4281" s="28">
        <v>45699.0</v>
      </c>
      <c r="E4281" s="16" t="s">
        <v>415</v>
      </c>
      <c r="F4281" s="10" t="str">
        <f t="array" ref="F4281">IFERROR(XLOOKUP(E4281,Operadores!A:A,Operadores!B:B))</f>
        <v>JIMMI</v>
      </c>
      <c r="G4281" s="16" t="s">
        <v>83</v>
      </c>
      <c r="H4281" s="13">
        <v>19.7204</v>
      </c>
      <c r="I4281" s="18">
        <v>385.0</v>
      </c>
      <c r="J4281" s="15">
        <f t="shared" si="5"/>
        <v>7592.354</v>
      </c>
      <c r="K4281" s="10" t="str">
        <f t="array" ref="K4281">IFERROR(XLOOKUP(G4281,'Tipo de Carga'!A:A,'Tipo de Carga'!B:B))</f>
        <v>Autoabasto</v>
      </c>
      <c r="L4281" s="10">
        <f t="shared" si="2"/>
        <v>7</v>
      </c>
      <c r="M4281" s="10">
        <f t="shared" si="3"/>
        <v>11</v>
      </c>
      <c r="N4281" s="10">
        <f t="shared" si="4"/>
        <v>2</v>
      </c>
      <c r="O4281" s="10" t="str">
        <f t="array" ref="O4281">IFERROR(XLOOKUP(G4281,'Tipo de Carga'!A:A,'Tipo de Carga'!C:C))</f>
        <v>Diesel</v>
      </c>
    </row>
    <row r="4282">
      <c r="A4282" s="16">
        <v>1877.0</v>
      </c>
      <c r="B4282" s="10" t="str">
        <f t="array" ref="B4282">IFERROR(XLOOKUP(A4282,'Asignacion Feb'!A:A,'Asignacion Feb'!C:C))</f>
        <v>Circuitos</v>
      </c>
      <c r="C4282" s="10" t="str">
        <f t="array" ref="C4282">IFERROR(XLOOKUP(A4282,'Asignacion Feb'!A:A,'Asignacion Feb'!B:B))</f>
        <v>EC-03</v>
      </c>
      <c r="D4282" s="28">
        <v>45699.0</v>
      </c>
      <c r="E4282" s="16" t="s">
        <v>211</v>
      </c>
      <c r="F4282" s="10" t="str">
        <f t="array" ref="F4282">IFERROR(XLOOKUP(E4282,Operadores!A:A,Operadores!B:B))</f>
        <v>GRERI</v>
      </c>
      <c r="G4282" s="16" t="s">
        <v>83</v>
      </c>
      <c r="H4282" s="13">
        <v>19.7204</v>
      </c>
      <c r="I4282" s="18">
        <v>330.0</v>
      </c>
      <c r="J4282" s="15">
        <f t="shared" si="5"/>
        <v>6507.732</v>
      </c>
      <c r="K4282" s="10" t="str">
        <f t="array" ref="K4282">IFERROR(XLOOKUP(G4282,'Tipo de Carga'!A:A,'Tipo de Carga'!B:B))</f>
        <v>Autoabasto</v>
      </c>
      <c r="L4282" s="10">
        <f t="shared" si="2"/>
        <v>7</v>
      </c>
      <c r="M4282" s="10">
        <f t="shared" si="3"/>
        <v>11</v>
      </c>
      <c r="N4282" s="10">
        <f t="shared" si="4"/>
        <v>2</v>
      </c>
      <c r="O4282" s="10" t="str">
        <f t="array" ref="O4282">IFERROR(XLOOKUP(G4282,'Tipo de Carga'!A:A,'Tipo de Carga'!C:C))</f>
        <v>Diesel</v>
      </c>
    </row>
    <row r="4283">
      <c r="A4283" s="16">
        <v>1852.0</v>
      </c>
      <c r="B4283" s="10" t="str">
        <f t="array" ref="B4283">IFERROR(XLOOKUP(A4283,'Asignacion Feb'!A:A,'Asignacion Feb'!C:C))</f>
        <v>Circuitos</v>
      </c>
      <c r="C4283" s="10" t="str">
        <f t="array" ref="C4283">IFERROR(XLOOKUP(A4283,'Asignacion Feb'!A:A,'Asignacion Feb'!B:B))</f>
        <v>EC-03</v>
      </c>
      <c r="D4283" s="28">
        <v>45699.0</v>
      </c>
      <c r="E4283" s="16" t="s">
        <v>379</v>
      </c>
      <c r="F4283" s="10" t="str">
        <f t="array" ref="F4283">IFERROR(XLOOKUP(E4283,Operadores!A:A,Operadores!B:B))</f>
        <v>REYALE</v>
      </c>
      <c r="G4283" s="16" t="s">
        <v>83</v>
      </c>
      <c r="H4283" s="13">
        <v>19.7204</v>
      </c>
      <c r="I4283" s="18">
        <v>225.0</v>
      </c>
      <c r="J4283" s="15">
        <f t="shared" si="5"/>
        <v>4437.09</v>
      </c>
      <c r="K4283" s="10" t="str">
        <f t="array" ref="K4283">IFERROR(XLOOKUP(G4283,'Tipo de Carga'!A:A,'Tipo de Carga'!B:B))</f>
        <v>Autoabasto</v>
      </c>
      <c r="L4283" s="10">
        <f t="shared" si="2"/>
        <v>7</v>
      </c>
      <c r="M4283" s="10">
        <f t="shared" si="3"/>
        <v>11</v>
      </c>
      <c r="N4283" s="10">
        <f t="shared" si="4"/>
        <v>2</v>
      </c>
      <c r="O4283" s="10" t="str">
        <f t="array" ref="O4283">IFERROR(XLOOKUP(G4283,'Tipo de Carga'!A:A,'Tipo de Carga'!C:C))</f>
        <v>Diesel</v>
      </c>
    </row>
    <row r="4284">
      <c r="A4284" s="16">
        <v>2085.0</v>
      </c>
      <c r="B4284" s="10" t="str">
        <f t="array" ref="B4284">IFERROR(XLOOKUP(A4284,'Asignacion Feb'!A:A,'Asignacion Feb'!C:C))</f>
        <v>PISA Gdl</v>
      </c>
      <c r="C4284" s="10" t="str">
        <f t="array" ref="C4284">IFERROR(XLOOKUP(A4284,'Asignacion Feb'!A:A,'Asignacion Feb'!B:B))</f>
        <v>EC-06</v>
      </c>
      <c r="D4284" s="28">
        <v>45699.0</v>
      </c>
      <c r="E4284" s="16" t="s">
        <v>416</v>
      </c>
      <c r="F4284" s="10" t="str">
        <f t="array" ref="F4284">IFERROR(XLOOKUP(E4284,Operadores!A:A,Operadores!B:B))</f>
        <v>MARLUI02</v>
      </c>
      <c r="G4284" s="16" t="s">
        <v>83</v>
      </c>
      <c r="H4284" s="13">
        <v>19.7204</v>
      </c>
      <c r="I4284" s="18">
        <v>563.0</v>
      </c>
      <c r="J4284" s="15">
        <f t="shared" si="5"/>
        <v>11102.5852</v>
      </c>
      <c r="K4284" s="10" t="str">
        <f t="array" ref="K4284">IFERROR(XLOOKUP(G4284,'Tipo de Carga'!A:A,'Tipo de Carga'!B:B))</f>
        <v>Autoabasto</v>
      </c>
      <c r="L4284" s="10">
        <f t="shared" si="2"/>
        <v>7</v>
      </c>
      <c r="M4284" s="10">
        <f t="shared" si="3"/>
        <v>11</v>
      </c>
      <c r="N4284" s="10">
        <f t="shared" si="4"/>
        <v>2</v>
      </c>
      <c r="O4284" s="10" t="str">
        <f t="array" ref="O4284">IFERROR(XLOOKUP(G4284,'Tipo de Carga'!A:A,'Tipo de Carga'!C:C))</f>
        <v>Diesel</v>
      </c>
    </row>
    <row r="4285">
      <c r="A4285" s="16">
        <v>1878.0</v>
      </c>
      <c r="B4285" s="10" t="str">
        <f t="array" ref="B4285">IFERROR(XLOOKUP(A4285,'Asignacion Feb'!A:A,'Asignacion Feb'!C:C))</f>
        <v>Circuitos</v>
      </c>
      <c r="C4285" s="10" t="str">
        <f t="array" ref="C4285">IFERROR(XLOOKUP(A4285,'Asignacion Feb'!A:A,'Asignacion Feb'!B:B))</f>
        <v>EC-03</v>
      </c>
      <c r="D4285" s="28">
        <v>45699.0</v>
      </c>
      <c r="E4285" s="16" t="s">
        <v>217</v>
      </c>
      <c r="F4285" s="10" t="str">
        <f t="array" ref="F4285">IFERROR(XLOOKUP(E4285,Operadores!A:A,Operadores!B:B))</f>
        <v>GOMJOV</v>
      </c>
      <c r="G4285" s="16" t="s">
        <v>83</v>
      </c>
      <c r="H4285" s="13">
        <v>19.7204</v>
      </c>
      <c r="I4285" s="18">
        <v>650.0</v>
      </c>
      <c r="J4285" s="15">
        <f t="shared" si="5"/>
        <v>12818.26</v>
      </c>
      <c r="K4285" s="10" t="str">
        <f t="array" ref="K4285">IFERROR(XLOOKUP(G4285,'Tipo de Carga'!A:A,'Tipo de Carga'!B:B))</f>
        <v>Autoabasto</v>
      </c>
      <c r="L4285" s="10">
        <f t="shared" si="2"/>
        <v>7</v>
      </c>
      <c r="M4285" s="10">
        <f t="shared" si="3"/>
        <v>11</v>
      </c>
      <c r="N4285" s="10">
        <f t="shared" si="4"/>
        <v>2</v>
      </c>
      <c r="O4285" s="10" t="str">
        <f t="array" ref="O4285">IFERROR(XLOOKUP(G4285,'Tipo de Carga'!A:A,'Tipo de Carga'!C:C))</f>
        <v>Diesel</v>
      </c>
    </row>
    <row r="4286">
      <c r="A4286" s="16">
        <v>2056.0</v>
      </c>
      <c r="B4286" s="10" t="str">
        <f t="array" ref="B4286">IFERROR(XLOOKUP(A4286,'Asignacion Feb'!A:A,'Asignacion Feb'!C:C))</f>
        <v>PISA Gdl</v>
      </c>
      <c r="C4286" s="10" t="str">
        <f t="array" ref="C4286">IFERROR(XLOOKUP(A4286,'Asignacion Feb'!A:A,'Asignacion Feb'!B:B))</f>
        <v>EC-06</v>
      </c>
      <c r="D4286" s="28">
        <v>45699.0</v>
      </c>
      <c r="E4286" s="16" t="s">
        <v>336</v>
      </c>
      <c r="F4286" s="10" t="str">
        <f t="array" ref="F4286">IFERROR(XLOOKUP(E4286,Operadores!A:A,Operadores!B:B))</f>
        <v>AQUISA</v>
      </c>
      <c r="G4286" s="16" t="s">
        <v>83</v>
      </c>
      <c r="H4286" s="13">
        <v>19.7204</v>
      </c>
      <c r="I4286" s="18">
        <v>535.0</v>
      </c>
      <c r="J4286" s="15">
        <f t="shared" si="5"/>
        <v>10550.414</v>
      </c>
      <c r="K4286" s="10" t="str">
        <f t="array" ref="K4286">IFERROR(XLOOKUP(G4286,'Tipo de Carga'!A:A,'Tipo de Carga'!B:B))</f>
        <v>Autoabasto</v>
      </c>
      <c r="L4286" s="10">
        <f t="shared" si="2"/>
        <v>7</v>
      </c>
      <c r="M4286" s="10">
        <f t="shared" si="3"/>
        <v>11</v>
      </c>
      <c r="N4286" s="10">
        <f t="shared" si="4"/>
        <v>2</v>
      </c>
      <c r="O4286" s="10" t="str">
        <f t="array" ref="O4286">IFERROR(XLOOKUP(G4286,'Tipo de Carga'!A:A,'Tipo de Carga'!C:C))</f>
        <v>Diesel</v>
      </c>
    </row>
    <row r="4287">
      <c r="A4287" s="16">
        <v>2057.0</v>
      </c>
      <c r="B4287" s="10" t="str">
        <f t="array" ref="B4287">IFERROR(XLOOKUP(A4287,'Asignacion Feb'!A:A,'Asignacion Feb'!C:C))</f>
        <v>PISA Gdl</v>
      </c>
      <c r="C4287" s="10" t="str">
        <f t="array" ref="C4287">IFERROR(XLOOKUP(A4287,'Asignacion Feb'!A:A,'Asignacion Feb'!B:B))</f>
        <v>EC-06</v>
      </c>
      <c r="D4287" s="28">
        <v>45699.0</v>
      </c>
      <c r="E4287" s="16" t="s">
        <v>381</v>
      </c>
      <c r="F4287" s="10" t="str">
        <f t="array" ref="F4287">IFERROR(XLOOKUP(E4287,Operadores!A:A,Operadores!B:B))</f>
        <v>MORDAV</v>
      </c>
      <c r="G4287" s="16" t="s">
        <v>83</v>
      </c>
      <c r="H4287" s="13">
        <v>19.7204</v>
      </c>
      <c r="I4287" s="18">
        <v>577.0</v>
      </c>
      <c r="J4287" s="15">
        <f t="shared" si="5"/>
        <v>11378.6708</v>
      </c>
      <c r="K4287" s="10" t="str">
        <f t="array" ref="K4287">IFERROR(XLOOKUP(G4287,'Tipo de Carga'!A:A,'Tipo de Carga'!B:B))</f>
        <v>Autoabasto</v>
      </c>
      <c r="L4287" s="10">
        <f t="shared" si="2"/>
        <v>7</v>
      </c>
      <c r="M4287" s="10">
        <f t="shared" si="3"/>
        <v>11</v>
      </c>
      <c r="N4287" s="10">
        <f t="shared" si="4"/>
        <v>2</v>
      </c>
      <c r="O4287" s="10" t="str">
        <f t="array" ref="O4287">IFERROR(XLOOKUP(G4287,'Tipo de Carga'!A:A,'Tipo de Carga'!C:C))</f>
        <v>Diesel</v>
      </c>
    </row>
    <row r="4288">
      <c r="A4288" s="16">
        <v>1774.0</v>
      </c>
      <c r="B4288" s="10" t="str">
        <f t="array" ref="B4288">IFERROR(XLOOKUP(A4288,'Asignacion Feb'!A:A,'Asignacion Feb'!C:C))</f>
        <v>Out</v>
      </c>
      <c r="C4288" s="10" t="str">
        <f t="array" ref="C4288">IFERROR(XLOOKUP(A4288,'Asignacion Feb'!A:A,'Asignacion Feb'!B:B))</f>
        <v>AF</v>
      </c>
      <c r="D4288" s="28">
        <v>45699.0</v>
      </c>
      <c r="E4288" s="16" t="s">
        <v>397</v>
      </c>
      <c r="F4288" s="10" t="str">
        <f t="array" ref="F4288">IFERROR(XLOOKUP(E4288,Operadores!A:A,Operadores!B:B))</f>
        <v>CASSA</v>
      </c>
      <c r="G4288" s="16" t="s">
        <v>83</v>
      </c>
      <c r="H4288" s="13">
        <v>19.7204</v>
      </c>
      <c r="I4288" s="18">
        <v>485.0</v>
      </c>
      <c r="J4288" s="15">
        <f t="shared" si="5"/>
        <v>9564.394</v>
      </c>
      <c r="K4288" s="10" t="str">
        <f t="array" ref="K4288">IFERROR(XLOOKUP(G4288,'Tipo de Carga'!A:A,'Tipo de Carga'!B:B))</f>
        <v>Autoabasto</v>
      </c>
      <c r="L4288" s="10">
        <f t="shared" si="2"/>
        <v>7</v>
      </c>
      <c r="M4288" s="10">
        <f t="shared" si="3"/>
        <v>11</v>
      </c>
      <c r="N4288" s="10">
        <f t="shared" si="4"/>
        <v>2</v>
      </c>
      <c r="O4288" s="10" t="str">
        <f t="array" ref="O4288">IFERROR(XLOOKUP(G4288,'Tipo de Carga'!A:A,'Tipo de Carga'!C:C))</f>
        <v>Diesel</v>
      </c>
    </row>
    <row r="4289">
      <c r="A4289" s="16">
        <v>2074.0</v>
      </c>
      <c r="B4289" s="10" t="str">
        <f t="array" ref="B4289">IFERROR(XLOOKUP(A4289,'Asignacion Feb'!A:A,'Asignacion Feb'!C:C))</f>
        <v>Available EC-06</v>
      </c>
      <c r="C4289" s="10" t="str">
        <f t="array" ref="C4289">IFERROR(XLOOKUP(A4289,'Asignacion Feb'!A:A,'Asignacion Feb'!B:B))</f>
        <v>EC-06</v>
      </c>
      <c r="D4289" s="28">
        <v>45699.0</v>
      </c>
      <c r="E4289" s="16" t="s">
        <v>157</v>
      </c>
      <c r="F4289" s="10" t="str">
        <f t="array" ref="F4289">IFERROR(XLOOKUP(E4289,Operadores!A:A,Operadores!B:B))</f>
        <v>FLOJOS02</v>
      </c>
      <c r="G4289" s="16" t="s">
        <v>83</v>
      </c>
      <c r="H4289" s="13">
        <v>19.7204</v>
      </c>
      <c r="I4289" s="18">
        <v>423.0</v>
      </c>
      <c r="J4289" s="15">
        <f t="shared" si="5"/>
        <v>8341.7292</v>
      </c>
      <c r="K4289" s="10" t="str">
        <f t="array" ref="K4289">IFERROR(XLOOKUP(G4289,'Tipo de Carga'!A:A,'Tipo de Carga'!B:B))</f>
        <v>Autoabasto</v>
      </c>
      <c r="L4289" s="10">
        <f t="shared" si="2"/>
        <v>7</v>
      </c>
      <c r="M4289" s="10">
        <f t="shared" si="3"/>
        <v>11</v>
      </c>
      <c r="N4289" s="10">
        <f t="shared" si="4"/>
        <v>2</v>
      </c>
      <c r="O4289" s="10" t="str">
        <f t="array" ref="O4289">IFERROR(XLOOKUP(G4289,'Tipo de Carga'!A:A,'Tipo de Carga'!C:C))</f>
        <v>Diesel</v>
      </c>
    </row>
    <row r="4290">
      <c r="A4290" s="16">
        <v>1933.0</v>
      </c>
      <c r="B4290" s="10" t="str">
        <f t="array" ref="B4290">IFERROR(XLOOKUP(A4290,'Asignacion Feb'!A:A,'Asignacion Feb'!C:C))</f>
        <v>Circuitos</v>
      </c>
      <c r="C4290" s="10" t="str">
        <f t="array" ref="C4290">IFERROR(XLOOKUP(A4290,'Asignacion Feb'!A:A,'Asignacion Feb'!B:B))</f>
        <v>EC-03</v>
      </c>
      <c r="D4290" s="28">
        <v>45699.0</v>
      </c>
      <c r="E4290" s="16" t="s">
        <v>87</v>
      </c>
      <c r="F4290" s="10" t="str">
        <f t="array" ref="F4290">IFERROR(XLOOKUP(E4290,Operadores!A:A,Operadores!B:B))</f>
        <v>OLIMAR01</v>
      </c>
      <c r="G4290" s="16" t="s">
        <v>86</v>
      </c>
      <c r="H4290" s="13">
        <v>19.81523</v>
      </c>
      <c r="I4290" s="18">
        <v>409.0</v>
      </c>
      <c r="J4290" s="15">
        <f t="shared" si="5"/>
        <v>8104.42907</v>
      </c>
      <c r="K4290" s="10" t="str">
        <f t="array" ref="K4290">IFERROR(XLOOKUP(G4290,'Tipo de Carga'!A:A,'Tipo de Carga'!B:B))</f>
        <v>Autoabasto</v>
      </c>
      <c r="L4290" s="10">
        <f t="shared" si="2"/>
        <v>7</v>
      </c>
      <c r="M4290" s="10">
        <f t="shared" si="3"/>
        <v>11</v>
      </c>
      <c r="N4290" s="10">
        <f t="shared" si="4"/>
        <v>2</v>
      </c>
      <c r="O4290" s="10" t="str">
        <f t="array" ref="O4290">IFERROR(XLOOKUP(G4290,'Tipo de Carga'!A:A,'Tipo de Carga'!C:C))</f>
        <v>Diesel</v>
      </c>
    </row>
    <row r="4291">
      <c r="A4291" s="16">
        <v>1855.0</v>
      </c>
      <c r="B4291" s="10" t="str">
        <f t="array" ref="B4291">IFERROR(XLOOKUP(A4291,'Asignacion Feb'!A:A,'Asignacion Feb'!C:C))</f>
        <v>Circuitos</v>
      </c>
      <c r="C4291" s="10" t="str">
        <f t="array" ref="C4291">IFERROR(XLOOKUP(A4291,'Asignacion Feb'!A:A,'Asignacion Feb'!B:B))</f>
        <v>EC-03</v>
      </c>
      <c r="D4291" s="28">
        <v>45699.0</v>
      </c>
      <c r="E4291" s="16" t="s">
        <v>62</v>
      </c>
      <c r="F4291" s="10" t="str">
        <f t="array" ref="F4291">IFERROR(XLOOKUP(E4291,Operadores!A:A,Operadores!B:B))</f>
        <v>REYPED</v>
      </c>
      <c r="G4291" s="16" t="s">
        <v>86</v>
      </c>
      <c r="H4291" s="13">
        <v>19.81523</v>
      </c>
      <c r="I4291" s="18">
        <v>655.0</v>
      </c>
      <c r="J4291" s="15">
        <f t="shared" si="5"/>
        <v>12978.97565</v>
      </c>
      <c r="K4291" s="10" t="str">
        <f t="array" ref="K4291">IFERROR(XLOOKUP(G4291,'Tipo de Carga'!A:A,'Tipo de Carga'!B:B))</f>
        <v>Autoabasto</v>
      </c>
      <c r="L4291" s="10">
        <f t="shared" si="2"/>
        <v>7</v>
      </c>
      <c r="M4291" s="10">
        <f t="shared" si="3"/>
        <v>11</v>
      </c>
      <c r="N4291" s="10">
        <f t="shared" si="4"/>
        <v>2</v>
      </c>
      <c r="O4291" s="10" t="str">
        <f t="array" ref="O4291">IFERROR(XLOOKUP(G4291,'Tipo de Carga'!A:A,'Tipo de Carga'!C:C))</f>
        <v>Diesel</v>
      </c>
    </row>
    <row r="4292">
      <c r="A4292" s="16">
        <v>1869.0</v>
      </c>
      <c r="B4292" s="10" t="str">
        <f t="array" ref="B4292">IFERROR(XLOOKUP(A4292,'Asignacion Feb'!A:A,'Asignacion Feb'!C:C))</f>
        <v>Circuitos</v>
      </c>
      <c r="C4292" s="10" t="str">
        <f t="array" ref="C4292">IFERROR(XLOOKUP(A4292,'Asignacion Feb'!A:A,'Asignacion Feb'!B:B))</f>
        <v>EC-03</v>
      </c>
      <c r="D4292" s="28">
        <v>45699.0</v>
      </c>
      <c r="E4292" s="16" t="s">
        <v>213</v>
      </c>
      <c r="F4292" s="10" t="str">
        <f t="array" ref="F4292">IFERROR(XLOOKUP(E4292,Operadores!A:A,Operadores!B:B))</f>
        <v>MERUBA</v>
      </c>
      <c r="G4292" s="16" t="s">
        <v>86</v>
      </c>
      <c r="H4292" s="13">
        <v>19.81523</v>
      </c>
      <c r="I4292" s="18">
        <v>350.0</v>
      </c>
      <c r="J4292" s="15">
        <f t="shared" si="5"/>
        <v>6935.3305</v>
      </c>
      <c r="K4292" s="10" t="str">
        <f t="array" ref="K4292">IFERROR(XLOOKUP(G4292,'Tipo de Carga'!A:A,'Tipo de Carga'!B:B))</f>
        <v>Autoabasto</v>
      </c>
      <c r="L4292" s="10">
        <f t="shared" si="2"/>
        <v>7</v>
      </c>
      <c r="M4292" s="10">
        <f t="shared" si="3"/>
        <v>11</v>
      </c>
      <c r="N4292" s="10">
        <f t="shared" si="4"/>
        <v>2</v>
      </c>
      <c r="O4292" s="10" t="str">
        <f t="array" ref="O4292">IFERROR(XLOOKUP(G4292,'Tipo de Carga'!A:A,'Tipo de Carga'!C:C))</f>
        <v>Diesel</v>
      </c>
    </row>
    <row r="4293">
      <c r="A4293" s="16">
        <v>1870.0</v>
      </c>
      <c r="B4293" s="10" t="str">
        <f t="array" ref="B4293">IFERROR(XLOOKUP(A4293,'Asignacion Feb'!A:A,'Asignacion Feb'!C:C))</f>
        <v>Circuitos</v>
      </c>
      <c r="C4293" s="10" t="str">
        <f t="array" ref="C4293">IFERROR(XLOOKUP(A4293,'Asignacion Feb'!A:A,'Asignacion Feb'!B:B))</f>
        <v>EC-03</v>
      </c>
      <c r="D4293" s="28">
        <v>45699.0</v>
      </c>
      <c r="E4293" s="16" t="s">
        <v>18</v>
      </c>
      <c r="F4293" s="10" t="str">
        <f t="array" ref="F4293">IFERROR(XLOOKUP(E4293,Operadores!A:A,Operadores!B:B))</f>
        <v>RIOFE</v>
      </c>
      <c r="G4293" s="16" t="s">
        <v>86</v>
      </c>
      <c r="H4293" s="13">
        <v>19.81523</v>
      </c>
      <c r="I4293" s="18">
        <v>810.0</v>
      </c>
      <c r="J4293" s="15">
        <f t="shared" si="5"/>
        <v>16050.3363</v>
      </c>
      <c r="K4293" s="10" t="str">
        <f t="array" ref="K4293">IFERROR(XLOOKUP(G4293,'Tipo de Carga'!A:A,'Tipo de Carga'!B:B))</f>
        <v>Autoabasto</v>
      </c>
      <c r="L4293" s="10">
        <f t="shared" si="2"/>
        <v>7</v>
      </c>
      <c r="M4293" s="10">
        <f t="shared" si="3"/>
        <v>11</v>
      </c>
      <c r="N4293" s="10">
        <f t="shared" si="4"/>
        <v>2</v>
      </c>
      <c r="O4293" s="10" t="str">
        <f t="array" ref="O4293">IFERROR(XLOOKUP(G4293,'Tipo de Carga'!A:A,'Tipo de Carga'!C:C))</f>
        <v>Diesel</v>
      </c>
    </row>
    <row r="4294">
      <c r="A4294" s="16">
        <v>2084.0</v>
      </c>
      <c r="B4294" s="10" t="str">
        <f t="array" ref="B4294">IFERROR(XLOOKUP(A4294,'Asignacion Feb'!A:A,'Asignacion Feb'!C:C))</f>
        <v>PISA Gdl</v>
      </c>
      <c r="C4294" s="10" t="str">
        <f t="array" ref="C4294">IFERROR(XLOOKUP(A4294,'Asignacion Feb'!A:A,'Asignacion Feb'!B:B))</f>
        <v>EC-06</v>
      </c>
      <c r="D4294" s="28">
        <v>45699.0</v>
      </c>
      <c r="E4294" s="16" t="s">
        <v>216</v>
      </c>
      <c r="F4294" s="10" t="str">
        <f t="array" ref="F4294">IFERROR(XLOOKUP(E4294,Operadores!A:A,Operadores!B:B))</f>
        <v>LOPEDU</v>
      </c>
      <c r="G4294" s="16" t="s">
        <v>86</v>
      </c>
      <c r="H4294" s="13">
        <v>19.81523</v>
      </c>
      <c r="I4294" s="18">
        <v>500.0</v>
      </c>
      <c r="J4294" s="15">
        <f t="shared" si="5"/>
        <v>9907.615</v>
      </c>
      <c r="K4294" s="10" t="str">
        <f t="array" ref="K4294">IFERROR(XLOOKUP(G4294,'Tipo de Carga'!A:A,'Tipo de Carga'!B:B))</f>
        <v>Autoabasto</v>
      </c>
      <c r="L4294" s="10">
        <f t="shared" si="2"/>
        <v>7</v>
      </c>
      <c r="M4294" s="10">
        <f t="shared" si="3"/>
        <v>11</v>
      </c>
      <c r="N4294" s="10">
        <f t="shared" si="4"/>
        <v>2</v>
      </c>
      <c r="O4294" s="10" t="str">
        <f t="array" ref="O4294">IFERROR(XLOOKUP(G4294,'Tipo de Carga'!A:A,'Tipo de Carga'!C:C))</f>
        <v>Diesel</v>
      </c>
    </row>
    <row r="4295">
      <c r="A4295" s="16">
        <v>1979.0</v>
      </c>
      <c r="B4295" s="10" t="str">
        <f t="array" ref="B4295">IFERROR(XLOOKUP(A4295,'Asignacion Feb'!A:A,'Asignacion Feb'!C:C))</f>
        <v>MeLi asignado SD</v>
      </c>
      <c r="C4295" s="10" t="str">
        <f t="array" ref="C4295">IFERROR(XLOOKUP(A4295,'Asignacion Feb'!A:A,'Asignacion Feb'!B:B))</f>
        <v>EC-05</v>
      </c>
      <c r="D4295" s="28">
        <v>45699.0</v>
      </c>
      <c r="E4295" s="16" t="s">
        <v>64</v>
      </c>
      <c r="F4295" s="10" t="str">
        <f t="array" ref="F4295">IFERROR(XLOOKUP(E4295,Operadores!A:A,Operadores!B:B))</f>
        <v>GARJUA04</v>
      </c>
      <c r="G4295" s="16" t="s">
        <v>33</v>
      </c>
      <c r="H4295" s="13">
        <v>19.29</v>
      </c>
      <c r="I4295" s="18">
        <v>524.0</v>
      </c>
      <c r="J4295" s="15">
        <f t="shared" si="5"/>
        <v>10107.96</v>
      </c>
      <c r="K4295" s="10" t="str">
        <f t="array" ref="K4295">IFERROR(XLOOKUP(G4295,'Tipo de Carga'!A:A,'Tipo de Carga'!B:B))</f>
        <v>Autoabasto</v>
      </c>
      <c r="L4295" s="10">
        <f t="shared" si="2"/>
        <v>7</v>
      </c>
      <c r="M4295" s="10">
        <f t="shared" si="3"/>
        <v>11</v>
      </c>
      <c r="N4295" s="10">
        <f t="shared" si="4"/>
        <v>2</v>
      </c>
      <c r="O4295" s="10" t="str">
        <f t="array" ref="O4295">IFERROR(XLOOKUP(G4295,'Tipo de Carga'!A:A,'Tipo de Carga'!C:C))</f>
        <v>Diesel</v>
      </c>
    </row>
    <row r="4296">
      <c r="A4296" s="16">
        <v>1851.0</v>
      </c>
      <c r="B4296" s="10" t="str">
        <f t="array" ref="B4296">IFERROR(XLOOKUP(A4296,'Asignacion Feb'!A:A,'Asignacion Feb'!C:C))</f>
        <v>Circuitos</v>
      </c>
      <c r="C4296" s="10" t="str">
        <f t="array" ref="C4296">IFERROR(XLOOKUP(A4296,'Asignacion Feb'!A:A,'Asignacion Feb'!B:B))</f>
        <v>EC-03</v>
      </c>
      <c r="D4296" s="28">
        <v>45699.0</v>
      </c>
      <c r="E4296" s="16" t="s">
        <v>36</v>
      </c>
      <c r="F4296" s="10" t="str">
        <f t="array" ref="F4296">IFERROR(XLOOKUP(E4296,Operadores!A:A,Operadores!B:B))</f>
        <v>ROJFEL</v>
      </c>
      <c r="G4296" s="16" t="s">
        <v>33</v>
      </c>
      <c r="H4296" s="13">
        <v>19.29</v>
      </c>
      <c r="I4296" s="18">
        <v>587.0</v>
      </c>
      <c r="J4296" s="15">
        <f t="shared" si="5"/>
        <v>11323.23</v>
      </c>
      <c r="K4296" s="10" t="str">
        <f t="array" ref="K4296">IFERROR(XLOOKUP(G4296,'Tipo de Carga'!A:A,'Tipo de Carga'!B:B))</f>
        <v>Autoabasto</v>
      </c>
      <c r="L4296" s="10">
        <f t="shared" si="2"/>
        <v>7</v>
      </c>
      <c r="M4296" s="10">
        <f t="shared" si="3"/>
        <v>11</v>
      </c>
      <c r="N4296" s="10">
        <f t="shared" si="4"/>
        <v>2</v>
      </c>
      <c r="O4296" s="10" t="str">
        <f t="array" ref="O4296">IFERROR(XLOOKUP(G4296,'Tipo de Carga'!A:A,'Tipo de Carga'!C:C))</f>
        <v>Diesel</v>
      </c>
    </row>
    <row r="4297">
      <c r="A4297" s="16">
        <v>1994.0</v>
      </c>
      <c r="B4297" s="10" t="str">
        <f t="array" ref="B4297">IFERROR(XLOOKUP(A4297,'Asignacion Feb'!A:A,'Asignacion Feb'!C:C))</f>
        <v>MeLi asignado SD</v>
      </c>
      <c r="C4297" s="10" t="str">
        <f t="array" ref="C4297">IFERROR(XLOOKUP(A4297,'Asignacion Feb'!A:A,'Asignacion Feb'!B:B))</f>
        <v>EC-05</v>
      </c>
      <c r="D4297" s="28">
        <v>45699.0</v>
      </c>
      <c r="E4297" s="16" t="s">
        <v>136</v>
      </c>
      <c r="F4297" s="10" t="str">
        <f t="array" ref="F4297">IFERROR(XLOOKUP(E4297,Operadores!A:A,Operadores!B:B))</f>
        <v>MENERNX</v>
      </c>
      <c r="G4297" s="16" t="s">
        <v>33</v>
      </c>
      <c r="H4297" s="13">
        <v>19.29</v>
      </c>
      <c r="I4297" s="18">
        <v>354.0</v>
      </c>
      <c r="J4297" s="15">
        <f t="shared" si="5"/>
        <v>6828.66</v>
      </c>
      <c r="K4297" s="10" t="str">
        <f t="array" ref="K4297">IFERROR(XLOOKUP(G4297,'Tipo de Carga'!A:A,'Tipo de Carga'!B:B))</f>
        <v>Autoabasto</v>
      </c>
      <c r="L4297" s="10">
        <f t="shared" si="2"/>
        <v>7</v>
      </c>
      <c r="M4297" s="10">
        <f t="shared" si="3"/>
        <v>11</v>
      </c>
      <c r="N4297" s="10">
        <f t="shared" si="4"/>
        <v>2</v>
      </c>
      <c r="O4297" s="10" t="str">
        <f t="array" ref="O4297">IFERROR(XLOOKUP(G4297,'Tipo de Carga'!A:A,'Tipo de Carga'!C:C))</f>
        <v>Diesel</v>
      </c>
    </row>
    <row r="4298">
      <c r="A4298" s="16">
        <v>1886.0</v>
      </c>
      <c r="B4298" s="10" t="str">
        <f t="array" ref="B4298">IFERROR(XLOOKUP(A4298,'Asignacion Feb'!A:A,'Asignacion Feb'!C:C))</f>
        <v>Circuitos</v>
      </c>
      <c r="C4298" s="10" t="str">
        <f t="array" ref="C4298">IFERROR(XLOOKUP(A4298,'Asignacion Feb'!A:A,'Asignacion Feb'!B:B))</f>
        <v>EC-03</v>
      </c>
      <c r="D4298" s="28">
        <v>45699.0</v>
      </c>
      <c r="E4298" s="16" t="s">
        <v>212</v>
      </c>
      <c r="F4298" s="10" t="str">
        <f t="array" ref="F4298">IFERROR(XLOOKUP(E4298,Operadores!A:A,Operadores!B:B))</f>
        <v>CORER</v>
      </c>
      <c r="G4298" s="16" t="s">
        <v>33</v>
      </c>
      <c r="H4298" s="13">
        <v>19.29</v>
      </c>
      <c r="I4298" s="18">
        <v>322.0</v>
      </c>
      <c r="J4298" s="15">
        <f t="shared" si="5"/>
        <v>6211.38</v>
      </c>
      <c r="K4298" s="10" t="str">
        <f t="array" ref="K4298">IFERROR(XLOOKUP(G4298,'Tipo de Carga'!A:A,'Tipo de Carga'!B:B))</f>
        <v>Autoabasto</v>
      </c>
      <c r="L4298" s="10">
        <f t="shared" si="2"/>
        <v>7</v>
      </c>
      <c r="M4298" s="10">
        <f t="shared" si="3"/>
        <v>11</v>
      </c>
      <c r="N4298" s="10">
        <f t="shared" si="4"/>
        <v>2</v>
      </c>
      <c r="O4298" s="10" t="str">
        <f t="array" ref="O4298">IFERROR(XLOOKUP(G4298,'Tipo de Carga'!A:A,'Tipo de Carga'!C:C))</f>
        <v>Diesel</v>
      </c>
    </row>
    <row r="4299">
      <c r="A4299" s="16">
        <v>1991.0</v>
      </c>
      <c r="B4299" s="10" t="str">
        <f t="array" ref="B4299">IFERROR(XLOOKUP(A4299,'Asignacion Feb'!A:A,'Asignacion Feb'!C:C))</f>
        <v>MeLi Dedicado Merida</v>
      </c>
      <c r="C4299" s="10" t="str">
        <f t="array" ref="C4299">IFERROR(XLOOKUP(A4299,'Asignacion Feb'!A:A,'Asignacion Feb'!B:B))</f>
        <v>EC-05</v>
      </c>
      <c r="D4299" s="28">
        <v>45699.0</v>
      </c>
      <c r="E4299" s="16" t="s">
        <v>165</v>
      </c>
      <c r="F4299" s="10" t="str">
        <f t="array" ref="F4299">IFERROR(XLOOKUP(E4299,Operadores!A:A,Operadores!B:B))</f>
        <v>RUEREN</v>
      </c>
      <c r="G4299" s="16" t="s">
        <v>39</v>
      </c>
      <c r="H4299" s="13">
        <v>20.4273</v>
      </c>
      <c r="I4299" s="18">
        <v>230.0</v>
      </c>
      <c r="J4299" s="15">
        <f t="shared" si="5"/>
        <v>4698.279</v>
      </c>
      <c r="K4299" s="10" t="str">
        <f t="array" ref="K4299">IFERROR(XLOOKUP(G4299,'Tipo de Carga'!A:A,'Tipo de Carga'!B:B))</f>
        <v>Autoabasto</v>
      </c>
      <c r="L4299" s="10">
        <f t="shared" si="2"/>
        <v>7</v>
      </c>
      <c r="M4299" s="10">
        <f t="shared" si="3"/>
        <v>11</v>
      </c>
      <c r="N4299" s="10">
        <f t="shared" si="4"/>
        <v>2</v>
      </c>
      <c r="O4299" s="10" t="str">
        <f t="array" ref="O4299">IFERROR(XLOOKUP(G4299,'Tipo de Carga'!A:A,'Tipo de Carga'!C:C))</f>
        <v>Diesel</v>
      </c>
    </row>
    <row r="4300">
      <c r="A4300" s="16">
        <v>2009.0</v>
      </c>
      <c r="B4300" s="10" t="str">
        <f t="array" ref="B4300">IFERROR(XLOOKUP(A4300,'Asignacion Feb'!A:A,'Asignacion Feb'!C:C))</f>
        <v>MeLi Dedicado Merida</v>
      </c>
      <c r="C4300" s="10" t="str">
        <f t="array" ref="C4300">IFERROR(XLOOKUP(A4300,'Asignacion Feb'!A:A,'Asignacion Feb'!B:B))</f>
        <v>EC-05</v>
      </c>
      <c r="D4300" s="28">
        <v>45699.0</v>
      </c>
      <c r="E4300" s="16" t="s">
        <v>166</v>
      </c>
      <c r="F4300" s="10" t="str">
        <f t="array" ref="F4300">IFERROR(XLOOKUP(E4300,Operadores!A:A,Operadores!B:B))</f>
        <v>GONCAR01</v>
      </c>
      <c r="G4300" s="16" t="s">
        <v>39</v>
      </c>
      <c r="H4300" s="13">
        <v>20.4273</v>
      </c>
      <c r="I4300" s="18">
        <v>213.0</v>
      </c>
      <c r="J4300" s="15">
        <f t="shared" si="5"/>
        <v>4351.0149</v>
      </c>
      <c r="K4300" s="10" t="str">
        <f t="array" ref="K4300">IFERROR(XLOOKUP(G4300,'Tipo de Carga'!A:A,'Tipo de Carga'!B:B))</f>
        <v>Autoabasto</v>
      </c>
      <c r="L4300" s="10">
        <f t="shared" si="2"/>
        <v>7</v>
      </c>
      <c r="M4300" s="10">
        <f t="shared" si="3"/>
        <v>11</v>
      </c>
      <c r="N4300" s="10">
        <f t="shared" si="4"/>
        <v>2</v>
      </c>
      <c r="O4300" s="10" t="str">
        <f t="array" ref="O4300">IFERROR(XLOOKUP(G4300,'Tipo de Carga'!A:A,'Tipo de Carga'!C:C))</f>
        <v>Diesel</v>
      </c>
    </row>
    <row r="4301">
      <c r="A4301" s="16">
        <v>1902.0</v>
      </c>
      <c r="B4301" s="10" t="str">
        <f t="array" ref="B4301">IFERROR(XLOOKUP(A4301,'Asignacion Feb'!A:A,'Asignacion Feb'!C:C))</f>
        <v>Pipas</v>
      </c>
      <c r="C4301" s="10" t="str">
        <f t="array" ref="C4301">IFERROR(XLOOKUP(A4301,'Asignacion Feb'!A:A,'Asignacion Feb'!B:B))</f>
        <v>EC-02</v>
      </c>
      <c r="D4301" s="28">
        <v>45699.0</v>
      </c>
      <c r="E4301" s="16" t="s">
        <v>319</v>
      </c>
      <c r="F4301" s="10" t="str">
        <f t="array" ref="F4301">IFERROR(XLOOKUP(E4301,Operadores!A:A,Operadores!B:B))</f>
        <v>GONAA</v>
      </c>
      <c r="G4301" s="16" t="s">
        <v>39</v>
      </c>
      <c r="H4301" s="13">
        <v>20.4273</v>
      </c>
      <c r="I4301" s="18">
        <v>300.0</v>
      </c>
      <c r="J4301" s="15">
        <f t="shared" si="5"/>
        <v>6128.19</v>
      </c>
      <c r="K4301" s="10" t="str">
        <f t="array" ref="K4301">IFERROR(XLOOKUP(G4301,'Tipo de Carga'!A:A,'Tipo de Carga'!B:B))</f>
        <v>Autoabasto</v>
      </c>
      <c r="L4301" s="10">
        <f t="shared" si="2"/>
        <v>7</v>
      </c>
      <c r="M4301" s="10">
        <f t="shared" si="3"/>
        <v>11</v>
      </c>
      <c r="N4301" s="10">
        <f t="shared" si="4"/>
        <v>2</v>
      </c>
      <c r="O4301" s="10" t="str">
        <f t="array" ref="O4301">IFERROR(XLOOKUP(G4301,'Tipo de Carga'!A:A,'Tipo de Carga'!C:C))</f>
        <v>Diesel</v>
      </c>
    </row>
    <row r="4302">
      <c r="A4302" s="16">
        <v>1897.0</v>
      </c>
      <c r="B4302" s="10" t="str">
        <f t="array" ref="B4302">IFERROR(XLOOKUP(A4302,'Asignacion Feb'!A:A,'Asignacion Feb'!C:C))</f>
        <v>Full Liver</v>
      </c>
      <c r="C4302" s="10" t="str">
        <f t="array" ref="C4302">IFERROR(XLOOKUP(A4302,'Asignacion Feb'!A:A,'Asignacion Feb'!B:B))</f>
        <v>EC-01</v>
      </c>
      <c r="D4302" s="28">
        <v>45699.0</v>
      </c>
      <c r="E4302" s="16" t="s">
        <v>21</v>
      </c>
      <c r="F4302" s="10" t="str">
        <f t="array" ref="F4302">IFERROR(XLOOKUP(E4302,Operadores!A:A,Operadores!B:B))</f>
        <v>RODAR</v>
      </c>
      <c r="G4302" s="16" t="s">
        <v>39</v>
      </c>
      <c r="H4302" s="13">
        <v>20.4273</v>
      </c>
      <c r="I4302" s="18">
        <v>618.0</v>
      </c>
      <c r="J4302" s="15">
        <f t="shared" si="5"/>
        <v>12624.0714</v>
      </c>
      <c r="K4302" s="10" t="str">
        <f t="array" ref="K4302">IFERROR(XLOOKUP(G4302,'Tipo de Carga'!A:A,'Tipo de Carga'!B:B))</f>
        <v>Autoabasto</v>
      </c>
      <c r="L4302" s="10">
        <f t="shared" si="2"/>
        <v>7</v>
      </c>
      <c r="M4302" s="10">
        <f t="shared" si="3"/>
        <v>11</v>
      </c>
      <c r="N4302" s="10">
        <f t="shared" si="4"/>
        <v>2</v>
      </c>
      <c r="O4302" s="10" t="str">
        <f t="array" ref="O4302">IFERROR(XLOOKUP(G4302,'Tipo de Carga'!A:A,'Tipo de Carga'!C:C))</f>
        <v>Diesel</v>
      </c>
    </row>
    <row r="4303">
      <c r="A4303" s="16">
        <v>1765.0</v>
      </c>
      <c r="B4303" s="10" t="str">
        <f t="array" ref="B4303">IFERROR(XLOOKUP(A4303,'Asignacion Feb'!A:A,'Asignacion Feb'!C:C))</f>
        <v>Hisense</v>
      </c>
      <c r="C4303" s="10" t="str">
        <f t="array" ref="C4303">IFERROR(XLOOKUP(A4303,'Asignacion Feb'!A:A,'Asignacion Feb'!B:B))</f>
        <v>EC-02</v>
      </c>
      <c r="D4303" s="28">
        <v>45699.0</v>
      </c>
      <c r="E4303" s="16" t="s">
        <v>358</v>
      </c>
      <c r="F4303" s="10" t="str">
        <f t="array" ref="F4303">IFERROR(XLOOKUP(E4303,Operadores!A:A,Operadores!B:B))</f>
        <v>CUAALV</v>
      </c>
      <c r="G4303" s="16" t="s">
        <v>39</v>
      </c>
      <c r="H4303" s="13">
        <v>20.4273</v>
      </c>
      <c r="I4303" s="18">
        <v>415.0</v>
      </c>
      <c r="J4303" s="15">
        <f t="shared" si="5"/>
        <v>8477.3295</v>
      </c>
      <c r="K4303" s="10" t="str">
        <f t="array" ref="K4303">IFERROR(XLOOKUP(G4303,'Tipo de Carga'!A:A,'Tipo de Carga'!B:B))</f>
        <v>Autoabasto</v>
      </c>
      <c r="L4303" s="10">
        <f t="shared" si="2"/>
        <v>7</v>
      </c>
      <c r="M4303" s="10">
        <f t="shared" si="3"/>
        <v>11</v>
      </c>
      <c r="N4303" s="10">
        <f t="shared" si="4"/>
        <v>2</v>
      </c>
      <c r="O4303" s="10" t="str">
        <f t="array" ref="O4303">IFERROR(XLOOKUP(G4303,'Tipo de Carga'!A:A,'Tipo de Carga'!C:C))</f>
        <v>Diesel</v>
      </c>
    </row>
    <row r="4304">
      <c r="A4304" s="16">
        <v>2015.0</v>
      </c>
      <c r="B4304" s="10" t="str">
        <f t="array" ref="B4304">IFERROR(XLOOKUP(A4304,'Asignacion Feb'!A:A,'Asignacion Feb'!C:C))</f>
        <v>MeLi asignado SD</v>
      </c>
      <c r="C4304" s="10" t="str">
        <f t="array" ref="C4304">IFERROR(XLOOKUP(A4304,'Asignacion Feb'!A:A,'Asignacion Feb'!B:B))</f>
        <v>EC-05</v>
      </c>
      <c r="D4304" s="28">
        <v>45699.0</v>
      </c>
      <c r="E4304" s="16" t="s">
        <v>174</v>
      </c>
      <c r="F4304" s="10" t="str">
        <f t="array" ref="F4304">IFERROR(XLOOKUP(E4304,Operadores!A:A,Operadores!B:B))</f>
        <v>BENOSC</v>
      </c>
      <c r="G4304" s="16" t="s">
        <v>39</v>
      </c>
      <c r="H4304" s="13">
        <v>20.4273</v>
      </c>
      <c r="I4304" s="18">
        <v>242.0</v>
      </c>
      <c r="J4304" s="15">
        <f t="shared" si="5"/>
        <v>4943.4066</v>
      </c>
      <c r="K4304" s="10" t="str">
        <f t="array" ref="K4304">IFERROR(XLOOKUP(G4304,'Tipo de Carga'!A:A,'Tipo de Carga'!B:B))</f>
        <v>Autoabasto</v>
      </c>
      <c r="L4304" s="10">
        <f t="shared" si="2"/>
        <v>7</v>
      </c>
      <c r="M4304" s="10">
        <f t="shared" si="3"/>
        <v>11</v>
      </c>
      <c r="N4304" s="10">
        <f t="shared" si="4"/>
        <v>2</v>
      </c>
      <c r="O4304" s="10" t="str">
        <f t="array" ref="O4304">IFERROR(XLOOKUP(G4304,'Tipo de Carga'!A:A,'Tipo de Carga'!C:C))</f>
        <v>Diesel</v>
      </c>
    </row>
    <row r="4305">
      <c r="A4305" s="16">
        <v>1770.0</v>
      </c>
      <c r="B4305" s="10" t="str">
        <f t="array" ref="B4305">IFERROR(XLOOKUP(A4305,'Asignacion Feb'!A:A,'Asignacion Feb'!C:C))</f>
        <v>Wm Sencillo</v>
      </c>
      <c r="C4305" s="10" t="str">
        <f t="array" ref="C4305">IFERROR(XLOOKUP(A4305,'Asignacion Feb'!A:A,'Asignacion Feb'!B:B))</f>
        <v>EC-08</v>
      </c>
      <c r="D4305" s="28">
        <v>45699.0</v>
      </c>
      <c r="E4305" s="16" t="s">
        <v>435</v>
      </c>
      <c r="F4305" s="10" t="str">
        <f t="array" ref="F4305">IFERROR(XLOOKUP(E4305,Operadores!A:A,Operadores!B:B))</f>
        <v>NUCRIG</v>
      </c>
      <c r="G4305" s="16" t="s">
        <v>39</v>
      </c>
      <c r="H4305" s="13">
        <v>20.4273</v>
      </c>
      <c r="I4305" s="18">
        <v>545.0</v>
      </c>
      <c r="J4305" s="15">
        <f t="shared" si="5"/>
        <v>11132.8785</v>
      </c>
      <c r="K4305" s="10" t="str">
        <f t="array" ref="K4305">IFERROR(XLOOKUP(G4305,'Tipo de Carga'!A:A,'Tipo de Carga'!B:B))</f>
        <v>Autoabasto</v>
      </c>
      <c r="L4305" s="10">
        <f t="shared" si="2"/>
        <v>7</v>
      </c>
      <c r="M4305" s="10">
        <f t="shared" si="3"/>
        <v>11</v>
      </c>
      <c r="N4305" s="10">
        <f t="shared" si="4"/>
        <v>2</v>
      </c>
      <c r="O4305" s="10" t="str">
        <f t="array" ref="O4305">IFERROR(XLOOKUP(G4305,'Tipo de Carga'!A:A,'Tipo de Carga'!C:C))</f>
        <v>Diesel</v>
      </c>
    </row>
    <row r="4306">
      <c r="A4306" s="16">
        <v>1738.0</v>
      </c>
      <c r="B4306" s="10" t="str">
        <f t="array" ref="B4306">IFERROR(XLOOKUP(A4306,'Asignacion Feb'!A:A,'Asignacion Feb'!C:C))</f>
        <v>Wm Full</v>
      </c>
      <c r="C4306" s="10" t="str">
        <f t="array" ref="C4306">IFERROR(XLOOKUP(A4306,'Asignacion Feb'!A:A,'Asignacion Feb'!B:B))</f>
        <v>EC-08</v>
      </c>
      <c r="D4306" s="28">
        <v>45699.0</v>
      </c>
      <c r="E4306" s="16" t="s">
        <v>262</v>
      </c>
      <c r="F4306" s="10" t="str">
        <f t="array" ref="F4306">IFERROR(XLOOKUP(E4306,Operadores!A:A,Operadores!B:B))</f>
        <v>HERMOI</v>
      </c>
      <c r="G4306" s="16" t="s">
        <v>39</v>
      </c>
      <c r="H4306" s="13">
        <v>20.4273</v>
      </c>
      <c r="I4306" s="18">
        <v>20.0</v>
      </c>
      <c r="J4306" s="15">
        <f t="shared" si="5"/>
        <v>408.546</v>
      </c>
      <c r="K4306" s="10" t="str">
        <f t="array" ref="K4306">IFERROR(XLOOKUP(G4306,'Tipo de Carga'!A:A,'Tipo de Carga'!B:B))</f>
        <v>Autoabasto</v>
      </c>
      <c r="L4306" s="10">
        <f t="shared" si="2"/>
        <v>7</v>
      </c>
      <c r="M4306" s="10">
        <f t="shared" si="3"/>
        <v>11</v>
      </c>
      <c r="N4306" s="10">
        <f t="shared" si="4"/>
        <v>2</v>
      </c>
      <c r="O4306" s="10" t="str">
        <f t="array" ref="O4306">IFERROR(XLOOKUP(G4306,'Tipo de Carga'!A:A,'Tipo de Carga'!C:C))</f>
        <v>Diesel</v>
      </c>
    </row>
    <row r="4307">
      <c r="A4307" s="16">
        <v>1758.0</v>
      </c>
      <c r="B4307" s="10" t="str">
        <f t="array" ref="B4307">IFERROR(XLOOKUP(A4307,'Asignacion Feb'!A:A,'Asignacion Feb'!C:C))</f>
        <v>Wm Full</v>
      </c>
      <c r="C4307" s="10" t="str">
        <f t="array" ref="C4307">IFERROR(XLOOKUP(A4307,'Asignacion Feb'!A:A,'Asignacion Feb'!B:B))</f>
        <v>EC-08</v>
      </c>
      <c r="D4307" s="28">
        <v>45699.0</v>
      </c>
      <c r="E4307" s="16" t="s">
        <v>172</v>
      </c>
      <c r="F4307" s="10" t="str">
        <f t="array" ref="F4307">IFERROR(XLOOKUP(E4307,Operadores!A:A,Operadores!B:B))</f>
        <v>VILJE</v>
      </c>
      <c r="G4307" s="16" t="s">
        <v>39</v>
      </c>
      <c r="H4307" s="13">
        <v>20.4273</v>
      </c>
      <c r="I4307" s="18">
        <v>393.0</v>
      </c>
      <c r="J4307" s="15">
        <f t="shared" si="5"/>
        <v>8027.9289</v>
      </c>
      <c r="K4307" s="10" t="str">
        <f t="array" ref="K4307">IFERROR(XLOOKUP(G4307,'Tipo de Carga'!A:A,'Tipo de Carga'!B:B))</f>
        <v>Autoabasto</v>
      </c>
      <c r="L4307" s="10">
        <f t="shared" si="2"/>
        <v>7</v>
      </c>
      <c r="M4307" s="10">
        <f t="shared" si="3"/>
        <v>11</v>
      </c>
      <c r="N4307" s="10">
        <f t="shared" si="4"/>
        <v>2</v>
      </c>
      <c r="O4307" s="10" t="str">
        <f t="array" ref="O4307">IFERROR(XLOOKUP(G4307,'Tipo de Carga'!A:A,'Tipo de Carga'!C:C))</f>
        <v>Diesel</v>
      </c>
    </row>
    <row r="4308">
      <c r="A4308" s="16">
        <v>2024.0</v>
      </c>
      <c r="B4308" s="10" t="str">
        <f t="array" ref="B4308">IFERROR(XLOOKUP(A4308,'Asignacion Feb'!A:A,'Asignacion Feb'!C:C))</f>
        <v>MeLi Dedicado Merida</v>
      </c>
      <c r="C4308" s="10" t="str">
        <f t="array" ref="C4308">IFERROR(XLOOKUP(A4308,'Asignacion Feb'!A:A,'Asignacion Feb'!B:B))</f>
        <v>EC-05</v>
      </c>
      <c r="D4308" s="28">
        <v>45699.0</v>
      </c>
      <c r="E4308" s="16" t="s">
        <v>113</v>
      </c>
      <c r="F4308" s="10" t="str">
        <f t="array" ref="F4308">IFERROR(XLOOKUP(E4308,Operadores!A:A,Operadores!B:B))</f>
        <v>DELJOS01</v>
      </c>
      <c r="G4308" s="16" t="s">
        <v>39</v>
      </c>
      <c r="H4308" s="13">
        <v>20.4273</v>
      </c>
      <c r="I4308" s="18">
        <v>355.0</v>
      </c>
      <c r="J4308" s="15">
        <f t="shared" si="5"/>
        <v>7251.6915</v>
      </c>
      <c r="K4308" s="10" t="str">
        <f t="array" ref="K4308">IFERROR(XLOOKUP(G4308,'Tipo de Carga'!A:A,'Tipo de Carga'!B:B))</f>
        <v>Autoabasto</v>
      </c>
      <c r="L4308" s="10">
        <f t="shared" si="2"/>
        <v>7</v>
      </c>
      <c r="M4308" s="10">
        <f t="shared" si="3"/>
        <v>11</v>
      </c>
      <c r="N4308" s="10">
        <f t="shared" si="4"/>
        <v>2</v>
      </c>
      <c r="O4308" s="10" t="str">
        <f t="array" ref="O4308">IFERROR(XLOOKUP(G4308,'Tipo de Carga'!A:A,'Tipo de Carga'!C:C))</f>
        <v>Diesel</v>
      </c>
    </row>
    <row r="4309">
      <c r="A4309" s="16">
        <v>1813.0</v>
      </c>
      <c r="B4309" s="10" t="str">
        <f t="array" ref="B4309">IFERROR(XLOOKUP(A4309,'Asignacion Feb'!A:A,'Asignacion Feb'!C:C))</f>
        <v>Wm Full</v>
      </c>
      <c r="C4309" s="10" t="str">
        <f t="array" ref="C4309">IFERROR(XLOOKUP(A4309,'Asignacion Feb'!A:A,'Asignacion Feb'!B:B))</f>
        <v>EC-08</v>
      </c>
      <c r="D4309" s="28">
        <v>45699.0</v>
      </c>
      <c r="E4309" s="16" t="s">
        <v>100</v>
      </c>
      <c r="F4309" s="10" t="str">
        <f t="array" ref="F4309">IFERROR(XLOOKUP(E4309,Operadores!A:A,Operadores!B:B))</f>
        <v>ALFEDI</v>
      </c>
      <c r="G4309" s="16" t="s">
        <v>39</v>
      </c>
      <c r="H4309" s="13">
        <v>20.4273</v>
      </c>
      <c r="I4309" s="18">
        <v>338.0</v>
      </c>
      <c r="J4309" s="15">
        <f t="shared" si="5"/>
        <v>6904.4274</v>
      </c>
      <c r="K4309" s="10" t="str">
        <f t="array" ref="K4309">IFERROR(XLOOKUP(G4309,'Tipo de Carga'!A:A,'Tipo de Carga'!B:B))</f>
        <v>Autoabasto</v>
      </c>
      <c r="L4309" s="10">
        <f t="shared" si="2"/>
        <v>7</v>
      </c>
      <c r="M4309" s="10">
        <f t="shared" si="3"/>
        <v>11</v>
      </c>
      <c r="N4309" s="10">
        <f t="shared" si="4"/>
        <v>2</v>
      </c>
      <c r="O4309" s="10" t="str">
        <f t="array" ref="O4309">IFERROR(XLOOKUP(G4309,'Tipo de Carga'!A:A,'Tipo de Carga'!C:C))</f>
        <v>Diesel</v>
      </c>
    </row>
    <row r="4310">
      <c r="A4310" s="16">
        <v>2005.0</v>
      </c>
      <c r="B4310" s="10" t="str">
        <f t="array" ref="B4310">IFERROR(XLOOKUP(A4310,'Asignacion Feb'!A:A,'Asignacion Feb'!C:C))</f>
        <v>MeLi Dedicado Merida</v>
      </c>
      <c r="C4310" s="10" t="str">
        <f t="array" ref="C4310">IFERROR(XLOOKUP(A4310,'Asignacion Feb'!A:A,'Asignacion Feb'!B:B))</f>
        <v>EC-05</v>
      </c>
      <c r="D4310" s="28">
        <v>45699.0</v>
      </c>
      <c r="E4310" s="16" t="s">
        <v>450</v>
      </c>
      <c r="F4310" s="10" t="str">
        <f t="array" ref="F4310">IFERROR(XLOOKUP(E4310,Operadores!A:A,Operadores!B:B))</f>
        <v>FLOVAL</v>
      </c>
      <c r="G4310" s="16" t="s">
        <v>39</v>
      </c>
      <c r="H4310" s="13">
        <v>20.4273</v>
      </c>
      <c r="I4310" s="18">
        <v>260.0</v>
      </c>
      <c r="J4310" s="15">
        <f t="shared" si="5"/>
        <v>5311.098</v>
      </c>
      <c r="K4310" s="10" t="str">
        <f t="array" ref="K4310">IFERROR(XLOOKUP(G4310,'Tipo de Carga'!A:A,'Tipo de Carga'!B:B))</f>
        <v>Autoabasto</v>
      </c>
      <c r="L4310" s="10">
        <f t="shared" si="2"/>
        <v>7</v>
      </c>
      <c r="M4310" s="10">
        <f t="shared" si="3"/>
        <v>11</v>
      </c>
      <c r="N4310" s="10">
        <f t="shared" si="4"/>
        <v>2</v>
      </c>
      <c r="O4310" s="10" t="str">
        <f t="array" ref="O4310">IFERROR(XLOOKUP(G4310,'Tipo de Carga'!A:A,'Tipo de Carga'!C:C))</f>
        <v>Diesel</v>
      </c>
    </row>
    <row r="4311">
      <c r="A4311" s="16">
        <v>1705.0</v>
      </c>
      <c r="B4311" s="10" t="str">
        <f t="array" ref="B4311">IFERROR(XLOOKUP(A4311,'Asignacion Feb'!A:A,'Asignacion Feb'!C:C))</f>
        <v>Wm Full</v>
      </c>
      <c r="C4311" s="10" t="str">
        <f t="array" ref="C4311">IFERROR(XLOOKUP(A4311,'Asignacion Feb'!A:A,'Asignacion Feb'!B:B))</f>
        <v>EC-08</v>
      </c>
      <c r="D4311" s="28">
        <v>45699.0</v>
      </c>
      <c r="E4311" s="16" t="s">
        <v>348</v>
      </c>
      <c r="F4311" s="10" t="str">
        <f t="array" ref="F4311">IFERROR(XLOOKUP(E4311,Operadores!A:A,Operadores!B:B))</f>
        <v>PERVIC</v>
      </c>
      <c r="G4311" s="16" t="s">
        <v>39</v>
      </c>
      <c r="H4311" s="13">
        <v>20.4273</v>
      </c>
      <c r="I4311" s="18">
        <v>378.0</v>
      </c>
      <c r="J4311" s="15">
        <f t="shared" si="5"/>
        <v>7721.5194</v>
      </c>
      <c r="K4311" s="10" t="str">
        <f t="array" ref="K4311">IFERROR(XLOOKUP(G4311,'Tipo de Carga'!A:A,'Tipo de Carga'!B:B))</f>
        <v>Autoabasto</v>
      </c>
      <c r="L4311" s="10">
        <f t="shared" si="2"/>
        <v>7</v>
      </c>
      <c r="M4311" s="10">
        <f t="shared" si="3"/>
        <v>11</v>
      </c>
      <c r="N4311" s="10">
        <f t="shared" si="4"/>
        <v>2</v>
      </c>
      <c r="O4311" s="10" t="str">
        <f t="array" ref="O4311">IFERROR(XLOOKUP(G4311,'Tipo de Carga'!A:A,'Tipo de Carga'!C:C))</f>
        <v>Diesel</v>
      </c>
    </row>
    <row r="4312">
      <c r="A4312" s="16">
        <v>1729.0</v>
      </c>
      <c r="B4312" s="10" t="str">
        <f t="array" ref="B4312">IFERROR(XLOOKUP(A4312,'Asignacion Feb'!A:A,'Asignacion Feb'!C:C))</f>
        <v>Wm Full</v>
      </c>
      <c r="C4312" s="10" t="str">
        <f t="array" ref="C4312">IFERROR(XLOOKUP(A4312,'Asignacion Feb'!A:A,'Asignacion Feb'!B:B))</f>
        <v>EC-08</v>
      </c>
      <c r="D4312" s="28">
        <v>45699.0</v>
      </c>
      <c r="E4312" s="16" t="s">
        <v>220</v>
      </c>
      <c r="F4312" s="10" t="str">
        <f t="array" ref="F4312">IFERROR(XLOOKUP(E4312,Operadores!A:A,Operadores!B:B))</f>
        <v>CAMJU01</v>
      </c>
      <c r="G4312" s="16" t="s">
        <v>39</v>
      </c>
      <c r="H4312" s="13">
        <v>20.4273</v>
      </c>
      <c r="I4312" s="18">
        <v>387.0</v>
      </c>
      <c r="J4312" s="15">
        <f t="shared" si="5"/>
        <v>7905.3651</v>
      </c>
      <c r="K4312" s="10" t="str">
        <f t="array" ref="K4312">IFERROR(XLOOKUP(G4312,'Tipo de Carga'!A:A,'Tipo de Carga'!B:B))</f>
        <v>Autoabasto</v>
      </c>
      <c r="L4312" s="10">
        <f t="shared" si="2"/>
        <v>7</v>
      </c>
      <c r="M4312" s="10">
        <f t="shared" si="3"/>
        <v>11</v>
      </c>
      <c r="N4312" s="10">
        <f t="shared" si="4"/>
        <v>2</v>
      </c>
      <c r="O4312" s="10" t="str">
        <f t="array" ref="O4312">IFERROR(XLOOKUP(G4312,'Tipo de Carga'!A:A,'Tipo de Carga'!C:C))</f>
        <v>Diesel</v>
      </c>
    </row>
    <row r="4313">
      <c r="A4313" s="16">
        <v>1820.0</v>
      </c>
      <c r="B4313" s="10" t="str">
        <f t="array" ref="B4313">IFERROR(XLOOKUP(A4313,'Asignacion Feb'!A:A,'Asignacion Feb'!C:C))</f>
        <v>Wm Full</v>
      </c>
      <c r="C4313" s="10" t="str">
        <f t="array" ref="C4313">IFERROR(XLOOKUP(A4313,'Asignacion Feb'!A:A,'Asignacion Feb'!B:B))</f>
        <v>EC-08</v>
      </c>
      <c r="D4313" s="28">
        <v>45699.0</v>
      </c>
      <c r="E4313" s="16" t="s">
        <v>167</v>
      </c>
      <c r="F4313" s="10" t="str">
        <f t="array" ref="F4313">IFERROR(XLOOKUP(E4313,Operadores!A:A,Operadores!B:B))</f>
        <v>CAMVI01</v>
      </c>
      <c r="G4313" s="16" t="s">
        <v>39</v>
      </c>
      <c r="H4313" s="13">
        <v>20.4273</v>
      </c>
      <c r="I4313" s="18">
        <v>407.0</v>
      </c>
      <c r="J4313" s="15">
        <f t="shared" si="5"/>
        <v>8313.9111</v>
      </c>
      <c r="K4313" s="10" t="str">
        <f t="array" ref="K4313">IFERROR(XLOOKUP(G4313,'Tipo de Carga'!A:A,'Tipo de Carga'!B:B))</f>
        <v>Autoabasto</v>
      </c>
      <c r="L4313" s="10">
        <f t="shared" si="2"/>
        <v>7</v>
      </c>
      <c r="M4313" s="10">
        <f t="shared" si="3"/>
        <v>11</v>
      </c>
      <c r="N4313" s="10">
        <f t="shared" si="4"/>
        <v>2</v>
      </c>
      <c r="O4313" s="10" t="str">
        <f t="array" ref="O4313">IFERROR(XLOOKUP(G4313,'Tipo de Carga'!A:A,'Tipo de Carga'!C:C))</f>
        <v>Diesel</v>
      </c>
    </row>
    <row r="4314">
      <c r="A4314" s="16">
        <v>1738.0</v>
      </c>
      <c r="B4314" s="10" t="str">
        <f t="array" ref="B4314">IFERROR(XLOOKUP(A4314,'Asignacion Feb'!A:A,'Asignacion Feb'!C:C))</f>
        <v>Wm Full</v>
      </c>
      <c r="C4314" s="10" t="str">
        <f t="array" ref="C4314">IFERROR(XLOOKUP(A4314,'Asignacion Feb'!A:A,'Asignacion Feb'!B:B))</f>
        <v>EC-08</v>
      </c>
      <c r="D4314" s="28">
        <v>45699.0</v>
      </c>
      <c r="E4314" s="16" t="s">
        <v>262</v>
      </c>
      <c r="F4314" s="10" t="str">
        <f t="array" ref="F4314">IFERROR(XLOOKUP(E4314,Operadores!A:A,Operadores!B:B))</f>
        <v>HERMOI</v>
      </c>
      <c r="G4314" s="16" t="s">
        <v>39</v>
      </c>
      <c r="H4314" s="13">
        <v>20.4273</v>
      </c>
      <c r="I4314" s="18">
        <v>369.0</v>
      </c>
      <c r="J4314" s="15">
        <f t="shared" si="5"/>
        <v>7537.6737</v>
      </c>
      <c r="K4314" s="10" t="str">
        <f t="array" ref="K4314">IFERROR(XLOOKUP(G4314,'Tipo de Carga'!A:A,'Tipo de Carga'!B:B))</f>
        <v>Autoabasto</v>
      </c>
      <c r="L4314" s="10">
        <f t="shared" si="2"/>
        <v>7</v>
      </c>
      <c r="M4314" s="10">
        <f t="shared" si="3"/>
        <v>11</v>
      </c>
      <c r="N4314" s="10">
        <f t="shared" si="4"/>
        <v>2</v>
      </c>
      <c r="O4314" s="10" t="str">
        <f t="array" ref="O4314">IFERROR(XLOOKUP(G4314,'Tipo de Carga'!A:A,'Tipo de Carga'!C:C))</f>
        <v>Diesel</v>
      </c>
    </row>
    <row r="4315">
      <c r="A4315" s="16">
        <v>1730.0</v>
      </c>
      <c r="B4315" s="10" t="str">
        <f t="array" ref="B4315">IFERROR(XLOOKUP(A4315,'Asignacion Feb'!A:A,'Asignacion Feb'!C:C))</f>
        <v>Wm Full</v>
      </c>
      <c r="C4315" s="10" t="str">
        <f t="array" ref="C4315">IFERROR(XLOOKUP(A4315,'Asignacion Feb'!A:A,'Asignacion Feb'!B:B))</f>
        <v>EC-08</v>
      </c>
      <c r="D4315" s="28">
        <v>45699.0</v>
      </c>
      <c r="E4315" s="16" t="s">
        <v>219</v>
      </c>
      <c r="F4315" s="10" t="str">
        <f t="array" ref="F4315">IFERROR(XLOOKUP(E4315,Operadores!A:A,Operadores!B:B))</f>
        <v>LOPERI</v>
      </c>
      <c r="G4315" s="16" t="s">
        <v>39</v>
      </c>
      <c r="H4315" s="13">
        <v>20.4273</v>
      </c>
      <c r="I4315" s="18">
        <v>449.0</v>
      </c>
      <c r="J4315" s="15">
        <f t="shared" si="5"/>
        <v>9171.8577</v>
      </c>
      <c r="K4315" s="10" t="str">
        <f t="array" ref="K4315">IFERROR(XLOOKUP(G4315,'Tipo de Carga'!A:A,'Tipo de Carga'!B:B))</f>
        <v>Autoabasto</v>
      </c>
      <c r="L4315" s="10">
        <f t="shared" si="2"/>
        <v>7</v>
      </c>
      <c r="M4315" s="10">
        <f t="shared" si="3"/>
        <v>11</v>
      </c>
      <c r="N4315" s="10">
        <f t="shared" si="4"/>
        <v>2</v>
      </c>
      <c r="O4315" s="10" t="str">
        <f t="array" ref="O4315">IFERROR(XLOOKUP(G4315,'Tipo de Carga'!A:A,'Tipo de Carga'!C:C))</f>
        <v>Diesel</v>
      </c>
    </row>
    <row r="4316">
      <c r="A4316" s="16">
        <v>1939.0</v>
      </c>
      <c r="B4316" s="10" t="str">
        <f t="array" ref="B4316">IFERROR(XLOOKUP(A4316,'Asignacion Feb'!A:A,'Asignacion Feb'!C:C))</f>
        <v>Full Liver</v>
      </c>
      <c r="C4316" s="10" t="str">
        <f t="array" ref="C4316">IFERROR(XLOOKUP(A4316,'Asignacion Feb'!A:A,'Asignacion Feb'!B:B))</f>
        <v>EC-01</v>
      </c>
      <c r="D4316" s="28">
        <v>45699.0</v>
      </c>
      <c r="E4316" s="16" t="s">
        <v>116</v>
      </c>
      <c r="F4316" s="10" t="str">
        <f t="array" ref="F4316">IFERROR(XLOOKUP(E4316,Operadores!A:A,Operadores!B:B))</f>
        <v>TORBR01</v>
      </c>
      <c r="G4316" s="16" t="s">
        <v>39</v>
      </c>
      <c r="H4316" s="13">
        <v>20.4273</v>
      </c>
      <c r="I4316" s="18">
        <v>260.0</v>
      </c>
      <c r="J4316" s="15">
        <f t="shared" si="5"/>
        <v>5311.098</v>
      </c>
      <c r="K4316" s="10" t="str">
        <f t="array" ref="K4316">IFERROR(XLOOKUP(G4316,'Tipo de Carga'!A:A,'Tipo de Carga'!B:B))</f>
        <v>Autoabasto</v>
      </c>
      <c r="L4316" s="10">
        <f t="shared" si="2"/>
        <v>7</v>
      </c>
      <c r="M4316" s="10">
        <f t="shared" si="3"/>
        <v>11</v>
      </c>
      <c r="N4316" s="10">
        <f t="shared" si="4"/>
        <v>2</v>
      </c>
      <c r="O4316" s="10" t="str">
        <f t="array" ref="O4316">IFERROR(XLOOKUP(G4316,'Tipo de Carga'!A:A,'Tipo de Carga'!C:C))</f>
        <v>Diesel</v>
      </c>
    </row>
    <row r="4317">
      <c r="A4317" s="16">
        <v>1824.0</v>
      </c>
      <c r="B4317" s="10" t="str">
        <f t="array" ref="B4317">IFERROR(XLOOKUP(A4317,'Asignacion Feb'!A:A,'Asignacion Feb'!C:C))</f>
        <v>Wm Full</v>
      </c>
      <c r="C4317" s="10" t="str">
        <f t="array" ref="C4317">IFERROR(XLOOKUP(A4317,'Asignacion Feb'!A:A,'Asignacion Feb'!B:B))</f>
        <v>EC-08</v>
      </c>
      <c r="D4317" s="28">
        <v>45699.0</v>
      </c>
      <c r="E4317" s="16" t="s">
        <v>285</v>
      </c>
      <c r="F4317" s="10" t="str">
        <f t="array" ref="F4317">IFERROR(XLOOKUP(E4317,Operadores!A:A,Operadores!B:B))</f>
        <v>MENJUA01</v>
      </c>
      <c r="G4317" s="16" t="s">
        <v>39</v>
      </c>
      <c r="H4317" s="13">
        <v>20.4273</v>
      </c>
      <c r="I4317" s="18">
        <v>80.0</v>
      </c>
      <c r="J4317" s="15">
        <f t="shared" si="5"/>
        <v>1634.184</v>
      </c>
      <c r="K4317" s="10" t="str">
        <f t="array" ref="K4317">IFERROR(XLOOKUP(G4317,'Tipo de Carga'!A:A,'Tipo de Carga'!B:B))</f>
        <v>Autoabasto</v>
      </c>
      <c r="L4317" s="10">
        <f t="shared" si="2"/>
        <v>7</v>
      </c>
      <c r="M4317" s="10">
        <f t="shared" si="3"/>
        <v>11</v>
      </c>
      <c r="N4317" s="10">
        <f t="shared" si="4"/>
        <v>2</v>
      </c>
      <c r="O4317" s="10" t="str">
        <f t="array" ref="O4317">IFERROR(XLOOKUP(G4317,'Tipo de Carga'!A:A,'Tipo de Carga'!C:C))</f>
        <v>Diesel</v>
      </c>
    </row>
    <row r="4318">
      <c r="A4318" s="16">
        <v>1746.0</v>
      </c>
      <c r="B4318" s="10" t="str">
        <f t="array" ref="B4318">IFERROR(XLOOKUP(A4318,'Asignacion Feb'!A:A,'Asignacion Feb'!C:C))</f>
        <v>Wm Full</v>
      </c>
      <c r="C4318" s="10" t="str">
        <f t="array" ref="C4318">IFERROR(XLOOKUP(A4318,'Asignacion Feb'!A:A,'Asignacion Feb'!B:B))</f>
        <v>EC-08</v>
      </c>
      <c r="D4318" s="28">
        <v>45699.0</v>
      </c>
      <c r="E4318" s="16" t="s">
        <v>177</v>
      </c>
      <c r="F4318" s="10" t="str">
        <f t="array" ref="F4318">IFERROR(XLOOKUP(E4318,Operadores!A:A,Operadores!B:B))</f>
        <v>MARWAL</v>
      </c>
      <c r="G4318" s="16" t="s">
        <v>39</v>
      </c>
      <c r="H4318" s="13">
        <v>20.4273</v>
      </c>
      <c r="I4318" s="18">
        <v>441.0</v>
      </c>
      <c r="J4318" s="15">
        <f t="shared" si="5"/>
        <v>9008.4393</v>
      </c>
      <c r="K4318" s="10" t="str">
        <f t="array" ref="K4318">IFERROR(XLOOKUP(G4318,'Tipo de Carga'!A:A,'Tipo de Carga'!B:B))</f>
        <v>Autoabasto</v>
      </c>
      <c r="L4318" s="10">
        <f t="shared" si="2"/>
        <v>7</v>
      </c>
      <c r="M4318" s="10">
        <f t="shared" si="3"/>
        <v>11</v>
      </c>
      <c r="N4318" s="10">
        <f t="shared" si="4"/>
        <v>2</v>
      </c>
      <c r="O4318" s="10" t="str">
        <f t="array" ref="O4318">IFERROR(XLOOKUP(G4318,'Tipo de Carga'!A:A,'Tipo de Carga'!C:C))</f>
        <v>Diesel</v>
      </c>
    </row>
    <row r="4319">
      <c r="A4319" s="16">
        <v>2001.0</v>
      </c>
      <c r="B4319" s="10" t="str">
        <f t="array" ref="B4319">IFERROR(XLOOKUP(A4319,'Asignacion Feb'!A:A,'Asignacion Feb'!C:C))</f>
        <v>MeLi Dedicado Merida</v>
      </c>
      <c r="C4319" s="10" t="str">
        <f t="array" ref="C4319">IFERROR(XLOOKUP(A4319,'Asignacion Feb'!A:A,'Asignacion Feb'!B:B))</f>
        <v>EC-05</v>
      </c>
      <c r="D4319" s="28">
        <v>45699.0</v>
      </c>
      <c r="E4319" s="16" t="s">
        <v>362</v>
      </c>
      <c r="F4319" s="10" t="str">
        <f t="array" ref="F4319">IFERROR(XLOOKUP(E4319,Operadores!A:A,Operadores!B:B))</f>
        <v>TRESER</v>
      </c>
      <c r="G4319" s="16" t="s">
        <v>39</v>
      </c>
      <c r="H4319" s="13">
        <v>20.4273</v>
      </c>
      <c r="I4319" s="18">
        <v>210.0</v>
      </c>
      <c r="J4319" s="15">
        <f t="shared" si="5"/>
        <v>4289.733</v>
      </c>
      <c r="K4319" s="10" t="str">
        <f t="array" ref="K4319">IFERROR(XLOOKUP(G4319,'Tipo de Carga'!A:A,'Tipo de Carga'!B:B))</f>
        <v>Autoabasto</v>
      </c>
      <c r="L4319" s="10">
        <f t="shared" si="2"/>
        <v>7</v>
      </c>
      <c r="M4319" s="10">
        <f t="shared" si="3"/>
        <v>11</v>
      </c>
      <c r="N4319" s="10">
        <f t="shared" si="4"/>
        <v>2</v>
      </c>
      <c r="O4319" s="10" t="str">
        <f t="array" ref="O4319">IFERROR(XLOOKUP(G4319,'Tipo de Carga'!A:A,'Tipo de Carga'!C:C))</f>
        <v>Diesel</v>
      </c>
    </row>
    <row r="4320">
      <c r="A4320" s="16">
        <v>1753.0</v>
      </c>
      <c r="B4320" s="10" t="str">
        <f t="array" ref="B4320">IFERROR(XLOOKUP(A4320,'Asignacion Feb'!A:A,'Asignacion Feb'!C:C))</f>
        <v>Wm Full</v>
      </c>
      <c r="C4320" s="10" t="str">
        <f t="array" ref="C4320">IFERROR(XLOOKUP(A4320,'Asignacion Feb'!A:A,'Asignacion Feb'!B:B))</f>
        <v>EC-08</v>
      </c>
      <c r="D4320" s="28">
        <v>45699.0</v>
      </c>
      <c r="E4320" s="16" t="s">
        <v>98</v>
      </c>
      <c r="F4320" s="10" t="str">
        <f t="array" ref="F4320">IFERROR(XLOOKUP(E4320,Operadores!A:A,Operadores!B:B))</f>
        <v>MENRI</v>
      </c>
      <c r="G4320" s="16" t="s">
        <v>39</v>
      </c>
      <c r="H4320" s="13">
        <v>20.4273</v>
      </c>
      <c r="I4320" s="18">
        <v>435.0</v>
      </c>
      <c r="J4320" s="15">
        <f t="shared" si="5"/>
        <v>8885.8755</v>
      </c>
      <c r="K4320" s="10" t="str">
        <f t="array" ref="K4320">IFERROR(XLOOKUP(G4320,'Tipo de Carga'!A:A,'Tipo de Carga'!B:B))</f>
        <v>Autoabasto</v>
      </c>
      <c r="L4320" s="10">
        <f t="shared" si="2"/>
        <v>7</v>
      </c>
      <c r="M4320" s="10">
        <f t="shared" si="3"/>
        <v>11</v>
      </c>
      <c r="N4320" s="10">
        <f t="shared" si="4"/>
        <v>2</v>
      </c>
      <c r="O4320" s="10" t="str">
        <f t="array" ref="O4320">IFERROR(XLOOKUP(G4320,'Tipo de Carga'!A:A,'Tipo de Carga'!C:C))</f>
        <v>Diesel</v>
      </c>
    </row>
    <row r="4321">
      <c r="A4321" s="16">
        <v>2031.0</v>
      </c>
      <c r="B4321" s="10" t="str">
        <f t="array" ref="B4321">IFERROR(XLOOKUP(A4321,'Asignacion Feb'!A:A,'Asignacion Feb'!C:C))</f>
        <v>MeLi Dedicado Merida</v>
      </c>
      <c r="C4321" s="10" t="str">
        <f t="array" ref="C4321">IFERROR(XLOOKUP(A4321,'Asignacion Feb'!A:A,'Asignacion Feb'!B:B))</f>
        <v>EC-05</v>
      </c>
      <c r="D4321" s="28">
        <v>45699.0</v>
      </c>
      <c r="E4321" s="16" t="s">
        <v>239</v>
      </c>
      <c r="F4321" s="10" t="str">
        <f t="array" ref="F4321">IFERROR(XLOOKUP(E4321,Operadores!A:A,Operadores!B:B))</f>
        <v>LEOJUA</v>
      </c>
      <c r="G4321" s="16" t="s">
        <v>39</v>
      </c>
      <c r="H4321" s="13">
        <v>20.4273</v>
      </c>
      <c r="I4321" s="18">
        <v>369.0</v>
      </c>
      <c r="J4321" s="15">
        <f t="shared" si="5"/>
        <v>7537.6737</v>
      </c>
      <c r="K4321" s="10" t="str">
        <f t="array" ref="K4321">IFERROR(XLOOKUP(G4321,'Tipo de Carga'!A:A,'Tipo de Carga'!B:B))</f>
        <v>Autoabasto</v>
      </c>
      <c r="L4321" s="10">
        <f t="shared" si="2"/>
        <v>7</v>
      </c>
      <c r="M4321" s="10">
        <f t="shared" si="3"/>
        <v>11</v>
      </c>
      <c r="N4321" s="10">
        <f t="shared" si="4"/>
        <v>2</v>
      </c>
      <c r="O4321" s="10" t="str">
        <f t="array" ref="O4321">IFERROR(XLOOKUP(G4321,'Tipo de Carga'!A:A,'Tipo de Carga'!C:C))</f>
        <v>Diesel</v>
      </c>
    </row>
    <row r="4322">
      <c r="A4322" s="16">
        <v>1818.0</v>
      </c>
      <c r="B4322" s="10" t="str">
        <f t="array" ref="B4322">IFERROR(XLOOKUP(A4322,'Asignacion Feb'!A:A,'Asignacion Feb'!C:C))</f>
        <v>Wm Full</v>
      </c>
      <c r="C4322" s="10" t="str">
        <f t="array" ref="C4322">IFERROR(XLOOKUP(A4322,'Asignacion Feb'!A:A,'Asignacion Feb'!B:B))</f>
        <v>EC-08</v>
      </c>
      <c r="D4322" s="28">
        <v>45699.0</v>
      </c>
      <c r="E4322" s="16" t="s">
        <v>176</v>
      </c>
      <c r="F4322" s="10" t="str">
        <f t="array" ref="F4322">IFERROR(XLOOKUP(E4322,Operadores!A:A,Operadores!B:B))</f>
        <v>HEROCT</v>
      </c>
      <c r="G4322" s="16" t="s">
        <v>39</v>
      </c>
      <c r="H4322" s="13">
        <v>20.4273</v>
      </c>
      <c r="I4322" s="18">
        <v>427.0</v>
      </c>
      <c r="J4322" s="15">
        <f t="shared" si="5"/>
        <v>8722.4571</v>
      </c>
      <c r="K4322" s="10" t="str">
        <f t="array" ref="K4322">IFERROR(XLOOKUP(G4322,'Tipo de Carga'!A:A,'Tipo de Carga'!B:B))</f>
        <v>Autoabasto</v>
      </c>
      <c r="L4322" s="10">
        <f t="shared" si="2"/>
        <v>7</v>
      </c>
      <c r="M4322" s="10">
        <f t="shared" si="3"/>
        <v>11</v>
      </c>
      <c r="N4322" s="10">
        <f t="shared" si="4"/>
        <v>2</v>
      </c>
      <c r="O4322" s="10" t="str">
        <f t="array" ref="O4322">IFERROR(XLOOKUP(G4322,'Tipo de Carga'!A:A,'Tipo de Carga'!C:C))</f>
        <v>Diesel</v>
      </c>
    </row>
    <row r="4323">
      <c r="A4323" s="16">
        <v>2020.0</v>
      </c>
      <c r="B4323" s="10" t="str">
        <f t="array" ref="B4323">IFERROR(XLOOKUP(A4323,'Asignacion Feb'!A:A,'Asignacion Feb'!C:C))</f>
        <v>MeLi Dedicado Merida</v>
      </c>
      <c r="C4323" s="10" t="str">
        <f t="array" ref="C4323">IFERROR(XLOOKUP(A4323,'Asignacion Feb'!A:A,'Asignacion Feb'!B:B))</f>
        <v>EC-05</v>
      </c>
      <c r="D4323" s="28">
        <v>45699.0</v>
      </c>
      <c r="E4323" s="16" t="s">
        <v>283</v>
      </c>
      <c r="F4323" s="10" t="str">
        <f t="array" ref="F4323">IFERROR(XLOOKUP(E4323,Operadores!A:A,Operadores!B:B))</f>
        <v>MUÑOSC</v>
      </c>
      <c r="G4323" s="16" t="s">
        <v>39</v>
      </c>
      <c r="H4323" s="13">
        <v>20.4273</v>
      </c>
      <c r="I4323" s="18">
        <v>416.0</v>
      </c>
      <c r="J4323" s="15">
        <f t="shared" si="5"/>
        <v>8497.7568</v>
      </c>
      <c r="K4323" s="10" t="str">
        <f t="array" ref="K4323">IFERROR(XLOOKUP(G4323,'Tipo de Carga'!A:A,'Tipo de Carga'!B:B))</f>
        <v>Autoabasto</v>
      </c>
      <c r="L4323" s="10">
        <f t="shared" si="2"/>
        <v>7</v>
      </c>
      <c r="M4323" s="10">
        <f t="shared" si="3"/>
        <v>11</v>
      </c>
      <c r="N4323" s="10">
        <f t="shared" si="4"/>
        <v>2</v>
      </c>
      <c r="O4323" s="10" t="str">
        <f t="array" ref="O4323">IFERROR(XLOOKUP(G4323,'Tipo de Carga'!A:A,'Tipo de Carga'!C:C))</f>
        <v>Diesel</v>
      </c>
    </row>
    <row r="4324">
      <c r="A4324" s="16">
        <v>2026.0</v>
      </c>
      <c r="B4324" s="10" t="str">
        <f t="array" ref="B4324">IFERROR(XLOOKUP(A4324,'Asignacion Feb'!A:A,'Asignacion Feb'!C:C))</f>
        <v>MeLi Dedicado Merida</v>
      </c>
      <c r="C4324" s="10" t="str">
        <f t="array" ref="C4324">IFERROR(XLOOKUP(A4324,'Asignacion Feb'!A:A,'Asignacion Feb'!B:B))</f>
        <v>EC-05</v>
      </c>
      <c r="D4324" s="28">
        <v>45699.0</v>
      </c>
      <c r="E4324" s="16" t="s">
        <v>34</v>
      </c>
      <c r="F4324" s="10" t="str">
        <f t="array" ref="F4324">IFERROR(XLOOKUP(E4324,Operadores!A:A,Operadores!B:B))</f>
        <v>PERAN01</v>
      </c>
      <c r="G4324" s="16" t="s">
        <v>39</v>
      </c>
      <c r="H4324" s="13">
        <v>20.4273</v>
      </c>
      <c r="I4324" s="18">
        <v>226.0</v>
      </c>
      <c r="J4324" s="15">
        <f t="shared" si="5"/>
        <v>4616.5698</v>
      </c>
      <c r="K4324" s="10" t="str">
        <f t="array" ref="K4324">IFERROR(XLOOKUP(G4324,'Tipo de Carga'!A:A,'Tipo de Carga'!B:B))</f>
        <v>Autoabasto</v>
      </c>
      <c r="L4324" s="10">
        <f t="shared" si="2"/>
        <v>7</v>
      </c>
      <c r="M4324" s="10">
        <f t="shared" si="3"/>
        <v>11</v>
      </c>
      <c r="N4324" s="10">
        <f t="shared" si="4"/>
        <v>2</v>
      </c>
      <c r="O4324" s="10" t="str">
        <f t="array" ref="O4324">IFERROR(XLOOKUP(G4324,'Tipo de Carga'!A:A,'Tipo de Carga'!C:C))</f>
        <v>Diesel</v>
      </c>
    </row>
    <row r="4325">
      <c r="A4325" s="16">
        <v>2000.0</v>
      </c>
      <c r="B4325" s="10" t="str">
        <f t="array" ref="B4325">IFERROR(XLOOKUP(A4325,'Asignacion Feb'!A:A,'Asignacion Feb'!C:C))</f>
        <v>MeLi Dedicado Merida</v>
      </c>
      <c r="C4325" s="10" t="str">
        <f t="array" ref="C4325">IFERROR(XLOOKUP(A4325,'Asignacion Feb'!A:A,'Asignacion Feb'!B:B))</f>
        <v>EC-05</v>
      </c>
      <c r="D4325" s="28">
        <v>45699.0</v>
      </c>
      <c r="E4325" s="16" t="s">
        <v>95</v>
      </c>
      <c r="F4325" s="10" t="str">
        <f t="array" ref="F4325">IFERROR(XLOOKUP(E4325,Operadores!A:A,Operadores!B:B))</f>
        <v>VILYON</v>
      </c>
      <c r="G4325" s="16" t="s">
        <v>39</v>
      </c>
      <c r="H4325" s="13">
        <v>20.4273</v>
      </c>
      <c r="I4325" s="18">
        <v>400.0</v>
      </c>
      <c r="J4325" s="15">
        <f t="shared" si="5"/>
        <v>8170.92</v>
      </c>
      <c r="K4325" s="10" t="str">
        <f t="array" ref="K4325">IFERROR(XLOOKUP(G4325,'Tipo de Carga'!A:A,'Tipo de Carga'!B:B))</f>
        <v>Autoabasto</v>
      </c>
      <c r="L4325" s="10">
        <f t="shared" si="2"/>
        <v>7</v>
      </c>
      <c r="M4325" s="10">
        <f t="shared" si="3"/>
        <v>11</v>
      </c>
      <c r="N4325" s="10">
        <f t="shared" si="4"/>
        <v>2</v>
      </c>
      <c r="O4325" s="10" t="str">
        <f t="array" ref="O4325">IFERROR(XLOOKUP(G4325,'Tipo de Carga'!A:A,'Tipo de Carga'!C:C))</f>
        <v>Diesel</v>
      </c>
    </row>
    <row r="4326">
      <c r="A4326" s="16">
        <v>1997.0</v>
      </c>
      <c r="B4326" s="10" t="str">
        <f t="array" ref="B4326">IFERROR(XLOOKUP(A4326,'Asignacion Feb'!A:A,'Asignacion Feb'!C:C))</f>
        <v>MeLi Dedicado Merida</v>
      </c>
      <c r="C4326" s="10" t="str">
        <f t="array" ref="C4326">IFERROR(XLOOKUP(A4326,'Asignacion Feb'!A:A,'Asignacion Feb'!B:B))</f>
        <v>EC-05</v>
      </c>
      <c r="D4326" s="28">
        <v>45699.0</v>
      </c>
      <c r="E4326" s="16" t="s">
        <v>170</v>
      </c>
      <c r="F4326" s="10" t="str">
        <f t="array" ref="F4326">IFERROR(XLOOKUP(E4326,Operadores!A:A,Operadores!B:B))</f>
        <v>MARLEO</v>
      </c>
      <c r="G4326" s="16" t="s">
        <v>39</v>
      </c>
      <c r="H4326" s="13">
        <v>20.4273</v>
      </c>
      <c r="I4326" s="18">
        <v>390.0</v>
      </c>
      <c r="J4326" s="15">
        <f t="shared" si="5"/>
        <v>7966.647</v>
      </c>
      <c r="K4326" s="10" t="str">
        <f t="array" ref="K4326">IFERROR(XLOOKUP(G4326,'Tipo de Carga'!A:A,'Tipo de Carga'!B:B))</f>
        <v>Autoabasto</v>
      </c>
      <c r="L4326" s="10">
        <f t="shared" si="2"/>
        <v>7</v>
      </c>
      <c r="M4326" s="10">
        <f t="shared" si="3"/>
        <v>11</v>
      </c>
      <c r="N4326" s="10">
        <f t="shared" si="4"/>
        <v>2</v>
      </c>
      <c r="O4326" s="10" t="str">
        <f t="array" ref="O4326">IFERROR(XLOOKUP(G4326,'Tipo de Carga'!A:A,'Tipo de Carga'!C:C))</f>
        <v>Diesel</v>
      </c>
    </row>
    <row r="4327">
      <c r="A4327" s="16">
        <v>1939.0</v>
      </c>
      <c r="B4327" s="10" t="str">
        <f t="array" ref="B4327">IFERROR(XLOOKUP(A4327,'Asignacion Feb'!A:A,'Asignacion Feb'!C:C))</f>
        <v>Full Liver</v>
      </c>
      <c r="C4327" s="10" t="str">
        <f t="array" ref="C4327">IFERROR(XLOOKUP(A4327,'Asignacion Feb'!A:A,'Asignacion Feb'!B:B))</f>
        <v>EC-01</v>
      </c>
      <c r="D4327" s="28">
        <v>45699.0</v>
      </c>
      <c r="E4327" s="19" t="s">
        <v>116</v>
      </c>
      <c r="F4327" s="10" t="str">
        <f t="array" ref="F4327">IFERROR(XLOOKUP(E4327,Operadores!A:A,Operadores!B:B))</f>
        <v>TORBR01</v>
      </c>
      <c r="G4327" s="16" t="s">
        <v>103</v>
      </c>
      <c r="H4327" s="13">
        <v>25.9</v>
      </c>
      <c r="I4327" s="18">
        <v>324.0</v>
      </c>
      <c r="J4327" s="15">
        <f t="shared" si="5"/>
        <v>8391.6</v>
      </c>
      <c r="K4327" s="10" t="str">
        <f t="array" ref="K4327">IFERROR(XLOOKUP(G4327,'Tipo de Carga'!A:A,'Tipo de Carga'!B:B))</f>
        <v>Ticket</v>
      </c>
      <c r="L4327" s="10">
        <f t="shared" si="2"/>
        <v>7</v>
      </c>
      <c r="M4327" s="10">
        <f t="shared" si="3"/>
        <v>11</v>
      </c>
      <c r="N4327" s="10">
        <f t="shared" si="4"/>
        <v>2</v>
      </c>
      <c r="O4327" s="10" t="str">
        <f t="array" ref="O4327">IFERROR(XLOOKUP(G4327,'Tipo de Carga'!A:A,'Tipo de Carga'!C:C))</f>
        <v>Diesel</v>
      </c>
    </row>
    <row r="4328">
      <c r="A4328" s="16">
        <v>1975.0</v>
      </c>
      <c r="B4328" s="10" t="str">
        <f t="array" ref="B4328">IFERROR(XLOOKUP(A4328,'Asignacion Feb'!A:A,'Asignacion Feb'!C:C))</f>
        <v>Sayer Sencillo</v>
      </c>
      <c r="C4328" s="10" t="str">
        <f t="array" ref="C4328">IFERROR(XLOOKUP(A4328,'Asignacion Feb'!A:A,'Asignacion Feb'!B:B))</f>
        <v>EC-04</v>
      </c>
      <c r="D4328" s="28">
        <v>45699.0</v>
      </c>
      <c r="E4328" s="19" t="s">
        <v>247</v>
      </c>
      <c r="F4328" s="10" t="str">
        <f t="array" ref="F4328">IFERROR(XLOOKUP(E4328,Operadores!A:A,Operadores!B:B))</f>
        <v>SANMAN</v>
      </c>
      <c r="G4328" s="16" t="s">
        <v>103</v>
      </c>
      <c r="H4328" s="13">
        <v>24.79</v>
      </c>
      <c r="I4328" s="18">
        <v>173.0</v>
      </c>
      <c r="J4328" s="15">
        <f t="shared" si="5"/>
        <v>4288.67</v>
      </c>
      <c r="K4328" s="10" t="str">
        <f t="array" ref="K4328">IFERROR(XLOOKUP(G4328,'Tipo de Carga'!A:A,'Tipo de Carga'!B:B))</f>
        <v>Ticket</v>
      </c>
      <c r="L4328" s="10">
        <f t="shared" si="2"/>
        <v>7</v>
      </c>
      <c r="M4328" s="10">
        <f t="shared" si="3"/>
        <v>11</v>
      </c>
      <c r="N4328" s="10">
        <f t="shared" si="4"/>
        <v>2</v>
      </c>
      <c r="O4328" s="10" t="str">
        <f t="array" ref="O4328">IFERROR(XLOOKUP(G4328,'Tipo de Carga'!A:A,'Tipo de Carga'!C:C))</f>
        <v>Diesel</v>
      </c>
    </row>
    <row r="4329">
      <c r="A4329" s="16">
        <v>1853.0</v>
      </c>
      <c r="B4329" s="10" t="str">
        <f t="array" ref="B4329">IFERROR(XLOOKUP(A4329,'Asignacion Feb'!A:A,'Asignacion Feb'!C:C))</f>
        <v>Sayer Sencillo</v>
      </c>
      <c r="C4329" s="10" t="str">
        <f t="array" ref="C4329">IFERROR(XLOOKUP(A4329,'Asignacion Feb'!A:A,'Asignacion Feb'!B:B))</f>
        <v>EC-04</v>
      </c>
      <c r="D4329" s="28">
        <v>45699.0</v>
      </c>
      <c r="E4329" s="19" t="s">
        <v>249</v>
      </c>
      <c r="F4329" s="10" t="str">
        <f t="array" ref="F4329">IFERROR(XLOOKUP(E4329,Operadores!A:A,Operadores!B:B))</f>
        <v>VARRUB</v>
      </c>
      <c r="G4329" s="16" t="s">
        <v>103</v>
      </c>
      <c r="H4329" s="13">
        <v>24.79</v>
      </c>
      <c r="I4329" s="18">
        <v>149.0</v>
      </c>
      <c r="J4329" s="15">
        <f t="shared" si="5"/>
        <v>3693.71</v>
      </c>
      <c r="K4329" s="10" t="str">
        <f t="array" ref="K4329">IFERROR(XLOOKUP(G4329,'Tipo de Carga'!A:A,'Tipo de Carga'!B:B))</f>
        <v>Ticket</v>
      </c>
      <c r="L4329" s="10">
        <f t="shared" si="2"/>
        <v>7</v>
      </c>
      <c r="M4329" s="10">
        <f t="shared" si="3"/>
        <v>11</v>
      </c>
      <c r="N4329" s="10">
        <f t="shared" si="4"/>
        <v>2</v>
      </c>
      <c r="O4329" s="10" t="str">
        <f t="array" ref="O4329">IFERROR(XLOOKUP(G4329,'Tipo de Carga'!A:A,'Tipo de Carga'!C:C))</f>
        <v>Diesel</v>
      </c>
    </row>
    <row r="4330">
      <c r="A4330" s="16">
        <v>1799.0</v>
      </c>
      <c r="B4330" s="10" t="str">
        <f t="array" ref="B4330">IFERROR(XLOOKUP(A4330,'Asignacion Feb'!A:A,'Asignacion Feb'!C:C))</f>
        <v>Out</v>
      </c>
      <c r="C4330" s="10" t="str">
        <f t="array" ref="C4330">IFERROR(XLOOKUP(A4330,'Asignacion Feb'!A:A,'Asignacion Feb'!B:B))</f>
        <v>AF</v>
      </c>
      <c r="D4330" s="28">
        <v>45699.0</v>
      </c>
      <c r="E4330" s="19" t="s">
        <v>209</v>
      </c>
      <c r="F4330" s="10" t="str">
        <f t="array" ref="F4330">IFERROR(XLOOKUP(E4330,Operadores!A:A,Operadores!B:B))</f>
        <v>FERFRA</v>
      </c>
      <c r="G4330" s="16" t="s">
        <v>103</v>
      </c>
      <c r="H4330" s="13">
        <v>26.54</v>
      </c>
      <c r="I4330" s="18">
        <v>413.0</v>
      </c>
      <c r="J4330" s="15">
        <f t="shared" si="5"/>
        <v>10961.02</v>
      </c>
      <c r="K4330" s="10" t="str">
        <f t="array" ref="K4330">IFERROR(XLOOKUP(G4330,'Tipo de Carga'!A:A,'Tipo de Carga'!B:B))</f>
        <v>Ticket</v>
      </c>
      <c r="L4330" s="10">
        <f t="shared" si="2"/>
        <v>7</v>
      </c>
      <c r="M4330" s="10">
        <f t="shared" si="3"/>
        <v>11</v>
      </c>
      <c r="N4330" s="10">
        <f t="shared" si="4"/>
        <v>2</v>
      </c>
      <c r="O4330" s="10" t="str">
        <f t="array" ref="O4330">IFERROR(XLOOKUP(G4330,'Tipo de Carga'!A:A,'Tipo de Carga'!C:C))</f>
        <v>Diesel</v>
      </c>
    </row>
    <row r="4331">
      <c r="A4331" s="16">
        <v>1799.0</v>
      </c>
      <c r="B4331" s="10" t="str">
        <f t="array" ref="B4331">IFERROR(XLOOKUP(A4331,'Asignacion Feb'!A:A,'Asignacion Feb'!C:C))</f>
        <v>Out</v>
      </c>
      <c r="C4331" s="10" t="str">
        <f t="array" ref="C4331">IFERROR(XLOOKUP(A4331,'Asignacion Feb'!A:A,'Asignacion Feb'!B:B))</f>
        <v>AF</v>
      </c>
      <c r="D4331" s="28">
        <v>45699.0</v>
      </c>
      <c r="E4331" s="19" t="s">
        <v>209</v>
      </c>
      <c r="F4331" s="10" t="str">
        <f t="array" ref="F4331">IFERROR(XLOOKUP(E4331,Operadores!A:A,Operadores!B:B))</f>
        <v>FERFRA</v>
      </c>
      <c r="G4331" s="16" t="s">
        <v>103</v>
      </c>
      <c r="H4331" s="13">
        <v>26.54</v>
      </c>
      <c r="I4331" s="18">
        <v>400.0</v>
      </c>
      <c r="J4331" s="15">
        <f t="shared" si="5"/>
        <v>10616</v>
      </c>
      <c r="K4331" s="10" t="str">
        <f t="array" ref="K4331">IFERROR(XLOOKUP(G4331,'Tipo de Carga'!A:A,'Tipo de Carga'!B:B))</f>
        <v>Ticket</v>
      </c>
      <c r="L4331" s="10">
        <f t="shared" si="2"/>
        <v>7</v>
      </c>
      <c r="M4331" s="10">
        <f t="shared" si="3"/>
        <v>11</v>
      </c>
      <c r="N4331" s="10">
        <f t="shared" si="4"/>
        <v>2</v>
      </c>
      <c r="O4331" s="10" t="str">
        <f t="array" ref="O4331">IFERROR(XLOOKUP(G4331,'Tipo de Carga'!A:A,'Tipo de Carga'!C:C))</f>
        <v>Diesel</v>
      </c>
    </row>
    <row r="4332">
      <c r="A4332" s="16">
        <v>1909.0</v>
      </c>
      <c r="B4332" s="10" t="str">
        <f t="array" ref="B4332">IFERROR(XLOOKUP(A4332,'Asignacion Feb'!A:A,'Asignacion Feb'!C:C))</f>
        <v>Circuitos</v>
      </c>
      <c r="C4332" s="10" t="str">
        <f t="array" ref="C4332">IFERROR(XLOOKUP(A4332,'Asignacion Feb'!A:A,'Asignacion Feb'!B:B))</f>
        <v>EC-03</v>
      </c>
      <c r="D4332" s="28">
        <v>45699.0</v>
      </c>
      <c r="E4332" s="19" t="s">
        <v>347</v>
      </c>
      <c r="F4332" s="10" t="str">
        <f t="array" ref="F4332">IFERROR(XLOOKUP(E4332,Operadores!A:A,Operadores!B:B))</f>
        <v>ZUÑDAV</v>
      </c>
      <c r="G4332" s="16" t="s">
        <v>103</v>
      </c>
      <c r="H4332" s="13">
        <v>26.99</v>
      </c>
      <c r="I4332" s="18">
        <v>267.0</v>
      </c>
      <c r="J4332" s="15">
        <f t="shared" si="5"/>
        <v>7206.33</v>
      </c>
      <c r="K4332" s="10" t="str">
        <f t="array" ref="K4332">IFERROR(XLOOKUP(G4332,'Tipo de Carga'!A:A,'Tipo de Carga'!B:B))</f>
        <v>Ticket</v>
      </c>
      <c r="L4332" s="10">
        <f t="shared" si="2"/>
        <v>7</v>
      </c>
      <c r="M4332" s="10">
        <f t="shared" si="3"/>
        <v>11</v>
      </c>
      <c r="N4332" s="10">
        <f t="shared" si="4"/>
        <v>2</v>
      </c>
      <c r="O4332" s="10" t="str">
        <f t="array" ref="O4332">IFERROR(XLOOKUP(G4332,'Tipo de Carga'!A:A,'Tipo de Carga'!C:C))</f>
        <v>Diesel</v>
      </c>
    </row>
    <row r="4333">
      <c r="A4333" s="16">
        <v>1941.0</v>
      </c>
      <c r="B4333" s="10" t="str">
        <f t="array" ref="B4333">IFERROR(XLOOKUP(A4333,'Asignacion Feb'!A:A,'Asignacion Feb'!C:C))</f>
        <v>Available EC-01</v>
      </c>
      <c r="C4333" s="10" t="str">
        <f t="array" ref="C4333">IFERROR(XLOOKUP(A4333,'Asignacion Feb'!A:A,'Asignacion Feb'!B:B))</f>
        <v>EC-01</v>
      </c>
      <c r="D4333" s="28">
        <v>45699.0</v>
      </c>
      <c r="E4333" s="19" t="s">
        <v>89</v>
      </c>
      <c r="F4333" s="10" t="str">
        <f t="array" ref="F4333">IFERROR(XLOOKUP(E4333,Operadores!A:A,Operadores!B:B))</f>
        <v>QUIULI</v>
      </c>
      <c r="G4333" s="16" t="s">
        <v>103</v>
      </c>
      <c r="H4333" s="13">
        <v>26.99</v>
      </c>
      <c r="I4333" s="18">
        <v>445.0</v>
      </c>
      <c r="J4333" s="15">
        <f t="shared" si="5"/>
        <v>12010.55</v>
      </c>
      <c r="K4333" s="10" t="str">
        <f t="array" ref="K4333">IFERROR(XLOOKUP(G4333,'Tipo de Carga'!A:A,'Tipo de Carga'!B:B))</f>
        <v>Ticket</v>
      </c>
      <c r="L4333" s="10">
        <f t="shared" si="2"/>
        <v>7</v>
      </c>
      <c r="M4333" s="10">
        <f t="shared" si="3"/>
        <v>11</v>
      </c>
      <c r="N4333" s="10">
        <f t="shared" si="4"/>
        <v>2</v>
      </c>
      <c r="O4333" s="10" t="str">
        <f t="array" ref="O4333">IFERROR(XLOOKUP(G4333,'Tipo de Carga'!A:A,'Tipo de Carga'!C:C))</f>
        <v>Diesel</v>
      </c>
    </row>
    <row r="4334">
      <c r="A4334" s="16">
        <v>1947.0</v>
      </c>
      <c r="B4334" s="10" t="str">
        <f t="array" ref="B4334">IFERROR(XLOOKUP(A4334,'Asignacion Feb'!A:A,'Asignacion Feb'!C:C))</f>
        <v>Circuitos</v>
      </c>
      <c r="C4334" s="10" t="str">
        <f t="array" ref="C4334">IFERROR(XLOOKUP(A4334,'Asignacion Feb'!A:A,'Asignacion Feb'!B:B))</f>
        <v>EC-03</v>
      </c>
      <c r="D4334" s="28">
        <v>45699.0</v>
      </c>
      <c r="E4334" s="19" t="s">
        <v>41</v>
      </c>
      <c r="F4334" s="10" t="str">
        <f t="array" ref="F4334">IFERROR(XLOOKUP(E4334,Operadores!A:A,Operadores!B:B))</f>
        <v>DAMOS</v>
      </c>
      <c r="G4334" s="16" t="s">
        <v>103</v>
      </c>
      <c r="H4334" s="13">
        <v>27.48</v>
      </c>
      <c r="I4334" s="18">
        <v>306.0</v>
      </c>
      <c r="J4334" s="15">
        <f t="shared" si="5"/>
        <v>8408.88</v>
      </c>
      <c r="K4334" s="10" t="str">
        <f t="array" ref="K4334">IFERROR(XLOOKUP(G4334,'Tipo de Carga'!A:A,'Tipo de Carga'!B:B))</f>
        <v>Ticket</v>
      </c>
      <c r="L4334" s="10">
        <f t="shared" si="2"/>
        <v>7</v>
      </c>
      <c r="M4334" s="10">
        <f t="shared" si="3"/>
        <v>11</v>
      </c>
      <c r="N4334" s="10">
        <f t="shared" si="4"/>
        <v>2</v>
      </c>
      <c r="O4334" s="10" t="str">
        <f t="array" ref="O4334">IFERROR(XLOOKUP(G4334,'Tipo de Carga'!A:A,'Tipo de Carga'!C:C))</f>
        <v>Diesel</v>
      </c>
    </row>
    <row r="4335">
      <c r="A4335" s="16">
        <v>1806.0</v>
      </c>
      <c r="B4335" s="10" t="str">
        <f t="array" ref="B4335">IFERROR(XLOOKUP(A4335,'Asignacion Feb'!A:A,'Asignacion Feb'!C:C))</f>
        <v>Sayer Full</v>
      </c>
      <c r="C4335" s="10" t="str">
        <f t="array" ref="C4335">IFERROR(XLOOKUP(A4335,'Asignacion Feb'!A:A,'Asignacion Feb'!B:B))</f>
        <v>EC-04</v>
      </c>
      <c r="D4335" s="28">
        <v>45699.0</v>
      </c>
      <c r="E4335" s="19" t="s">
        <v>257</v>
      </c>
      <c r="F4335" s="10" t="str">
        <f t="array" ref="F4335">IFERROR(XLOOKUP(E4335,Operadores!A:A,Operadores!B:B))</f>
        <v>DIAOMA</v>
      </c>
      <c r="G4335" s="16" t="s">
        <v>103</v>
      </c>
      <c r="H4335" s="13">
        <v>26.74</v>
      </c>
      <c r="I4335" s="18">
        <v>199.0</v>
      </c>
      <c r="J4335" s="15">
        <f t="shared" si="5"/>
        <v>5321.26</v>
      </c>
      <c r="K4335" s="10" t="str">
        <f t="array" ref="K4335">IFERROR(XLOOKUP(G4335,'Tipo de Carga'!A:A,'Tipo de Carga'!B:B))</f>
        <v>Ticket</v>
      </c>
      <c r="L4335" s="10">
        <f t="shared" si="2"/>
        <v>7</v>
      </c>
      <c r="M4335" s="10">
        <f t="shared" si="3"/>
        <v>11</v>
      </c>
      <c r="N4335" s="10">
        <f t="shared" si="4"/>
        <v>2</v>
      </c>
      <c r="O4335" s="10" t="str">
        <f t="array" ref="O4335">IFERROR(XLOOKUP(G4335,'Tipo de Carga'!A:A,'Tipo de Carga'!C:C))</f>
        <v>Diesel</v>
      </c>
    </row>
    <row r="4336">
      <c r="A4336" s="16">
        <v>1894.0</v>
      </c>
      <c r="B4336" s="10" t="str">
        <f t="array" ref="B4336">IFERROR(XLOOKUP(A4336,'Asignacion Feb'!A:A,'Asignacion Feb'!C:C))</f>
        <v>Pipas</v>
      </c>
      <c r="C4336" s="10" t="str">
        <f t="array" ref="C4336">IFERROR(XLOOKUP(A4336,'Asignacion Feb'!A:A,'Asignacion Feb'!B:B))</f>
        <v>EC-02</v>
      </c>
      <c r="D4336" s="28">
        <v>45699.0</v>
      </c>
      <c r="E4336" s="19" t="s">
        <v>320</v>
      </c>
      <c r="F4336" s="10" t="str">
        <f t="array" ref="F4336">IFERROR(XLOOKUP(E4336,Operadores!A:A,Operadores!B:B))</f>
        <v>LOPJU</v>
      </c>
      <c r="G4336" s="16" t="s">
        <v>103</v>
      </c>
      <c r="H4336" s="13">
        <v>25.59</v>
      </c>
      <c r="I4336" s="18">
        <v>469.0</v>
      </c>
      <c r="J4336" s="15">
        <f t="shared" si="5"/>
        <v>12001.71</v>
      </c>
      <c r="K4336" s="10" t="str">
        <f t="array" ref="K4336">IFERROR(XLOOKUP(G4336,'Tipo de Carga'!A:A,'Tipo de Carga'!B:B))</f>
        <v>Ticket</v>
      </c>
      <c r="L4336" s="10">
        <f t="shared" si="2"/>
        <v>7</v>
      </c>
      <c r="M4336" s="10">
        <f t="shared" si="3"/>
        <v>11</v>
      </c>
      <c r="N4336" s="10">
        <f t="shared" si="4"/>
        <v>2</v>
      </c>
      <c r="O4336" s="10" t="str">
        <f t="array" ref="O4336">IFERROR(XLOOKUP(G4336,'Tipo de Carga'!A:A,'Tipo de Carga'!C:C))</f>
        <v>Diesel</v>
      </c>
    </row>
    <row r="4337">
      <c r="A4337" s="16">
        <v>1769.0</v>
      </c>
      <c r="B4337" s="10" t="str">
        <f t="array" ref="B4337">IFERROR(XLOOKUP(A4337,'Asignacion Feb'!A:A,'Asignacion Feb'!C:C))</f>
        <v>Wm Sencillo</v>
      </c>
      <c r="C4337" s="10" t="str">
        <f t="array" ref="C4337">IFERROR(XLOOKUP(A4337,'Asignacion Feb'!A:A,'Asignacion Feb'!B:B))</f>
        <v>EC-08</v>
      </c>
      <c r="D4337" s="28">
        <v>45699.0</v>
      </c>
      <c r="E4337" s="19" t="s">
        <v>321</v>
      </c>
      <c r="F4337" s="10" t="str">
        <f t="array" ref="F4337">IFERROR(XLOOKUP(E4337,Operadores!A:A,Operadores!B:B))</f>
        <v>TOVREN</v>
      </c>
      <c r="G4337" s="16" t="s">
        <v>103</v>
      </c>
      <c r="H4337" s="13">
        <v>26.45</v>
      </c>
      <c r="I4337" s="18">
        <v>495.0</v>
      </c>
      <c r="J4337" s="15">
        <f t="shared" si="5"/>
        <v>13092.75</v>
      </c>
      <c r="K4337" s="10" t="str">
        <f t="array" ref="K4337">IFERROR(XLOOKUP(G4337,'Tipo de Carga'!A:A,'Tipo de Carga'!B:B))</f>
        <v>Ticket</v>
      </c>
      <c r="L4337" s="10">
        <f t="shared" si="2"/>
        <v>7</v>
      </c>
      <c r="M4337" s="10">
        <f t="shared" si="3"/>
        <v>11</v>
      </c>
      <c r="N4337" s="10">
        <f t="shared" si="4"/>
        <v>2</v>
      </c>
      <c r="O4337" s="10" t="str">
        <f t="array" ref="O4337">IFERROR(XLOOKUP(G4337,'Tipo de Carga'!A:A,'Tipo de Carga'!C:C))</f>
        <v>Diesel</v>
      </c>
    </row>
    <row r="4338">
      <c r="A4338" s="16">
        <v>1959.0</v>
      </c>
      <c r="B4338" s="10" t="str">
        <f t="array" ref="B4338">IFERROR(XLOOKUP(A4338,'Asignacion Feb'!A:A,'Asignacion Feb'!C:C))</f>
        <v>Full Liver</v>
      </c>
      <c r="C4338" s="10" t="str">
        <f t="array" ref="C4338">IFERROR(XLOOKUP(A4338,'Asignacion Feb'!A:A,'Asignacion Feb'!B:B))</f>
        <v>EC-01</v>
      </c>
      <c r="D4338" s="28">
        <v>45699.0</v>
      </c>
      <c r="E4338" s="19" t="s">
        <v>99</v>
      </c>
      <c r="F4338" s="10" t="str">
        <f t="array" ref="F4338">IFERROR(XLOOKUP(E4338,Operadores!A:A,Operadores!B:B))</f>
        <v>JARDAN</v>
      </c>
      <c r="G4338" s="16" t="s">
        <v>103</v>
      </c>
      <c r="H4338" s="13">
        <v>26.99</v>
      </c>
      <c r="I4338" s="18">
        <v>178.0</v>
      </c>
      <c r="J4338" s="15">
        <f t="shared" si="5"/>
        <v>4804.22</v>
      </c>
      <c r="K4338" s="10" t="str">
        <f t="array" ref="K4338">IFERROR(XLOOKUP(G4338,'Tipo de Carga'!A:A,'Tipo de Carga'!B:B))</f>
        <v>Ticket</v>
      </c>
      <c r="L4338" s="10">
        <f t="shared" si="2"/>
        <v>7</v>
      </c>
      <c r="M4338" s="10">
        <f t="shared" si="3"/>
        <v>11</v>
      </c>
      <c r="N4338" s="10">
        <f t="shared" si="4"/>
        <v>2</v>
      </c>
      <c r="O4338" s="10" t="str">
        <f t="array" ref="O4338">IFERROR(XLOOKUP(G4338,'Tipo de Carga'!A:A,'Tipo de Carga'!C:C))</f>
        <v>Diesel</v>
      </c>
    </row>
    <row r="4339">
      <c r="A4339" s="16">
        <v>1806.0</v>
      </c>
      <c r="B4339" s="10" t="str">
        <f t="array" ref="B4339">IFERROR(XLOOKUP(A4339,'Asignacion Feb'!A:A,'Asignacion Feb'!C:C))</f>
        <v>Sayer Full</v>
      </c>
      <c r="C4339" s="10" t="str">
        <f t="array" ref="C4339">IFERROR(XLOOKUP(A4339,'Asignacion Feb'!A:A,'Asignacion Feb'!B:B))</f>
        <v>EC-04</v>
      </c>
      <c r="D4339" s="28">
        <v>45699.0</v>
      </c>
      <c r="E4339" s="19" t="s">
        <v>257</v>
      </c>
      <c r="F4339" s="10" t="str">
        <f t="array" ref="F4339">IFERROR(XLOOKUP(E4339,Operadores!A:A,Operadores!B:B))</f>
        <v>DIAOMA</v>
      </c>
      <c r="G4339" s="16" t="s">
        <v>103</v>
      </c>
      <c r="H4339" s="13">
        <v>26.91</v>
      </c>
      <c r="I4339" s="18">
        <v>178.0</v>
      </c>
      <c r="J4339" s="15">
        <f t="shared" si="5"/>
        <v>4789.98</v>
      </c>
      <c r="K4339" s="10" t="str">
        <f t="array" ref="K4339">IFERROR(XLOOKUP(G4339,'Tipo de Carga'!A:A,'Tipo de Carga'!B:B))</f>
        <v>Ticket</v>
      </c>
      <c r="L4339" s="10">
        <f t="shared" si="2"/>
        <v>7</v>
      </c>
      <c r="M4339" s="10">
        <f t="shared" si="3"/>
        <v>11</v>
      </c>
      <c r="N4339" s="10">
        <f t="shared" si="4"/>
        <v>2</v>
      </c>
      <c r="O4339" s="10" t="str">
        <f t="array" ref="O4339">IFERROR(XLOOKUP(G4339,'Tipo de Carga'!A:A,'Tipo de Carga'!C:C))</f>
        <v>Diesel</v>
      </c>
    </row>
    <row r="4340">
      <c r="A4340" s="16">
        <v>1918.0</v>
      </c>
      <c r="B4340" s="10" t="str">
        <f t="array" ref="B4340">IFERROR(XLOOKUP(A4340,'Asignacion Feb'!A:A,'Asignacion Feb'!C:C))</f>
        <v>Available EC-02</v>
      </c>
      <c r="C4340" s="10" t="str">
        <f t="array" ref="C4340">IFERROR(XLOOKUP(A4340,'Asignacion Feb'!A:A,'Asignacion Feb'!B:B))</f>
        <v>EC-02</v>
      </c>
      <c r="D4340" s="28">
        <v>45699.0</v>
      </c>
      <c r="E4340" s="19" t="s">
        <v>460</v>
      </c>
      <c r="F4340" s="10" t="str">
        <f t="array" ref="F4340">IFERROR(XLOOKUP(E4340,Operadores!A:A,Operadores!B:B))</f>
        <v>ESCLU</v>
      </c>
      <c r="G4340" s="16" t="s">
        <v>185</v>
      </c>
      <c r="H4340" s="13">
        <v>10.25</v>
      </c>
      <c r="I4340" s="18">
        <v>355.06</v>
      </c>
      <c r="J4340" s="15">
        <f t="shared" si="5"/>
        <v>3639.365</v>
      </c>
      <c r="K4340" s="10" t="str">
        <f t="array" ref="K4340">IFERROR(XLOOKUP(G4340,'Tipo de Carga'!A:A,'Tipo de Carga'!B:B))</f>
        <v>Natgas</v>
      </c>
      <c r="L4340" s="10">
        <f t="shared" si="2"/>
        <v>7</v>
      </c>
      <c r="M4340" s="10">
        <f t="shared" si="3"/>
        <v>11</v>
      </c>
      <c r="N4340" s="10">
        <f t="shared" si="4"/>
        <v>2</v>
      </c>
      <c r="O4340" s="10" t="str">
        <f t="array" ref="O4340">IFERROR(XLOOKUP(G4340,'Tipo de Carga'!A:A,'Tipo de Carga'!C:C))</f>
        <v>GNC</v>
      </c>
    </row>
    <row r="4341">
      <c r="A4341" s="16">
        <v>1914.0</v>
      </c>
      <c r="B4341" s="10" t="str">
        <f t="array" ref="B4341">IFERROR(XLOOKUP(A4341,'Asignacion Feb'!A:A,'Asignacion Feb'!C:C))</f>
        <v>Available EC-02</v>
      </c>
      <c r="C4341" s="10" t="str">
        <f t="array" ref="C4341">IFERROR(XLOOKUP(A4341,'Asignacion Feb'!A:A,'Asignacion Feb'!B:B))</f>
        <v>EC-02</v>
      </c>
      <c r="D4341" s="28">
        <v>45699.0</v>
      </c>
      <c r="E4341" s="19" t="s">
        <v>388</v>
      </c>
      <c r="F4341" s="10" t="str">
        <f t="array" ref="F4341">IFERROR(XLOOKUP(E4341,Operadores!A:A,Operadores!B:B))</f>
        <v>GONAR</v>
      </c>
      <c r="G4341" s="16" t="s">
        <v>185</v>
      </c>
      <c r="H4341" s="13">
        <v>10.25</v>
      </c>
      <c r="I4341" s="18">
        <v>389.0</v>
      </c>
      <c r="J4341" s="15">
        <f t="shared" si="5"/>
        <v>3987.25</v>
      </c>
      <c r="K4341" s="10" t="str">
        <f t="array" ref="K4341">IFERROR(XLOOKUP(G4341,'Tipo de Carga'!A:A,'Tipo de Carga'!B:B))</f>
        <v>Natgas</v>
      </c>
      <c r="L4341" s="10">
        <f t="shared" si="2"/>
        <v>7</v>
      </c>
      <c r="M4341" s="10">
        <f t="shared" si="3"/>
        <v>11</v>
      </c>
      <c r="N4341" s="10">
        <f t="shared" si="4"/>
        <v>2</v>
      </c>
      <c r="O4341" s="10" t="str">
        <f t="array" ref="O4341">IFERROR(XLOOKUP(G4341,'Tipo de Carga'!A:A,'Tipo de Carga'!C:C))</f>
        <v>GNC</v>
      </c>
    </row>
    <row r="4342">
      <c r="A4342" s="16">
        <v>1767.0</v>
      </c>
      <c r="B4342" s="10" t="str">
        <f t="array" ref="B4342">IFERROR(XLOOKUP(A4342,'Asignacion Feb'!A:A,'Asignacion Feb'!C:C))</f>
        <v>Pilgrims Tepo</v>
      </c>
      <c r="C4342" s="10" t="str">
        <f t="array" ref="C4342">IFERROR(XLOOKUP(A4342,'Asignacion Feb'!A:A,'Asignacion Feb'!B:B))</f>
        <v>EC-02</v>
      </c>
      <c r="D4342" s="28">
        <v>45700.0</v>
      </c>
      <c r="E4342" s="16" t="s">
        <v>292</v>
      </c>
      <c r="F4342" s="10" t="str">
        <f t="array" ref="F4342">IFERROR(XLOOKUP(E4342,Operadores!A:A,Operadores!B:B))</f>
        <v>JIMJOR</v>
      </c>
      <c r="G4342" s="16" t="s">
        <v>17</v>
      </c>
      <c r="H4342" s="13">
        <v>19.79799</v>
      </c>
      <c r="I4342" s="18">
        <v>106.0</v>
      </c>
      <c r="J4342" s="15">
        <f t="shared" si="5"/>
        <v>2098.58694</v>
      </c>
      <c r="K4342" s="10" t="str">
        <f t="array" ref="K4342">IFERROR(XLOOKUP(G4342,'Tipo de Carga'!A:A,'Tipo de Carga'!B:B))</f>
        <v>Autoabasto</v>
      </c>
      <c r="L4342" s="10">
        <f t="shared" si="2"/>
        <v>7</v>
      </c>
      <c r="M4342" s="10">
        <f t="shared" si="3"/>
        <v>12</v>
      </c>
      <c r="N4342" s="10">
        <f t="shared" si="4"/>
        <v>2</v>
      </c>
      <c r="O4342" s="10" t="str">
        <f t="array" ref="O4342">IFERROR(XLOOKUP(G4342,'Tipo de Carga'!A:A,'Tipo de Carga'!C:C))</f>
        <v>Diesel</v>
      </c>
    </row>
    <row r="4343">
      <c r="A4343" s="16">
        <v>2029.0</v>
      </c>
      <c r="B4343" s="10" t="str">
        <f t="array" ref="B4343">IFERROR(XLOOKUP(A4343,'Asignacion Feb'!A:A,'Asignacion Feb'!C:C))</f>
        <v>MeLi Dedicado Merida</v>
      </c>
      <c r="C4343" s="10" t="str">
        <f t="array" ref="C4343">IFERROR(XLOOKUP(A4343,'Asignacion Feb'!A:A,'Asignacion Feb'!B:B))</f>
        <v>EC-05</v>
      </c>
      <c r="D4343" s="28">
        <v>45700.0</v>
      </c>
      <c r="E4343" s="16" t="s">
        <v>22</v>
      </c>
      <c r="F4343" s="10" t="str">
        <f t="array" ref="F4343">IFERROR(XLOOKUP(E4343,Operadores!A:A,Operadores!B:B))</f>
        <v>AGUMAU</v>
      </c>
      <c r="G4343" s="16" t="s">
        <v>17</v>
      </c>
      <c r="H4343" s="13">
        <v>19.79799</v>
      </c>
      <c r="I4343" s="18">
        <v>253.0</v>
      </c>
      <c r="J4343" s="15">
        <f t="shared" si="5"/>
        <v>5008.89147</v>
      </c>
      <c r="K4343" s="10" t="str">
        <f t="array" ref="K4343">IFERROR(XLOOKUP(G4343,'Tipo de Carga'!A:A,'Tipo de Carga'!B:B))</f>
        <v>Autoabasto</v>
      </c>
      <c r="L4343" s="10">
        <f t="shared" si="2"/>
        <v>7</v>
      </c>
      <c r="M4343" s="10">
        <f t="shared" si="3"/>
        <v>12</v>
      </c>
      <c r="N4343" s="10">
        <f t="shared" si="4"/>
        <v>2</v>
      </c>
      <c r="O4343" s="10" t="str">
        <f t="array" ref="O4343">IFERROR(XLOOKUP(G4343,'Tipo de Carga'!A:A,'Tipo de Carga'!C:C))</f>
        <v>Diesel</v>
      </c>
    </row>
    <row r="4344">
      <c r="A4344" s="16">
        <v>1836.0</v>
      </c>
      <c r="B4344" s="10" t="str">
        <f t="array" ref="B4344">IFERROR(XLOOKUP(A4344,'Asignacion Feb'!A:A,'Asignacion Feb'!C:C))</f>
        <v>Full Liver</v>
      </c>
      <c r="C4344" s="10" t="str">
        <f t="array" ref="C4344">IFERROR(XLOOKUP(A4344,'Asignacion Feb'!A:A,'Asignacion Feb'!B:B))</f>
        <v>EC-01</v>
      </c>
      <c r="D4344" s="28">
        <v>45700.0</v>
      </c>
      <c r="E4344" s="16" t="s">
        <v>455</v>
      </c>
      <c r="F4344" s="10" t="str">
        <f t="array" ref="F4344">IFERROR(XLOOKUP(E4344,Operadores!A:A,Operadores!B:B))</f>
        <v>VELART</v>
      </c>
      <c r="G4344" s="16" t="s">
        <v>17</v>
      </c>
      <c r="H4344" s="13">
        <v>19.79799</v>
      </c>
      <c r="I4344" s="18">
        <v>804.0</v>
      </c>
      <c r="J4344" s="15">
        <f t="shared" si="5"/>
        <v>15917.58396</v>
      </c>
      <c r="K4344" s="10" t="str">
        <f t="array" ref="K4344">IFERROR(XLOOKUP(G4344,'Tipo de Carga'!A:A,'Tipo de Carga'!B:B))</f>
        <v>Autoabasto</v>
      </c>
      <c r="L4344" s="10">
        <f t="shared" si="2"/>
        <v>7</v>
      </c>
      <c r="M4344" s="10">
        <f t="shared" si="3"/>
        <v>12</v>
      </c>
      <c r="N4344" s="10">
        <f t="shared" si="4"/>
        <v>2</v>
      </c>
      <c r="O4344" s="10" t="str">
        <f t="array" ref="O4344">IFERROR(XLOOKUP(G4344,'Tipo de Carga'!A:A,'Tipo de Carga'!C:C))</f>
        <v>Diesel</v>
      </c>
    </row>
    <row r="4345">
      <c r="A4345" s="16">
        <v>1866.0</v>
      </c>
      <c r="B4345" s="10" t="str">
        <f t="array" ref="B4345">IFERROR(XLOOKUP(A4345,'Asignacion Feb'!A:A,'Asignacion Feb'!C:C))</f>
        <v>Pilgrims Tepo</v>
      </c>
      <c r="C4345" s="10" t="str">
        <f t="array" ref="C4345">IFERROR(XLOOKUP(A4345,'Asignacion Feb'!A:A,'Asignacion Feb'!B:B))</f>
        <v>EC-02</v>
      </c>
      <c r="D4345" s="28">
        <v>45700.0</v>
      </c>
      <c r="E4345" s="16" t="s">
        <v>377</v>
      </c>
      <c r="F4345" s="10" t="str">
        <f t="array" ref="F4345">IFERROR(XLOOKUP(E4345,Operadores!A:A,Operadores!B:B))</f>
        <v>FRAMAU</v>
      </c>
      <c r="G4345" s="16" t="s">
        <v>17</v>
      </c>
      <c r="H4345" s="13">
        <v>19.79799</v>
      </c>
      <c r="I4345" s="18">
        <v>90.0</v>
      </c>
      <c r="J4345" s="15">
        <f t="shared" si="5"/>
        <v>1781.8191</v>
      </c>
      <c r="K4345" s="10" t="str">
        <f t="array" ref="K4345">IFERROR(XLOOKUP(G4345,'Tipo de Carga'!A:A,'Tipo de Carga'!B:B))</f>
        <v>Autoabasto</v>
      </c>
      <c r="L4345" s="10">
        <f t="shared" si="2"/>
        <v>7</v>
      </c>
      <c r="M4345" s="10">
        <f t="shared" si="3"/>
        <v>12</v>
      </c>
      <c r="N4345" s="10">
        <f t="shared" si="4"/>
        <v>2</v>
      </c>
      <c r="O4345" s="10" t="str">
        <f t="array" ref="O4345">IFERROR(XLOOKUP(G4345,'Tipo de Carga'!A:A,'Tipo de Carga'!C:C))</f>
        <v>Diesel</v>
      </c>
    </row>
    <row r="4346">
      <c r="A4346" s="16">
        <v>1964.0</v>
      </c>
      <c r="B4346" s="10" t="str">
        <f t="array" ref="B4346">IFERROR(XLOOKUP(A4346,'Asignacion Feb'!A:A,'Asignacion Feb'!C:C))</f>
        <v>MeLi asignado SD</v>
      </c>
      <c r="C4346" s="10" t="str">
        <f t="array" ref="C4346">IFERROR(XLOOKUP(A4346,'Asignacion Feb'!A:A,'Asignacion Feb'!B:B))</f>
        <v>EC-05</v>
      </c>
      <c r="D4346" s="28">
        <v>45700.0</v>
      </c>
      <c r="E4346" s="16" t="s">
        <v>75</v>
      </c>
      <c r="F4346" s="10" t="str">
        <f t="array" ref="F4346">IFERROR(XLOOKUP(E4346,Operadores!A:A,Operadores!B:B))</f>
        <v>OLVJUA01</v>
      </c>
      <c r="G4346" s="16" t="s">
        <v>17</v>
      </c>
      <c r="H4346" s="13">
        <v>19.79799</v>
      </c>
      <c r="I4346" s="18">
        <v>40.0</v>
      </c>
      <c r="J4346" s="15">
        <f t="shared" si="5"/>
        <v>791.9196</v>
      </c>
      <c r="K4346" s="10" t="str">
        <f t="array" ref="K4346">IFERROR(XLOOKUP(G4346,'Tipo de Carga'!A:A,'Tipo de Carga'!B:B))</f>
        <v>Autoabasto</v>
      </c>
      <c r="L4346" s="10">
        <f t="shared" si="2"/>
        <v>7</v>
      </c>
      <c r="M4346" s="10">
        <f t="shared" si="3"/>
        <v>12</v>
      </c>
      <c r="N4346" s="10">
        <f t="shared" si="4"/>
        <v>2</v>
      </c>
      <c r="O4346" s="10" t="str">
        <f t="array" ref="O4346">IFERROR(XLOOKUP(G4346,'Tipo de Carga'!A:A,'Tipo de Carga'!C:C))</f>
        <v>Diesel</v>
      </c>
    </row>
    <row r="4347">
      <c r="A4347" s="16">
        <v>1963.0</v>
      </c>
      <c r="B4347" s="10" t="str">
        <f t="array" ref="B4347">IFERROR(XLOOKUP(A4347,'Asignacion Feb'!A:A,'Asignacion Feb'!C:C))</f>
        <v>MeLi asignado SD</v>
      </c>
      <c r="C4347" s="10" t="str">
        <f t="array" ref="C4347">IFERROR(XLOOKUP(A4347,'Asignacion Feb'!A:A,'Asignacion Feb'!B:B))</f>
        <v>EC-05</v>
      </c>
      <c r="D4347" s="28">
        <v>45700.0</v>
      </c>
      <c r="E4347" s="16" t="s">
        <v>28</v>
      </c>
      <c r="F4347" s="10" t="str">
        <f t="array" ref="F4347">IFERROR(XLOOKUP(E4347,Operadores!A:A,Operadores!B:B))</f>
        <v>CADEMM</v>
      </c>
      <c r="G4347" s="16" t="s">
        <v>17</v>
      </c>
      <c r="H4347" s="13">
        <v>19.79799</v>
      </c>
      <c r="I4347" s="18">
        <v>247.0</v>
      </c>
      <c r="J4347" s="15">
        <f t="shared" si="5"/>
        <v>4890.10353</v>
      </c>
      <c r="K4347" s="10" t="str">
        <f t="array" ref="K4347">IFERROR(XLOOKUP(G4347,'Tipo de Carga'!A:A,'Tipo de Carga'!B:B))</f>
        <v>Autoabasto</v>
      </c>
      <c r="L4347" s="10">
        <f t="shared" si="2"/>
        <v>7</v>
      </c>
      <c r="M4347" s="10">
        <f t="shared" si="3"/>
        <v>12</v>
      </c>
      <c r="N4347" s="10">
        <f t="shared" si="4"/>
        <v>2</v>
      </c>
      <c r="O4347" s="10" t="str">
        <f t="array" ref="O4347">IFERROR(XLOOKUP(G4347,'Tipo de Carga'!A:A,'Tipo de Carga'!C:C))</f>
        <v>Diesel</v>
      </c>
    </row>
    <row r="4348">
      <c r="A4348" s="16">
        <v>1958.0</v>
      </c>
      <c r="B4348" s="10" t="str">
        <f t="array" ref="B4348">IFERROR(XLOOKUP(A4348,'Asignacion Feb'!A:A,'Asignacion Feb'!C:C))</f>
        <v>Full Liver</v>
      </c>
      <c r="C4348" s="10" t="str">
        <f t="array" ref="C4348">IFERROR(XLOOKUP(A4348,'Asignacion Feb'!A:A,'Asignacion Feb'!B:B))</f>
        <v>EC-01</v>
      </c>
      <c r="D4348" s="28">
        <v>45700.0</v>
      </c>
      <c r="E4348" s="16" t="s">
        <v>48</v>
      </c>
      <c r="F4348" s="10" t="str">
        <f t="array" ref="F4348">IFERROR(XLOOKUP(E4348,Operadores!A:A,Operadores!B:B))</f>
        <v>MONAL</v>
      </c>
      <c r="G4348" s="16" t="s">
        <v>17</v>
      </c>
      <c r="H4348" s="13">
        <v>19.79799</v>
      </c>
      <c r="I4348" s="18">
        <v>780.0</v>
      </c>
      <c r="J4348" s="15">
        <f t="shared" si="5"/>
        <v>15442.4322</v>
      </c>
      <c r="K4348" s="10" t="str">
        <f t="array" ref="K4348">IFERROR(XLOOKUP(G4348,'Tipo de Carga'!A:A,'Tipo de Carga'!B:B))</f>
        <v>Autoabasto</v>
      </c>
      <c r="L4348" s="10">
        <f t="shared" si="2"/>
        <v>7</v>
      </c>
      <c r="M4348" s="10">
        <f t="shared" si="3"/>
        <v>12</v>
      </c>
      <c r="N4348" s="10">
        <f t="shared" si="4"/>
        <v>2</v>
      </c>
      <c r="O4348" s="10" t="str">
        <f t="array" ref="O4348">IFERROR(XLOOKUP(G4348,'Tipo de Carga'!A:A,'Tipo de Carga'!C:C))</f>
        <v>Diesel</v>
      </c>
    </row>
    <row r="4349">
      <c r="A4349" s="16">
        <v>1754.0</v>
      </c>
      <c r="B4349" s="10" t="str">
        <f t="array" ref="B4349">IFERROR(XLOOKUP(A4349,'Asignacion Feb'!A:A,'Asignacion Feb'!C:C))</f>
        <v>Pilgrims Tepo</v>
      </c>
      <c r="C4349" s="10" t="str">
        <f t="array" ref="C4349">IFERROR(XLOOKUP(A4349,'Asignacion Feb'!A:A,'Asignacion Feb'!B:B))</f>
        <v>EC-02</v>
      </c>
      <c r="D4349" s="28">
        <v>45700.0</v>
      </c>
      <c r="E4349" s="16" t="s">
        <v>127</v>
      </c>
      <c r="F4349" s="10" t="str">
        <f t="array" ref="F4349">IFERROR(XLOOKUP(E4349,Operadores!A:A,Operadores!B:B))</f>
        <v>PATRAM</v>
      </c>
      <c r="G4349" s="16" t="s">
        <v>17</v>
      </c>
      <c r="H4349" s="13">
        <v>19.79799</v>
      </c>
      <c r="I4349" s="18">
        <v>212.0</v>
      </c>
      <c r="J4349" s="15">
        <f t="shared" si="5"/>
        <v>4197.17388</v>
      </c>
      <c r="K4349" s="10" t="str">
        <f t="array" ref="K4349">IFERROR(XLOOKUP(G4349,'Tipo de Carga'!A:A,'Tipo de Carga'!B:B))</f>
        <v>Autoabasto</v>
      </c>
      <c r="L4349" s="10">
        <f t="shared" si="2"/>
        <v>7</v>
      </c>
      <c r="M4349" s="10">
        <f t="shared" si="3"/>
        <v>12</v>
      </c>
      <c r="N4349" s="10">
        <f t="shared" si="4"/>
        <v>2</v>
      </c>
      <c r="O4349" s="10" t="str">
        <f t="array" ref="O4349">IFERROR(XLOOKUP(G4349,'Tipo de Carga'!A:A,'Tipo de Carga'!C:C))</f>
        <v>Diesel</v>
      </c>
    </row>
    <row r="4350">
      <c r="A4350" s="16">
        <v>1688.0</v>
      </c>
      <c r="B4350" s="10" t="str">
        <f t="array" ref="B4350">IFERROR(XLOOKUP(A4350,'Asignacion Feb'!A:A,'Asignacion Feb'!C:C))</f>
        <v>Pilgrims Tepo</v>
      </c>
      <c r="C4350" s="10" t="str">
        <f t="array" ref="C4350">IFERROR(XLOOKUP(A4350,'Asignacion Feb'!A:A,'Asignacion Feb'!B:B))</f>
        <v>EC-02</v>
      </c>
      <c r="D4350" s="28">
        <v>45700.0</v>
      </c>
      <c r="E4350" s="16" t="s">
        <v>123</v>
      </c>
      <c r="F4350" s="10" t="str">
        <f t="array" ref="F4350">IFERROR(XLOOKUP(E4350,Operadores!A:A,Operadores!B:B))</f>
        <v>CARJOS02</v>
      </c>
      <c r="G4350" s="16" t="s">
        <v>17</v>
      </c>
      <c r="H4350" s="13">
        <v>19.79799</v>
      </c>
      <c r="I4350" s="18">
        <v>265.0</v>
      </c>
      <c r="J4350" s="15">
        <f t="shared" si="5"/>
        <v>5246.46735</v>
      </c>
      <c r="K4350" s="10" t="str">
        <f t="array" ref="K4350">IFERROR(XLOOKUP(G4350,'Tipo de Carga'!A:A,'Tipo de Carga'!B:B))</f>
        <v>Autoabasto</v>
      </c>
      <c r="L4350" s="10">
        <f t="shared" si="2"/>
        <v>7</v>
      </c>
      <c r="M4350" s="10">
        <f t="shared" si="3"/>
        <v>12</v>
      </c>
      <c r="N4350" s="10">
        <f t="shared" si="4"/>
        <v>2</v>
      </c>
      <c r="O4350" s="10" t="str">
        <f t="array" ref="O4350">IFERROR(XLOOKUP(G4350,'Tipo de Carga'!A:A,'Tipo de Carga'!C:C))</f>
        <v>Diesel</v>
      </c>
    </row>
    <row r="4351">
      <c r="A4351" s="16">
        <v>1795.0</v>
      </c>
      <c r="B4351" s="10" t="str">
        <f t="array" ref="B4351">IFERROR(XLOOKUP(A4351,'Asignacion Feb'!A:A,'Asignacion Feb'!C:C))</f>
        <v>Pilgrims Tepo</v>
      </c>
      <c r="C4351" s="10" t="str">
        <f t="array" ref="C4351">IFERROR(XLOOKUP(A4351,'Asignacion Feb'!A:A,'Asignacion Feb'!B:B))</f>
        <v>EC-02</v>
      </c>
      <c r="D4351" s="28">
        <v>45700.0</v>
      </c>
      <c r="E4351" s="16" t="s">
        <v>338</v>
      </c>
      <c r="F4351" s="10" t="str">
        <f t="array" ref="F4351">IFERROR(XLOOKUP(E4351,Operadores!A:A,Operadores!B:B))</f>
        <v>MEDAND</v>
      </c>
      <c r="G4351" s="16" t="s">
        <v>17</v>
      </c>
      <c r="H4351" s="13">
        <v>19.79799</v>
      </c>
      <c r="I4351" s="18">
        <v>220.0</v>
      </c>
      <c r="J4351" s="15">
        <f t="shared" si="5"/>
        <v>4355.5578</v>
      </c>
      <c r="K4351" s="10" t="str">
        <f t="array" ref="K4351">IFERROR(XLOOKUP(G4351,'Tipo de Carga'!A:A,'Tipo de Carga'!B:B))</f>
        <v>Autoabasto</v>
      </c>
      <c r="L4351" s="10">
        <f t="shared" si="2"/>
        <v>7</v>
      </c>
      <c r="M4351" s="10">
        <f t="shared" si="3"/>
        <v>12</v>
      </c>
      <c r="N4351" s="10">
        <f t="shared" si="4"/>
        <v>2</v>
      </c>
      <c r="O4351" s="10" t="str">
        <f t="array" ref="O4351">IFERROR(XLOOKUP(G4351,'Tipo de Carga'!A:A,'Tipo de Carga'!C:C))</f>
        <v>Diesel</v>
      </c>
    </row>
    <row r="4352">
      <c r="A4352" s="16">
        <v>1946.0</v>
      </c>
      <c r="B4352" s="10" t="str">
        <f t="array" ref="B4352">IFERROR(XLOOKUP(A4352,'Asignacion Feb'!A:A,'Asignacion Feb'!C:C))</f>
        <v>MeLi asignado SD</v>
      </c>
      <c r="C4352" s="10" t="str">
        <f t="array" ref="C4352">IFERROR(XLOOKUP(A4352,'Asignacion Feb'!A:A,'Asignacion Feb'!B:B))</f>
        <v>EC-05</v>
      </c>
      <c r="D4352" s="28">
        <v>45700.0</v>
      </c>
      <c r="E4352" s="16" t="s">
        <v>192</v>
      </c>
      <c r="F4352" s="10" t="str">
        <f t="array" ref="F4352">IFERROR(XLOOKUP(E4352,Operadores!A:A,Operadores!B:B))</f>
        <v>MARARM</v>
      </c>
      <c r="G4352" s="16" t="s">
        <v>17</v>
      </c>
      <c r="H4352" s="13">
        <v>19.79799</v>
      </c>
      <c r="I4352" s="18">
        <v>330.0</v>
      </c>
      <c r="J4352" s="15">
        <f t="shared" si="5"/>
        <v>6533.3367</v>
      </c>
      <c r="K4352" s="10" t="str">
        <f t="array" ref="K4352">IFERROR(XLOOKUP(G4352,'Tipo de Carga'!A:A,'Tipo de Carga'!B:B))</f>
        <v>Autoabasto</v>
      </c>
      <c r="L4352" s="10">
        <f t="shared" si="2"/>
        <v>7</v>
      </c>
      <c r="M4352" s="10">
        <f t="shared" si="3"/>
        <v>12</v>
      </c>
      <c r="N4352" s="10">
        <f t="shared" si="4"/>
        <v>2</v>
      </c>
      <c r="O4352" s="10" t="str">
        <f t="array" ref="O4352">IFERROR(XLOOKUP(G4352,'Tipo de Carga'!A:A,'Tipo de Carga'!C:C))</f>
        <v>Diesel</v>
      </c>
    </row>
    <row r="4353">
      <c r="A4353" s="16">
        <v>2007.0</v>
      </c>
      <c r="B4353" s="10" t="str">
        <f t="array" ref="B4353">IFERROR(XLOOKUP(A4353,'Asignacion Feb'!A:A,'Asignacion Feb'!C:C))</f>
        <v>MeLi asignado SD</v>
      </c>
      <c r="C4353" s="10" t="str">
        <f t="array" ref="C4353">IFERROR(XLOOKUP(A4353,'Asignacion Feb'!A:A,'Asignacion Feb'!B:B))</f>
        <v>EC-05</v>
      </c>
      <c r="D4353" s="28">
        <v>45700.0</v>
      </c>
      <c r="E4353" s="16" t="s">
        <v>190</v>
      </c>
      <c r="F4353" s="10" t="str">
        <f t="array" ref="F4353">IFERROR(XLOOKUP(E4353,Operadores!A:A,Operadores!B:B))</f>
        <v>PADRI</v>
      </c>
      <c r="G4353" s="16" t="s">
        <v>17</v>
      </c>
      <c r="H4353" s="13">
        <v>19.79799</v>
      </c>
      <c r="I4353" s="18">
        <v>225.0</v>
      </c>
      <c r="J4353" s="15">
        <f t="shared" si="5"/>
        <v>4454.54775</v>
      </c>
      <c r="K4353" s="10" t="str">
        <f t="array" ref="K4353">IFERROR(XLOOKUP(G4353,'Tipo de Carga'!A:A,'Tipo de Carga'!B:B))</f>
        <v>Autoabasto</v>
      </c>
      <c r="L4353" s="10">
        <f t="shared" si="2"/>
        <v>7</v>
      </c>
      <c r="M4353" s="10">
        <f t="shared" si="3"/>
        <v>12</v>
      </c>
      <c r="N4353" s="10">
        <f t="shared" si="4"/>
        <v>2</v>
      </c>
      <c r="O4353" s="10" t="str">
        <f t="array" ref="O4353">IFERROR(XLOOKUP(G4353,'Tipo de Carga'!A:A,'Tipo de Carga'!C:C))</f>
        <v>Diesel</v>
      </c>
    </row>
    <row r="4354">
      <c r="A4354" s="16">
        <v>1697.0</v>
      </c>
      <c r="B4354" s="10" t="str">
        <f t="array" ref="B4354">IFERROR(XLOOKUP(A4354,'Asignacion Feb'!A:A,'Asignacion Feb'!C:C))</f>
        <v>Pilgrims Tepo</v>
      </c>
      <c r="C4354" s="10" t="str">
        <f t="array" ref="C4354">IFERROR(XLOOKUP(A4354,'Asignacion Feb'!A:A,'Asignacion Feb'!B:B))</f>
        <v>EC-02</v>
      </c>
      <c r="D4354" s="28">
        <v>45700.0</v>
      </c>
      <c r="E4354" s="16" t="s">
        <v>129</v>
      </c>
      <c r="F4354" s="10" t="str">
        <f t="array" ref="F4354">IFERROR(XLOOKUP(E4354,Operadores!A:A,Operadores!B:B))</f>
        <v>SANKEV</v>
      </c>
      <c r="G4354" s="16" t="s">
        <v>17</v>
      </c>
      <c r="H4354" s="13">
        <v>19.79799</v>
      </c>
      <c r="I4354" s="18">
        <v>165.0</v>
      </c>
      <c r="J4354" s="15">
        <f t="shared" si="5"/>
        <v>3266.66835</v>
      </c>
      <c r="K4354" s="10" t="str">
        <f t="array" ref="K4354">IFERROR(XLOOKUP(G4354,'Tipo de Carga'!A:A,'Tipo de Carga'!B:B))</f>
        <v>Autoabasto</v>
      </c>
      <c r="L4354" s="10">
        <f t="shared" si="2"/>
        <v>7</v>
      </c>
      <c r="M4354" s="10">
        <f t="shared" si="3"/>
        <v>12</v>
      </c>
      <c r="N4354" s="10">
        <f t="shared" si="4"/>
        <v>2</v>
      </c>
      <c r="O4354" s="10" t="str">
        <f t="array" ref="O4354">IFERROR(XLOOKUP(G4354,'Tipo de Carga'!A:A,'Tipo de Carga'!C:C))</f>
        <v>Diesel</v>
      </c>
    </row>
    <row r="4355">
      <c r="A4355" s="16">
        <v>2016.0</v>
      </c>
      <c r="B4355" s="10" t="str">
        <f t="array" ref="B4355">IFERROR(XLOOKUP(A4355,'Asignacion Feb'!A:A,'Asignacion Feb'!C:C))</f>
        <v>MeLi asignado SD</v>
      </c>
      <c r="C4355" s="10" t="str">
        <f t="array" ref="C4355">IFERROR(XLOOKUP(A4355,'Asignacion Feb'!A:A,'Asignacion Feb'!B:B))</f>
        <v>EC-05</v>
      </c>
      <c r="D4355" s="28">
        <v>45700.0</v>
      </c>
      <c r="E4355" s="16" t="s">
        <v>419</v>
      </c>
      <c r="F4355" s="10" t="str">
        <f t="array" ref="F4355">IFERROR(XLOOKUP(E4355,Operadores!A:A,Operadores!B:B))</f>
        <v>SILAL</v>
      </c>
      <c r="G4355" s="16" t="s">
        <v>17</v>
      </c>
      <c r="H4355" s="13">
        <v>19.79799</v>
      </c>
      <c r="I4355" s="18">
        <v>225.0</v>
      </c>
      <c r="J4355" s="15">
        <f t="shared" si="5"/>
        <v>4454.54775</v>
      </c>
      <c r="K4355" s="10" t="str">
        <f t="array" ref="K4355">IFERROR(XLOOKUP(G4355,'Tipo de Carga'!A:A,'Tipo de Carga'!B:B))</f>
        <v>Autoabasto</v>
      </c>
      <c r="L4355" s="10">
        <f t="shared" si="2"/>
        <v>7</v>
      </c>
      <c r="M4355" s="10">
        <f t="shared" si="3"/>
        <v>12</v>
      </c>
      <c r="N4355" s="10">
        <f t="shared" si="4"/>
        <v>2</v>
      </c>
      <c r="O4355" s="10" t="str">
        <f t="array" ref="O4355">IFERROR(XLOOKUP(G4355,'Tipo de Carga'!A:A,'Tipo de Carga'!C:C))</f>
        <v>Diesel</v>
      </c>
    </row>
    <row r="4356">
      <c r="A4356" s="16">
        <v>1902.0</v>
      </c>
      <c r="B4356" s="10" t="str">
        <f t="array" ref="B4356">IFERROR(XLOOKUP(A4356,'Asignacion Feb'!A:A,'Asignacion Feb'!C:C))</f>
        <v>Pipas</v>
      </c>
      <c r="C4356" s="10" t="str">
        <f t="array" ref="C4356">IFERROR(XLOOKUP(A4356,'Asignacion Feb'!A:A,'Asignacion Feb'!B:B))</f>
        <v>EC-02</v>
      </c>
      <c r="D4356" s="28">
        <v>45700.0</v>
      </c>
      <c r="E4356" s="16" t="s">
        <v>319</v>
      </c>
      <c r="F4356" s="10" t="str">
        <f t="array" ref="F4356">IFERROR(XLOOKUP(E4356,Operadores!A:A,Operadores!B:B))</f>
        <v>GONAA</v>
      </c>
      <c r="G4356" s="16" t="s">
        <v>17</v>
      </c>
      <c r="H4356" s="13">
        <v>19.79799</v>
      </c>
      <c r="I4356" s="18">
        <v>710.0</v>
      </c>
      <c r="J4356" s="15">
        <f t="shared" si="5"/>
        <v>14056.5729</v>
      </c>
      <c r="K4356" s="10" t="str">
        <f t="array" ref="K4356">IFERROR(XLOOKUP(G4356,'Tipo de Carga'!A:A,'Tipo de Carga'!B:B))</f>
        <v>Autoabasto</v>
      </c>
      <c r="L4356" s="10">
        <f t="shared" si="2"/>
        <v>7</v>
      </c>
      <c r="M4356" s="10">
        <f t="shared" si="3"/>
        <v>12</v>
      </c>
      <c r="N4356" s="10">
        <f t="shared" si="4"/>
        <v>2</v>
      </c>
      <c r="O4356" s="10" t="str">
        <f t="array" ref="O4356">IFERROR(XLOOKUP(G4356,'Tipo de Carga'!A:A,'Tipo de Carga'!C:C))</f>
        <v>Diesel</v>
      </c>
    </row>
    <row r="4357">
      <c r="A4357" s="16">
        <v>1850.0</v>
      </c>
      <c r="B4357" s="10" t="str">
        <f t="array" ref="B4357">IFERROR(XLOOKUP(A4357,'Asignacion Feb'!A:A,'Asignacion Feb'!C:C))</f>
        <v>Hisense</v>
      </c>
      <c r="C4357" s="10" t="str">
        <f t="array" ref="C4357">IFERROR(XLOOKUP(A4357,'Asignacion Feb'!A:A,'Asignacion Feb'!B:B))</f>
        <v>EC-02</v>
      </c>
      <c r="D4357" s="28">
        <v>45700.0</v>
      </c>
      <c r="E4357" s="16" t="s">
        <v>230</v>
      </c>
      <c r="F4357" s="10" t="str">
        <f t="array" ref="F4357">IFERROR(XLOOKUP(E4357,Operadores!A:A,Operadores!B:B))</f>
        <v>VARJUAX</v>
      </c>
      <c r="G4357" s="16" t="s">
        <v>17</v>
      </c>
      <c r="H4357" s="13">
        <v>19.79799</v>
      </c>
      <c r="I4357" s="18">
        <v>657.0</v>
      </c>
      <c r="J4357" s="15">
        <f t="shared" si="5"/>
        <v>13007.27943</v>
      </c>
      <c r="K4357" s="10" t="str">
        <f t="array" ref="K4357">IFERROR(XLOOKUP(G4357,'Tipo de Carga'!A:A,'Tipo de Carga'!B:B))</f>
        <v>Autoabasto</v>
      </c>
      <c r="L4357" s="10">
        <f t="shared" si="2"/>
        <v>7</v>
      </c>
      <c r="M4357" s="10">
        <f t="shared" si="3"/>
        <v>12</v>
      </c>
      <c r="N4357" s="10">
        <f t="shared" si="4"/>
        <v>2</v>
      </c>
      <c r="O4357" s="10" t="str">
        <f t="array" ref="O4357">IFERROR(XLOOKUP(G4357,'Tipo de Carga'!A:A,'Tipo de Carga'!C:C))</f>
        <v>Diesel</v>
      </c>
    </row>
    <row r="4358">
      <c r="A4358" s="16">
        <v>2018.0</v>
      </c>
      <c r="B4358" s="10" t="str">
        <f t="array" ref="B4358">IFERROR(XLOOKUP(A4358,'Asignacion Feb'!A:A,'Asignacion Feb'!C:C))</f>
        <v>MeLi Dedicado Merida</v>
      </c>
      <c r="C4358" s="10" t="str">
        <f t="array" ref="C4358">IFERROR(XLOOKUP(A4358,'Asignacion Feb'!A:A,'Asignacion Feb'!B:B))</f>
        <v>EC-05</v>
      </c>
      <c r="D4358" s="28">
        <v>45700.0</v>
      </c>
      <c r="E4358" s="16" t="s">
        <v>205</v>
      </c>
      <c r="F4358" s="10" t="str">
        <f t="array" ref="F4358">IFERROR(XLOOKUP(E4358,Operadores!A:A,Operadores!B:B))</f>
        <v>MACFRA</v>
      </c>
      <c r="G4358" s="16" t="s">
        <v>17</v>
      </c>
      <c r="H4358" s="13">
        <v>19.79799</v>
      </c>
      <c r="I4358" s="18">
        <v>228.0</v>
      </c>
      <c r="J4358" s="15">
        <f t="shared" si="5"/>
        <v>4513.94172</v>
      </c>
      <c r="K4358" s="10" t="str">
        <f t="array" ref="K4358">IFERROR(XLOOKUP(G4358,'Tipo de Carga'!A:A,'Tipo de Carga'!B:B))</f>
        <v>Autoabasto</v>
      </c>
      <c r="L4358" s="10">
        <f t="shared" si="2"/>
        <v>7</v>
      </c>
      <c r="M4358" s="10">
        <f t="shared" si="3"/>
        <v>12</v>
      </c>
      <c r="N4358" s="10">
        <f t="shared" si="4"/>
        <v>2</v>
      </c>
      <c r="O4358" s="10" t="str">
        <f t="array" ref="O4358">IFERROR(XLOOKUP(G4358,'Tipo de Carga'!A:A,'Tipo de Carga'!C:C))</f>
        <v>Diesel</v>
      </c>
    </row>
    <row r="4359">
      <c r="A4359" s="16">
        <v>2002.0</v>
      </c>
      <c r="B4359" s="10" t="str">
        <f t="array" ref="B4359">IFERROR(XLOOKUP(A4359,'Asignacion Feb'!A:A,'Asignacion Feb'!C:C))</f>
        <v>MeLi Dedicado Merida</v>
      </c>
      <c r="C4359" s="10" t="str">
        <f t="array" ref="C4359">IFERROR(XLOOKUP(A4359,'Asignacion Feb'!A:A,'Asignacion Feb'!B:B))</f>
        <v>EC-05</v>
      </c>
      <c r="D4359" s="28">
        <v>45700.0</v>
      </c>
      <c r="E4359" s="16" t="s">
        <v>309</v>
      </c>
      <c r="F4359" s="10" t="str">
        <f t="array" ref="F4359">IFERROR(XLOOKUP(E4359,Operadores!A:A,Operadores!B:B))</f>
        <v>VELALE</v>
      </c>
      <c r="G4359" s="16" t="s">
        <v>17</v>
      </c>
      <c r="H4359" s="13">
        <v>19.79799</v>
      </c>
      <c r="I4359" s="18">
        <v>256.0</v>
      </c>
      <c r="J4359" s="15">
        <f t="shared" si="5"/>
        <v>5068.28544</v>
      </c>
      <c r="K4359" s="10" t="str">
        <f t="array" ref="K4359">IFERROR(XLOOKUP(G4359,'Tipo de Carga'!A:A,'Tipo de Carga'!B:B))</f>
        <v>Autoabasto</v>
      </c>
      <c r="L4359" s="10">
        <f t="shared" si="2"/>
        <v>7</v>
      </c>
      <c r="M4359" s="10">
        <f t="shared" si="3"/>
        <v>12</v>
      </c>
      <c r="N4359" s="10">
        <f t="shared" si="4"/>
        <v>2</v>
      </c>
      <c r="O4359" s="10" t="str">
        <f t="array" ref="O4359">IFERROR(XLOOKUP(G4359,'Tipo de Carga'!A:A,'Tipo de Carga'!C:C))</f>
        <v>Diesel</v>
      </c>
    </row>
    <row r="4360">
      <c r="A4360" s="16">
        <v>1944.0</v>
      </c>
      <c r="B4360" s="10" t="str">
        <f t="array" ref="B4360">IFERROR(XLOOKUP(A4360,'Asignacion Feb'!A:A,'Asignacion Feb'!C:C))</f>
        <v>MeLi asignado SD</v>
      </c>
      <c r="C4360" s="10" t="str">
        <f t="array" ref="C4360">IFERROR(XLOOKUP(A4360,'Asignacion Feb'!A:A,'Asignacion Feb'!B:B))</f>
        <v>EC-05</v>
      </c>
      <c r="D4360" s="28">
        <v>45700.0</v>
      </c>
      <c r="E4360" s="16" t="s">
        <v>134</v>
      </c>
      <c r="F4360" s="10" t="str">
        <f t="array" ref="F4360">IFERROR(XLOOKUP(E4360,Operadores!A:A,Operadores!B:B))</f>
        <v>IBAJOS</v>
      </c>
      <c r="G4360" s="16" t="s">
        <v>17</v>
      </c>
      <c r="H4360" s="13">
        <v>19.79799</v>
      </c>
      <c r="I4360" s="18">
        <v>189.0</v>
      </c>
      <c r="J4360" s="15">
        <f t="shared" si="5"/>
        <v>3741.82011</v>
      </c>
      <c r="K4360" s="10" t="str">
        <f t="array" ref="K4360">IFERROR(XLOOKUP(G4360,'Tipo de Carga'!A:A,'Tipo de Carga'!B:B))</f>
        <v>Autoabasto</v>
      </c>
      <c r="L4360" s="10">
        <f t="shared" si="2"/>
        <v>7</v>
      </c>
      <c r="M4360" s="10">
        <f t="shared" si="3"/>
        <v>12</v>
      </c>
      <c r="N4360" s="10">
        <f t="shared" si="4"/>
        <v>2</v>
      </c>
      <c r="O4360" s="10" t="str">
        <f t="array" ref="O4360">IFERROR(XLOOKUP(G4360,'Tipo de Carga'!A:A,'Tipo de Carga'!C:C))</f>
        <v>Diesel</v>
      </c>
    </row>
    <row r="4361">
      <c r="A4361" s="16">
        <v>1748.0</v>
      </c>
      <c r="B4361" s="10" t="str">
        <f t="array" ref="B4361">IFERROR(XLOOKUP(A4361,'Asignacion Feb'!A:A,'Asignacion Feb'!C:C))</f>
        <v>Liverpool Local</v>
      </c>
      <c r="C4361" s="10" t="str">
        <f t="array" ref="C4361">IFERROR(XLOOKUP(A4361,'Asignacion Feb'!A:A,'Asignacion Feb'!B:B))</f>
        <v>EC-01</v>
      </c>
      <c r="D4361" s="28">
        <v>45700.0</v>
      </c>
      <c r="E4361" s="16" t="s">
        <v>391</v>
      </c>
      <c r="F4361" s="10" t="str">
        <f t="array" ref="F4361">IFERROR(XLOOKUP(E4361,Operadores!A:A,Operadores!B:B))</f>
        <v>MARANT</v>
      </c>
      <c r="G4361" s="16" t="s">
        <v>17</v>
      </c>
      <c r="H4361" s="13">
        <v>19.79799</v>
      </c>
      <c r="I4361" s="18">
        <v>317.0</v>
      </c>
      <c r="J4361" s="15">
        <f t="shared" si="5"/>
        <v>6275.96283</v>
      </c>
      <c r="K4361" s="10" t="str">
        <f t="array" ref="K4361">IFERROR(XLOOKUP(G4361,'Tipo de Carga'!A:A,'Tipo de Carga'!B:B))</f>
        <v>Autoabasto</v>
      </c>
      <c r="L4361" s="10">
        <f t="shared" si="2"/>
        <v>7</v>
      </c>
      <c r="M4361" s="10">
        <f t="shared" si="3"/>
        <v>12</v>
      </c>
      <c r="N4361" s="10">
        <f t="shared" si="4"/>
        <v>2</v>
      </c>
      <c r="O4361" s="10" t="str">
        <f t="array" ref="O4361">IFERROR(XLOOKUP(G4361,'Tipo de Carga'!A:A,'Tipo de Carga'!C:C))</f>
        <v>Diesel</v>
      </c>
    </row>
    <row r="4362">
      <c r="A4362" s="16">
        <v>1849.0</v>
      </c>
      <c r="B4362" s="10" t="str">
        <f t="array" ref="B4362">IFERROR(XLOOKUP(A4362,'Asignacion Feb'!A:A,'Asignacion Feb'!C:C))</f>
        <v>Circuitos</v>
      </c>
      <c r="C4362" s="10" t="str">
        <f t="array" ref="C4362">IFERROR(XLOOKUP(A4362,'Asignacion Feb'!A:A,'Asignacion Feb'!B:B))</f>
        <v>EC-03</v>
      </c>
      <c r="D4362" s="28">
        <v>45700.0</v>
      </c>
      <c r="E4362" s="16" t="s">
        <v>208</v>
      </c>
      <c r="F4362" s="10" t="str">
        <f t="array" ref="F4362">IFERROR(XLOOKUP(E4362,Operadores!A:A,Operadores!B:B))</f>
        <v>MUÑGER</v>
      </c>
      <c r="G4362" s="16" t="s">
        <v>17</v>
      </c>
      <c r="H4362" s="13">
        <v>19.7979899999999</v>
      </c>
      <c r="I4362" s="18">
        <v>370.0</v>
      </c>
      <c r="J4362" s="15">
        <f t="shared" si="5"/>
        <v>7325.2563</v>
      </c>
      <c r="K4362" s="10" t="str">
        <f t="array" ref="K4362">IFERROR(XLOOKUP(G4362,'Tipo de Carga'!A:A,'Tipo de Carga'!B:B))</f>
        <v>Autoabasto</v>
      </c>
      <c r="L4362" s="10">
        <f t="shared" si="2"/>
        <v>7</v>
      </c>
      <c r="M4362" s="10">
        <f t="shared" si="3"/>
        <v>12</v>
      </c>
      <c r="N4362" s="10">
        <f t="shared" si="4"/>
        <v>2</v>
      </c>
      <c r="O4362" s="10" t="str">
        <f t="array" ref="O4362">IFERROR(XLOOKUP(G4362,'Tipo de Carga'!A:A,'Tipo de Carga'!C:C))</f>
        <v>Diesel</v>
      </c>
    </row>
    <row r="4363">
      <c r="A4363" s="16">
        <v>1821.0</v>
      </c>
      <c r="B4363" s="10" t="str">
        <f t="array" ref="B4363">IFERROR(XLOOKUP(A4363,'Asignacion Feb'!A:A,'Asignacion Feb'!C:C))</f>
        <v>Circuitos</v>
      </c>
      <c r="C4363" s="10" t="str">
        <f t="array" ref="C4363">IFERROR(XLOOKUP(A4363,'Asignacion Feb'!A:A,'Asignacion Feb'!B:B))</f>
        <v>EC-03</v>
      </c>
      <c r="D4363" s="28">
        <v>45700.0</v>
      </c>
      <c r="E4363" s="16" t="s">
        <v>20</v>
      </c>
      <c r="F4363" s="10" t="str">
        <f t="array" ref="F4363">IFERROR(XLOOKUP(E4363,Operadores!A:A,Operadores!B:B))</f>
        <v>BAULUI</v>
      </c>
      <c r="G4363" s="16" t="s">
        <v>17</v>
      </c>
      <c r="H4363" s="13">
        <v>19.7979899999999</v>
      </c>
      <c r="I4363" s="18">
        <v>366.0</v>
      </c>
      <c r="J4363" s="15">
        <f t="shared" si="5"/>
        <v>7246.06434</v>
      </c>
      <c r="K4363" s="10" t="str">
        <f t="array" ref="K4363">IFERROR(XLOOKUP(G4363,'Tipo de Carga'!A:A,'Tipo de Carga'!B:B))</f>
        <v>Autoabasto</v>
      </c>
      <c r="L4363" s="10">
        <f t="shared" si="2"/>
        <v>7</v>
      </c>
      <c r="M4363" s="10">
        <f t="shared" si="3"/>
        <v>12</v>
      </c>
      <c r="N4363" s="10">
        <f t="shared" si="4"/>
        <v>2</v>
      </c>
      <c r="O4363" s="10" t="str">
        <f t="array" ref="O4363">IFERROR(XLOOKUP(G4363,'Tipo de Carga'!A:A,'Tipo de Carga'!C:C))</f>
        <v>Diesel</v>
      </c>
    </row>
    <row r="4364">
      <c r="A4364" s="16">
        <v>2089.0</v>
      </c>
      <c r="B4364" s="10" t="str">
        <f t="array" ref="B4364">IFERROR(XLOOKUP(A4364,'Asignacion Feb'!A:A,'Asignacion Feb'!C:C))</f>
        <v>Circuitos</v>
      </c>
      <c r="C4364" s="10" t="str">
        <f t="array" ref="C4364">IFERROR(XLOOKUP(A4364,'Asignacion Feb'!A:A,'Asignacion Feb'!B:B))</f>
        <v>EC-03</v>
      </c>
      <c r="D4364" s="28">
        <v>45700.0</v>
      </c>
      <c r="E4364" s="16" t="s">
        <v>253</v>
      </c>
      <c r="F4364" s="10" t="str">
        <f t="array" ref="F4364">IFERROR(XLOOKUP(E4364,Operadores!A:A,Operadores!B:B))</f>
        <v>GALODI</v>
      </c>
      <c r="G4364" s="16" t="s">
        <v>17</v>
      </c>
      <c r="H4364" s="13">
        <v>19.7979899999999</v>
      </c>
      <c r="I4364" s="18">
        <v>531.0</v>
      </c>
      <c r="J4364" s="15">
        <f t="shared" si="5"/>
        <v>10512.73269</v>
      </c>
      <c r="K4364" s="10" t="str">
        <f t="array" ref="K4364">IFERROR(XLOOKUP(G4364,'Tipo de Carga'!A:A,'Tipo de Carga'!B:B))</f>
        <v>Autoabasto</v>
      </c>
      <c r="L4364" s="10">
        <f t="shared" si="2"/>
        <v>7</v>
      </c>
      <c r="M4364" s="10">
        <f t="shared" si="3"/>
        <v>12</v>
      </c>
      <c r="N4364" s="10">
        <f t="shared" si="4"/>
        <v>2</v>
      </c>
      <c r="O4364" s="10" t="str">
        <f t="array" ref="O4364">IFERROR(XLOOKUP(G4364,'Tipo de Carga'!A:A,'Tipo de Carga'!C:C))</f>
        <v>Diesel</v>
      </c>
    </row>
    <row r="4365">
      <c r="A4365" s="16">
        <v>2014.0</v>
      </c>
      <c r="B4365" s="10" t="str">
        <f t="array" ref="B4365">IFERROR(XLOOKUP(A4365,'Asignacion Feb'!A:A,'Asignacion Feb'!C:C))</f>
        <v>MeLi Asignado TD</v>
      </c>
      <c r="C4365" s="10" t="str">
        <f t="array" ref="C4365">IFERROR(XLOOKUP(A4365,'Asignacion Feb'!A:A,'Asignacion Feb'!B:B))</f>
        <v>EC-05</v>
      </c>
      <c r="D4365" s="28">
        <v>45700.0</v>
      </c>
      <c r="E4365" s="16" t="s">
        <v>75</v>
      </c>
      <c r="F4365" s="10" t="str">
        <f t="array" ref="F4365">IFERROR(XLOOKUP(E4365,Operadores!A:A,Operadores!B:B))</f>
        <v>OLVJUA01</v>
      </c>
      <c r="G4365" s="16" t="s">
        <v>17</v>
      </c>
      <c r="H4365" s="13">
        <v>19.7979899999999</v>
      </c>
      <c r="I4365" s="18">
        <v>534.0</v>
      </c>
      <c r="J4365" s="15">
        <f t="shared" si="5"/>
        <v>10572.12666</v>
      </c>
      <c r="K4365" s="10" t="str">
        <f t="array" ref="K4365">IFERROR(XLOOKUP(G4365,'Tipo de Carga'!A:A,'Tipo de Carga'!B:B))</f>
        <v>Autoabasto</v>
      </c>
      <c r="L4365" s="10">
        <f t="shared" si="2"/>
        <v>7</v>
      </c>
      <c r="M4365" s="10">
        <f t="shared" si="3"/>
        <v>12</v>
      </c>
      <c r="N4365" s="10">
        <f t="shared" si="4"/>
        <v>2</v>
      </c>
      <c r="O4365" s="10" t="str">
        <f t="array" ref="O4365">IFERROR(XLOOKUP(G4365,'Tipo de Carga'!A:A,'Tipo de Carga'!C:C))</f>
        <v>Diesel</v>
      </c>
    </row>
    <row r="4366">
      <c r="A4366" s="16">
        <v>1893.0</v>
      </c>
      <c r="B4366" s="10" t="str">
        <f t="array" ref="B4366">IFERROR(XLOOKUP(A4366,'Asignacion Feb'!A:A,'Asignacion Feb'!C:C))</f>
        <v>Full Liver</v>
      </c>
      <c r="C4366" s="10" t="str">
        <f t="array" ref="C4366">IFERROR(XLOOKUP(A4366,'Asignacion Feb'!A:A,'Asignacion Feb'!B:B))</f>
        <v>EC-01</v>
      </c>
      <c r="D4366" s="28">
        <v>45700.0</v>
      </c>
      <c r="E4366" s="16" t="s">
        <v>63</v>
      </c>
      <c r="F4366" s="10" t="str">
        <f t="array" ref="F4366">IFERROR(XLOOKUP(E4366,Operadores!A:A,Operadores!B:B))</f>
        <v>MARFRA</v>
      </c>
      <c r="G4366" s="16" t="s">
        <v>17</v>
      </c>
      <c r="H4366" s="13">
        <v>19.7979899999999</v>
      </c>
      <c r="I4366" s="18">
        <v>786.0</v>
      </c>
      <c r="J4366" s="15">
        <f t="shared" si="5"/>
        <v>15561.22014</v>
      </c>
      <c r="K4366" s="10" t="str">
        <f t="array" ref="K4366">IFERROR(XLOOKUP(G4366,'Tipo de Carga'!A:A,'Tipo de Carga'!B:B))</f>
        <v>Autoabasto</v>
      </c>
      <c r="L4366" s="10">
        <f t="shared" si="2"/>
        <v>7</v>
      </c>
      <c r="M4366" s="10">
        <f t="shared" si="3"/>
        <v>12</v>
      </c>
      <c r="N4366" s="10">
        <f t="shared" si="4"/>
        <v>2</v>
      </c>
      <c r="O4366" s="10" t="str">
        <f t="array" ref="O4366">IFERROR(XLOOKUP(G4366,'Tipo de Carga'!A:A,'Tipo de Carga'!C:C))</f>
        <v>Diesel</v>
      </c>
    </row>
    <row r="4367">
      <c r="A4367" s="16">
        <v>1993.0</v>
      </c>
      <c r="B4367" s="10" t="str">
        <f t="array" ref="B4367">IFERROR(XLOOKUP(A4367,'Asignacion Feb'!A:A,'Asignacion Feb'!C:C))</f>
        <v>MeLi Dedicado TD</v>
      </c>
      <c r="C4367" s="10" t="str">
        <f t="array" ref="C4367">IFERROR(XLOOKUP(A4367,'Asignacion Feb'!A:A,'Asignacion Feb'!B:B))</f>
        <v>EC-05</v>
      </c>
      <c r="D4367" s="28">
        <v>45700.0</v>
      </c>
      <c r="E4367" s="16" t="s">
        <v>374</v>
      </c>
      <c r="F4367" s="10" t="str">
        <f t="array" ref="F4367">IFERROR(XLOOKUP(E4367,Operadores!A:A,Operadores!B:B))</f>
        <v>CELJOS</v>
      </c>
      <c r="G4367" s="16" t="s">
        <v>17</v>
      </c>
      <c r="H4367" s="13">
        <v>19.7979899999999</v>
      </c>
      <c r="I4367" s="18">
        <v>501.0</v>
      </c>
      <c r="J4367" s="15">
        <f t="shared" si="5"/>
        <v>9918.79299</v>
      </c>
      <c r="K4367" s="10" t="str">
        <f t="array" ref="K4367">IFERROR(XLOOKUP(G4367,'Tipo de Carga'!A:A,'Tipo de Carga'!B:B))</f>
        <v>Autoabasto</v>
      </c>
      <c r="L4367" s="10">
        <f t="shared" si="2"/>
        <v>7</v>
      </c>
      <c r="M4367" s="10">
        <f t="shared" si="3"/>
        <v>12</v>
      </c>
      <c r="N4367" s="10">
        <f t="shared" si="4"/>
        <v>2</v>
      </c>
      <c r="O4367" s="10" t="str">
        <f t="array" ref="O4367">IFERROR(XLOOKUP(G4367,'Tipo de Carga'!A:A,'Tipo de Carga'!C:C))</f>
        <v>Diesel</v>
      </c>
    </row>
    <row r="4368">
      <c r="A4368" s="16">
        <v>1939.0</v>
      </c>
      <c r="B4368" s="10" t="str">
        <f t="array" ref="B4368">IFERROR(XLOOKUP(A4368,'Asignacion Feb'!A:A,'Asignacion Feb'!C:C))</f>
        <v>Full Liver</v>
      </c>
      <c r="C4368" s="10" t="str">
        <f t="array" ref="C4368">IFERROR(XLOOKUP(A4368,'Asignacion Feb'!A:A,'Asignacion Feb'!B:B))</f>
        <v>EC-01</v>
      </c>
      <c r="D4368" s="28">
        <v>45700.0</v>
      </c>
      <c r="E4368" s="16" t="s">
        <v>116</v>
      </c>
      <c r="F4368" s="10" t="str">
        <f t="array" ref="F4368">IFERROR(XLOOKUP(E4368,Operadores!A:A,Operadores!B:B))</f>
        <v>TORBR01</v>
      </c>
      <c r="G4368" s="16" t="s">
        <v>17</v>
      </c>
      <c r="H4368" s="13">
        <v>19.7979899999999</v>
      </c>
      <c r="I4368" s="18">
        <v>314.0</v>
      </c>
      <c r="J4368" s="15">
        <f t="shared" si="5"/>
        <v>6216.56886</v>
      </c>
      <c r="K4368" s="10" t="str">
        <f t="array" ref="K4368">IFERROR(XLOOKUP(G4368,'Tipo de Carga'!A:A,'Tipo de Carga'!B:B))</f>
        <v>Autoabasto</v>
      </c>
      <c r="L4368" s="10">
        <f t="shared" si="2"/>
        <v>7</v>
      </c>
      <c r="M4368" s="10">
        <f t="shared" si="3"/>
        <v>12</v>
      </c>
      <c r="N4368" s="10">
        <f t="shared" si="4"/>
        <v>2</v>
      </c>
      <c r="O4368" s="10" t="str">
        <f t="array" ref="O4368">IFERROR(XLOOKUP(G4368,'Tipo de Carga'!A:A,'Tipo de Carga'!C:C))</f>
        <v>Diesel</v>
      </c>
    </row>
    <row r="4369">
      <c r="A4369" s="16">
        <v>1733.0</v>
      </c>
      <c r="B4369" s="10" t="str">
        <f t="array" ref="B4369">IFERROR(XLOOKUP(A4369,'Asignacion Feb'!A:A,'Asignacion Feb'!C:C))</f>
        <v>Liverpool Local</v>
      </c>
      <c r="C4369" s="10" t="str">
        <f t="array" ref="C4369">IFERROR(XLOOKUP(A4369,'Asignacion Feb'!A:A,'Asignacion Feb'!B:B))</f>
        <v>EC-01</v>
      </c>
      <c r="D4369" s="28">
        <v>45700.0</v>
      </c>
      <c r="E4369" s="16" t="s">
        <v>301</v>
      </c>
      <c r="F4369" s="10" t="str">
        <f t="array" ref="F4369">IFERROR(XLOOKUP(E4369,Operadores!A:A,Operadores!B:B))</f>
        <v>CABCAR</v>
      </c>
      <c r="G4369" s="16" t="s">
        <v>17</v>
      </c>
      <c r="H4369" s="13">
        <v>19.7979899999999</v>
      </c>
      <c r="I4369" s="18">
        <v>468.0</v>
      </c>
      <c r="J4369" s="15">
        <f t="shared" si="5"/>
        <v>9265.45932</v>
      </c>
      <c r="K4369" s="10" t="str">
        <f t="array" ref="K4369">IFERROR(XLOOKUP(G4369,'Tipo de Carga'!A:A,'Tipo de Carga'!B:B))</f>
        <v>Autoabasto</v>
      </c>
      <c r="L4369" s="10">
        <f t="shared" si="2"/>
        <v>7</v>
      </c>
      <c r="M4369" s="10">
        <f t="shared" si="3"/>
        <v>12</v>
      </c>
      <c r="N4369" s="10">
        <f t="shared" si="4"/>
        <v>2</v>
      </c>
      <c r="O4369" s="10" t="str">
        <f t="array" ref="O4369">IFERROR(XLOOKUP(G4369,'Tipo de Carga'!A:A,'Tipo de Carga'!C:C))</f>
        <v>Diesel</v>
      </c>
    </row>
    <row r="4370">
      <c r="A4370" s="16">
        <v>2036.0</v>
      </c>
      <c r="B4370" s="10" t="str">
        <f t="array" ref="B4370">IFERROR(XLOOKUP(A4370,'Asignacion Feb'!A:A,'Asignacion Feb'!C:C))</f>
        <v>Liverpool Local</v>
      </c>
      <c r="C4370" s="10" t="str">
        <f t="array" ref="C4370">IFERROR(XLOOKUP(A4370,'Asignacion Feb'!A:A,'Asignacion Feb'!B:B))</f>
        <v>EC-01</v>
      </c>
      <c r="D4370" s="28">
        <v>45700.0</v>
      </c>
      <c r="E4370" s="16" t="s">
        <v>446</v>
      </c>
      <c r="F4370" s="10" t="str">
        <f t="array" ref="F4370">IFERROR(XLOOKUP(E4370,Operadores!A:A,Operadores!B:B))</f>
        <v>FELJOS</v>
      </c>
      <c r="G4370" s="16" t="s">
        <v>17</v>
      </c>
      <c r="H4370" s="13">
        <v>19.7979899999999</v>
      </c>
      <c r="I4370" s="18">
        <v>416.0</v>
      </c>
      <c r="J4370" s="15">
        <f t="shared" si="5"/>
        <v>8235.96384</v>
      </c>
      <c r="K4370" s="10" t="str">
        <f t="array" ref="K4370">IFERROR(XLOOKUP(G4370,'Tipo de Carga'!A:A,'Tipo de Carga'!B:B))</f>
        <v>Autoabasto</v>
      </c>
      <c r="L4370" s="10">
        <f t="shared" si="2"/>
        <v>7</v>
      </c>
      <c r="M4370" s="10">
        <f t="shared" si="3"/>
        <v>12</v>
      </c>
      <c r="N4370" s="10">
        <f t="shared" si="4"/>
        <v>2</v>
      </c>
      <c r="O4370" s="10" t="str">
        <f t="array" ref="O4370">IFERROR(XLOOKUP(G4370,'Tipo de Carga'!A:A,'Tipo de Carga'!C:C))</f>
        <v>Diesel</v>
      </c>
    </row>
    <row r="4371">
      <c r="A4371" s="16">
        <v>1889.0</v>
      </c>
      <c r="B4371" s="10" t="str">
        <f t="array" ref="B4371">IFERROR(XLOOKUP(A4371,'Asignacion Feb'!A:A,'Asignacion Feb'!C:C))</f>
        <v>Available EC-01</v>
      </c>
      <c r="C4371" s="10" t="str">
        <f t="array" ref="C4371">IFERROR(XLOOKUP(A4371,'Asignacion Feb'!A:A,'Asignacion Feb'!B:B))</f>
        <v>EC-01</v>
      </c>
      <c r="D4371" s="28">
        <v>45700.0</v>
      </c>
      <c r="E4371" s="16" t="s">
        <v>357</v>
      </c>
      <c r="F4371" s="10" t="str">
        <f t="array" ref="F4371">IFERROR(XLOOKUP(E4371,Operadores!A:A,Operadores!B:B))</f>
        <v>GARCRU</v>
      </c>
      <c r="G4371" s="16" t="s">
        <v>17</v>
      </c>
      <c r="H4371" s="13">
        <v>19.7979899999999</v>
      </c>
      <c r="I4371" s="18">
        <v>241.0</v>
      </c>
      <c r="J4371" s="15">
        <f t="shared" si="5"/>
        <v>4771.31559</v>
      </c>
      <c r="K4371" s="10" t="str">
        <f t="array" ref="K4371">IFERROR(XLOOKUP(G4371,'Tipo de Carga'!A:A,'Tipo de Carga'!B:B))</f>
        <v>Autoabasto</v>
      </c>
      <c r="L4371" s="10">
        <f t="shared" si="2"/>
        <v>7</v>
      </c>
      <c r="M4371" s="10">
        <f t="shared" si="3"/>
        <v>12</v>
      </c>
      <c r="N4371" s="10">
        <f t="shared" si="4"/>
        <v>2</v>
      </c>
      <c r="O4371" s="10" t="str">
        <f t="array" ref="O4371">IFERROR(XLOOKUP(G4371,'Tipo de Carga'!A:A,'Tipo de Carga'!C:C))</f>
        <v>Diesel</v>
      </c>
    </row>
    <row r="4372">
      <c r="A4372" s="16">
        <v>2087.0</v>
      </c>
      <c r="B4372" s="10" t="str">
        <f t="array" ref="B4372">IFERROR(XLOOKUP(A4372,'Asignacion Feb'!A:A,'Asignacion Feb'!C:C))</f>
        <v>MeLi asignado SD</v>
      </c>
      <c r="C4372" s="10" t="str">
        <f t="array" ref="C4372">IFERROR(XLOOKUP(A4372,'Asignacion Feb'!A:A,'Asignacion Feb'!B:B))</f>
        <v>EC-05</v>
      </c>
      <c r="D4372" s="28">
        <v>45700.0</v>
      </c>
      <c r="E4372" s="16" t="s">
        <v>234</v>
      </c>
      <c r="F4372" s="10" t="str">
        <f t="array" ref="F4372">IFERROR(XLOOKUP(E4372,Operadores!A:A,Operadores!B:B))</f>
        <v>BARPED</v>
      </c>
      <c r="G4372" s="16" t="s">
        <v>17</v>
      </c>
      <c r="H4372" s="13">
        <v>19.7979899999999</v>
      </c>
      <c r="I4372" s="18">
        <v>446.0</v>
      </c>
      <c r="J4372" s="15">
        <f t="shared" si="5"/>
        <v>8829.90354</v>
      </c>
      <c r="K4372" s="10" t="str">
        <f t="array" ref="K4372">IFERROR(XLOOKUP(G4372,'Tipo de Carga'!A:A,'Tipo de Carga'!B:B))</f>
        <v>Autoabasto</v>
      </c>
      <c r="L4372" s="10">
        <f t="shared" si="2"/>
        <v>7</v>
      </c>
      <c r="M4372" s="10">
        <f t="shared" si="3"/>
        <v>12</v>
      </c>
      <c r="N4372" s="10">
        <f t="shared" si="4"/>
        <v>2</v>
      </c>
      <c r="O4372" s="10" t="str">
        <f t="array" ref="O4372">IFERROR(XLOOKUP(G4372,'Tipo de Carga'!A:A,'Tipo de Carga'!C:C))</f>
        <v>Diesel</v>
      </c>
    </row>
    <row r="4373">
      <c r="A4373" s="16">
        <v>1788.0</v>
      </c>
      <c r="B4373" s="10" t="str">
        <f t="array" ref="B4373">IFERROR(XLOOKUP(A4373,'Asignacion Feb'!A:A,'Asignacion Feb'!C:C))</f>
        <v>Liverpool Local</v>
      </c>
      <c r="C4373" s="10" t="str">
        <f t="array" ref="C4373">IFERROR(XLOOKUP(A4373,'Asignacion Feb'!A:A,'Asignacion Feb'!B:B))</f>
        <v>EC-01</v>
      </c>
      <c r="D4373" s="28">
        <v>45700.0</v>
      </c>
      <c r="E4373" s="16" t="s">
        <v>313</v>
      </c>
      <c r="F4373" s="10" t="str">
        <f t="array" ref="F4373">IFERROR(XLOOKUP(E4373,Operadores!A:A,Operadores!B:B))</f>
        <v>CABJUA</v>
      </c>
      <c r="G4373" s="16" t="s">
        <v>17</v>
      </c>
      <c r="H4373" s="13">
        <v>19.7979899999999</v>
      </c>
      <c r="I4373" s="18">
        <v>741.0</v>
      </c>
      <c r="J4373" s="15">
        <f t="shared" si="5"/>
        <v>14670.31059</v>
      </c>
      <c r="K4373" s="10" t="str">
        <f t="array" ref="K4373">IFERROR(XLOOKUP(G4373,'Tipo de Carga'!A:A,'Tipo de Carga'!B:B))</f>
        <v>Autoabasto</v>
      </c>
      <c r="L4373" s="10">
        <f t="shared" si="2"/>
        <v>7</v>
      </c>
      <c r="M4373" s="10">
        <f t="shared" si="3"/>
        <v>12</v>
      </c>
      <c r="N4373" s="10">
        <f t="shared" si="4"/>
        <v>2</v>
      </c>
      <c r="O4373" s="10" t="str">
        <f t="array" ref="O4373">IFERROR(XLOOKUP(G4373,'Tipo de Carga'!A:A,'Tipo de Carga'!C:C))</f>
        <v>Diesel</v>
      </c>
    </row>
    <row r="4374">
      <c r="A4374" s="16">
        <v>2043.0</v>
      </c>
      <c r="B4374" s="10" t="str">
        <f t="array" ref="B4374">IFERROR(XLOOKUP(A4374,'Asignacion Feb'!A:A,'Asignacion Feb'!C:C))</f>
        <v>Liverpool Local</v>
      </c>
      <c r="C4374" s="10" t="str">
        <f t="array" ref="C4374">IFERROR(XLOOKUP(A4374,'Asignacion Feb'!A:A,'Asignacion Feb'!B:B))</f>
        <v>EC-01</v>
      </c>
      <c r="D4374" s="28">
        <v>45700.0</v>
      </c>
      <c r="E4374" s="16" t="s">
        <v>200</v>
      </c>
      <c r="F4374" s="10" t="str">
        <f t="array" ref="F4374">IFERROR(XLOOKUP(E4374,Operadores!A:A,Operadores!B:B))</f>
        <v>RUEPAT</v>
      </c>
      <c r="G4374" s="16" t="s">
        <v>17</v>
      </c>
      <c r="H4374" s="13">
        <v>19.7979899999999</v>
      </c>
      <c r="I4374" s="18">
        <v>153.0</v>
      </c>
      <c r="J4374" s="15">
        <f t="shared" si="5"/>
        <v>3029.09247</v>
      </c>
      <c r="K4374" s="10" t="str">
        <f t="array" ref="K4374">IFERROR(XLOOKUP(G4374,'Tipo de Carga'!A:A,'Tipo de Carga'!B:B))</f>
        <v>Autoabasto</v>
      </c>
      <c r="L4374" s="10">
        <f t="shared" si="2"/>
        <v>7</v>
      </c>
      <c r="M4374" s="10">
        <f t="shared" si="3"/>
        <v>12</v>
      </c>
      <c r="N4374" s="10">
        <f t="shared" si="4"/>
        <v>2</v>
      </c>
      <c r="O4374" s="10" t="str">
        <f t="array" ref="O4374">IFERROR(XLOOKUP(G4374,'Tipo de Carga'!A:A,'Tipo de Carga'!C:C))</f>
        <v>Diesel</v>
      </c>
    </row>
    <row r="4375">
      <c r="A4375" s="16">
        <v>1873.0</v>
      </c>
      <c r="B4375" s="10" t="str">
        <f t="array" ref="B4375">IFERROR(XLOOKUP(A4375,'Asignacion Feb'!A:A,'Asignacion Feb'!C:C))</f>
        <v>Circuitos</v>
      </c>
      <c r="C4375" s="10" t="str">
        <f t="array" ref="C4375">IFERROR(XLOOKUP(A4375,'Asignacion Feb'!A:A,'Asignacion Feb'!B:B))</f>
        <v>EC-03</v>
      </c>
      <c r="D4375" s="28">
        <v>45700.0</v>
      </c>
      <c r="E4375" s="16" t="s">
        <v>295</v>
      </c>
      <c r="F4375" s="10" t="str">
        <f t="array" ref="F4375">IFERROR(XLOOKUP(E4375,Operadores!A:A,Operadores!B:B))</f>
        <v>GUADI</v>
      </c>
      <c r="G4375" s="16" t="s">
        <v>17</v>
      </c>
      <c r="H4375" s="13">
        <v>19.7979899999999</v>
      </c>
      <c r="I4375" s="18">
        <v>569.0</v>
      </c>
      <c r="J4375" s="15">
        <f t="shared" si="5"/>
        <v>11265.05631</v>
      </c>
      <c r="K4375" s="10" t="str">
        <f t="array" ref="K4375">IFERROR(XLOOKUP(G4375,'Tipo de Carga'!A:A,'Tipo de Carga'!B:B))</f>
        <v>Autoabasto</v>
      </c>
      <c r="L4375" s="10">
        <f t="shared" si="2"/>
        <v>7</v>
      </c>
      <c r="M4375" s="10">
        <f t="shared" si="3"/>
        <v>12</v>
      </c>
      <c r="N4375" s="10">
        <f t="shared" si="4"/>
        <v>2</v>
      </c>
      <c r="O4375" s="10" t="str">
        <f t="array" ref="O4375">IFERROR(XLOOKUP(G4375,'Tipo de Carga'!A:A,'Tipo de Carga'!C:C))</f>
        <v>Diesel</v>
      </c>
    </row>
    <row r="4376">
      <c r="A4376" s="16">
        <v>1955.0</v>
      </c>
      <c r="B4376" s="10" t="str">
        <f t="array" ref="B4376">IFERROR(XLOOKUP(A4376,'Asignacion Feb'!A:A,'Asignacion Feb'!C:C))</f>
        <v>Circuitos</v>
      </c>
      <c r="C4376" s="10" t="str">
        <f t="array" ref="C4376">IFERROR(XLOOKUP(A4376,'Asignacion Feb'!A:A,'Asignacion Feb'!B:B))</f>
        <v>EC-03</v>
      </c>
      <c r="D4376" s="28">
        <v>45700.0</v>
      </c>
      <c r="E4376" s="16" t="s">
        <v>329</v>
      </c>
      <c r="F4376" s="10" t="str">
        <f t="array" ref="F4376">IFERROR(XLOOKUP(E4376,Operadores!A:A,Operadores!B:B))</f>
        <v>MOZPEDX</v>
      </c>
      <c r="G4376" s="16" t="s">
        <v>17</v>
      </c>
      <c r="H4376" s="13">
        <v>19.7979899999999</v>
      </c>
      <c r="I4376" s="18">
        <v>500.0</v>
      </c>
      <c r="J4376" s="15">
        <f t="shared" si="5"/>
        <v>9898.995</v>
      </c>
      <c r="K4376" s="10" t="str">
        <f t="array" ref="K4376">IFERROR(XLOOKUP(G4376,'Tipo de Carga'!A:A,'Tipo de Carga'!B:B))</f>
        <v>Autoabasto</v>
      </c>
      <c r="L4376" s="10">
        <f t="shared" si="2"/>
        <v>7</v>
      </c>
      <c r="M4376" s="10">
        <f t="shared" si="3"/>
        <v>12</v>
      </c>
      <c r="N4376" s="10">
        <f t="shared" si="4"/>
        <v>2</v>
      </c>
      <c r="O4376" s="10" t="str">
        <f t="array" ref="O4376">IFERROR(XLOOKUP(G4376,'Tipo de Carga'!A:A,'Tipo de Carga'!C:C))</f>
        <v>Diesel</v>
      </c>
    </row>
    <row r="4377">
      <c r="A4377" s="16">
        <v>1759.0</v>
      </c>
      <c r="B4377" s="10" t="str">
        <f t="array" ref="B4377">IFERROR(XLOOKUP(A4377,'Asignacion Feb'!A:A,'Asignacion Feb'!C:C))</f>
        <v>Liverpool Local</v>
      </c>
      <c r="C4377" s="10" t="str">
        <f t="array" ref="C4377">IFERROR(XLOOKUP(A4377,'Asignacion Feb'!A:A,'Asignacion Feb'!B:B))</f>
        <v>EC-01</v>
      </c>
      <c r="D4377" s="28">
        <v>45700.0</v>
      </c>
      <c r="E4377" s="16" t="s">
        <v>67</v>
      </c>
      <c r="F4377" s="10" t="str">
        <f t="array" ref="F4377">IFERROR(XLOOKUP(E4377,Operadores!A:A,Operadores!B:B))</f>
        <v>FLOERI</v>
      </c>
      <c r="G4377" s="16" t="s">
        <v>17</v>
      </c>
      <c r="H4377" s="13">
        <v>19.7979899999999</v>
      </c>
      <c r="I4377" s="18">
        <v>240.0</v>
      </c>
      <c r="J4377" s="15">
        <f t="shared" si="5"/>
        <v>4751.5176</v>
      </c>
      <c r="K4377" s="10" t="str">
        <f t="array" ref="K4377">IFERROR(XLOOKUP(G4377,'Tipo de Carga'!A:A,'Tipo de Carga'!B:B))</f>
        <v>Autoabasto</v>
      </c>
      <c r="L4377" s="10">
        <f t="shared" si="2"/>
        <v>7</v>
      </c>
      <c r="M4377" s="10">
        <f t="shared" si="3"/>
        <v>12</v>
      </c>
      <c r="N4377" s="10">
        <f t="shared" si="4"/>
        <v>2</v>
      </c>
      <c r="O4377" s="10" t="str">
        <f t="array" ref="O4377">IFERROR(XLOOKUP(G4377,'Tipo de Carga'!A:A,'Tipo de Carga'!C:C))</f>
        <v>Diesel</v>
      </c>
    </row>
    <row r="4378">
      <c r="A4378" s="16">
        <v>2035.0</v>
      </c>
      <c r="B4378" s="10" t="str">
        <f t="array" ref="B4378">IFERROR(XLOOKUP(A4378,'Asignacion Feb'!A:A,'Asignacion Feb'!C:C))</f>
        <v>Liverpool Local</v>
      </c>
      <c r="C4378" s="10" t="str">
        <f t="array" ref="C4378">IFERROR(XLOOKUP(A4378,'Asignacion Feb'!A:A,'Asignacion Feb'!B:B))</f>
        <v>EC-01</v>
      </c>
      <c r="D4378" s="28">
        <v>45700.0</v>
      </c>
      <c r="E4378" s="16" t="s">
        <v>141</v>
      </c>
      <c r="F4378" s="10" t="str">
        <f t="array" ref="F4378">IFERROR(XLOOKUP(E4378,Operadores!A:A,Operadores!B:B))</f>
        <v>VELJOR</v>
      </c>
      <c r="G4378" s="16" t="s">
        <v>17</v>
      </c>
      <c r="H4378" s="13">
        <v>19.7979899999999</v>
      </c>
      <c r="I4378" s="18">
        <v>154.0</v>
      </c>
      <c r="J4378" s="15">
        <f t="shared" si="5"/>
        <v>3048.89046</v>
      </c>
      <c r="K4378" s="10" t="str">
        <f t="array" ref="K4378">IFERROR(XLOOKUP(G4378,'Tipo de Carga'!A:A,'Tipo de Carga'!B:B))</f>
        <v>Autoabasto</v>
      </c>
      <c r="L4378" s="10">
        <f t="shared" si="2"/>
        <v>7</v>
      </c>
      <c r="M4378" s="10">
        <f t="shared" si="3"/>
        <v>12</v>
      </c>
      <c r="N4378" s="10">
        <f t="shared" si="4"/>
        <v>2</v>
      </c>
      <c r="O4378" s="10" t="str">
        <f t="array" ref="O4378">IFERROR(XLOOKUP(G4378,'Tipo de Carga'!A:A,'Tipo de Carga'!C:C))</f>
        <v>Diesel</v>
      </c>
    </row>
    <row r="4379">
      <c r="A4379" s="16">
        <v>1980.0</v>
      </c>
      <c r="B4379" s="10" t="str">
        <f t="array" ref="B4379">IFERROR(XLOOKUP(A4379,'Asignacion Feb'!A:A,'Asignacion Feb'!C:C))</f>
        <v>MeLi asignado SD</v>
      </c>
      <c r="C4379" s="10" t="str">
        <f t="array" ref="C4379">IFERROR(XLOOKUP(A4379,'Asignacion Feb'!A:A,'Asignacion Feb'!B:B))</f>
        <v>EC-05</v>
      </c>
      <c r="D4379" s="28">
        <v>45700.0</v>
      </c>
      <c r="E4379" s="16" t="s">
        <v>376</v>
      </c>
      <c r="F4379" s="10" t="str">
        <f t="array" ref="F4379">IFERROR(XLOOKUP(E4379,Operadores!A:A,Operadores!B:B))</f>
        <v>ROMJUA</v>
      </c>
      <c r="G4379" s="16" t="s">
        <v>17</v>
      </c>
      <c r="H4379" s="13">
        <v>19.7979899999998</v>
      </c>
      <c r="I4379" s="18">
        <v>738.0</v>
      </c>
      <c r="J4379" s="15">
        <f t="shared" si="5"/>
        <v>14610.91662</v>
      </c>
      <c r="K4379" s="10" t="str">
        <f t="array" ref="K4379">IFERROR(XLOOKUP(G4379,'Tipo de Carga'!A:A,'Tipo de Carga'!B:B))</f>
        <v>Autoabasto</v>
      </c>
      <c r="L4379" s="10">
        <f t="shared" si="2"/>
        <v>7</v>
      </c>
      <c r="M4379" s="10">
        <f t="shared" si="3"/>
        <v>12</v>
      </c>
      <c r="N4379" s="10">
        <f t="shared" si="4"/>
        <v>2</v>
      </c>
      <c r="O4379" s="10" t="str">
        <f t="array" ref="O4379">IFERROR(XLOOKUP(G4379,'Tipo de Carga'!A:A,'Tipo de Carga'!C:C))</f>
        <v>Diesel</v>
      </c>
    </row>
    <row r="4380">
      <c r="A4380" s="16">
        <v>2024.0</v>
      </c>
      <c r="B4380" s="10" t="str">
        <f t="array" ref="B4380">IFERROR(XLOOKUP(A4380,'Asignacion Feb'!A:A,'Asignacion Feb'!C:C))</f>
        <v>MeLi Dedicado Merida</v>
      </c>
      <c r="C4380" s="10" t="str">
        <f t="array" ref="C4380">IFERROR(XLOOKUP(A4380,'Asignacion Feb'!A:A,'Asignacion Feb'!B:B))</f>
        <v>EC-05</v>
      </c>
      <c r="D4380" s="28">
        <v>45700.0</v>
      </c>
      <c r="E4380" s="16" t="s">
        <v>222</v>
      </c>
      <c r="F4380" s="10" t="str">
        <f t="array" ref="F4380">IFERROR(XLOOKUP(E4380,Operadores!A:A,Operadores!B:B))</f>
        <v>TORVIC</v>
      </c>
      <c r="G4380" s="16" t="s">
        <v>17</v>
      </c>
      <c r="H4380" s="13">
        <v>19.7979899999998</v>
      </c>
      <c r="I4380" s="18">
        <v>220.0</v>
      </c>
      <c r="J4380" s="15">
        <f t="shared" si="5"/>
        <v>4355.5578</v>
      </c>
      <c r="K4380" s="10" t="str">
        <f t="array" ref="K4380">IFERROR(XLOOKUP(G4380,'Tipo de Carga'!A:A,'Tipo de Carga'!B:B))</f>
        <v>Autoabasto</v>
      </c>
      <c r="L4380" s="10">
        <f t="shared" si="2"/>
        <v>7</v>
      </c>
      <c r="M4380" s="10">
        <f t="shared" si="3"/>
        <v>12</v>
      </c>
      <c r="N4380" s="10">
        <f t="shared" si="4"/>
        <v>2</v>
      </c>
      <c r="O4380" s="10" t="str">
        <f t="array" ref="O4380">IFERROR(XLOOKUP(G4380,'Tipo de Carga'!A:A,'Tipo de Carga'!C:C))</f>
        <v>Diesel</v>
      </c>
    </row>
    <row r="4381">
      <c r="A4381" s="16">
        <v>2031.0</v>
      </c>
      <c r="B4381" s="10" t="str">
        <f t="array" ref="B4381">IFERROR(XLOOKUP(A4381,'Asignacion Feb'!A:A,'Asignacion Feb'!C:C))</f>
        <v>MeLi Dedicado Merida</v>
      </c>
      <c r="C4381" s="10" t="str">
        <f t="array" ref="C4381">IFERROR(XLOOKUP(A4381,'Asignacion Feb'!A:A,'Asignacion Feb'!B:B))</f>
        <v>EC-05</v>
      </c>
      <c r="D4381" s="28">
        <v>45700.0</v>
      </c>
      <c r="E4381" s="16" t="s">
        <v>92</v>
      </c>
      <c r="F4381" s="10" t="str">
        <f t="array" ref="F4381">IFERROR(XLOOKUP(E4381,Operadores!A:A,Operadores!B:B))</f>
        <v>SARJO</v>
      </c>
      <c r="G4381" s="16" t="s">
        <v>17</v>
      </c>
      <c r="H4381" s="13">
        <v>19.7979899999998</v>
      </c>
      <c r="I4381" s="18">
        <v>300.0</v>
      </c>
      <c r="J4381" s="15">
        <f t="shared" si="5"/>
        <v>5939.397</v>
      </c>
      <c r="K4381" s="10" t="str">
        <f t="array" ref="K4381">IFERROR(XLOOKUP(G4381,'Tipo de Carga'!A:A,'Tipo de Carga'!B:B))</f>
        <v>Autoabasto</v>
      </c>
      <c r="L4381" s="10">
        <f t="shared" si="2"/>
        <v>7</v>
      </c>
      <c r="M4381" s="10">
        <f t="shared" si="3"/>
        <v>12</v>
      </c>
      <c r="N4381" s="10">
        <f t="shared" si="4"/>
        <v>2</v>
      </c>
      <c r="O4381" s="10" t="str">
        <f t="array" ref="O4381">IFERROR(XLOOKUP(G4381,'Tipo de Carga'!A:A,'Tipo de Carga'!C:C))</f>
        <v>Diesel</v>
      </c>
    </row>
    <row r="4382">
      <c r="A4382" s="16">
        <v>2042.0</v>
      </c>
      <c r="B4382" s="10" t="str">
        <f t="array" ref="B4382">IFERROR(XLOOKUP(A4382,'Asignacion Feb'!A:A,'Asignacion Feb'!C:C))</f>
        <v>Liverpool Local</v>
      </c>
      <c r="C4382" s="10" t="str">
        <f t="array" ref="C4382">IFERROR(XLOOKUP(A4382,'Asignacion Feb'!A:A,'Asignacion Feb'!B:B))</f>
        <v>EC-01</v>
      </c>
      <c r="D4382" s="28">
        <v>45700.0</v>
      </c>
      <c r="E4382" s="16" t="s">
        <v>308</v>
      </c>
      <c r="F4382" s="10" t="str">
        <f t="array" ref="F4382">IFERROR(XLOOKUP(E4382,Operadores!A:A,Operadores!B:B))</f>
        <v>ESCALA</v>
      </c>
      <c r="G4382" s="16" t="s">
        <v>17</v>
      </c>
      <c r="H4382" s="13">
        <v>19.7979899999998</v>
      </c>
      <c r="I4382" s="18">
        <v>220.0</v>
      </c>
      <c r="J4382" s="15">
        <f t="shared" si="5"/>
        <v>4355.5578</v>
      </c>
      <c r="K4382" s="10" t="str">
        <f t="array" ref="K4382">IFERROR(XLOOKUP(G4382,'Tipo de Carga'!A:A,'Tipo de Carga'!B:B))</f>
        <v>Autoabasto</v>
      </c>
      <c r="L4382" s="10">
        <f t="shared" si="2"/>
        <v>7</v>
      </c>
      <c r="M4382" s="10">
        <f t="shared" si="3"/>
        <v>12</v>
      </c>
      <c r="N4382" s="10">
        <f t="shared" si="4"/>
        <v>2</v>
      </c>
      <c r="O4382" s="10" t="str">
        <f t="array" ref="O4382">IFERROR(XLOOKUP(G4382,'Tipo de Carga'!A:A,'Tipo de Carga'!C:C))</f>
        <v>Diesel</v>
      </c>
    </row>
    <row r="4383">
      <c r="A4383" s="16">
        <v>1847.0</v>
      </c>
      <c r="B4383" s="10" t="str">
        <f t="array" ref="B4383">IFERROR(XLOOKUP(A4383,'Asignacion Feb'!A:A,'Asignacion Feb'!C:C))</f>
        <v>Circuitos</v>
      </c>
      <c r="C4383" s="10" t="str">
        <f t="array" ref="C4383">IFERROR(XLOOKUP(A4383,'Asignacion Feb'!A:A,'Asignacion Feb'!B:B))</f>
        <v>EC-03</v>
      </c>
      <c r="D4383" s="28">
        <v>45700.0</v>
      </c>
      <c r="E4383" s="16" t="s">
        <v>299</v>
      </c>
      <c r="F4383" s="10" t="str">
        <f t="array" ref="F4383">IFERROR(XLOOKUP(E4383,Operadores!A:A,Operadores!B:B))</f>
        <v>HERJO17X</v>
      </c>
      <c r="G4383" s="16" t="s">
        <v>17</v>
      </c>
      <c r="H4383" s="13">
        <v>19.7979899999998</v>
      </c>
      <c r="I4383" s="18">
        <v>517.0</v>
      </c>
      <c r="J4383" s="15">
        <f t="shared" si="5"/>
        <v>10235.56083</v>
      </c>
      <c r="K4383" s="10" t="str">
        <f t="array" ref="K4383">IFERROR(XLOOKUP(G4383,'Tipo de Carga'!A:A,'Tipo de Carga'!B:B))</f>
        <v>Autoabasto</v>
      </c>
      <c r="L4383" s="10">
        <f t="shared" si="2"/>
        <v>7</v>
      </c>
      <c r="M4383" s="10">
        <f t="shared" si="3"/>
        <v>12</v>
      </c>
      <c r="N4383" s="10">
        <f t="shared" si="4"/>
        <v>2</v>
      </c>
      <c r="O4383" s="10" t="str">
        <f t="array" ref="O4383">IFERROR(XLOOKUP(G4383,'Tipo de Carga'!A:A,'Tipo de Carga'!C:C))</f>
        <v>Diesel</v>
      </c>
    </row>
    <row r="4384">
      <c r="A4384" s="16">
        <v>2072.0</v>
      </c>
      <c r="B4384" s="10" t="str">
        <f t="array" ref="B4384">IFERROR(XLOOKUP(A4384,'Asignacion Feb'!A:A,'Asignacion Feb'!C:C))</f>
        <v>Peñafiel Tecamac</v>
      </c>
      <c r="C4384" s="10" t="str">
        <f t="array" ref="C4384">IFERROR(XLOOKUP(A4384,'Asignacion Feb'!A:A,'Asignacion Feb'!B:B))</f>
        <v>EC-02</v>
      </c>
      <c r="D4384" s="28">
        <v>45700.0</v>
      </c>
      <c r="E4384" s="16" t="s">
        <v>428</v>
      </c>
      <c r="F4384" s="10" t="str">
        <f t="array" ref="F4384">IFERROR(XLOOKUP(E4384,Operadores!A:A,Operadores!B:B))</f>
        <v>MARADO</v>
      </c>
      <c r="G4384" s="16" t="s">
        <v>17</v>
      </c>
      <c r="H4384" s="13">
        <v>19.7979899999998</v>
      </c>
      <c r="I4384" s="18">
        <v>10.0</v>
      </c>
      <c r="J4384" s="15">
        <f t="shared" si="5"/>
        <v>197.9799</v>
      </c>
      <c r="K4384" s="10" t="str">
        <f t="array" ref="K4384">IFERROR(XLOOKUP(G4384,'Tipo de Carga'!A:A,'Tipo de Carga'!B:B))</f>
        <v>Autoabasto</v>
      </c>
      <c r="L4384" s="10">
        <f t="shared" si="2"/>
        <v>7</v>
      </c>
      <c r="M4384" s="10">
        <f t="shared" si="3"/>
        <v>12</v>
      </c>
      <c r="N4384" s="10">
        <f t="shared" si="4"/>
        <v>2</v>
      </c>
      <c r="O4384" s="10" t="str">
        <f t="array" ref="O4384">IFERROR(XLOOKUP(G4384,'Tipo de Carga'!A:A,'Tipo de Carga'!C:C))</f>
        <v>Diesel</v>
      </c>
    </row>
    <row r="4385">
      <c r="A4385" s="16">
        <v>2088.0</v>
      </c>
      <c r="B4385" s="10" t="str">
        <f t="array" ref="B4385">IFERROR(XLOOKUP(A4385,'Asignacion Feb'!A:A,'Asignacion Feb'!C:C))</f>
        <v>MeLi Ded Puebla</v>
      </c>
      <c r="C4385" s="10" t="str">
        <f t="array" ref="C4385">IFERROR(XLOOKUP(A4385,'Asignacion Feb'!A:A,'Asignacion Feb'!B:B))</f>
        <v>EC-05</v>
      </c>
      <c r="D4385" s="28">
        <v>45700.0</v>
      </c>
      <c r="E4385" s="16" t="s">
        <v>310</v>
      </c>
      <c r="F4385" s="10" t="str">
        <f t="array" ref="F4385">IFERROR(XLOOKUP(E4385,Operadores!A:A,Operadores!B:B))</f>
        <v>SANMA05</v>
      </c>
      <c r="G4385" s="16" t="s">
        <v>17</v>
      </c>
      <c r="H4385" s="13">
        <v>19.7979899999998</v>
      </c>
      <c r="I4385" s="18">
        <v>753.0</v>
      </c>
      <c r="J4385" s="15">
        <f t="shared" si="5"/>
        <v>14907.88647</v>
      </c>
      <c r="K4385" s="10" t="str">
        <f t="array" ref="K4385">IFERROR(XLOOKUP(G4385,'Tipo de Carga'!A:A,'Tipo de Carga'!B:B))</f>
        <v>Autoabasto</v>
      </c>
      <c r="L4385" s="10">
        <f t="shared" si="2"/>
        <v>7</v>
      </c>
      <c r="M4385" s="10">
        <f t="shared" si="3"/>
        <v>12</v>
      </c>
      <c r="N4385" s="10">
        <f t="shared" si="4"/>
        <v>2</v>
      </c>
      <c r="O4385" s="10" t="str">
        <f t="array" ref="O4385">IFERROR(XLOOKUP(G4385,'Tipo de Carga'!A:A,'Tipo de Carga'!C:C))</f>
        <v>Diesel</v>
      </c>
    </row>
    <row r="4386">
      <c r="A4386" s="16">
        <v>2039.0</v>
      </c>
      <c r="B4386" s="10" t="str">
        <f t="array" ref="B4386">IFERROR(XLOOKUP(A4386,'Asignacion Feb'!A:A,'Asignacion Feb'!C:C))</f>
        <v>MeLi Ded Puebla</v>
      </c>
      <c r="C4386" s="10" t="str">
        <f t="array" ref="C4386">IFERROR(XLOOKUP(A4386,'Asignacion Feb'!A:A,'Asignacion Feb'!B:B))</f>
        <v>EC-05</v>
      </c>
      <c r="D4386" s="28">
        <v>45700.0</v>
      </c>
      <c r="E4386" s="16" t="s">
        <v>110</v>
      </c>
      <c r="F4386" s="10" t="str">
        <f t="array" ref="F4386">IFERROR(XLOOKUP(E4386,Operadores!A:A,Operadores!B:B))</f>
        <v>ALVRAU</v>
      </c>
      <c r="G4386" s="16" t="s">
        <v>17</v>
      </c>
      <c r="H4386" s="13">
        <v>19.7979899999998</v>
      </c>
      <c r="I4386" s="18">
        <v>448.0</v>
      </c>
      <c r="J4386" s="15">
        <f t="shared" si="5"/>
        <v>8869.49952</v>
      </c>
      <c r="K4386" s="10" t="str">
        <f t="array" ref="K4386">IFERROR(XLOOKUP(G4386,'Tipo de Carga'!A:A,'Tipo de Carga'!B:B))</f>
        <v>Autoabasto</v>
      </c>
      <c r="L4386" s="10">
        <f t="shared" si="2"/>
        <v>7</v>
      </c>
      <c r="M4386" s="10">
        <f t="shared" si="3"/>
        <v>12</v>
      </c>
      <c r="N4386" s="10">
        <f t="shared" si="4"/>
        <v>2</v>
      </c>
      <c r="O4386" s="10" t="str">
        <f t="array" ref="O4386">IFERROR(XLOOKUP(G4386,'Tipo de Carga'!A:A,'Tipo de Carga'!C:C))</f>
        <v>Diesel</v>
      </c>
    </row>
    <row r="4387">
      <c r="A4387" s="16">
        <v>1961.0</v>
      </c>
      <c r="B4387" s="10" t="str">
        <f t="array" ref="B4387">IFERROR(XLOOKUP(A4387,'Asignacion Feb'!A:A,'Asignacion Feb'!C:C))</f>
        <v>MeLi asignado SD</v>
      </c>
      <c r="C4387" s="10" t="str">
        <f t="array" ref="C4387">IFERROR(XLOOKUP(A4387,'Asignacion Feb'!A:A,'Asignacion Feb'!B:B))</f>
        <v>EC-05</v>
      </c>
      <c r="D4387" s="28">
        <v>45700.0</v>
      </c>
      <c r="E4387" s="16" t="s">
        <v>387</v>
      </c>
      <c r="F4387" s="10" t="str">
        <f t="array" ref="F4387">IFERROR(XLOOKUP(E4387,Operadores!A:A,Operadores!B:B))</f>
        <v>HERJOS07</v>
      </c>
      <c r="G4387" s="16" t="s">
        <v>17</v>
      </c>
      <c r="H4387" s="13">
        <v>19.7979899999998</v>
      </c>
      <c r="I4387" s="18">
        <v>412.0</v>
      </c>
      <c r="J4387" s="15">
        <f t="shared" si="5"/>
        <v>8156.77188</v>
      </c>
      <c r="K4387" s="10" t="str">
        <f t="array" ref="K4387">IFERROR(XLOOKUP(G4387,'Tipo de Carga'!A:A,'Tipo de Carga'!B:B))</f>
        <v>Autoabasto</v>
      </c>
      <c r="L4387" s="10">
        <f t="shared" si="2"/>
        <v>7</v>
      </c>
      <c r="M4387" s="10">
        <f t="shared" si="3"/>
        <v>12</v>
      </c>
      <c r="N4387" s="10">
        <f t="shared" si="4"/>
        <v>2</v>
      </c>
      <c r="O4387" s="10" t="str">
        <f t="array" ref="O4387">IFERROR(XLOOKUP(G4387,'Tipo de Carga'!A:A,'Tipo de Carga'!C:C))</f>
        <v>Diesel</v>
      </c>
    </row>
    <row r="4388">
      <c r="A4388" s="16">
        <v>1848.0</v>
      </c>
      <c r="B4388" s="10" t="str">
        <f t="array" ref="B4388">IFERROR(XLOOKUP(A4388,'Asignacion Feb'!A:A,'Asignacion Feb'!C:C))</f>
        <v>Sayer Sencillo</v>
      </c>
      <c r="C4388" s="10" t="str">
        <f t="array" ref="C4388">IFERROR(XLOOKUP(A4388,'Asignacion Feb'!A:A,'Asignacion Feb'!B:B))</f>
        <v>EC-04</v>
      </c>
      <c r="D4388" s="28">
        <v>45700.0</v>
      </c>
      <c r="E4388" s="16" t="s">
        <v>316</v>
      </c>
      <c r="F4388" s="10" t="str">
        <f t="array" ref="F4388">IFERROR(XLOOKUP(E4388,Operadores!A:A,Operadores!B:B))</f>
        <v>ROSMA</v>
      </c>
      <c r="G4388" s="16" t="s">
        <v>77</v>
      </c>
      <c r="H4388" s="13">
        <v>19.63419</v>
      </c>
      <c r="I4388" s="18">
        <v>730.0</v>
      </c>
      <c r="J4388" s="15">
        <f t="shared" si="5"/>
        <v>14332.9587</v>
      </c>
      <c r="K4388" s="10" t="str">
        <f t="array" ref="K4388">IFERROR(XLOOKUP(G4388,'Tipo de Carga'!A:A,'Tipo de Carga'!B:B))</f>
        <v>Autoabasto</v>
      </c>
      <c r="L4388" s="10">
        <f t="shared" si="2"/>
        <v>7</v>
      </c>
      <c r="M4388" s="10">
        <f t="shared" si="3"/>
        <v>12</v>
      </c>
      <c r="N4388" s="10">
        <f t="shared" si="4"/>
        <v>2</v>
      </c>
      <c r="O4388" s="10" t="str">
        <f t="array" ref="O4388">IFERROR(XLOOKUP(G4388,'Tipo de Carga'!A:A,'Tipo de Carga'!C:C))</f>
        <v>Diesel</v>
      </c>
    </row>
    <row r="4389">
      <c r="A4389" s="16">
        <v>1799.0</v>
      </c>
      <c r="B4389" s="10" t="str">
        <f t="array" ref="B4389">IFERROR(XLOOKUP(A4389,'Asignacion Feb'!A:A,'Asignacion Feb'!C:C))</f>
        <v>Out</v>
      </c>
      <c r="C4389" s="10" t="str">
        <f t="array" ref="C4389">IFERROR(XLOOKUP(A4389,'Asignacion Feb'!A:A,'Asignacion Feb'!B:B))</f>
        <v>AF</v>
      </c>
      <c r="D4389" s="28">
        <v>45700.0</v>
      </c>
      <c r="E4389" s="16" t="s">
        <v>209</v>
      </c>
      <c r="F4389" s="10" t="str">
        <f t="array" ref="F4389">IFERROR(XLOOKUP(E4389,Operadores!A:A,Operadores!B:B))</f>
        <v>FERFRA</v>
      </c>
      <c r="G4389" s="16" t="s">
        <v>77</v>
      </c>
      <c r="H4389" s="13">
        <v>19.63419</v>
      </c>
      <c r="I4389" s="18">
        <v>800.0</v>
      </c>
      <c r="J4389" s="15">
        <f t="shared" si="5"/>
        <v>15707.352</v>
      </c>
      <c r="K4389" s="10" t="str">
        <f t="array" ref="K4389">IFERROR(XLOOKUP(G4389,'Tipo de Carga'!A:A,'Tipo de Carga'!B:B))</f>
        <v>Autoabasto</v>
      </c>
      <c r="L4389" s="10">
        <f t="shared" si="2"/>
        <v>7</v>
      </c>
      <c r="M4389" s="10">
        <f t="shared" si="3"/>
        <v>12</v>
      </c>
      <c r="N4389" s="10">
        <f t="shared" si="4"/>
        <v>2</v>
      </c>
      <c r="O4389" s="10" t="str">
        <f t="array" ref="O4389">IFERROR(XLOOKUP(G4389,'Tipo de Carga'!A:A,'Tipo de Carga'!C:C))</f>
        <v>Diesel</v>
      </c>
    </row>
    <row r="4390">
      <c r="A4390" s="16">
        <v>1792.0</v>
      </c>
      <c r="B4390" s="10" t="str">
        <f t="array" ref="B4390">IFERROR(XLOOKUP(A4390,'Asignacion Feb'!A:A,'Asignacion Feb'!C:C))</f>
        <v>Available EC-07</v>
      </c>
      <c r="C4390" s="10" t="str">
        <f t="array" ref="C4390">IFERROR(XLOOKUP(A4390,'Asignacion Feb'!A:A,'Asignacion Feb'!B:B))</f>
        <v>EC-07</v>
      </c>
      <c r="D4390" s="28">
        <v>45700.0</v>
      </c>
      <c r="E4390" s="16" t="s">
        <v>207</v>
      </c>
      <c r="F4390" s="10" t="str">
        <f t="array" ref="F4390">IFERROR(XLOOKUP(E4390,Operadores!A:A,Operadores!B:B))</f>
        <v>LOPJOS03</v>
      </c>
      <c r="G4390" s="16" t="s">
        <v>77</v>
      </c>
      <c r="H4390" s="13">
        <v>19.63419</v>
      </c>
      <c r="I4390" s="18">
        <v>438.0</v>
      </c>
      <c r="J4390" s="15">
        <f t="shared" si="5"/>
        <v>8599.77522</v>
      </c>
      <c r="K4390" s="10" t="str">
        <f t="array" ref="K4390">IFERROR(XLOOKUP(G4390,'Tipo de Carga'!A:A,'Tipo de Carga'!B:B))</f>
        <v>Autoabasto</v>
      </c>
      <c r="L4390" s="10">
        <f t="shared" si="2"/>
        <v>7</v>
      </c>
      <c r="M4390" s="10">
        <f t="shared" si="3"/>
        <v>12</v>
      </c>
      <c r="N4390" s="10">
        <f t="shared" si="4"/>
        <v>2</v>
      </c>
      <c r="O4390" s="10" t="str">
        <f t="array" ref="O4390">IFERROR(XLOOKUP(G4390,'Tipo de Carga'!A:A,'Tipo de Carga'!C:C))</f>
        <v>Diesel</v>
      </c>
    </row>
    <row r="4391">
      <c r="A4391" s="16">
        <v>1862.0</v>
      </c>
      <c r="B4391" s="10" t="str">
        <f t="array" ref="B4391">IFERROR(XLOOKUP(A4391,'Asignacion Feb'!A:A,'Asignacion Feb'!C:C))</f>
        <v>Circuitos</v>
      </c>
      <c r="C4391" s="10" t="str">
        <f t="array" ref="C4391">IFERROR(XLOOKUP(A4391,'Asignacion Feb'!A:A,'Asignacion Feb'!B:B))</f>
        <v>EC-03</v>
      </c>
      <c r="D4391" s="28">
        <v>45700.0</v>
      </c>
      <c r="E4391" s="16" t="s">
        <v>359</v>
      </c>
      <c r="F4391" s="10" t="str">
        <f t="array" ref="F4391">IFERROR(XLOOKUP(E4391,Operadores!A:A,Operadores!B:B))</f>
        <v>PERRI</v>
      </c>
      <c r="G4391" s="16" t="s">
        <v>77</v>
      </c>
      <c r="H4391" s="13">
        <v>19.63419</v>
      </c>
      <c r="I4391" s="18">
        <v>338.0</v>
      </c>
      <c r="J4391" s="15">
        <f t="shared" si="5"/>
        <v>6636.35622</v>
      </c>
      <c r="K4391" s="10" t="str">
        <f t="array" ref="K4391">IFERROR(XLOOKUP(G4391,'Tipo de Carga'!A:A,'Tipo de Carga'!B:B))</f>
        <v>Autoabasto</v>
      </c>
      <c r="L4391" s="10">
        <f t="shared" si="2"/>
        <v>7</v>
      </c>
      <c r="M4391" s="10">
        <f t="shared" si="3"/>
        <v>12</v>
      </c>
      <c r="N4391" s="10">
        <f t="shared" si="4"/>
        <v>2</v>
      </c>
      <c r="O4391" s="10" t="str">
        <f t="array" ref="O4391">IFERROR(XLOOKUP(G4391,'Tipo de Carga'!A:A,'Tipo de Carga'!C:C))</f>
        <v>Diesel</v>
      </c>
    </row>
    <row r="4392">
      <c r="A4392" s="16">
        <v>2012.0</v>
      </c>
      <c r="B4392" s="10" t="str">
        <f t="array" ref="B4392">IFERROR(XLOOKUP(A4392,'Asignacion Feb'!A:A,'Asignacion Feb'!C:C))</f>
        <v>Sayer Sencillo</v>
      </c>
      <c r="C4392" s="10" t="str">
        <f t="array" ref="C4392">IFERROR(XLOOKUP(A4392,'Asignacion Feb'!A:A,'Asignacion Feb'!B:B))</f>
        <v>EC-04</v>
      </c>
      <c r="D4392" s="28">
        <v>45700.0</v>
      </c>
      <c r="E4392" s="16" t="s">
        <v>317</v>
      </c>
      <c r="F4392" s="10" t="str">
        <f t="array" ref="F4392">IFERROR(XLOOKUP(E4392,Operadores!A:A,Operadores!B:B))</f>
        <v>ZUGRO</v>
      </c>
      <c r="G4392" s="16" t="s">
        <v>77</v>
      </c>
      <c r="H4392" s="13">
        <v>19.63419</v>
      </c>
      <c r="I4392" s="18">
        <v>340.0</v>
      </c>
      <c r="J4392" s="15">
        <f t="shared" si="5"/>
        <v>6675.6246</v>
      </c>
      <c r="K4392" s="10" t="str">
        <f t="array" ref="K4392">IFERROR(XLOOKUP(G4392,'Tipo de Carga'!A:A,'Tipo de Carga'!B:B))</f>
        <v>Autoabasto</v>
      </c>
      <c r="L4392" s="10">
        <f t="shared" si="2"/>
        <v>7</v>
      </c>
      <c r="M4392" s="10">
        <f t="shared" si="3"/>
        <v>12</v>
      </c>
      <c r="N4392" s="10">
        <f t="shared" si="4"/>
        <v>2</v>
      </c>
      <c r="O4392" s="10" t="str">
        <f t="array" ref="O4392">IFERROR(XLOOKUP(G4392,'Tipo de Carga'!A:A,'Tipo de Carga'!C:C))</f>
        <v>Diesel</v>
      </c>
    </row>
    <row r="4393">
      <c r="A4393" s="16">
        <v>1790.0</v>
      </c>
      <c r="B4393" s="10" t="str">
        <f t="array" ref="B4393">IFERROR(XLOOKUP(A4393,'Asignacion Feb'!A:A,'Asignacion Feb'!C:C))</f>
        <v>Sayer Sencillo</v>
      </c>
      <c r="C4393" s="10" t="str">
        <f t="array" ref="C4393">IFERROR(XLOOKUP(A4393,'Asignacion Feb'!A:A,'Asignacion Feb'!B:B))</f>
        <v>EC-04</v>
      </c>
      <c r="D4393" s="28">
        <v>45700.0</v>
      </c>
      <c r="E4393" s="16" t="s">
        <v>272</v>
      </c>
      <c r="F4393" s="10" t="str">
        <f t="array" ref="F4393">IFERROR(XLOOKUP(E4393,Operadores!A:A,Operadores!B:B))</f>
        <v>DEJISR</v>
      </c>
      <c r="G4393" s="16" t="s">
        <v>77</v>
      </c>
      <c r="H4393" s="13">
        <v>19.63419</v>
      </c>
      <c r="I4393" s="18">
        <v>750.0</v>
      </c>
      <c r="J4393" s="15">
        <f t="shared" si="5"/>
        <v>14725.6425</v>
      </c>
      <c r="K4393" s="10" t="str">
        <f t="array" ref="K4393">IFERROR(XLOOKUP(G4393,'Tipo de Carga'!A:A,'Tipo de Carga'!B:B))</f>
        <v>Autoabasto</v>
      </c>
      <c r="L4393" s="10">
        <f t="shared" si="2"/>
        <v>7</v>
      </c>
      <c r="M4393" s="10">
        <f t="shared" si="3"/>
        <v>12</v>
      </c>
      <c r="N4393" s="10">
        <f t="shared" si="4"/>
        <v>2</v>
      </c>
      <c r="O4393" s="10" t="str">
        <f t="array" ref="O4393">IFERROR(XLOOKUP(G4393,'Tipo de Carga'!A:A,'Tipo de Carga'!C:C))</f>
        <v>Diesel</v>
      </c>
    </row>
    <row r="4394">
      <c r="A4394" s="16">
        <v>1822.0</v>
      </c>
      <c r="B4394" s="10" t="str">
        <f t="array" ref="B4394">IFERROR(XLOOKUP(A4394,'Asignacion Feb'!A:A,'Asignacion Feb'!C:C))</f>
        <v>Sayer Vuelteros</v>
      </c>
      <c r="C4394" s="10" t="str">
        <f t="array" ref="C4394">IFERROR(XLOOKUP(A4394,'Asignacion Feb'!A:A,'Asignacion Feb'!B:B))</f>
        <v>EC-04</v>
      </c>
      <c r="D4394" s="28">
        <v>45700.0</v>
      </c>
      <c r="E4394" s="16" t="s">
        <v>399</v>
      </c>
      <c r="F4394" s="10" t="str">
        <f t="array" ref="F4394">IFERROR(XLOOKUP(E4394,Operadores!A:A,Operadores!B:B))</f>
        <v>OLVJES</v>
      </c>
      <c r="G4394" s="16" t="s">
        <v>77</v>
      </c>
      <c r="H4394" s="13">
        <v>19.63419</v>
      </c>
      <c r="I4394" s="18">
        <v>727.0</v>
      </c>
      <c r="J4394" s="15">
        <f t="shared" si="5"/>
        <v>14274.05613</v>
      </c>
      <c r="K4394" s="10" t="str">
        <f t="array" ref="K4394">IFERROR(XLOOKUP(G4394,'Tipo de Carga'!A:A,'Tipo de Carga'!B:B))</f>
        <v>Autoabasto</v>
      </c>
      <c r="L4394" s="10">
        <f t="shared" si="2"/>
        <v>7</v>
      </c>
      <c r="M4394" s="10">
        <f t="shared" si="3"/>
        <v>12</v>
      </c>
      <c r="N4394" s="10">
        <f t="shared" si="4"/>
        <v>2</v>
      </c>
      <c r="O4394" s="10" t="str">
        <f t="array" ref="O4394">IFERROR(XLOOKUP(G4394,'Tipo de Carga'!A:A,'Tipo de Carga'!C:C))</f>
        <v>Diesel</v>
      </c>
    </row>
    <row r="4395">
      <c r="A4395" s="16">
        <v>2098.0</v>
      </c>
      <c r="B4395" s="10" t="str">
        <f t="array" ref="B4395">IFERROR(XLOOKUP(A4395,'Asignacion Feb'!A:A,'Asignacion Feb'!C:C))</f>
        <v>Available EC-07</v>
      </c>
      <c r="C4395" s="10" t="str">
        <f t="array" ref="C4395">IFERROR(XLOOKUP(A4395,'Asignacion Feb'!A:A,'Asignacion Feb'!B:B))</f>
        <v>EC-07</v>
      </c>
      <c r="D4395" s="28">
        <v>45700.0</v>
      </c>
      <c r="E4395" s="16" t="s">
        <v>32</v>
      </c>
      <c r="F4395" s="10" t="str">
        <f t="array" ref="F4395">IFERROR(XLOOKUP(E4395,Operadores!A:A,Operadores!B:B))</f>
        <v>MTTO</v>
      </c>
      <c r="G4395" s="16" t="s">
        <v>77</v>
      </c>
      <c r="H4395" s="13">
        <v>19.63419</v>
      </c>
      <c r="I4395" s="18">
        <v>725.0</v>
      </c>
      <c r="J4395" s="15">
        <f t="shared" si="5"/>
        <v>14234.78775</v>
      </c>
      <c r="K4395" s="10" t="str">
        <f t="array" ref="K4395">IFERROR(XLOOKUP(G4395,'Tipo de Carga'!A:A,'Tipo de Carga'!B:B))</f>
        <v>Autoabasto</v>
      </c>
      <c r="L4395" s="10">
        <f t="shared" si="2"/>
        <v>7</v>
      </c>
      <c r="M4395" s="10">
        <f t="shared" si="3"/>
        <v>12</v>
      </c>
      <c r="N4395" s="10">
        <f t="shared" si="4"/>
        <v>2</v>
      </c>
      <c r="O4395" s="10" t="str">
        <f t="array" ref="O4395">IFERROR(XLOOKUP(G4395,'Tipo de Carga'!A:A,'Tipo de Carga'!C:C))</f>
        <v>Diesel</v>
      </c>
    </row>
    <row r="4396">
      <c r="A4396" s="16">
        <v>1786.0</v>
      </c>
      <c r="B4396" s="10" t="str">
        <f t="array" ref="B4396">IFERROR(XLOOKUP(A4396,'Asignacion Feb'!A:A,'Asignacion Feb'!C:C))</f>
        <v>Sayer Sencillo</v>
      </c>
      <c r="C4396" s="10" t="str">
        <f t="array" ref="C4396">IFERROR(XLOOKUP(A4396,'Asignacion Feb'!A:A,'Asignacion Feb'!B:B))</f>
        <v>EC-04</v>
      </c>
      <c r="D4396" s="28">
        <v>45700.0</v>
      </c>
      <c r="E4396" s="16" t="s">
        <v>334</v>
      </c>
      <c r="F4396" s="10" t="str">
        <f t="array" ref="F4396">IFERROR(XLOOKUP(E4396,Operadores!A:A,Operadores!B:B))</f>
        <v>GARISM</v>
      </c>
      <c r="G4396" s="16" t="s">
        <v>77</v>
      </c>
      <c r="H4396" s="13">
        <v>19.63419</v>
      </c>
      <c r="I4396" s="18">
        <v>866.0</v>
      </c>
      <c r="J4396" s="15">
        <f t="shared" si="5"/>
        <v>17003.20854</v>
      </c>
      <c r="K4396" s="10" t="str">
        <f t="array" ref="K4396">IFERROR(XLOOKUP(G4396,'Tipo de Carga'!A:A,'Tipo de Carga'!B:B))</f>
        <v>Autoabasto</v>
      </c>
      <c r="L4396" s="10">
        <f t="shared" si="2"/>
        <v>7</v>
      </c>
      <c r="M4396" s="10">
        <f t="shared" si="3"/>
        <v>12</v>
      </c>
      <c r="N4396" s="10">
        <f t="shared" si="4"/>
        <v>2</v>
      </c>
      <c r="O4396" s="10" t="str">
        <f t="array" ref="O4396">IFERROR(XLOOKUP(G4396,'Tipo de Carga'!A:A,'Tipo de Carga'!C:C))</f>
        <v>Diesel</v>
      </c>
    </row>
    <row r="4397">
      <c r="A4397" s="16">
        <v>1853.0</v>
      </c>
      <c r="B4397" s="10" t="str">
        <f t="array" ref="B4397">IFERROR(XLOOKUP(A4397,'Asignacion Feb'!A:A,'Asignacion Feb'!C:C))</f>
        <v>Sayer Sencillo</v>
      </c>
      <c r="C4397" s="10" t="str">
        <f t="array" ref="C4397">IFERROR(XLOOKUP(A4397,'Asignacion Feb'!A:A,'Asignacion Feb'!B:B))</f>
        <v>EC-04</v>
      </c>
      <c r="D4397" s="28">
        <v>45700.0</v>
      </c>
      <c r="E4397" s="16" t="s">
        <v>249</v>
      </c>
      <c r="F4397" s="10" t="str">
        <f t="array" ref="F4397">IFERROR(XLOOKUP(E4397,Operadores!A:A,Operadores!B:B))</f>
        <v>VARRUB</v>
      </c>
      <c r="G4397" s="16" t="s">
        <v>77</v>
      </c>
      <c r="H4397" s="13">
        <v>19.63419</v>
      </c>
      <c r="I4397" s="18">
        <v>827.0</v>
      </c>
      <c r="J4397" s="15">
        <f t="shared" si="5"/>
        <v>16237.47513</v>
      </c>
      <c r="K4397" s="10" t="str">
        <f t="array" ref="K4397">IFERROR(XLOOKUP(G4397,'Tipo de Carga'!A:A,'Tipo de Carga'!B:B))</f>
        <v>Autoabasto</v>
      </c>
      <c r="L4397" s="10">
        <f t="shared" si="2"/>
        <v>7</v>
      </c>
      <c r="M4397" s="10">
        <f t="shared" si="3"/>
        <v>12</v>
      </c>
      <c r="N4397" s="10">
        <f t="shared" si="4"/>
        <v>2</v>
      </c>
      <c r="O4397" s="10" t="str">
        <f t="array" ref="O4397">IFERROR(XLOOKUP(G4397,'Tipo de Carga'!A:A,'Tipo de Carga'!C:C))</f>
        <v>Diesel</v>
      </c>
    </row>
    <row r="4398">
      <c r="A4398" s="16">
        <v>1890.0</v>
      </c>
      <c r="B4398" s="10" t="str">
        <f t="array" ref="B4398">IFERROR(XLOOKUP(A4398,'Asignacion Feb'!A:A,'Asignacion Feb'!C:C))</f>
        <v>Circuitos</v>
      </c>
      <c r="C4398" s="10" t="str">
        <f t="array" ref="C4398">IFERROR(XLOOKUP(A4398,'Asignacion Feb'!A:A,'Asignacion Feb'!B:B))</f>
        <v>EC-03</v>
      </c>
      <c r="D4398" s="28">
        <v>45700.0</v>
      </c>
      <c r="E4398" s="16" t="s">
        <v>405</v>
      </c>
      <c r="F4398" s="10" t="str">
        <f t="array" ref="F4398">IFERROR(XLOOKUP(E4398,Operadores!A:A,Operadores!B:B))</f>
        <v>OSOCA01</v>
      </c>
      <c r="G4398" s="16" t="s">
        <v>77</v>
      </c>
      <c r="H4398" s="13">
        <v>19.63419</v>
      </c>
      <c r="I4398" s="18">
        <v>622.0</v>
      </c>
      <c r="J4398" s="15">
        <f t="shared" si="5"/>
        <v>12212.46618</v>
      </c>
      <c r="K4398" s="10" t="str">
        <f t="array" ref="K4398">IFERROR(XLOOKUP(G4398,'Tipo de Carga'!A:A,'Tipo de Carga'!B:B))</f>
        <v>Autoabasto</v>
      </c>
      <c r="L4398" s="10">
        <f t="shared" si="2"/>
        <v>7</v>
      </c>
      <c r="M4398" s="10">
        <f t="shared" si="3"/>
        <v>12</v>
      </c>
      <c r="N4398" s="10">
        <f t="shared" si="4"/>
        <v>2</v>
      </c>
      <c r="O4398" s="10" t="str">
        <f t="array" ref="O4398">IFERROR(XLOOKUP(G4398,'Tipo de Carga'!A:A,'Tipo de Carga'!C:C))</f>
        <v>Diesel</v>
      </c>
    </row>
    <row r="4399">
      <c r="A4399" s="16">
        <v>1971.0</v>
      </c>
      <c r="B4399" s="10" t="str">
        <f t="array" ref="B4399">IFERROR(XLOOKUP(A4399,'Asignacion Feb'!A:A,'Asignacion Feb'!C:C))</f>
        <v>Sayer Sencillo</v>
      </c>
      <c r="C4399" s="10" t="str">
        <f t="array" ref="C4399">IFERROR(XLOOKUP(A4399,'Asignacion Feb'!A:A,'Asignacion Feb'!B:B))</f>
        <v>EC-04</v>
      </c>
      <c r="D4399" s="28">
        <v>45700.0</v>
      </c>
      <c r="E4399" s="16" t="s">
        <v>79</v>
      </c>
      <c r="F4399" s="10" t="str">
        <f t="array" ref="F4399">IFERROR(XLOOKUP(E4399,Operadores!A:A,Operadores!B:B))</f>
        <v>OLVOSX</v>
      </c>
      <c r="G4399" s="16" t="s">
        <v>77</v>
      </c>
      <c r="H4399" s="13">
        <v>19.63419</v>
      </c>
      <c r="I4399" s="18">
        <v>360.0</v>
      </c>
      <c r="J4399" s="15">
        <f t="shared" si="5"/>
        <v>7068.3084</v>
      </c>
      <c r="K4399" s="10" t="str">
        <f t="array" ref="K4399">IFERROR(XLOOKUP(G4399,'Tipo de Carga'!A:A,'Tipo de Carga'!B:B))</f>
        <v>Autoabasto</v>
      </c>
      <c r="L4399" s="10">
        <f t="shared" si="2"/>
        <v>7</v>
      </c>
      <c r="M4399" s="10">
        <f t="shared" si="3"/>
        <v>12</v>
      </c>
      <c r="N4399" s="10">
        <f t="shared" si="4"/>
        <v>2</v>
      </c>
      <c r="O4399" s="10" t="str">
        <f t="array" ref="O4399">IFERROR(XLOOKUP(G4399,'Tipo de Carga'!A:A,'Tipo de Carga'!C:C))</f>
        <v>Diesel</v>
      </c>
    </row>
    <row r="4400">
      <c r="A4400" s="16">
        <v>1785.0</v>
      </c>
      <c r="B4400" s="10" t="str">
        <f t="array" ref="B4400">IFERROR(XLOOKUP(A4400,'Asignacion Feb'!A:A,'Asignacion Feb'!C:C))</f>
        <v>Circuitos</v>
      </c>
      <c r="C4400" s="10" t="str">
        <f t="array" ref="C4400">IFERROR(XLOOKUP(A4400,'Asignacion Feb'!A:A,'Asignacion Feb'!B:B))</f>
        <v>EC-03</v>
      </c>
      <c r="D4400" s="28">
        <v>45700.0</v>
      </c>
      <c r="E4400" s="16" t="s">
        <v>159</v>
      </c>
      <c r="F4400" s="10" t="str">
        <f t="array" ref="F4400">IFERROR(XLOOKUP(E4400,Operadores!A:A,Operadores!B:B))</f>
        <v>HERJU01</v>
      </c>
      <c r="G4400" s="16" t="s">
        <v>77</v>
      </c>
      <c r="H4400" s="13">
        <v>19.63419</v>
      </c>
      <c r="I4400" s="18">
        <v>710.0</v>
      </c>
      <c r="J4400" s="15">
        <f t="shared" si="5"/>
        <v>13940.2749</v>
      </c>
      <c r="K4400" s="10" t="str">
        <f t="array" ref="K4400">IFERROR(XLOOKUP(G4400,'Tipo de Carga'!A:A,'Tipo de Carga'!B:B))</f>
        <v>Autoabasto</v>
      </c>
      <c r="L4400" s="10">
        <f t="shared" si="2"/>
        <v>7</v>
      </c>
      <c r="M4400" s="10">
        <f t="shared" si="3"/>
        <v>12</v>
      </c>
      <c r="N4400" s="10">
        <f t="shared" si="4"/>
        <v>2</v>
      </c>
      <c r="O4400" s="10" t="str">
        <f t="array" ref="O4400">IFERROR(XLOOKUP(G4400,'Tipo de Carga'!A:A,'Tipo de Carga'!C:C))</f>
        <v>Diesel</v>
      </c>
    </row>
    <row r="4401">
      <c r="A4401" s="16">
        <v>1895.0</v>
      </c>
      <c r="B4401" s="10" t="str">
        <f t="array" ref="B4401">IFERROR(XLOOKUP(A4401,'Asignacion Feb'!A:A,'Asignacion Feb'!C:C))</f>
        <v>Sayer Sencillo</v>
      </c>
      <c r="C4401" s="10" t="str">
        <f t="array" ref="C4401">IFERROR(XLOOKUP(A4401,'Asignacion Feb'!A:A,'Asignacion Feb'!B:B))</f>
        <v>EC-04</v>
      </c>
      <c r="D4401" s="28">
        <v>45700.0</v>
      </c>
      <c r="E4401" s="16" t="s">
        <v>349</v>
      </c>
      <c r="F4401" s="10" t="str">
        <f t="array" ref="F4401">IFERROR(XLOOKUP(E4401,Operadores!A:A,Operadores!B:B))</f>
        <v>FABMA</v>
      </c>
      <c r="G4401" s="16" t="s">
        <v>77</v>
      </c>
      <c r="H4401" s="13">
        <v>19.63419</v>
      </c>
      <c r="I4401" s="18">
        <v>490.0</v>
      </c>
      <c r="J4401" s="15">
        <f t="shared" si="5"/>
        <v>9620.7531</v>
      </c>
      <c r="K4401" s="10" t="str">
        <f t="array" ref="K4401">IFERROR(XLOOKUP(G4401,'Tipo de Carga'!A:A,'Tipo de Carga'!B:B))</f>
        <v>Autoabasto</v>
      </c>
      <c r="L4401" s="10">
        <f t="shared" si="2"/>
        <v>7</v>
      </c>
      <c r="M4401" s="10">
        <f t="shared" si="3"/>
        <v>12</v>
      </c>
      <c r="N4401" s="10">
        <f t="shared" si="4"/>
        <v>2</v>
      </c>
      <c r="O4401" s="10" t="str">
        <f t="array" ref="O4401">IFERROR(XLOOKUP(G4401,'Tipo de Carga'!A:A,'Tipo de Carga'!C:C))</f>
        <v>Diesel</v>
      </c>
    </row>
    <row r="4402">
      <c r="A4402" s="16">
        <v>1872.0</v>
      </c>
      <c r="B4402" s="10" t="str">
        <f t="array" ref="B4402">IFERROR(XLOOKUP(A4402,'Asignacion Feb'!A:A,'Asignacion Feb'!C:C))</f>
        <v>Circuitos</v>
      </c>
      <c r="C4402" s="10" t="str">
        <f t="array" ref="C4402">IFERROR(XLOOKUP(A4402,'Asignacion Feb'!A:A,'Asignacion Feb'!B:B))</f>
        <v>EC-03</v>
      </c>
      <c r="D4402" s="28">
        <v>45700.0</v>
      </c>
      <c r="E4402" s="16" t="s">
        <v>118</v>
      </c>
      <c r="F4402" s="10" t="str">
        <f t="array" ref="F4402">IFERROR(XLOOKUP(E4402,Operadores!A:A,Operadores!B:B))</f>
        <v>BUSJUA</v>
      </c>
      <c r="G4402" s="16" t="s">
        <v>77</v>
      </c>
      <c r="H4402" s="13">
        <v>19.63419</v>
      </c>
      <c r="I4402" s="18">
        <v>155.0</v>
      </c>
      <c r="J4402" s="15">
        <f t="shared" si="5"/>
        <v>3043.29945</v>
      </c>
      <c r="K4402" s="10" t="str">
        <f t="array" ref="K4402">IFERROR(XLOOKUP(G4402,'Tipo de Carga'!A:A,'Tipo de Carga'!B:B))</f>
        <v>Autoabasto</v>
      </c>
      <c r="L4402" s="10">
        <f t="shared" si="2"/>
        <v>7</v>
      </c>
      <c r="M4402" s="10">
        <f t="shared" si="3"/>
        <v>12</v>
      </c>
      <c r="N4402" s="10">
        <f t="shared" si="4"/>
        <v>2</v>
      </c>
      <c r="O4402" s="10" t="str">
        <f t="array" ref="O4402">IFERROR(XLOOKUP(G4402,'Tipo de Carga'!A:A,'Tipo de Carga'!C:C))</f>
        <v>Diesel</v>
      </c>
    </row>
    <row r="4403">
      <c r="A4403" s="16">
        <v>1808.0</v>
      </c>
      <c r="B4403" s="10" t="str">
        <f t="array" ref="B4403">IFERROR(XLOOKUP(A4403,'Asignacion Feb'!A:A,'Asignacion Feb'!C:C))</f>
        <v>Sayer Full</v>
      </c>
      <c r="C4403" s="10" t="str">
        <f t="array" ref="C4403">IFERROR(XLOOKUP(A4403,'Asignacion Feb'!A:A,'Asignacion Feb'!B:B))</f>
        <v>EC-04</v>
      </c>
      <c r="D4403" s="28">
        <v>45700.0</v>
      </c>
      <c r="E4403" s="16" t="s">
        <v>335</v>
      </c>
      <c r="F4403" s="10" t="str">
        <f t="array" ref="F4403">IFERROR(XLOOKUP(E4403,Operadores!A:A,Operadores!B:B))</f>
        <v>ZAPNO</v>
      </c>
      <c r="G4403" s="16" t="s">
        <v>77</v>
      </c>
      <c r="H4403" s="13">
        <v>19.63419</v>
      </c>
      <c r="I4403" s="18">
        <v>645.0</v>
      </c>
      <c r="J4403" s="15">
        <f t="shared" si="5"/>
        <v>12664.05255</v>
      </c>
      <c r="K4403" s="10" t="str">
        <f t="array" ref="K4403">IFERROR(XLOOKUP(G4403,'Tipo de Carga'!A:A,'Tipo de Carga'!B:B))</f>
        <v>Autoabasto</v>
      </c>
      <c r="L4403" s="10">
        <f t="shared" si="2"/>
        <v>7</v>
      </c>
      <c r="M4403" s="10">
        <f t="shared" si="3"/>
        <v>12</v>
      </c>
      <c r="N4403" s="10">
        <f t="shared" si="4"/>
        <v>2</v>
      </c>
      <c r="O4403" s="10" t="str">
        <f t="array" ref="O4403">IFERROR(XLOOKUP(G4403,'Tipo de Carga'!A:A,'Tipo de Carga'!C:C))</f>
        <v>Diesel</v>
      </c>
    </row>
    <row r="4404">
      <c r="A4404" s="16">
        <v>1806.0</v>
      </c>
      <c r="B4404" s="10" t="str">
        <f t="array" ref="B4404">IFERROR(XLOOKUP(A4404,'Asignacion Feb'!A:A,'Asignacion Feb'!C:C))</f>
        <v>Sayer Full</v>
      </c>
      <c r="C4404" s="10" t="str">
        <f t="array" ref="C4404">IFERROR(XLOOKUP(A4404,'Asignacion Feb'!A:A,'Asignacion Feb'!B:B))</f>
        <v>EC-04</v>
      </c>
      <c r="D4404" s="28">
        <v>45700.0</v>
      </c>
      <c r="E4404" s="16" t="s">
        <v>257</v>
      </c>
      <c r="F4404" s="10" t="str">
        <f t="array" ref="F4404">IFERROR(XLOOKUP(E4404,Operadores!A:A,Operadores!B:B))</f>
        <v>DIAOMA</v>
      </c>
      <c r="G4404" s="16" t="s">
        <v>77</v>
      </c>
      <c r="H4404" s="13">
        <v>19.63419</v>
      </c>
      <c r="I4404" s="18">
        <v>717.0</v>
      </c>
      <c r="J4404" s="15">
        <f t="shared" si="5"/>
        <v>14077.71423</v>
      </c>
      <c r="K4404" s="10" t="str">
        <f t="array" ref="K4404">IFERROR(XLOOKUP(G4404,'Tipo de Carga'!A:A,'Tipo de Carga'!B:B))</f>
        <v>Autoabasto</v>
      </c>
      <c r="L4404" s="10">
        <f t="shared" si="2"/>
        <v>7</v>
      </c>
      <c r="M4404" s="10">
        <f t="shared" si="3"/>
        <v>12</v>
      </c>
      <c r="N4404" s="10">
        <f t="shared" si="4"/>
        <v>2</v>
      </c>
      <c r="O4404" s="10" t="str">
        <f t="array" ref="O4404">IFERROR(XLOOKUP(G4404,'Tipo de Carga'!A:A,'Tipo de Carga'!C:C))</f>
        <v>Diesel</v>
      </c>
    </row>
    <row r="4405">
      <c r="A4405" s="16">
        <v>1975.0</v>
      </c>
      <c r="B4405" s="10" t="str">
        <f t="array" ref="B4405">IFERROR(XLOOKUP(A4405,'Asignacion Feb'!A:A,'Asignacion Feb'!C:C))</f>
        <v>Sayer Sencillo</v>
      </c>
      <c r="C4405" s="10" t="str">
        <f t="array" ref="C4405">IFERROR(XLOOKUP(A4405,'Asignacion Feb'!A:A,'Asignacion Feb'!B:B))</f>
        <v>EC-04</v>
      </c>
      <c r="D4405" s="28">
        <v>45700.0</v>
      </c>
      <c r="E4405" s="16" t="s">
        <v>247</v>
      </c>
      <c r="F4405" s="10" t="str">
        <f t="array" ref="F4405">IFERROR(XLOOKUP(E4405,Operadores!A:A,Operadores!B:B))</f>
        <v>SANMAN</v>
      </c>
      <c r="G4405" s="16" t="s">
        <v>77</v>
      </c>
      <c r="H4405" s="13">
        <v>19.63419</v>
      </c>
      <c r="I4405" s="18">
        <v>823.0</v>
      </c>
      <c r="J4405" s="15">
        <f t="shared" si="5"/>
        <v>16158.93837</v>
      </c>
      <c r="K4405" s="10" t="str">
        <f t="array" ref="K4405">IFERROR(XLOOKUP(G4405,'Tipo de Carga'!A:A,'Tipo de Carga'!B:B))</f>
        <v>Autoabasto</v>
      </c>
      <c r="L4405" s="10">
        <f t="shared" si="2"/>
        <v>7</v>
      </c>
      <c r="M4405" s="10">
        <f t="shared" si="3"/>
        <v>12</v>
      </c>
      <c r="N4405" s="10">
        <f t="shared" si="4"/>
        <v>2</v>
      </c>
      <c r="O4405" s="10" t="str">
        <f t="array" ref="O4405">IFERROR(XLOOKUP(G4405,'Tipo de Carga'!A:A,'Tipo de Carga'!C:C))</f>
        <v>Diesel</v>
      </c>
    </row>
    <row r="4406">
      <c r="A4406" s="16">
        <v>2074.0</v>
      </c>
      <c r="B4406" s="10" t="str">
        <f t="array" ref="B4406">IFERROR(XLOOKUP(A4406,'Asignacion Feb'!A:A,'Asignacion Feb'!C:C))</f>
        <v>Available EC-06</v>
      </c>
      <c r="C4406" s="10" t="str">
        <f t="array" ref="C4406">IFERROR(XLOOKUP(A4406,'Asignacion Feb'!A:A,'Asignacion Feb'!B:B))</f>
        <v>EC-06</v>
      </c>
      <c r="D4406" s="28">
        <v>45700.0</v>
      </c>
      <c r="E4406" s="16" t="s">
        <v>157</v>
      </c>
      <c r="F4406" s="10" t="str">
        <f t="array" ref="F4406">IFERROR(XLOOKUP(E4406,Operadores!A:A,Operadores!B:B))</f>
        <v>FLOJOS02</v>
      </c>
      <c r="G4406" s="16" t="s">
        <v>83</v>
      </c>
      <c r="H4406" s="13">
        <v>19.7204</v>
      </c>
      <c r="I4406" s="18">
        <v>503.0</v>
      </c>
      <c r="J4406" s="15">
        <f t="shared" si="5"/>
        <v>9919.3612</v>
      </c>
      <c r="K4406" s="10" t="str">
        <f t="array" ref="K4406">IFERROR(XLOOKUP(G4406,'Tipo de Carga'!A:A,'Tipo de Carga'!B:B))</f>
        <v>Autoabasto</v>
      </c>
      <c r="L4406" s="10">
        <f t="shared" si="2"/>
        <v>7</v>
      </c>
      <c r="M4406" s="10">
        <f t="shared" si="3"/>
        <v>12</v>
      </c>
      <c r="N4406" s="10">
        <f t="shared" si="4"/>
        <v>2</v>
      </c>
      <c r="O4406" s="10" t="str">
        <f t="array" ref="O4406">IFERROR(XLOOKUP(G4406,'Tipo de Carga'!A:A,'Tipo de Carga'!C:C))</f>
        <v>Diesel</v>
      </c>
    </row>
    <row r="4407">
      <c r="A4407" s="16">
        <v>1879.0</v>
      </c>
      <c r="B4407" s="10" t="str">
        <f t="array" ref="B4407">IFERROR(XLOOKUP(A4407,'Asignacion Feb'!A:A,'Asignacion Feb'!C:C))</f>
        <v>Circuitos</v>
      </c>
      <c r="C4407" s="10" t="str">
        <f t="array" ref="C4407">IFERROR(XLOOKUP(A4407,'Asignacion Feb'!A:A,'Asignacion Feb'!B:B))</f>
        <v>EC-03</v>
      </c>
      <c r="D4407" s="28">
        <v>45700.0</v>
      </c>
      <c r="E4407" s="16" t="s">
        <v>132</v>
      </c>
      <c r="F4407" s="10" t="str">
        <f t="array" ref="F4407">IFERROR(XLOOKUP(E4407,Operadores!A:A,Operadores!B:B))</f>
        <v>ISLHI</v>
      </c>
      <c r="G4407" s="16" t="s">
        <v>83</v>
      </c>
      <c r="H4407" s="13">
        <v>19.7204</v>
      </c>
      <c r="I4407" s="18">
        <v>250.0</v>
      </c>
      <c r="J4407" s="15">
        <f t="shared" si="5"/>
        <v>4930.1</v>
      </c>
      <c r="K4407" s="10" t="str">
        <f t="array" ref="K4407">IFERROR(XLOOKUP(G4407,'Tipo de Carga'!A:A,'Tipo de Carga'!B:B))</f>
        <v>Autoabasto</v>
      </c>
      <c r="L4407" s="10">
        <f t="shared" si="2"/>
        <v>7</v>
      </c>
      <c r="M4407" s="10">
        <f t="shared" si="3"/>
        <v>12</v>
      </c>
      <c r="N4407" s="10">
        <f t="shared" si="4"/>
        <v>2</v>
      </c>
      <c r="O4407" s="10" t="str">
        <f t="array" ref="O4407">IFERROR(XLOOKUP(G4407,'Tipo de Carga'!A:A,'Tipo de Carga'!C:C))</f>
        <v>Diesel</v>
      </c>
    </row>
    <row r="4408">
      <c r="A4408" s="16">
        <v>1880.0</v>
      </c>
      <c r="B4408" s="10" t="str">
        <f t="array" ref="B4408">IFERROR(XLOOKUP(A4408,'Asignacion Feb'!A:A,'Asignacion Feb'!C:C))</f>
        <v>Circuitos</v>
      </c>
      <c r="C4408" s="10" t="str">
        <f t="array" ref="C4408">IFERROR(XLOOKUP(A4408,'Asignacion Feb'!A:A,'Asignacion Feb'!B:B))</f>
        <v>EC-03</v>
      </c>
      <c r="D4408" s="28">
        <v>45700.0</v>
      </c>
      <c r="E4408" s="16" t="s">
        <v>424</v>
      </c>
      <c r="F4408" s="10" t="str">
        <f t="array" ref="F4408">IFERROR(XLOOKUP(E4408,Operadores!A:A,Operadores!B:B))</f>
        <v>CRULE</v>
      </c>
      <c r="G4408" s="16" t="s">
        <v>83</v>
      </c>
      <c r="H4408" s="13">
        <v>19.7204</v>
      </c>
      <c r="I4408" s="18">
        <v>415.0</v>
      </c>
      <c r="J4408" s="15">
        <f t="shared" si="5"/>
        <v>8183.966</v>
      </c>
      <c r="K4408" s="10" t="str">
        <f t="array" ref="K4408">IFERROR(XLOOKUP(G4408,'Tipo de Carga'!A:A,'Tipo de Carga'!B:B))</f>
        <v>Autoabasto</v>
      </c>
      <c r="L4408" s="10">
        <f t="shared" si="2"/>
        <v>7</v>
      </c>
      <c r="M4408" s="10">
        <f t="shared" si="3"/>
        <v>12</v>
      </c>
      <c r="N4408" s="10">
        <f t="shared" si="4"/>
        <v>2</v>
      </c>
      <c r="O4408" s="10" t="str">
        <f t="array" ref="O4408">IFERROR(XLOOKUP(G4408,'Tipo de Carga'!A:A,'Tipo de Carga'!C:C))</f>
        <v>Diesel</v>
      </c>
    </row>
    <row r="4409">
      <c r="A4409" s="16">
        <v>1886.0</v>
      </c>
      <c r="B4409" s="10" t="str">
        <f t="array" ref="B4409">IFERROR(XLOOKUP(A4409,'Asignacion Feb'!A:A,'Asignacion Feb'!C:C))</f>
        <v>Circuitos</v>
      </c>
      <c r="C4409" s="10" t="str">
        <f t="array" ref="C4409">IFERROR(XLOOKUP(A4409,'Asignacion Feb'!A:A,'Asignacion Feb'!B:B))</f>
        <v>EC-03</v>
      </c>
      <c r="D4409" s="28">
        <v>45700.0</v>
      </c>
      <c r="E4409" s="16" t="s">
        <v>212</v>
      </c>
      <c r="F4409" s="10" t="str">
        <f t="array" ref="F4409">IFERROR(XLOOKUP(E4409,Operadores!A:A,Operadores!B:B))</f>
        <v>CORER</v>
      </c>
      <c r="G4409" s="16" t="s">
        <v>83</v>
      </c>
      <c r="H4409" s="13">
        <v>19.7204</v>
      </c>
      <c r="I4409" s="18">
        <v>292.0</v>
      </c>
      <c r="J4409" s="15">
        <f t="shared" si="5"/>
        <v>5758.3568</v>
      </c>
      <c r="K4409" s="10" t="str">
        <f t="array" ref="K4409">IFERROR(XLOOKUP(G4409,'Tipo de Carga'!A:A,'Tipo de Carga'!B:B))</f>
        <v>Autoabasto</v>
      </c>
      <c r="L4409" s="10">
        <f t="shared" si="2"/>
        <v>7</v>
      </c>
      <c r="M4409" s="10">
        <f t="shared" si="3"/>
        <v>12</v>
      </c>
      <c r="N4409" s="10">
        <f t="shared" si="4"/>
        <v>2</v>
      </c>
      <c r="O4409" s="10" t="str">
        <f t="array" ref="O4409">IFERROR(XLOOKUP(G4409,'Tipo de Carga'!A:A,'Tipo de Carga'!C:C))</f>
        <v>Diesel</v>
      </c>
    </row>
    <row r="4410">
      <c r="A4410" s="16">
        <v>1947.0</v>
      </c>
      <c r="B4410" s="10" t="str">
        <f t="array" ref="B4410">IFERROR(XLOOKUP(A4410,'Asignacion Feb'!A:A,'Asignacion Feb'!C:C))</f>
        <v>Circuitos</v>
      </c>
      <c r="C4410" s="10" t="str">
        <f t="array" ref="C4410">IFERROR(XLOOKUP(A4410,'Asignacion Feb'!A:A,'Asignacion Feb'!B:B))</f>
        <v>EC-03</v>
      </c>
      <c r="D4410" s="28">
        <v>45700.0</v>
      </c>
      <c r="E4410" s="16" t="s">
        <v>41</v>
      </c>
      <c r="F4410" s="10" t="str">
        <f t="array" ref="F4410">IFERROR(XLOOKUP(E4410,Operadores!A:A,Operadores!B:B))</f>
        <v>DAMOS</v>
      </c>
      <c r="G4410" s="16" t="s">
        <v>83</v>
      </c>
      <c r="H4410" s="13">
        <v>19.7204</v>
      </c>
      <c r="I4410" s="18">
        <v>371.0</v>
      </c>
      <c r="J4410" s="15">
        <f t="shared" si="5"/>
        <v>7316.2684</v>
      </c>
      <c r="K4410" s="10" t="str">
        <f t="array" ref="K4410">IFERROR(XLOOKUP(G4410,'Tipo de Carga'!A:A,'Tipo de Carga'!B:B))</f>
        <v>Autoabasto</v>
      </c>
      <c r="L4410" s="10">
        <f t="shared" si="2"/>
        <v>7</v>
      </c>
      <c r="M4410" s="10">
        <f t="shared" si="3"/>
        <v>12</v>
      </c>
      <c r="N4410" s="10">
        <f t="shared" si="4"/>
        <v>2</v>
      </c>
      <c r="O4410" s="10" t="str">
        <f t="array" ref="O4410">IFERROR(XLOOKUP(G4410,'Tipo de Carga'!A:A,'Tipo de Carga'!C:C))</f>
        <v>Diesel</v>
      </c>
    </row>
    <row r="4411">
      <c r="A4411" s="16">
        <v>1883.0</v>
      </c>
      <c r="B4411" s="10" t="str">
        <f t="array" ref="B4411">IFERROR(XLOOKUP(A4411,'Asignacion Feb'!A:A,'Asignacion Feb'!C:C))</f>
        <v>Circuitos</v>
      </c>
      <c r="C4411" s="10" t="str">
        <f t="array" ref="C4411">IFERROR(XLOOKUP(A4411,'Asignacion Feb'!A:A,'Asignacion Feb'!B:B))</f>
        <v>EC-03</v>
      </c>
      <c r="D4411" s="28">
        <v>45700.0</v>
      </c>
      <c r="E4411" s="16" t="s">
        <v>23</v>
      </c>
      <c r="F4411" s="10" t="str">
        <f t="array" ref="F4411">IFERROR(XLOOKUP(E4411,Operadores!A:A,Operadores!B:B))</f>
        <v>JIMMI01</v>
      </c>
      <c r="G4411" s="16" t="s">
        <v>83</v>
      </c>
      <c r="H4411" s="13">
        <v>19.7204</v>
      </c>
      <c r="I4411" s="18">
        <v>750.0</v>
      </c>
      <c r="J4411" s="15">
        <f t="shared" si="5"/>
        <v>14790.3</v>
      </c>
      <c r="K4411" s="10" t="str">
        <f t="array" ref="K4411">IFERROR(XLOOKUP(G4411,'Tipo de Carga'!A:A,'Tipo de Carga'!B:B))</f>
        <v>Autoabasto</v>
      </c>
      <c r="L4411" s="10">
        <f t="shared" si="2"/>
        <v>7</v>
      </c>
      <c r="M4411" s="10">
        <f t="shared" si="3"/>
        <v>12</v>
      </c>
      <c r="N4411" s="10">
        <f t="shared" si="4"/>
        <v>2</v>
      </c>
      <c r="O4411" s="10" t="str">
        <f t="array" ref="O4411">IFERROR(XLOOKUP(G4411,'Tipo de Carga'!A:A,'Tipo de Carga'!C:C))</f>
        <v>Diesel</v>
      </c>
    </row>
    <row r="4412">
      <c r="A4412" s="16">
        <v>1871.0</v>
      </c>
      <c r="B4412" s="10" t="str">
        <f t="array" ref="B4412">IFERROR(XLOOKUP(A4412,'Asignacion Feb'!A:A,'Asignacion Feb'!C:C))</f>
        <v>Circuitos</v>
      </c>
      <c r="C4412" s="10" t="str">
        <f t="array" ref="C4412">IFERROR(XLOOKUP(A4412,'Asignacion Feb'!A:A,'Asignacion Feb'!B:B))</f>
        <v>EC-03</v>
      </c>
      <c r="D4412" s="28">
        <v>45700.0</v>
      </c>
      <c r="E4412" s="16" t="s">
        <v>82</v>
      </c>
      <c r="F4412" s="10" t="str">
        <f t="array" ref="F4412">IFERROR(XLOOKUP(E4412,Operadores!A:A,Operadores!B:B))</f>
        <v>LOPREN</v>
      </c>
      <c r="G4412" s="16" t="s">
        <v>83</v>
      </c>
      <c r="H4412" s="13">
        <v>19.7204</v>
      </c>
      <c r="I4412" s="18">
        <v>497.0</v>
      </c>
      <c r="J4412" s="15">
        <f t="shared" si="5"/>
        <v>9801.0388</v>
      </c>
      <c r="K4412" s="10" t="str">
        <f t="array" ref="K4412">IFERROR(XLOOKUP(G4412,'Tipo de Carga'!A:A,'Tipo de Carga'!B:B))</f>
        <v>Autoabasto</v>
      </c>
      <c r="L4412" s="10">
        <f t="shared" si="2"/>
        <v>7</v>
      </c>
      <c r="M4412" s="10">
        <f t="shared" si="3"/>
        <v>12</v>
      </c>
      <c r="N4412" s="10">
        <f t="shared" si="4"/>
        <v>2</v>
      </c>
      <c r="O4412" s="10" t="str">
        <f t="array" ref="O4412">IFERROR(XLOOKUP(G4412,'Tipo de Carga'!A:A,'Tipo de Carga'!C:C))</f>
        <v>Diesel</v>
      </c>
    </row>
    <row r="4413">
      <c r="A4413" s="16">
        <v>1931.0</v>
      </c>
      <c r="B4413" s="10" t="str">
        <f t="array" ref="B4413">IFERROR(XLOOKUP(A4413,'Asignacion Feb'!A:A,'Asignacion Feb'!C:C))</f>
        <v>Circuitos</v>
      </c>
      <c r="C4413" s="10" t="str">
        <f t="array" ref="C4413">IFERROR(XLOOKUP(A4413,'Asignacion Feb'!A:A,'Asignacion Feb'!B:B))</f>
        <v>EC-03</v>
      </c>
      <c r="D4413" s="28">
        <v>45700.0</v>
      </c>
      <c r="E4413" s="16" t="s">
        <v>406</v>
      </c>
      <c r="F4413" s="10" t="str">
        <f t="array" ref="F4413">IFERROR(XLOOKUP(E4413,Operadores!A:A,Operadores!B:B))</f>
        <v>ESPIS</v>
      </c>
      <c r="G4413" s="16" t="s">
        <v>83</v>
      </c>
      <c r="H4413" s="13">
        <v>19.7204</v>
      </c>
      <c r="I4413" s="18">
        <v>470.0</v>
      </c>
      <c r="J4413" s="15">
        <f t="shared" si="5"/>
        <v>9268.588</v>
      </c>
      <c r="K4413" s="10" t="str">
        <f t="array" ref="K4413">IFERROR(XLOOKUP(G4413,'Tipo de Carga'!A:A,'Tipo de Carga'!B:B))</f>
        <v>Autoabasto</v>
      </c>
      <c r="L4413" s="10">
        <f t="shared" si="2"/>
        <v>7</v>
      </c>
      <c r="M4413" s="10">
        <f t="shared" si="3"/>
        <v>12</v>
      </c>
      <c r="N4413" s="10">
        <f t="shared" si="4"/>
        <v>2</v>
      </c>
      <c r="O4413" s="10" t="str">
        <f t="array" ref="O4413">IFERROR(XLOOKUP(G4413,'Tipo de Carga'!A:A,'Tipo de Carga'!C:C))</f>
        <v>Diesel</v>
      </c>
    </row>
    <row r="4414">
      <c r="A4414" s="16">
        <v>2062.0</v>
      </c>
      <c r="B4414" s="10" t="str">
        <f t="array" ref="B4414">IFERROR(XLOOKUP(A4414,'Asignacion Feb'!A:A,'Asignacion Feb'!C:C))</f>
        <v>PISA Gdl</v>
      </c>
      <c r="C4414" s="10" t="str">
        <f t="array" ref="C4414">IFERROR(XLOOKUP(A4414,'Asignacion Feb'!A:A,'Asignacion Feb'!B:B))</f>
        <v>EC-06</v>
      </c>
      <c r="D4414" s="28">
        <v>45700.0</v>
      </c>
      <c r="E4414" s="16" t="s">
        <v>162</v>
      </c>
      <c r="F4414" s="10" t="str">
        <f t="array" ref="F4414">IFERROR(XLOOKUP(E4414,Operadores!A:A,Operadores!B:B))</f>
        <v>ROSCES</v>
      </c>
      <c r="G4414" s="16" t="s">
        <v>83</v>
      </c>
      <c r="H4414" s="13">
        <v>19.7204</v>
      </c>
      <c r="I4414" s="18">
        <v>115.0</v>
      </c>
      <c r="J4414" s="15">
        <f t="shared" si="5"/>
        <v>2267.846</v>
      </c>
      <c r="K4414" s="10" t="str">
        <f t="array" ref="K4414">IFERROR(XLOOKUP(G4414,'Tipo de Carga'!A:A,'Tipo de Carga'!B:B))</f>
        <v>Autoabasto</v>
      </c>
      <c r="L4414" s="10">
        <f t="shared" si="2"/>
        <v>7</v>
      </c>
      <c r="M4414" s="10">
        <f t="shared" si="3"/>
        <v>12</v>
      </c>
      <c r="N4414" s="10">
        <f t="shared" si="4"/>
        <v>2</v>
      </c>
      <c r="O4414" s="10" t="str">
        <f t="array" ref="O4414">IFERROR(XLOOKUP(G4414,'Tipo de Carga'!A:A,'Tipo de Carga'!C:C))</f>
        <v>Diesel</v>
      </c>
    </row>
    <row r="4415">
      <c r="A4415" s="16">
        <v>1774.0</v>
      </c>
      <c r="B4415" s="10" t="str">
        <f t="array" ref="B4415">IFERROR(XLOOKUP(A4415,'Asignacion Feb'!A:A,'Asignacion Feb'!C:C))</f>
        <v>Out</v>
      </c>
      <c r="C4415" s="10" t="str">
        <f t="array" ref="C4415">IFERROR(XLOOKUP(A4415,'Asignacion Feb'!A:A,'Asignacion Feb'!B:B))</f>
        <v>AF</v>
      </c>
      <c r="D4415" s="28">
        <v>45700.0</v>
      </c>
      <c r="E4415" s="16" t="s">
        <v>397</v>
      </c>
      <c r="F4415" s="10" t="str">
        <f t="array" ref="F4415">IFERROR(XLOOKUP(E4415,Operadores!A:A,Operadores!B:B))</f>
        <v>CASSA</v>
      </c>
      <c r="G4415" s="16" t="s">
        <v>86</v>
      </c>
      <c r="H4415" s="13">
        <v>19.81523</v>
      </c>
      <c r="I4415" s="18">
        <v>430.0</v>
      </c>
      <c r="J4415" s="15">
        <f t="shared" si="5"/>
        <v>8520.5489</v>
      </c>
      <c r="K4415" s="10" t="str">
        <f t="array" ref="K4415">IFERROR(XLOOKUP(G4415,'Tipo de Carga'!A:A,'Tipo de Carga'!B:B))</f>
        <v>Autoabasto</v>
      </c>
      <c r="L4415" s="10">
        <f t="shared" si="2"/>
        <v>7</v>
      </c>
      <c r="M4415" s="10">
        <f t="shared" si="3"/>
        <v>12</v>
      </c>
      <c r="N4415" s="10">
        <f t="shared" si="4"/>
        <v>2</v>
      </c>
      <c r="O4415" s="10" t="str">
        <f t="array" ref="O4415">IFERROR(XLOOKUP(G4415,'Tipo de Carga'!A:A,'Tipo de Carga'!C:C))</f>
        <v>Diesel</v>
      </c>
    </row>
    <row r="4416">
      <c r="A4416" s="16">
        <v>1934.0</v>
      </c>
      <c r="B4416" s="10" t="str">
        <f t="array" ref="B4416">IFERROR(XLOOKUP(A4416,'Asignacion Feb'!A:A,'Asignacion Feb'!C:C))</f>
        <v>Circuitos</v>
      </c>
      <c r="C4416" s="10" t="str">
        <f t="array" ref="C4416">IFERROR(XLOOKUP(A4416,'Asignacion Feb'!A:A,'Asignacion Feb'!B:B))</f>
        <v>EC-03</v>
      </c>
      <c r="D4416" s="28">
        <v>45700.0</v>
      </c>
      <c r="E4416" s="16" t="s">
        <v>298</v>
      </c>
      <c r="F4416" s="10" t="str">
        <f t="array" ref="F4416">IFERROR(XLOOKUP(E4416,Operadores!A:A,Operadores!B:B))</f>
        <v>AVIEN</v>
      </c>
      <c r="G4416" s="16" t="s">
        <v>86</v>
      </c>
      <c r="H4416" s="13">
        <v>19.81523</v>
      </c>
      <c r="I4416" s="18">
        <v>300.0</v>
      </c>
      <c r="J4416" s="15">
        <f t="shared" si="5"/>
        <v>5944.569</v>
      </c>
      <c r="K4416" s="10" t="str">
        <f t="array" ref="K4416">IFERROR(XLOOKUP(G4416,'Tipo de Carga'!A:A,'Tipo de Carga'!B:B))</f>
        <v>Autoabasto</v>
      </c>
      <c r="L4416" s="10">
        <f t="shared" si="2"/>
        <v>7</v>
      </c>
      <c r="M4416" s="10">
        <f t="shared" si="3"/>
        <v>12</v>
      </c>
      <c r="N4416" s="10">
        <f t="shared" si="4"/>
        <v>2</v>
      </c>
      <c r="O4416" s="10" t="str">
        <f t="array" ref="O4416">IFERROR(XLOOKUP(G4416,'Tipo de Carga'!A:A,'Tipo de Carga'!C:C))</f>
        <v>Diesel</v>
      </c>
    </row>
    <row r="4417">
      <c r="A4417" s="16">
        <v>1940.0</v>
      </c>
      <c r="B4417" s="10" t="str">
        <f t="array" ref="B4417">IFERROR(XLOOKUP(A4417,'Asignacion Feb'!A:A,'Asignacion Feb'!C:C))</f>
        <v>Circuitos</v>
      </c>
      <c r="C4417" s="10" t="str">
        <f t="array" ref="C4417">IFERROR(XLOOKUP(A4417,'Asignacion Feb'!A:A,'Asignacion Feb'!B:B))</f>
        <v>EC-03</v>
      </c>
      <c r="D4417" s="28">
        <v>45700.0</v>
      </c>
      <c r="E4417" s="16" t="s">
        <v>434</v>
      </c>
      <c r="F4417" s="10" t="str">
        <f t="array" ref="F4417">IFERROR(XLOOKUP(E4417,Operadores!A:A,Operadores!B:B))</f>
        <v>FLOPE</v>
      </c>
      <c r="G4417" s="16" t="s">
        <v>86</v>
      </c>
      <c r="H4417" s="13">
        <v>19.81523</v>
      </c>
      <c r="I4417" s="18">
        <v>226.0</v>
      </c>
      <c r="J4417" s="15">
        <f t="shared" si="5"/>
        <v>4478.24198</v>
      </c>
      <c r="K4417" s="10" t="str">
        <f t="array" ref="K4417">IFERROR(XLOOKUP(G4417,'Tipo de Carga'!A:A,'Tipo de Carga'!B:B))</f>
        <v>Autoabasto</v>
      </c>
      <c r="L4417" s="10">
        <f t="shared" si="2"/>
        <v>7</v>
      </c>
      <c r="M4417" s="10">
        <f t="shared" si="3"/>
        <v>12</v>
      </c>
      <c r="N4417" s="10">
        <f t="shared" si="4"/>
        <v>2</v>
      </c>
      <c r="O4417" s="10" t="str">
        <f t="array" ref="O4417">IFERROR(XLOOKUP(G4417,'Tipo de Carga'!A:A,'Tipo de Carga'!C:C))</f>
        <v>Diesel</v>
      </c>
    </row>
    <row r="4418">
      <c r="A4418" s="16">
        <v>1909.0</v>
      </c>
      <c r="B4418" s="10" t="str">
        <f t="array" ref="B4418">IFERROR(XLOOKUP(A4418,'Asignacion Feb'!A:A,'Asignacion Feb'!C:C))</f>
        <v>Circuitos</v>
      </c>
      <c r="C4418" s="10" t="str">
        <f t="array" ref="C4418">IFERROR(XLOOKUP(A4418,'Asignacion Feb'!A:A,'Asignacion Feb'!B:B))</f>
        <v>EC-03</v>
      </c>
      <c r="D4418" s="28">
        <v>45700.0</v>
      </c>
      <c r="E4418" s="16" t="s">
        <v>347</v>
      </c>
      <c r="F4418" s="10" t="str">
        <f t="array" ref="F4418">IFERROR(XLOOKUP(E4418,Operadores!A:A,Operadores!B:B))</f>
        <v>ZUÑDAV</v>
      </c>
      <c r="G4418" s="16" t="s">
        <v>86</v>
      </c>
      <c r="H4418" s="13">
        <v>19.81523</v>
      </c>
      <c r="I4418" s="18">
        <v>710.0</v>
      </c>
      <c r="J4418" s="15">
        <f t="shared" si="5"/>
        <v>14068.8133</v>
      </c>
      <c r="K4418" s="10" t="str">
        <f t="array" ref="K4418">IFERROR(XLOOKUP(G4418,'Tipo de Carga'!A:A,'Tipo de Carga'!B:B))</f>
        <v>Autoabasto</v>
      </c>
      <c r="L4418" s="10">
        <f t="shared" si="2"/>
        <v>7</v>
      </c>
      <c r="M4418" s="10">
        <f t="shared" si="3"/>
        <v>12</v>
      </c>
      <c r="N4418" s="10">
        <f t="shared" si="4"/>
        <v>2</v>
      </c>
      <c r="O4418" s="10" t="str">
        <f t="array" ref="O4418">IFERROR(XLOOKUP(G4418,'Tipo de Carga'!A:A,'Tipo de Carga'!C:C))</f>
        <v>Diesel</v>
      </c>
    </row>
    <row r="4419">
      <c r="A4419" s="16">
        <v>1828.0</v>
      </c>
      <c r="B4419" s="10" t="str">
        <f t="array" ref="B4419">IFERROR(XLOOKUP(A4419,'Asignacion Feb'!A:A,'Asignacion Feb'!C:C))</f>
        <v>Circuitos</v>
      </c>
      <c r="C4419" s="10" t="str">
        <f t="array" ref="C4419">IFERROR(XLOOKUP(A4419,'Asignacion Feb'!A:A,'Asignacion Feb'!B:B))</f>
        <v>EC-03</v>
      </c>
      <c r="D4419" s="28">
        <v>45700.0</v>
      </c>
      <c r="E4419" s="16" t="s">
        <v>25</v>
      </c>
      <c r="F4419" s="10" t="str">
        <f t="array" ref="F4419">IFERROR(XLOOKUP(E4419,Operadores!A:A,Operadores!B:B))</f>
        <v>CRUBE</v>
      </c>
      <c r="G4419" s="16" t="s">
        <v>86</v>
      </c>
      <c r="H4419" s="13">
        <v>19.81523</v>
      </c>
      <c r="I4419" s="18">
        <v>800.0</v>
      </c>
      <c r="J4419" s="15">
        <f t="shared" si="5"/>
        <v>15852.184</v>
      </c>
      <c r="K4419" s="10" t="str">
        <f t="array" ref="K4419">IFERROR(XLOOKUP(G4419,'Tipo de Carga'!A:A,'Tipo de Carga'!B:B))</f>
        <v>Autoabasto</v>
      </c>
      <c r="L4419" s="10">
        <f t="shared" si="2"/>
        <v>7</v>
      </c>
      <c r="M4419" s="10">
        <f t="shared" si="3"/>
        <v>12</v>
      </c>
      <c r="N4419" s="10">
        <f t="shared" si="4"/>
        <v>2</v>
      </c>
      <c r="O4419" s="10" t="str">
        <f t="array" ref="O4419">IFERROR(XLOOKUP(G4419,'Tipo de Carga'!A:A,'Tipo de Carga'!C:C))</f>
        <v>Diesel</v>
      </c>
    </row>
    <row r="4420">
      <c r="A4420" s="16">
        <v>1762.0</v>
      </c>
      <c r="B4420" s="10" t="str">
        <f t="array" ref="B4420">IFERROR(XLOOKUP(A4420,'Asignacion Feb'!A:A,'Asignacion Feb'!C:C))</f>
        <v>Hisense</v>
      </c>
      <c r="C4420" s="10" t="str">
        <f t="array" ref="C4420">IFERROR(XLOOKUP(A4420,'Asignacion Feb'!A:A,'Asignacion Feb'!B:B))</f>
        <v>EC-02</v>
      </c>
      <c r="D4420" s="28">
        <v>45700.0</v>
      </c>
      <c r="E4420" s="16" t="s">
        <v>188</v>
      </c>
      <c r="F4420" s="10" t="str">
        <f t="array" ref="F4420">IFERROR(XLOOKUP(E4420,Operadores!A:A,Operadores!B:B))</f>
        <v>LOPMA03</v>
      </c>
      <c r="G4420" s="16" t="s">
        <v>33</v>
      </c>
      <c r="H4420" s="13">
        <v>19.29</v>
      </c>
      <c r="I4420" s="18">
        <v>110.0</v>
      </c>
      <c r="J4420" s="15">
        <f t="shared" si="5"/>
        <v>2121.9</v>
      </c>
      <c r="K4420" s="10" t="str">
        <f t="array" ref="K4420">IFERROR(XLOOKUP(G4420,'Tipo de Carga'!A:A,'Tipo de Carga'!B:B))</f>
        <v>Autoabasto</v>
      </c>
      <c r="L4420" s="10">
        <f t="shared" si="2"/>
        <v>7</v>
      </c>
      <c r="M4420" s="10">
        <f t="shared" si="3"/>
        <v>12</v>
      </c>
      <c r="N4420" s="10">
        <f t="shared" si="4"/>
        <v>2</v>
      </c>
      <c r="O4420" s="10" t="str">
        <f t="array" ref="O4420">IFERROR(XLOOKUP(G4420,'Tipo de Carga'!A:A,'Tipo de Carga'!C:C))</f>
        <v>Diesel</v>
      </c>
    </row>
    <row r="4421">
      <c r="A4421" s="16">
        <v>1948.0</v>
      </c>
      <c r="B4421" s="10" t="str">
        <f t="array" ref="B4421">IFERROR(XLOOKUP(A4421,'Asignacion Feb'!A:A,'Asignacion Feb'!C:C))</f>
        <v>Circuitos</v>
      </c>
      <c r="C4421" s="10" t="str">
        <f t="array" ref="C4421">IFERROR(XLOOKUP(A4421,'Asignacion Feb'!A:A,'Asignacion Feb'!B:B))</f>
        <v>EC-03</v>
      </c>
      <c r="D4421" s="28">
        <v>45700.0</v>
      </c>
      <c r="E4421" s="16" t="s">
        <v>81</v>
      </c>
      <c r="F4421" s="10" t="str">
        <f t="array" ref="F4421">IFERROR(XLOOKUP(E4421,Operadores!A:A,Operadores!B:B))</f>
        <v>MOREFR</v>
      </c>
      <c r="G4421" s="16" t="s">
        <v>33</v>
      </c>
      <c r="H4421" s="13">
        <v>19.29</v>
      </c>
      <c r="I4421" s="18">
        <v>320.0</v>
      </c>
      <c r="J4421" s="15">
        <f t="shared" si="5"/>
        <v>6172.8</v>
      </c>
      <c r="K4421" s="10" t="str">
        <f t="array" ref="K4421">IFERROR(XLOOKUP(G4421,'Tipo de Carga'!A:A,'Tipo de Carga'!B:B))</f>
        <v>Autoabasto</v>
      </c>
      <c r="L4421" s="10">
        <f t="shared" si="2"/>
        <v>7</v>
      </c>
      <c r="M4421" s="10">
        <f t="shared" si="3"/>
        <v>12</v>
      </c>
      <c r="N4421" s="10">
        <f t="shared" si="4"/>
        <v>2</v>
      </c>
      <c r="O4421" s="10" t="str">
        <f t="array" ref="O4421">IFERROR(XLOOKUP(G4421,'Tipo de Carga'!A:A,'Tipo de Carga'!C:C))</f>
        <v>Diesel</v>
      </c>
    </row>
    <row r="4422">
      <c r="A4422" s="16">
        <v>1856.0</v>
      </c>
      <c r="B4422" s="10" t="str">
        <f t="array" ref="B4422">IFERROR(XLOOKUP(A4422,'Asignacion Feb'!A:A,'Asignacion Feb'!C:C))</f>
        <v>Pipas</v>
      </c>
      <c r="C4422" s="10" t="str">
        <f t="array" ref="C4422">IFERROR(XLOOKUP(A4422,'Asignacion Feb'!A:A,'Asignacion Feb'!B:B))</f>
        <v>EC-02</v>
      </c>
      <c r="D4422" s="28">
        <v>45700.0</v>
      </c>
      <c r="E4422" s="16" t="s">
        <v>291</v>
      </c>
      <c r="F4422" s="10" t="str">
        <f t="array" ref="F4422">IFERROR(XLOOKUP(E4422,Operadores!A:A,Operadores!B:B))</f>
        <v>PACJOS</v>
      </c>
      <c r="G4422" s="16" t="s">
        <v>39</v>
      </c>
      <c r="H4422" s="13">
        <v>20.4273</v>
      </c>
      <c r="I4422" s="18">
        <v>750.0</v>
      </c>
      <c r="J4422" s="15">
        <f t="shared" si="5"/>
        <v>15320.475</v>
      </c>
      <c r="K4422" s="10" t="str">
        <f t="array" ref="K4422">IFERROR(XLOOKUP(G4422,'Tipo de Carga'!A:A,'Tipo de Carga'!B:B))</f>
        <v>Autoabasto</v>
      </c>
      <c r="L4422" s="10">
        <f t="shared" si="2"/>
        <v>7</v>
      </c>
      <c r="M4422" s="10">
        <f t="shared" si="3"/>
        <v>12</v>
      </c>
      <c r="N4422" s="10">
        <f t="shared" si="4"/>
        <v>2</v>
      </c>
      <c r="O4422" s="10" t="str">
        <f t="array" ref="O4422">IFERROR(XLOOKUP(G4422,'Tipo de Carga'!A:A,'Tipo de Carga'!C:C))</f>
        <v>Diesel</v>
      </c>
    </row>
    <row r="4423">
      <c r="A4423" s="16">
        <v>1901.0</v>
      </c>
      <c r="B4423" s="10" t="str">
        <f t="array" ref="B4423">IFERROR(XLOOKUP(A4423,'Asignacion Feb'!A:A,'Asignacion Feb'!C:C))</f>
        <v>Pipas</v>
      </c>
      <c r="C4423" s="10" t="str">
        <f t="array" ref="C4423">IFERROR(XLOOKUP(A4423,'Asignacion Feb'!A:A,'Asignacion Feb'!B:B))</f>
        <v>EC-02</v>
      </c>
      <c r="D4423" s="28">
        <v>45700.0</v>
      </c>
      <c r="E4423" s="16" t="s">
        <v>343</v>
      </c>
      <c r="F4423" s="10" t="str">
        <f t="array" ref="F4423">IFERROR(XLOOKUP(E4423,Operadores!A:A,Operadores!B:B))</f>
        <v>APODA</v>
      </c>
      <c r="G4423" s="16" t="s">
        <v>39</v>
      </c>
      <c r="H4423" s="13">
        <v>20.4273</v>
      </c>
      <c r="I4423" s="18">
        <v>666.0</v>
      </c>
      <c r="J4423" s="15">
        <f t="shared" si="5"/>
        <v>13604.5818</v>
      </c>
      <c r="K4423" s="10" t="str">
        <f t="array" ref="K4423">IFERROR(XLOOKUP(G4423,'Tipo de Carga'!A:A,'Tipo de Carga'!B:B))</f>
        <v>Autoabasto</v>
      </c>
      <c r="L4423" s="10">
        <f t="shared" si="2"/>
        <v>7</v>
      </c>
      <c r="M4423" s="10">
        <f t="shared" si="3"/>
        <v>12</v>
      </c>
      <c r="N4423" s="10">
        <f t="shared" si="4"/>
        <v>2</v>
      </c>
      <c r="O4423" s="10" t="str">
        <f t="array" ref="O4423">IFERROR(XLOOKUP(G4423,'Tipo de Carga'!A:A,'Tipo de Carga'!C:C))</f>
        <v>Diesel</v>
      </c>
    </row>
    <row r="4424">
      <c r="A4424" s="16">
        <v>2005.0</v>
      </c>
      <c r="B4424" s="10" t="str">
        <f t="array" ref="B4424">IFERROR(XLOOKUP(A4424,'Asignacion Feb'!A:A,'Asignacion Feb'!C:C))</f>
        <v>MeLi Dedicado Merida</v>
      </c>
      <c r="C4424" s="10" t="str">
        <f t="array" ref="C4424">IFERROR(XLOOKUP(A4424,'Asignacion Feb'!A:A,'Asignacion Feb'!B:B))</f>
        <v>EC-05</v>
      </c>
      <c r="D4424" s="28">
        <v>45700.0</v>
      </c>
      <c r="E4424" s="16" t="s">
        <v>450</v>
      </c>
      <c r="F4424" s="10" t="str">
        <f t="array" ref="F4424">IFERROR(XLOOKUP(E4424,Operadores!A:A,Operadores!B:B))</f>
        <v>FLOVAL</v>
      </c>
      <c r="G4424" s="16" t="s">
        <v>39</v>
      </c>
      <c r="H4424" s="13">
        <v>20.4273</v>
      </c>
      <c r="I4424" s="18">
        <v>410.0</v>
      </c>
      <c r="J4424" s="15">
        <f t="shared" si="5"/>
        <v>8375.193</v>
      </c>
      <c r="K4424" s="10" t="str">
        <f t="array" ref="K4424">IFERROR(XLOOKUP(G4424,'Tipo de Carga'!A:A,'Tipo de Carga'!B:B))</f>
        <v>Autoabasto</v>
      </c>
      <c r="L4424" s="10">
        <f t="shared" si="2"/>
        <v>7</v>
      </c>
      <c r="M4424" s="10">
        <f t="shared" si="3"/>
        <v>12</v>
      </c>
      <c r="N4424" s="10">
        <f t="shared" si="4"/>
        <v>2</v>
      </c>
      <c r="O4424" s="10" t="str">
        <f t="array" ref="O4424">IFERROR(XLOOKUP(G4424,'Tipo de Carga'!A:A,'Tipo de Carga'!C:C))</f>
        <v>Diesel</v>
      </c>
    </row>
    <row r="4425">
      <c r="A4425" s="16">
        <v>2000.0</v>
      </c>
      <c r="B4425" s="10" t="str">
        <f t="array" ref="B4425">IFERROR(XLOOKUP(A4425,'Asignacion Feb'!A:A,'Asignacion Feb'!C:C))</f>
        <v>MeLi Dedicado Merida</v>
      </c>
      <c r="C4425" s="10" t="str">
        <f t="array" ref="C4425">IFERROR(XLOOKUP(A4425,'Asignacion Feb'!A:A,'Asignacion Feb'!B:B))</f>
        <v>EC-05</v>
      </c>
      <c r="D4425" s="28">
        <v>45700.0</v>
      </c>
      <c r="E4425" s="16" t="s">
        <v>95</v>
      </c>
      <c r="F4425" s="10" t="str">
        <f t="array" ref="F4425">IFERROR(XLOOKUP(E4425,Operadores!A:A,Operadores!B:B))</f>
        <v>VILYON</v>
      </c>
      <c r="G4425" s="16" t="s">
        <v>39</v>
      </c>
      <c r="H4425" s="13">
        <v>20.4273</v>
      </c>
      <c r="I4425" s="18">
        <v>245.0</v>
      </c>
      <c r="J4425" s="15">
        <f t="shared" si="5"/>
        <v>5004.6885</v>
      </c>
      <c r="K4425" s="10" t="str">
        <f t="array" ref="K4425">IFERROR(XLOOKUP(G4425,'Tipo de Carga'!A:A,'Tipo de Carga'!B:B))</f>
        <v>Autoabasto</v>
      </c>
      <c r="L4425" s="10">
        <f t="shared" si="2"/>
        <v>7</v>
      </c>
      <c r="M4425" s="10">
        <f t="shared" si="3"/>
        <v>12</v>
      </c>
      <c r="N4425" s="10">
        <f t="shared" si="4"/>
        <v>2</v>
      </c>
      <c r="O4425" s="10" t="str">
        <f t="array" ref="O4425">IFERROR(XLOOKUP(G4425,'Tipo de Carga'!A:A,'Tipo de Carga'!C:C))</f>
        <v>Diesel</v>
      </c>
    </row>
    <row r="4426">
      <c r="A4426" s="16">
        <v>1999.0</v>
      </c>
      <c r="B4426" s="10" t="str">
        <f t="array" ref="B4426">IFERROR(XLOOKUP(A4426,'Asignacion Feb'!A:A,'Asignacion Feb'!C:C))</f>
        <v>MeLi Dedicado Merida</v>
      </c>
      <c r="C4426" s="10" t="str">
        <f t="array" ref="C4426">IFERROR(XLOOKUP(A4426,'Asignacion Feb'!A:A,'Asignacion Feb'!B:B))</f>
        <v>EC-05</v>
      </c>
      <c r="D4426" s="28">
        <v>45700.0</v>
      </c>
      <c r="E4426" s="16" t="s">
        <v>88</v>
      </c>
      <c r="F4426" s="10" t="str">
        <f t="array" ref="F4426">IFERROR(XLOOKUP(E4426,Operadores!A:A,Operadores!B:B))</f>
        <v>CAMJOS</v>
      </c>
      <c r="G4426" s="16" t="s">
        <v>39</v>
      </c>
      <c r="H4426" s="13">
        <v>20.4273</v>
      </c>
      <c r="I4426" s="18">
        <v>238.0</v>
      </c>
      <c r="J4426" s="15">
        <f t="shared" si="5"/>
        <v>4861.6974</v>
      </c>
      <c r="K4426" s="10" t="str">
        <f t="array" ref="K4426">IFERROR(XLOOKUP(G4426,'Tipo de Carga'!A:A,'Tipo de Carga'!B:B))</f>
        <v>Autoabasto</v>
      </c>
      <c r="L4426" s="10">
        <f t="shared" si="2"/>
        <v>7</v>
      </c>
      <c r="M4426" s="10">
        <f t="shared" si="3"/>
        <v>12</v>
      </c>
      <c r="N4426" s="10">
        <f t="shared" si="4"/>
        <v>2</v>
      </c>
      <c r="O4426" s="10" t="str">
        <f t="array" ref="O4426">IFERROR(XLOOKUP(G4426,'Tipo de Carga'!A:A,'Tipo de Carga'!C:C))</f>
        <v>Diesel</v>
      </c>
    </row>
    <row r="4427">
      <c r="A4427" s="16">
        <v>1816.0</v>
      </c>
      <c r="B4427" s="10" t="str">
        <f t="array" ref="B4427">IFERROR(XLOOKUP(A4427,'Asignacion Feb'!A:A,'Asignacion Feb'!C:C))</f>
        <v>Wm Full</v>
      </c>
      <c r="C4427" s="10" t="str">
        <f t="array" ref="C4427">IFERROR(XLOOKUP(A4427,'Asignacion Feb'!A:A,'Asignacion Feb'!B:B))</f>
        <v>EC-08</v>
      </c>
      <c r="D4427" s="28">
        <v>45700.0</v>
      </c>
      <c r="E4427" s="16" t="s">
        <v>258</v>
      </c>
      <c r="F4427" s="10" t="str">
        <f t="array" ref="F4427">IFERROR(XLOOKUP(E4427,Operadores!A:A,Operadores!B:B))</f>
        <v>LOPFER</v>
      </c>
      <c r="G4427" s="16" t="s">
        <v>39</v>
      </c>
      <c r="H4427" s="13">
        <v>20.4273</v>
      </c>
      <c r="I4427" s="18">
        <v>385.0</v>
      </c>
      <c r="J4427" s="15">
        <f t="shared" si="5"/>
        <v>7864.5105</v>
      </c>
      <c r="K4427" s="10" t="str">
        <f t="array" ref="K4427">IFERROR(XLOOKUP(G4427,'Tipo de Carga'!A:A,'Tipo de Carga'!B:B))</f>
        <v>Autoabasto</v>
      </c>
      <c r="L4427" s="10">
        <f t="shared" si="2"/>
        <v>7</v>
      </c>
      <c r="M4427" s="10">
        <f t="shared" si="3"/>
        <v>12</v>
      </c>
      <c r="N4427" s="10">
        <f t="shared" si="4"/>
        <v>2</v>
      </c>
      <c r="O4427" s="10" t="str">
        <f t="array" ref="O4427">IFERROR(XLOOKUP(G4427,'Tipo de Carga'!A:A,'Tipo de Carga'!C:C))</f>
        <v>Diesel</v>
      </c>
    </row>
    <row r="4428">
      <c r="A4428" s="16">
        <v>2021.0</v>
      </c>
      <c r="B4428" s="10" t="str">
        <f t="array" ref="B4428">IFERROR(XLOOKUP(A4428,'Asignacion Feb'!A:A,'Asignacion Feb'!C:C))</f>
        <v>MeLi Dedicado Merida</v>
      </c>
      <c r="C4428" s="10" t="str">
        <f t="array" ref="C4428">IFERROR(XLOOKUP(A4428,'Asignacion Feb'!A:A,'Asignacion Feb'!B:B))</f>
        <v>EC-05</v>
      </c>
      <c r="D4428" s="28">
        <v>45700.0</v>
      </c>
      <c r="E4428" s="16" t="s">
        <v>403</v>
      </c>
      <c r="F4428" s="10" t="str">
        <f t="array" ref="F4428">IFERROR(XLOOKUP(E4428,Operadores!A:A,Operadores!B:B))</f>
        <v>ORTVIC</v>
      </c>
      <c r="G4428" s="16" t="s">
        <v>39</v>
      </c>
      <c r="H4428" s="13">
        <v>20.4273</v>
      </c>
      <c r="I4428" s="18">
        <v>250.0</v>
      </c>
      <c r="J4428" s="15">
        <f t="shared" si="5"/>
        <v>5106.825</v>
      </c>
      <c r="K4428" s="10" t="str">
        <f t="array" ref="K4428">IFERROR(XLOOKUP(G4428,'Tipo de Carga'!A:A,'Tipo de Carga'!B:B))</f>
        <v>Autoabasto</v>
      </c>
      <c r="L4428" s="10">
        <f t="shared" si="2"/>
        <v>7</v>
      </c>
      <c r="M4428" s="10">
        <f t="shared" si="3"/>
        <v>12</v>
      </c>
      <c r="N4428" s="10">
        <f t="shared" si="4"/>
        <v>2</v>
      </c>
      <c r="O4428" s="10" t="str">
        <f t="array" ref="O4428">IFERROR(XLOOKUP(G4428,'Tipo de Carga'!A:A,'Tipo de Carga'!C:C))</f>
        <v>Diesel</v>
      </c>
    </row>
    <row r="4429">
      <c r="A4429" s="16">
        <v>1722.0</v>
      </c>
      <c r="B4429" s="10" t="str">
        <f t="array" ref="B4429">IFERROR(XLOOKUP(A4429,'Asignacion Feb'!A:A,'Asignacion Feb'!C:C))</f>
        <v>Wm Full</v>
      </c>
      <c r="C4429" s="10" t="str">
        <f t="array" ref="C4429">IFERROR(XLOOKUP(A4429,'Asignacion Feb'!A:A,'Asignacion Feb'!B:B))</f>
        <v>EC-08</v>
      </c>
      <c r="D4429" s="28">
        <v>45700.0</v>
      </c>
      <c r="E4429" s="16" t="s">
        <v>168</v>
      </c>
      <c r="F4429" s="10" t="str">
        <f t="array" ref="F4429">IFERROR(XLOOKUP(E4429,Operadores!A:A,Operadores!B:B))</f>
        <v>RICFRA</v>
      </c>
      <c r="G4429" s="16" t="s">
        <v>39</v>
      </c>
      <c r="H4429" s="13">
        <v>20.4273</v>
      </c>
      <c r="I4429" s="18">
        <v>465.0</v>
      </c>
      <c r="J4429" s="15">
        <f t="shared" si="5"/>
        <v>9498.6945</v>
      </c>
      <c r="K4429" s="10" t="str">
        <f t="array" ref="K4429">IFERROR(XLOOKUP(G4429,'Tipo de Carga'!A:A,'Tipo de Carga'!B:B))</f>
        <v>Autoabasto</v>
      </c>
      <c r="L4429" s="10">
        <f t="shared" si="2"/>
        <v>7</v>
      </c>
      <c r="M4429" s="10">
        <f t="shared" si="3"/>
        <v>12</v>
      </c>
      <c r="N4429" s="10">
        <f t="shared" si="4"/>
        <v>2</v>
      </c>
      <c r="O4429" s="10" t="str">
        <f t="array" ref="O4429">IFERROR(XLOOKUP(G4429,'Tipo de Carga'!A:A,'Tipo de Carga'!C:C))</f>
        <v>Diesel</v>
      </c>
    </row>
    <row r="4430">
      <c r="A4430" s="16">
        <v>1721.0</v>
      </c>
      <c r="B4430" s="10" t="str">
        <f t="array" ref="B4430">IFERROR(XLOOKUP(A4430,'Asignacion Feb'!A:A,'Asignacion Feb'!C:C))</f>
        <v>Wm Full</v>
      </c>
      <c r="C4430" s="10" t="str">
        <f t="array" ref="C4430">IFERROR(XLOOKUP(A4430,'Asignacion Feb'!A:A,'Asignacion Feb'!B:B))</f>
        <v>EC-08</v>
      </c>
      <c r="D4430" s="28">
        <v>45700.0</v>
      </c>
      <c r="E4430" s="16" t="s">
        <v>371</v>
      </c>
      <c r="F4430" s="10" t="str">
        <f t="array" ref="F4430">IFERROR(XLOOKUP(E4430,Operadores!A:A,Operadores!B:B))</f>
        <v>MAYSA</v>
      </c>
      <c r="G4430" s="16" t="s">
        <v>39</v>
      </c>
      <c r="H4430" s="13">
        <v>20.4273</v>
      </c>
      <c r="I4430" s="18">
        <v>394.0</v>
      </c>
      <c r="J4430" s="15">
        <f t="shared" si="5"/>
        <v>8048.3562</v>
      </c>
      <c r="K4430" s="10" t="str">
        <f t="array" ref="K4430">IFERROR(XLOOKUP(G4430,'Tipo de Carga'!A:A,'Tipo de Carga'!B:B))</f>
        <v>Autoabasto</v>
      </c>
      <c r="L4430" s="10">
        <f t="shared" si="2"/>
        <v>7</v>
      </c>
      <c r="M4430" s="10">
        <f t="shared" si="3"/>
        <v>12</v>
      </c>
      <c r="N4430" s="10">
        <f t="shared" si="4"/>
        <v>2</v>
      </c>
      <c r="O4430" s="10" t="str">
        <f t="array" ref="O4430">IFERROR(XLOOKUP(G4430,'Tipo de Carga'!A:A,'Tipo de Carga'!C:C))</f>
        <v>Diesel</v>
      </c>
    </row>
    <row r="4431">
      <c r="A4431" s="16">
        <v>2001.0</v>
      </c>
      <c r="B4431" s="10" t="str">
        <f t="array" ref="B4431">IFERROR(XLOOKUP(A4431,'Asignacion Feb'!A:A,'Asignacion Feb'!C:C))</f>
        <v>MeLi Dedicado Merida</v>
      </c>
      <c r="C4431" s="10" t="str">
        <f t="array" ref="C4431">IFERROR(XLOOKUP(A4431,'Asignacion Feb'!A:A,'Asignacion Feb'!B:B))</f>
        <v>EC-05</v>
      </c>
      <c r="D4431" s="28">
        <v>45700.0</v>
      </c>
      <c r="E4431" s="16" t="s">
        <v>362</v>
      </c>
      <c r="F4431" s="10" t="str">
        <f t="array" ref="F4431">IFERROR(XLOOKUP(E4431,Operadores!A:A,Operadores!B:B))</f>
        <v>TRESER</v>
      </c>
      <c r="G4431" s="16" t="s">
        <v>39</v>
      </c>
      <c r="H4431" s="13">
        <v>20.4273</v>
      </c>
      <c r="I4431" s="18">
        <v>370.0</v>
      </c>
      <c r="J4431" s="15">
        <f t="shared" si="5"/>
        <v>7558.101</v>
      </c>
      <c r="K4431" s="10" t="str">
        <f t="array" ref="K4431">IFERROR(XLOOKUP(G4431,'Tipo de Carga'!A:A,'Tipo de Carga'!B:B))</f>
        <v>Autoabasto</v>
      </c>
      <c r="L4431" s="10">
        <f t="shared" si="2"/>
        <v>7</v>
      </c>
      <c r="M4431" s="10">
        <f t="shared" si="3"/>
        <v>12</v>
      </c>
      <c r="N4431" s="10">
        <f t="shared" si="4"/>
        <v>2</v>
      </c>
      <c r="O4431" s="10" t="str">
        <f t="array" ref="O4431">IFERROR(XLOOKUP(G4431,'Tipo de Carga'!A:A,'Tipo de Carga'!C:C))</f>
        <v>Diesel</v>
      </c>
    </row>
    <row r="4432">
      <c r="A4432" s="16">
        <v>1728.0</v>
      </c>
      <c r="B4432" s="10" t="str">
        <f t="array" ref="B4432">IFERROR(XLOOKUP(A4432,'Asignacion Feb'!A:A,'Asignacion Feb'!C:C))</f>
        <v>Wm Full</v>
      </c>
      <c r="C4432" s="10" t="str">
        <f t="array" ref="C4432">IFERROR(XLOOKUP(A4432,'Asignacion Feb'!A:A,'Asignacion Feb'!B:B))</f>
        <v>EC-08</v>
      </c>
      <c r="D4432" s="28">
        <v>45700.0</v>
      </c>
      <c r="E4432" s="16" t="s">
        <v>93</v>
      </c>
      <c r="F4432" s="10" t="str">
        <f t="array" ref="F4432">IFERROR(XLOOKUP(E4432,Operadores!A:A,Operadores!B:B))</f>
        <v>MARJO13</v>
      </c>
      <c r="G4432" s="16" t="s">
        <v>39</v>
      </c>
      <c r="H4432" s="13">
        <v>20.4273</v>
      </c>
      <c r="I4432" s="18">
        <v>411.0</v>
      </c>
      <c r="J4432" s="15">
        <f t="shared" si="5"/>
        <v>8395.6203</v>
      </c>
      <c r="K4432" s="10" t="str">
        <f t="array" ref="K4432">IFERROR(XLOOKUP(G4432,'Tipo de Carga'!A:A,'Tipo de Carga'!B:B))</f>
        <v>Autoabasto</v>
      </c>
      <c r="L4432" s="10">
        <f t="shared" si="2"/>
        <v>7</v>
      </c>
      <c r="M4432" s="10">
        <f t="shared" si="3"/>
        <v>12</v>
      </c>
      <c r="N4432" s="10">
        <f t="shared" si="4"/>
        <v>2</v>
      </c>
      <c r="O4432" s="10" t="str">
        <f t="array" ref="O4432">IFERROR(XLOOKUP(G4432,'Tipo de Carga'!A:A,'Tipo de Carga'!C:C))</f>
        <v>Diesel</v>
      </c>
    </row>
    <row r="4433">
      <c r="A4433" s="16">
        <v>1761.0</v>
      </c>
      <c r="B4433" s="10" t="str">
        <f t="array" ref="B4433">IFERROR(XLOOKUP(A4433,'Asignacion Feb'!A:A,'Asignacion Feb'!C:C))</f>
        <v>Wm Full</v>
      </c>
      <c r="C4433" s="10" t="str">
        <f t="array" ref="C4433">IFERROR(XLOOKUP(A4433,'Asignacion Feb'!A:A,'Asignacion Feb'!B:B))</f>
        <v>EC-08</v>
      </c>
      <c r="D4433" s="28">
        <v>45700.0</v>
      </c>
      <c r="E4433" s="16" t="s">
        <v>102</v>
      </c>
      <c r="F4433" s="10" t="str">
        <f t="array" ref="F4433">IFERROR(XLOOKUP(E4433,Operadores!A:A,Operadores!B:B))</f>
        <v>RAMBAR</v>
      </c>
      <c r="G4433" s="16" t="s">
        <v>39</v>
      </c>
      <c r="H4433" s="13">
        <v>20.4273</v>
      </c>
      <c r="I4433" s="18">
        <v>305.0</v>
      </c>
      <c r="J4433" s="15">
        <f t="shared" si="5"/>
        <v>6230.3265</v>
      </c>
      <c r="K4433" s="10" t="str">
        <f t="array" ref="K4433">IFERROR(XLOOKUP(G4433,'Tipo de Carga'!A:A,'Tipo de Carga'!B:B))</f>
        <v>Autoabasto</v>
      </c>
      <c r="L4433" s="10">
        <f t="shared" si="2"/>
        <v>7</v>
      </c>
      <c r="M4433" s="10">
        <f t="shared" si="3"/>
        <v>12</v>
      </c>
      <c r="N4433" s="10">
        <f t="shared" si="4"/>
        <v>2</v>
      </c>
      <c r="O4433" s="10" t="str">
        <f t="array" ref="O4433">IFERROR(XLOOKUP(G4433,'Tipo de Carga'!A:A,'Tipo de Carga'!C:C))</f>
        <v>Diesel</v>
      </c>
    </row>
    <row r="4434">
      <c r="A4434" s="16">
        <v>1701.0</v>
      </c>
      <c r="B4434" s="10" t="str">
        <f t="array" ref="B4434">IFERROR(XLOOKUP(A4434,'Asignacion Feb'!A:A,'Asignacion Feb'!C:C))</f>
        <v>Wm Full</v>
      </c>
      <c r="C4434" s="10" t="str">
        <f t="array" ref="C4434">IFERROR(XLOOKUP(A4434,'Asignacion Feb'!A:A,'Asignacion Feb'!B:B))</f>
        <v>EC-08</v>
      </c>
      <c r="D4434" s="28">
        <v>45700.0</v>
      </c>
      <c r="E4434" s="16" t="s">
        <v>285</v>
      </c>
      <c r="F4434" s="10" t="str">
        <f t="array" ref="F4434">IFERROR(XLOOKUP(E4434,Operadores!A:A,Operadores!B:B))</f>
        <v>MENJUA01</v>
      </c>
      <c r="G4434" s="16" t="s">
        <v>39</v>
      </c>
      <c r="H4434" s="13">
        <v>20.4273</v>
      </c>
      <c r="I4434" s="18">
        <v>310.0</v>
      </c>
      <c r="J4434" s="15">
        <f t="shared" si="5"/>
        <v>6332.463</v>
      </c>
      <c r="K4434" s="10" t="str">
        <f t="array" ref="K4434">IFERROR(XLOOKUP(G4434,'Tipo de Carga'!A:A,'Tipo de Carga'!B:B))</f>
        <v>Autoabasto</v>
      </c>
      <c r="L4434" s="10">
        <f t="shared" si="2"/>
        <v>7</v>
      </c>
      <c r="M4434" s="10">
        <f t="shared" si="3"/>
        <v>12</v>
      </c>
      <c r="N4434" s="10">
        <f t="shared" si="4"/>
        <v>2</v>
      </c>
      <c r="O4434" s="10" t="str">
        <f t="array" ref="O4434">IFERROR(XLOOKUP(G4434,'Tipo de Carga'!A:A,'Tipo de Carga'!C:C))</f>
        <v>Diesel</v>
      </c>
    </row>
    <row r="4435">
      <c r="A4435" s="16">
        <v>2028.0</v>
      </c>
      <c r="B4435" s="10" t="str">
        <f t="array" ref="B4435">IFERROR(XLOOKUP(A4435,'Asignacion Feb'!A:A,'Asignacion Feb'!C:C))</f>
        <v>MeLi Dedicado Merida</v>
      </c>
      <c r="C4435" s="10" t="str">
        <f t="array" ref="C4435">IFERROR(XLOOKUP(A4435,'Asignacion Feb'!A:A,'Asignacion Feb'!B:B))</f>
        <v>EC-05</v>
      </c>
      <c r="D4435" s="28">
        <v>45700.0</v>
      </c>
      <c r="E4435" s="16" t="s">
        <v>407</v>
      </c>
      <c r="F4435" s="10" t="str">
        <f t="array" ref="F4435">IFERROR(XLOOKUP(E4435,Operadores!A:A,Operadores!B:B))</f>
        <v>CERDAV</v>
      </c>
      <c r="G4435" s="16" t="s">
        <v>39</v>
      </c>
      <c r="H4435" s="13">
        <v>20.4273</v>
      </c>
      <c r="I4435" s="18">
        <v>221.0</v>
      </c>
      <c r="J4435" s="15">
        <f t="shared" si="5"/>
        <v>4514.4333</v>
      </c>
      <c r="K4435" s="10" t="str">
        <f t="array" ref="K4435">IFERROR(XLOOKUP(G4435,'Tipo de Carga'!A:A,'Tipo de Carga'!B:B))</f>
        <v>Autoabasto</v>
      </c>
      <c r="L4435" s="10">
        <f t="shared" si="2"/>
        <v>7</v>
      </c>
      <c r="M4435" s="10">
        <f t="shared" si="3"/>
        <v>12</v>
      </c>
      <c r="N4435" s="10">
        <f t="shared" si="4"/>
        <v>2</v>
      </c>
      <c r="O4435" s="10" t="str">
        <f t="array" ref="O4435">IFERROR(XLOOKUP(G4435,'Tipo de Carga'!A:A,'Tipo de Carga'!C:C))</f>
        <v>Diesel</v>
      </c>
    </row>
    <row r="4436">
      <c r="A4436" s="16">
        <v>2029.0</v>
      </c>
      <c r="B4436" s="10" t="str">
        <f t="array" ref="B4436">IFERROR(XLOOKUP(A4436,'Asignacion Feb'!A:A,'Asignacion Feb'!C:C))</f>
        <v>MeLi Dedicado Merida</v>
      </c>
      <c r="C4436" s="10" t="str">
        <f t="array" ref="C4436">IFERROR(XLOOKUP(A4436,'Asignacion Feb'!A:A,'Asignacion Feb'!B:B))</f>
        <v>EC-05</v>
      </c>
      <c r="D4436" s="28">
        <v>45700.0</v>
      </c>
      <c r="E4436" s="16" t="s">
        <v>40</v>
      </c>
      <c r="F4436" s="10" t="str">
        <f t="array" ref="F4436">IFERROR(XLOOKUP(E4436,Operadores!A:A,Operadores!B:B))</f>
        <v>LUNADO</v>
      </c>
      <c r="G4436" s="16" t="s">
        <v>39</v>
      </c>
      <c r="H4436" s="13">
        <v>20.4273</v>
      </c>
      <c r="I4436" s="18">
        <v>400.0</v>
      </c>
      <c r="J4436" s="15">
        <f t="shared" si="5"/>
        <v>8170.92</v>
      </c>
      <c r="K4436" s="10" t="str">
        <f t="array" ref="K4436">IFERROR(XLOOKUP(G4436,'Tipo de Carga'!A:A,'Tipo de Carga'!B:B))</f>
        <v>Autoabasto</v>
      </c>
      <c r="L4436" s="10">
        <f t="shared" si="2"/>
        <v>7</v>
      </c>
      <c r="M4436" s="10">
        <f t="shared" si="3"/>
        <v>12</v>
      </c>
      <c r="N4436" s="10">
        <f t="shared" si="4"/>
        <v>2</v>
      </c>
      <c r="O4436" s="10" t="str">
        <f t="array" ref="O4436">IFERROR(XLOOKUP(G4436,'Tipo de Carga'!A:A,'Tipo de Carga'!C:C))</f>
        <v>Diesel</v>
      </c>
    </row>
    <row r="4437">
      <c r="A4437" s="16">
        <v>1826.0</v>
      </c>
      <c r="B4437" s="10" t="str">
        <f t="array" ref="B4437">IFERROR(XLOOKUP(A4437,'Asignacion Feb'!A:A,'Asignacion Feb'!C:C))</f>
        <v>Wm Full</v>
      </c>
      <c r="C4437" s="10" t="str">
        <f t="array" ref="C4437">IFERROR(XLOOKUP(A4437,'Asignacion Feb'!A:A,'Asignacion Feb'!B:B))</f>
        <v>EC-08</v>
      </c>
      <c r="D4437" s="28">
        <v>45700.0</v>
      </c>
      <c r="E4437" s="16" t="s">
        <v>361</v>
      </c>
      <c r="F4437" s="10" t="str">
        <f t="array" ref="F4437">IFERROR(XLOOKUP(E4437,Operadores!A:A,Operadores!B:B))</f>
        <v>MORFRE01</v>
      </c>
      <c r="G4437" s="16" t="s">
        <v>39</v>
      </c>
      <c r="H4437" s="13">
        <v>20.4273</v>
      </c>
      <c r="I4437" s="18">
        <v>685.0</v>
      </c>
      <c r="J4437" s="15">
        <f t="shared" si="5"/>
        <v>13992.7005</v>
      </c>
      <c r="K4437" s="10" t="str">
        <f t="array" ref="K4437">IFERROR(XLOOKUP(G4437,'Tipo de Carga'!A:A,'Tipo de Carga'!B:B))</f>
        <v>Autoabasto</v>
      </c>
      <c r="L4437" s="10">
        <f t="shared" si="2"/>
        <v>7</v>
      </c>
      <c r="M4437" s="10">
        <f t="shared" si="3"/>
        <v>12</v>
      </c>
      <c r="N4437" s="10">
        <f t="shared" si="4"/>
        <v>2</v>
      </c>
      <c r="O4437" s="10" t="str">
        <f t="array" ref="O4437">IFERROR(XLOOKUP(G4437,'Tipo de Carga'!A:A,'Tipo de Carga'!C:C))</f>
        <v>Diesel</v>
      </c>
    </row>
    <row r="4438">
      <c r="A4438" s="16">
        <v>2018.0</v>
      </c>
      <c r="B4438" s="10" t="str">
        <f t="array" ref="B4438">IFERROR(XLOOKUP(A4438,'Asignacion Feb'!A:A,'Asignacion Feb'!C:C))</f>
        <v>MeLi Dedicado Merida</v>
      </c>
      <c r="C4438" s="10" t="str">
        <f t="array" ref="C4438">IFERROR(XLOOKUP(A4438,'Asignacion Feb'!A:A,'Asignacion Feb'!B:B))</f>
        <v>EC-05</v>
      </c>
      <c r="D4438" s="28">
        <v>45700.0</v>
      </c>
      <c r="E4438" s="16" t="s">
        <v>205</v>
      </c>
      <c r="F4438" s="10" t="str">
        <f t="array" ref="F4438">IFERROR(XLOOKUP(E4438,Operadores!A:A,Operadores!B:B))</f>
        <v>MACFRA</v>
      </c>
      <c r="G4438" s="16" t="s">
        <v>39</v>
      </c>
      <c r="H4438" s="13">
        <v>20.4273</v>
      </c>
      <c r="I4438" s="18">
        <v>357.0</v>
      </c>
      <c r="J4438" s="15">
        <f t="shared" si="5"/>
        <v>7292.5461</v>
      </c>
      <c r="K4438" s="10" t="str">
        <f t="array" ref="K4438">IFERROR(XLOOKUP(G4438,'Tipo de Carga'!A:A,'Tipo de Carga'!B:B))</f>
        <v>Autoabasto</v>
      </c>
      <c r="L4438" s="10">
        <f t="shared" si="2"/>
        <v>7</v>
      </c>
      <c r="M4438" s="10">
        <f t="shared" si="3"/>
        <v>12</v>
      </c>
      <c r="N4438" s="10">
        <f t="shared" si="4"/>
        <v>2</v>
      </c>
      <c r="O4438" s="10" t="str">
        <f t="array" ref="O4438">IFERROR(XLOOKUP(G4438,'Tipo de Carga'!A:A,'Tipo de Carga'!C:C))</f>
        <v>Diesel</v>
      </c>
    </row>
    <row r="4439">
      <c r="A4439" s="16">
        <v>2002.0</v>
      </c>
      <c r="B4439" s="10" t="str">
        <f t="array" ref="B4439">IFERROR(XLOOKUP(A4439,'Asignacion Feb'!A:A,'Asignacion Feb'!C:C))</f>
        <v>MeLi Dedicado Merida</v>
      </c>
      <c r="C4439" s="10" t="str">
        <f t="array" ref="C4439">IFERROR(XLOOKUP(A4439,'Asignacion Feb'!A:A,'Asignacion Feb'!B:B))</f>
        <v>EC-05</v>
      </c>
      <c r="D4439" s="28">
        <v>45700.0</v>
      </c>
      <c r="E4439" s="16" t="s">
        <v>309</v>
      </c>
      <c r="F4439" s="10" t="str">
        <f t="array" ref="F4439">IFERROR(XLOOKUP(E4439,Operadores!A:A,Operadores!B:B))</f>
        <v>VELALE</v>
      </c>
      <c r="G4439" s="16" t="s">
        <v>39</v>
      </c>
      <c r="H4439" s="13">
        <v>20.4273</v>
      </c>
      <c r="I4439" s="18">
        <v>436.0</v>
      </c>
      <c r="J4439" s="15">
        <f t="shared" si="5"/>
        <v>8906.3028</v>
      </c>
      <c r="K4439" s="10" t="str">
        <f t="array" ref="K4439">IFERROR(XLOOKUP(G4439,'Tipo de Carga'!A:A,'Tipo de Carga'!B:B))</f>
        <v>Autoabasto</v>
      </c>
      <c r="L4439" s="10">
        <f t="shared" si="2"/>
        <v>7</v>
      </c>
      <c r="M4439" s="10">
        <f t="shared" si="3"/>
        <v>12</v>
      </c>
      <c r="N4439" s="10">
        <f t="shared" si="4"/>
        <v>2</v>
      </c>
      <c r="O4439" s="10" t="str">
        <f t="array" ref="O4439">IFERROR(XLOOKUP(G4439,'Tipo de Carga'!A:A,'Tipo de Carga'!C:C))</f>
        <v>Diesel</v>
      </c>
    </row>
    <row r="4440">
      <c r="A4440" s="16">
        <v>2022.0</v>
      </c>
      <c r="B4440" s="10" t="str">
        <f t="array" ref="B4440">IFERROR(XLOOKUP(A4440,'Asignacion Feb'!A:A,'Asignacion Feb'!C:C))</f>
        <v>MeLi Dedicado TD</v>
      </c>
      <c r="C4440" s="10" t="str">
        <f t="array" ref="C4440">IFERROR(XLOOKUP(A4440,'Asignacion Feb'!A:A,'Asignacion Feb'!B:B))</f>
        <v>EC-05</v>
      </c>
      <c r="D4440" s="28">
        <v>45700.0</v>
      </c>
      <c r="E4440" s="19" t="s">
        <v>183</v>
      </c>
      <c r="F4440" s="10" t="str">
        <f t="array" ref="F4440">IFERROR(XLOOKUP(E4440,Operadores!A:A,Operadores!B:B))</f>
        <v>DELBL</v>
      </c>
      <c r="G4440" s="16" t="s">
        <v>103</v>
      </c>
      <c r="H4440" s="13">
        <v>26.95</v>
      </c>
      <c r="I4440" s="18">
        <v>445.0</v>
      </c>
      <c r="J4440" s="15">
        <f t="shared" si="5"/>
        <v>11992.75</v>
      </c>
      <c r="K4440" s="10" t="str">
        <f t="array" ref="K4440">IFERROR(XLOOKUP(G4440,'Tipo de Carga'!A:A,'Tipo de Carga'!B:B))</f>
        <v>Ticket</v>
      </c>
      <c r="L4440" s="10">
        <f t="shared" si="2"/>
        <v>7</v>
      </c>
      <c r="M4440" s="10">
        <f t="shared" si="3"/>
        <v>12</v>
      </c>
      <c r="N4440" s="10">
        <f t="shared" si="4"/>
        <v>2</v>
      </c>
      <c r="O4440" s="10" t="str">
        <f t="array" ref="O4440">IFERROR(XLOOKUP(G4440,'Tipo de Carga'!A:A,'Tipo de Carga'!C:C))</f>
        <v>Diesel</v>
      </c>
    </row>
    <row r="4441">
      <c r="A4441" s="16">
        <v>1942.0</v>
      </c>
      <c r="B4441" s="10" t="str">
        <f t="array" ref="B4441">IFERROR(XLOOKUP(A4441,'Asignacion Feb'!A:A,'Asignacion Feb'!C:C))</f>
        <v>Available EC-01</v>
      </c>
      <c r="C4441" s="10" t="str">
        <f t="array" ref="C4441">IFERROR(XLOOKUP(A4441,'Asignacion Feb'!A:A,'Asignacion Feb'!B:B))</f>
        <v>EC-01</v>
      </c>
      <c r="D4441" s="28">
        <v>45700.0</v>
      </c>
      <c r="E4441" s="16" t="s">
        <v>311</v>
      </c>
      <c r="F4441" s="10" t="str">
        <f t="array" ref="F4441">IFERROR(XLOOKUP(E4441,Operadores!A:A,Operadores!B:B))</f>
        <v>ESGJOS</v>
      </c>
      <c r="G4441" s="16" t="s">
        <v>103</v>
      </c>
      <c r="H4441" s="13">
        <v>26.38</v>
      </c>
      <c r="I4441" s="18">
        <v>454.0</v>
      </c>
      <c r="J4441" s="15">
        <f t="shared" si="5"/>
        <v>11976.52</v>
      </c>
      <c r="K4441" s="10" t="str">
        <f t="array" ref="K4441">IFERROR(XLOOKUP(G4441,'Tipo de Carga'!A:A,'Tipo de Carga'!B:B))</f>
        <v>Ticket</v>
      </c>
      <c r="L4441" s="10">
        <f t="shared" si="2"/>
        <v>7</v>
      </c>
      <c r="M4441" s="10">
        <f t="shared" si="3"/>
        <v>12</v>
      </c>
      <c r="N4441" s="10">
        <f t="shared" si="4"/>
        <v>2</v>
      </c>
      <c r="O4441" s="10" t="str">
        <f t="array" ref="O4441">IFERROR(XLOOKUP(G4441,'Tipo de Carga'!A:A,'Tipo de Carga'!C:C))</f>
        <v>Diesel</v>
      </c>
    </row>
    <row r="4442">
      <c r="A4442" s="16">
        <v>1800.0</v>
      </c>
      <c r="B4442" s="10" t="str">
        <f t="array" ref="B4442">IFERROR(XLOOKUP(A4442,'Asignacion Feb'!A:A,'Asignacion Feb'!C:C))</f>
        <v>Sayer Full</v>
      </c>
      <c r="C4442" s="10" t="str">
        <f t="array" ref="C4442">IFERROR(XLOOKUP(A4442,'Asignacion Feb'!A:A,'Asignacion Feb'!B:B))</f>
        <v>EC-04</v>
      </c>
      <c r="D4442" s="28">
        <v>45700.0</v>
      </c>
      <c r="E4442" s="19" t="s">
        <v>314</v>
      </c>
      <c r="F4442" s="10" t="str">
        <f t="array" ref="F4442">IFERROR(XLOOKUP(E4442,Operadores!A:A,Operadores!B:B))</f>
        <v>PERJU03</v>
      </c>
      <c r="G4442" s="16" t="s">
        <v>103</v>
      </c>
      <c r="H4442" s="13">
        <v>27.2</v>
      </c>
      <c r="I4442" s="18">
        <v>600.0</v>
      </c>
      <c r="J4442" s="15">
        <f t="shared" si="5"/>
        <v>16320</v>
      </c>
      <c r="K4442" s="10" t="str">
        <f t="array" ref="K4442">IFERROR(XLOOKUP(G4442,'Tipo de Carga'!A:A,'Tipo de Carga'!B:B))</f>
        <v>Ticket</v>
      </c>
      <c r="L4442" s="10">
        <f t="shared" si="2"/>
        <v>7</v>
      </c>
      <c r="M4442" s="10">
        <f t="shared" si="3"/>
        <v>12</v>
      </c>
      <c r="N4442" s="10">
        <f t="shared" si="4"/>
        <v>2</v>
      </c>
      <c r="O4442" s="10" t="str">
        <f t="array" ref="O4442">IFERROR(XLOOKUP(G4442,'Tipo de Carga'!A:A,'Tipo de Carga'!C:C))</f>
        <v>Diesel</v>
      </c>
    </row>
    <row r="4443">
      <c r="A4443" s="16">
        <v>1768.0</v>
      </c>
      <c r="B4443" s="10" t="str">
        <f t="array" ref="B4443">IFERROR(XLOOKUP(A4443,'Asignacion Feb'!A:A,'Asignacion Feb'!C:C))</f>
        <v>Pipas</v>
      </c>
      <c r="C4443" s="10" t="str">
        <f t="array" ref="C4443">IFERROR(XLOOKUP(A4443,'Asignacion Feb'!A:A,'Asignacion Feb'!B:B))</f>
        <v>EC-02</v>
      </c>
      <c r="D4443" s="28">
        <v>45700.0</v>
      </c>
      <c r="E4443" s="19" t="s">
        <v>303</v>
      </c>
      <c r="F4443" s="10" t="str">
        <f t="array" ref="F4443">IFERROR(XLOOKUP(E4443,Operadores!A:A,Operadores!B:B))</f>
        <v>MARJO08</v>
      </c>
      <c r="G4443" s="16" t="s">
        <v>103</v>
      </c>
      <c r="H4443" s="13">
        <v>25.99</v>
      </c>
      <c r="I4443" s="18">
        <v>462.0</v>
      </c>
      <c r="J4443" s="15">
        <f t="shared" si="5"/>
        <v>12007.38</v>
      </c>
      <c r="K4443" s="10" t="str">
        <f t="array" ref="K4443">IFERROR(XLOOKUP(G4443,'Tipo de Carga'!A:A,'Tipo de Carga'!B:B))</f>
        <v>Ticket</v>
      </c>
      <c r="L4443" s="10">
        <f t="shared" si="2"/>
        <v>7</v>
      </c>
      <c r="M4443" s="10">
        <f t="shared" si="3"/>
        <v>12</v>
      </c>
      <c r="N4443" s="10">
        <f t="shared" si="4"/>
        <v>2</v>
      </c>
      <c r="O4443" s="10" t="str">
        <f t="array" ref="O4443">IFERROR(XLOOKUP(G4443,'Tipo de Carga'!A:A,'Tipo de Carga'!C:C))</f>
        <v>Diesel</v>
      </c>
    </row>
    <row r="4444">
      <c r="A4444" s="16">
        <v>1848.0</v>
      </c>
      <c r="B4444" s="10" t="str">
        <f t="array" ref="B4444">IFERROR(XLOOKUP(A4444,'Asignacion Feb'!A:A,'Asignacion Feb'!C:C))</f>
        <v>Sayer Sencillo</v>
      </c>
      <c r="C4444" s="10" t="str">
        <f t="array" ref="C4444">IFERROR(XLOOKUP(A4444,'Asignacion Feb'!A:A,'Asignacion Feb'!B:B))</f>
        <v>EC-04</v>
      </c>
      <c r="D4444" s="28">
        <v>45700.0</v>
      </c>
      <c r="E4444" s="19" t="s">
        <v>316</v>
      </c>
      <c r="F4444" s="10" t="str">
        <f t="array" ref="F4444">IFERROR(XLOOKUP(E4444,Operadores!A:A,Operadores!B:B))</f>
        <v>ROSMA</v>
      </c>
      <c r="G4444" s="16" t="s">
        <v>103</v>
      </c>
      <c r="H4444" s="13">
        <v>24.79</v>
      </c>
      <c r="I4444" s="18">
        <v>206.0</v>
      </c>
      <c r="J4444" s="15">
        <f t="shared" si="5"/>
        <v>5106.74</v>
      </c>
      <c r="K4444" s="10" t="str">
        <f t="array" ref="K4444">IFERROR(XLOOKUP(G4444,'Tipo de Carga'!A:A,'Tipo de Carga'!B:B))</f>
        <v>Ticket</v>
      </c>
      <c r="L4444" s="10">
        <f t="shared" si="2"/>
        <v>7</v>
      </c>
      <c r="M4444" s="10">
        <f t="shared" si="3"/>
        <v>12</v>
      </c>
      <c r="N4444" s="10">
        <f t="shared" si="4"/>
        <v>2</v>
      </c>
      <c r="O4444" s="10" t="str">
        <f t="array" ref="O4444">IFERROR(XLOOKUP(G4444,'Tipo de Carga'!A:A,'Tipo de Carga'!C:C))</f>
        <v>Diesel</v>
      </c>
    </row>
    <row r="4445">
      <c r="A4445" s="16">
        <v>1968.0</v>
      </c>
      <c r="B4445" s="10" t="str">
        <f t="array" ref="B4445">IFERROR(XLOOKUP(A4445,'Asignacion Feb'!A:A,'Asignacion Feb'!C:C))</f>
        <v>Sayer Sencillo</v>
      </c>
      <c r="C4445" s="10" t="str">
        <f t="array" ref="C4445">IFERROR(XLOOKUP(A4445,'Asignacion Feb'!A:A,'Asignacion Feb'!B:B))</f>
        <v>EC-04</v>
      </c>
      <c r="D4445" s="28">
        <v>45700.0</v>
      </c>
      <c r="E4445" s="19" t="s">
        <v>330</v>
      </c>
      <c r="F4445" s="10" t="str">
        <f t="array" ref="F4445">IFERROR(XLOOKUP(E4445,Operadores!A:A,Operadores!B:B))</f>
        <v>MENIG</v>
      </c>
      <c r="G4445" s="16" t="s">
        <v>103</v>
      </c>
      <c r="H4445" s="13">
        <v>24.79</v>
      </c>
      <c r="I4445" s="18">
        <v>117.0</v>
      </c>
      <c r="J4445" s="15">
        <f t="shared" si="5"/>
        <v>2900.43</v>
      </c>
      <c r="K4445" s="10" t="str">
        <f t="array" ref="K4445">IFERROR(XLOOKUP(G4445,'Tipo de Carga'!A:A,'Tipo de Carga'!B:B))</f>
        <v>Ticket</v>
      </c>
      <c r="L4445" s="10">
        <f t="shared" si="2"/>
        <v>7</v>
      </c>
      <c r="M4445" s="10">
        <f t="shared" si="3"/>
        <v>12</v>
      </c>
      <c r="N4445" s="10">
        <f t="shared" si="4"/>
        <v>2</v>
      </c>
      <c r="O4445" s="10" t="str">
        <f t="array" ref="O4445">IFERROR(XLOOKUP(G4445,'Tipo de Carga'!A:A,'Tipo de Carga'!C:C))</f>
        <v>Diesel</v>
      </c>
    </row>
    <row r="4446">
      <c r="A4446" s="16">
        <v>309.0</v>
      </c>
      <c r="B4446" s="10" t="str">
        <f t="array" ref="B4446">IFERROR(XLOOKUP(A4446,'Asignacion Feb'!A:A,'Asignacion Feb'!C:C))</f>
        <v>Sayer Thorton</v>
      </c>
      <c r="C4446" s="10" t="str">
        <f t="array" ref="C4446">IFERROR(XLOOKUP(A4446,'Asignacion Feb'!A:A,'Asignacion Feb'!B:B))</f>
        <v>EC-04</v>
      </c>
      <c r="D4446" s="28">
        <v>45700.0</v>
      </c>
      <c r="E4446" s="19" t="s">
        <v>154</v>
      </c>
      <c r="F4446" s="10" t="str">
        <f t="array" ref="F4446">IFERROR(XLOOKUP(E4446,Operadores!A:A,Operadores!B:B))</f>
        <v>REVELI</v>
      </c>
      <c r="G4446" s="16" t="s">
        <v>103</v>
      </c>
      <c r="H4446" s="13">
        <v>26.19</v>
      </c>
      <c r="I4446" s="18">
        <v>92.0</v>
      </c>
      <c r="J4446" s="15">
        <f t="shared" si="5"/>
        <v>2409.48</v>
      </c>
      <c r="K4446" s="10" t="str">
        <f t="array" ref="K4446">IFERROR(XLOOKUP(G4446,'Tipo de Carga'!A:A,'Tipo de Carga'!B:B))</f>
        <v>Ticket</v>
      </c>
      <c r="L4446" s="10">
        <f t="shared" si="2"/>
        <v>7</v>
      </c>
      <c r="M4446" s="10">
        <f t="shared" si="3"/>
        <v>12</v>
      </c>
      <c r="N4446" s="10">
        <f t="shared" si="4"/>
        <v>2</v>
      </c>
      <c r="O4446" s="10" t="str">
        <f t="array" ref="O4446">IFERROR(XLOOKUP(G4446,'Tipo de Carga'!A:A,'Tipo de Carga'!C:C))</f>
        <v>Diesel</v>
      </c>
    </row>
    <row r="4447">
      <c r="A4447" s="16">
        <v>1741.0</v>
      </c>
      <c r="B4447" s="10" t="str">
        <f t="array" ref="B4447">IFERROR(XLOOKUP(A4447,'Asignacion Feb'!A:A,'Asignacion Feb'!C:C))</f>
        <v>Hisense</v>
      </c>
      <c r="C4447" s="10" t="str">
        <f t="array" ref="C4447">IFERROR(XLOOKUP(A4447,'Asignacion Feb'!A:A,'Asignacion Feb'!B:B))</f>
        <v>EC-02</v>
      </c>
      <c r="D4447" s="28">
        <v>45700.0</v>
      </c>
      <c r="E4447" s="19" t="s">
        <v>117</v>
      </c>
      <c r="F4447" s="10" t="str">
        <f t="array" ref="F4447">IFERROR(XLOOKUP(E4447,Operadores!A:A,Operadores!B:B))</f>
        <v>GALSA</v>
      </c>
      <c r="G4447" s="16" t="s">
        <v>103</v>
      </c>
      <c r="H4447" s="13">
        <v>26.19</v>
      </c>
      <c r="I4447" s="18">
        <v>202.0</v>
      </c>
      <c r="J4447" s="15">
        <f t="shared" si="5"/>
        <v>5290.38</v>
      </c>
      <c r="K4447" s="10" t="str">
        <f t="array" ref="K4447">IFERROR(XLOOKUP(G4447,'Tipo de Carga'!A:A,'Tipo de Carga'!B:B))</f>
        <v>Ticket</v>
      </c>
      <c r="L4447" s="10">
        <f t="shared" si="2"/>
        <v>7</v>
      </c>
      <c r="M4447" s="10">
        <f t="shared" si="3"/>
        <v>12</v>
      </c>
      <c r="N4447" s="10">
        <f t="shared" si="4"/>
        <v>2</v>
      </c>
      <c r="O4447" s="10" t="str">
        <f t="array" ref="O4447">IFERROR(XLOOKUP(G4447,'Tipo de Carga'!A:A,'Tipo de Carga'!C:C))</f>
        <v>Diesel</v>
      </c>
    </row>
    <row r="4448">
      <c r="A4448" s="16">
        <v>1799.0</v>
      </c>
      <c r="B4448" s="10" t="str">
        <f t="array" ref="B4448">IFERROR(XLOOKUP(A4448,'Asignacion Feb'!A:A,'Asignacion Feb'!C:C))</f>
        <v>Out</v>
      </c>
      <c r="C4448" s="10" t="str">
        <f t="array" ref="C4448">IFERROR(XLOOKUP(A4448,'Asignacion Feb'!A:A,'Asignacion Feb'!B:B))</f>
        <v>AF</v>
      </c>
      <c r="D4448" s="28">
        <v>45700.0</v>
      </c>
      <c r="E4448" s="19" t="s">
        <v>209</v>
      </c>
      <c r="F4448" s="10" t="str">
        <f t="array" ref="F4448">IFERROR(XLOOKUP(E4448,Operadores!A:A,Operadores!B:B))</f>
        <v>FERFRA</v>
      </c>
      <c r="G4448" s="16" t="s">
        <v>103</v>
      </c>
      <c r="H4448" s="13">
        <v>25.49</v>
      </c>
      <c r="I4448" s="18">
        <v>188.0</v>
      </c>
      <c r="J4448" s="15">
        <f t="shared" si="5"/>
        <v>4792.12</v>
      </c>
      <c r="K4448" s="10" t="str">
        <f t="array" ref="K4448">IFERROR(XLOOKUP(G4448,'Tipo de Carga'!A:A,'Tipo de Carga'!B:B))</f>
        <v>Ticket</v>
      </c>
      <c r="L4448" s="10">
        <f t="shared" si="2"/>
        <v>7</v>
      </c>
      <c r="M4448" s="10">
        <f t="shared" si="3"/>
        <v>12</v>
      </c>
      <c r="N4448" s="10">
        <f t="shared" si="4"/>
        <v>2</v>
      </c>
      <c r="O4448" s="10" t="str">
        <f t="array" ref="O4448">IFERROR(XLOOKUP(G4448,'Tipo de Carga'!A:A,'Tipo de Carga'!C:C))</f>
        <v>Diesel</v>
      </c>
    </row>
    <row r="4449">
      <c r="A4449" s="16">
        <v>1714.0</v>
      </c>
      <c r="B4449" s="10" t="str">
        <f t="array" ref="B4449">IFERROR(XLOOKUP(A4449,'Asignacion Feb'!A:A,'Asignacion Feb'!C:C))</f>
        <v>Wm Sencillo</v>
      </c>
      <c r="C4449" s="10" t="str">
        <f t="array" ref="C4449">IFERROR(XLOOKUP(A4449,'Asignacion Feb'!A:A,'Asignacion Feb'!B:B))</f>
        <v>EC-08</v>
      </c>
      <c r="D4449" s="28">
        <v>45700.0</v>
      </c>
      <c r="E4449" s="19" t="s">
        <v>431</v>
      </c>
      <c r="F4449" s="10" t="str">
        <f t="array" ref="F4449">IFERROR(XLOOKUP(E4449,Operadores!A:A,Operadores!B:B))</f>
        <v>DELANG</v>
      </c>
      <c r="G4449" s="16" t="s">
        <v>103</v>
      </c>
      <c r="H4449" s="13">
        <v>26.45</v>
      </c>
      <c r="I4449" s="18">
        <v>201.0</v>
      </c>
      <c r="J4449" s="15">
        <f t="shared" si="5"/>
        <v>5316.45</v>
      </c>
      <c r="K4449" s="10" t="str">
        <f t="array" ref="K4449">IFERROR(XLOOKUP(G4449,'Tipo de Carga'!A:A,'Tipo de Carga'!B:B))</f>
        <v>Ticket</v>
      </c>
      <c r="L4449" s="10">
        <f t="shared" si="2"/>
        <v>7</v>
      </c>
      <c r="M4449" s="10">
        <f t="shared" si="3"/>
        <v>12</v>
      </c>
      <c r="N4449" s="10">
        <f t="shared" si="4"/>
        <v>2</v>
      </c>
      <c r="O4449" s="10" t="str">
        <f t="array" ref="O4449">IFERROR(XLOOKUP(G4449,'Tipo de Carga'!A:A,'Tipo de Carga'!C:C))</f>
        <v>Diesel</v>
      </c>
    </row>
    <row r="4450">
      <c r="A4450" s="16">
        <v>1907.0</v>
      </c>
      <c r="B4450" s="10" t="str">
        <f t="array" ref="B4450">IFERROR(XLOOKUP(A4450,'Asignacion Feb'!A:A,'Asignacion Feb'!C:C))</f>
        <v>Circuitos</v>
      </c>
      <c r="C4450" s="10" t="str">
        <f t="array" ref="C4450">IFERROR(XLOOKUP(A4450,'Asignacion Feb'!A:A,'Asignacion Feb'!B:B))</f>
        <v>EC-03</v>
      </c>
      <c r="D4450" s="28">
        <v>45700.0</v>
      </c>
      <c r="E4450" s="19" t="s">
        <v>287</v>
      </c>
      <c r="F4450" s="10" t="str">
        <f t="array" ref="F4450">IFERROR(XLOOKUP(E4450,Operadores!A:A,Operadores!B:B))</f>
        <v>HUAIS</v>
      </c>
      <c r="G4450" s="16" t="s">
        <v>103</v>
      </c>
      <c r="H4450" s="13">
        <v>25.99</v>
      </c>
      <c r="I4450" s="18">
        <v>462.0</v>
      </c>
      <c r="J4450" s="15">
        <f t="shared" si="5"/>
        <v>12007.38</v>
      </c>
      <c r="K4450" s="10" t="str">
        <f t="array" ref="K4450">IFERROR(XLOOKUP(G4450,'Tipo de Carga'!A:A,'Tipo de Carga'!B:B))</f>
        <v>Ticket</v>
      </c>
      <c r="L4450" s="10">
        <f t="shared" si="2"/>
        <v>7</v>
      </c>
      <c r="M4450" s="10">
        <f t="shared" si="3"/>
        <v>12</v>
      </c>
      <c r="N4450" s="10">
        <f t="shared" si="4"/>
        <v>2</v>
      </c>
      <c r="O4450" s="10" t="str">
        <f t="array" ref="O4450">IFERROR(XLOOKUP(G4450,'Tipo de Carga'!A:A,'Tipo de Carga'!C:C))</f>
        <v>Diesel</v>
      </c>
    </row>
    <row r="4451">
      <c r="A4451" s="16">
        <v>1894.0</v>
      </c>
      <c r="B4451" s="10" t="str">
        <f t="array" ref="B4451">IFERROR(XLOOKUP(A4451,'Asignacion Feb'!A:A,'Asignacion Feb'!C:C))</f>
        <v>Pipas</v>
      </c>
      <c r="C4451" s="10" t="str">
        <f t="array" ref="C4451">IFERROR(XLOOKUP(A4451,'Asignacion Feb'!A:A,'Asignacion Feb'!B:B))</f>
        <v>EC-02</v>
      </c>
      <c r="D4451" s="28">
        <v>45700.0</v>
      </c>
      <c r="E4451" s="19" t="s">
        <v>320</v>
      </c>
      <c r="F4451" s="10" t="str">
        <f t="array" ref="F4451">IFERROR(XLOOKUP(E4451,Operadores!A:A,Operadores!B:B))</f>
        <v>LOPJU</v>
      </c>
      <c r="G4451" s="16" t="s">
        <v>103</v>
      </c>
      <c r="H4451" s="13">
        <v>25.59</v>
      </c>
      <c r="I4451" s="18">
        <v>528.0</v>
      </c>
      <c r="J4451" s="15">
        <f t="shared" si="5"/>
        <v>13511.52</v>
      </c>
      <c r="K4451" s="10" t="str">
        <f t="array" ref="K4451">IFERROR(XLOOKUP(G4451,'Tipo de Carga'!A:A,'Tipo de Carga'!B:B))</f>
        <v>Ticket</v>
      </c>
      <c r="L4451" s="10">
        <f t="shared" si="2"/>
        <v>7</v>
      </c>
      <c r="M4451" s="10">
        <f t="shared" si="3"/>
        <v>12</v>
      </c>
      <c r="N4451" s="10">
        <f t="shared" si="4"/>
        <v>2</v>
      </c>
      <c r="O4451" s="10" t="str">
        <f t="array" ref="O4451">IFERROR(XLOOKUP(G4451,'Tipo de Carga'!A:A,'Tipo de Carga'!C:C))</f>
        <v>Diesel</v>
      </c>
    </row>
    <row r="4452">
      <c r="A4452" s="16">
        <v>1930.0</v>
      </c>
      <c r="B4452" s="10" t="str">
        <f t="array" ref="B4452">IFERROR(XLOOKUP(A4452,'Asignacion Feb'!A:A,'Asignacion Feb'!C:C))</f>
        <v>Available EC-07</v>
      </c>
      <c r="C4452" s="10" t="str">
        <f t="array" ref="C4452">IFERROR(XLOOKUP(A4452,'Asignacion Feb'!A:A,'Asignacion Feb'!B:B))</f>
        <v>EC-07</v>
      </c>
      <c r="D4452" s="28">
        <v>45700.0</v>
      </c>
      <c r="E4452" s="19" t="s">
        <v>460</v>
      </c>
      <c r="F4452" s="10" t="str">
        <f t="array" ref="F4452">IFERROR(XLOOKUP(E4452,Operadores!A:A,Operadores!B:B))</f>
        <v>ESCLU</v>
      </c>
      <c r="G4452" s="16" t="s">
        <v>185</v>
      </c>
      <c r="H4452" s="13">
        <v>10.25</v>
      </c>
      <c r="I4452" s="18">
        <v>118.4</v>
      </c>
      <c r="J4452" s="15">
        <f t="shared" si="5"/>
        <v>1213.6</v>
      </c>
      <c r="K4452" s="10" t="str">
        <f t="array" ref="K4452">IFERROR(XLOOKUP(G4452,'Tipo de Carga'!A:A,'Tipo de Carga'!B:B))</f>
        <v>Natgas</v>
      </c>
      <c r="L4452" s="10">
        <f t="shared" si="2"/>
        <v>7</v>
      </c>
      <c r="M4452" s="10">
        <f t="shared" si="3"/>
        <v>12</v>
      </c>
      <c r="N4452" s="10">
        <f t="shared" si="4"/>
        <v>2</v>
      </c>
      <c r="O4452" s="10" t="str">
        <f t="array" ref="O4452">IFERROR(XLOOKUP(G4452,'Tipo de Carga'!A:A,'Tipo de Carga'!C:C))</f>
        <v>GNC</v>
      </c>
    </row>
    <row r="4453">
      <c r="A4453" s="16">
        <v>1959.0</v>
      </c>
      <c r="B4453" s="10" t="str">
        <f t="array" ref="B4453">IFERROR(XLOOKUP(A4453,'Asignacion Feb'!A:A,'Asignacion Feb'!C:C))</f>
        <v>Full Liver</v>
      </c>
      <c r="C4453" s="10" t="str">
        <f t="array" ref="C4453">IFERROR(XLOOKUP(A4453,'Asignacion Feb'!A:A,'Asignacion Feb'!B:B))</f>
        <v>EC-01</v>
      </c>
      <c r="D4453" s="28">
        <v>45701.0</v>
      </c>
      <c r="E4453" s="16" t="s">
        <v>99</v>
      </c>
      <c r="F4453" s="10" t="str">
        <f t="array" ref="F4453">IFERROR(XLOOKUP(E4453,Operadores!A:A,Operadores!B:B))</f>
        <v>JARDAN</v>
      </c>
      <c r="G4453" s="16" t="s">
        <v>17</v>
      </c>
      <c r="H4453" s="13">
        <v>19.79799</v>
      </c>
      <c r="I4453" s="18">
        <v>831.48</v>
      </c>
      <c r="J4453" s="15">
        <f t="shared" si="5"/>
        <v>16461.63273</v>
      </c>
      <c r="K4453" s="10" t="str">
        <f t="array" ref="K4453">IFERROR(XLOOKUP(G4453,'Tipo de Carga'!A:A,'Tipo de Carga'!B:B))</f>
        <v>Autoabasto</v>
      </c>
      <c r="L4453" s="10">
        <f t="shared" si="2"/>
        <v>7</v>
      </c>
      <c r="M4453" s="10">
        <f t="shared" si="3"/>
        <v>13</v>
      </c>
      <c r="N4453" s="10">
        <f t="shared" si="4"/>
        <v>2</v>
      </c>
      <c r="O4453" s="10" t="str">
        <f t="array" ref="O4453">IFERROR(XLOOKUP(G4453,'Tipo de Carga'!A:A,'Tipo de Carga'!C:C))</f>
        <v>Diesel</v>
      </c>
    </row>
    <row r="4454">
      <c r="A4454" s="16">
        <v>2005.0</v>
      </c>
      <c r="B4454" s="10" t="str">
        <f t="array" ref="B4454">IFERROR(XLOOKUP(A4454,'Asignacion Feb'!A:A,'Asignacion Feb'!C:C))</f>
        <v>MeLi Dedicado Merida</v>
      </c>
      <c r="C4454" s="10" t="str">
        <f t="array" ref="C4454">IFERROR(XLOOKUP(A4454,'Asignacion Feb'!A:A,'Asignacion Feb'!B:B))</f>
        <v>EC-05</v>
      </c>
      <c r="D4454" s="28">
        <v>45701.0</v>
      </c>
      <c r="E4454" s="16" t="s">
        <v>450</v>
      </c>
      <c r="F4454" s="10" t="str">
        <f t="array" ref="F4454">IFERROR(XLOOKUP(E4454,Operadores!A:A,Operadores!B:B))</f>
        <v>FLOVAL</v>
      </c>
      <c r="G4454" s="16" t="s">
        <v>17</v>
      </c>
      <c r="H4454" s="13">
        <v>19.79799</v>
      </c>
      <c r="I4454" s="18">
        <v>260.04</v>
      </c>
      <c r="J4454" s="15">
        <f t="shared" si="5"/>
        <v>5148.26932</v>
      </c>
      <c r="K4454" s="10" t="str">
        <f t="array" ref="K4454">IFERROR(XLOOKUP(G4454,'Tipo de Carga'!A:A,'Tipo de Carga'!B:B))</f>
        <v>Autoabasto</v>
      </c>
      <c r="L4454" s="10">
        <f t="shared" si="2"/>
        <v>7</v>
      </c>
      <c r="M4454" s="10">
        <f t="shared" si="3"/>
        <v>13</v>
      </c>
      <c r="N4454" s="10">
        <f t="shared" si="4"/>
        <v>2</v>
      </c>
      <c r="O4454" s="10" t="str">
        <f t="array" ref="O4454">IFERROR(XLOOKUP(G4454,'Tipo de Carga'!A:A,'Tipo de Carga'!C:C))</f>
        <v>Diesel</v>
      </c>
    </row>
    <row r="4455">
      <c r="A4455" s="16">
        <v>1900.0</v>
      </c>
      <c r="B4455" s="10" t="str">
        <f t="array" ref="B4455">IFERROR(XLOOKUP(A4455,'Asignacion Feb'!A:A,'Asignacion Feb'!C:C))</f>
        <v>Full Liver</v>
      </c>
      <c r="C4455" s="10" t="str">
        <f t="array" ref="C4455">IFERROR(XLOOKUP(A4455,'Asignacion Feb'!A:A,'Asignacion Feb'!B:B))</f>
        <v>EC-01</v>
      </c>
      <c r="D4455" s="28">
        <v>45701.0</v>
      </c>
      <c r="E4455" s="16" t="s">
        <v>26</v>
      </c>
      <c r="F4455" s="10" t="str">
        <f t="array" ref="F4455">IFERROR(XLOOKUP(E4455,Operadores!A:A,Operadores!B:B))</f>
        <v>DEJJOS</v>
      </c>
      <c r="G4455" s="16" t="s">
        <v>17</v>
      </c>
      <c r="H4455" s="13">
        <v>19.79799</v>
      </c>
      <c r="I4455" s="18">
        <v>837.83</v>
      </c>
      <c r="J4455" s="15">
        <f t="shared" si="5"/>
        <v>16587.34996</v>
      </c>
      <c r="K4455" s="10" t="str">
        <f t="array" ref="K4455">IFERROR(XLOOKUP(G4455,'Tipo de Carga'!A:A,'Tipo de Carga'!B:B))</f>
        <v>Autoabasto</v>
      </c>
      <c r="L4455" s="10">
        <f t="shared" si="2"/>
        <v>7</v>
      </c>
      <c r="M4455" s="10">
        <f t="shared" si="3"/>
        <v>13</v>
      </c>
      <c r="N4455" s="10">
        <f t="shared" si="4"/>
        <v>2</v>
      </c>
      <c r="O4455" s="10" t="str">
        <f t="array" ref="O4455">IFERROR(XLOOKUP(G4455,'Tipo de Carga'!A:A,'Tipo de Carga'!C:C))</f>
        <v>Diesel</v>
      </c>
    </row>
    <row r="4456">
      <c r="A4456" s="16">
        <v>1965.0</v>
      </c>
      <c r="B4456" s="10" t="str">
        <f t="array" ref="B4456">IFERROR(XLOOKUP(A4456,'Asignacion Feb'!A:A,'Asignacion Feb'!C:C))</f>
        <v>Circuitos</v>
      </c>
      <c r="C4456" s="10" t="str">
        <f t="array" ref="C4456">IFERROR(XLOOKUP(A4456,'Asignacion Feb'!A:A,'Asignacion Feb'!B:B))</f>
        <v>EC-03</v>
      </c>
      <c r="D4456" s="28">
        <v>45701.0</v>
      </c>
      <c r="E4456" s="16" t="s">
        <v>161</v>
      </c>
      <c r="F4456" s="10" t="str">
        <f t="array" ref="F4456">IFERROR(XLOOKUP(E4456,Operadores!A:A,Operadores!B:B))</f>
        <v>BREISR</v>
      </c>
      <c r="G4456" s="16" t="s">
        <v>17</v>
      </c>
      <c r="H4456" s="13">
        <v>19.79799</v>
      </c>
      <c r="I4456" s="18">
        <v>595.11</v>
      </c>
      <c r="J4456" s="15">
        <f t="shared" si="5"/>
        <v>11781.98183</v>
      </c>
      <c r="K4456" s="10" t="str">
        <f t="array" ref="K4456">IFERROR(XLOOKUP(G4456,'Tipo de Carga'!A:A,'Tipo de Carga'!B:B))</f>
        <v>Autoabasto</v>
      </c>
      <c r="L4456" s="10">
        <f t="shared" si="2"/>
        <v>7</v>
      </c>
      <c r="M4456" s="10">
        <f t="shared" si="3"/>
        <v>13</v>
      </c>
      <c r="N4456" s="10">
        <f t="shared" si="4"/>
        <v>2</v>
      </c>
      <c r="O4456" s="10" t="str">
        <f t="array" ref="O4456">IFERROR(XLOOKUP(G4456,'Tipo de Carga'!A:A,'Tipo de Carga'!C:C))</f>
        <v>Diesel</v>
      </c>
    </row>
    <row r="4457">
      <c r="A4457" s="16">
        <v>1689.0</v>
      </c>
      <c r="B4457" s="10" t="str">
        <f t="array" ref="B4457">IFERROR(XLOOKUP(A4457,'Asignacion Feb'!A:A,'Asignacion Feb'!C:C))</f>
        <v>Pilgrims Tepo</v>
      </c>
      <c r="C4457" s="10" t="str">
        <f t="array" ref="C4457">IFERROR(XLOOKUP(A4457,'Asignacion Feb'!A:A,'Asignacion Feb'!B:B))</f>
        <v>EC-02</v>
      </c>
      <c r="D4457" s="28">
        <v>45701.0</v>
      </c>
      <c r="E4457" s="16" t="s">
        <v>128</v>
      </c>
      <c r="F4457" s="10" t="str">
        <f t="array" ref="F4457">IFERROR(XLOOKUP(E4457,Operadores!A:A,Operadores!B:B))</f>
        <v>SANJOR</v>
      </c>
      <c r="G4457" s="16" t="s">
        <v>17</v>
      </c>
      <c r="H4457" s="13">
        <v>19.79799</v>
      </c>
      <c r="I4457" s="18">
        <v>353.36</v>
      </c>
      <c r="J4457" s="15">
        <f t="shared" si="5"/>
        <v>6995.817746</v>
      </c>
      <c r="K4457" s="10" t="str">
        <f t="array" ref="K4457">IFERROR(XLOOKUP(G4457,'Tipo de Carga'!A:A,'Tipo de Carga'!B:B))</f>
        <v>Autoabasto</v>
      </c>
      <c r="L4457" s="10">
        <f t="shared" si="2"/>
        <v>7</v>
      </c>
      <c r="M4457" s="10">
        <f t="shared" si="3"/>
        <v>13</v>
      </c>
      <c r="N4457" s="10">
        <f t="shared" si="4"/>
        <v>2</v>
      </c>
      <c r="O4457" s="10" t="str">
        <f t="array" ref="O4457">IFERROR(XLOOKUP(G4457,'Tipo de Carga'!A:A,'Tipo de Carga'!C:C))</f>
        <v>Diesel</v>
      </c>
    </row>
    <row r="4458">
      <c r="A4458" s="16">
        <v>1704.0</v>
      </c>
      <c r="B4458" s="10" t="str">
        <f t="array" ref="B4458">IFERROR(XLOOKUP(A4458,'Asignacion Feb'!A:A,'Asignacion Feb'!C:C))</f>
        <v>Pilgrims Tepo</v>
      </c>
      <c r="C4458" s="10" t="str">
        <f t="array" ref="C4458">IFERROR(XLOOKUP(A4458,'Asignacion Feb'!A:A,'Asignacion Feb'!B:B))</f>
        <v>EC-02</v>
      </c>
      <c r="D4458" s="28">
        <v>45701.0</v>
      </c>
      <c r="E4458" s="16" t="s">
        <v>340</v>
      </c>
      <c r="F4458" s="10" t="str">
        <f t="array" ref="F4458">IFERROR(XLOOKUP(E4458,Operadores!A:A,Operadores!B:B))</f>
        <v>GONENR</v>
      </c>
      <c r="G4458" s="16" t="s">
        <v>17</v>
      </c>
      <c r="H4458" s="13">
        <v>19.79799</v>
      </c>
      <c r="I4458" s="18">
        <v>299.11</v>
      </c>
      <c r="J4458" s="15">
        <f t="shared" si="5"/>
        <v>5921.776789</v>
      </c>
      <c r="K4458" s="10" t="str">
        <f t="array" ref="K4458">IFERROR(XLOOKUP(G4458,'Tipo de Carga'!A:A,'Tipo de Carga'!B:B))</f>
        <v>Autoabasto</v>
      </c>
      <c r="L4458" s="10">
        <f t="shared" si="2"/>
        <v>7</v>
      </c>
      <c r="M4458" s="10">
        <f t="shared" si="3"/>
        <v>13</v>
      </c>
      <c r="N4458" s="10">
        <f t="shared" si="4"/>
        <v>2</v>
      </c>
      <c r="O4458" s="10" t="str">
        <f t="array" ref="O4458">IFERROR(XLOOKUP(G4458,'Tipo de Carga'!A:A,'Tipo de Carga'!C:C))</f>
        <v>Diesel</v>
      </c>
    </row>
    <row r="4459">
      <c r="A4459" s="16">
        <v>2085.0</v>
      </c>
      <c r="B4459" s="10" t="str">
        <f t="array" ref="B4459">IFERROR(XLOOKUP(A4459,'Asignacion Feb'!A:A,'Asignacion Feb'!C:C))</f>
        <v>PISA Gdl</v>
      </c>
      <c r="C4459" s="10" t="str">
        <f t="array" ref="C4459">IFERROR(XLOOKUP(A4459,'Asignacion Feb'!A:A,'Asignacion Feb'!B:B))</f>
        <v>EC-06</v>
      </c>
      <c r="D4459" s="28">
        <v>45701.0</v>
      </c>
      <c r="E4459" s="16" t="s">
        <v>416</v>
      </c>
      <c r="F4459" s="10" t="str">
        <f t="array" ref="F4459">IFERROR(XLOOKUP(E4459,Operadores!A:A,Operadores!B:B))</f>
        <v>MARLUI02</v>
      </c>
      <c r="G4459" s="16" t="s">
        <v>17</v>
      </c>
      <c r="H4459" s="13">
        <v>19.79799</v>
      </c>
      <c r="I4459" s="18">
        <v>419.1</v>
      </c>
      <c r="J4459" s="15">
        <f t="shared" si="5"/>
        <v>8297.337609</v>
      </c>
      <c r="K4459" s="10" t="str">
        <f t="array" ref="K4459">IFERROR(XLOOKUP(G4459,'Tipo de Carga'!A:A,'Tipo de Carga'!B:B))</f>
        <v>Autoabasto</v>
      </c>
      <c r="L4459" s="10">
        <f t="shared" si="2"/>
        <v>7</v>
      </c>
      <c r="M4459" s="10">
        <f t="shared" si="3"/>
        <v>13</v>
      </c>
      <c r="N4459" s="10">
        <f t="shared" si="4"/>
        <v>2</v>
      </c>
      <c r="O4459" s="10" t="str">
        <f t="array" ref="O4459">IFERROR(XLOOKUP(G4459,'Tipo de Carga'!A:A,'Tipo de Carga'!C:C))</f>
        <v>Diesel</v>
      </c>
    </row>
    <row r="4460">
      <c r="A4460" s="16">
        <v>1988.0</v>
      </c>
      <c r="B4460" s="10" t="str">
        <f t="array" ref="B4460">IFERROR(XLOOKUP(A4460,'Asignacion Feb'!A:A,'Asignacion Feb'!C:C))</f>
        <v>MeLi asignado SD</v>
      </c>
      <c r="C4460" s="10" t="str">
        <f t="array" ref="C4460">IFERROR(XLOOKUP(A4460,'Asignacion Feb'!A:A,'Asignacion Feb'!B:B))</f>
        <v>EC-05</v>
      </c>
      <c r="D4460" s="28">
        <v>45701.0</v>
      </c>
      <c r="E4460" s="16" t="s">
        <v>71</v>
      </c>
      <c r="F4460" s="10" t="str">
        <f t="array" ref="F4460">IFERROR(XLOOKUP(E4460,Operadores!A:A,Operadores!B:B))</f>
        <v>CHAJOE</v>
      </c>
      <c r="G4460" s="16" t="s">
        <v>17</v>
      </c>
      <c r="H4460" s="13">
        <v>19.79799</v>
      </c>
      <c r="I4460" s="18">
        <v>506.16</v>
      </c>
      <c r="J4460" s="15">
        <f t="shared" si="5"/>
        <v>10020.95062</v>
      </c>
      <c r="K4460" s="10" t="str">
        <f t="array" ref="K4460">IFERROR(XLOOKUP(G4460,'Tipo de Carga'!A:A,'Tipo de Carga'!B:B))</f>
        <v>Autoabasto</v>
      </c>
      <c r="L4460" s="10">
        <f t="shared" si="2"/>
        <v>7</v>
      </c>
      <c r="M4460" s="10">
        <f t="shared" si="3"/>
        <v>13</v>
      </c>
      <c r="N4460" s="10">
        <f t="shared" si="4"/>
        <v>2</v>
      </c>
      <c r="O4460" s="10" t="str">
        <f t="array" ref="O4460">IFERROR(XLOOKUP(G4460,'Tipo de Carga'!A:A,'Tipo de Carga'!C:C))</f>
        <v>Diesel</v>
      </c>
    </row>
    <row r="4461">
      <c r="A4461" s="16">
        <v>1983.0</v>
      </c>
      <c r="B4461" s="10" t="str">
        <f t="array" ref="B4461">IFERROR(XLOOKUP(A4461,'Asignacion Feb'!A:A,'Asignacion Feb'!C:C))</f>
        <v>MeLi asignado SD</v>
      </c>
      <c r="C4461" s="10" t="str">
        <f t="array" ref="C4461">IFERROR(XLOOKUP(A4461,'Asignacion Feb'!A:A,'Asignacion Feb'!B:B))</f>
        <v>EC-05</v>
      </c>
      <c r="D4461" s="28">
        <v>45701.0</v>
      </c>
      <c r="E4461" s="16" t="s">
        <v>199</v>
      </c>
      <c r="F4461" s="10" t="str">
        <f t="array" ref="F4461">IFERROR(XLOOKUP(E4461,Operadores!A:A,Operadores!B:B))</f>
        <v>SANART</v>
      </c>
      <c r="G4461" s="16" t="s">
        <v>17</v>
      </c>
      <c r="H4461" s="13">
        <v>19.79799</v>
      </c>
      <c r="I4461" s="18">
        <v>360.01</v>
      </c>
      <c r="J4461" s="15">
        <f t="shared" si="5"/>
        <v>7127.47438</v>
      </c>
      <c r="K4461" s="10" t="str">
        <f t="array" ref="K4461">IFERROR(XLOOKUP(G4461,'Tipo de Carga'!A:A,'Tipo de Carga'!B:B))</f>
        <v>Autoabasto</v>
      </c>
      <c r="L4461" s="10">
        <f t="shared" si="2"/>
        <v>7</v>
      </c>
      <c r="M4461" s="10">
        <f t="shared" si="3"/>
        <v>13</v>
      </c>
      <c r="N4461" s="10">
        <f t="shared" si="4"/>
        <v>2</v>
      </c>
      <c r="O4461" s="10" t="str">
        <f t="array" ref="O4461">IFERROR(XLOOKUP(G4461,'Tipo de Carga'!A:A,'Tipo de Carga'!C:C))</f>
        <v>Diesel</v>
      </c>
    </row>
    <row r="4462">
      <c r="A4462" s="16">
        <v>1951.0</v>
      </c>
      <c r="B4462" s="10" t="str">
        <f t="array" ref="B4462">IFERROR(XLOOKUP(A4462,'Asignacion Feb'!A:A,'Asignacion Feb'!C:C))</f>
        <v>MeLi asignado SD</v>
      </c>
      <c r="C4462" s="10" t="str">
        <f t="array" ref="C4462">IFERROR(XLOOKUP(A4462,'Asignacion Feb'!A:A,'Asignacion Feb'!B:B))</f>
        <v>EC-05</v>
      </c>
      <c r="D4462" s="28">
        <v>45701.0</v>
      </c>
      <c r="E4462" s="16" t="s">
        <v>119</v>
      </c>
      <c r="F4462" s="10" t="str">
        <f t="array" ref="F4462">IFERROR(XLOOKUP(E4462,Operadores!A:A,Operadores!B:B))</f>
        <v>HERJOS08</v>
      </c>
      <c r="G4462" s="16" t="s">
        <v>17</v>
      </c>
      <c r="H4462" s="13">
        <v>19.79799</v>
      </c>
      <c r="I4462" s="18">
        <v>372.27</v>
      </c>
      <c r="J4462" s="15">
        <f t="shared" si="5"/>
        <v>7370.197737</v>
      </c>
      <c r="K4462" s="10" t="str">
        <f t="array" ref="K4462">IFERROR(XLOOKUP(G4462,'Tipo de Carga'!A:A,'Tipo de Carga'!B:B))</f>
        <v>Autoabasto</v>
      </c>
      <c r="L4462" s="10">
        <f t="shared" si="2"/>
        <v>7</v>
      </c>
      <c r="M4462" s="10">
        <f t="shared" si="3"/>
        <v>13</v>
      </c>
      <c r="N4462" s="10">
        <f t="shared" si="4"/>
        <v>2</v>
      </c>
      <c r="O4462" s="10" t="str">
        <f t="array" ref="O4462">IFERROR(XLOOKUP(G4462,'Tipo de Carga'!A:A,'Tipo de Carga'!C:C))</f>
        <v>Diesel</v>
      </c>
    </row>
    <row r="4463">
      <c r="A4463" s="16">
        <v>2026.0</v>
      </c>
      <c r="B4463" s="10" t="str">
        <f t="array" ref="B4463">IFERROR(XLOOKUP(A4463,'Asignacion Feb'!A:A,'Asignacion Feb'!C:C))</f>
        <v>MeLi Dedicado Merida</v>
      </c>
      <c r="C4463" s="10" t="str">
        <f t="array" ref="C4463">IFERROR(XLOOKUP(A4463,'Asignacion Feb'!A:A,'Asignacion Feb'!B:B))</f>
        <v>EC-05</v>
      </c>
      <c r="D4463" s="28">
        <v>45701.0</v>
      </c>
      <c r="E4463" s="16" t="s">
        <v>34</v>
      </c>
      <c r="F4463" s="10" t="str">
        <f t="array" ref="F4463">IFERROR(XLOOKUP(E4463,Operadores!A:A,Operadores!B:B))</f>
        <v>PERAN01</v>
      </c>
      <c r="G4463" s="16" t="s">
        <v>17</v>
      </c>
      <c r="H4463" s="13">
        <v>19.79799</v>
      </c>
      <c r="I4463" s="18">
        <v>245.22</v>
      </c>
      <c r="J4463" s="15">
        <f t="shared" si="5"/>
        <v>4854.863108</v>
      </c>
      <c r="K4463" s="10" t="str">
        <f t="array" ref="K4463">IFERROR(XLOOKUP(G4463,'Tipo de Carga'!A:A,'Tipo de Carga'!B:B))</f>
        <v>Autoabasto</v>
      </c>
      <c r="L4463" s="10">
        <f t="shared" si="2"/>
        <v>7</v>
      </c>
      <c r="M4463" s="10">
        <f t="shared" si="3"/>
        <v>13</v>
      </c>
      <c r="N4463" s="10">
        <f t="shared" si="4"/>
        <v>2</v>
      </c>
      <c r="O4463" s="10" t="str">
        <f t="array" ref="O4463">IFERROR(XLOOKUP(G4463,'Tipo de Carga'!A:A,'Tipo de Carga'!C:C))</f>
        <v>Diesel</v>
      </c>
    </row>
    <row r="4464">
      <c r="A4464" s="16">
        <v>1767.0</v>
      </c>
      <c r="B4464" s="10" t="str">
        <f t="array" ref="B4464">IFERROR(XLOOKUP(A4464,'Asignacion Feb'!A:A,'Asignacion Feb'!C:C))</f>
        <v>Pilgrims Tepo</v>
      </c>
      <c r="C4464" s="10" t="str">
        <f t="array" ref="C4464">IFERROR(XLOOKUP(A4464,'Asignacion Feb'!A:A,'Asignacion Feb'!B:B))</f>
        <v>EC-02</v>
      </c>
      <c r="D4464" s="28">
        <v>45701.0</v>
      </c>
      <c r="E4464" s="16" t="s">
        <v>370</v>
      </c>
      <c r="F4464" s="10" t="str">
        <f t="array" ref="F4464">IFERROR(XLOOKUP(E4464,Operadores!A:A,Operadores!B:B))</f>
        <v>BOROSC</v>
      </c>
      <c r="G4464" s="16" t="s">
        <v>17</v>
      </c>
      <c r="H4464" s="13">
        <v>19.79799</v>
      </c>
      <c r="I4464" s="18">
        <v>65.03</v>
      </c>
      <c r="J4464" s="15">
        <f t="shared" si="5"/>
        <v>1287.46329</v>
      </c>
      <c r="K4464" s="10" t="str">
        <f t="array" ref="K4464">IFERROR(XLOOKUP(G4464,'Tipo de Carga'!A:A,'Tipo de Carga'!B:B))</f>
        <v>Autoabasto</v>
      </c>
      <c r="L4464" s="10">
        <f t="shared" si="2"/>
        <v>7</v>
      </c>
      <c r="M4464" s="10">
        <f t="shared" si="3"/>
        <v>13</v>
      </c>
      <c r="N4464" s="10">
        <f t="shared" si="4"/>
        <v>2</v>
      </c>
      <c r="O4464" s="10" t="str">
        <f t="array" ref="O4464">IFERROR(XLOOKUP(G4464,'Tipo de Carga'!A:A,'Tipo de Carga'!C:C))</f>
        <v>Diesel</v>
      </c>
    </row>
    <row r="4465">
      <c r="A4465" s="16">
        <v>1974.0</v>
      </c>
      <c r="B4465" s="10" t="str">
        <f t="array" ref="B4465">IFERROR(XLOOKUP(A4465,'Asignacion Feb'!A:A,'Asignacion Feb'!C:C))</f>
        <v>MeLi asignado SD</v>
      </c>
      <c r="C4465" s="10" t="str">
        <f t="array" ref="C4465">IFERROR(XLOOKUP(A4465,'Asignacion Feb'!A:A,'Asignacion Feb'!B:B))</f>
        <v>EC-05</v>
      </c>
      <c r="D4465" s="28">
        <v>45701.0</v>
      </c>
      <c r="E4465" s="16" t="s">
        <v>91</v>
      </c>
      <c r="F4465" s="10" t="str">
        <f t="array" ref="F4465">IFERROR(XLOOKUP(E4465,Operadores!A:A,Operadores!B:B))</f>
        <v>SOLBRI</v>
      </c>
      <c r="G4465" s="16" t="s">
        <v>17</v>
      </c>
      <c r="H4465" s="13">
        <v>19.79799</v>
      </c>
      <c r="I4465" s="18">
        <v>670.07</v>
      </c>
      <c r="J4465" s="15">
        <f t="shared" si="5"/>
        <v>13266.03916</v>
      </c>
      <c r="K4465" s="10" t="str">
        <f t="array" ref="K4465">IFERROR(XLOOKUP(G4465,'Tipo de Carga'!A:A,'Tipo de Carga'!B:B))</f>
        <v>Autoabasto</v>
      </c>
      <c r="L4465" s="10">
        <f t="shared" si="2"/>
        <v>7</v>
      </c>
      <c r="M4465" s="10">
        <f t="shared" si="3"/>
        <v>13</v>
      </c>
      <c r="N4465" s="10">
        <f t="shared" si="4"/>
        <v>2</v>
      </c>
      <c r="O4465" s="10" t="str">
        <f t="array" ref="O4465">IFERROR(XLOOKUP(G4465,'Tipo de Carga'!A:A,'Tipo de Carga'!C:C))</f>
        <v>Diesel</v>
      </c>
    </row>
    <row r="4466">
      <c r="A4466" s="16">
        <v>1866.0</v>
      </c>
      <c r="B4466" s="10" t="str">
        <f t="array" ref="B4466">IFERROR(XLOOKUP(A4466,'Asignacion Feb'!A:A,'Asignacion Feb'!C:C))</f>
        <v>Pilgrims Tepo</v>
      </c>
      <c r="C4466" s="10" t="str">
        <f t="array" ref="C4466">IFERROR(XLOOKUP(A4466,'Asignacion Feb'!A:A,'Asignacion Feb'!B:B))</f>
        <v>EC-02</v>
      </c>
      <c r="D4466" s="28">
        <v>45701.0</v>
      </c>
      <c r="E4466" s="16" t="s">
        <v>377</v>
      </c>
      <c r="F4466" s="10" t="str">
        <f t="array" ref="F4466">IFERROR(XLOOKUP(E4466,Operadores!A:A,Operadores!B:B))</f>
        <v>FRAMAU</v>
      </c>
      <c r="G4466" s="16" t="s">
        <v>17</v>
      </c>
      <c r="H4466" s="13">
        <v>19.79799</v>
      </c>
      <c r="I4466" s="18">
        <v>95.62</v>
      </c>
      <c r="J4466" s="15">
        <f t="shared" si="5"/>
        <v>1893.083804</v>
      </c>
      <c r="K4466" s="10" t="str">
        <f t="array" ref="K4466">IFERROR(XLOOKUP(G4466,'Tipo de Carga'!A:A,'Tipo de Carga'!B:B))</f>
        <v>Autoabasto</v>
      </c>
      <c r="L4466" s="10">
        <f t="shared" si="2"/>
        <v>7</v>
      </c>
      <c r="M4466" s="10">
        <f t="shared" si="3"/>
        <v>13</v>
      </c>
      <c r="N4466" s="10">
        <f t="shared" si="4"/>
        <v>2</v>
      </c>
      <c r="O4466" s="10" t="str">
        <f t="array" ref="O4466">IFERROR(XLOOKUP(G4466,'Tipo de Carga'!A:A,'Tipo de Carga'!C:C))</f>
        <v>Diesel</v>
      </c>
    </row>
    <row r="4467">
      <c r="A4467" s="16">
        <v>2072.0</v>
      </c>
      <c r="B4467" s="10" t="str">
        <f t="array" ref="B4467">IFERROR(XLOOKUP(A4467,'Asignacion Feb'!A:A,'Asignacion Feb'!C:C))</f>
        <v>Peñafiel Tecamac</v>
      </c>
      <c r="C4467" s="10" t="str">
        <f t="array" ref="C4467">IFERROR(XLOOKUP(A4467,'Asignacion Feb'!A:A,'Asignacion Feb'!B:B))</f>
        <v>EC-02</v>
      </c>
      <c r="D4467" s="28">
        <v>45701.0</v>
      </c>
      <c r="E4467" s="16" t="s">
        <v>181</v>
      </c>
      <c r="F4467" s="10" t="str">
        <f t="array" ref="F4467">IFERROR(XLOOKUP(E4467,Operadores!A:A,Operadores!B:B))</f>
        <v>CARMAUX</v>
      </c>
      <c r="G4467" s="16" t="s">
        <v>17</v>
      </c>
      <c r="H4467" s="13">
        <v>19.79799</v>
      </c>
      <c r="I4467" s="18">
        <v>70.06</v>
      </c>
      <c r="J4467" s="15">
        <f t="shared" si="5"/>
        <v>1387.047179</v>
      </c>
      <c r="K4467" s="10" t="str">
        <f t="array" ref="K4467">IFERROR(XLOOKUP(G4467,'Tipo de Carga'!A:A,'Tipo de Carga'!B:B))</f>
        <v>Autoabasto</v>
      </c>
      <c r="L4467" s="10">
        <f t="shared" si="2"/>
        <v>7</v>
      </c>
      <c r="M4467" s="10">
        <f t="shared" si="3"/>
        <v>13</v>
      </c>
      <c r="N4467" s="10">
        <f t="shared" si="4"/>
        <v>2</v>
      </c>
      <c r="O4467" s="10" t="str">
        <f t="array" ref="O4467">IFERROR(XLOOKUP(G4467,'Tipo de Carga'!A:A,'Tipo de Carga'!C:C))</f>
        <v>Diesel</v>
      </c>
    </row>
    <row r="4468">
      <c r="A4468" s="16">
        <v>1991.0</v>
      </c>
      <c r="B4468" s="10" t="str">
        <f t="array" ref="B4468">IFERROR(XLOOKUP(A4468,'Asignacion Feb'!A:A,'Asignacion Feb'!C:C))</f>
        <v>MeLi Dedicado Merida</v>
      </c>
      <c r="C4468" s="10" t="str">
        <f t="array" ref="C4468">IFERROR(XLOOKUP(A4468,'Asignacion Feb'!A:A,'Asignacion Feb'!B:B))</f>
        <v>EC-05</v>
      </c>
      <c r="D4468" s="28">
        <v>45701.0</v>
      </c>
      <c r="E4468" s="16" t="s">
        <v>165</v>
      </c>
      <c r="F4468" s="10" t="str">
        <f t="array" ref="F4468">IFERROR(XLOOKUP(E4468,Operadores!A:A,Operadores!B:B))</f>
        <v>RUEREN</v>
      </c>
      <c r="G4468" s="16" t="s">
        <v>17</v>
      </c>
      <c r="H4468" s="13">
        <v>19.79799</v>
      </c>
      <c r="I4468" s="18">
        <v>268.01</v>
      </c>
      <c r="J4468" s="15">
        <f t="shared" si="5"/>
        <v>5306.0593</v>
      </c>
      <c r="K4468" s="10" t="str">
        <f t="array" ref="K4468">IFERROR(XLOOKUP(G4468,'Tipo de Carga'!A:A,'Tipo de Carga'!B:B))</f>
        <v>Autoabasto</v>
      </c>
      <c r="L4468" s="10">
        <f t="shared" si="2"/>
        <v>7</v>
      </c>
      <c r="M4468" s="10">
        <f t="shared" si="3"/>
        <v>13</v>
      </c>
      <c r="N4468" s="10">
        <f t="shared" si="4"/>
        <v>2</v>
      </c>
      <c r="O4468" s="10" t="str">
        <f t="array" ref="O4468">IFERROR(XLOOKUP(G4468,'Tipo de Carga'!A:A,'Tipo de Carga'!C:C))</f>
        <v>Diesel</v>
      </c>
    </row>
    <row r="4469">
      <c r="A4469" s="16">
        <v>1741.0</v>
      </c>
      <c r="B4469" s="10" t="str">
        <f t="array" ref="B4469">IFERROR(XLOOKUP(A4469,'Asignacion Feb'!A:A,'Asignacion Feb'!C:C))</f>
        <v>Hisense</v>
      </c>
      <c r="C4469" s="10" t="str">
        <f t="array" ref="C4469">IFERROR(XLOOKUP(A4469,'Asignacion Feb'!A:A,'Asignacion Feb'!B:B))</f>
        <v>EC-02</v>
      </c>
      <c r="D4469" s="28">
        <v>45701.0</v>
      </c>
      <c r="E4469" s="16" t="s">
        <v>398</v>
      </c>
      <c r="F4469" s="10" t="str">
        <f t="array" ref="F4469">IFERROR(XLOOKUP(E4469,Operadores!A:A,Operadores!B:B))</f>
        <v>PERJU04</v>
      </c>
      <c r="G4469" s="16" t="s">
        <v>17</v>
      </c>
      <c r="H4469" s="13">
        <v>19.79799</v>
      </c>
      <c r="I4469" s="18">
        <v>391.47</v>
      </c>
      <c r="J4469" s="15">
        <f t="shared" si="5"/>
        <v>7750.319145</v>
      </c>
      <c r="K4469" s="10" t="str">
        <f t="array" ref="K4469">IFERROR(XLOOKUP(G4469,'Tipo de Carga'!A:A,'Tipo de Carga'!B:B))</f>
        <v>Autoabasto</v>
      </c>
      <c r="L4469" s="10">
        <f t="shared" si="2"/>
        <v>7</v>
      </c>
      <c r="M4469" s="10">
        <f t="shared" si="3"/>
        <v>13</v>
      </c>
      <c r="N4469" s="10">
        <f t="shared" si="4"/>
        <v>2</v>
      </c>
      <c r="O4469" s="10" t="str">
        <f t="array" ref="O4469">IFERROR(XLOOKUP(G4469,'Tipo de Carga'!A:A,'Tipo de Carga'!C:C))</f>
        <v>Diesel</v>
      </c>
    </row>
    <row r="4470">
      <c r="A4470" s="16">
        <v>1854.0</v>
      </c>
      <c r="B4470" s="10" t="str">
        <f t="array" ref="B4470">IFERROR(XLOOKUP(A4470,'Asignacion Feb'!A:A,'Asignacion Feb'!C:C))</f>
        <v>Hisense</v>
      </c>
      <c r="C4470" s="10" t="str">
        <f t="array" ref="C4470">IFERROR(XLOOKUP(A4470,'Asignacion Feb'!A:A,'Asignacion Feb'!B:B))</f>
        <v>EC-02</v>
      </c>
      <c r="D4470" s="28">
        <v>45701.0</v>
      </c>
      <c r="E4470" s="16" t="s">
        <v>293</v>
      </c>
      <c r="F4470" s="10" t="str">
        <f t="array" ref="F4470">IFERROR(XLOOKUP(E4470,Operadores!A:A,Operadores!B:B))</f>
        <v>RODRO01</v>
      </c>
      <c r="G4470" s="16" t="s">
        <v>17</v>
      </c>
      <c r="H4470" s="13">
        <v>19.79799</v>
      </c>
      <c r="I4470" s="18">
        <v>505.11</v>
      </c>
      <c r="J4470" s="15">
        <f t="shared" si="5"/>
        <v>10000.16273</v>
      </c>
      <c r="K4470" s="10" t="str">
        <f t="array" ref="K4470">IFERROR(XLOOKUP(G4470,'Tipo de Carga'!A:A,'Tipo de Carga'!B:B))</f>
        <v>Autoabasto</v>
      </c>
      <c r="L4470" s="10">
        <f t="shared" si="2"/>
        <v>7</v>
      </c>
      <c r="M4470" s="10">
        <f t="shared" si="3"/>
        <v>13</v>
      </c>
      <c r="N4470" s="10">
        <f t="shared" si="4"/>
        <v>2</v>
      </c>
      <c r="O4470" s="10" t="str">
        <f t="array" ref="O4470">IFERROR(XLOOKUP(G4470,'Tipo de Carga'!A:A,'Tipo de Carga'!C:C))</f>
        <v>Diesel</v>
      </c>
    </row>
    <row r="4471">
      <c r="A4471" s="16">
        <v>1985.0</v>
      </c>
      <c r="B4471" s="10" t="str">
        <f t="array" ref="B4471">IFERROR(XLOOKUP(A4471,'Asignacion Feb'!A:A,'Asignacion Feb'!C:C))</f>
        <v>MeLi Dedicado TD</v>
      </c>
      <c r="C4471" s="10" t="str">
        <f t="array" ref="C4471">IFERROR(XLOOKUP(A4471,'Asignacion Feb'!A:A,'Asignacion Feb'!B:B))</f>
        <v>EC-05</v>
      </c>
      <c r="D4471" s="28">
        <v>45701.0</v>
      </c>
      <c r="E4471" s="16" t="s">
        <v>189</v>
      </c>
      <c r="F4471" s="10" t="str">
        <f t="array" ref="F4471">IFERROR(XLOOKUP(E4471,Operadores!A:A,Operadores!B:B))</f>
        <v>MENMI</v>
      </c>
      <c r="G4471" s="16" t="s">
        <v>17</v>
      </c>
      <c r="H4471" s="13">
        <v>19.79799</v>
      </c>
      <c r="I4471" s="18">
        <v>656.3</v>
      </c>
      <c r="J4471" s="15">
        <f t="shared" si="5"/>
        <v>12993.42084</v>
      </c>
      <c r="K4471" s="10" t="str">
        <f t="array" ref="K4471">IFERROR(XLOOKUP(G4471,'Tipo de Carga'!A:A,'Tipo de Carga'!B:B))</f>
        <v>Autoabasto</v>
      </c>
      <c r="L4471" s="10">
        <f t="shared" si="2"/>
        <v>7</v>
      </c>
      <c r="M4471" s="10">
        <f t="shared" si="3"/>
        <v>13</v>
      </c>
      <c r="N4471" s="10">
        <f t="shared" si="4"/>
        <v>2</v>
      </c>
      <c r="O4471" s="10" t="str">
        <f t="array" ref="O4471">IFERROR(XLOOKUP(G4471,'Tipo de Carga'!A:A,'Tipo de Carga'!C:C))</f>
        <v>Diesel</v>
      </c>
    </row>
    <row r="4472">
      <c r="A4472" s="16">
        <v>2009.0</v>
      </c>
      <c r="B4472" s="10" t="str">
        <f t="array" ref="B4472">IFERROR(XLOOKUP(A4472,'Asignacion Feb'!A:A,'Asignacion Feb'!C:C))</f>
        <v>MeLi Dedicado Merida</v>
      </c>
      <c r="C4472" s="10" t="str">
        <f t="array" ref="C4472">IFERROR(XLOOKUP(A4472,'Asignacion Feb'!A:A,'Asignacion Feb'!B:B))</f>
        <v>EC-05</v>
      </c>
      <c r="D4472" s="28">
        <v>45701.0</v>
      </c>
      <c r="E4472" s="16" t="s">
        <v>225</v>
      </c>
      <c r="F4472" s="10" t="str">
        <f t="array" ref="F4472">IFERROR(XLOOKUP(E4472,Operadores!A:A,Operadores!B:B))</f>
        <v>ACOHER</v>
      </c>
      <c r="G4472" s="16" t="s">
        <v>17</v>
      </c>
      <c r="H4472" s="13">
        <v>19.79799</v>
      </c>
      <c r="I4472" s="18">
        <v>228.61</v>
      </c>
      <c r="J4472" s="15">
        <f t="shared" si="5"/>
        <v>4526.018494</v>
      </c>
      <c r="K4472" s="10" t="str">
        <f t="array" ref="K4472">IFERROR(XLOOKUP(G4472,'Tipo de Carga'!A:A,'Tipo de Carga'!B:B))</f>
        <v>Autoabasto</v>
      </c>
      <c r="L4472" s="10">
        <f t="shared" si="2"/>
        <v>7</v>
      </c>
      <c r="M4472" s="10">
        <f t="shared" si="3"/>
        <v>13</v>
      </c>
      <c r="N4472" s="10">
        <f t="shared" si="4"/>
        <v>2</v>
      </c>
      <c r="O4472" s="10" t="str">
        <f t="array" ref="O4472">IFERROR(XLOOKUP(G4472,'Tipo de Carga'!A:A,'Tipo de Carga'!C:C))</f>
        <v>Diesel</v>
      </c>
    </row>
    <row r="4473">
      <c r="A4473" s="16">
        <v>1683.0</v>
      </c>
      <c r="B4473" s="10" t="str">
        <f t="array" ref="B4473">IFERROR(XLOOKUP(A4473,'Asignacion Feb'!A:A,'Asignacion Feb'!C:C))</f>
        <v>Pilgrims Tepo</v>
      </c>
      <c r="C4473" s="10" t="str">
        <f t="array" ref="C4473">IFERROR(XLOOKUP(A4473,'Asignacion Feb'!A:A,'Asignacion Feb'!B:B))</f>
        <v>EC-02</v>
      </c>
      <c r="D4473" s="28">
        <v>45701.0</v>
      </c>
      <c r="E4473" s="16" t="s">
        <v>312</v>
      </c>
      <c r="F4473" s="10" t="str">
        <f t="array" ref="F4473">IFERROR(XLOOKUP(E4473,Operadores!A:A,Operadores!B:B))</f>
        <v>RENOSC</v>
      </c>
      <c r="G4473" s="16" t="s">
        <v>17</v>
      </c>
      <c r="H4473" s="13">
        <v>19.79799</v>
      </c>
      <c r="I4473" s="18">
        <v>218.44</v>
      </c>
      <c r="J4473" s="15">
        <f t="shared" si="5"/>
        <v>4324.672936</v>
      </c>
      <c r="K4473" s="10" t="str">
        <f t="array" ref="K4473">IFERROR(XLOOKUP(G4473,'Tipo de Carga'!A:A,'Tipo de Carga'!B:B))</f>
        <v>Autoabasto</v>
      </c>
      <c r="L4473" s="10">
        <f t="shared" si="2"/>
        <v>7</v>
      </c>
      <c r="M4473" s="10">
        <f t="shared" si="3"/>
        <v>13</v>
      </c>
      <c r="N4473" s="10">
        <f t="shared" si="4"/>
        <v>2</v>
      </c>
      <c r="O4473" s="10" t="str">
        <f t="array" ref="O4473">IFERROR(XLOOKUP(G4473,'Tipo de Carga'!A:A,'Tipo de Carga'!C:C))</f>
        <v>Diesel</v>
      </c>
    </row>
    <row r="4474">
      <c r="A4474" s="16">
        <v>1731.0</v>
      </c>
      <c r="B4474" s="10" t="str">
        <f t="array" ref="B4474">IFERROR(XLOOKUP(A4474,'Asignacion Feb'!A:A,'Asignacion Feb'!C:C))</f>
        <v>Pilgrims Tepo</v>
      </c>
      <c r="C4474" s="10" t="str">
        <f t="array" ref="C4474">IFERROR(XLOOKUP(A4474,'Asignacion Feb'!A:A,'Asignacion Feb'!B:B))</f>
        <v>EC-02</v>
      </c>
      <c r="D4474" s="28">
        <v>45701.0</v>
      </c>
      <c r="E4474" s="16" t="s">
        <v>153</v>
      </c>
      <c r="F4474" s="10" t="str">
        <f t="array" ref="F4474">IFERROR(XLOOKUP(E4474,Operadores!A:A,Operadores!B:B))</f>
        <v>RAMHEC</v>
      </c>
      <c r="G4474" s="16" t="s">
        <v>17</v>
      </c>
      <c r="H4474" s="13">
        <v>19.79799</v>
      </c>
      <c r="I4474" s="18">
        <v>190.56</v>
      </c>
      <c r="J4474" s="15">
        <f t="shared" si="5"/>
        <v>3772.704974</v>
      </c>
      <c r="K4474" s="10" t="str">
        <f t="array" ref="K4474">IFERROR(XLOOKUP(G4474,'Tipo de Carga'!A:A,'Tipo de Carga'!B:B))</f>
        <v>Autoabasto</v>
      </c>
      <c r="L4474" s="10">
        <f t="shared" si="2"/>
        <v>7</v>
      </c>
      <c r="M4474" s="10">
        <f t="shared" si="3"/>
        <v>13</v>
      </c>
      <c r="N4474" s="10">
        <f t="shared" si="4"/>
        <v>2</v>
      </c>
      <c r="O4474" s="10" t="str">
        <f t="array" ref="O4474">IFERROR(XLOOKUP(G4474,'Tipo de Carga'!A:A,'Tipo de Carga'!C:C))</f>
        <v>Diesel</v>
      </c>
    </row>
    <row r="4475">
      <c r="A4475" s="16" t="s">
        <v>325</v>
      </c>
      <c r="B4475" s="10" t="str">
        <f t="array" ref="B4475">IFERROR(XLOOKUP(A4475,'Asignacion Feb'!A:A,'Asignacion Feb'!C:C))</f>
        <v/>
      </c>
      <c r="C4475" s="10" t="str">
        <f t="array" ref="C4475">IFERROR(XLOOKUP(A4475,'Asignacion Feb'!A:A,'Asignacion Feb'!B:B))</f>
        <v/>
      </c>
      <c r="D4475" s="28">
        <v>45701.0</v>
      </c>
      <c r="E4475" s="16" t="s">
        <v>32</v>
      </c>
      <c r="F4475" s="10" t="str">
        <f t="array" ref="F4475">IFERROR(XLOOKUP(E4475,Operadores!A:A,Operadores!B:B))</f>
        <v>MTTO</v>
      </c>
      <c r="G4475" s="16" t="s">
        <v>17</v>
      </c>
      <c r="H4475" s="13">
        <v>19.79799</v>
      </c>
      <c r="I4475" s="18">
        <v>19.8</v>
      </c>
      <c r="J4475" s="15">
        <f t="shared" si="5"/>
        <v>392.000202</v>
      </c>
      <c r="K4475" s="10" t="str">
        <f t="array" ref="K4475">IFERROR(XLOOKUP(G4475,'Tipo de Carga'!A:A,'Tipo de Carga'!B:B))</f>
        <v>Autoabasto</v>
      </c>
      <c r="L4475" s="10">
        <f t="shared" si="2"/>
        <v>7</v>
      </c>
      <c r="M4475" s="10">
        <f t="shared" si="3"/>
        <v>13</v>
      </c>
      <c r="N4475" s="10">
        <f t="shared" si="4"/>
        <v>2</v>
      </c>
      <c r="O4475" s="10" t="str">
        <f t="array" ref="O4475">IFERROR(XLOOKUP(G4475,'Tipo de Carga'!A:A,'Tipo de Carga'!C:C))</f>
        <v>Diesel</v>
      </c>
    </row>
    <row r="4476">
      <c r="A4476" s="16">
        <v>1780.0</v>
      </c>
      <c r="B4476" s="10" t="str">
        <f t="array" ref="B4476">IFERROR(XLOOKUP(A4476,'Asignacion Feb'!A:A,'Asignacion Feb'!C:C))</f>
        <v>Pilgrims Tepo</v>
      </c>
      <c r="C4476" s="10" t="str">
        <f t="array" ref="C4476">IFERROR(XLOOKUP(A4476,'Asignacion Feb'!A:A,'Asignacion Feb'!B:B))</f>
        <v>EC-02</v>
      </c>
      <c r="D4476" s="28">
        <v>45701.0</v>
      </c>
      <c r="E4476" s="16" t="s">
        <v>196</v>
      </c>
      <c r="F4476" s="10" t="str">
        <f t="array" ref="F4476">IFERROR(XLOOKUP(E4476,Operadores!A:A,Operadores!B:B))</f>
        <v>CHAJUA01</v>
      </c>
      <c r="G4476" s="16" t="s">
        <v>17</v>
      </c>
      <c r="H4476" s="13">
        <v>19.79799</v>
      </c>
      <c r="I4476" s="18">
        <v>241.87</v>
      </c>
      <c r="J4476" s="15">
        <f t="shared" si="5"/>
        <v>4788.539841</v>
      </c>
      <c r="K4476" s="10" t="str">
        <f t="array" ref="K4476">IFERROR(XLOOKUP(G4476,'Tipo de Carga'!A:A,'Tipo de Carga'!B:B))</f>
        <v>Autoabasto</v>
      </c>
      <c r="L4476" s="10">
        <f t="shared" si="2"/>
        <v>7</v>
      </c>
      <c r="M4476" s="10">
        <f t="shared" si="3"/>
        <v>13</v>
      </c>
      <c r="N4476" s="10">
        <f t="shared" si="4"/>
        <v>2</v>
      </c>
      <c r="O4476" s="10" t="str">
        <f t="array" ref="O4476">IFERROR(XLOOKUP(G4476,'Tipo de Carga'!A:A,'Tipo de Carga'!C:C))</f>
        <v>Diesel</v>
      </c>
    </row>
    <row r="4477">
      <c r="A4477" s="16">
        <v>1996.0</v>
      </c>
      <c r="B4477" s="10" t="str">
        <f t="array" ref="B4477">IFERROR(XLOOKUP(A4477,'Asignacion Feb'!A:A,'Asignacion Feb'!C:C))</f>
        <v>MeLi asignado SD</v>
      </c>
      <c r="C4477" s="10" t="str">
        <f t="array" ref="C4477">IFERROR(XLOOKUP(A4477,'Asignacion Feb'!A:A,'Asignacion Feb'!B:B))</f>
        <v>EC-05</v>
      </c>
      <c r="D4477" s="28">
        <v>45701.0</v>
      </c>
      <c r="E4477" s="16" t="s">
        <v>339</v>
      </c>
      <c r="F4477" s="10" t="str">
        <f t="array" ref="F4477">IFERROR(XLOOKUP(E4477,Operadores!A:A,Operadores!B:B))</f>
        <v>AGUARM</v>
      </c>
      <c r="G4477" s="16" t="s">
        <v>17</v>
      </c>
      <c r="H4477" s="13">
        <v>19.79799</v>
      </c>
      <c r="I4477" s="18">
        <v>340.54</v>
      </c>
      <c r="J4477" s="15">
        <f t="shared" si="5"/>
        <v>6742.007515</v>
      </c>
      <c r="K4477" s="10" t="str">
        <f t="array" ref="K4477">IFERROR(XLOOKUP(G4477,'Tipo de Carga'!A:A,'Tipo de Carga'!B:B))</f>
        <v>Autoabasto</v>
      </c>
      <c r="L4477" s="10">
        <f t="shared" si="2"/>
        <v>7</v>
      </c>
      <c r="M4477" s="10">
        <f t="shared" si="3"/>
        <v>13</v>
      </c>
      <c r="N4477" s="10">
        <f t="shared" si="4"/>
        <v>2</v>
      </c>
      <c r="O4477" s="10" t="str">
        <f t="array" ref="O4477">IFERROR(XLOOKUP(G4477,'Tipo de Carga'!A:A,'Tipo de Carga'!C:C))</f>
        <v>Diesel</v>
      </c>
    </row>
    <row r="4478">
      <c r="A4478" s="16">
        <v>2053.0</v>
      </c>
      <c r="B4478" s="10" t="str">
        <f t="array" ref="B4478">IFERROR(XLOOKUP(A4478,'Asignacion Feb'!A:A,'Asignacion Feb'!C:C))</f>
        <v>PISA Gdl</v>
      </c>
      <c r="C4478" s="10" t="str">
        <f t="array" ref="C4478">IFERROR(XLOOKUP(A4478,'Asignacion Feb'!A:A,'Asignacion Feb'!B:B))</f>
        <v>EC-06</v>
      </c>
      <c r="D4478" s="28">
        <v>45701.0</v>
      </c>
      <c r="E4478" s="16" t="s">
        <v>138</v>
      </c>
      <c r="F4478" s="10" t="str">
        <f t="array" ref="F4478">IFERROR(XLOOKUP(E4478,Operadores!A:A,Operadores!B:B))</f>
        <v>ORTARM</v>
      </c>
      <c r="G4478" s="16" t="s">
        <v>17</v>
      </c>
      <c r="H4478" s="13">
        <v>19.79799</v>
      </c>
      <c r="I4478" s="18">
        <v>802.63</v>
      </c>
      <c r="J4478" s="15">
        <f t="shared" si="5"/>
        <v>15890.46071</v>
      </c>
      <c r="K4478" s="10" t="str">
        <f t="array" ref="K4478">IFERROR(XLOOKUP(G4478,'Tipo de Carga'!A:A,'Tipo de Carga'!B:B))</f>
        <v>Autoabasto</v>
      </c>
      <c r="L4478" s="10">
        <f t="shared" si="2"/>
        <v>7</v>
      </c>
      <c r="M4478" s="10">
        <f t="shared" si="3"/>
        <v>13</v>
      </c>
      <c r="N4478" s="10">
        <f t="shared" si="4"/>
        <v>2</v>
      </c>
      <c r="O4478" s="10" t="str">
        <f t="array" ref="O4478">IFERROR(XLOOKUP(G4478,'Tipo de Carga'!A:A,'Tipo de Carga'!C:C))</f>
        <v>Diesel</v>
      </c>
    </row>
    <row r="4479">
      <c r="A4479" s="16">
        <v>1735.0</v>
      </c>
      <c r="B4479" s="10" t="str">
        <f t="array" ref="B4479">IFERROR(XLOOKUP(A4479,'Asignacion Feb'!A:A,'Asignacion Feb'!C:C))</f>
        <v>Pilgrims Tepo</v>
      </c>
      <c r="C4479" s="10" t="str">
        <f t="array" ref="C4479">IFERROR(XLOOKUP(A4479,'Asignacion Feb'!A:A,'Asignacion Feb'!B:B))</f>
        <v>EC-02</v>
      </c>
      <c r="D4479" s="28">
        <v>45701.0</v>
      </c>
      <c r="E4479" s="16" t="s">
        <v>135</v>
      </c>
      <c r="F4479" s="10" t="str">
        <f t="array" ref="F4479">IFERROR(XLOOKUP(E4479,Operadores!A:A,Operadores!B:B))</f>
        <v>GALISM</v>
      </c>
      <c r="G4479" s="16" t="s">
        <v>17</v>
      </c>
      <c r="H4479" s="13">
        <v>19.79799</v>
      </c>
      <c r="I4479" s="18">
        <v>151.45</v>
      </c>
      <c r="J4479" s="15">
        <f t="shared" si="5"/>
        <v>2998.405586</v>
      </c>
      <c r="K4479" s="10" t="str">
        <f t="array" ref="K4479">IFERROR(XLOOKUP(G4479,'Tipo de Carga'!A:A,'Tipo de Carga'!B:B))</f>
        <v>Autoabasto</v>
      </c>
      <c r="L4479" s="10">
        <f t="shared" si="2"/>
        <v>7</v>
      </c>
      <c r="M4479" s="10">
        <f t="shared" si="3"/>
        <v>13</v>
      </c>
      <c r="N4479" s="10">
        <f t="shared" si="4"/>
        <v>2</v>
      </c>
      <c r="O4479" s="10" t="str">
        <f t="array" ref="O4479">IFERROR(XLOOKUP(G4479,'Tipo de Carga'!A:A,'Tipo de Carga'!C:C))</f>
        <v>Diesel</v>
      </c>
    </row>
    <row r="4480">
      <c r="A4480" s="16">
        <v>1757.0</v>
      </c>
      <c r="B4480" s="10" t="str">
        <f t="array" ref="B4480">IFERROR(XLOOKUP(A4480,'Asignacion Feb'!A:A,'Asignacion Feb'!C:C))</f>
        <v>Pilgrims Tepo</v>
      </c>
      <c r="C4480" s="10" t="str">
        <f t="array" ref="C4480">IFERROR(XLOOKUP(A4480,'Asignacion Feb'!A:A,'Asignacion Feb'!B:B))</f>
        <v>EC-02</v>
      </c>
      <c r="D4480" s="28">
        <v>45701.0</v>
      </c>
      <c r="E4480" s="16" t="s">
        <v>193</v>
      </c>
      <c r="F4480" s="10" t="str">
        <f t="array" ref="F4480">IFERROR(XLOOKUP(E4480,Operadores!A:A,Operadores!B:B))</f>
        <v>MARMIG</v>
      </c>
      <c r="G4480" s="16" t="s">
        <v>17</v>
      </c>
      <c r="H4480" s="13">
        <v>19.79799</v>
      </c>
      <c r="I4480" s="18">
        <v>207.2</v>
      </c>
      <c r="J4480" s="15">
        <f t="shared" si="5"/>
        <v>4102.143528</v>
      </c>
      <c r="K4480" s="10" t="str">
        <f t="array" ref="K4480">IFERROR(XLOOKUP(G4480,'Tipo de Carga'!A:A,'Tipo de Carga'!B:B))</f>
        <v>Autoabasto</v>
      </c>
      <c r="L4480" s="10">
        <f t="shared" si="2"/>
        <v>7</v>
      </c>
      <c r="M4480" s="10">
        <f t="shared" si="3"/>
        <v>13</v>
      </c>
      <c r="N4480" s="10">
        <f t="shared" si="4"/>
        <v>2</v>
      </c>
      <c r="O4480" s="10" t="str">
        <f t="array" ref="O4480">IFERROR(XLOOKUP(G4480,'Tipo de Carga'!A:A,'Tipo de Carga'!C:C))</f>
        <v>Diesel</v>
      </c>
    </row>
    <row r="4481">
      <c r="A4481" s="16">
        <v>2006.0</v>
      </c>
      <c r="B4481" s="10" t="str">
        <f t="array" ref="B4481">IFERROR(XLOOKUP(A4481,'Asignacion Feb'!A:A,'Asignacion Feb'!C:C))</f>
        <v>MeLi Dedicado Merida</v>
      </c>
      <c r="C4481" s="10" t="str">
        <f t="array" ref="C4481">IFERROR(XLOOKUP(A4481,'Asignacion Feb'!A:A,'Asignacion Feb'!B:B))</f>
        <v>EC-05</v>
      </c>
      <c r="D4481" s="28">
        <v>45701.0</v>
      </c>
      <c r="E4481" s="16" t="s">
        <v>189</v>
      </c>
      <c r="F4481" s="10" t="str">
        <f t="array" ref="F4481">IFERROR(XLOOKUP(E4481,Operadores!A:A,Operadores!B:B))</f>
        <v>MENMI</v>
      </c>
      <c r="G4481" s="16" t="s">
        <v>17</v>
      </c>
      <c r="H4481" s="13">
        <v>19.79799</v>
      </c>
      <c r="I4481" s="18">
        <v>314.25</v>
      </c>
      <c r="J4481" s="15">
        <f t="shared" si="5"/>
        <v>6221.518358</v>
      </c>
      <c r="K4481" s="10" t="str">
        <f t="array" ref="K4481">IFERROR(XLOOKUP(G4481,'Tipo de Carga'!A:A,'Tipo de Carga'!B:B))</f>
        <v>Autoabasto</v>
      </c>
      <c r="L4481" s="10">
        <f t="shared" si="2"/>
        <v>7</v>
      </c>
      <c r="M4481" s="10">
        <f t="shared" si="3"/>
        <v>13</v>
      </c>
      <c r="N4481" s="10">
        <f t="shared" si="4"/>
        <v>2</v>
      </c>
      <c r="O4481" s="10" t="str">
        <f t="array" ref="O4481">IFERROR(XLOOKUP(G4481,'Tipo de Carga'!A:A,'Tipo de Carga'!C:C))</f>
        <v>Diesel</v>
      </c>
    </row>
    <row r="4482">
      <c r="A4482" s="16">
        <v>1720.0</v>
      </c>
      <c r="B4482" s="10" t="str">
        <f t="array" ref="B4482">IFERROR(XLOOKUP(A4482,'Asignacion Feb'!A:A,'Asignacion Feb'!C:C))</f>
        <v>Out</v>
      </c>
      <c r="C4482" s="10" t="str">
        <f t="array" ref="C4482">IFERROR(XLOOKUP(A4482,'Asignacion Feb'!A:A,'Asignacion Feb'!B:B))</f>
        <v>AF</v>
      </c>
      <c r="D4482" s="28">
        <v>45701.0</v>
      </c>
      <c r="E4482" s="16" t="s">
        <v>319</v>
      </c>
      <c r="F4482" s="10" t="str">
        <f t="array" ref="F4482">IFERROR(XLOOKUP(E4482,Operadores!A:A,Operadores!B:B))</f>
        <v>GONAA</v>
      </c>
      <c r="G4482" s="16" t="s">
        <v>17</v>
      </c>
      <c r="H4482" s="13">
        <v>19.79799</v>
      </c>
      <c r="I4482" s="18">
        <v>140.56</v>
      </c>
      <c r="J4482" s="15">
        <f t="shared" si="5"/>
        <v>2782.805474</v>
      </c>
      <c r="K4482" s="10" t="str">
        <f t="array" ref="K4482">IFERROR(XLOOKUP(G4482,'Tipo de Carga'!A:A,'Tipo de Carga'!B:B))</f>
        <v>Autoabasto</v>
      </c>
      <c r="L4482" s="10">
        <f t="shared" si="2"/>
        <v>7</v>
      </c>
      <c r="M4482" s="10">
        <f t="shared" si="3"/>
        <v>13</v>
      </c>
      <c r="N4482" s="10">
        <f t="shared" si="4"/>
        <v>2</v>
      </c>
      <c r="O4482" s="10" t="str">
        <f t="array" ref="O4482">IFERROR(XLOOKUP(G4482,'Tipo de Carga'!A:A,'Tipo de Carga'!C:C))</f>
        <v>Diesel</v>
      </c>
    </row>
    <row r="4483">
      <c r="A4483" s="16" t="s">
        <v>325</v>
      </c>
      <c r="B4483" s="10" t="str">
        <f t="array" ref="B4483">IFERROR(XLOOKUP(A4483,'Asignacion Feb'!A:A,'Asignacion Feb'!C:C))</f>
        <v/>
      </c>
      <c r="C4483" s="10" t="str">
        <f t="array" ref="C4483">IFERROR(XLOOKUP(A4483,'Asignacion Feb'!A:A,'Asignacion Feb'!B:B))</f>
        <v/>
      </c>
      <c r="D4483" s="28">
        <v>45701.0</v>
      </c>
      <c r="E4483" s="16" t="s">
        <v>32</v>
      </c>
      <c r="F4483" s="10" t="str">
        <f t="array" ref="F4483">IFERROR(XLOOKUP(E4483,Operadores!A:A,Operadores!B:B))</f>
        <v>MTTO</v>
      </c>
      <c r="G4483" s="16" t="s">
        <v>17</v>
      </c>
      <c r="H4483" s="13">
        <v>19.79799</v>
      </c>
      <c r="I4483" s="18">
        <v>83.71</v>
      </c>
      <c r="J4483" s="15">
        <f t="shared" si="5"/>
        <v>1657.289743</v>
      </c>
      <c r="K4483" s="10" t="str">
        <f t="array" ref="K4483">IFERROR(XLOOKUP(G4483,'Tipo de Carga'!A:A,'Tipo de Carga'!B:B))</f>
        <v>Autoabasto</v>
      </c>
      <c r="L4483" s="10">
        <f t="shared" si="2"/>
        <v>7</v>
      </c>
      <c r="M4483" s="10">
        <f t="shared" si="3"/>
        <v>13</v>
      </c>
      <c r="N4483" s="10">
        <f t="shared" si="4"/>
        <v>2</v>
      </c>
      <c r="O4483" s="10" t="str">
        <f t="array" ref="O4483">IFERROR(XLOOKUP(G4483,'Tipo de Carga'!A:A,'Tipo de Carga'!C:C))</f>
        <v>Diesel</v>
      </c>
    </row>
    <row r="4484">
      <c r="A4484" s="16">
        <v>1877.0</v>
      </c>
      <c r="B4484" s="10" t="str">
        <f t="array" ref="B4484">IFERROR(XLOOKUP(A4484,'Asignacion Feb'!A:A,'Asignacion Feb'!C:C))</f>
        <v>Circuitos</v>
      </c>
      <c r="C4484" s="10" t="str">
        <f t="array" ref="C4484">IFERROR(XLOOKUP(A4484,'Asignacion Feb'!A:A,'Asignacion Feb'!B:B))</f>
        <v>EC-03</v>
      </c>
      <c r="D4484" s="28">
        <v>45701.0</v>
      </c>
      <c r="E4484" s="16" t="s">
        <v>211</v>
      </c>
      <c r="F4484" s="10" t="str">
        <f t="array" ref="F4484">IFERROR(XLOOKUP(E4484,Operadores!A:A,Operadores!B:B))</f>
        <v>GRERI</v>
      </c>
      <c r="G4484" s="16" t="s">
        <v>17</v>
      </c>
      <c r="H4484" s="13">
        <v>19.79799</v>
      </c>
      <c r="I4484" s="18">
        <v>500.08</v>
      </c>
      <c r="J4484" s="15">
        <f t="shared" si="5"/>
        <v>9900.578839</v>
      </c>
      <c r="K4484" s="10" t="str">
        <f t="array" ref="K4484">IFERROR(XLOOKUP(G4484,'Tipo de Carga'!A:A,'Tipo de Carga'!B:B))</f>
        <v>Autoabasto</v>
      </c>
      <c r="L4484" s="10">
        <f t="shared" si="2"/>
        <v>7</v>
      </c>
      <c r="M4484" s="10">
        <f t="shared" si="3"/>
        <v>13</v>
      </c>
      <c r="N4484" s="10">
        <f t="shared" si="4"/>
        <v>2</v>
      </c>
      <c r="O4484" s="10" t="str">
        <f t="array" ref="O4484">IFERROR(XLOOKUP(G4484,'Tipo de Carga'!A:A,'Tipo de Carga'!C:C))</f>
        <v>Diesel</v>
      </c>
    </row>
    <row r="4485">
      <c r="A4485" s="16">
        <v>1979.0</v>
      </c>
      <c r="B4485" s="10" t="str">
        <f t="array" ref="B4485">IFERROR(XLOOKUP(A4485,'Asignacion Feb'!A:A,'Asignacion Feb'!C:C))</f>
        <v>MeLi asignado SD</v>
      </c>
      <c r="C4485" s="10" t="str">
        <f t="array" ref="C4485">IFERROR(XLOOKUP(A4485,'Asignacion Feb'!A:A,'Asignacion Feb'!B:B))</f>
        <v>EC-05</v>
      </c>
      <c r="D4485" s="28">
        <v>45701.0</v>
      </c>
      <c r="E4485" s="16" t="s">
        <v>64</v>
      </c>
      <c r="F4485" s="10" t="str">
        <f t="array" ref="F4485">IFERROR(XLOOKUP(E4485,Operadores!A:A,Operadores!B:B))</f>
        <v>GARJUA04</v>
      </c>
      <c r="G4485" s="16" t="s">
        <v>17</v>
      </c>
      <c r="H4485" s="13">
        <v>19.79799</v>
      </c>
      <c r="I4485" s="18">
        <v>231.49</v>
      </c>
      <c r="J4485" s="15">
        <f t="shared" si="5"/>
        <v>4583.036705</v>
      </c>
      <c r="K4485" s="10" t="str">
        <f t="array" ref="K4485">IFERROR(XLOOKUP(G4485,'Tipo de Carga'!A:A,'Tipo de Carga'!B:B))</f>
        <v>Autoabasto</v>
      </c>
      <c r="L4485" s="10">
        <f t="shared" si="2"/>
        <v>7</v>
      </c>
      <c r="M4485" s="10">
        <f t="shared" si="3"/>
        <v>13</v>
      </c>
      <c r="N4485" s="10">
        <f t="shared" si="4"/>
        <v>2</v>
      </c>
      <c r="O4485" s="10" t="str">
        <f t="array" ref="O4485">IFERROR(XLOOKUP(G4485,'Tipo de Carga'!A:A,'Tipo de Carga'!C:C))</f>
        <v>Diesel</v>
      </c>
    </row>
    <row r="4486">
      <c r="A4486" s="16">
        <v>1984.0</v>
      </c>
      <c r="B4486" s="10" t="str">
        <f t="array" ref="B4486">IFERROR(XLOOKUP(A4486,'Asignacion Feb'!A:A,'Asignacion Feb'!C:C))</f>
        <v>MeLi asignado SD</v>
      </c>
      <c r="C4486" s="10" t="str">
        <f t="array" ref="C4486">IFERROR(XLOOKUP(A4486,'Asignacion Feb'!A:A,'Asignacion Feb'!B:B))</f>
        <v>EC-05</v>
      </c>
      <c r="D4486" s="28">
        <v>45701.0</v>
      </c>
      <c r="E4486" s="16" t="s">
        <v>244</v>
      </c>
      <c r="F4486" s="10" t="str">
        <f t="array" ref="F4486">IFERROR(XLOOKUP(E4486,Operadores!A:A,Operadores!B:B))</f>
        <v>PERFID</v>
      </c>
      <c r="G4486" s="16" t="s">
        <v>17</v>
      </c>
      <c r="H4486" s="13">
        <v>19.79799</v>
      </c>
      <c r="I4486" s="18">
        <v>810.04</v>
      </c>
      <c r="J4486" s="15">
        <f t="shared" si="5"/>
        <v>16037.16382</v>
      </c>
      <c r="K4486" s="10" t="str">
        <f t="array" ref="K4486">IFERROR(XLOOKUP(G4486,'Tipo de Carga'!A:A,'Tipo de Carga'!B:B))</f>
        <v>Autoabasto</v>
      </c>
      <c r="L4486" s="10">
        <f t="shared" si="2"/>
        <v>7</v>
      </c>
      <c r="M4486" s="10">
        <f t="shared" si="3"/>
        <v>13</v>
      </c>
      <c r="N4486" s="10">
        <f t="shared" si="4"/>
        <v>2</v>
      </c>
      <c r="O4486" s="10" t="str">
        <f t="array" ref="O4486">IFERROR(XLOOKUP(G4486,'Tipo de Carga'!A:A,'Tipo de Carga'!C:C))</f>
        <v>Diesel</v>
      </c>
    </row>
    <row r="4487">
      <c r="A4487" s="16">
        <v>1944.0</v>
      </c>
      <c r="B4487" s="10" t="str">
        <f t="array" ref="B4487">IFERROR(XLOOKUP(A4487,'Asignacion Feb'!A:A,'Asignacion Feb'!C:C))</f>
        <v>MeLi asignado SD</v>
      </c>
      <c r="C4487" s="10" t="str">
        <f t="array" ref="C4487">IFERROR(XLOOKUP(A4487,'Asignacion Feb'!A:A,'Asignacion Feb'!B:B))</f>
        <v>EC-05</v>
      </c>
      <c r="D4487" s="28">
        <v>45701.0</v>
      </c>
      <c r="E4487" s="16" t="s">
        <v>134</v>
      </c>
      <c r="F4487" s="10" t="str">
        <f t="array" ref="F4487">IFERROR(XLOOKUP(E4487,Operadores!A:A,Operadores!B:B))</f>
        <v>IBAJOS</v>
      </c>
      <c r="G4487" s="16" t="s">
        <v>17</v>
      </c>
      <c r="H4487" s="13">
        <v>19.79799</v>
      </c>
      <c r="I4487" s="18">
        <v>188.75</v>
      </c>
      <c r="J4487" s="15">
        <f t="shared" si="5"/>
        <v>3736.870613</v>
      </c>
      <c r="K4487" s="10" t="str">
        <f t="array" ref="K4487">IFERROR(XLOOKUP(G4487,'Tipo de Carga'!A:A,'Tipo de Carga'!B:B))</f>
        <v>Autoabasto</v>
      </c>
      <c r="L4487" s="10">
        <f t="shared" si="2"/>
        <v>7</v>
      </c>
      <c r="M4487" s="10">
        <f t="shared" si="3"/>
        <v>13</v>
      </c>
      <c r="N4487" s="10">
        <f t="shared" si="4"/>
        <v>2</v>
      </c>
      <c r="O4487" s="10" t="str">
        <f t="array" ref="O4487">IFERROR(XLOOKUP(G4487,'Tipo de Carga'!A:A,'Tipo de Carga'!C:C))</f>
        <v>Diesel</v>
      </c>
    </row>
    <row r="4488">
      <c r="A4488" s="16">
        <v>1750.0</v>
      </c>
      <c r="B4488" s="10" t="str">
        <f t="array" ref="B4488">IFERROR(XLOOKUP(A4488,'Asignacion Feb'!A:A,'Asignacion Feb'!C:C))</f>
        <v>Patieros sucursal</v>
      </c>
      <c r="C4488" s="10" t="str">
        <f t="array" ref="C4488">IFERROR(XLOOKUP(A4488,'Asignacion Feb'!A:A,'Asignacion Feb'!B:B))</f>
        <v>EC-03</v>
      </c>
      <c r="D4488" s="28">
        <v>45701.0</v>
      </c>
      <c r="E4488" s="16" t="s">
        <v>354</v>
      </c>
      <c r="F4488" s="10" t="str">
        <f t="array" ref="F4488">IFERROR(XLOOKUP(E4488,Operadores!A:A,Operadores!B:B))</f>
        <v>SALMAR01</v>
      </c>
      <c r="G4488" s="16" t="s">
        <v>17</v>
      </c>
      <c r="H4488" s="13">
        <v>19.79799</v>
      </c>
      <c r="I4488" s="18">
        <v>286.72</v>
      </c>
      <c r="J4488" s="15">
        <f t="shared" si="5"/>
        <v>5676.479693</v>
      </c>
      <c r="K4488" s="10" t="str">
        <f t="array" ref="K4488">IFERROR(XLOOKUP(G4488,'Tipo de Carga'!A:A,'Tipo de Carga'!B:B))</f>
        <v>Autoabasto</v>
      </c>
      <c r="L4488" s="10">
        <f t="shared" si="2"/>
        <v>7</v>
      </c>
      <c r="M4488" s="10">
        <f t="shared" si="3"/>
        <v>13</v>
      </c>
      <c r="N4488" s="10">
        <f t="shared" si="4"/>
        <v>2</v>
      </c>
      <c r="O4488" s="10" t="str">
        <f t="array" ref="O4488">IFERROR(XLOOKUP(G4488,'Tipo de Carga'!A:A,'Tipo de Carga'!C:C))</f>
        <v>Diesel</v>
      </c>
    </row>
    <row r="4489">
      <c r="A4489" s="16">
        <v>1950.0</v>
      </c>
      <c r="B4489" s="10" t="str">
        <f t="array" ref="B4489">IFERROR(XLOOKUP(A4489,'Asignacion Feb'!A:A,'Asignacion Feb'!C:C))</f>
        <v>MeLi asignado SD</v>
      </c>
      <c r="C4489" s="10" t="str">
        <f t="array" ref="C4489">IFERROR(XLOOKUP(A4489,'Asignacion Feb'!A:A,'Asignacion Feb'!B:B))</f>
        <v>EC-05</v>
      </c>
      <c r="D4489" s="28">
        <v>45701.0</v>
      </c>
      <c r="E4489" s="16" t="s">
        <v>180</v>
      </c>
      <c r="F4489" s="10" t="str">
        <f t="array" ref="F4489">IFERROR(XLOOKUP(E4489,Operadores!A:A,Operadores!B:B))</f>
        <v>MAROSC</v>
      </c>
      <c r="G4489" s="16" t="s">
        <v>17</v>
      </c>
      <c r="H4489" s="13">
        <v>19.79799</v>
      </c>
      <c r="I4489" s="18">
        <v>315.21</v>
      </c>
      <c r="J4489" s="15">
        <f t="shared" si="5"/>
        <v>6240.524428</v>
      </c>
      <c r="K4489" s="10" t="str">
        <f t="array" ref="K4489">IFERROR(XLOOKUP(G4489,'Tipo de Carga'!A:A,'Tipo de Carga'!B:B))</f>
        <v>Autoabasto</v>
      </c>
      <c r="L4489" s="10">
        <f t="shared" si="2"/>
        <v>7</v>
      </c>
      <c r="M4489" s="10">
        <f t="shared" si="3"/>
        <v>13</v>
      </c>
      <c r="N4489" s="10">
        <f t="shared" si="4"/>
        <v>2</v>
      </c>
      <c r="O4489" s="10" t="str">
        <f t="array" ref="O4489">IFERROR(XLOOKUP(G4489,'Tipo de Carga'!A:A,'Tipo de Carga'!C:C))</f>
        <v>Diesel</v>
      </c>
    </row>
    <row r="4490">
      <c r="A4490" s="16">
        <v>2019.0</v>
      </c>
      <c r="B4490" s="10" t="str">
        <f t="array" ref="B4490">IFERROR(XLOOKUP(A4490,'Asignacion Feb'!A:A,'Asignacion Feb'!C:C))</f>
        <v>MeLi Asignado TD</v>
      </c>
      <c r="C4490" s="10" t="str">
        <f t="array" ref="C4490">IFERROR(XLOOKUP(A4490,'Asignacion Feb'!A:A,'Asignacion Feb'!B:B))</f>
        <v>EC-05</v>
      </c>
      <c r="D4490" s="28">
        <v>45701.0</v>
      </c>
      <c r="E4490" s="16" t="s">
        <v>241</v>
      </c>
      <c r="F4490" s="10" t="str">
        <f t="array" ref="F4490">IFERROR(XLOOKUP(E4490,Operadores!A:A,Operadores!B:B))</f>
        <v>GALRAY</v>
      </c>
      <c r="G4490" s="16" t="s">
        <v>17</v>
      </c>
      <c r="H4490" s="13">
        <v>19.7979899999999</v>
      </c>
      <c r="I4490" s="18">
        <v>556.2</v>
      </c>
      <c r="J4490" s="15">
        <f t="shared" si="5"/>
        <v>11011.64204</v>
      </c>
      <c r="K4490" s="10" t="str">
        <f t="array" ref="K4490">IFERROR(XLOOKUP(G4490,'Tipo de Carga'!A:A,'Tipo de Carga'!B:B))</f>
        <v>Autoabasto</v>
      </c>
      <c r="L4490" s="10">
        <f t="shared" si="2"/>
        <v>7</v>
      </c>
      <c r="M4490" s="10">
        <f t="shared" si="3"/>
        <v>13</v>
      </c>
      <c r="N4490" s="10">
        <f t="shared" si="4"/>
        <v>2</v>
      </c>
      <c r="O4490" s="10" t="str">
        <f t="array" ref="O4490">IFERROR(XLOOKUP(G4490,'Tipo de Carga'!A:A,'Tipo de Carga'!C:C))</f>
        <v>Diesel</v>
      </c>
    </row>
    <row r="4491">
      <c r="A4491" s="16">
        <v>1850.0</v>
      </c>
      <c r="B4491" s="10" t="str">
        <f t="array" ref="B4491">IFERROR(XLOOKUP(A4491,'Asignacion Feb'!A:A,'Asignacion Feb'!C:C))</f>
        <v>Hisense</v>
      </c>
      <c r="C4491" s="10" t="str">
        <f t="array" ref="C4491">IFERROR(XLOOKUP(A4491,'Asignacion Feb'!A:A,'Asignacion Feb'!B:B))</f>
        <v>EC-02</v>
      </c>
      <c r="D4491" s="28">
        <v>45701.0</v>
      </c>
      <c r="E4491" s="16" t="s">
        <v>230</v>
      </c>
      <c r="F4491" s="10" t="str">
        <f t="array" ref="F4491">IFERROR(XLOOKUP(E4491,Operadores!A:A,Operadores!B:B))</f>
        <v>VARJUAX</v>
      </c>
      <c r="G4491" s="16" t="s">
        <v>17</v>
      </c>
      <c r="H4491" s="13">
        <v>19.7979899999999</v>
      </c>
      <c r="I4491" s="18">
        <v>79.8</v>
      </c>
      <c r="J4491" s="15">
        <f t="shared" si="5"/>
        <v>1579.879602</v>
      </c>
      <c r="K4491" s="10" t="str">
        <f t="array" ref="K4491">IFERROR(XLOOKUP(G4491,'Tipo de Carga'!A:A,'Tipo de Carga'!B:B))</f>
        <v>Autoabasto</v>
      </c>
      <c r="L4491" s="10">
        <f t="shared" si="2"/>
        <v>7</v>
      </c>
      <c r="M4491" s="10">
        <f t="shared" si="3"/>
        <v>13</v>
      </c>
      <c r="N4491" s="10">
        <f t="shared" si="4"/>
        <v>2</v>
      </c>
      <c r="O4491" s="10" t="str">
        <f t="array" ref="O4491">IFERROR(XLOOKUP(G4491,'Tipo de Carga'!A:A,'Tipo de Carga'!C:C))</f>
        <v>Diesel</v>
      </c>
    </row>
    <row r="4492">
      <c r="A4492" s="16">
        <v>1935.0</v>
      </c>
      <c r="B4492" s="10" t="str">
        <f t="array" ref="B4492">IFERROR(XLOOKUP(A4492,'Asignacion Feb'!A:A,'Asignacion Feb'!C:C))</f>
        <v>Patieros sucursal</v>
      </c>
      <c r="C4492" s="10" t="str">
        <f t="array" ref="C4492">IFERROR(XLOOKUP(A4492,'Asignacion Feb'!A:A,'Asignacion Feb'!B:B))</f>
        <v>EC-03</v>
      </c>
      <c r="D4492" s="28">
        <v>45701.0</v>
      </c>
      <c r="E4492" s="16" t="s">
        <v>130</v>
      </c>
      <c r="F4492" s="10" t="str">
        <f t="array" ref="F4492">IFERROR(XLOOKUP(E4492,Operadores!A:A,Operadores!B:B))</f>
        <v>RODMA</v>
      </c>
      <c r="G4492" s="16" t="s">
        <v>17</v>
      </c>
      <c r="H4492" s="13">
        <v>19.7979899999999</v>
      </c>
      <c r="I4492" s="18">
        <v>465.19</v>
      </c>
      <c r="J4492" s="15">
        <f t="shared" si="5"/>
        <v>9209.826968</v>
      </c>
      <c r="K4492" s="10" t="str">
        <f t="array" ref="K4492">IFERROR(XLOOKUP(G4492,'Tipo de Carga'!A:A,'Tipo de Carga'!B:B))</f>
        <v>Autoabasto</v>
      </c>
      <c r="L4492" s="10">
        <f t="shared" si="2"/>
        <v>7</v>
      </c>
      <c r="M4492" s="10">
        <f t="shared" si="3"/>
        <v>13</v>
      </c>
      <c r="N4492" s="10">
        <f t="shared" si="4"/>
        <v>2</v>
      </c>
      <c r="O4492" s="10" t="str">
        <f t="array" ref="O4492">IFERROR(XLOOKUP(G4492,'Tipo de Carga'!A:A,'Tipo de Carga'!C:C))</f>
        <v>Diesel</v>
      </c>
    </row>
    <row r="4493">
      <c r="A4493" s="16">
        <v>1980.0</v>
      </c>
      <c r="B4493" s="10" t="str">
        <f t="array" ref="B4493">IFERROR(XLOOKUP(A4493,'Asignacion Feb'!A:A,'Asignacion Feb'!C:C))</f>
        <v>MeLi asignado SD</v>
      </c>
      <c r="C4493" s="10" t="str">
        <f t="array" ref="C4493">IFERROR(XLOOKUP(A4493,'Asignacion Feb'!A:A,'Asignacion Feb'!B:B))</f>
        <v>EC-05</v>
      </c>
      <c r="D4493" s="28">
        <v>45701.0</v>
      </c>
      <c r="E4493" s="16" t="s">
        <v>376</v>
      </c>
      <c r="F4493" s="10" t="str">
        <f t="array" ref="F4493">IFERROR(XLOOKUP(E4493,Operadores!A:A,Operadores!B:B))</f>
        <v>ROMJUA</v>
      </c>
      <c r="G4493" s="16" t="s">
        <v>17</v>
      </c>
      <c r="H4493" s="13">
        <v>19.7979899999999</v>
      </c>
      <c r="I4493" s="18">
        <v>142.35</v>
      </c>
      <c r="J4493" s="15">
        <f t="shared" si="5"/>
        <v>2818.243876</v>
      </c>
      <c r="K4493" s="10" t="str">
        <f t="array" ref="K4493">IFERROR(XLOOKUP(G4493,'Tipo de Carga'!A:A,'Tipo de Carga'!B:B))</f>
        <v>Autoabasto</v>
      </c>
      <c r="L4493" s="10">
        <f t="shared" si="2"/>
        <v>7</v>
      </c>
      <c r="M4493" s="10">
        <f t="shared" si="3"/>
        <v>13</v>
      </c>
      <c r="N4493" s="10">
        <f t="shared" si="4"/>
        <v>2</v>
      </c>
      <c r="O4493" s="10" t="str">
        <f t="array" ref="O4493">IFERROR(XLOOKUP(G4493,'Tipo de Carga'!A:A,'Tipo de Carga'!C:C))</f>
        <v>Diesel</v>
      </c>
    </row>
    <row r="4494">
      <c r="A4494" s="16">
        <v>2086.0</v>
      </c>
      <c r="B4494" s="10" t="str">
        <f t="array" ref="B4494">IFERROR(XLOOKUP(A4494,'Asignacion Feb'!A:A,'Asignacion Feb'!C:C))</f>
        <v>MeLi asignado SD</v>
      </c>
      <c r="C4494" s="10" t="str">
        <f t="array" ref="C4494">IFERROR(XLOOKUP(A4494,'Asignacion Feb'!A:A,'Asignacion Feb'!B:B))</f>
        <v>EC-05</v>
      </c>
      <c r="D4494" s="28">
        <v>45701.0</v>
      </c>
      <c r="E4494" s="16" t="s">
        <v>139</v>
      </c>
      <c r="F4494" s="10" t="str">
        <f t="array" ref="F4494">IFERROR(XLOOKUP(E4494,Operadores!A:A,Operadores!B:B))</f>
        <v>SOSERN</v>
      </c>
      <c r="G4494" s="16" t="s">
        <v>17</v>
      </c>
      <c r="H4494" s="13">
        <v>19.7979899999999</v>
      </c>
      <c r="I4494" s="18">
        <v>390.03</v>
      </c>
      <c r="J4494" s="15">
        <f t="shared" si="5"/>
        <v>7721.81004</v>
      </c>
      <c r="K4494" s="10" t="str">
        <f t="array" ref="K4494">IFERROR(XLOOKUP(G4494,'Tipo de Carga'!A:A,'Tipo de Carga'!B:B))</f>
        <v>Autoabasto</v>
      </c>
      <c r="L4494" s="10">
        <f t="shared" si="2"/>
        <v>7</v>
      </c>
      <c r="M4494" s="10">
        <f t="shared" si="3"/>
        <v>13</v>
      </c>
      <c r="N4494" s="10">
        <f t="shared" si="4"/>
        <v>2</v>
      </c>
      <c r="O4494" s="10" t="str">
        <f t="array" ref="O4494">IFERROR(XLOOKUP(G4494,'Tipo de Carga'!A:A,'Tipo de Carga'!C:C))</f>
        <v>Diesel</v>
      </c>
    </row>
    <row r="4495">
      <c r="A4495" s="16">
        <v>1986.0</v>
      </c>
      <c r="B4495" s="10" t="str">
        <f t="array" ref="B4495">IFERROR(XLOOKUP(A4495,'Asignacion Feb'!A:A,'Asignacion Feb'!C:C))</f>
        <v>MeLi asignado SD</v>
      </c>
      <c r="C4495" s="10" t="str">
        <f t="array" ref="C4495">IFERROR(XLOOKUP(A4495,'Asignacion Feb'!A:A,'Asignacion Feb'!B:B))</f>
        <v>EC-05</v>
      </c>
      <c r="D4495" s="28">
        <v>45701.0</v>
      </c>
      <c r="E4495" s="16" t="s">
        <v>246</v>
      </c>
      <c r="F4495" s="10" t="str">
        <f t="array" ref="F4495">IFERROR(XLOOKUP(E4495,Operadores!A:A,Operadores!B:B))</f>
        <v>SOSMAR</v>
      </c>
      <c r="G4495" s="16" t="s">
        <v>17</v>
      </c>
      <c r="H4495" s="13">
        <v>19.7979899999999</v>
      </c>
      <c r="I4495" s="18">
        <v>401.23</v>
      </c>
      <c r="J4495" s="15">
        <f t="shared" si="5"/>
        <v>7943.547528</v>
      </c>
      <c r="K4495" s="10" t="str">
        <f t="array" ref="K4495">IFERROR(XLOOKUP(G4495,'Tipo de Carga'!A:A,'Tipo de Carga'!B:B))</f>
        <v>Autoabasto</v>
      </c>
      <c r="L4495" s="10">
        <f t="shared" si="2"/>
        <v>7</v>
      </c>
      <c r="M4495" s="10">
        <f t="shared" si="3"/>
        <v>13</v>
      </c>
      <c r="N4495" s="10">
        <f t="shared" si="4"/>
        <v>2</v>
      </c>
      <c r="O4495" s="10" t="str">
        <f t="array" ref="O4495">IFERROR(XLOOKUP(G4495,'Tipo de Carga'!A:A,'Tipo de Carga'!C:C))</f>
        <v>Diesel</v>
      </c>
    </row>
    <row r="4496">
      <c r="A4496" s="16">
        <v>1907.0</v>
      </c>
      <c r="B4496" s="10" t="str">
        <f t="array" ref="B4496">IFERROR(XLOOKUP(A4496,'Asignacion Feb'!A:A,'Asignacion Feb'!C:C))</f>
        <v>Circuitos</v>
      </c>
      <c r="C4496" s="10" t="str">
        <f t="array" ref="C4496">IFERROR(XLOOKUP(A4496,'Asignacion Feb'!A:A,'Asignacion Feb'!B:B))</f>
        <v>EC-03</v>
      </c>
      <c r="D4496" s="28">
        <v>45701.0</v>
      </c>
      <c r="E4496" s="16" t="s">
        <v>287</v>
      </c>
      <c r="F4496" s="10" t="str">
        <f t="array" ref="F4496">IFERROR(XLOOKUP(E4496,Operadores!A:A,Operadores!B:B))</f>
        <v>HUAIS</v>
      </c>
      <c r="G4496" s="16" t="s">
        <v>17</v>
      </c>
      <c r="H4496" s="13">
        <v>19.7979899999999</v>
      </c>
      <c r="I4496" s="18">
        <v>551.42</v>
      </c>
      <c r="J4496" s="15">
        <f t="shared" si="5"/>
        <v>10917.00765</v>
      </c>
      <c r="K4496" s="10" t="str">
        <f t="array" ref="K4496">IFERROR(XLOOKUP(G4496,'Tipo de Carga'!A:A,'Tipo de Carga'!B:B))</f>
        <v>Autoabasto</v>
      </c>
      <c r="L4496" s="10">
        <f t="shared" si="2"/>
        <v>7</v>
      </c>
      <c r="M4496" s="10">
        <f t="shared" si="3"/>
        <v>13</v>
      </c>
      <c r="N4496" s="10">
        <f t="shared" si="4"/>
        <v>2</v>
      </c>
      <c r="O4496" s="10" t="str">
        <f t="array" ref="O4496">IFERROR(XLOOKUP(G4496,'Tipo de Carga'!A:A,'Tipo de Carga'!C:C))</f>
        <v>Diesel</v>
      </c>
    </row>
    <row r="4497">
      <c r="A4497" s="16">
        <v>2035.0</v>
      </c>
      <c r="B4497" s="10" t="str">
        <f t="array" ref="B4497">IFERROR(XLOOKUP(A4497,'Asignacion Feb'!A:A,'Asignacion Feb'!C:C))</f>
        <v>Liverpool Local</v>
      </c>
      <c r="C4497" s="10" t="str">
        <f t="array" ref="C4497">IFERROR(XLOOKUP(A4497,'Asignacion Feb'!A:A,'Asignacion Feb'!B:B))</f>
        <v>EC-01</v>
      </c>
      <c r="D4497" s="28">
        <v>45701.0</v>
      </c>
      <c r="E4497" s="16" t="s">
        <v>66</v>
      </c>
      <c r="F4497" s="10" t="str">
        <f t="array" ref="F4497">IFERROR(XLOOKUP(E4497,Operadores!A:A,Operadores!B:B))</f>
        <v>LOPALF</v>
      </c>
      <c r="G4497" s="16" t="s">
        <v>17</v>
      </c>
      <c r="H4497" s="13">
        <v>19.7979899999999</v>
      </c>
      <c r="I4497" s="18">
        <v>97.85</v>
      </c>
      <c r="J4497" s="15">
        <f t="shared" si="5"/>
        <v>1937.233321</v>
      </c>
      <c r="K4497" s="10" t="str">
        <f t="array" ref="K4497">IFERROR(XLOOKUP(G4497,'Tipo de Carga'!A:A,'Tipo de Carga'!B:B))</f>
        <v>Autoabasto</v>
      </c>
      <c r="L4497" s="10">
        <f t="shared" si="2"/>
        <v>7</v>
      </c>
      <c r="M4497" s="10">
        <f t="shared" si="3"/>
        <v>13</v>
      </c>
      <c r="N4497" s="10">
        <f t="shared" si="4"/>
        <v>2</v>
      </c>
      <c r="O4497" s="10" t="str">
        <f t="array" ref="O4497">IFERROR(XLOOKUP(G4497,'Tipo de Carga'!A:A,'Tipo de Carga'!C:C))</f>
        <v>Diesel</v>
      </c>
    </row>
    <row r="4498">
      <c r="A4498" s="16">
        <v>2023.0</v>
      </c>
      <c r="B4498" s="10" t="str">
        <f t="array" ref="B4498">IFERROR(XLOOKUP(A4498,'Asignacion Feb'!A:A,'Asignacion Feb'!C:C))</f>
        <v>MeLi Asignado TD</v>
      </c>
      <c r="C4498" s="10" t="str">
        <f t="array" ref="C4498">IFERROR(XLOOKUP(A4498,'Asignacion Feb'!A:A,'Asignacion Feb'!B:B))</f>
        <v>EC-05</v>
      </c>
      <c r="D4498" s="28">
        <v>45701.0</v>
      </c>
      <c r="E4498" s="16" t="s">
        <v>126</v>
      </c>
      <c r="F4498" s="10" t="str">
        <f t="array" ref="F4498">IFERROR(XLOOKUP(E4498,Operadores!A:A,Operadores!B:B))</f>
        <v>ESCSAU</v>
      </c>
      <c r="G4498" s="16" t="s">
        <v>17</v>
      </c>
      <c r="H4498" s="13">
        <v>19.7979899999999</v>
      </c>
      <c r="I4498" s="18">
        <v>581.88</v>
      </c>
      <c r="J4498" s="15">
        <f t="shared" si="5"/>
        <v>11520.05442</v>
      </c>
      <c r="K4498" s="10" t="str">
        <f t="array" ref="K4498">IFERROR(XLOOKUP(G4498,'Tipo de Carga'!A:A,'Tipo de Carga'!B:B))</f>
        <v>Autoabasto</v>
      </c>
      <c r="L4498" s="10">
        <f t="shared" si="2"/>
        <v>7</v>
      </c>
      <c r="M4498" s="10">
        <f t="shared" si="3"/>
        <v>13</v>
      </c>
      <c r="N4498" s="10">
        <f t="shared" si="4"/>
        <v>2</v>
      </c>
      <c r="O4498" s="10" t="str">
        <f t="array" ref="O4498">IFERROR(XLOOKUP(G4498,'Tipo de Carga'!A:A,'Tipo de Carga'!C:C))</f>
        <v>Diesel</v>
      </c>
    </row>
    <row r="4499">
      <c r="A4499" s="16">
        <v>1981.0</v>
      </c>
      <c r="B4499" s="10" t="str">
        <f t="array" ref="B4499">IFERROR(XLOOKUP(A4499,'Asignacion Feb'!A:A,'Asignacion Feb'!C:C))</f>
        <v>MeLi asignado SD</v>
      </c>
      <c r="C4499" s="10" t="str">
        <f t="array" ref="C4499">IFERROR(XLOOKUP(A4499,'Asignacion Feb'!A:A,'Asignacion Feb'!B:B))</f>
        <v>EC-05</v>
      </c>
      <c r="D4499" s="28">
        <v>45701.0</v>
      </c>
      <c r="E4499" s="16" t="s">
        <v>148</v>
      </c>
      <c r="F4499" s="10" t="str">
        <f t="array" ref="F4499">IFERROR(XLOOKUP(E4499,Operadores!A:A,Operadores!B:B))</f>
        <v>GARSIX</v>
      </c>
      <c r="G4499" s="16" t="s">
        <v>17</v>
      </c>
      <c r="H4499" s="13">
        <v>19.7979899999999</v>
      </c>
      <c r="I4499" s="18">
        <v>246.7</v>
      </c>
      <c r="J4499" s="15">
        <f t="shared" si="5"/>
        <v>4884.164133</v>
      </c>
      <c r="K4499" s="10" t="str">
        <f t="array" ref="K4499">IFERROR(XLOOKUP(G4499,'Tipo de Carga'!A:A,'Tipo de Carga'!B:B))</f>
        <v>Autoabasto</v>
      </c>
      <c r="L4499" s="10">
        <f t="shared" si="2"/>
        <v>7</v>
      </c>
      <c r="M4499" s="10">
        <f t="shared" si="3"/>
        <v>13</v>
      </c>
      <c r="N4499" s="10">
        <f t="shared" si="4"/>
        <v>2</v>
      </c>
      <c r="O4499" s="10" t="str">
        <f t="array" ref="O4499">IFERROR(XLOOKUP(G4499,'Tipo de Carga'!A:A,'Tipo de Carga'!C:C))</f>
        <v>Diesel</v>
      </c>
    </row>
    <row r="4500">
      <c r="A4500" s="16">
        <v>1727.0</v>
      </c>
      <c r="B4500" s="10" t="str">
        <f t="array" ref="B4500">IFERROR(XLOOKUP(A4500,'Asignacion Feb'!A:A,'Asignacion Feb'!C:C))</f>
        <v>Liverpool Local</v>
      </c>
      <c r="C4500" s="10" t="str">
        <f t="array" ref="C4500">IFERROR(XLOOKUP(A4500,'Asignacion Feb'!A:A,'Asignacion Feb'!B:B))</f>
        <v>EC-01</v>
      </c>
      <c r="D4500" s="28">
        <v>45701.0</v>
      </c>
      <c r="E4500" s="16" t="s">
        <v>351</v>
      </c>
      <c r="F4500" s="10" t="str">
        <f t="array" ref="F4500">IFERROR(XLOOKUP(E4500,Operadores!A:A,Operadores!B:B))</f>
        <v>SANBEN</v>
      </c>
      <c r="G4500" s="16" t="s">
        <v>17</v>
      </c>
      <c r="H4500" s="13">
        <v>19.7979899999999</v>
      </c>
      <c r="I4500" s="18">
        <v>483.25</v>
      </c>
      <c r="J4500" s="15">
        <f t="shared" si="5"/>
        <v>9567.378667</v>
      </c>
      <c r="K4500" s="10" t="str">
        <f t="array" ref="K4500">IFERROR(XLOOKUP(G4500,'Tipo de Carga'!A:A,'Tipo de Carga'!B:B))</f>
        <v>Autoabasto</v>
      </c>
      <c r="L4500" s="10">
        <f t="shared" si="2"/>
        <v>7</v>
      </c>
      <c r="M4500" s="10">
        <f t="shared" si="3"/>
        <v>13</v>
      </c>
      <c r="N4500" s="10">
        <f t="shared" si="4"/>
        <v>2</v>
      </c>
      <c r="O4500" s="10" t="str">
        <f t="array" ref="O4500">IFERROR(XLOOKUP(G4500,'Tipo de Carga'!A:A,'Tipo de Carga'!C:C))</f>
        <v>Diesel</v>
      </c>
    </row>
    <row r="4501">
      <c r="A4501" s="16">
        <v>1759.0</v>
      </c>
      <c r="B4501" s="10" t="str">
        <f t="array" ref="B4501">IFERROR(XLOOKUP(A4501,'Asignacion Feb'!A:A,'Asignacion Feb'!C:C))</f>
        <v>Liverpool Local</v>
      </c>
      <c r="C4501" s="10" t="str">
        <f t="array" ref="C4501">IFERROR(XLOOKUP(A4501,'Asignacion Feb'!A:A,'Asignacion Feb'!B:B))</f>
        <v>EC-01</v>
      </c>
      <c r="D4501" s="28">
        <v>45701.0</v>
      </c>
      <c r="E4501" s="16" t="s">
        <v>67</v>
      </c>
      <c r="F4501" s="10" t="str">
        <f t="array" ref="F4501">IFERROR(XLOOKUP(E4501,Operadores!A:A,Operadores!B:B))</f>
        <v>FLOERI</v>
      </c>
      <c r="G4501" s="16" t="s">
        <v>17</v>
      </c>
      <c r="H4501" s="13">
        <v>19.7979899999999</v>
      </c>
      <c r="I4501" s="18">
        <v>492.37</v>
      </c>
      <c r="J4501" s="15">
        <f t="shared" si="5"/>
        <v>9747.936336</v>
      </c>
      <c r="K4501" s="10" t="str">
        <f t="array" ref="K4501">IFERROR(XLOOKUP(G4501,'Tipo de Carga'!A:A,'Tipo de Carga'!B:B))</f>
        <v>Autoabasto</v>
      </c>
      <c r="L4501" s="10">
        <f t="shared" si="2"/>
        <v>7</v>
      </c>
      <c r="M4501" s="10">
        <f t="shared" si="3"/>
        <v>13</v>
      </c>
      <c r="N4501" s="10">
        <f t="shared" si="4"/>
        <v>2</v>
      </c>
      <c r="O4501" s="10" t="str">
        <f t="array" ref="O4501">IFERROR(XLOOKUP(G4501,'Tipo de Carga'!A:A,'Tipo de Carga'!C:C))</f>
        <v>Diesel</v>
      </c>
    </row>
    <row r="4502">
      <c r="A4502" s="16">
        <v>2003.0</v>
      </c>
      <c r="B4502" s="10" t="str">
        <f t="array" ref="B4502">IFERROR(XLOOKUP(A4502,'Asignacion Feb'!A:A,'Asignacion Feb'!C:C))</f>
        <v>MeLi Dedicado TD</v>
      </c>
      <c r="C4502" s="10" t="str">
        <f t="array" ref="C4502">IFERROR(XLOOKUP(A4502,'Asignacion Feb'!A:A,'Asignacion Feb'!B:B))</f>
        <v>EC-05</v>
      </c>
      <c r="D4502" s="28">
        <v>45701.0</v>
      </c>
      <c r="E4502" s="16" t="s">
        <v>59</v>
      </c>
      <c r="F4502" s="10" t="str">
        <f t="array" ref="F4502">IFERROR(XLOOKUP(E4502,Operadores!A:A,Operadores!B:B))</f>
        <v>ESCJOR</v>
      </c>
      <c r="G4502" s="16" t="s">
        <v>17</v>
      </c>
      <c r="H4502" s="13">
        <v>19.7979899999999</v>
      </c>
      <c r="I4502" s="18">
        <v>485.33</v>
      </c>
      <c r="J4502" s="15">
        <f t="shared" si="5"/>
        <v>9608.558487</v>
      </c>
      <c r="K4502" s="10" t="str">
        <f t="array" ref="K4502">IFERROR(XLOOKUP(G4502,'Tipo de Carga'!A:A,'Tipo de Carga'!B:B))</f>
        <v>Autoabasto</v>
      </c>
      <c r="L4502" s="10">
        <f t="shared" si="2"/>
        <v>7</v>
      </c>
      <c r="M4502" s="10">
        <f t="shared" si="3"/>
        <v>13</v>
      </c>
      <c r="N4502" s="10">
        <f t="shared" si="4"/>
        <v>2</v>
      </c>
      <c r="O4502" s="10" t="str">
        <f t="array" ref="O4502">IFERROR(XLOOKUP(G4502,'Tipo de Carga'!A:A,'Tipo de Carga'!C:C))</f>
        <v>Diesel</v>
      </c>
    </row>
    <row r="4503">
      <c r="A4503" s="16">
        <v>1994.0</v>
      </c>
      <c r="B4503" s="10" t="str">
        <f t="array" ref="B4503">IFERROR(XLOOKUP(A4503,'Asignacion Feb'!A:A,'Asignacion Feb'!C:C))</f>
        <v>MeLi asignado SD</v>
      </c>
      <c r="C4503" s="10" t="str">
        <f t="array" ref="C4503">IFERROR(XLOOKUP(A4503,'Asignacion Feb'!A:A,'Asignacion Feb'!B:B))</f>
        <v>EC-05</v>
      </c>
      <c r="D4503" s="28">
        <v>45701.0</v>
      </c>
      <c r="E4503" s="16" t="s">
        <v>136</v>
      </c>
      <c r="F4503" s="10" t="str">
        <f t="array" ref="F4503">IFERROR(XLOOKUP(E4503,Operadores!A:A,Operadores!B:B))</f>
        <v>MENERNX</v>
      </c>
      <c r="G4503" s="16" t="s">
        <v>17</v>
      </c>
      <c r="H4503" s="13">
        <v>19.7979899999999</v>
      </c>
      <c r="I4503" s="18">
        <v>360.03</v>
      </c>
      <c r="J4503" s="15">
        <f t="shared" si="5"/>
        <v>7127.87034</v>
      </c>
      <c r="K4503" s="10" t="str">
        <f t="array" ref="K4503">IFERROR(XLOOKUP(G4503,'Tipo de Carga'!A:A,'Tipo de Carga'!B:B))</f>
        <v>Autoabasto</v>
      </c>
      <c r="L4503" s="10">
        <f t="shared" si="2"/>
        <v>7</v>
      </c>
      <c r="M4503" s="10">
        <f t="shared" si="3"/>
        <v>13</v>
      </c>
      <c r="N4503" s="10">
        <f t="shared" si="4"/>
        <v>2</v>
      </c>
      <c r="O4503" s="10" t="str">
        <f t="array" ref="O4503">IFERROR(XLOOKUP(G4503,'Tipo de Carga'!A:A,'Tipo de Carga'!C:C))</f>
        <v>Diesel</v>
      </c>
    </row>
    <row r="4504">
      <c r="A4504" s="16">
        <v>2001.0</v>
      </c>
      <c r="B4504" s="10" t="str">
        <f t="array" ref="B4504">IFERROR(XLOOKUP(A4504,'Asignacion Feb'!A:A,'Asignacion Feb'!C:C))</f>
        <v>MeLi Dedicado Merida</v>
      </c>
      <c r="C4504" s="10" t="str">
        <f t="array" ref="C4504">IFERROR(XLOOKUP(A4504,'Asignacion Feb'!A:A,'Asignacion Feb'!B:B))</f>
        <v>EC-05</v>
      </c>
      <c r="D4504" s="28">
        <v>45701.0</v>
      </c>
      <c r="E4504" s="16" t="s">
        <v>362</v>
      </c>
      <c r="F4504" s="10" t="str">
        <f t="array" ref="F4504">IFERROR(XLOOKUP(E4504,Operadores!A:A,Operadores!B:B))</f>
        <v>TRESER</v>
      </c>
      <c r="G4504" s="16" t="s">
        <v>17</v>
      </c>
      <c r="H4504" s="13">
        <v>19.7979899999999</v>
      </c>
      <c r="I4504" s="18">
        <v>260.01</v>
      </c>
      <c r="J4504" s="15">
        <f t="shared" si="5"/>
        <v>5147.67538</v>
      </c>
      <c r="K4504" s="10" t="str">
        <f t="array" ref="K4504">IFERROR(XLOOKUP(G4504,'Tipo de Carga'!A:A,'Tipo de Carga'!B:B))</f>
        <v>Autoabasto</v>
      </c>
      <c r="L4504" s="10">
        <f t="shared" si="2"/>
        <v>7</v>
      </c>
      <c r="M4504" s="10">
        <f t="shared" si="3"/>
        <v>13</v>
      </c>
      <c r="N4504" s="10">
        <f t="shared" si="4"/>
        <v>2</v>
      </c>
      <c r="O4504" s="10" t="str">
        <f t="array" ref="O4504">IFERROR(XLOOKUP(G4504,'Tipo de Carga'!A:A,'Tipo de Carga'!C:C))</f>
        <v>Diesel</v>
      </c>
    </row>
    <row r="4505">
      <c r="A4505" s="16">
        <v>1987.0</v>
      </c>
      <c r="B4505" s="10" t="str">
        <f t="array" ref="B4505">IFERROR(XLOOKUP(A4505,'Asignacion Feb'!A:A,'Asignacion Feb'!C:C))</f>
        <v>MeLi asignado SD</v>
      </c>
      <c r="C4505" s="10" t="str">
        <f t="array" ref="C4505">IFERROR(XLOOKUP(A4505,'Asignacion Feb'!A:A,'Asignacion Feb'!B:B))</f>
        <v>EC-05</v>
      </c>
      <c r="D4505" s="28">
        <v>45701.0</v>
      </c>
      <c r="E4505" s="16" t="s">
        <v>245</v>
      </c>
      <c r="F4505" s="10" t="str">
        <f t="array" ref="F4505">IFERROR(XLOOKUP(E4505,Operadores!A:A,Operadores!B:B))</f>
        <v>SORJUL</v>
      </c>
      <c r="G4505" s="16" t="s">
        <v>17</v>
      </c>
      <c r="H4505" s="13">
        <v>19.7979899999999</v>
      </c>
      <c r="I4505" s="18">
        <v>455.24</v>
      </c>
      <c r="J4505" s="15">
        <f t="shared" si="5"/>
        <v>9012.836968</v>
      </c>
      <c r="K4505" s="10" t="str">
        <f t="array" ref="K4505">IFERROR(XLOOKUP(G4505,'Tipo de Carga'!A:A,'Tipo de Carga'!B:B))</f>
        <v>Autoabasto</v>
      </c>
      <c r="L4505" s="10">
        <f t="shared" si="2"/>
        <v>7</v>
      </c>
      <c r="M4505" s="10">
        <f t="shared" si="3"/>
        <v>13</v>
      </c>
      <c r="N4505" s="10">
        <f t="shared" si="4"/>
        <v>2</v>
      </c>
      <c r="O4505" s="10" t="str">
        <f t="array" ref="O4505">IFERROR(XLOOKUP(G4505,'Tipo de Carga'!A:A,'Tipo de Carga'!C:C))</f>
        <v>Diesel</v>
      </c>
    </row>
    <row r="4506">
      <c r="A4506" s="16">
        <v>2004.0</v>
      </c>
      <c r="B4506" s="10" t="str">
        <f t="array" ref="B4506">IFERROR(XLOOKUP(A4506,'Asignacion Feb'!A:A,'Asignacion Feb'!C:C))</f>
        <v>MeLi asignado SD</v>
      </c>
      <c r="C4506" s="10" t="str">
        <f t="array" ref="C4506">IFERROR(XLOOKUP(A4506,'Asignacion Feb'!A:A,'Asignacion Feb'!B:B))</f>
        <v>EC-05</v>
      </c>
      <c r="D4506" s="28">
        <v>45701.0</v>
      </c>
      <c r="E4506" s="16" t="s">
        <v>227</v>
      </c>
      <c r="F4506" s="10" t="str">
        <f t="array" ref="F4506">IFERROR(XLOOKUP(E4506,Operadores!A:A,Operadores!B:B))</f>
        <v>SANEUS</v>
      </c>
      <c r="G4506" s="16" t="s">
        <v>17</v>
      </c>
      <c r="H4506" s="13">
        <v>19.7979899999999</v>
      </c>
      <c r="I4506" s="18">
        <v>547.44</v>
      </c>
      <c r="J4506" s="15">
        <f t="shared" si="5"/>
        <v>10838.21165</v>
      </c>
      <c r="K4506" s="10" t="str">
        <f t="array" ref="K4506">IFERROR(XLOOKUP(G4506,'Tipo de Carga'!A:A,'Tipo de Carga'!B:B))</f>
        <v>Autoabasto</v>
      </c>
      <c r="L4506" s="10">
        <f t="shared" si="2"/>
        <v>7</v>
      </c>
      <c r="M4506" s="10">
        <f t="shared" si="3"/>
        <v>13</v>
      </c>
      <c r="N4506" s="10">
        <f t="shared" si="4"/>
        <v>2</v>
      </c>
      <c r="O4506" s="10" t="str">
        <f t="array" ref="O4506">IFERROR(XLOOKUP(G4506,'Tipo de Carga'!A:A,'Tipo de Carga'!C:C))</f>
        <v>Diesel</v>
      </c>
    </row>
    <row r="4507">
      <c r="A4507" s="16">
        <v>1949.0</v>
      </c>
      <c r="B4507" s="10" t="str">
        <f t="array" ref="B4507">IFERROR(XLOOKUP(A4507,'Asignacion Feb'!A:A,'Asignacion Feb'!C:C))</f>
        <v>MeLi asignado SD</v>
      </c>
      <c r="C4507" s="10" t="str">
        <f t="array" ref="C4507">IFERROR(XLOOKUP(A4507,'Asignacion Feb'!A:A,'Asignacion Feb'!B:B))</f>
        <v>EC-05</v>
      </c>
      <c r="D4507" s="28">
        <v>45701.0</v>
      </c>
      <c r="E4507" s="16" t="s">
        <v>459</v>
      </c>
      <c r="F4507" s="10" t="str">
        <f t="array" ref="F4507">IFERROR(XLOOKUP(E4507,Operadores!A:A,Operadores!B:B))</f>
        <v>PERMAR</v>
      </c>
      <c r="G4507" s="16" t="s">
        <v>17</v>
      </c>
      <c r="H4507" s="13">
        <v>19.7979899999999</v>
      </c>
      <c r="I4507" s="18">
        <v>392.25</v>
      </c>
      <c r="J4507" s="15">
        <f t="shared" si="5"/>
        <v>7765.761577</v>
      </c>
      <c r="K4507" s="10" t="str">
        <f t="array" ref="K4507">IFERROR(XLOOKUP(G4507,'Tipo de Carga'!A:A,'Tipo de Carga'!B:B))</f>
        <v>Autoabasto</v>
      </c>
      <c r="L4507" s="10">
        <f t="shared" si="2"/>
        <v>7</v>
      </c>
      <c r="M4507" s="10">
        <f t="shared" si="3"/>
        <v>13</v>
      </c>
      <c r="N4507" s="10">
        <f t="shared" si="4"/>
        <v>2</v>
      </c>
      <c r="O4507" s="10" t="str">
        <f t="array" ref="O4507">IFERROR(XLOOKUP(G4507,'Tipo de Carga'!A:A,'Tipo de Carga'!C:C))</f>
        <v>Diesel</v>
      </c>
    </row>
    <row r="4508">
      <c r="A4508" s="16">
        <v>2022.0</v>
      </c>
      <c r="B4508" s="10" t="str">
        <f t="array" ref="B4508">IFERROR(XLOOKUP(A4508,'Asignacion Feb'!A:A,'Asignacion Feb'!C:C))</f>
        <v>MeLi Dedicado TD</v>
      </c>
      <c r="C4508" s="10" t="str">
        <f t="array" ref="C4508">IFERROR(XLOOKUP(A4508,'Asignacion Feb'!A:A,'Asignacion Feb'!B:B))</f>
        <v>EC-05</v>
      </c>
      <c r="D4508" s="28">
        <v>45701.0</v>
      </c>
      <c r="E4508" s="16" t="s">
        <v>183</v>
      </c>
      <c r="F4508" s="10" t="str">
        <f t="array" ref="F4508">IFERROR(XLOOKUP(E4508,Operadores!A:A,Operadores!B:B))</f>
        <v>DELBL</v>
      </c>
      <c r="G4508" s="16" t="s">
        <v>17</v>
      </c>
      <c r="H4508" s="13">
        <v>19.7979899999999</v>
      </c>
      <c r="I4508" s="18">
        <v>535.09</v>
      </c>
      <c r="J4508" s="15">
        <f t="shared" si="5"/>
        <v>10593.70647</v>
      </c>
      <c r="K4508" s="10" t="str">
        <f t="array" ref="K4508">IFERROR(XLOOKUP(G4508,'Tipo de Carga'!A:A,'Tipo de Carga'!B:B))</f>
        <v>Autoabasto</v>
      </c>
      <c r="L4508" s="10">
        <f t="shared" si="2"/>
        <v>7</v>
      </c>
      <c r="M4508" s="10">
        <f t="shared" si="3"/>
        <v>13</v>
      </c>
      <c r="N4508" s="10">
        <f t="shared" si="4"/>
        <v>2</v>
      </c>
      <c r="O4508" s="10" t="str">
        <f t="array" ref="O4508">IFERROR(XLOOKUP(G4508,'Tipo de Carga'!A:A,'Tipo de Carga'!C:C))</f>
        <v>Diesel</v>
      </c>
    </row>
    <row r="4509">
      <c r="A4509" s="16">
        <v>1990.0</v>
      </c>
      <c r="B4509" s="10" t="str">
        <f t="array" ref="B4509">IFERROR(XLOOKUP(A4509,'Asignacion Feb'!A:A,'Asignacion Feb'!C:C))</f>
        <v>MeLi asignado SD</v>
      </c>
      <c r="C4509" s="10" t="str">
        <f t="array" ref="C4509">IFERROR(XLOOKUP(A4509,'Asignacion Feb'!A:A,'Asignacion Feb'!B:B))</f>
        <v>EC-05</v>
      </c>
      <c r="D4509" s="28">
        <v>45701.0</v>
      </c>
      <c r="E4509" s="16" t="s">
        <v>147</v>
      </c>
      <c r="F4509" s="10" t="str">
        <f t="array" ref="F4509">IFERROR(XLOOKUP(E4509,Operadores!A:A,Operadores!B:B))</f>
        <v>MARANG</v>
      </c>
      <c r="G4509" s="16" t="s">
        <v>17</v>
      </c>
      <c r="H4509" s="13">
        <v>19.7979899999998</v>
      </c>
      <c r="I4509" s="18">
        <v>320.21</v>
      </c>
      <c r="J4509" s="15">
        <f t="shared" si="5"/>
        <v>6339.514378</v>
      </c>
      <c r="K4509" s="10" t="str">
        <f t="array" ref="K4509">IFERROR(XLOOKUP(G4509,'Tipo de Carga'!A:A,'Tipo de Carga'!B:B))</f>
        <v>Autoabasto</v>
      </c>
      <c r="L4509" s="10">
        <f t="shared" si="2"/>
        <v>7</v>
      </c>
      <c r="M4509" s="10">
        <f t="shared" si="3"/>
        <v>13</v>
      </c>
      <c r="N4509" s="10">
        <f t="shared" si="4"/>
        <v>2</v>
      </c>
      <c r="O4509" s="10" t="str">
        <f t="array" ref="O4509">IFERROR(XLOOKUP(G4509,'Tipo de Carga'!A:A,'Tipo de Carga'!C:C))</f>
        <v>Diesel</v>
      </c>
    </row>
    <row r="4510">
      <c r="A4510" s="16">
        <v>1852.0</v>
      </c>
      <c r="B4510" s="10" t="str">
        <f t="array" ref="B4510">IFERROR(XLOOKUP(A4510,'Asignacion Feb'!A:A,'Asignacion Feb'!C:C))</f>
        <v>Circuitos</v>
      </c>
      <c r="C4510" s="10" t="str">
        <f t="array" ref="C4510">IFERROR(XLOOKUP(A4510,'Asignacion Feb'!A:A,'Asignacion Feb'!B:B))</f>
        <v>EC-03</v>
      </c>
      <c r="D4510" s="28">
        <v>45701.0</v>
      </c>
      <c r="E4510" s="16" t="s">
        <v>379</v>
      </c>
      <c r="F4510" s="10" t="str">
        <f t="array" ref="F4510">IFERROR(XLOOKUP(E4510,Operadores!A:A,Operadores!B:B))</f>
        <v>REYALE</v>
      </c>
      <c r="G4510" s="16" t="s">
        <v>17</v>
      </c>
      <c r="H4510" s="13">
        <v>19.7979899999998</v>
      </c>
      <c r="I4510" s="18">
        <v>489.49</v>
      </c>
      <c r="J4510" s="15">
        <f t="shared" si="5"/>
        <v>9690.918125</v>
      </c>
      <c r="K4510" s="10" t="str">
        <f t="array" ref="K4510">IFERROR(XLOOKUP(G4510,'Tipo de Carga'!A:A,'Tipo de Carga'!B:B))</f>
        <v>Autoabasto</v>
      </c>
      <c r="L4510" s="10">
        <f t="shared" si="2"/>
        <v>7</v>
      </c>
      <c r="M4510" s="10">
        <f t="shared" si="3"/>
        <v>13</v>
      </c>
      <c r="N4510" s="10">
        <f t="shared" si="4"/>
        <v>2</v>
      </c>
      <c r="O4510" s="10" t="str">
        <f t="array" ref="O4510">IFERROR(XLOOKUP(G4510,'Tipo de Carga'!A:A,'Tipo de Carga'!C:C))</f>
        <v>Diesel</v>
      </c>
    </row>
    <row r="4511">
      <c r="A4511" s="16">
        <v>1765.0</v>
      </c>
      <c r="B4511" s="10" t="str">
        <f t="array" ref="B4511">IFERROR(XLOOKUP(A4511,'Asignacion Feb'!A:A,'Asignacion Feb'!C:C))</f>
        <v>Hisense</v>
      </c>
      <c r="C4511" s="10" t="str">
        <f t="array" ref="C4511">IFERROR(XLOOKUP(A4511,'Asignacion Feb'!A:A,'Asignacion Feb'!B:B))</f>
        <v>EC-02</v>
      </c>
      <c r="D4511" s="28">
        <v>45701.0</v>
      </c>
      <c r="E4511" s="16" t="s">
        <v>358</v>
      </c>
      <c r="F4511" s="10" t="str">
        <f t="array" ref="F4511">IFERROR(XLOOKUP(E4511,Operadores!A:A,Operadores!B:B))</f>
        <v>CUAALV</v>
      </c>
      <c r="G4511" s="16" t="s">
        <v>17</v>
      </c>
      <c r="H4511" s="13">
        <v>19.7979899999998</v>
      </c>
      <c r="I4511" s="18">
        <v>315.12</v>
      </c>
      <c r="J4511" s="15">
        <f t="shared" si="5"/>
        <v>6238.742609</v>
      </c>
      <c r="K4511" s="10" t="str">
        <f t="array" ref="K4511">IFERROR(XLOOKUP(G4511,'Tipo de Carga'!A:A,'Tipo de Carga'!B:B))</f>
        <v>Autoabasto</v>
      </c>
      <c r="L4511" s="10">
        <f t="shared" si="2"/>
        <v>7</v>
      </c>
      <c r="M4511" s="10">
        <f t="shared" si="3"/>
        <v>13</v>
      </c>
      <c r="N4511" s="10">
        <f t="shared" si="4"/>
        <v>2</v>
      </c>
      <c r="O4511" s="10" t="str">
        <f t="array" ref="O4511">IFERROR(XLOOKUP(G4511,'Tipo de Carga'!A:A,'Tipo de Carga'!C:C))</f>
        <v>Diesel</v>
      </c>
    </row>
    <row r="4512">
      <c r="A4512" s="16">
        <v>1808.0</v>
      </c>
      <c r="B4512" s="10" t="str">
        <f t="array" ref="B4512">IFERROR(XLOOKUP(A4512,'Asignacion Feb'!A:A,'Asignacion Feb'!C:C))</f>
        <v>Sayer Full</v>
      </c>
      <c r="C4512" s="10" t="str">
        <f t="array" ref="C4512">IFERROR(XLOOKUP(A4512,'Asignacion Feb'!A:A,'Asignacion Feb'!B:B))</f>
        <v>EC-04</v>
      </c>
      <c r="D4512" s="28">
        <v>45701.0</v>
      </c>
      <c r="E4512" s="16" t="s">
        <v>335</v>
      </c>
      <c r="F4512" s="10" t="str">
        <f t="array" ref="F4512">IFERROR(XLOOKUP(E4512,Operadores!A:A,Operadores!B:B))</f>
        <v>ZAPNO</v>
      </c>
      <c r="G4512" s="16" t="s">
        <v>77</v>
      </c>
      <c r="H4512" s="13">
        <v>19.63419</v>
      </c>
      <c r="I4512" s="18">
        <v>390.02</v>
      </c>
      <c r="J4512" s="15">
        <f t="shared" si="5"/>
        <v>7657.726784</v>
      </c>
      <c r="K4512" s="10" t="str">
        <f t="array" ref="K4512">IFERROR(XLOOKUP(G4512,'Tipo de Carga'!A:A,'Tipo de Carga'!B:B))</f>
        <v>Autoabasto</v>
      </c>
      <c r="L4512" s="10">
        <f t="shared" si="2"/>
        <v>7</v>
      </c>
      <c r="M4512" s="10">
        <f t="shared" si="3"/>
        <v>13</v>
      </c>
      <c r="N4512" s="10">
        <f t="shared" si="4"/>
        <v>2</v>
      </c>
      <c r="O4512" s="10" t="str">
        <f t="array" ref="O4512">IFERROR(XLOOKUP(G4512,'Tipo de Carga'!A:A,'Tipo de Carga'!C:C))</f>
        <v>Diesel</v>
      </c>
    </row>
    <row r="4513">
      <c r="A4513" s="16">
        <v>1859.0</v>
      </c>
      <c r="B4513" s="10" t="str">
        <f t="array" ref="B4513">IFERROR(XLOOKUP(A4513,'Asignacion Feb'!A:A,'Asignacion Feb'!C:C))</f>
        <v>Circuitos</v>
      </c>
      <c r="C4513" s="10" t="str">
        <f t="array" ref="C4513">IFERROR(XLOOKUP(A4513,'Asignacion Feb'!A:A,'Asignacion Feb'!B:B))</f>
        <v>EC-03</v>
      </c>
      <c r="D4513" s="28">
        <v>45701.0</v>
      </c>
      <c r="E4513" s="16" t="s">
        <v>415</v>
      </c>
      <c r="F4513" s="10" t="str">
        <f t="array" ref="F4513">IFERROR(XLOOKUP(E4513,Operadores!A:A,Operadores!B:B))</f>
        <v>JIMMI</v>
      </c>
      <c r="G4513" s="16" t="s">
        <v>77</v>
      </c>
      <c r="H4513" s="13">
        <v>19.63419</v>
      </c>
      <c r="I4513" s="18">
        <v>394.21</v>
      </c>
      <c r="J4513" s="15">
        <f t="shared" si="5"/>
        <v>7739.99404</v>
      </c>
      <c r="K4513" s="10" t="str">
        <f t="array" ref="K4513">IFERROR(XLOOKUP(G4513,'Tipo de Carga'!A:A,'Tipo de Carga'!B:B))</f>
        <v>Autoabasto</v>
      </c>
      <c r="L4513" s="10">
        <f t="shared" si="2"/>
        <v>7</v>
      </c>
      <c r="M4513" s="10">
        <f t="shared" si="3"/>
        <v>13</v>
      </c>
      <c r="N4513" s="10">
        <f t="shared" si="4"/>
        <v>2</v>
      </c>
      <c r="O4513" s="10" t="str">
        <f t="array" ref="O4513">IFERROR(XLOOKUP(G4513,'Tipo de Carga'!A:A,'Tipo de Carga'!C:C))</f>
        <v>Diesel</v>
      </c>
    </row>
    <row r="4514">
      <c r="A4514" s="16">
        <v>1940.0</v>
      </c>
      <c r="B4514" s="10" t="str">
        <f t="array" ref="B4514">IFERROR(XLOOKUP(A4514,'Asignacion Feb'!A:A,'Asignacion Feb'!C:C))</f>
        <v>Circuitos</v>
      </c>
      <c r="C4514" s="10" t="str">
        <f t="array" ref="C4514">IFERROR(XLOOKUP(A4514,'Asignacion Feb'!A:A,'Asignacion Feb'!B:B))</f>
        <v>EC-03</v>
      </c>
      <c r="D4514" s="28">
        <v>45701.0</v>
      </c>
      <c r="E4514" s="16" t="s">
        <v>434</v>
      </c>
      <c r="F4514" s="10" t="str">
        <f t="array" ref="F4514">IFERROR(XLOOKUP(E4514,Operadores!A:A,Operadores!B:B))</f>
        <v>FLOPE</v>
      </c>
      <c r="G4514" s="16" t="s">
        <v>77</v>
      </c>
      <c r="H4514" s="13">
        <v>19.63419</v>
      </c>
      <c r="I4514" s="18">
        <v>372.68</v>
      </c>
      <c r="J4514" s="15">
        <f t="shared" si="5"/>
        <v>7317.269929</v>
      </c>
      <c r="K4514" s="10" t="str">
        <f t="array" ref="K4514">IFERROR(XLOOKUP(G4514,'Tipo de Carga'!A:A,'Tipo de Carga'!B:B))</f>
        <v>Autoabasto</v>
      </c>
      <c r="L4514" s="10">
        <f t="shared" si="2"/>
        <v>7</v>
      </c>
      <c r="M4514" s="10">
        <f t="shared" si="3"/>
        <v>13</v>
      </c>
      <c r="N4514" s="10">
        <f t="shared" si="4"/>
        <v>2</v>
      </c>
      <c r="O4514" s="10" t="str">
        <f t="array" ref="O4514">IFERROR(XLOOKUP(G4514,'Tipo de Carga'!A:A,'Tipo de Carga'!C:C))</f>
        <v>Diesel</v>
      </c>
    </row>
    <row r="4515">
      <c r="A4515" s="16">
        <v>309.0</v>
      </c>
      <c r="B4515" s="10" t="str">
        <f t="array" ref="B4515">IFERROR(XLOOKUP(A4515,'Asignacion Feb'!A:A,'Asignacion Feb'!C:C))</f>
        <v>Sayer Thorton</v>
      </c>
      <c r="C4515" s="10" t="str">
        <f t="array" ref="C4515">IFERROR(XLOOKUP(A4515,'Asignacion Feb'!A:A,'Asignacion Feb'!B:B))</f>
        <v>EC-04</v>
      </c>
      <c r="D4515" s="28">
        <v>45701.0</v>
      </c>
      <c r="E4515" s="16" t="s">
        <v>154</v>
      </c>
      <c r="F4515" s="10" t="str">
        <f t="array" ref="F4515">IFERROR(XLOOKUP(E4515,Operadores!A:A,Operadores!B:B))</f>
        <v>REVELI</v>
      </c>
      <c r="G4515" s="16" t="s">
        <v>77</v>
      </c>
      <c r="H4515" s="13">
        <v>19.63419</v>
      </c>
      <c r="I4515" s="18">
        <v>30.55</v>
      </c>
      <c r="J4515" s="15">
        <f t="shared" si="5"/>
        <v>599.8245045</v>
      </c>
      <c r="K4515" s="10" t="str">
        <f t="array" ref="K4515">IFERROR(XLOOKUP(G4515,'Tipo de Carga'!A:A,'Tipo de Carga'!B:B))</f>
        <v>Autoabasto</v>
      </c>
      <c r="L4515" s="10">
        <f t="shared" si="2"/>
        <v>7</v>
      </c>
      <c r="M4515" s="10">
        <f t="shared" si="3"/>
        <v>13</v>
      </c>
      <c r="N4515" s="10">
        <f t="shared" si="4"/>
        <v>2</v>
      </c>
      <c r="O4515" s="10" t="str">
        <f t="array" ref="O4515">IFERROR(XLOOKUP(G4515,'Tipo de Carga'!A:A,'Tipo de Carga'!C:C))</f>
        <v>Diesel</v>
      </c>
    </row>
    <row r="4516">
      <c r="A4516" s="16">
        <v>309.0</v>
      </c>
      <c r="B4516" s="10" t="str">
        <f t="array" ref="B4516">IFERROR(XLOOKUP(A4516,'Asignacion Feb'!A:A,'Asignacion Feb'!C:C))</f>
        <v>Sayer Thorton</v>
      </c>
      <c r="C4516" s="10" t="str">
        <f t="array" ref="C4516">IFERROR(XLOOKUP(A4516,'Asignacion Feb'!A:A,'Asignacion Feb'!B:B))</f>
        <v>EC-04</v>
      </c>
      <c r="D4516" s="28">
        <v>45701.0</v>
      </c>
      <c r="E4516" s="16" t="s">
        <v>154</v>
      </c>
      <c r="F4516" s="10" t="str">
        <f t="array" ref="F4516">IFERROR(XLOOKUP(E4516,Operadores!A:A,Operadores!B:B))</f>
        <v>REVELI</v>
      </c>
      <c r="G4516" s="16" t="s">
        <v>77</v>
      </c>
      <c r="H4516" s="13">
        <v>19.63419</v>
      </c>
      <c r="I4516" s="18">
        <v>260.25</v>
      </c>
      <c r="J4516" s="15">
        <f t="shared" si="5"/>
        <v>5109.797948</v>
      </c>
      <c r="K4516" s="10" t="str">
        <f t="array" ref="K4516">IFERROR(XLOOKUP(G4516,'Tipo de Carga'!A:A,'Tipo de Carga'!B:B))</f>
        <v>Autoabasto</v>
      </c>
      <c r="L4516" s="10">
        <f t="shared" si="2"/>
        <v>7</v>
      </c>
      <c r="M4516" s="10">
        <f t="shared" si="3"/>
        <v>13</v>
      </c>
      <c r="N4516" s="10">
        <f t="shared" si="4"/>
        <v>2</v>
      </c>
      <c r="O4516" s="10" t="str">
        <f t="array" ref="O4516">IFERROR(XLOOKUP(G4516,'Tipo de Carga'!A:A,'Tipo de Carga'!C:C))</f>
        <v>Diesel</v>
      </c>
    </row>
    <row r="4517">
      <c r="A4517" s="16">
        <v>1774.0</v>
      </c>
      <c r="B4517" s="10" t="str">
        <f t="array" ref="B4517">IFERROR(XLOOKUP(A4517,'Asignacion Feb'!A:A,'Asignacion Feb'!C:C))</f>
        <v>Out</v>
      </c>
      <c r="C4517" s="10" t="str">
        <f t="array" ref="C4517">IFERROR(XLOOKUP(A4517,'Asignacion Feb'!A:A,'Asignacion Feb'!B:B))</f>
        <v>AF</v>
      </c>
      <c r="D4517" s="28">
        <v>45701.0</v>
      </c>
      <c r="E4517" s="16" t="s">
        <v>397</v>
      </c>
      <c r="F4517" s="10" t="str">
        <f t="array" ref="F4517">IFERROR(XLOOKUP(E4517,Operadores!A:A,Operadores!B:B))</f>
        <v>CASSA</v>
      </c>
      <c r="G4517" s="16" t="s">
        <v>77</v>
      </c>
      <c r="H4517" s="13">
        <v>19.63419</v>
      </c>
      <c r="I4517" s="18">
        <v>299.02</v>
      </c>
      <c r="J4517" s="15">
        <f t="shared" si="5"/>
        <v>5871.015494</v>
      </c>
      <c r="K4517" s="10" t="str">
        <f t="array" ref="K4517">IFERROR(XLOOKUP(G4517,'Tipo de Carga'!A:A,'Tipo de Carga'!B:B))</f>
        <v>Autoabasto</v>
      </c>
      <c r="L4517" s="10">
        <f t="shared" si="2"/>
        <v>7</v>
      </c>
      <c r="M4517" s="10">
        <f t="shared" si="3"/>
        <v>13</v>
      </c>
      <c r="N4517" s="10">
        <f t="shared" si="4"/>
        <v>2</v>
      </c>
      <c r="O4517" s="10" t="str">
        <f t="array" ref="O4517">IFERROR(XLOOKUP(G4517,'Tipo de Carga'!A:A,'Tipo de Carga'!C:C))</f>
        <v>Diesel</v>
      </c>
    </row>
    <row r="4518">
      <c r="A4518" s="16">
        <v>1970.0</v>
      </c>
      <c r="B4518" s="10" t="str">
        <f t="array" ref="B4518">IFERROR(XLOOKUP(A4518,'Asignacion Feb'!A:A,'Asignacion Feb'!C:C))</f>
        <v>Sayer Vuelteros</v>
      </c>
      <c r="C4518" s="10" t="str">
        <f t="array" ref="C4518">IFERROR(XLOOKUP(A4518,'Asignacion Feb'!A:A,'Asignacion Feb'!B:B))</f>
        <v>EC-04</v>
      </c>
      <c r="D4518" s="28">
        <v>45701.0</v>
      </c>
      <c r="E4518" s="16" t="s">
        <v>155</v>
      </c>
      <c r="F4518" s="10" t="str">
        <f t="array" ref="F4518">IFERROR(XLOOKUP(E4518,Operadores!A:A,Operadores!B:B))</f>
        <v>HERLEX</v>
      </c>
      <c r="G4518" s="16" t="s">
        <v>77</v>
      </c>
      <c r="H4518" s="13">
        <v>19.63419</v>
      </c>
      <c r="I4518" s="18">
        <v>706.36</v>
      </c>
      <c r="J4518" s="15">
        <f t="shared" si="5"/>
        <v>13868.80645</v>
      </c>
      <c r="K4518" s="10" t="str">
        <f t="array" ref="K4518">IFERROR(XLOOKUP(G4518,'Tipo de Carga'!A:A,'Tipo de Carga'!B:B))</f>
        <v>Autoabasto</v>
      </c>
      <c r="L4518" s="10">
        <f t="shared" si="2"/>
        <v>7</v>
      </c>
      <c r="M4518" s="10">
        <f t="shared" si="3"/>
        <v>13</v>
      </c>
      <c r="N4518" s="10">
        <f t="shared" si="4"/>
        <v>2</v>
      </c>
      <c r="O4518" s="10" t="str">
        <f t="array" ref="O4518">IFERROR(XLOOKUP(G4518,'Tipo de Carga'!A:A,'Tipo de Carga'!C:C))</f>
        <v>Diesel</v>
      </c>
    </row>
    <row r="4519">
      <c r="A4519" s="16" t="s">
        <v>332</v>
      </c>
      <c r="B4519" s="10" t="str">
        <f t="array" ref="B4519">IFERROR(XLOOKUP(A4519,'Asignacion Feb'!A:A,'Asignacion Feb'!C:C))</f>
        <v/>
      </c>
      <c r="C4519" s="10" t="str">
        <f t="array" ref="C4519">IFERROR(XLOOKUP(A4519,'Asignacion Feb'!A:A,'Asignacion Feb'!B:B))</f>
        <v/>
      </c>
      <c r="D4519" s="28">
        <v>45701.0</v>
      </c>
      <c r="E4519" s="16" t="s">
        <v>32</v>
      </c>
      <c r="F4519" s="10" t="str">
        <f t="array" ref="F4519">IFERROR(XLOOKUP(E4519,Operadores!A:A,Operadores!B:B))</f>
        <v>MTTO</v>
      </c>
      <c r="G4519" s="16" t="s">
        <v>77</v>
      </c>
      <c r="H4519" s="13">
        <v>19.63419</v>
      </c>
      <c r="I4519" s="18">
        <v>103.57</v>
      </c>
      <c r="J4519" s="15">
        <f t="shared" si="5"/>
        <v>2033.513058</v>
      </c>
      <c r="K4519" s="10" t="str">
        <f t="array" ref="K4519">IFERROR(XLOOKUP(G4519,'Tipo de Carga'!A:A,'Tipo de Carga'!B:B))</f>
        <v>Autoabasto</v>
      </c>
      <c r="L4519" s="10">
        <f t="shared" si="2"/>
        <v>7</v>
      </c>
      <c r="M4519" s="10">
        <f t="shared" si="3"/>
        <v>13</v>
      </c>
      <c r="N4519" s="10">
        <f t="shared" si="4"/>
        <v>2</v>
      </c>
      <c r="O4519" s="10" t="str">
        <f t="array" ref="O4519">IFERROR(XLOOKUP(G4519,'Tipo de Carga'!A:A,'Tipo de Carga'!C:C))</f>
        <v>Diesel</v>
      </c>
    </row>
    <row r="4520">
      <c r="A4520" s="16">
        <v>2090.0</v>
      </c>
      <c r="B4520" s="10" t="str">
        <f t="array" ref="B4520">IFERROR(XLOOKUP(A4520,'Asignacion Feb'!A:A,'Asignacion Feb'!C:C))</f>
        <v>MeLi Ded Puebla</v>
      </c>
      <c r="C4520" s="10" t="str">
        <f t="array" ref="C4520">IFERROR(XLOOKUP(A4520,'Asignacion Feb'!A:A,'Asignacion Feb'!B:B))</f>
        <v>EC-05</v>
      </c>
      <c r="D4520" s="28">
        <v>45701.0</v>
      </c>
      <c r="E4520" s="16" t="s">
        <v>28</v>
      </c>
      <c r="F4520" s="10" t="str">
        <f t="array" ref="F4520">IFERROR(XLOOKUP(E4520,Operadores!A:A,Operadores!B:B))</f>
        <v>CADEMM</v>
      </c>
      <c r="G4520" s="16" t="s">
        <v>77</v>
      </c>
      <c r="H4520" s="13">
        <v>19.63419</v>
      </c>
      <c r="I4520" s="18">
        <v>750.88</v>
      </c>
      <c r="J4520" s="15">
        <f t="shared" si="5"/>
        <v>14742.92059</v>
      </c>
      <c r="K4520" s="10" t="str">
        <f t="array" ref="K4520">IFERROR(XLOOKUP(G4520,'Tipo de Carga'!A:A,'Tipo de Carga'!B:B))</f>
        <v>Autoabasto</v>
      </c>
      <c r="L4520" s="10">
        <f t="shared" si="2"/>
        <v>7</v>
      </c>
      <c r="M4520" s="10">
        <f t="shared" si="3"/>
        <v>13</v>
      </c>
      <c r="N4520" s="10">
        <f t="shared" si="4"/>
        <v>2</v>
      </c>
      <c r="O4520" s="10" t="str">
        <f t="array" ref="O4520">IFERROR(XLOOKUP(G4520,'Tipo de Carga'!A:A,'Tipo de Carga'!C:C))</f>
        <v>Diesel</v>
      </c>
    </row>
    <row r="4521">
      <c r="A4521" s="16" t="s">
        <v>332</v>
      </c>
      <c r="B4521" s="10" t="str">
        <f t="array" ref="B4521">IFERROR(XLOOKUP(A4521,'Asignacion Feb'!A:A,'Asignacion Feb'!C:C))</f>
        <v/>
      </c>
      <c r="C4521" s="10" t="str">
        <f t="array" ref="C4521">IFERROR(XLOOKUP(A4521,'Asignacion Feb'!A:A,'Asignacion Feb'!B:B))</f>
        <v/>
      </c>
      <c r="D4521" s="28">
        <v>45701.0</v>
      </c>
      <c r="E4521" s="16" t="s">
        <v>32</v>
      </c>
      <c r="F4521" s="10" t="str">
        <f t="array" ref="F4521">IFERROR(XLOOKUP(E4521,Operadores!A:A,Operadores!B:B))</f>
        <v>MTTO</v>
      </c>
      <c r="G4521" s="16" t="s">
        <v>77</v>
      </c>
      <c r="H4521" s="13">
        <v>19.63419</v>
      </c>
      <c r="I4521" s="18">
        <v>150.0</v>
      </c>
      <c r="J4521" s="15">
        <f t="shared" si="5"/>
        <v>2945.1285</v>
      </c>
      <c r="K4521" s="10" t="str">
        <f t="array" ref="K4521">IFERROR(XLOOKUP(G4521,'Tipo de Carga'!A:A,'Tipo de Carga'!B:B))</f>
        <v>Autoabasto</v>
      </c>
      <c r="L4521" s="10">
        <f t="shared" si="2"/>
        <v>7</v>
      </c>
      <c r="M4521" s="10">
        <f t="shared" si="3"/>
        <v>13</v>
      </c>
      <c r="N4521" s="10">
        <f t="shared" si="4"/>
        <v>2</v>
      </c>
      <c r="O4521" s="10" t="str">
        <f t="array" ref="O4521">IFERROR(XLOOKUP(G4521,'Tipo de Carga'!A:A,'Tipo de Carga'!C:C))</f>
        <v>Diesel</v>
      </c>
    </row>
    <row r="4522">
      <c r="A4522" s="16">
        <v>2090.0</v>
      </c>
      <c r="B4522" s="10" t="str">
        <f t="array" ref="B4522">IFERROR(XLOOKUP(A4522,'Asignacion Feb'!A:A,'Asignacion Feb'!C:C))</f>
        <v>MeLi Ded Puebla</v>
      </c>
      <c r="C4522" s="10" t="str">
        <f t="array" ref="C4522">IFERROR(XLOOKUP(A4522,'Asignacion Feb'!A:A,'Asignacion Feb'!B:B))</f>
        <v>EC-05</v>
      </c>
      <c r="D4522" s="28">
        <v>45701.0</v>
      </c>
      <c r="E4522" s="16" t="s">
        <v>28</v>
      </c>
      <c r="F4522" s="10" t="str">
        <f t="array" ref="F4522">IFERROR(XLOOKUP(E4522,Operadores!A:A,Operadores!B:B))</f>
        <v>CADEMM</v>
      </c>
      <c r="G4522" s="16" t="s">
        <v>77</v>
      </c>
      <c r="H4522" s="13">
        <v>19.63419</v>
      </c>
      <c r="I4522" s="18">
        <v>178.07</v>
      </c>
      <c r="J4522" s="15">
        <f t="shared" si="5"/>
        <v>3496.260213</v>
      </c>
      <c r="K4522" s="10" t="str">
        <f t="array" ref="K4522">IFERROR(XLOOKUP(G4522,'Tipo de Carga'!A:A,'Tipo de Carga'!B:B))</f>
        <v>Autoabasto</v>
      </c>
      <c r="L4522" s="10">
        <f t="shared" si="2"/>
        <v>7</v>
      </c>
      <c r="M4522" s="10">
        <f t="shared" si="3"/>
        <v>13</v>
      </c>
      <c r="N4522" s="10">
        <f t="shared" si="4"/>
        <v>2</v>
      </c>
      <c r="O4522" s="10" t="str">
        <f t="array" ref="O4522">IFERROR(XLOOKUP(G4522,'Tipo de Carga'!A:A,'Tipo de Carga'!C:C))</f>
        <v>Diesel</v>
      </c>
    </row>
    <row r="4523">
      <c r="A4523" s="16">
        <v>1903.0</v>
      </c>
      <c r="B4523" s="10" t="str">
        <f t="array" ref="B4523">IFERROR(XLOOKUP(A4523,'Asignacion Feb'!A:A,'Asignacion Feb'!C:C))</f>
        <v>Sayer Vuelteros</v>
      </c>
      <c r="C4523" s="10" t="str">
        <f t="array" ref="C4523">IFERROR(XLOOKUP(A4523,'Asignacion Feb'!A:A,'Asignacion Feb'!B:B))</f>
        <v>EC-04</v>
      </c>
      <c r="D4523" s="28">
        <v>45701.0</v>
      </c>
      <c r="E4523" s="16" t="s">
        <v>273</v>
      </c>
      <c r="F4523" s="10" t="str">
        <f t="array" ref="F4523">IFERROR(XLOOKUP(E4523,Operadores!A:A,Operadores!B:B))</f>
        <v>HEREM</v>
      </c>
      <c r="G4523" s="16" t="s">
        <v>77</v>
      </c>
      <c r="H4523" s="13">
        <v>19.63419</v>
      </c>
      <c r="I4523" s="18">
        <v>700.01</v>
      </c>
      <c r="J4523" s="15">
        <f t="shared" si="5"/>
        <v>13744.12934</v>
      </c>
      <c r="K4523" s="10" t="str">
        <f t="array" ref="K4523">IFERROR(XLOOKUP(G4523,'Tipo de Carga'!A:A,'Tipo de Carga'!B:B))</f>
        <v>Autoabasto</v>
      </c>
      <c r="L4523" s="10">
        <f t="shared" si="2"/>
        <v>7</v>
      </c>
      <c r="M4523" s="10">
        <f t="shared" si="3"/>
        <v>13</v>
      </c>
      <c r="N4523" s="10">
        <f t="shared" si="4"/>
        <v>2</v>
      </c>
      <c r="O4523" s="10" t="str">
        <f t="array" ref="O4523">IFERROR(XLOOKUP(G4523,'Tipo de Carga'!A:A,'Tipo de Carga'!C:C))</f>
        <v>Diesel</v>
      </c>
    </row>
    <row r="4524">
      <c r="A4524" s="16">
        <v>1969.0</v>
      </c>
      <c r="B4524" s="10" t="str">
        <f t="array" ref="B4524">IFERROR(XLOOKUP(A4524,'Asignacion Feb'!A:A,'Asignacion Feb'!C:C))</f>
        <v>Sayer Vuelteros</v>
      </c>
      <c r="C4524" s="10" t="str">
        <f t="array" ref="C4524">IFERROR(XLOOKUP(A4524,'Asignacion Feb'!A:A,'Asignacion Feb'!B:B))</f>
        <v>EC-04</v>
      </c>
      <c r="D4524" s="28">
        <v>45701.0</v>
      </c>
      <c r="E4524" s="16" t="s">
        <v>80</v>
      </c>
      <c r="F4524" s="10" t="str">
        <f t="array" ref="F4524">IFERROR(XLOOKUP(E4524,Operadores!A:A,Operadores!B:B))</f>
        <v>FIGMAR</v>
      </c>
      <c r="G4524" s="16" t="s">
        <v>77</v>
      </c>
      <c r="H4524" s="13">
        <v>19.63419</v>
      </c>
      <c r="I4524" s="18">
        <v>900.01</v>
      </c>
      <c r="J4524" s="15">
        <f t="shared" si="5"/>
        <v>17670.96734</v>
      </c>
      <c r="K4524" s="10" t="str">
        <f t="array" ref="K4524">IFERROR(XLOOKUP(G4524,'Tipo de Carga'!A:A,'Tipo de Carga'!B:B))</f>
        <v>Autoabasto</v>
      </c>
      <c r="L4524" s="10">
        <f t="shared" si="2"/>
        <v>7</v>
      </c>
      <c r="M4524" s="10">
        <f t="shared" si="3"/>
        <v>13</v>
      </c>
      <c r="N4524" s="10">
        <f t="shared" si="4"/>
        <v>2</v>
      </c>
      <c r="O4524" s="10" t="str">
        <f t="array" ref="O4524">IFERROR(XLOOKUP(G4524,'Tipo de Carga'!A:A,'Tipo de Carga'!C:C))</f>
        <v>Diesel</v>
      </c>
    </row>
    <row r="4525">
      <c r="A4525" s="16">
        <v>1975.0</v>
      </c>
      <c r="B4525" s="10" t="str">
        <f t="array" ref="B4525">IFERROR(XLOOKUP(A4525,'Asignacion Feb'!A:A,'Asignacion Feb'!C:C))</f>
        <v>Sayer Sencillo</v>
      </c>
      <c r="C4525" s="10" t="str">
        <f t="array" ref="C4525">IFERROR(XLOOKUP(A4525,'Asignacion Feb'!A:A,'Asignacion Feb'!B:B))</f>
        <v>EC-04</v>
      </c>
      <c r="D4525" s="28">
        <v>45701.0</v>
      </c>
      <c r="E4525" s="16" t="s">
        <v>247</v>
      </c>
      <c r="F4525" s="10" t="str">
        <f t="array" ref="F4525">IFERROR(XLOOKUP(E4525,Operadores!A:A,Operadores!B:B))</f>
        <v>SANMAN</v>
      </c>
      <c r="G4525" s="16" t="s">
        <v>77</v>
      </c>
      <c r="H4525" s="13">
        <v>19.63419</v>
      </c>
      <c r="I4525" s="18">
        <v>375.0</v>
      </c>
      <c r="J4525" s="15">
        <f t="shared" si="5"/>
        <v>7362.82125</v>
      </c>
      <c r="K4525" s="10" t="str">
        <f t="array" ref="K4525">IFERROR(XLOOKUP(G4525,'Tipo de Carga'!A:A,'Tipo de Carga'!B:B))</f>
        <v>Autoabasto</v>
      </c>
      <c r="L4525" s="10">
        <f t="shared" si="2"/>
        <v>7</v>
      </c>
      <c r="M4525" s="10">
        <f t="shared" si="3"/>
        <v>13</v>
      </c>
      <c r="N4525" s="10">
        <f t="shared" si="4"/>
        <v>2</v>
      </c>
      <c r="O4525" s="10" t="str">
        <f t="array" ref="O4525">IFERROR(XLOOKUP(G4525,'Tipo de Carga'!A:A,'Tipo de Carga'!C:C))</f>
        <v>Diesel</v>
      </c>
    </row>
    <row r="4526">
      <c r="A4526" s="16">
        <v>2074.0</v>
      </c>
      <c r="B4526" s="10" t="str">
        <f t="array" ref="B4526">IFERROR(XLOOKUP(A4526,'Asignacion Feb'!A:A,'Asignacion Feb'!C:C))</f>
        <v>Available EC-06</v>
      </c>
      <c r="C4526" s="10" t="str">
        <f t="array" ref="C4526">IFERROR(XLOOKUP(A4526,'Asignacion Feb'!A:A,'Asignacion Feb'!B:B))</f>
        <v>EC-06</v>
      </c>
      <c r="D4526" s="28">
        <v>45701.0</v>
      </c>
      <c r="E4526" s="16" t="s">
        <v>157</v>
      </c>
      <c r="F4526" s="10" t="str">
        <f t="array" ref="F4526">IFERROR(XLOOKUP(E4526,Operadores!A:A,Operadores!B:B))</f>
        <v>FLOJOS02</v>
      </c>
      <c r="G4526" s="16" t="s">
        <v>83</v>
      </c>
      <c r="H4526" s="13">
        <v>19.7204</v>
      </c>
      <c r="I4526" s="18">
        <v>327.9</v>
      </c>
      <c r="J4526" s="15">
        <f t="shared" si="5"/>
        <v>6466.31916</v>
      </c>
      <c r="K4526" s="10" t="str">
        <f t="array" ref="K4526">IFERROR(XLOOKUP(G4526,'Tipo de Carga'!A:A,'Tipo de Carga'!B:B))</f>
        <v>Autoabasto</v>
      </c>
      <c r="L4526" s="10">
        <f t="shared" si="2"/>
        <v>7</v>
      </c>
      <c r="M4526" s="10">
        <f t="shared" si="3"/>
        <v>13</v>
      </c>
      <c r="N4526" s="10">
        <f t="shared" si="4"/>
        <v>2</v>
      </c>
      <c r="O4526" s="10" t="str">
        <f t="array" ref="O4526">IFERROR(XLOOKUP(G4526,'Tipo de Carga'!A:A,'Tipo de Carga'!C:C))</f>
        <v>Diesel</v>
      </c>
    </row>
    <row r="4527">
      <c r="A4527" s="16">
        <v>2057.0</v>
      </c>
      <c r="B4527" s="10" t="str">
        <f t="array" ref="B4527">IFERROR(XLOOKUP(A4527,'Asignacion Feb'!A:A,'Asignacion Feb'!C:C))</f>
        <v>PISA Gdl</v>
      </c>
      <c r="C4527" s="10" t="str">
        <f t="array" ref="C4527">IFERROR(XLOOKUP(A4527,'Asignacion Feb'!A:A,'Asignacion Feb'!B:B))</f>
        <v>EC-06</v>
      </c>
      <c r="D4527" s="28">
        <v>45701.0</v>
      </c>
      <c r="E4527" s="16" t="s">
        <v>381</v>
      </c>
      <c r="F4527" s="10" t="str">
        <f t="array" ref="F4527">IFERROR(XLOOKUP(E4527,Operadores!A:A,Operadores!B:B))</f>
        <v>MORDAV</v>
      </c>
      <c r="G4527" s="16" t="s">
        <v>83</v>
      </c>
      <c r="H4527" s="13">
        <v>19.7204</v>
      </c>
      <c r="I4527" s="18">
        <v>515.02</v>
      </c>
      <c r="J4527" s="15">
        <f t="shared" si="5"/>
        <v>10156.40041</v>
      </c>
      <c r="K4527" s="10" t="str">
        <f t="array" ref="K4527">IFERROR(XLOOKUP(G4527,'Tipo de Carga'!A:A,'Tipo de Carga'!B:B))</f>
        <v>Autoabasto</v>
      </c>
      <c r="L4527" s="10">
        <f t="shared" si="2"/>
        <v>7</v>
      </c>
      <c r="M4527" s="10">
        <f t="shared" si="3"/>
        <v>13</v>
      </c>
      <c r="N4527" s="10">
        <f t="shared" si="4"/>
        <v>2</v>
      </c>
      <c r="O4527" s="10" t="str">
        <f t="array" ref="O4527">IFERROR(XLOOKUP(G4527,'Tipo de Carga'!A:A,'Tipo de Carga'!C:C))</f>
        <v>Diesel</v>
      </c>
    </row>
    <row r="4528">
      <c r="A4528" s="16">
        <v>2077.0</v>
      </c>
      <c r="B4528" s="10" t="str">
        <f t="array" ref="B4528">IFERROR(XLOOKUP(A4528,'Asignacion Feb'!A:A,'Asignacion Feb'!C:C))</f>
        <v>PISA Gdl</v>
      </c>
      <c r="C4528" s="10" t="str">
        <f t="array" ref="C4528">IFERROR(XLOOKUP(A4528,'Asignacion Feb'!A:A,'Asignacion Feb'!B:B))</f>
        <v>EC-06</v>
      </c>
      <c r="D4528" s="28">
        <v>45701.0</v>
      </c>
      <c r="E4528" s="16" t="s">
        <v>158</v>
      </c>
      <c r="F4528" s="10" t="str">
        <f t="array" ref="F4528">IFERROR(XLOOKUP(E4528,Operadores!A:A,Operadores!B:B))</f>
        <v>SANVIC01</v>
      </c>
      <c r="G4528" s="16" t="s">
        <v>83</v>
      </c>
      <c r="H4528" s="13">
        <v>19.7204</v>
      </c>
      <c r="I4528" s="18">
        <v>732.09</v>
      </c>
      <c r="J4528" s="15">
        <f t="shared" si="5"/>
        <v>14437.10764</v>
      </c>
      <c r="K4528" s="10" t="str">
        <f t="array" ref="K4528">IFERROR(XLOOKUP(G4528,'Tipo de Carga'!A:A,'Tipo de Carga'!B:B))</f>
        <v>Autoabasto</v>
      </c>
      <c r="L4528" s="10">
        <f t="shared" si="2"/>
        <v>7</v>
      </c>
      <c r="M4528" s="10">
        <f t="shared" si="3"/>
        <v>13</v>
      </c>
      <c r="N4528" s="10">
        <f t="shared" si="4"/>
        <v>2</v>
      </c>
      <c r="O4528" s="10" t="str">
        <f t="array" ref="O4528">IFERROR(XLOOKUP(G4528,'Tipo de Carga'!A:A,'Tipo de Carga'!C:C))</f>
        <v>Diesel</v>
      </c>
    </row>
    <row r="4529">
      <c r="A4529" s="16">
        <v>1879.0</v>
      </c>
      <c r="B4529" s="10" t="str">
        <f t="array" ref="B4529">IFERROR(XLOOKUP(A4529,'Asignacion Feb'!A:A,'Asignacion Feb'!C:C))</f>
        <v>Circuitos</v>
      </c>
      <c r="C4529" s="10" t="str">
        <f t="array" ref="C4529">IFERROR(XLOOKUP(A4529,'Asignacion Feb'!A:A,'Asignacion Feb'!B:B))</f>
        <v>EC-03</v>
      </c>
      <c r="D4529" s="28">
        <v>45701.0</v>
      </c>
      <c r="E4529" s="16" t="s">
        <v>132</v>
      </c>
      <c r="F4529" s="10" t="str">
        <f t="array" ref="F4529">IFERROR(XLOOKUP(E4529,Operadores!A:A,Operadores!B:B))</f>
        <v>ISLHI</v>
      </c>
      <c r="G4529" s="16" t="s">
        <v>83</v>
      </c>
      <c r="H4529" s="13">
        <v>19.7204</v>
      </c>
      <c r="I4529" s="18">
        <v>290.11</v>
      </c>
      <c r="J4529" s="15">
        <f t="shared" si="5"/>
        <v>5721.085244</v>
      </c>
      <c r="K4529" s="10" t="str">
        <f t="array" ref="K4529">IFERROR(XLOOKUP(G4529,'Tipo de Carga'!A:A,'Tipo de Carga'!B:B))</f>
        <v>Autoabasto</v>
      </c>
      <c r="L4529" s="10">
        <f t="shared" si="2"/>
        <v>7</v>
      </c>
      <c r="M4529" s="10">
        <f t="shared" si="3"/>
        <v>13</v>
      </c>
      <c r="N4529" s="10">
        <f t="shared" si="4"/>
        <v>2</v>
      </c>
      <c r="O4529" s="10" t="str">
        <f t="array" ref="O4529">IFERROR(XLOOKUP(G4529,'Tipo de Carga'!A:A,'Tipo de Carga'!C:C))</f>
        <v>Diesel</v>
      </c>
    </row>
    <row r="4530">
      <c r="A4530" s="16">
        <v>2084.0</v>
      </c>
      <c r="B4530" s="10" t="str">
        <f t="array" ref="B4530">IFERROR(XLOOKUP(A4530,'Asignacion Feb'!A:A,'Asignacion Feb'!C:C))</f>
        <v>PISA Gdl</v>
      </c>
      <c r="C4530" s="10" t="str">
        <f t="array" ref="C4530">IFERROR(XLOOKUP(A4530,'Asignacion Feb'!A:A,'Asignacion Feb'!B:B))</f>
        <v>EC-06</v>
      </c>
      <c r="D4530" s="28">
        <v>45701.0</v>
      </c>
      <c r="E4530" s="16" t="s">
        <v>216</v>
      </c>
      <c r="F4530" s="10" t="str">
        <f t="array" ref="F4530">IFERROR(XLOOKUP(E4530,Operadores!A:A,Operadores!B:B))</f>
        <v>LOPEDU</v>
      </c>
      <c r="G4530" s="16" t="s">
        <v>83</v>
      </c>
      <c r="H4530" s="13">
        <v>19.7204</v>
      </c>
      <c r="I4530" s="18">
        <v>450.06</v>
      </c>
      <c r="J4530" s="15">
        <f t="shared" si="5"/>
        <v>8875.363224</v>
      </c>
      <c r="K4530" s="10" t="str">
        <f t="array" ref="K4530">IFERROR(XLOOKUP(G4530,'Tipo de Carga'!A:A,'Tipo de Carga'!B:B))</f>
        <v>Autoabasto</v>
      </c>
      <c r="L4530" s="10">
        <f t="shared" si="2"/>
        <v>7</v>
      </c>
      <c r="M4530" s="10">
        <f t="shared" si="3"/>
        <v>13</v>
      </c>
      <c r="N4530" s="10">
        <f t="shared" si="4"/>
        <v>2</v>
      </c>
      <c r="O4530" s="10" t="str">
        <f t="array" ref="O4530">IFERROR(XLOOKUP(G4530,'Tipo de Carga'!A:A,'Tipo de Carga'!C:C))</f>
        <v>Diesel</v>
      </c>
    </row>
    <row r="4531">
      <c r="A4531" s="16">
        <v>1876.0</v>
      </c>
      <c r="B4531" s="10" t="str">
        <f t="array" ref="B4531">IFERROR(XLOOKUP(A4531,'Asignacion Feb'!A:A,'Asignacion Feb'!C:C))</f>
        <v>Circuitos</v>
      </c>
      <c r="C4531" s="10" t="str">
        <f t="array" ref="C4531">IFERROR(XLOOKUP(A4531,'Asignacion Feb'!A:A,'Asignacion Feb'!B:B))</f>
        <v>EC-03</v>
      </c>
      <c r="D4531" s="28">
        <v>45701.0</v>
      </c>
      <c r="E4531" s="16" t="s">
        <v>202</v>
      </c>
      <c r="F4531" s="10" t="str">
        <f t="array" ref="F4531">IFERROR(XLOOKUP(E4531,Operadores!A:A,Operadores!B:B))</f>
        <v>RUIFR</v>
      </c>
      <c r="G4531" s="16" t="s">
        <v>83</v>
      </c>
      <c r="H4531" s="13">
        <v>19.7204</v>
      </c>
      <c r="I4531" s="18">
        <v>300.38</v>
      </c>
      <c r="J4531" s="15">
        <f t="shared" si="5"/>
        <v>5923.613752</v>
      </c>
      <c r="K4531" s="10" t="str">
        <f t="array" ref="K4531">IFERROR(XLOOKUP(G4531,'Tipo de Carga'!A:A,'Tipo de Carga'!B:B))</f>
        <v>Autoabasto</v>
      </c>
      <c r="L4531" s="10">
        <f t="shared" si="2"/>
        <v>7</v>
      </c>
      <c r="M4531" s="10">
        <f t="shared" si="3"/>
        <v>13</v>
      </c>
      <c r="N4531" s="10">
        <f t="shared" si="4"/>
        <v>2</v>
      </c>
      <c r="O4531" s="10" t="str">
        <f t="array" ref="O4531">IFERROR(XLOOKUP(G4531,'Tipo de Carga'!A:A,'Tipo de Carga'!C:C))</f>
        <v>Diesel</v>
      </c>
    </row>
    <row r="4532">
      <c r="A4532" s="16">
        <v>2063.0</v>
      </c>
      <c r="B4532" s="10" t="str">
        <f t="array" ref="B4532">IFERROR(XLOOKUP(A4532,'Asignacion Feb'!A:A,'Asignacion Feb'!C:C))</f>
        <v>PISA Gdl</v>
      </c>
      <c r="C4532" s="10" t="str">
        <f t="array" ref="C4532">IFERROR(XLOOKUP(A4532,'Asignacion Feb'!A:A,'Asignacion Feb'!B:B))</f>
        <v>EC-06</v>
      </c>
      <c r="D4532" s="28">
        <v>45701.0</v>
      </c>
      <c r="E4532" s="16" t="s">
        <v>163</v>
      </c>
      <c r="F4532" s="10" t="str">
        <f t="array" ref="F4532">IFERROR(XLOOKUP(E4532,Operadores!A:A,Operadores!B:B))</f>
        <v>GOMLUI02</v>
      </c>
      <c r="G4532" s="16" t="s">
        <v>83</v>
      </c>
      <c r="H4532" s="13">
        <v>19.7204</v>
      </c>
      <c r="I4532" s="18">
        <v>622.83</v>
      </c>
      <c r="J4532" s="15">
        <f t="shared" si="5"/>
        <v>12282.45673</v>
      </c>
      <c r="K4532" s="10" t="str">
        <f t="array" ref="K4532">IFERROR(XLOOKUP(G4532,'Tipo de Carga'!A:A,'Tipo de Carga'!B:B))</f>
        <v>Autoabasto</v>
      </c>
      <c r="L4532" s="10">
        <f t="shared" si="2"/>
        <v>7</v>
      </c>
      <c r="M4532" s="10">
        <f t="shared" si="3"/>
        <v>13</v>
      </c>
      <c r="N4532" s="10">
        <f t="shared" si="4"/>
        <v>2</v>
      </c>
      <c r="O4532" s="10" t="str">
        <f t="array" ref="O4532">IFERROR(XLOOKUP(G4532,'Tipo de Carga'!A:A,'Tipo de Carga'!C:C))</f>
        <v>Diesel</v>
      </c>
    </row>
    <row r="4533">
      <c r="A4533" s="16">
        <v>2060.0</v>
      </c>
      <c r="B4533" s="10" t="str">
        <f t="array" ref="B4533">IFERROR(XLOOKUP(A4533,'Asignacion Feb'!A:A,'Asignacion Feb'!C:C))</f>
        <v>PISA Gdl</v>
      </c>
      <c r="C4533" s="10" t="str">
        <f t="array" ref="C4533">IFERROR(XLOOKUP(A4533,'Asignacion Feb'!A:A,'Asignacion Feb'!B:B))</f>
        <v>EC-06</v>
      </c>
      <c r="D4533" s="28">
        <v>45701.0</v>
      </c>
      <c r="E4533" s="16" t="s">
        <v>16</v>
      </c>
      <c r="F4533" s="10" t="str">
        <f t="array" ref="F4533">IFERROR(XLOOKUP(E4533,Operadores!A:A,Operadores!B:B))</f>
        <v>VALGUS</v>
      </c>
      <c r="G4533" s="16" t="s">
        <v>83</v>
      </c>
      <c r="H4533" s="13">
        <v>19.7204</v>
      </c>
      <c r="I4533" s="18">
        <v>180.89</v>
      </c>
      <c r="J4533" s="15">
        <f t="shared" si="5"/>
        <v>3567.223156</v>
      </c>
      <c r="K4533" s="10" t="str">
        <f t="array" ref="K4533">IFERROR(XLOOKUP(G4533,'Tipo de Carga'!A:A,'Tipo de Carga'!B:B))</f>
        <v>Autoabasto</v>
      </c>
      <c r="L4533" s="10">
        <f t="shared" si="2"/>
        <v>7</v>
      </c>
      <c r="M4533" s="10">
        <f t="shared" si="3"/>
        <v>13</v>
      </c>
      <c r="N4533" s="10">
        <f t="shared" si="4"/>
        <v>2</v>
      </c>
      <c r="O4533" s="10" t="str">
        <f t="array" ref="O4533">IFERROR(XLOOKUP(G4533,'Tipo de Carga'!A:A,'Tipo de Carga'!C:C))</f>
        <v>Diesel</v>
      </c>
    </row>
    <row r="4534">
      <c r="A4534" s="16">
        <v>1875.0</v>
      </c>
      <c r="B4534" s="10" t="str">
        <f t="array" ref="B4534">IFERROR(XLOOKUP(A4534,'Asignacion Feb'!A:A,'Asignacion Feb'!C:C))</f>
        <v>Circuitos</v>
      </c>
      <c r="C4534" s="10" t="str">
        <f t="array" ref="C4534">IFERROR(XLOOKUP(A4534,'Asignacion Feb'!A:A,'Asignacion Feb'!B:B))</f>
        <v>EC-03</v>
      </c>
      <c r="D4534" s="28">
        <v>45701.0</v>
      </c>
      <c r="E4534" s="16" t="s">
        <v>47</v>
      </c>
      <c r="F4534" s="10" t="str">
        <f t="array" ref="F4534">IFERROR(XLOOKUP(E4534,Operadores!A:A,Operadores!B:B))</f>
        <v>CARJOR</v>
      </c>
      <c r="G4534" s="16" t="s">
        <v>83</v>
      </c>
      <c r="H4534" s="13">
        <v>19.7204</v>
      </c>
      <c r="I4534" s="18">
        <v>847.06</v>
      </c>
      <c r="J4534" s="15">
        <f t="shared" si="5"/>
        <v>16704.36202</v>
      </c>
      <c r="K4534" s="10" t="str">
        <f t="array" ref="K4534">IFERROR(XLOOKUP(G4534,'Tipo de Carga'!A:A,'Tipo de Carga'!B:B))</f>
        <v>Autoabasto</v>
      </c>
      <c r="L4534" s="10">
        <f t="shared" si="2"/>
        <v>7</v>
      </c>
      <c r="M4534" s="10">
        <f t="shared" si="3"/>
        <v>13</v>
      </c>
      <c r="N4534" s="10">
        <f t="shared" si="4"/>
        <v>2</v>
      </c>
      <c r="O4534" s="10" t="str">
        <f t="array" ref="O4534">IFERROR(XLOOKUP(G4534,'Tipo de Carga'!A:A,'Tipo de Carga'!C:C))</f>
        <v>Diesel</v>
      </c>
    </row>
    <row r="4535">
      <c r="A4535" s="16">
        <v>1931.0</v>
      </c>
      <c r="B4535" s="10" t="str">
        <f t="array" ref="B4535">IFERROR(XLOOKUP(A4535,'Asignacion Feb'!A:A,'Asignacion Feb'!C:C))</f>
        <v>Circuitos</v>
      </c>
      <c r="C4535" s="10" t="str">
        <f t="array" ref="C4535">IFERROR(XLOOKUP(A4535,'Asignacion Feb'!A:A,'Asignacion Feb'!B:B))</f>
        <v>EC-03</v>
      </c>
      <c r="D4535" s="28">
        <v>45701.0</v>
      </c>
      <c r="E4535" s="16" t="s">
        <v>406</v>
      </c>
      <c r="F4535" s="10" t="str">
        <f t="array" ref="F4535">IFERROR(XLOOKUP(E4535,Operadores!A:A,Operadores!B:B))</f>
        <v>ESPIS</v>
      </c>
      <c r="G4535" s="16" t="s">
        <v>83</v>
      </c>
      <c r="H4535" s="13">
        <v>19.7204</v>
      </c>
      <c r="I4535" s="18">
        <v>360.34</v>
      </c>
      <c r="J4535" s="15">
        <f t="shared" si="5"/>
        <v>7106.048936</v>
      </c>
      <c r="K4535" s="10" t="str">
        <f t="array" ref="K4535">IFERROR(XLOOKUP(G4535,'Tipo de Carga'!A:A,'Tipo de Carga'!B:B))</f>
        <v>Autoabasto</v>
      </c>
      <c r="L4535" s="10">
        <f t="shared" si="2"/>
        <v>7</v>
      </c>
      <c r="M4535" s="10">
        <f t="shared" si="3"/>
        <v>13</v>
      </c>
      <c r="N4535" s="10">
        <f t="shared" si="4"/>
        <v>2</v>
      </c>
      <c r="O4535" s="10" t="str">
        <f t="array" ref="O4535">IFERROR(XLOOKUP(G4535,'Tipo de Carga'!A:A,'Tipo de Carga'!C:C))</f>
        <v>Diesel</v>
      </c>
    </row>
    <row r="4536">
      <c r="A4536" s="16">
        <v>1870.0</v>
      </c>
      <c r="B4536" s="10" t="str">
        <f t="array" ref="B4536">IFERROR(XLOOKUP(A4536,'Asignacion Feb'!A:A,'Asignacion Feb'!C:C))</f>
        <v>Circuitos</v>
      </c>
      <c r="C4536" s="10" t="str">
        <f t="array" ref="C4536">IFERROR(XLOOKUP(A4536,'Asignacion Feb'!A:A,'Asignacion Feb'!B:B))</f>
        <v>EC-03</v>
      </c>
      <c r="D4536" s="28">
        <v>45701.0</v>
      </c>
      <c r="E4536" s="16" t="s">
        <v>18</v>
      </c>
      <c r="F4536" s="10" t="str">
        <f t="array" ref="F4536">IFERROR(XLOOKUP(E4536,Operadores!A:A,Operadores!B:B))</f>
        <v>RIOFE</v>
      </c>
      <c r="G4536" s="16" t="s">
        <v>86</v>
      </c>
      <c r="H4536" s="13">
        <v>19.81523</v>
      </c>
      <c r="I4536" s="18">
        <v>740.02</v>
      </c>
      <c r="J4536" s="15">
        <f t="shared" si="5"/>
        <v>14663.6665</v>
      </c>
      <c r="K4536" s="10" t="str">
        <f t="array" ref="K4536">IFERROR(XLOOKUP(G4536,'Tipo de Carga'!A:A,'Tipo de Carga'!B:B))</f>
        <v>Autoabasto</v>
      </c>
      <c r="L4536" s="10">
        <f t="shared" si="2"/>
        <v>7</v>
      </c>
      <c r="M4536" s="10">
        <f t="shared" si="3"/>
        <v>13</v>
      </c>
      <c r="N4536" s="10">
        <f t="shared" si="4"/>
        <v>2</v>
      </c>
      <c r="O4536" s="10" t="str">
        <f t="array" ref="O4536">IFERROR(XLOOKUP(G4536,'Tipo de Carga'!A:A,'Tipo de Carga'!C:C))</f>
        <v>Diesel</v>
      </c>
    </row>
    <row r="4537">
      <c r="A4537" s="16">
        <v>1947.0</v>
      </c>
      <c r="B4537" s="10" t="str">
        <f t="array" ref="B4537">IFERROR(XLOOKUP(A4537,'Asignacion Feb'!A:A,'Asignacion Feb'!C:C))</f>
        <v>Circuitos</v>
      </c>
      <c r="C4537" s="10" t="str">
        <f t="array" ref="C4537">IFERROR(XLOOKUP(A4537,'Asignacion Feb'!A:A,'Asignacion Feb'!B:B))</f>
        <v>EC-03</v>
      </c>
      <c r="D4537" s="28">
        <v>45701.0</v>
      </c>
      <c r="E4537" s="16" t="s">
        <v>41</v>
      </c>
      <c r="F4537" s="10" t="str">
        <f t="array" ref="F4537">IFERROR(XLOOKUP(E4537,Operadores!A:A,Operadores!B:B))</f>
        <v>DAMOS</v>
      </c>
      <c r="G4537" s="16" t="s">
        <v>86</v>
      </c>
      <c r="H4537" s="13">
        <v>19.81523</v>
      </c>
      <c r="I4537" s="18">
        <v>340.36</v>
      </c>
      <c r="J4537" s="15">
        <f t="shared" si="5"/>
        <v>6744.311683</v>
      </c>
      <c r="K4537" s="10" t="str">
        <f t="array" ref="K4537">IFERROR(XLOOKUP(G4537,'Tipo de Carga'!A:A,'Tipo de Carga'!B:B))</f>
        <v>Autoabasto</v>
      </c>
      <c r="L4537" s="10">
        <f t="shared" si="2"/>
        <v>7</v>
      </c>
      <c r="M4537" s="10">
        <f t="shared" si="3"/>
        <v>13</v>
      </c>
      <c r="N4537" s="10">
        <f t="shared" si="4"/>
        <v>2</v>
      </c>
      <c r="O4537" s="10" t="str">
        <f t="array" ref="O4537">IFERROR(XLOOKUP(G4537,'Tipo de Carga'!A:A,'Tipo de Carga'!C:C))</f>
        <v>Diesel</v>
      </c>
    </row>
    <row r="4538">
      <c r="A4538" s="16">
        <v>2051.0</v>
      </c>
      <c r="B4538" s="10" t="str">
        <f t="array" ref="B4538">IFERROR(XLOOKUP(A4538,'Asignacion Feb'!A:A,'Asignacion Feb'!C:C))</f>
        <v>PISA Gdl</v>
      </c>
      <c r="C4538" s="10" t="str">
        <f t="array" ref="C4538">IFERROR(XLOOKUP(A4538,'Asignacion Feb'!A:A,'Asignacion Feb'!B:B))</f>
        <v>EC-06</v>
      </c>
      <c r="D4538" s="28">
        <v>45701.0</v>
      </c>
      <c r="E4538" s="16" t="s">
        <v>160</v>
      </c>
      <c r="F4538" s="10" t="str">
        <f t="array" ref="F4538">IFERROR(XLOOKUP(E4538,Operadores!A:A,Operadores!B:B))</f>
        <v>CARGUS</v>
      </c>
      <c r="G4538" s="16" t="s">
        <v>86</v>
      </c>
      <c r="H4538" s="13">
        <v>19.81523</v>
      </c>
      <c r="I4538" s="18">
        <v>693.27</v>
      </c>
      <c r="J4538" s="15">
        <f t="shared" si="5"/>
        <v>13737.3045</v>
      </c>
      <c r="K4538" s="10" t="str">
        <f t="array" ref="K4538">IFERROR(XLOOKUP(G4538,'Tipo de Carga'!A:A,'Tipo de Carga'!B:B))</f>
        <v>Autoabasto</v>
      </c>
      <c r="L4538" s="10">
        <f t="shared" si="2"/>
        <v>7</v>
      </c>
      <c r="M4538" s="10">
        <f t="shared" si="3"/>
        <v>13</v>
      </c>
      <c r="N4538" s="10">
        <f t="shared" si="4"/>
        <v>2</v>
      </c>
      <c r="O4538" s="10" t="str">
        <f t="array" ref="O4538">IFERROR(XLOOKUP(G4538,'Tipo de Carga'!A:A,'Tipo de Carga'!C:C))</f>
        <v>Diesel</v>
      </c>
    </row>
    <row r="4539">
      <c r="A4539" s="16">
        <v>2065.0</v>
      </c>
      <c r="B4539" s="10" t="str">
        <f t="array" ref="B4539">IFERROR(XLOOKUP(A4539,'Asignacion Feb'!A:A,'Asignacion Feb'!C:C))</f>
        <v>PISA Gdl</v>
      </c>
      <c r="C4539" s="10" t="str">
        <f t="array" ref="C4539">IFERROR(XLOOKUP(A4539,'Asignacion Feb'!A:A,'Asignacion Feb'!B:B))</f>
        <v>EC-06</v>
      </c>
      <c r="D4539" s="28">
        <v>45701.0</v>
      </c>
      <c r="E4539" s="16" t="s">
        <v>214</v>
      </c>
      <c r="F4539" s="10" t="str">
        <f t="array" ref="F4539">IFERROR(XLOOKUP(E4539,Operadores!A:A,Operadores!B:B))</f>
        <v>GOMIZT</v>
      </c>
      <c r="G4539" s="16" t="s">
        <v>86</v>
      </c>
      <c r="H4539" s="13">
        <v>19.81523</v>
      </c>
      <c r="I4539" s="18">
        <v>556.01</v>
      </c>
      <c r="J4539" s="15">
        <f t="shared" si="5"/>
        <v>11017.46603</v>
      </c>
      <c r="K4539" s="10" t="str">
        <f t="array" ref="K4539">IFERROR(XLOOKUP(G4539,'Tipo de Carga'!A:A,'Tipo de Carga'!B:B))</f>
        <v>Autoabasto</v>
      </c>
      <c r="L4539" s="10">
        <f t="shared" si="2"/>
        <v>7</v>
      </c>
      <c r="M4539" s="10">
        <f t="shared" si="3"/>
        <v>13</v>
      </c>
      <c r="N4539" s="10">
        <f t="shared" si="4"/>
        <v>2</v>
      </c>
      <c r="O4539" s="10" t="str">
        <f t="array" ref="O4539">IFERROR(XLOOKUP(G4539,'Tipo de Carga'!A:A,'Tipo de Carga'!C:C))</f>
        <v>Diesel</v>
      </c>
    </row>
    <row r="4540">
      <c r="A4540" s="16">
        <v>2056.0</v>
      </c>
      <c r="B4540" s="10" t="str">
        <f t="array" ref="B4540">IFERROR(XLOOKUP(A4540,'Asignacion Feb'!A:A,'Asignacion Feb'!C:C))</f>
        <v>PISA Gdl</v>
      </c>
      <c r="C4540" s="10" t="str">
        <f t="array" ref="C4540">IFERROR(XLOOKUP(A4540,'Asignacion Feb'!A:A,'Asignacion Feb'!B:B))</f>
        <v>EC-06</v>
      </c>
      <c r="D4540" s="28">
        <v>45701.0</v>
      </c>
      <c r="E4540" s="16" t="s">
        <v>336</v>
      </c>
      <c r="F4540" s="10" t="str">
        <f t="array" ref="F4540">IFERROR(XLOOKUP(E4540,Operadores!A:A,Operadores!B:B))</f>
        <v>AQUISA</v>
      </c>
      <c r="G4540" s="16" t="s">
        <v>86</v>
      </c>
      <c r="H4540" s="13">
        <v>19.81523</v>
      </c>
      <c r="I4540" s="18">
        <v>393.8</v>
      </c>
      <c r="J4540" s="15">
        <f t="shared" si="5"/>
        <v>7803.237574</v>
      </c>
      <c r="K4540" s="10" t="str">
        <f t="array" ref="K4540">IFERROR(XLOOKUP(G4540,'Tipo de Carga'!A:A,'Tipo de Carga'!B:B))</f>
        <v>Autoabasto</v>
      </c>
      <c r="L4540" s="10">
        <f t="shared" si="2"/>
        <v>7</v>
      </c>
      <c r="M4540" s="10">
        <f t="shared" si="3"/>
        <v>13</v>
      </c>
      <c r="N4540" s="10">
        <f t="shared" si="4"/>
        <v>2</v>
      </c>
      <c r="O4540" s="10" t="str">
        <f t="array" ref="O4540">IFERROR(XLOOKUP(G4540,'Tipo de Carga'!A:A,'Tipo de Carga'!C:C))</f>
        <v>Diesel</v>
      </c>
    </row>
    <row r="4541">
      <c r="A4541" s="16">
        <v>1948.0</v>
      </c>
      <c r="B4541" s="10" t="str">
        <f t="array" ref="B4541">IFERROR(XLOOKUP(A4541,'Asignacion Feb'!A:A,'Asignacion Feb'!C:C))</f>
        <v>Circuitos</v>
      </c>
      <c r="C4541" s="10" t="str">
        <f t="array" ref="C4541">IFERROR(XLOOKUP(A4541,'Asignacion Feb'!A:A,'Asignacion Feb'!B:B))</f>
        <v>EC-03</v>
      </c>
      <c r="D4541" s="28">
        <v>45701.0</v>
      </c>
      <c r="E4541" s="16" t="s">
        <v>81</v>
      </c>
      <c r="F4541" s="10" t="str">
        <f t="array" ref="F4541">IFERROR(XLOOKUP(E4541,Operadores!A:A,Operadores!B:B))</f>
        <v>MOREFR</v>
      </c>
      <c r="G4541" s="16" t="s">
        <v>86</v>
      </c>
      <c r="H4541" s="13">
        <v>19.81523</v>
      </c>
      <c r="I4541" s="18">
        <v>410.02</v>
      </c>
      <c r="J4541" s="15">
        <f t="shared" si="5"/>
        <v>8124.640605</v>
      </c>
      <c r="K4541" s="10" t="str">
        <f t="array" ref="K4541">IFERROR(XLOOKUP(G4541,'Tipo de Carga'!A:A,'Tipo de Carga'!B:B))</f>
        <v>Autoabasto</v>
      </c>
      <c r="L4541" s="10">
        <f t="shared" si="2"/>
        <v>7</v>
      </c>
      <c r="M4541" s="10">
        <f t="shared" si="3"/>
        <v>13</v>
      </c>
      <c r="N4541" s="10">
        <f t="shared" si="4"/>
        <v>2</v>
      </c>
      <c r="O4541" s="10" t="str">
        <f t="array" ref="O4541">IFERROR(XLOOKUP(G4541,'Tipo de Carga'!A:A,'Tipo de Carga'!C:C))</f>
        <v>Diesel</v>
      </c>
    </row>
    <row r="4542">
      <c r="A4542" s="16">
        <v>1934.0</v>
      </c>
      <c r="B4542" s="10" t="str">
        <f t="array" ref="B4542">IFERROR(XLOOKUP(A4542,'Asignacion Feb'!A:A,'Asignacion Feb'!C:C))</f>
        <v>Circuitos</v>
      </c>
      <c r="C4542" s="10" t="str">
        <f t="array" ref="C4542">IFERROR(XLOOKUP(A4542,'Asignacion Feb'!A:A,'Asignacion Feb'!B:B))</f>
        <v>EC-03</v>
      </c>
      <c r="D4542" s="28">
        <v>45701.0</v>
      </c>
      <c r="E4542" s="16" t="s">
        <v>298</v>
      </c>
      <c r="F4542" s="10" t="str">
        <f t="array" ref="F4542">IFERROR(XLOOKUP(E4542,Operadores!A:A,Operadores!B:B))</f>
        <v>AVIEN</v>
      </c>
      <c r="G4542" s="16" t="s">
        <v>33</v>
      </c>
      <c r="H4542" s="13">
        <v>19.29</v>
      </c>
      <c r="I4542" s="18">
        <v>420.14</v>
      </c>
      <c r="J4542" s="15">
        <f t="shared" si="5"/>
        <v>8104.5006</v>
      </c>
      <c r="K4542" s="10" t="str">
        <f t="array" ref="K4542">IFERROR(XLOOKUP(G4542,'Tipo de Carga'!A:A,'Tipo de Carga'!B:B))</f>
        <v>Autoabasto</v>
      </c>
      <c r="L4542" s="10">
        <f t="shared" si="2"/>
        <v>7</v>
      </c>
      <c r="M4542" s="10">
        <f t="shared" si="3"/>
        <v>13</v>
      </c>
      <c r="N4542" s="10">
        <f t="shared" si="4"/>
        <v>2</v>
      </c>
      <c r="O4542" s="10" t="str">
        <f t="array" ref="O4542">IFERROR(XLOOKUP(G4542,'Tipo de Carga'!A:A,'Tipo de Carga'!C:C))</f>
        <v>Diesel</v>
      </c>
    </row>
    <row r="4543">
      <c r="A4543" s="16">
        <v>2029.0</v>
      </c>
      <c r="B4543" s="10" t="str">
        <f t="array" ref="B4543">IFERROR(XLOOKUP(A4543,'Asignacion Feb'!A:A,'Asignacion Feb'!C:C))</f>
        <v>MeLi Dedicado Merida</v>
      </c>
      <c r="C4543" s="10" t="str">
        <f t="array" ref="C4543">IFERROR(XLOOKUP(A4543,'Asignacion Feb'!A:A,'Asignacion Feb'!B:B))</f>
        <v>EC-05</v>
      </c>
      <c r="D4543" s="28">
        <v>45701.0</v>
      </c>
      <c r="E4543" s="16" t="s">
        <v>40</v>
      </c>
      <c r="F4543" s="10" t="str">
        <f t="array" ref="F4543">IFERROR(XLOOKUP(E4543,Operadores!A:A,Operadores!B:B))</f>
        <v>LUNADO</v>
      </c>
      <c r="G4543" s="16" t="s">
        <v>39</v>
      </c>
      <c r="H4543" s="13">
        <v>20.4273</v>
      </c>
      <c r="I4543" s="18">
        <v>246.65</v>
      </c>
      <c r="J4543" s="15">
        <f t="shared" si="5"/>
        <v>5038.393545</v>
      </c>
      <c r="K4543" s="10" t="str">
        <f t="array" ref="K4543">IFERROR(XLOOKUP(G4543,'Tipo de Carga'!A:A,'Tipo de Carga'!B:B))</f>
        <v>Autoabasto</v>
      </c>
      <c r="L4543" s="10">
        <f t="shared" si="2"/>
        <v>7</v>
      </c>
      <c r="M4543" s="10">
        <f t="shared" si="3"/>
        <v>13</v>
      </c>
      <c r="N4543" s="10">
        <f t="shared" si="4"/>
        <v>2</v>
      </c>
      <c r="O4543" s="10" t="str">
        <f t="array" ref="O4543">IFERROR(XLOOKUP(G4543,'Tipo de Carga'!A:A,'Tipo de Carga'!C:C))</f>
        <v>Diesel</v>
      </c>
    </row>
    <row r="4544">
      <c r="A4544" s="16">
        <v>2008.0</v>
      </c>
      <c r="B4544" s="10" t="str">
        <f t="array" ref="B4544">IFERROR(XLOOKUP(A4544,'Asignacion Feb'!A:A,'Asignacion Feb'!C:C))</f>
        <v>MeLi Dedicado Merida</v>
      </c>
      <c r="C4544" s="10" t="str">
        <f t="array" ref="C4544">IFERROR(XLOOKUP(A4544,'Asignacion Feb'!A:A,'Asignacion Feb'!B:B))</f>
        <v>EC-05</v>
      </c>
      <c r="D4544" s="28">
        <v>45701.0</v>
      </c>
      <c r="E4544" s="16" t="s">
        <v>394</v>
      </c>
      <c r="F4544" s="10" t="str">
        <f t="array" ref="F4544">IFERROR(XLOOKUP(E4544,Operadores!A:A,Operadores!B:B))</f>
        <v>CADCAR</v>
      </c>
      <c r="G4544" s="16" t="s">
        <v>39</v>
      </c>
      <c r="H4544" s="13">
        <v>20.4273</v>
      </c>
      <c r="I4544" s="18">
        <v>240.28</v>
      </c>
      <c r="J4544" s="15">
        <f t="shared" si="5"/>
        <v>4908.271644</v>
      </c>
      <c r="K4544" s="10" t="str">
        <f t="array" ref="K4544">IFERROR(XLOOKUP(G4544,'Tipo de Carga'!A:A,'Tipo de Carga'!B:B))</f>
        <v>Autoabasto</v>
      </c>
      <c r="L4544" s="10">
        <f t="shared" si="2"/>
        <v>7</v>
      </c>
      <c r="M4544" s="10">
        <f t="shared" si="3"/>
        <v>13</v>
      </c>
      <c r="N4544" s="10">
        <f t="shared" si="4"/>
        <v>2</v>
      </c>
      <c r="O4544" s="10" t="str">
        <f t="array" ref="O4544">IFERROR(XLOOKUP(G4544,'Tipo de Carga'!A:A,'Tipo de Carga'!C:C))</f>
        <v>Diesel</v>
      </c>
    </row>
    <row r="4545">
      <c r="A4545" s="16">
        <v>1730.0</v>
      </c>
      <c r="B4545" s="10" t="str">
        <f t="array" ref="B4545">IFERROR(XLOOKUP(A4545,'Asignacion Feb'!A:A,'Asignacion Feb'!C:C))</f>
        <v>Wm Full</v>
      </c>
      <c r="C4545" s="10" t="str">
        <f t="array" ref="C4545">IFERROR(XLOOKUP(A4545,'Asignacion Feb'!A:A,'Asignacion Feb'!B:B))</f>
        <v>EC-08</v>
      </c>
      <c r="D4545" s="28">
        <v>45701.0</v>
      </c>
      <c r="E4545" s="16" t="s">
        <v>219</v>
      </c>
      <c r="F4545" s="10" t="str">
        <f t="array" ref="F4545">IFERROR(XLOOKUP(E4545,Operadores!A:A,Operadores!B:B))</f>
        <v>LOPERI</v>
      </c>
      <c r="G4545" s="16" t="s">
        <v>39</v>
      </c>
      <c r="H4545" s="13">
        <v>20.4273</v>
      </c>
      <c r="I4545" s="18">
        <v>444.0</v>
      </c>
      <c r="J4545" s="15">
        <f t="shared" si="5"/>
        <v>9069.7212</v>
      </c>
      <c r="K4545" s="10" t="str">
        <f t="array" ref="K4545">IFERROR(XLOOKUP(G4545,'Tipo de Carga'!A:A,'Tipo de Carga'!B:B))</f>
        <v>Autoabasto</v>
      </c>
      <c r="L4545" s="10">
        <f t="shared" si="2"/>
        <v>7</v>
      </c>
      <c r="M4545" s="10">
        <f t="shared" si="3"/>
        <v>13</v>
      </c>
      <c r="N4545" s="10">
        <f t="shared" si="4"/>
        <v>2</v>
      </c>
      <c r="O4545" s="10" t="str">
        <f t="array" ref="O4545">IFERROR(XLOOKUP(G4545,'Tipo de Carga'!A:A,'Tipo de Carga'!C:C))</f>
        <v>Diesel</v>
      </c>
    </row>
    <row r="4546">
      <c r="A4546" s="16">
        <v>2024.0</v>
      </c>
      <c r="B4546" s="10" t="str">
        <f t="array" ref="B4546">IFERROR(XLOOKUP(A4546,'Asignacion Feb'!A:A,'Asignacion Feb'!C:C))</f>
        <v>MeLi Dedicado Merida</v>
      </c>
      <c r="C4546" s="10" t="str">
        <f t="array" ref="C4546">IFERROR(XLOOKUP(A4546,'Asignacion Feb'!A:A,'Asignacion Feb'!B:B))</f>
        <v>EC-05</v>
      </c>
      <c r="D4546" s="28">
        <v>45701.0</v>
      </c>
      <c r="E4546" s="16" t="s">
        <v>113</v>
      </c>
      <c r="F4546" s="10" t="str">
        <f t="array" ref="F4546">IFERROR(XLOOKUP(E4546,Operadores!A:A,Operadores!B:B))</f>
        <v>DELJOS01</v>
      </c>
      <c r="G4546" s="16" t="s">
        <v>39</v>
      </c>
      <c r="H4546" s="13">
        <v>20.4273</v>
      </c>
      <c r="I4546" s="18">
        <v>245.02</v>
      </c>
      <c r="J4546" s="15">
        <f t="shared" si="5"/>
        <v>5005.097046</v>
      </c>
      <c r="K4546" s="10" t="str">
        <f t="array" ref="K4546">IFERROR(XLOOKUP(G4546,'Tipo de Carga'!A:A,'Tipo de Carga'!B:B))</f>
        <v>Autoabasto</v>
      </c>
      <c r="L4546" s="10">
        <f t="shared" si="2"/>
        <v>7</v>
      </c>
      <c r="M4546" s="10">
        <f t="shared" si="3"/>
        <v>13</v>
      </c>
      <c r="N4546" s="10">
        <f t="shared" si="4"/>
        <v>2</v>
      </c>
      <c r="O4546" s="10" t="str">
        <f t="array" ref="O4546">IFERROR(XLOOKUP(G4546,'Tipo de Carga'!A:A,'Tipo de Carga'!C:C))</f>
        <v>Diesel</v>
      </c>
    </row>
    <row r="4547">
      <c r="A4547" s="16">
        <v>1715.0</v>
      </c>
      <c r="B4547" s="10" t="str">
        <f t="array" ref="B4547">IFERROR(XLOOKUP(A4547,'Asignacion Feb'!A:A,'Asignacion Feb'!C:C))</f>
        <v>Wm Full</v>
      </c>
      <c r="C4547" s="10" t="str">
        <f t="array" ref="C4547">IFERROR(XLOOKUP(A4547,'Asignacion Feb'!A:A,'Asignacion Feb'!B:B))</f>
        <v>EC-08</v>
      </c>
      <c r="D4547" s="28">
        <v>45701.0</v>
      </c>
      <c r="E4547" s="16" t="s">
        <v>96</v>
      </c>
      <c r="F4547" s="10" t="str">
        <f t="array" ref="F4547">IFERROR(XLOOKUP(E4547,Operadores!A:A,Operadores!B:B))</f>
        <v>LEOJAI</v>
      </c>
      <c r="G4547" s="16" t="s">
        <v>39</v>
      </c>
      <c r="H4547" s="13">
        <v>20.4273</v>
      </c>
      <c r="I4547" s="18">
        <v>382.95</v>
      </c>
      <c r="J4547" s="15">
        <f t="shared" si="5"/>
        <v>7822.634535</v>
      </c>
      <c r="K4547" s="10" t="str">
        <f t="array" ref="K4547">IFERROR(XLOOKUP(G4547,'Tipo de Carga'!A:A,'Tipo de Carga'!B:B))</f>
        <v>Autoabasto</v>
      </c>
      <c r="L4547" s="10">
        <f t="shared" si="2"/>
        <v>7</v>
      </c>
      <c r="M4547" s="10">
        <f t="shared" si="3"/>
        <v>13</v>
      </c>
      <c r="N4547" s="10">
        <f t="shared" si="4"/>
        <v>2</v>
      </c>
      <c r="O4547" s="10" t="str">
        <f t="array" ref="O4547">IFERROR(XLOOKUP(G4547,'Tipo de Carga'!A:A,'Tipo de Carga'!C:C))</f>
        <v>Diesel</v>
      </c>
    </row>
    <row r="4548">
      <c r="A4548" s="16">
        <v>1818.0</v>
      </c>
      <c r="B4548" s="10" t="str">
        <f t="array" ref="B4548">IFERROR(XLOOKUP(A4548,'Asignacion Feb'!A:A,'Asignacion Feb'!C:C))</f>
        <v>Wm Full</v>
      </c>
      <c r="C4548" s="10" t="str">
        <f t="array" ref="C4548">IFERROR(XLOOKUP(A4548,'Asignacion Feb'!A:A,'Asignacion Feb'!B:B))</f>
        <v>EC-08</v>
      </c>
      <c r="D4548" s="28">
        <v>45701.0</v>
      </c>
      <c r="E4548" s="16" t="s">
        <v>176</v>
      </c>
      <c r="F4548" s="10" t="str">
        <f t="array" ref="F4548">IFERROR(XLOOKUP(E4548,Operadores!A:A,Operadores!B:B))</f>
        <v>HEROCT</v>
      </c>
      <c r="G4548" s="16" t="s">
        <v>39</v>
      </c>
      <c r="H4548" s="13">
        <v>20.4273</v>
      </c>
      <c r="I4548" s="18">
        <v>425.83</v>
      </c>
      <c r="J4548" s="15">
        <f t="shared" si="5"/>
        <v>8698.557159</v>
      </c>
      <c r="K4548" s="10" t="str">
        <f t="array" ref="K4548">IFERROR(XLOOKUP(G4548,'Tipo de Carga'!A:A,'Tipo de Carga'!B:B))</f>
        <v>Autoabasto</v>
      </c>
      <c r="L4548" s="10">
        <f t="shared" si="2"/>
        <v>7</v>
      </c>
      <c r="M4548" s="10">
        <f t="shared" si="3"/>
        <v>13</v>
      </c>
      <c r="N4548" s="10">
        <f t="shared" si="4"/>
        <v>2</v>
      </c>
      <c r="O4548" s="10" t="str">
        <f t="array" ref="O4548">IFERROR(XLOOKUP(G4548,'Tipo de Carga'!A:A,'Tipo de Carga'!C:C))</f>
        <v>Diesel</v>
      </c>
    </row>
    <row r="4549">
      <c r="A4549" s="16">
        <v>1753.0</v>
      </c>
      <c r="B4549" s="10" t="str">
        <f t="array" ref="B4549">IFERROR(XLOOKUP(A4549,'Asignacion Feb'!A:A,'Asignacion Feb'!C:C))</f>
        <v>Wm Full</v>
      </c>
      <c r="C4549" s="10" t="str">
        <f t="array" ref="C4549">IFERROR(XLOOKUP(A4549,'Asignacion Feb'!A:A,'Asignacion Feb'!B:B))</f>
        <v>EC-08</v>
      </c>
      <c r="D4549" s="28">
        <v>45701.0</v>
      </c>
      <c r="E4549" s="16" t="s">
        <v>221</v>
      </c>
      <c r="F4549" s="10" t="str">
        <f t="array" ref="F4549">IFERROR(XLOOKUP(E4549,Operadores!A:A,Operadores!B:B))</f>
        <v>ALVGAB</v>
      </c>
      <c r="G4549" s="16" t="s">
        <v>39</v>
      </c>
      <c r="H4549" s="13">
        <v>20.4273</v>
      </c>
      <c r="I4549" s="18">
        <v>390.05</v>
      </c>
      <c r="J4549" s="15">
        <f t="shared" si="5"/>
        <v>7967.668365</v>
      </c>
      <c r="K4549" s="10" t="str">
        <f t="array" ref="K4549">IFERROR(XLOOKUP(G4549,'Tipo de Carga'!A:A,'Tipo de Carga'!B:B))</f>
        <v>Autoabasto</v>
      </c>
      <c r="L4549" s="10">
        <f t="shared" si="2"/>
        <v>7</v>
      </c>
      <c r="M4549" s="10">
        <f t="shared" si="3"/>
        <v>13</v>
      </c>
      <c r="N4549" s="10">
        <f t="shared" si="4"/>
        <v>2</v>
      </c>
      <c r="O4549" s="10" t="str">
        <f t="array" ref="O4549">IFERROR(XLOOKUP(G4549,'Tipo de Carga'!A:A,'Tipo de Carga'!C:C))</f>
        <v>Diesel</v>
      </c>
    </row>
    <row r="4550">
      <c r="A4550" s="16">
        <v>1819.0</v>
      </c>
      <c r="B4550" s="10" t="str">
        <f t="array" ref="B4550">IFERROR(XLOOKUP(A4550,'Asignacion Feb'!A:A,'Asignacion Feb'!C:C))</f>
        <v>Wm Full</v>
      </c>
      <c r="C4550" s="10" t="str">
        <f t="array" ref="C4550">IFERROR(XLOOKUP(A4550,'Asignacion Feb'!A:A,'Asignacion Feb'!B:B))</f>
        <v>EC-08</v>
      </c>
      <c r="D4550" s="28">
        <v>45701.0</v>
      </c>
      <c r="E4550" s="16" t="s">
        <v>432</v>
      </c>
      <c r="F4550" s="10" t="str">
        <f t="array" ref="F4550">IFERROR(XLOOKUP(E4550,Operadores!A:A,Operadores!B:B))</f>
        <v>VAZISA</v>
      </c>
      <c r="G4550" s="16" t="s">
        <v>39</v>
      </c>
      <c r="H4550" s="13">
        <v>20.4273</v>
      </c>
      <c r="I4550" s="18">
        <v>340.1</v>
      </c>
      <c r="J4550" s="15">
        <f t="shared" si="5"/>
        <v>6947.32473</v>
      </c>
      <c r="K4550" s="10" t="str">
        <f t="array" ref="K4550">IFERROR(XLOOKUP(G4550,'Tipo de Carga'!A:A,'Tipo de Carga'!B:B))</f>
        <v>Autoabasto</v>
      </c>
      <c r="L4550" s="10">
        <f t="shared" si="2"/>
        <v>7</v>
      </c>
      <c r="M4550" s="10">
        <f t="shared" si="3"/>
        <v>13</v>
      </c>
      <c r="N4550" s="10">
        <f t="shared" si="4"/>
        <v>2</v>
      </c>
      <c r="O4550" s="10" t="str">
        <f t="array" ref="O4550">IFERROR(XLOOKUP(G4550,'Tipo de Carga'!A:A,'Tipo de Carga'!C:C))</f>
        <v>Diesel</v>
      </c>
    </row>
    <row r="4551">
      <c r="A4551" s="16">
        <v>1887.0</v>
      </c>
      <c r="B4551" s="10" t="str">
        <f t="array" ref="B4551">IFERROR(XLOOKUP(A4551,'Asignacion Feb'!A:A,'Asignacion Feb'!C:C))</f>
        <v>Circuitos</v>
      </c>
      <c r="C4551" s="10" t="str">
        <f t="array" ref="C4551">IFERROR(XLOOKUP(A4551,'Asignacion Feb'!A:A,'Asignacion Feb'!B:B))</f>
        <v>EC-03</v>
      </c>
      <c r="D4551" s="28">
        <v>45701.0</v>
      </c>
      <c r="E4551" s="16" t="s">
        <v>375</v>
      </c>
      <c r="F4551" s="10" t="str">
        <f t="array" ref="F4551">IFERROR(XLOOKUP(E4551,Operadores!A:A,Operadores!B:B))</f>
        <v>NARCA</v>
      </c>
      <c r="G4551" s="16" t="s">
        <v>39</v>
      </c>
      <c r="H4551" s="13">
        <v>20.4273</v>
      </c>
      <c r="I4551" s="18">
        <v>315.0</v>
      </c>
      <c r="J4551" s="15">
        <f t="shared" si="5"/>
        <v>6434.5995</v>
      </c>
      <c r="K4551" s="10" t="str">
        <f t="array" ref="K4551">IFERROR(XLOOKUP(G4551,'Tipo de Carga'!A:A,'Tipo de Carga'!B:B))</f>
        <v>Autoabasto</v>
      </c>
      <c r="L4551" s="10">
        <f t="shared" si="2"/>
        <v>7</v>
      </c>
      <c r="M4551" s="10">
        <f t="shared" si="3"/>
        <v>13</v>
      </c>
      <c r="N4551" s="10">
        <f t="shared" si="4"/>
        <v>2</v>
      </c>
      <c r="O4551" s="10" t="str">
        <f t="array" ref="O4551">IFERROR(XLOOKUP(G4551,'Tipo de Carga'!A:A,'Tipo de Carga'!C:C))</f>
        <v>Diesel</v>
      </c>
    </row>
    <row r="4552">
      <c r="A4552" s="16">
        <v>1813.0</v>
      </c>
      <c r="B4552" s="10" t="str">
        <f t="array" ref="B4552">IFERROR(XLOOKUP(A4552,'Asignacion Feb'!A:A,'Asignacion Feb'!C:C))</f>
        <v>Wm Full</v>
      </c>
      <c r="C4552" s="10" t="str">
        <f t="array" ref="C4552">IFERROR(XLOOKUP(A4552,'Asignacion Feb'!A:A,'Asignacion Feb'!B:B))</f>
        <v>EC-08</v>
      </c>
      <c r="D4552" s="28">
        <v>45701.0</v>
      </c>
      <c r="E4552" s="16" t="s">
        <v>100</v>
      </c>
      <c r="F4552" s="10" t="str">
        <f t="array" ref="F4552">IFERROR(XLOOKUP(E4552,Operadores!A:A,Operadores!B:B))</f>
        <v>ALFEDI</v>
      </c>
      <c r="G4552" s="16" t="s">
        <v>39</v>
      </c>
      <c r="H4552" s="13">
        <v>20.4273</v>
      </c>
      <c r="I4552" s="18">
        <v>347.03</v>
      </c>
      <c r="J4552" s="15">
        <f t="shared" si="5"/>
        <v>7088.885919</v>
      </c>
      <c r="K4552" s="10" t="str">
        <f t="array" ref="K4552">IFERROR(XLOOKUP(G4552,'Tipo de Carga'!A:A,'Tipo de Carga'!B:B))</f>
        <v>Autoabasto</v>
      </c>
      <c r="L4552" s="10">
        <f t="shared" si="2"/>
        <v>7</v>
      </c>
      <c r="M4552" s="10">
        <f t="shared" si="3"/>
        <v>13</v>
      </c>
      <c r="N4552" s="10">
        <f t="shared" si="4"/>
        <v>2</v>
      </c>
      <c r="O4552" s="10" t="str">
        <f t="array" ref="O4552">IFERROR(XLOOKUP(G4552,'Tipo de Carga'!A:A,'Tipo de Carga'!C:C))</f>
        <v>Diesel</v>
      </c>
    </row>
    <row r="4553">
      <c r="A4553" s="16">
        <v>2015.0</v>
      </c>
      <c r="B4553" s="10" t="str">
        <f t="array" ref="B4553">IFERROR(XLOOKUP(A4553,'Asignacion Feb'!A:A,'Asignacion Feb'!C:C))</f>
        <v>MeLi asignado SD</v>
      </c>
      <c r="C4553" s="10" t="str">
        <f t="array" ref="C4553">IFERROR(XLOOKUP(A4553,'Asignacion Feb'!A:A,'Asignacion Feb'!B:B))</f>
        <v>EC-05</v>
      </c>
      <c r="D4553" s="28">
        <v>45701.0</v>
      </c>
      <c r="E4553" s="16" t="s">
        <v>174</v>
      </c>
      <c r="F4553" s="10" t="str">
        <f t="array" ref="F4553">IFERROR(XLOOKUP(E4553,Operadores!A:A,Operadores!B:B))</f>
        <v>BENOSC</v>
      </c>
      <c r="G4553" s="16" t="s">
        <v>39</v>
      </c>
      <c r="H4553" s="13">
        <v>20.4273</v>
      </c>
      <c r="I4553" s="18">
        <v>472.72</v>
      </c>
      <c r="J4553" s="15">
        <f t="shared" si="5"/>
        <v>9656.393256</v>
      </c>
      <c r="K4553" s="10" t="str">
        <f t="array" ref="K4553">IFERROR(XLOOKUP(G4553,'Tipo de Carga'!A:A,'Tipo de Carga'!B:B))</f>
        <v>Autoabasto</v>
      </c>
      <c r="L4553" s="10">
        <f t="shared" si="2"/>
        <v>7</v>
      </c>
      <c r="M4553" s="10">
        <f t="shared" si="3"/>
        <v>13</v>
      </c>
      <c r="N4553" s="10">
        <f t="shared" si="4"/>
        <v>2</v>
      </c>
      <c r="O4553" s="10" t="str">
        <f t="array" ref="O4553">IFERROR(XLOOKUP(G4553,'Tipo de Carga'!A:A,'Tipo de Carga'!C:C))</f>
        <v>Diesel</v>
      </c>
    </row>
    <row r="4554">
      <c r="A4554" s="16">
        <v>2018.0</v>
      </c>
      <c r="B4554" s="10" t="str">
        <f t="array" ref="B4554">IFERROR(XLOOKUP(A4554,'Asignacion Feb'!A:A,'Asignacion Feb'!C:C))</f>
        <v>MeLi Dedicado Merida</v>
      </c>
      <c r="C4554" s="10" t="str">
        <f t="array" ref="C4554">IFERROR(XLOOKUP(A4554,'Asignacion Feb'!A:A,'Asignacion Feb'!B:B))</f>
        <v>EC-05</v>
      </c>
      <c r="D4554" s="28">
        <v>45701.0</v>
      </c>
      <c r="E4554" s="16" t="s">
        <v>205</v>
      </c>
      <c r="F4554" s="10" t="str">
        <f t="array" ref="F4554">IFERROR(XLOOKUP(E4554,Operadores!A:A,Operadores!B:B))</f>
        <v>MACFRA</v>
      </c>
      <c r="G4554" s="16" t="s">
        <v>39</v>
      </c>
      <c r="H4554" s="13">
        <v>20.4273</v>
      </c>
      <c r="I4554" s="18">
        <v>241.41</v>
      </c>
      <c r="J4554" s="15">
        <f t="shared" si="5"/>
        <v>4931.354493</v>
      </c>
      <c r="K4554" s="10" t="str">
        <f t="array" ref="K4554">IFERROR(XLOOKUP(G4554,'Tipo de Carga'!A:A,'Tipo de Carga'!B:B))</f>
        <v>Autoabasto</v>
      </c>
      <c r="L4554" s="10">
        <f t="shared" si="2"/>
        <v>7</v>
      </c>
      <c r="M4554" s="10">
        <f t="shared" si="3"/>
        <v>13</v>
      </c>
      <c r="N4554" s="10">
        <f t="shared" si="4"/>
        <v>2</v>
      </c>
      <c r="O4554" s="10" t="str">
        <f t="array" ref="O4554">IFERROR(XLOOKUP(G4554,'Tipo de Carga'!A:A,'Tipo de Carga'!C:C))</f>
        <v>Diesel</v>
      </c>
    </row>
    <row r="4555">
      <c r="A4555" s="16">
        <v>2021.0</v>
      </c>
      <c r="B4555" s="10" t="str">
        <f t="array" ref="B4555">IFERROR(XLOOKUP(A4555,'Asignacion Feb'!A:A,'Asignacion Feb'!C:C))</f>
        <v>MeLi Dedicado Merida</v>
      </c>
      <c r="C4555" s="10" t="str">
        <f t="array" ref="C4555">IFERROR(XLOOKUP(A4555,'Asignacion Feb'!A:A,'Asignacion Feb'!B:B))</f>
        <v>EC-05</v>
      </c>
      <c r="D4555" s="28">
        <v>45701.0</v>
      </c>
      <c r="E4555" s="16" t="s">
        <v>179</v>
      </c>
      <c r="F4555" s="10" t="str">
        <f t="array" ref="F4555">IFERROR(XLOOKUP(E4555,Operadores!A:A,Operadores!B:B))</f>
        <v>GUTIRV</v>
      </c>
      <c r="G4555" s="16" t="s">
        <v>39</v>
      </c>
      <c r="H4555" s="13">
        <v>20.4273</v>
      </c>
      <c r="I4555" s="18">
        <v>340.04</v>
      </c>
      <c r="J4555" s="15">
        <f t="shared" si="5"/>
        <v>6946.099092</v>
      </c>
      <c r="K4555" s="10" t="str">
        <f t="array" ref="K4555">IFERROR(XLOOKUP(G4555,'Tipo de Carga'!A:A,'Tipo de Carga'!B:B))</f>
        <v>Autoabasto</v>
      </c>
      <c r="L4555" s="10">
        <f t="shared" si="2"/>
        <v>7</v>
      </c>
      <c r="M4555" s="10">
        <f t="shared" si="3"/>
        <v>13</v>
      </c>
      <c r="N4555" s="10">
        <f t="shared" si="4"/>
        <v>2</v>
      </c>
      <c r="O4555" s="10" t="str">
        <f t="array" ref="O4555">IFERROR(XLOOKUP(G4555,'Tipo de Carga'!A:A,'Tipo de Carga'!C:C))</f>
        <v>Diesel</v>
      </c>
    </row>
    <row r="4556">
      <c r="A4556" s="16">
        <v>1893.0</v>
      </c>
      <c r="B4556" s="10" t="str">
        <f t="array" ref="B4556">IFERROR(XLOOKUP(A4556,'Asignacion Feb'!A:A,'Asignacion Feb'!C:C))</f>
        <v>Full Liver</v>
      </c>
      <c r="C4556" s="10" t="str">
        <f t="array" ref="C4556">IFERROR(XLOOKUP(A4556,'Asignacion Feb'!A:A,'Asignacion Feb'!B:B))</f>
        <v>EC-01</v>
      </c>
      <c r="D4556" s="28">
        <v>45701.0</v>
      </c>
      <c r="E4556" s="16" t="s">
        <v>63</v>
      </c>
      <c r="F4556" s="10" t="str">
        <f t="array" ref="F4556">IFERROR(XLOOKUP(E4556,Operadores!A:A,Operadores!B:B))</f>
        <v>MARFRA</v>
      </c>
      <c r="G4556" s="16" t="s">
        <v>39</v>
      </c>
      <c r="H4556" s="13">
        <v>20.4273</v>
      </c>
      <c r="I4556" s="18">
        <v>306.29</v>
      </c>
      <c r="J4556" s="15">
        <f t="shared" si="5"/>
        <v>6256.677717</v>
      </c>
      <c r="K4556" s="10" t="str">
        <f t="array" ref="K4556">IFERROR(XLOOKUP(G4556,'Tipo de Carga'!A:A,'Tipo de Carga'!B:B))</f>
        <v>Autoabasto</v>
      </c>
      <c r="L4556" s="10">
        <f t="shared" si="2"/>
        <v>7</v>
      </c>
      <c r="M4556" s="10">
        <f t="shared" si="3"/>
        <v>13</v>
      </c>
      <c r="N4556" s="10">
        <f t="shared" si="4"/>
        <v>2</v>
      </c>
      <c r="O4556" s="10" t="str">
        <f t="array" ref="O4556">IFERROR(XLOOKUP(G4556,'Tipo de Carga'!A:A,'Tipo de Carga'!C:C))</f>
        <v>Diesel</v>
      </c>
    </row>
    <row r="4557">
      <c r="A4557" s="16">
        <v>1997.0</v>
      </c>
      <c r="B4557" s="10" t="str">
        <f t="array" ref="B4557">IFERROR(XLOOKUP(A4557,'Asignacion Feb'!A:A,'Asignacion Feb'!C:C))</f>
        <v>MeLi Dedicado Merida</v>
      </c>
      <c r="C4557" s="10" t="str">
        <f t="array" ref="C4557">IFERROR(XLOOKUP(A4557,'Asignacion Feb'!A:A,'Asignacion Feb'!B:B))</f>
        <v>EC-05</v>
      </c>
      <c r="D4557" s="28">
        <v>45701.0</v>
      </c>
      <c r="E4557" s="16" t="s">
        <v>282</v>
      </c>
      <c r="F4557" s="10" t="str">
        <f t="array" ref="F4557">IFERROR(XLOOKUP(E4557,Operadores!A:A,Operadores!B:B))</f>
        <v>HERVIC02</v>
      </c>
      <c r="G4557" s="16" t="s">
        <v>39</v>
      </c>
      <c r="H4557" s="13">
        <v>20.4273</v>
      </c>
      <c r="I4557" s="18">
        <v>237.05</v>
      </c>
      <c r="J4557" s="15">
        <f t="shared" si="5"/>
        <v>4842.291465</v>
      </c>
      <c r="K4557" s="10" t="str">
        <f t="array" ref="K4557">IFERROR(XLOOKUP(G4557,'Tipo de Carga'!A:A,'Tipo de Carga'!B:B))</f>
        <v>Autoabasto</v>
      </c>
      <c r="L4557" s="10">
        <f t="shared" si="2"/>
        <v>7</v>
      </c>
      <c r="M4557" s="10">
        <f t="shared" si="3"/>
        <v>13</v>
      </c>
      <c r="N4557" s="10">
        <f t="shared" si="4"/>
        <v>2</v>
      </c>
      <c r="O4557" s="10" t="str">
        <f t="array" ref="O4557">IFERROR(XLOOKUP(G4557,'Tipo de Carga'!A:A,'Tipo de Carga'!C:C))</f>
        <v>Diesel</v>
      </c>
    </row>
    <row r="4558">
      <c r="A4558" s="16">
        <v>1798.0</v>
      </c>
      <c r="B4558" s="10" t="str">
        <f t="array" ref="B4558">IFERROR(XLOOKUP(A4558,'Asignacion Feb'!A:A,'Asignacion Feb'!C:C))</f>
        <v>Wm Full</v>
      </c>
      <c r="C4558" s="10" t="str">
        <f t="array" ref="C4558">IFERROR(XLOOKUP(A4558,'Asignacion Feb'!A:A,'Asignacion Feb'!B:B))</f>
        <v>EC-08</v>
      </c>
      <c r="D4558" s="28">
        <v>45701.0</v>
      </c>
      <c r="E4558" s="16" t="s">
        <v>42</v>
      </c>
      <c r="F4558" s="10" t="str">
        <f t="array" ref="F4558">IFERROR(XLOOKUP(E4558,Operadores!A:A,Operadores!B:B))</f>
        <v>COPJAI</v>
      </c>
      <c r="G4558" s="16" t="s">
        <v>39</v>
      </c>
      <c r="H4558" s="13">
        <v>20.4273</v>
      </c>
      <c r="I4558" s="18">
        <v>372.39</v>
      </c>
      <c r="J4558" s="15">
        <f t="shared" si="5"/>
        <v>7606.922247</v>
      </c>
      <c r="K4558" s="10" t="str">
        <f t="array" ref="K4558">IFERROR(XLOOKUP(G4558,'Tipo de Carga'!A:A,'Tipo de Carga'!B:B))</f>
        <v>Autoabasto</v>
      </c>
      <c r="L4558" s="10">
        <f t="shared" si="2"/>
        <v>7</v>
      </c>
      <c r="M4558" s="10">
        <f t="shared" si="3"/>
        <v>13</v>
      </c>
      <c r="N4558" s="10">
        <f t="shared" si="4"/>
        <v>2</v>
      </c>
      <c r="O4558" s="10" t="str">
        <f t="array" ref="O4558">IFERROR(XLOOKUP(G4558,'Tipo de Carga'!A:A,'Tipo de Carga'!C:C))</f>
        <v>Diesel</v>
      </c>
    </row>
    <row r="4559">
      <c r="A4559" s="16">
        <v>2028.0</v>
      </c>
      <c r="B4559" s="10" t="str">
        <f t="array" ref="B4559">IFERROR(XLOOKUP(A4559,'Asignacion Feb'!A:A,'Asignacion Feb'!C:C))</f>
        <v>MeLi Dedicado Merida</v>
      </c>
      <c r="C4559" s="10" t="str">
        <f t="array" ref="C4559">IFERROR(XLOOKUP(A4559,'Asignacion Feb'!A:A,'Asignacion Feb'!B:B))</f>
        <v>EC-05</v>
      </c>
      <c r="D4559" s="28">
        <v>45701.0</v>
      </c>
      <c r="E4559" s="16" t="s">
        <v>407</v>
      </c>
      <c r="F4559" s="10" t="str">
        <f t="array" ref="F4559">IFERROR(XLOOKUP(E4559,Operadores!A:A,Operadores!B:B))</f>
        <v>CERDAV</v>
      </c>
      <c r="G4559" s="16" t="s">
        <v>39</v>
      </c>
      <c r="H4559" s="13">
        <v>20.4273</v>
      </c>
      <c r="I4559" s="18">
        <v>340.0</v>
      </c>
      <c r="J4559" s="15">
        <f t="shared" si="5"/>
        <v>6945.282</v>
      </c>
      <c r="K4559" s="10" t="str">
        <f t="array" ref="K4559">IFERROR(XLOOKUP(G4559,'Tipo de Carga'!A:A,'Tipo de Carga'!B:B))</f>
        <v>Autoabasto</v>
      </c>
      <c r="L4559" s="10">
        <f t="shared" si="2"/>
        <v>7</v>
      </c>
      <c r="M4559" s="10">
        <f t="shared" si="3"/>
        <v>13</v>
      </c>
      <c r="N4559" s="10">
        <f t="shared" si="4"/>
        <v>2</v>
      </c>
      <c r="O4559" s="10" t="str">
        <f t="array" ref="O4559">IFERROR(XLOOKUP(G4559,'Tipo de Carga'!A:A,'Tipo de Carga'!C:C))</f>
        <v>Diesel</v>
      </c>
    </row>
    <row r="4560">
      <c r="A4560" s="16">
        <v>1991.0</v>
      </c>
      <c r="B4560" s="10" t="str">
        <f t="array" ref="B4560">IFERROR(XLOOKUP(A4560,'Asignacion Feb'!A:A,'Asignacion Feb'!C:C))</f>
        <v>MeLi Dedicado Merida</v>
      </c>
      <c r="C4560" s="10" t="str">
        <f t="array" ref="C4560">IFERROR(XLOOKUP(A4560,'Asignacion Feb'!A:A,'Asignacion Feb'!B:B))</f>
        <v>EC-05</v>
      </c>
      <c r="D4560" s="28">
        <v>45701.0</v>
      </c>
      <c r="E4560" s="16" t="s">
        <v>165</v>
      </c>
      <c r="F4560" s="10" t="str">
        <f t="array" ref="F4560">IFERROR(XLOOKUP(E4560,Operadores!A:A,Operadores!B:B))</f>
        <v>RUEREN</v>
      </c>
      <c r="G4560" s="16" t="s">
        <v>39</v>
      </c>
      <c r="H4560" s="13">
        <v>20.4273</v>
      </c>
      <c r="I4560" s="18">
        <v>383.53</v>
      </c>
      <c r="J4560" s="15">
        <f t="shared" si="5"/>
        <v>7834.482369</v>
      </c>
      <c r="K4560" s="10" t="str">
        <f t="array" ref="K4560">IFERROR(XLOOKUP(G4560,'Tipo de Carga'!A:A,'Tipo de Carga'!B:B))</f>
        <v>Autoabasto</v>
      </c>
      <c r="L4560" s="10">
        <f t="shared" si="2"/>
        <v>7</v>
      </c>
      <c r="M4560" s="10">
        <f t="shared" si="3"/>
        <v>13</v>
      </c>
      <c r="N4560" s="10">
        <f t="shared" si="4"/>
        <v>2</v>
      </c>
      <c r="O4560" s="10" t="str">
        <f t="array" ref="O4560">IFERROR(XLOOKUP(G4560,'Tipo de Carga'!A:A,'Tipo de Carga'!C:C))</f>
        <v>Diesel</v>
      </c>
    </row>
    <row r="4561">
      <c r="A4561" s="16">
        <v>1817.0</v>
      </c>
      <c r="B4561" s="10" t="str">
        <f t="array" ref="B4561">IFERROR(XLOOKUP(A4561,'Asignacion Feb'!A:A,'Asignacion Feb'!C:C))</f>
        <v>Wm Full</v>
      </c>
      <c r="C4561" s="10" t="str">
        <f t="array" ref="C4561">IFERROR(XLOOKUP(A4561,'Asignacion Feb'!A:A,'Asignacion Feb'!B:B))</f>
        <v>EC-08</v>
      </c>
      <c r="D4561" s="28">
        <v>45701.0</v>
      </c>
      <c r="E4561" s="16" t="s">
        <v>101</v>
      </c>
      <c r="F4561" s="10" t="str">
        <f t="array" ref="F4561">IFERROR(XLOOKUP(E4561,Operadores!A:A,Operadores!B:B))</f>
        <v>RUIROBX</v>
      </c>
      <c r="G4561" s="16" t="s">
        <v>39</v>
      </c>
      <c r="H4561" s="13">
        <v>20.4273</v>
      </c>
      <c r="I4561" s="18">
        <v>396.13</v>
      </c>
      <c r="J4561" s="15">
        <f t="shared" si="5"/>
        <v>8091.866349</v>
      </c>
      <c r="K4561" s="10" t="str">
        <f t="array" ref="K4561">IFERROR(XLOOKUP(G4561,'Tipo de Carga'!A:A,'Tipo de Carga'!B:B))</f>
        <v>Autoabasto</v>
      </c>
      <c r="L4561" s="10">
        <f t="shared" si="2"/>
        <v>7</v>
      </c>
      <c r="M4561" s="10">
        <f t="shared" si="3"/>
        <v>13</v>
      </c>
      <c r="N4561" s="10">
        <f t="shared" si="4"/>
        <v>2</v>
      </c>
      <c r="O4561" s="10" t="str">
        <f t="array" ref="O4561">IFERROR(XLOOKUP(G4561,'Tipo de Carga'!A:A,'Tipo de Carga'!C:C))</f>
        <v>Diesel</v>
      </c>
    </row>
    <row r="4562">
      <c r="A4562" s="16">
        <v>2026.0</v>
      </c>
      <c r="B4562" s="10" t="str">
        <f t="array" ref="B4562">IFERROR(XLOOKUP(A4562,'Asignacion Feb'!A:A,'Asignacion Feb'!C:C))</f>
        <v>MeLi Dedicado Merida</v>
      </c>
      <c r="C4562" s="10" t="str">
        <f t="array" ref="C4562">IFERROR(XLOOKUP(A4562,'Asignacion Feb'!A:A,'Asignacion Feb'!B:B))</f>
        <v>EC-05</v>
      </c>
      <c r="D4562" s="28">
        <v>45701.0</v>
      </c>
      <c r="E4562" s="16" t="s">
        <v>224</v>
      </c>
      <c r="F4562" s="10" t="str">
        <f t="array" ref="F4562">IFERROR(XLOOKUP(E4562,Operadores!A:A,Operadores!B:B))</f>
        <v>CRUTOM</v>
      </c>
      <c r="G4562" s="16" t="s">
        <v>39</v>
      </c>
      <c r="H4562" s="13">
        <v>20.4273</v>
      </c>
      <c r="I4562" s="18">
        <v>390.01</v>
      </c>
      <c r="J4562" s="15">
        <f t="shared" si="5"/>
        <v>7966.851273</v>
      </c>
      <c r="K4562" s="10" t="str">
        <f t="array" ref="K4562">IFERROR(XLOOKUP(G4562,'Tipo de Carga'!A:A,'Tipo de Carga'!B:B))</f>
        <v>Autoabasto</v>
      </c>
      <c r="L4562" s="10">
        <f t="shared" si="2"/>
        <v>7</v>
      </c>
      <c r="M4562" s="10">
        <f t="shared" si="3"/>
        <v>13</v>
      </c>
      <c r="N4562" s="10">
        <f t="shared" si="4"/>
        <v>2</v>
      </c>
      <c r="O4562" s="10" t="str">
        <f t="array" ref="O4562">IFERROR(XLOOKUP(G4562,'Tipo de Carga'!A:A,'Tipo de Carga'!C:C))</f>
        <v>Diesel</v>
      </c>
    </row>
    <row r="4563">
      <c r="A4563" s="16">
        <v>2020.0</v>
      </c>
      <c r="B4563" s="10" t="str">
        <f t="array" ref="B4563">IFERROR(XLOOKUP(A4563,'Asignacion Feb'!A:A,'Asignacion Feb'!C:C))</f>
        <v>MeLi Dedicado Merida</v>
      </c>
      <c r="C4563" s="10" t="str">
        <f t="array" ref="C4563">IFERROR(XLOOKUP(A4563,'Asignacion Feb'!A:A,'Asignacion Feb'!B:B))</f>
        <v>EC-05</v>
      </c>
      <c r="D4563" s="28">
        <v>45701.0</v>
      </c>
      <c r="E4563" s="16" t="s">
        <v>283</v>
      </c>
      <c r="F4563" s="10" t="str">
        <f t="array" ref="F4563">IFERROR(XLOOKUP(E4563,Operadores!A:A,Operadores!B:B))</f>
        <v>MUÑOSC</v>
      </c>
      <c r="G4563" s="16" t="s">
        <v>39</v>
      </c>
      <c r="H4563" s="13">
        <v>20.4273</v>
      </c>
      <c r="I4563" s="18">
        <v>240.0</v>
      </c>
      <c r="J4563" s="15">
        <f t="shared" si="5"/>
        <v>4902.552</v>
      </c>
      <c r="K4563" s="10" t="str">
        <f t="array" ref="K4563">IFERROR(XLOOKUP(G4563,'Tipo de Carga'!A:A,'Tipo de Carga'!B:B))</f>
        <v>Autoabasto</v>
      </c>
      <c r="L4563" s="10">
        <f t="shared" si="2"/>
        <v>7</v>
      </c>
      <c r="M4563" s="10">
        <f t="shared" si="3"/>
        <v>13</v>
      </c>
      <c r="N4563" s="10">
        <f t="shared" si="4"/>
        <v>2</v>
      </c>
      <c r="O4563" s="10" t="str">
        <f t="array" ref="O4563">IFERROR(XLOOKUP(G4563,'Tipo de Carga'!A:A,'Tipo de Carga'!C:C))</f>
        <v>Diesel</v>
      </c>
    </row>
    <row r="4564">
      <c r="A4564" s="16">
        <v>2009.0</v>
      </c>
      <c r="B4564" s="10" t="str">
        <f t="array" ref="B4564">IFERROR(XLOOKUP(A4564,'Asignacion Feb'!A:A,'Asignacion Feb'!C:C))</f>
        <v>MeLi Dedicado Merida</v>
      </c>
      <c r="C4564" s="10" t="str">
        <f t="array" ref="C4564">IFERROR(XLOOKUP(A4564,'Asignacion Feb'!A:A,'Asignacion Feb'!B:B))</f>
        <v>EC-05</v>
      </c>
      <c r="D4564" s="28">
        <v>45701.0</v>
      </c>
      <c r="E4564" s="16" t="s">
        <v>166</v>
      </c>
      <c r="F4564" s="10" t="str">
        <f t="array" ref="F4564">IFERROR(XLOOKUP(E4564,Operadores!A:A,Operadores!B:B))</f>
        <v>GONCAR01</v>
      </c>
      <c r="G4564" s="16" t="s">
        <v>39</v>
      </c>
      <c r="H4564" s="13">
        <v>20.4273</v>
      </c>
      <c r="I4564" s="18">
        <v>339.95</v>
      </c>
      <c r="J4564" s="15">
        <f t="shared" si="5"/>
        <v>6944.260635</v>
      </c>
      <c r="K4564" s="10" t="str">
        <f t="array" ref="K4564">IFERROR(XLOOKUP(G4564,'Tipo de Carga'!A:A,'Tipo de Carga'!B:B))</f>
        <v>Autoabasto</v>
      </c>
      <c r="L4564" s="10">
        <f t="shared" si="2"/>
        <v>7</v>
      </c>
      <c r="M4564" s="10">
        <f t="shared" si="3"/>
        <v>13</v>
      </c>
      <c r="N4564" s="10">
        <f t="shared" si="4"/>
        <v>2</v>
      </c>
      <c r="O4564" s="10" t="str">
        <f t="array" ref="O4564">IFERROR(XLOOKUP(G4564,'Tipo de Carga'!A:A,'Tipo de Carga'!C:C))</f>
        <v>Diesel</v>
      </c>
    </row>
    <row r="4565">
      <c r="A4565" s="16">
        <v>1701.0</v>
      </c>
      <c r="B4565" s="10" t="str">
        <f t="array" ref="B4565">IFERROR(XLOOKUP(A4565,'Asignacion Feb'!A:A,'Asignacion Feb'!C:C))</f>
        <v>Wm Full</v>
      </c>
      <c r="C4565" s="10" t="str">
        <f t="array" ref="C4565">IFERROR(XLOOKUP(A4565,'Asignacion Feb'!A:A,'Asignacion Feb'!B:B))</f>
        <v>EC-08</v>
      </c>
      <c r="D4565" s="28">
        <v>45701.0</v>
      </c>
      <c r="E4565" s="19" t="s">
        <v>223</v>
      </c>
      <c r="F4565" s="10" t="str">
        <f t="array" ref="F4565">IFERROR(XLOOKUP(E4565,Operadores!A:A,Operadores!B:B))</f>
        <v>PEROMA</v>
      </c>
      <c r="G4565" s="16" t="s">
        <v>103</v>
      </c>
      <c r="H4565" s="13">
        <v>27.09</v>
      </c>
      <c r="I4565" s="18">
        <v>398.67</v>
      </c>
      <c r="J4565" s="15">
        <f t="shared" si="5"/>
        <v>10799.9703</v>
      </c>
      <c r="K4565" s="10" t="str">
        <f t="array" ref="K4565">IFERROR(XLOOKUP(G4565,'Tipo de Carga'!A:A,'Tipo de Carga'!B:B))</f>
        <v>Ticket</v>
      </c>
      <c r="L4565" s="10">
        <f t="shared" si="2"/>
        <v>7</v>
      </c>
      <c r="M4565" s="10">
        <f t="shared" si="3"/>
        <v>13</v>
      </c>
      <c r="N4565" s="10">
        <f t="shared" si="4"/>
        <v>2</v>
      </c>
      <c r="O4565" s="10" t="str">
        <f t="array" ref="O4565">IFERROR(XLOOKUP(G4565,'Tipo de Carga'!A:A,'Tipo de Carga'!C:C))</f>
        <v>Diesel</v>
      </c>
    </row>
    <row r="4566">
      <c r="A4566" s="16">
        <v>2030.0</v>
      </c>
      <c r="B4566" s="10" t="str">
        <f t="array" ref="B4566">IFERROR(XLOOKUP(A4566,'Asignacion Feb'!A:A,'Asignacion Feb'!C:C))</f>
        <v>MeLi Dedicado TD</v>
      </c>
      <c r="C4566" s="10" t="str">
        <f t="array" ref="C4566">IFERROR(XLOOKUP(A4566,'Asignacion Feb'!A:A,'Asignacion Feb'!B:B))</f>
        <v>EC-05</v>
      </c>
      <c r="D4566" s="28">
        <v>45701.0</v>
      </c>
      <c r="E4566" s="19" t="s">
        <v>268</v>
      </c>
      <c r="F4566" s="10" t="str">
        <f t="array" ref="F4566">IFERROR(XLOOKUP(E4566,Operadores!A:A,Operadores!B:B))</f>
        <v>GARMAR</v>
      </c>
      <c r="G4566" s="16" t="s">
        <v>103</v>
      </c>
      <c r="H4566" s="13">
        <v>26.89</v>
      </c>
      <c r="I4566" s="18">
        <v>446.2</v>
      </c>
      <c r="J4566" s="15">
        <f t="shared" si="5"/>
        <v>11998.318</v>
      </c>
      <c r="K4566" s="10" t="str">
        <f t="array" ref="K4566">IFERROR(XLOOKUP(G4566,'Tipo de Carga'!A:A,'Tipo de Carga'!B:B))</f>
        <v>Ticket</v>
      </c>
      <c r="L4566" s="10">
        <f t="shared" si="2"/>
        <v>7</v>
      </c>
      <c r="M4566" s="10">
        <f t="shared" si="3"/>
        <v>13</v>
      </c>
      <c r="N4566" s="10">
        <f t="shared" si="4"/>
        <v>2</v>
      </c>
      <c r="O4566" s="10" t="str">
        <f t="array" ref="O4566">IFERROR(XLOOKUP(G4566,'Tipo de Carga'!A:A,'Tipo de Carga'!C:C))</f>
        <v>Diesel</v>
      </c>
    </row>
    <row r="4567">
      <c r="A4567" s="16">
        <v>1942.0</v>
      </c>
      <c r="B4567" s="10" t="str">
        <f t="array" ref="B4567">IFERROR(XLOOKUP(A4567,'Asignacion Feb'!A:A,'Asignacion Feb'!C:C))</f>
        <v>Available EC-01</v>
      </c>
      <c r="C4567" s="10" t="str">
        <f t="array" ref="C4567">IFERROR(XLOOKUP(A4567,'Asignacion Feb'!A:A,'Asignacion Feb'!B:B))</f>
        <v>EC-01</v>
      </c>
      <c r="D4567" s="28">
        <v>45701.0</v>
      </c>
      <c r="E4567" s="16" t="s">
        <v>311</v>
      </c>
      <c r="F4567" s="10" t="str">
        <f t="array" ref="F4567">IFERROR(XLOOKUP(E4567,Operadores!A:A,Operadores!B:B))</f>
        <v>ESGJOS</v>
      </c>
      <c r="G4567" s="16" t="s">
        <v>103</v>
      </c>
      <c r="H4567" s="13">
        <v>25.99</v>
      </c>
      <c r="I4567" s="18">
        <v>369.37</v>
      </c>
      <c r="J4567" s="15">
        <f t="shared" si="5"/>
        <v>9599.9263</v>
      </c>
      <c r="K4567" s="10" t="str">
        <f t="array" ref="K4567">IFERROR(XLOOKUP(G4567,'Tipo de Carga'!A:A,'Tipo de Carga'!B:B))</f>
        <v>Ticket</v>
      </c>
      <c r="L4567" s="10">
        <f t="shared" si="2"/>
        <v>7</v>
      </c>
      <c r="M4567" s="10">
        <f t="shared" si="3"/>
        <v>13</v>
      </c>
      <c r="N4567" s="10">
        <f t="shared" si="4"/>
        <v>2</v>
      </c>
      <c r="O4567" s="10" t="str">
        <f t="array" ref="O4567">IFERROR(XLOOKUP(G4567,'Tipo de Carga'!A:A,'Tipo de Carga'!C:C))</f>
        <v>Diesel</v>
      </c>
    </row>
    <row r="4568">
      <c r="A4568" s="16">
        <v>1967.0</v>
      </c>
      <c r="B4568" s="10" t="str">
        <f t="array" ref="B4568">IFERROR(XLOOKUP(A4568,'Asignacion Feb'!A:A,'Asignacion Feb'!C:C))</f>
        <v>Sayer Sencillo</v>
      </c>
      <c r="C4568" s="10" t="str">
        <f t="array" ref="C4568">IFERROR(XLOOKUP(A4568,'Asignacion Feb'!A:A,'Asignacion Feb'!B:B))</f>
        <v>EC-04</v>
      </c>
      <c r="D4568" s="28">
        <v>45701.0</v>
      </c>
      <c r="E4568" s="19" t="s">
        <v>315</v>
      </c>
      <c r="F4568" s="10" t="str">
        <f t="array" ref="F4568">IFERROR(XLOOKUP(E4568,Operadores!A:A,Operadores!B:B))</f>
        <v>BARMIGX</v>
      </c>
      <c r="G4568" s="16" t="s">
        <v>103</v>
      </c>
      <c r="H4568" s="13">
        <v>25.39</v>
      </c>
      <c r="I4568" s="18">
        <v>149.66</v>
      </c>
      <c r="J4568" s="15">
        <f t="shared" si="5"/>
        <v>3799.8674</v>
      </c>
      <c r="K4568" s="10" t="str">
        <f t="array" ref="K4568">IFERROR(XLOOKUP(G4568,'Tipo de Carga'!A:A,'Tipo de Carga'!B:B))</f>
        <v>Ticket</v>
      </c>
      <c r="L4568" s="10">
        <f t="shared" si="2"/>
        <v>7</v>
      </c>
      <c r="M4568" s="10">
        <f t="shared" si="3"/>
        <v>13</v>
      </c>
      <c r="N4568" s="10">
        <f t="shared" si="4"/>
        <v>2</v>
      </c>
      <c r="O4568" s="10" t="str">
        <f t="array" ref="O4568">IFERROR(XLOOKUP(G4568,'Tipo de Carga'!A:A,'Tipo de Carga'!C:C))</f>
        <v>Diesel</v>
      </c>
    </row>
    <row r="4569">
      <c r="A4569" s="16">
        <v>1972.0</v>
      </c>
      <c r="B4569" s="10" t="str">
        <f t="array" ref="B4569">IFERROR(XLOOKUP(A4569,'Asignacion Feb'!A:A,'Asignacion Feb'!C:C))</f>
        <v>Sayer Sencillo</v>
      </c>
      <c r="C4569" s="10" t="str">
        <f t="array" ref="C4569">IFERROR(XLOOKUP(A4569,'Asignacion Feb'!A:A,'Asignacion Feb'!B:B))</f>
        <v>EC-04</v>
      </c>
      <c r="D4569" s="28">
        <v>45701.0</v>
      </c>
      <c r="E4569" s="19" t="s">
        <v>274</v>
      </c>
      <c r="F4569" s="10" t="str">
        <f t="array" ref="F4569">IFERROR(XLOOKUP(E4569,Operadores!A:A,Operadores!B:B))</f>
        <v>ROMJOS</v>
      </c>
      <c r="G4569" s="16" t="s">
        <v>103</v>
      </c>
      <c r="H4569" s="13">
        <v>27.8</v>
      </c>
      <c r="I4569" s="18">
        <v>258.99</v>
      </c>
      <c r="J4569" s="15">
        <f t="shared" si="5"/>
        <v>7199.922</v>
      </c>
      <c r="K4569" s="10" t="str">
        <f t="array" ref="K4569">IFERROR(XLOOKUP(G4569,'Tipo de Carga'!A:A,'Tipo de Carga'!B:B))</f>
        <v>Ticket</v>
      </c>
      <c r="L4569" s="10">
        <f t="shared" si="2"/>
        <v>7</v>
      </c>
      <c r="M4569" s="10">
        <f t="shared" si="3"/>
        <v>13</v>
      </c>
      <c r="N4569" s="10">
        <f t="shared" si="4"/>
        <v>2</v>
      </c>
      <c r="O4569" s="10" t="str">
        <f t="array" ref="O4569">IFERROR(XLOOKUP(G4569,'Tipo de Carga'!A:A,'Tipo de Carga'!C:C))</f>
        <v>Diesel</v>
      </c>
    </row>
    <row r="4570">
      <c r="A4570" s="16">
        <v>2012.0</v>
      </c>
      <c r="B4570" s="10" t="str">
        <f t="array" ref="B4570">IFERROR(XLOOKUP(A4570,'Asignacion Feb'!A:A,'Asignacion Feb'!C:C))</f>
        <v>Sayer Sencillo</v>
      </c>
      <c r="C4570" s="10" t="str">
        <f t="array" ref="C4570">IFERROR(XLOOKUP(A4570,'Asignacion Feb'!A:A,'Asignacion Feb'!B:B))</f>
        <v>EC-04</v>
      </c>
      <c r="D4570" s="28">
        <v>45701.0</v>
      </c>
      <c r="E4570" s="19" t="s">
        <v>317</v>
      </c>
      <c r="F4570" s="10" t="str">
        <f t="array" ref="F4570">IFERROR(XLOOKUP(E4570,Operadores!A:A,Operadores!B:B))</f>
        <v>ZUGRO</v>
      </c>
      <c r="G4570" s="16" t="s">
        <v>103</v>
      </c>
      <c r="H4570" s="13">
        <v>24.79</v>
      </c>
      <c r="I4570" s="18">
        <v>129.08</v>
      </c>
      <c r="J4570" s="15">
        <f t="shared" si="5"/>
        <v>3199.8932</v>
      </c>
      <c r="K4570" s="10" t="str">
        <f t="array" ref="K4570">IFERROR(XLOOKUP(G4570,'Tipo de Carga'!A:A,'Tipo de Carga'!B:B))</f>
        <v>Ticket</v>
      </c>
      <c r="L4570" s="10">
        <f t="shared" si="2"/>
        <v>7</v>
      </c>
      <c r="M4570" s="10">
        <f t="shared" si="3"/>
        <v>13</v>
      </c>
      <c r="N4570" s="10">
        <f t="shared" si="4"/>
        <v>2</v>
      </c>
      <c r="O4570" s="10" t="str">
        <f t="array" ref="O4570">IFERROR(XLOOKUP(G4570,'Tipo de Carga'!A:A,'Tipo de Carga'!C:C))</f>
        <v>Diesel</v>
      </c>
    </row>
    <row r="4571">
      <c r="A4571" s="16">
        <v>1790.0</v>
      </c>
      <c r="B4571" s="10" t="str">
        <f t="array" ref="B4571">IFERROR(XLOOKUP(A4571,'Asignacion Feb'!A:A,'Asignacion Feb'!C:C))</f>
        <v>Sayer Sencillo</v>
      </c>
      <c r="C4571" s="10" t="str">
        <f t="array" ref="C4571">IFERROR(XLOOKUP(A4571,'Asignacion Feb'!A:A,'Asignacion Feb'!B:B))</f>
        <v>EC-04</v>
      </c>
      <c r="D4571" s="28">
        <v>45701.0</v>
      </c>
      <c r="E4571" s="19" t="s">
        <v>272</v>
      </c>
      <c r="F4571" s="10" t="str">
        <f t="array" ref="F4571">IFERROR(XLOOKUP(E4571,Operadores!A:A,Operadores!B:B))</f>
        <v>DEJISR</v>
      </c>
      <c r="G4571" s="16" t="s">
        <v>103</v>
      </c>
      <c r="H4571" s="13">
        <v>24.79</v>
      </c>
      <c r="I4571" s="18">
        <v>193.62</v>
      </c>
      <c r="J4571" s="15">
        <f t="shared" si="5"/>
        <v>4799.8398</v>
      </c>
      <c r="K4571" s="10" t="str">
        <f t="array" ref="K4571">IFERROR(XLOOKUP(G4571,'Tipo de Carga'!A:A,'Tipo de Carga'!B:B))</f>
        <v>Ticket</v>
      </c>
      <c r="L4571" s="10">
        <f t="shared" si="2"/>
        <v>7</v>
      </c>
      <c r="M4571" s="10">
        <f t="shared" si="3"/>
        <v>13</v>
      </c>
      <c r="N4571" s="10">
        <f t="shared" si="4"/>
        <v>2</v>
      </c>
      <c r="O4571" s="10" t="str">
        <f t="array" ref="O4571">IFERROR(XLOOKUP(G4571,'Tipo de Carga'!A:A,'Tipo de Carga'!C:C))</f>
        <v>Diesel</v>
      </c>
    </row>
    <row r="4572">
      <c r="A4572" s="16">
        <v>1705.0</v>
      </c>
      <c r="B4572" s="10" t="str">
        <f t="array" ref="B4572">IFERROR(XLOOKUP(A4572,'Asignacion Feb'!A:A,'Asignacion Feb'!C:C))</f>
        <v>Wm Full</v>
      </c>
      <c r="C4572" s="10" t="str">
        <f t="array" ref="C4572">IFERROR(XLOOKUP(A4572,'Asignacion Feb'!A:A,'Asignacion Feb'!B:B))</f>
        <v>EC-08</v>
      </c>
      <c r="D4572" s="28">
        <v>45701.0</v>
      </c>
      <c r="E4572" s="16" t="s">
        <v>461</v>
      </c>
      <c r="F4572" s="10" t="str">
        <f t="array" ref="F4572">IFERROR(XLOOKUP(E4572,Operadores!A:A,Operadores!B:B))</f>
        <v>CRUJAV</v>
      </c>
      <c r="G4572" s="16" t="s">
        <v>103</v>
      </c>
      <c r="H4572" s="13">
        <v>24.95</v>
      </c>
      <c r="I4572" s="18">
        <v>400.4</v>
      </c>
      <c r="J4572" s="15">
        <f t="shared" si="5"/>
        <v>9989.98</v>
      </c>
      <c r="K4572" s="10" t="str">
        <f t="array" ref="K4572">IFERROR(XLOOKUP(G4572,'Tipo de Carga'!A:A,'Tipo de Carga'!B:B))</f>
        <v>Ticket</v>
      </c>
      <c r="L4572" s="10">
        <f t="shared" si="2"/>
        <v>7</v>
      </c>
      <c r="M4572" s="10">
        <f t="shared" si="3"/>
        <v>13</v>
      </c>
      <c r="N4572" s="10">
        <f t="shared" si="4"/>
        <v>2</v>
      </c>
      <c r="O4572" s="10" t="str">
        <f t="array" ref="O4572">IFERROR(XLOOKUP(G4572,'Tipo de Carga'!A:A,'Tipo de Carga'!C:C))</f>
        <v>Diesel</v>
      </c>
    </row>
    <row r="4573">
      <c r="A4573" s="16">
        <v>1801.0</v>
      </c>
      <c r="B4573" s="10" t="str">
        <f t="array" ref="B4573">IFERROR(XLOOKUP(A4573,'Asignacion Feb'!A:A,'Asignacion Feb'!C:C))</f>
        <v>Sayer Full</v>
      </c>
      <c r="C4573" s="10" t="str">
        <f t="array" ref="C4573">IFERROR(XLOOKUP(A4573,'Asignacion Feb'!A:A,'Asignacion Feb'!B:B))</f>
        <v>EC-04</v>
      </c>
      <c r="D4573" s="28">
        <v>45701.0</v>
      </c>
      <c r="E4573" s="19" t="s">
        <v>276</v>
      </c>
      <c r="F4573" s="10" t="str">
        <f t="array" ref="F4573">IFERROR(XLOOKUP(E4573,Operadores!A:A,Operadores!B:B))</f>
        <v>DURMA01</v>
      </c>
      <c r="G4573" s="16" t="s">
        <v>103</v>
      </c>
      <c r="H4573" s="13">
        <v>26.05</v>
      </c>
      <c r="I4573" s="18">
        <v>652.59</v>
      </c>
      <c r="J4573" s="15">
        <f t="shared" si="5"/>
        <v>16999.9695</v>
      </c>
      <c r="K4573" s="10" t="str">
        <f t="array" ref="K4573">IFERROR(XLOOKUP(G4573,'Tipo de Carga'!A:A,'Tipo de Carga'!B:B))</f>
        <v>Ticket</v>
      </c>
      <c r="L4573" s="10">
        <f t="shared" si="2"/>
        <v>7</v>
      </c>
      <c r="M4573" s="10">
        <f t="shared" si="3"/>
        <v>13</v>
      </c>
      <c r="N4573" s="10">
        <f t="shared" si="4"/>
        <v>2</v>
      </c>
      <c r="O4573" s="10" t="str">
        <f t="array" ref="O4573">IFERROR(XLOOKUP(G4573,'Tipo de Carga'!A:A,'Tipo de Carga'!C:C))</f>
        <v>Diesel</v>
      </c>
    </row>
    <row r="4574">
      <c r="A4574" s="16">
        <v>1762.0</v>
      </c>
      <c r="B4574" s="10" t="str">
        <f t="array" ref="B4574">IFERROR(XLOOKUP(A4574,'Asignacion Feb'!A:A,'Asignacion Feb'!C:C))</f>
        <v>Hisense</v>
      </c>
      <c r="C4574" s="10" t="str">
        <f t="array" ref="C4574">IFERROR(XLOOKUP(A4574,'Asignacion Feb'!A:A,'Asignacion Feb'!B:B))</f>
        <v>EC-02</v>
      </c>
      <c r="D4574" s="28">
        <v>45701.0</v>
      </c>
      <c r="E4574" s="19" t="s">
        <v>412</v>
      </c>
      <c r="F4574" s="10" t="str">
        <f t="array" ref="F4574">IFERROR(XLOOKUP(E4574,Operadores!A:A,Operadores!B:B))</f>
        <v>LOPMA03</v>
      </c>
      <c r="G4574" s="16" t="s">
        <v>103</v>
      </c>
      <c r="H4574" s="13">
        <v>26.19</v>
      </c>
      <c r="I4574" s="18">
        <v>320.0</v>
      </c>
      <c r="J4574" s="15">
        <f t="shared" si="5"/>
        <v>8380.8</v>
      </c>
      <c r="K4574" s="10" t="str">
        <f t="array" ref="K4574">IFERROR(XLOOKUP(G4574,'Tipo de Carga'!A:A,'Tipo de Carga'!B:B))</f>
        <v>Ticket</v>
      </c>
      <c r="L4574" s="10">
        <f t="shared" si="2"/>
        <v>7</v>
      </c>
      <c r="M4574" s="10">
        <f t="shared" si="3"/>
        <v>13</v>
      </c>
      <c r="N4574" s="10">
        <f t="shared" si="4"/>
        <v>2</v>
      </c>
      <c r="O4574" s="10" t="str">
        <f t="array" ref="O4574">IFERROR(XLOOKUP(G4574,'Tipo de Carga'!A:A,'Tipo de Carga'!C:C))</f>
        <v>Diesel</v>
      </c>
    </row>
    <row r="4575">
      <c r="A4575" s="16">
        <v>1723.0</v>
      </c>
      <c r="B4575" s="10" t="str">
        <f t="array" ref="B4575">IFERROR(XLOOKUP(A4575,'Asignacion Feb'!A:A,'Asignacion Feb'!C:C))</f>
        <v>Wm Sencillo</v>
      </c>
      <c r="C4575" s="10" t="str">
        <f t="array" ref="C4575">IFERROR(XLOOKUP(A4575,'Asignacion Feb'!A:A,'Asignacion Feb'!B:B))</f>
        <v>EC-08</v>
      </c>
      <c r="D4575" s="28">
        <v>45701.0</v>
      </c>
      <c r="E4575" s="19" t="s">
        <v>395</v>
      </c>
      <c r="F4575" s="10" t="str">
        <f t="array" ref="F4575">IFERROR(XLOOKUP(E4575,Operadores!A:A,Operadores!B:B))</f>
        <v>GAROMA</v>
      </c>
      <c r="G4575" s="16" t="s">
        <v>103</v>
      </c>
      <c r="H4575" s="13">
        <v>26.45</v>
      </c>
      <c r="I4575" s="18">
        <v>536.61</v>
      </c>
      <c r="J4575" s="15">
        <f t="shared" si="5"/>
        <v>14193.3345</v>
      </c>
      <c r="K4575" s="10" t="str">
        <f t="array" ref="K4575">IFERROR(XLOOKUP(G4575,'Tipo de Carga'!A:A,'Tipo de Carga'!B:B))</f>
        <v>Ticket</v>
      </c>
      <c r="L4575" s="10">
        <f t="shared" si="2"/>
        <v>7</v>
      </c>
      <c r="M4575" s="10">
        <f t="shared" si="3"/>
        <v>13</v>
      </c>
      <c r="N4575" s="10">
        <f t="shared" si="4"/>
        <v>2</v>
      </c>
      <c r="O4575" s="10" t="str">
        <f t="array" ref="O4575">IFERROR(XLOOKUP(G4575,'Tipo de Carga'!A:A,'Tipo de Carga'!C:C))</f>
        <v>Diesel</v>
      </c>
    </row>
    <row r="4576">
      <c r="A4576" s="16">
        <v>1941.0</v>
      </c>
      <c r="B4576" s="10" t="str">
        <f t="array" ref="B4576">IFERROR(XLOOKUP(A4576,'Asignacion Feb'!A:A,'Asignacion Feb'!C:C))</f>
        <v>Available EC-01</v>
      </c>
      <c r="C4576" s="10" t="str">
        <f t="array" ref="C4576">IFERROR(XLOOKUP(A4576,'Asignacion Feb'!A:A,'Asignacion Feb'!B:B))</f>
        <v>EC-01</v>
      </c>
      <c r="D4576" s="28">
        <v>45701.0</v>
      </c>
      <c r="E4576" s="19" t="s">
        <v>89</v>
      </c>
      <c r="F4576" s="10" t="str">
        <f t="array" ref="F4576">IFERROR(XLOOKUP(E4576,Operadores!A:A,Operadores!B:B))</f>
        <v>QUIULI</v>
      </c>
      <c r="G4576" s="16" t="s">
        <v>103</v>
      </c>
      <c r="H4576" s="13">
        <v>25.59</v>
      </c>
      <c r="I4576" s="18">
        <v>468.93</v>
      </c>
      <c r="J4576" s="15">
        <f t="shared" si="5"/>
        <v>11999.9187</v>
      </c>
      <c r="K4576" s="10" t="str">
        <f t="array" ref="K4576">IFERROR(XLOOKUP(G4576,'Tipo de Carga'!A:A,'Tipo de Carga'!B:B))</f>
        <v>Ticket</v>
      </c>
      <c r="L4576" s="10">
        <f t="shared" si="2"/>
        <v>7</v>
      </c>
      <c r="M4576" s="10">
        <f t="shared" si="3"/>
        <v>13</v>
      </c>
      <c r="N4576" s="10">
        <f t="shared" si="4"/>
        <v>2</v>
      </c>
      <c r="O4576" s="10" t="str">
        <f t="array" ref="O4576">IFERROR(XLOOKUP(G4576,'Tipo de Carga'!A:A,'Tipo de Carga'!C:C))</f>
        <v>Diesel</v>
      </c>
    </row>
    <row r="4577">
      <c r="A4577" s="16">
        <v>1959.0</v>
      </c>
      <c r="B4577" s="10" t="str">
        <f t="array" ref="B4577">IFERROR(XLOOKUP(A4577,'Asignacion Feb'!A:A,'Asignacion Feb'!C:C))</f>
        <v>Full Liver</v>
      </c>
      <c r="C4577" s="10" t="str">
        <f t="array" ref="C4577">IFERROR(XLOOKUP(A4577,'Asignacion Feb'!A:A,'Asignacion Feb'!B:B))</f>
        <v>EC-01</v>
      </c>
      <c r="D4577" s="28">
        <v>45701.0</v>
      </c>
      <c r="E4577" s="19" t="s">
        <v>99</v>
      </c>
      <c r="F4577" s="10" t="str">
        <f t="array" ref="F4577">IFERROR(XLOOKUP(E4577,Operadores!A:A,Operadores!B:B))</f>
        <v>JARDAN</v>
      </c>
      <c r="G4577" s="16" t="s">
        <v>103</v>
      </c>
      <c r="H4577" s="13">
        <v>25.99</v>
      </c>
      <c r="I4577" s="18">
        <v>76.95</v>
      </c>
      <c r="J4577" s="15">
        <f t="shared" si="5"/>
        <v>1999.9305</v>
      </c>
      <c r="K4577" s="10" t="str">
        <f t="array" ref="K4577">IFERROR(XLOOKUP(G4577,'Tipo de Carga'!A:A,'Tipo de Carga'!B:B))</f>
        <v>Ticket</v>
      </c>
      <c r="L4577" s="10">
        <f t="shared" si="2"/>
        <v>7</v>
      </c>
      <c r="M4577" s="10">
        <f t="shared" si="3"/>
        <v>13</v>
      </c>
      <c r="N4577" s="10">
        <f t="shared" si="4"/>
        <v>2</v>
      </c>
      <c r="O4577" s="10" t="str">
        <f t="array" ref="O4577">IFERROR(XLOOKUP(G4577,'Tipo de Carga'!A:A,'Tipo de Carga'!C:C))</f>
        <v>Diesel</v>
      </c>
    </row>
    <row r="4578">
      <c r="A4578" s="16">
        <v>1959.0</v>
      </c>
      <c r="B4578" s="10" t="str">
        <f t="array" ref="B4578">IFERROR(XLOOKUP(A4578,'Asignacion Feb'!A:A,'Asignacion Feb'!C:C))</f>
        <v>Full Liver</v>
      </c>
      <c r="C4578" s="10" t="str">
        <f t="array" ref="C4578">IFERROR(XLOOKUP(A4578,'Asignacion Feb'!A:A,'Asignacion Feb'!B:B))</f>
        <v>EC-01</v>
      </c>
      <c r="D4578" s="28">
        <v>45701.0</v>
      </c>
      <c r="E4578" s="19" t="s">
        <v>99</v>
      </c>
      <c r="F4578" s="10" t="str">
        <f t="array" ref="F4578">IFERROR(XLOOKUP(E4578,Operadores!A:A,Operadores!B:B))</f>
        <v>JARDAN</v>
      </c>
      <c r="G4578" s="16" t="s">
        <v>103</v>
      </c>
      <c r="H4578" s="13">
        <v>25.99</v>
      </c>
      <c r="I4578" s="18">
        <v>61.56</v>
      </c>
      <c r="J4578" s="15">
        <f t="shared" si="5"/>
        <v>1599.9444</v>
      </c>
      <c r="K4578" s="10" t="str">
        <f t="array" ref="K4578">IFERROR(XLOOKUP(G4578,'Tipo de Carga'!A:A,'Tipo de Carga'!B:B))</f>
        <v>Ticket</v>
      </c>
      <c r="L4578" s="10">
        <f t="shared" si="2"/>
        <v>7</v>
      </c>
      <c r="M4578" s="10">
        <f t="shared" si="3"/>
        <v>13</v>
      </c>
      <c r="N4578" s="10">
        <f t="shared" si="4"/>
        <v>2</v>
      </c>
      <c r="O4578" s="10" t="str">
        <f t="array" ref="O4578">IFERROR(XLOOKUP(G4578,'Tipo de Carga'!A:A,'Tipo de Carga'!C:C))</f>
        <v>Diesel</v>
      </c>
    </row>
    <row r="4579">
      <c r="A4579" s="16">
        <v>1800.0</v>
      </c>
      <c r="B4579" s="10" t="str">
        <f t="array" ref="B4579">IFERROR(XLOOKUP(A4579,'Asignacion Feb'!A:A,'Asignacion Feb'!C:C))</f>
        <v>Sayer Full</v>
      </c>
      <c r="C4579" s="10" t="str">
        <f t="array" ref="C4579">IFERROR(XLOOKUP(A4579,'Asignacion Feb'!A:A,'Asignacion Feb'!B:B))</f>
        <v>EC-04</v>
      </c>
      <c r="D4579" s="28">
        <v>45701.0</v>
      </c>
      <c r="E4579" s="19" t="s">
        <v>314</v>
      </c>
      <c r="F4579" s="10" t="str">
        <f t="array" ref="F4579">IFERROR(XLOOKUP(E4579,Operadores!A:A,Operadores!B:B))</f>
        <v>PERJU03</v>
      </c>
      <c r="G4579" s="16" t="s">
        <v>103</v>
      </c>
      <c r="H4579" s="13">
        <v>27.48</v>
      </c>
      <c r="I4579" s="18">
        <v>349.0</v>
      </c>
      <c r="J4579" s="15">
        <f t="shared" si="5"/>
        <v>9590.52</v>
      </c>
      <c r="K4579" s="10" t="str">
        <f t="array" ref="K4579">IFERROR(XLOOKUP(G4579,'Tipo de Carga'!A:A,'Tipo de Carga'!B:B))</f>
        <v>Ticket</v>
      </c>
      <c r="L4579" s="10">
        <f t="shared" si="2"/>
        <v>7</v>
      </c>
      <c r="M4579" s="10">
        <f t="shared" si="3"/>
        <v>13</v>
      </c>
      <c r="N4579" s="10">
        <f t="shared" si="4"/>
        <v>2</v>
      </c>
      <c r="O4579" s="10" t="str">
        <f t="array" ref="O4579">IFERROR(XLOOKUP(G4579,'Tipo de Carga'!A:A,'Tipo de Carga'!C:C))</f>
        <v>Diesel</v>
      </c>
    </row>
    <row r="4580">
      <c r="A4580" s="16">
        <v>1942.0</v>
      </c>
      <c r="B4580" s="10" t="str">
        <f t="array" ref="B4580">IFERROR(XLOOKUP(A4580,'Asignacion Feb'!A:A,'Asignacion Feb'!C:C))</f>
        <v>Available EC-01</v>
      </c>
      <c r="C4580" s="10" t="str">
        <f t="array" ref="C4580">IFERROR(XLOOKUP(A4580,'Asignacion Feb'!A:A,'Asignacion Feb'!B:B))</f>
        <v>EC-01</v>
      </c>
      <c r="D4580" s="28">
        <v>45701.0</v>
      </c>
      <c r="E4580" s="16" t="s">
        <v>311</v>
      </c>
      <c r="F4580" s="10" t="str">
        <f t="array" ref="F4580">IFERROR(XLOOKUP(E4580,Operadores!A:A,Operadores!B:B))</f>
        <v>ESGJOS</v>
      </c>
      <c r="G4580" s="16" t="s">
        <v>103</v>
      </c>
      <c r="H4580" s="13">
        <v>25.45</v>
      </c>
      <c r="I4580" s="18">
        <v>420.0</v>
      </c>
      <c r="J4580" s="15">
        <f t="shared" si="5"/>
        <v>10689</v>
      </c>
      <c r="K4580" s="10" t="str">
        <f t="array" ref="K4580">IFERROR(XLOOKUP(G4580,'Tipo de Carga'!A:A,'Tipo de Carga'!B:B))</f>
        <v>Ticket</v>
      </c>
      <c r="L4580" s="10">
        <f t="shared" si="2"/>
        <v>7</v>
      </c>
      <c r="M4580" s="10">
        <f t="shared" si="3"/>
        <v>13</v>
      </c>
      <c r="N4580" s="10">
        <f t="shared" si="4"/>
        <v>2</v>
      </c>
      <c r="O4580" s="10" t="str">
        <f t="array" ref="O4580">IFERROR(XLOOKUP(G4580,'Tipo de Carga'!A:A,'Tipo de Carga'!C:C))</f>
        <v>Diesel</v>
      </c>
    </row>
    <row r="4581">
      <c r="A4581" s="16">
        <v>2020.0</v>
      </c>
      <c r="B4581" s="10" t="str">
        <f t="array" ref="B4581">IFERROR(XLOOKUP(A4581,'Asignacion Feb'!A:A,'Asignacion Feb'!C:C))</f>
        <v>MeLi Dedicado Merida</v>
      </c>
      <c r="C4581" s="10" t="str">
        <f t="array" ref="C4581">IFERROR(XLOOKUP(A4581,'Asignacion Feb'!A:A,'Asignacion Feb'!B:B))</f>
        <v>EC-05</v>
      </c>
      <c r="D4581" s="28">
        <v>45702.0</v>
      </c>
      <c r="E4581" s="16" t="s">
        <v>283</v>
      </c>
      <c r="F4581" s="10" t="str">
        <f t="array" ref="F4581">IFERROR(XLOOKUP(E4581,Operadores!A:A,Operadores!B:B))</f>
        <v>MUÑOSC</v>
      </c>
      <c r="G4581" s="16" t="s">
        <v>17</v>
      </c>
      <c r="H4581" s="13">
        <v>19.79799</v>
      </c>
      <c r="I4581" s="18">
        <v>260.03</v>
      </c>
      <c r="J4581" s="15">
        <f t="shared" si="5"/>
        <v>5148.07134</v>
      </c>
      <c r="K4581" s="10" t="str">
        <f t="array" ref="K4581">IFERROR(XLOOKUP(G4581,'Tipo de Carga'!A:A,'Tipo de Carga'!B:B))</f>
        <v>Autoabasto</v>
      </c>
      <c r="L4581" s="10">
        <f t="shared" si="2"/>
        <v>7</v>
      </c>
      <c r="M4581" s="10">
        <f t="shared" si="3"/>
        <v>14</v>
      </c>
      <c r="N4581" s="10">
        <f t="shared" si="4"/>
        <v>2</v>
      </c>
      <c r="O4581" s="10" t="str">
        <f t="array" ref="O4581">IFERROR(XLOOKUP(G4581,'Tipo de Carga'!A:A,'Tipo de Carga'!C:C))</f>
        <v>Diesel</v>
      </c>
    </row>
    <row r="4582">
      <c r="A4582" s="16">
        <v>2036.0</v>
      </c>
      <c r="B4582" s="10" t="str">
        <f t="array" ref="B4582">IFERROR(XLOOKUP(A4582,'Asignacion Feb'!A:A,'Asignacion Feb'!C:C))</f>
        <v>Liverpool Local</v>
      </c>
      <c r="C4582" s="10" t="str">
        <f t="array" ref="C4582">IFERROR(XLOOKUP(A4582,'Asignacion Feb'!A:A,'Asignacion Feb'!B:B))</f>
        <v>EC-01</v>
      </c>
      <c r="D4582" s="28">
        <v>45702.0</v>
      </c>
      <c r="E4582" s="16" t="s">
        <v>446</v>
      </c>
      <c r="F4582" s="10" t="str">
        <f t="array" ref="F4582">IFERROR(XLOOKUP(E4582,Operadores!A:A,Operadores!B:B))</f>
        <v>FELJOS</v>
      </c>
      <c r="G4582" s="16" t="s">
        <v>17</v>
      </c>
      <c r="H4582" s="13">
        <v>19.79799</v>
      </c>
      <c r="I4582" s="18">
        <v>340.64</v>
      </c>
      <c r="J4582" s="15">
        <f t="shared" si="5"/>
        <v>6743.987314</v>
      </c>
      <c r="K4582" s="10" t="str">
        <f t="array" ref="K4582">IFERROR(XLOOKUP(G4582,'Tipo de Carga'!A:A,'Tipo de Carga'!B:B))</f>
        <v>Autoabasto</v>
      </c>
      <c r="L4582" s="10">
        <f t="shared" si="2"/>
        <v>7</v>
      </c>
      <c r="M4582" s="10">
        <f t="shared" si="3"/>
        <v>14</v>
      </c>
      <c r="N4582" s="10">
        <f t="shared" si="4"/>
        <v>2</v>
      </c>
      <c r="O4582" s="10" t="str">
        <f t="array" ref="O4582">IFERROR(XLOOKUP(G4582,'Tipo de Carga'!A:A,'Tipo de Carga'!C:C))</f>
        <v>Diesel</v>
      </c>
    </row>
    <row r="4583">
      <c r="A4583" s="16">
        <v>1992.0</v>
      </c>
      <c r="B4583" s="10" t="str">
        <f t="array" ref="B4583">IFERROR(XLOOKUP(A4583,'Asignacion Feb'!A:A,'Asignacion Feb'!C:C))</f>
        <v>MeLi Dedicado TD</v>
      </c>
      <c r="C4583" s="10" t="str">
        <f t="array" ref="C4583">IFERROR(XLOOKUP(A4583,'Asignacion Feb'!A:A,'Asignacion Feb'!B:B))</f>
        <v>EC-05</v>
      </c>
      <c r="D4583" s="28">
        <v>45702.0</v>
      </c>
      <c r="E4583" s="16" t="s">
        <v>44</v>
      </c>
      <c r="F4583" s="10" t="str">
        <f t="array" ref="F4583">IFERROR(XLOOKUP(E4583,Operadores!A:A,Operadores!B:B))</f>
        <v>BONAR</v>
      </c>
      <c r="G4583" s="16" t="s">
        <v>17</v>
      </c>
      <c r="H4583" s="13">
        <v>19.79799</v>
      </c>
      <c r="I4583" s="18">
        <v>521.55</v>
      </c>
      <c r="J4583" s="15">
        <f t="shared" si="5"/>
        <v>10325.64168</v>
      </c>
      <c r="K4583" s="10" t="str">
        <f t="array" ref="K4583">IFERROR(XLOOKUP(G4583,'Tipo de Carga'!A:A,'Tipo de Carga'!B:B))</f>
        <v>Autoabasto</v>
      </c>
      <c r="L4583" s="10">
        <f t="shared" si="2"/>
        <v>7</v>
      </c>
      <c r="M4583" s="10">
        <f t="shared" si="3"/>
        <v>14</v>
      </c>
      <c r="N4583" s="10">
        <f t="shared" si="4"/>
        <v>2</v>
      </c>
      <c r="O4583" s="10" t="str">
        <f t="array" ref="O4583">IFERROR(XLOOKUP(G4583,'Tipo de Carga'!A:A,'Tipo de Carga'!C:C))</f>
        <v>Diesel</v>
      </c>
    </row>
    <row r="4584">
      <c r="A4584" s="16">
        <v>1874.0</v>
      </c>
      <c r="B4584" s="10" t="str">
        <f t="array" ref="B4584">IFERROR(XLOOKUP(A4584,'Asignacion Feb'!A:A,'Asignacion Feb'!C:C))</f>
        <v>Circuitos</v>
      </c>
      <c r="C4584" s="10" t="str">
        <f t="array" ref="C4584">IFERROR(XLOOKUP(A4584,'Asignacion Feb'!A:A,'Asignacion Feb'!B:B))</f>
        <v>EC-03</v>
      </c>
      <c r="D4584" s="28">
        <v>45702.0</v>
      </c>
      <c r="E4584" s="16" t="s">
        <v>27</v>
      </c>
      <c r="F4584" s="10" t="str">
        <f t="array" ref="F4584">IFERROR(XLOOKUP(E4584,Operadores!A:A,Operadores!B:B))</f>
        <v>CONMAU</v>
      </c>
      <c r="G4584" s="16" t="s">
        <v>17</v>
      </c>
      <c r="H4584" s="13">
        <v>19.79799</v>
      </c>
      <c r="I4584" s="18">
        <v>620.59</v>
      </c>
      <c r="J4584" s="15">
        <f t="shared" si="5"/>
        <v>12286.43461</v>
      </c>
      <c r="K4584" s="10" t="str">
        <f t="array" ref="K4584">IFERROR(XLOOKUP(G4584,'Tipo de Carga'!A:A,'Tipo de Carga'!B:B))</f>
        <v>Autoabasto</v>
      </c>
      <c r="L4584" s="10">
        <f t="shared" si="2"/>
        <v>7</v>
      </c>
      <c r="M4584" s="10">
        <f t="shared" si="3"/>
        <v>14</v>
      </c>
      <c r="N4584" s="10">
        <f t="shared" si="4"/>
        <v>2</v>
      </c>
      <c r="O4584" s="10" t="str">
        <f t="array" ref="O4584">IFERROR(XLOOKUP(G4584,'Tipo de Carga'!A:A,'Tipo de Carga'!C:C))</f>
        <v>Diesel</v>
      </c>
    </row>
    <row r="4585">
      <c r="A4585" s="16">
        <v>1982.0</v>
      </c>
      <c r="B4585" s="10" t="str">
        <f t="array" ref="B4585">IFERROR(XLOOKUP(A4585,'Asignacion Feb'!A:A,'Asignacion Feb'!C:C))</f>
        <v>MeLi asignado SD</v>
      </c>
      <c r="C4585" s="10" t="str">
        <f t="array" ref="C4585">IFERROR(XLOOKUP(A4585,'Asignacion Feb'!A:A,'Asignacion Feb'!B:B))</f>
        <v>EC-05</v>
      </c>
      <c r="D4585" s="28">
        <v>45702.0</v>
      </c>
      <c r="E4585" s="16" t="s">
        <v>254</v>
      </c>
      <c r="F4585" s="10" t="str">
        <f t="array" ref="F4585">IFERROR(XLOOKUP(E4585,Operadores!A:A,Operadores!B:B))</f>
        <v>HERJUV</v>
      </c>
      <c r="G4585" s="16" t="s">
        <v>17</v>
      </c>
      <c r="H4585" s="13">
        <v>19.79799</v>
      </c>
      <c r="I4585" s="18">
        <v>560.01</v>
      </c>
      <c r="J4585" s="15">
        <f t="shared" si="5"/>
        <v>11087.07238</v>
      </c>
      <c r="K4585" s="10" t="str">
        <f t="array" ref="K4585">IFERROR(XLOOKUP(G4585,'Tipo de Carga'!A:A,'Tipo de Carga'!B:B))</f>
        <v>Autoabasto</v>
      </c>
      <c r="L4585" s="10">
        <f t="shared" si="2"/>
        <v>7</v>
      </c>
      <c r="M4585" s="10">
        <f t="shared" si="3"/>
        <v>14</v>
      </c>
      <c r="N4585" s="10">
        <f t="shared" si="4"/>
        <v>2</v>
      </c>
      <c r="O4585" s="10" t="str">
        <f t="array" ref="O4585">IFERROR(XLOOKUP(G4585,'Tipo de Carga'!A:A,'Tipo de Carga'!C:C))</f>
        <v>Diesel</v>
      </c>
    </row>
    <row r="4586">
      <c r="A4586" s="16">
        <v>1944.0</v>
      </c>
      <c r="B4586" s="10" t="str">
        <f t="array" ref="B4586">IFERROR(XLOOKUP(A4586,'Asignacion Feb'!A:A,'Asignacion Feb'!C:C))</f>
        <v>MeLi asignado SD</v>
      </c>
      <c r="C4586" s="10" t="str">
        <f t="array" ref="C4586">IFERROR(XLOOKUP(A4586,'Asignacion Feb'!A:A,'Asignacion Feb'!B:B))</f>
        <v>EC-05</v>
      </c>
      <c r="D4586" s="28">
        <v>45702.0</v>
      </c>
      <c r="E4586" s="16" t="s">
        <v>134</v>
      </c>
      <c r="F4586" s="10" t="str">
        <f t="array" ref="F4586">IFERROR(XLOOKUP(E4586,Operadores!A:A,Operadores!B:B))</f>
        <v>IBAJOS</v>
      </c>
      <c r="G4586" s="16" t="s">
        <v>17</v>
      </c>
      <c r="H4586" s="13">
        <v>19.79799</v>
      </c>
      <c r="I4586" s="18">
        <v>192.05</v>
      </c>
      <c r="J4586" s="15">
        <f t="shared" si="5"/>
        <v>3802.20398</v>
      </c>
      <c r="K4586" s="10" t="str">
        <f t="array" ref="K4586">IFERROR(XLOOKUP(G4586,'Tipo de Carga'!A:A,'Tipo de Carga'!B:B))</f>
        <v>Autoabasto</v>
      </c>
      <c r="L4586" s="10">
        <f t="shared" si="2"/>
        <v>7</v>
      </c>
      <c r="M4586" s="10">
        <f t="shared" si="3"/>
        <v>14</v>
      </c>
      <c r="N4586" s="10">
        <f t="shared" si="4"/>
        <v>2</v>
      </c>
      <c r="O4586" s="10" t="str">
        <f t="array" ref="O4586">IFERROR(XLOOKUP(G4586,'Tipo de Carga'!A:A,'Tipo de Carga'!C:C))</f>
        <v>Diesel</v>
      </c>
    </row>
    <row r="4587">
      <c r="A4587" s="16">
        <v>1866.0</v>
      </c>
      <c r="B4587" s="10" t="str">
        <f t="array" ref="B4587">IFERROR(XLOOKUP(A4587,'Asignacion Feb'!A:A,'Asignacion Feb'!C:C))</f>
        <v>Pilgrims Tepo</v>
      </c>
      <c r="C4587" s="10" t="str">
        <f t="array" ref="C4587">IFERROR(XLOOKUP(A4587,'Asignacion Feb'!A:A,'Asignacion Feb'!B:B))</f>
        <v>EC-02</v>
      </c>
      <c r="D4587" s="28">
        <v>45702.0</v>
      </c>
      <c r="E4587" s="16" t="s">
        <v>54</v>
      </c>
      <c r="F4587" s="10" t="str">
        <f t="array" ref="F4587">IFERROR(XLOOKUP(E4587,Operadores!A:A,Operadores!B:B))</f>
        <v>JORJON</v>
      </c>
      <c r="G4587" s="16" t="s">
        <v>17</v>
      </c>
      <c r="H4587" s="13">
        <v>19.79799</v>
      </c>
      <c r="I4587" s="18">
        <v>90.77</v>
      </c>
      <c r="J4587" s="15">
        <f t="shared" si="5"/>
        <v>1797.063552</v>
      </c>
      <c r="K4587" s="10" t="str">
        <f t="array" ref="K4587">IFERROR(XLOOKUP(G4587,'Tipo de Carga'!A:A,'Tipo de Carga'!B:B))</f>
        <v>Autoabasto</v>
      </c>
      <c r="L4587" s="10">
        <f t="shared" si="2"/>
        <v>7</v>
      </c>
      <c r="M4587" s="10">
        <f t="shared" si="3"/>
        <v>14</v>
      </c>
      <c r="N4587" s="10">
        <f t="shared" si="4"/>
        <v>2</v>
      </c>
      <c r="O4587" s="10" t="str">
        <f t="array" ref="O4587">IFERROR(XLOOKUP(G4587,'Tipo de Carga'!A:A,'Tipo de Carga'!C:C))</f>
        <v>Diesel</v>
      </c>
    </row>
    <row r="4588">
      <c r="A4588" s="16">
        <v>1999.0</v>
      </c>
      <c r="B4588" s="10" t="str">
        <f t="array" ref="B4588">IFERROR(XLOOKUP(A4588,'Asignacion Feb'!A:A,'Asignacion Feb'!C:C))</f>
        <v>MeLi Dedicado Merida</v>
      </c>
      <c r="C4588" s="10" t="str">
        <f t="array" ref="C4588">IFERROR(XLOOKUP(A4588,'Asignacion Feb'!A:A,'Asignacion Feb'!B:B))</f>
        <v>EC-05</v>
      </c>
      <c r="D4588" s="28">
        <v>45702.0</v>
      </c>
      <c r="E4588" s="16" t="s">
        <v>88</v>
      </c>
      <c r="F4588" s="10" t="str">
        <f t="array" ref="F4588">IFERROR(XLOOKUP(E4588,Operadores!A:A,Operadores!B:B))</f>
        <v>CAMJOS</v>
      </c>
      <c r="G4588" s="16" t="s">
        <v>17</v>
      </c>
      <c r="H4588" s="13">
        <v>19.79799</v>
      </c>
      <c r="I4588" s="18">
        <v>278.99</v>
      </c>
      <c r="J4588" s="15">
        <f t="shared" si="5"/>
        <v>5523.44123</v>
      </c>
      <c r="K4588" s="10" t="str">
        <f t="array" ref="K4588">IFERROR(XLOOKUP(G4588,'Tipo de Carga'!A:A,'Tipo de Carga'!B:B))</f>
        <v>Autoabasto</v>
      </c>
      <c r="L4588" s="10">
        <f t="shared" si="2"/>
        <v>7</v>
      </c>
      <c r="M4588" s="10">
        <f t="shared" si="3"/>
        <v>14</v>
      </c>
      <c r="N4588" s="10">
        <f t="shared" si="4"/>
        <v>2</v>
      </c>
      <c r="O4588" s="10" t="str">
        <f t="array" ref="O4588">IFERROR(XLOOKUP(G4588,'Tipo de Carga'!A:A,'Tipo de Carga'!C:C))</f>
        <v>Diesel</v>
      </c>
    </row>
    <row r="4589">
      <c r="A4589" s="16">
        <v>1688.0</v>
      </c>
      <c r="B4589" s="10" t="str">
        <f t="array" ref="B4589">IFERROR(XLOOKUP(A4589,'Asignacion Feb'!A:A,'Asignacion Feb'!C:C))</f>
        <v>Pilgrims Tepo</v>
      </c>
      <c r="C4589" s="10" t="str">
        <f t="array" ref="C4589">IFERROR(XLOOKUP(A4589,'Asignacion Feb'!A:A,'Asignacion Feb'!B:B))</f>
        <v>EC-02</v>
      </c>
      <c r="D4589" s="28">
        <v>45702.0</v>
      </c>
      <c r="E4589" s="16" t="s">
        <v>50</v>
      </c>
      <c r="F4589" s="10" t="str">
        <f t="array" ref="F4589">IFERROR(XLOOKUP(E4589,Operadores!A:A,Operadores!B:B))</f>
        <v>SANJUA07</v>
      </c>
      <c r="G4589" s="16" t="s">
        <v>17</v>
      </c>
      <c r="H4589" s="13">
        <v>19.79799</v>
      </c>
      <c r="I4589" s="18">
        <v>211.48</v>
      </c>
      <c r="J4589" s="15">
        <f t="shared" si="5"/>
        <v>4186.878925</v>
      </c>
      <c r="K4589" s="10" t="str">
        <f t="array" ref="K4589">IFERROR(XLOOKUP(G4589,'Tipo de Carga'!A:A,'Tipo de Carga'!B:B))</f>
        <v>Autoabasto</v>
      </c>
      <c r="L4589" s="10">
        <f t="shared" si="2"/>
        <v>7</v>
      </c>
      <c r="M4589" s="10">
        <f t="shared" si="3"/>
        <v>14</v>
      </c>
      <c r="N4589" s="10">
        <f t="shared" si="4"/>
        <v>2</v>
      </c>
      <c r="O4589" s="10" t="str">
        <f t="array" ref="O4589">IFERROR(XLOOKUP(G4589,'Tipo de Carga'!A:A,'Tipo de Carga'!C:C))</f>
        <v>Diesel</v>
      </c>
    </row>
    <row r="4590">
      <c r="A4590" s="16">
        <v>1856.0</v>
      </c>
      <c r="B4590" s="10" t="str">
        <f t="array" ref="B4590">IFERROR(XLOOKUP(A4590,'Asignacion Feb'!A:A,'Asignacion Feb'!C:C))</f>
        <v>Pipas</v>
      </c>
      <c r="C4590" s="10" t="str">
        <f t="array" ref="C4590">IFERROR(XLOOKUP(A4590,'Asignacion Feb'!A:A,'Asignacion Feb'!B:B))</f>
        <v>EC-02</v>
      </c>
      <c r="D4590" s="28">
        <v>45702.0</v>
      </c>
      <c r="E4590" s="16" t="s">
        <v>291</v>
      </c>
      <c r="F4590" s="10" t="str">
        <f t="array" ref="F4590">IFERROR(XLOOKUP(E4590,Operadores!A:A,Operadores!B:B))</f>
        <v>PACJOS</v>
      </c>
      <c r="G4590" s="16" t="s">
        <v>17</v>
      </c>
      <c r="H4590" s="13">
        <v>19.79799</v>
      </c>
      <c r="I4590" s="18">
        <v>300.05</v>
      </c>
      <c r="J4590" s="15">
        <f t="shared" si="5"/>
        <v>5940.3869</v>
      </c>
      <c r="K4590" s="10" t="str">
        <f t="array" ref="K4590">IFERROR(XLOOKUP(G4590,'Tipo de Carga'!A:A,'Tipo de Carga'!B:B))</f>
        <v>Autoabasto</v>
      </c>
      <c r="L4590" s="10">
        <f t="shared" si="2"/>
        <v>7</v>
      </c>
      <c r="M4590" s="10">
        <f t="shared" si="3"/>
        <v>14</v>
      </c>
      <c r="N4590" s="10">
        <f t="shared" si="4"/>
        <v>2</v>
      </c>
      <c r="O4590" s="10" t="str">
        <f t="array" ref="O4590">IFERROR(XLOOKUP(G4590,'Tipo de Carga'!A:A,'Tipo de Carga'!C:C))</f>
        <v>Diesel</v>
      </c>
    </row>
    <row r="4591">
      <c r="A4591" s="16">
        <v>2103.0</v>
      </c>
      <c r="B4591" s="10" t="str">
        <f t="array" ref="B4591">IFERROR(XLOOKUP(A4591,'Asignacion Feb'!A:A,'Asignacion Feb'!C:C))</f>
        <v>MeLi Ded Puebla</v>
      </c>
      <c r="C4591" s="10" t="str">
        <f t="array" ref="C4591">IFERROR(XLOOKUP(A4591,'Asignacion Feb'!A:A,'Asignacion Feb'!B:B))</f>
        <v>EC-05</v>
      </c>
      <c r="D4591" s="28">
        <v>45702.0</v>
      </c>
      <c r="E4591" s="16" t="s">
        <v>322</v>
      </c>
      <c r="F4591" s="10" t="str">
        <f t="array" ref="F4591">IFERROR(XLOOKUP(E4591,Operadores!A:A,Operadores!B:B))</f>
        <v>HERRE</v>
      </c>
      <c r="G4591" s="16" t="s">
        <v>17</v>
      </c>
      <c r="H4591" s="13">
        <v>19.79799</v>
      </c>
      <c r="I4591" s="18">
        <v>260.35</v>
      </c>
      <c r="J4591" s="15">
        <f t="shared" si="5"/>
        <v>5154.406697</v>
      </c>
      <c r="K4591" s="10" t="str">
        <f t="array" ref="K4591">IFERROR(XLOOKUP(G4591,'Tipo de Carga'!A:A,'Tipo de Carga'!B:B))</f>
        <v>Autoabasto</v>
      </c>
      <c r="L4591" s="10">
        <f t="shared" si="2"/>
        <v>7</v>
      </c>
      <c r="M4591" s="10">
        <f t="shared" si="3"/>
        <v>14</v>
      </c>
      <c r="N4591" s="10">
        <f t="shared" si="4"/>
        <v>2</v>
      </c>
      <c r="O4591" s="10" t="str">
        <f t="array" ref="O4591">IFERROR(XLOOKUP(G4591,'Tipo de Carga'!A:A,'Tipo de Carga'!C:C))</f>
        <v>Diesel</v>
      </c>
    </row>
    <row r="4592">
      <c r="A4592" s="16">
        <v>1795.0</v>
      </c>
      <c r="B4592" s="10" t="str">
        <f t="array" ref="B4592">IFERROR(XLOOKUP(A4592,'Asignacion Feb'!A:A,'Asignacion Feb'!C:C))</f>
        <v>Pilgrims Tepo</v>
      </c>
      <c r="C4592" s="10" t="str">
        <f t="array" ref="C4592">IFERROR(XLOOKUP(A4592,'Asignacion Feb'!A:A,'Asignacion Feb'!B:B))</f>
        <v>EC-02</v>
      </c>
      <c r="D4592" s="28">
        <v>45702.0</v>
      </c>
      <c r="E4592" s="16" t="s">
        <v>56</v>
      </c>
      <c r="F4592" s="10" t="str">
        <f t="array" ref="F4592">IFERROR(XLOOKUP(E4592,Operadores!A:A,Operadores!B:B))</f>
        <v>MAREVA</v>
      </c>
      <c r="G4592" s="16" t="s">
        <v>17</v>
      </c>
      <c r="H4592" s="13">
        <v>19.79799</v>
      </c>
      <c r="I4592" s="18">
        <v>322.84</v>
      </c>
      <c r="J4592" s="15">
        <f t="shared" si="5"/>
        <v>6391.583092</v>
      </c>
      <c r="K4592" s="10" t="str">
        <f t="array" ref="K4592">IFERROR(XLOOKUP(G4592,'Tipo de Carga'!A:A,'Tipo de Carga'!B:B))</f>
        <v>Autoabasto</v>
      </c>
      <c r="L4592" s="10">
        <f t="shared" si="2"/>
        <v>7</v>
      </c>
      <c r="M4592" s="10">
        <f t="shared" si="3"/>
        <v>14</v>
      </c>
      <c r="N4592" s="10">
        <f t="shared" si="4"/>
        <v>2</v>
      </c>
      <c r="O4592" s="10" t="str">
        <f t="array" ref="O4592">IFERROR(XLOOKUP(G4592,'Tipo de Carga'!A:A,'Tipo de Carga'!C:C))</f>
        <v>Diesel</v>
      </c>
    </row>
    <row r="4593">
      <c r="A4593" s="16">
        <v>1683.0</v>
      </c>
      <c r="B4593" s="10" t="str">
        <f t="array" ref="B4593">IFERROR(XLOOKUP(A4593,'Asignacion Feb'!A:A,'Asignacion Feb'!C:C))</f>
        <v>Pilgrims Tepo</v>
      </c>
      <c r="C4593" s="10" t="str">
        <f t="array" ref="C4593">IFERROR(XLOOKUP(A4593,'Asignacion Feb'!A:A,'Asignacion Feb'!B:B))</f>
        <v>EC-02</v>
      </c>
      <c r="D4593" s="28">
        <v>45702.0</v>
      </c>
      <c r="E4593" s="16" t="s">
        <v>265</v>
      </c>
      <c r="F4593" s="10" t="str">
        <f t="array" ref="F4593">IFERROR(XLOOKUP(E4593,Operadores!A:A,Operadores!B:B))</f>
        <v>LEOJOS</v>
      </c>
      <c r="G4593" s="16" t="s">
        <v>17</v>
      </c>
      <c r="H4593" s="13">
        <v>19.79799</v>
      </c>
      <c r="I4593" s="18">
        <v>73.01</v>
      </c>
      <c r="J4593" s="15">
        <f t="shared" si="5"/>
        <v>1445.45125</v>
      </c>
      <c r="K4593" s="10" t="str">
        <f t="array" ref="K4593">IFERROR(XLOOKUP(G4593,'Tipo de Carga'!A:A,'Tipo de Carga'!B:B))</f>
        <v>Autoabasto</v>
      </c>
      <c r="L4593" s="10">
        <f t="shared" si="2"/>
        <v>7</v>
      </c>
      <c r="M4593" s="10">
        <f t="shared" si="3"/>
        <v>14</v>
      </c>
      <c r="N4593" s="10">
        <f t="shared" si="4"/>
        <v>2</v>
      </c>
      <c r="O4593" s="10" t="str">
        <f t="array" ref="O4593">IFERROR(XLOOKUP(G4593,'Tipo de Carga'!A:A,'Tipo de Carga'!C:C))</f>
        <v>Diesel</v>
      </c>
    </row>
    <row r="4594">
      <c r="A4594" s="16">
        <v>1885.0</v>
      </c>
      <c r="B4594" s="10" t="str">
        <f t="array" ref="B4594">IFERROR(XLOOKUP(A4594,'Asignacion Feb'!A:A,'Asignacion Feb'!C:C))</f>
        <v>Liverpool Local</v>
      </c>
      <c r="C4594" s="10" t="str">
        <f t="array" ref="C4594">IFERROR(XLOOKUP(A4594,'Asignacion Feb'!A:A,'Asignacion Feb'!B:B))</f>
        <v>EC-01</v>
      </c>
      <c r="D4594" s="28">
        <v>45702.0</v>
      </c>
      <c r="E4594" s="16" t="s">
        <v>302</v>
      </c>
      <c r="F4594" s="10" t="str">
        <f t="array" ref="F4594">IFERROR(XLOOKUP(E4594,Operadores!A:A,Operadores!B:B))</f>
        <v>PANJU</v>
      </c>
      <c r="G4594" s="16" t="s">
        <v>17</v>
      </c>
      <c r="H4594" s="13">
        <v>19.79799</v>
      </c>
      <c r="I4594" s="18">
        <v>791.05</v>
      </c>
      <c r="J4594" s="15">
        <f t="shared" si="5"/>
        <v>15661.19999</v>
      </c>
      <c r="K4594" s="10" t="str">
        <f t="array" ref="K4594">IFERROR(XLOOKUP(G4594,'Tipo de Carga'!A:A,'Tipo de Carga'!B:B))</f>
        <v>Autoabasto</v>
      </c>
      <c r="L4594" s="10">
        <f t="shared" si="2"/>
        <v>7</v>
      </c>
      <c r="M4594" s="10">
        <f t="shared" si="3"/>
        <v>14</v>
      </c>
      <c r="N4594" s="10">
        <f t="shared" si="4"/>
        <v>2</v>
      </c>
      <c r="O4594" s="10" t="str">
        <f t="array" ref="O4594">IFERROR(XLOOKUP(G4594,'Tipo de Carga'!A:A,'Tipo de Carga'!C:C))</f>
        <v>Diesel</v>
      </c>
    </row>
    <row r="4595">
      <c r="A4595" s="16">
        <v>1735.0</v>
      </c>
      <c r="B4595" s="10" t="str">
        <f t="array" ref="B4595">IFERROR(XLOOKUP(A4595,'Asignacion Feb'!A:A,'Asignacion Feb'!C:C))</f>
        <v>Pilgrims Tepo</v>
      </c>
      <c r="C4595" s="10" t="str">
        <f t="array" ref="C4595">IFERROR(XLOOKUP(A4595,'Asignacion Feb'!A:A,'Asignacion Feb'!B:B))</f>
        <v>EC-02</v>
      </c>
      <c r="D4595" s="28">
        <v>45702.0</v>
      </c>
      <c r="E4595" s="16" t="s">
        <v>370</v>
      </c>
      <c r="F4595" s="10" t="str">
        <f t="array" ref="F4595">IFERROR(XLOOKUP(E4595,Operadores!A:A,Operadores!B:B))</f>
        <v>BOROSC</v>
      </c>
      <c r="G4595" s="16" t="s">
        <v>17</v>
      </c>
      <c r="H4595" s="13">
        <v>19.79799</v>
      </c>
      <c r="I4595" s="18">
        <v>83.91</v>
      </c>
      <c r="J4595" s="15">
        <f t="shared" si="5"/>
        <v>1661.249341</v>
      </c>
      <c r="K4595" s="10" t="str">
        <f t="array" ref="K4595">IFERROR(XLOOKUP(G4595,'Tipo de Carga'!A:A,'Tipo de Carga'!B:B))</f>
        <v>Autoabasto</v>
      </c>
      <c r="L4595" s="10">
        <f t="shared" si="2"/>
        <v>7</v>
      </c>
      <c r="M4595" s="10">
        <f t="shared" si="3"/>
        <v>14</v>
      </c>
      <c r="N4595" s="10">
        <f t="shared" si="4"/>
        <v>2</v>
      </c>
      <c r="O4595" s="10" t="str">
        <f t="array" ref="O4595">IFERROR(XLOOKUP(G4595,'Tipo de Carga'!A:A,'Tipo de Carga'!C:C))</f>
        <v>Diesel</v>
      </c>
    </row>
    <row r="4596">
      <c r="A4596" s="16">
        <v>1812.0</v>
      </c>
      <c r="B4596" s="10" t="str">
        <f t="array" ref="B4596">IFERROR(XLOOKUP(A4596,'Asignacion Feb'!A:A,'Asignacion Feb'!C:C))</f>
        <v>Patieros sucursal</v>
      </c>
      <c r="C4596" s="10" t="str">
        <f t="array" ref="C4596">IFERROR(XLOOKUP(A4596,'Asignacion Feb'!A:A,'Asignacion Feb'!B:B))</f>
        <v>EC-03</v>
      </c>
      <c r="D4596" s="28">
        <v>45702.0</v>
      </c>
      <c r="E4596" s="16" t="s">
        <v>201</v>
      </c>
      <c r="F4596" s="10" t="str">
        <f t="array" ref="F4596">IFERROR(XLOOKUP(E4596,Operadores!A:A,Operadores!B:B))</f>
        <v>REYVI01</v>
      </c>
      <c r="G4596" s="16" t="s">
        <v>17</v>
      </c>
      <c r="H4596" s="13">
        <v>19.79799</v>
      </c>
      <c r="I4596" s="18">
        <v>610.53</v>
      </c>
      <c r="J4596" s="15">
        <f t="shared" si="5"/>
        <v>12087.26683</v>
      </c>
      <c r="K4596" s="10" t="str">
        <f t="array" ref="K4596">IFERROR(XLOOKUP(G4596,'Tipo de Carga'!A:A,'Tipo de Carga'!B:B))</f>
        <v>Autoabasto</v>
      </c>
      <c r="L4596" s="10">
        <f t="shared" si="2"/>
        <v>7</v>
      </c>
      <c r="M4596" s="10">
        <f t="shared" si="3"/>
        <v>14</v>
      </c>
      <c r="N4596" s="10">
        <f t="shared" si="4"/>
        <v>2</v>
      </c>
      <c r="O4596" s="10" t="str">
        <f t="array" ref="O4596">IFERROR(XLOOKUP(G4596,'Tipo de Carga'!A:A,'Tipo de Carga'!C:C))</f>
        <v>Diesel</v>
      </c>
    </row>
    <row r="4597">
      <c r="A4597" s="16">
        <v>1789.0</v>
      </c>
      <c r="B4597" s="10" t="str">
        <f t="array" ref="B4597">IFERROR(XLOOKUP(A4597,'Asignacion Feb'!A:A,'Asignacion Feb'!C:C))</f>
        <v>Hisense</v>
      </c>
      <c r="C4597" s="10" t="str">
        <f t="array" ref="C4597">IFERROR(XLOOKUP(A4597,'Asignacion Feb'!A:A,'Asignacion Feb'!B:B))</f>
        <v>EC-02</v>
      </c>
      <c r="D4597" s="28">
        <v>45702.0</v>
      </c>
      <c r="E4597" s="16" t="s">
        <v>114</v>
      </c>
      <c r="F4597" s="10" t="str">
        <f t="array" ref="F4597">IFERROR(XLOOKUP(E4597,Operadores!A:A,Operadores!B:B))</f>
        <v>ACOFED</v>
      </c>
      <c r="G4597" s="16" t="s">
        <v>17</v>
      </c>
      <c r="H4597" s="13">
        <v>19.79799</v>
      </c>
      <c r="I4597" s="18">
        <v>852.39</v>
      </c>
      <c r="J4597" s="15">
        <f t="shared" si="5"/>
        <v>16875.6087</v>
      </c>
      <c r="K4597" s="10" t="str">
        <f t="array" ref="K4597">IFERROR(XLOOKUP(G4597,'Tipo de Carga'!A:A,'Tipo de Carga'!B:B))</f>
        <v>Autoabasto</v>
      </c>
      <c r="L4597" s="10">
        <f t="shared" si="2"/>
        <v>7</v>
      </c>
      <c r="M4597" s="10">
        <f t="shared" si="3"/>
        <v>14</v>
      </c>
      <c r="N4597" s="10">
        <f t="shared" si="4"/>
        <v>2</v>
      </c>
      <c r="O4597" s="10" t="str">
        <f t="array" ref="O4597">IFERROR(XLOOKUP(G4597,'Tipo de Carga'!A:A,'Tipo de Carga'!C:C))</f>
        <v>Diesel</v>
      </c>
    </row>
    <row r="4598">
      <c r="A4598" s="16">
        <v>1754.0</v>
      </c>
      <c r="B4598" s="10" t="str">
        <f t="array" ref="B4598">IFERROR(XLOOKUP(A4598,'Asignacion Feb'!A:A,'Asignacion Feb'!C:C))</f>
        <v>Pilgrims Tepo</v>
      </c>
      <c r="C4598" s="10" t="str">
        <f t="array" ref="C4598">IFERROR(XLOOKUP(A4598,'Asignacion Feb'!A:A,'Asignacion Feb'!B:B))</f>
        <v>EC-02</v>
      </c>
      <c r="D4598" s="28">
        <v>45702.0</v>
      </c>
      <c r="E4598" s="16" t="s">
        <v>122</v>
      </c>
      <c r="F4598" s="10" t="str">
        <f t="array" ref="F4598">IFERROR(XLOOKUP(E4598,Operadores!A:A,Operadores!B:B))</f>
        <v>SANCAR01</v>
      </c>
      <c r="G4598" s="16" t="s">
        <v>17</v>
      </c>
      <c r="H4598" s="13">
        <v>19.79799</v>
      </c>
      <c r="I4598" s="18">
        <v>186.62</v>
      </c>
      <c r="J4598" s="15">
        <f t="shared" si="5"/>
        <v>3694.700894</v>
      </c>
      <c r="K4598" s="10" t="str">
        <f t="array" ref="K4598">IFERROR(XLOOKUP(G4598,'Tipo de Carga'!A:A,'Tipo de Carga'!B:B))</f>
        <v>Autoabasto</v>
      </c>
      <c r="L4598" s="10">
        <f t="shared" si="2"/>
        <v>7</v>
      </c>
      <c r="M4598" s="10">
        <f t="shared" si="3"/>
        <v>14</v>
      </c>
      <c r="N4598" s="10">
        <f t="shared" si="4"/>
        <v>2</v>
      </c>
      <c r="O4598" s="10" t="str">
        <f t="array" ref="O4598">IFERROR(XLOOKUP(G4598,'Tipo de Carga'!A:A,'Tipo de Carga'!C:C))</f>
        <v>Diesel</v>
      </c>
    </row>
    <row r="4599">
      <c r="A4599" s="16">
        <v>1946.0</v>
      </c>
      <c r="B4599" s="10" t="str">
        <f t="array" ref="B4599">IFERROR(XLOOKUP(A4599,'Asignacion Feb'!A:A,'Asignacion Feb'!C:C))</f>
        <v>MeLi asignado SD</v>
      </c>
      <c r="C4599" s="10" t="str">
        <f t="array" ref="C4599">IFERROR(XLOOKUP(A4599,'Asignacion Feb'!A:A,'Asignacion Feb'!B:B))</f>
        <v>EC-05</v>
      </c>
      <c r="D4599" s="28">
        <v>45702.0</v>
      </c>
      <c r="E4599" s="16" t="s">
        <v>192</v>
      </c>
      <c r="F4599" s="10" t="str">
        <f t="array" ref="F4599">IFERROR(XLOOKUP(E4599,Operadores!A:A,Operadores!B:B))</f>
        <v>MARARM</v>
      </c>
      <c r="G4599" s="16" t="s">
        <v>17</v>
      </c>
      <c r="H4599" s="13">
        <v>19.79799</v>
      </c>
      <c r="I4599" s="18">
        <v>333.09</v>
      </c>
      <c r="J4599" s="15">
        <f t="shared" si="5"/>
        <v>6594.512489</v>
      </c>
      <c r="K4599" s="10" t="str">
        <f t="array" ref="K4599">IFERROR(XLOOKUP(G4599,'Tipo de Carga'!A:A,'Tipo de Carga'!B:B))</f>
        <v>Autoabasto</v>
      </c>
      <c r="L4599" s="10">
        <f t="shared" si="2"/>
        <v>7</v>
      </c>
      <c r="M4599" s="10">
        <f t="shared" si="3"/>
        <v>14</v>
      </c>
      <c r="N4599" s="10">
        <f t="shared" si="4"/>
        <v>2</v>
      </c>
      <c r="O4599" s="10" t="str">
        <f t="array" ref="O4599">IFERROR(XLOOKUP(G4599,'Tipo de Carga'!A:A,'Tipo de Carga'!C:C))</f>
        <v>Diesel</v>
      </c>
    </row>
    <row r="4600">
      <c r="A4600" s="16">
        <v>1828.0</v>
      </c>
      <c r="B4600" s="10" t="str">
        <f t="array" ref="B4600">IFERROR(XLOOKUP(A4600,'Asignacion Feb'!A:A,'Asignacion Feb'!C:C))</f>
        <v>Circuitos</v>
      </c>
      <c r="C4600" s="10" t="str">
        <f t="array" ref="C4600">IFERROR(XLOOKUP(A4600,'Asignacion Feb'!A:A,'Asignacion Feb'!B:B))</f>
        <v>EC-03</v>
      </c>
      <c r="D4600" s="28">
        <v>45702.0</v>
      </c>
      <c r="E4600" s="16" t="s">
        <v>25</v>
      </c>
      <c r="F4600" s="10" t="str">
        <f t="array" ref="F4600">IFERROR(XLOOKUP(E4600,Operadores!A:A,Operadores!B:B))</f>
        <v>CRUBE</v>
      </c>
      <c r="G4600" s="16" t="s">
        <v>17</v>
      </c>
      <c r="H4600" s="13">
        <v>19.79799</v>
      </c>
      <c r="I4600" s="18">
        <v>468.01</v>
      </c>
      <c r="J4600" s="15">
        <f t="shared" si="5"/>
        <v>9265.6573</v>
      </c>
      <c r="K4600" s="10" t="str">
        <f t="array" ref="K4600">IFERROR(XLOOKUP(G4600,'Tipo de Carga'!A:A,'Tipo de Carga'!B:B))</f>
        <v>Autoabasto</v>
      </c>
      <c r="L4600" s="10">
        <f t="shared" si="2"/>
        <v>7</v>
      </c>
      <c r="M4600" s="10">
        <f t="shared" si="3"/>
        <v>14</v>
      </c>
      <c r="N4600" s="10">
        <f t="shared" si="4"/>
        <v>2</v>
      </c>
      <c r="O4600" s="10" t="str">
        <f t="array" ref="O4600">IFERROR(XLOOKUP(G4600,'Tipo de Carga'!A:A,'Tipo de Carga'!C:C))</f>
        <v>Diesel</v>
      </c>
    </row>
    <row r="4601">
      <c r="A4601" s="16">
        <v>1953.0</v>
      </c>
      <c r="B4601" s="10" t="str">
        <f t="array" ref="B4601">IFERROR(XLOOKUP(A4601,'Asignacion Feb'!A:A,'Asignacion Feb'!C:C))</f>
        <v>MeLi asignado SD</v>
      </c>
      <c r="C4601" s="10" t="str">
        <f t="array" ref="C4601">IFERROR(XLOOKUP(A4601,'Asignacion Feb'!A:A,'Asignacion Feb'!B:B))</f>
        <v>EC-05</v>
      </c>
      <c r="D4601" s="28">
        <v>45702.0</v>
      </c>
      <c r="E4601" s="16" t="s">
        <v>269</v>
      </c>
      <c r="F4601" s="10" t="str">
        <f t="array" ref="F4601">IFERROR(XLOOKUP(E4601,Operadores!A:A,Operadores!B:B))</f>
        <v>REDJUL</v>
      </c>
      <c r="G4601" s="16" t="s">
        <v>17</v>
      </c>
      <c r="H4601" s="13">
        <v>19.79799</v>
      </c>
      <c r="I4601" s="18">
        <v>585.09</v>
      </c>
      <c r="J4601" s="15">
        <f t="shared" si="5"/>
        <v>11583.60597</v>
      </c>
      <c r="K4601" s="10" t="str">
        <f t="array" ref="K4601">IFERROR(XLOOKUP(G4601,'Tipo de Carga'!A:A,'Tipo de Carga'!B:B))</f>
        <v>Autoabasto</v>
      </c>
      <c r="L4601" s="10">
        <f t="shared" si="2"/>
        <v>7</v>
      </c>
      <c r="M4601" s="10">
        <f t="shared" si="3"/>
        <v>14</v>
      </c>
      <c r="N4601" s="10">
        <f t="shared" si="4"/>
        <v>2</v>
      </c>
      <c r="O4601" s="10" t="str">
        <f t="array" ref="O4601">IFERROR(XLOOKUP(G4601,'Tipo de Carga'!A:A,'Tipo de Carga'!C:C))</f>
        <v>Diesel</v>
      </c>
    </row>
    <row r="4602">
      <c r="A4602" s="16">
        <v>2004.0</v>
      </c>
      <c r="B4602" s="10" t="str">
        <f t="array" ref="B4602">IFERROR(XLOOKUP(A4602,'Asignacion Feb'!A:A,'Asignacion Feb'!C:C))</f>
        <v>MeLi asignado SD</v>
      </c>
      <c r="C4602" s="10" t="str">
        <f t="array" ref="C4602">IFERROR(XLOOKUP(A4602,'Asignacion Feb'!A:A,'Asignacion Feb'!B:B))</f>
        <v>EC-05</v>
      </c>
      <c r="D4602" s="28">
        <v>45702.0</v>
      </c>
      <c r="E4602" s="16" t="s">
        <v>227</v>
      </c>
      <c r="F4602" s="10" t="str">
        <f t="array" ref="F4602">IFERROR(XLOOKUP(E4602,Operadores!A:A,Operadores!B:B))</f>
        <v>SANEUS</v>
      </c>
      <c r="G4602" s="16" t="s">
        <v>17</v>
      </c>
      <c r="H4602" s="13">
        <v>19.79799</v>
      </c>
      <c r="I4602" s="18">
        <v>300.51</v>
      </c>
      <c r="J4602" s="15">
        <f t="shared" si="5"/>
        <v>5949.493975</v>
      </c>
      <c r="K4602" s="10" t="str">
        <f t="array" ref="K4602">IFERROR(XLOOKUP(G4602,'Tipo de Carga'!A:A,'Tipo de Carga'!B:B))</f>
        <v>Autoabasto</v>
      </c>
      <c r="L4602" s="10">
        <f t="shared" si="2"/>
        <v>7</v>
      </c>
      <c r="M4602" s="10">
        <f t="shared" si="3"/>
        <v>14</v>
      </c>
      <c r="N4602" s="10">
        <f t="shared" si="4"/>
        <v>2</v>
      </c>
      <c r="O4602" s="10" t="str">
        <f t="array" ref="O4602">IFERROR(XLOOKUP(G4602,'Tipo de Carga'!A:A,'Tipo de Carga'!C:C))</f>
        <v>Diesel</v>
      </c>
    </row>
    <row r="4603">
      <c r="A4603" s="16">
        <v>1689.0</v>
      </c>
      <c r="B4603" s="10" t="str">
        <f t="array" ref="B4603">IFERROR(XLOOKUP(A4603,'Asignacion Feb'!A:A,'Asignacion Feb'!C:C))</f>
        <v>Pilgrims Tepo</v>
      </c>
      <c r="C4603" s="10" t="str">
        <f t="array" ref="C4603">IFERROR(XLOOKUP(A4603,'Asignacion Feb'!A:A,'Asignacion Feb'!B:B))</f>
        <v>EC-02</v>
      </c>
      <c r="D4603" s="28">
        <v>45702.0</v>
      </c>
      <c r="E4603" s="16" t="s">
        <v>24</v>
      </c>
      <c r="F4603" s="10" t="str">
        <f t="array" ref="F4603">IFERROR(XLOOKUP(E4603,Operadores!A:A,Operadores!B:B))</f>
        <v>OROEDU</v>
      </c>
      <c r="G4603" s="16" t="s">
        <v>17</v>
      </c>
      <c r="H4603" s="13">
        <v>19.79799</v>
      </c>
      <c r="I4603" s="18">
        <v>71.17</v>
      </c>
      <c r="J4603" s="15">
        <f t="shared" si="5"/>
        <v>1409.022948</v>
      </c>
      <c r="K4603" s="10" t="str">
        <f t="array" ref="K4603">IFERROR(XLOOKUP(G4603,'Tipo de Carga'!A:A,'Tipo de Carga'!B:B))</f>
        <v>Autoabasto</v>
      </c>
      <c r="L4603" s="10">
        <f t="shared" si="2"/>
        <v>7</v>
      </c>
      <c r="M4603" s="10">
        <f t="shared" si="3"/>
        <v>14</v>
      </c>
      <c r="N4603" s="10">
        <f t="shared" si="4"/>
        <v>2</v>
      </c>
      <c r="O4603" s="10" t="str">
        <f t="array" ref="O4603">IFERROR(XLOOKUP(G4603,'Tipo de Carga'!A:A,'Tipo de Carga'!C:C))</f>
        <v>Diesel</v>
      </c>
    </row>
    <row r="4604">
      <c r="A4604" s="16">
        <v>1871.0</v>
      </c>
      <c r="B4604" s="10" t="str">
        <f t="array" ref="B4604">IFERROR(XLOOKUP(A4604,'Asignacion Feb'!A:A,'Asignacion Feb'!C:C))</f>
        <v>Circuitos</v>
      </c>
      <c r="C4604" s="10" t="str">
        <f t="array" ref="C4604">IFERROR(XLOOKUP(A4604,'Asignacion Feb'!A:A,'Asignacion Feb'!B:B))</f>
        <v>EC-03</v>
      </c>
      <c r="D4604" s="28">
        <v>45702.0</v>
      </c>
      <c r="E4604" s="16" t="s">
        <v>82</v>
      </c>
      <c r="F4604" s="10" t="str">
        <f t="array" ref="F4604">IFERROR(XLOOKUP(E4604,Operadores!A:A,Operadores!B:B))</f>
        <v>LOPREN</v>
      </c>
      <c r="G4604" s="16" t="s">
        <v>17</v>
      </c>
      <c r="H4604" s="13">
        <v>19.79799</v>
      </c>
      <c r="I4604" s="18">
        <v>520.28</v>
      </c>
      <c r="J4604" s="15">
        <f t="shared" si="5"/>
        <v>10300.49824</v>
      </c>
      <c r="K4604" s="10" t="str">
        <f t="array" ref="K4604">IFERROR(XLOOKUP(G4604,'Tipo de Carga'!A:A,'Tipo de Carga'!B:B))</f>
        <v>Autoabasto</v>
      </c>
      <c r="L4604" s="10">
        <f t="shared" si="2"/>
        <v>7</v>
      </c>
      <c r="M4604" s="10">
        <f t="shared" si="3"/>
        <v>14</v>
      </c>
      <c r="N4604" s="10">
        <f t="shared" si="4"/>
        <v>2</v>
      </c>
      <c r="O4604" s="10" t="str">
        <f t="array" ref="O4604">IFERROR(XLOOKUP(G4604,'Tipo de Carga'!A:A,'Tipo de Carga'!C:C))</f>
        <v>Diesel</v>
      </c>
    </row>
    <row r="4605">
      <c r="A4605" s="16">
        <v>1767.0</v>
      </c>
      <c r="B4605" s="10" t="str">
        <f t="array" ref="B4605">IFERROR(XLOOKUP(A4605,'Asignacion Feb'!A:A,'Asignacion Feb'!C:C))</f>
        <v>Pilgrims Tepo</v>
      </c>
      <c r="C4605" s="10" t="str">
        <f t="array" ref="C4605">IFERROR(XLOOKUP(A4605,'Asignacion Feb'!A:A,'Asignacion Feb'!B:B))</f>
        <v>EC-02</v>
      </c>
      <c r="D4605" s="28">
        <v>45702.0</v>
      </c>
      <c r="E4605" s="16" t="s">
        <v>58</v>
      </c>
      <c r="F4605" s="10" t="str">
        <f t="array" ref="F4605">IFERROR(XLOOKUP(E4605,Operadores!A:A,Operadores!B:B))</f>
        <v>ESTMANX</v>
      </c>
      <c r="G4605" s="16" t="s">
        <v>17</v>
      </c>
      <c r="H4605" s="13">
        <v>19.79799</v>
      </c>
      <c r="I4605" s="18">
        <v>58.39</v>
      </c>
      <c r="J4605" s="15">
        <f t="shared" si="5"/>
        <v>1156.004636</v>
      </c>
      <c r="K4605" s="10" t="str">
        <f t="array" ref="K4605">IFERROR(XLOOKUP(G4605,'Tipo de Carga'!A:A,'Tipo de Carga'!B:B))</f>
        <v>Autoabasto</v>
      </c>
      <c r="L4605" s="10">
        <f t="shared" si="2"/>
        <v>7</v>
      </c>
      <c r="M4605" s="10">
        <f t="shared" si="3"/>
        <v>14</v>
      </c>
      <c r="N4605" s="10">
        <f t="shared" si="4"/>
        <v>2</v>
      </c>
      <c r="O4605" s="10" t="str">
        <f t="array" ref="O4605">IFERROR(XLOOKUP(G4605,'Tipo de Carga'!A:A,'Tipo de Carga'!C:C))</f>
        <v>Diesel</v>
      </c>
    </row>
    <row r="4606">
      <c r="A4606" s="16">
        <v>2017.0</v>
      </c>
      <c r="B4606" s="10" t="str">
        <f t="array" ref="B4606">IFERROR(XLOOKUP(A4606,'Asignacion Feb'!A:A,'Asignacion Feb'!C:C))</f>
        <v>MeLi asignado SD</v>
      </c>
      <c r="C4606" s="10" t="str">
        <f t="array" ref="C4606">IFERROR(XLOOKUP(A4606,'Asignacion Feb'!A:A,'Asignacion Feb'!B:B))</f>
        <v>EC-05</v>
      </c>
      <c r="D4606" s="28">
        <v>45702.0</v>
      </c>
      <c r="E4606" s="16" t="s">
        <v>137</v>
      </c>
      <c r="F4606" s="10" t="str">
        <f t="array" ref="F4606">IFERROR(XLOOKUP(E4606,Operadores!A:A,Operadores!B:B))</f>
        <v>CARCRI01</v>
      </c>
      <c r="G4606" s="16" t="s">
        <v>17</v>
      </c>
      <c r="H4606" s="13">
        <v>19.79799</v>
      </c>
      <c r="I4606" s="18">
        <v>470.01</v>
      </c>
      <c r="J4606" s="15">
        <f t="shared" si="5"/>
        <v>9305.25328</v>
      </c>
      <c r="K4606" s="10" t="str">
        <f t="array" ref="K4606">IFERROR(XLOOKUP(G4606,'Tipo de Carga'!A:A,'Tipo de Carga'!B:B))</f>
        <v>Autoabasto</v>
      </c>
      <c r="L4606" s="10">
        <f t="shared" si="2"/>
        <v>7</v>
      </c>
      <c r="M4606" s="10">
        <f t="shared" si="3"/>
        <v>14</v>
      </c>
      <c r="N4606" s="10">
        <f t="shared" si="4"/>
        <v>2</v>
      </c>
      <c r="O4606" s="10" t="str">
        <f t="array" ref="O4606">IFERROR(XLOOKUP(G4606,'Tipo de Carga'!A:A,'Tipo de Carga'!C:C))</f>
        <v>Diesel</v>
      </c>
    </row>
    <row r="4607">
      <c r="A4607" s="16">
        <v>1964.0</v>
      </c>
      <c r="B4607" s="10" t="str">
        <f t="array" ref="B4607">IFERROR(XLOOKUP(A4607,'Asignacion Feb'!A:A,'Asignacion Feb'!C:C))</f>
        <v>MeLi asignado SD</v>
      </c>
      <c r="C4607" s="10" t="str">
        <f t="array" ref="C4607">IFERROR(XLOOKUP(A4607,'Asignacion Feb'!A:A,'Asignacion Feb'!B:B))</f>
        <v>EC-05</v>
      </c>
      <c r="D4607" s="28">
        <v>45702.0</v>
      </c>
      <c r="E4607" s="16" t="s">
        <v>75</v>
      </c>
      <c r="F4607" s="10" t="str">
        <f t="array" ref="F4607">IFERROR(XLOOKUP(E4607,Operadores!A:A,Operadores!B:B))</f>
        <v>OLVJUA01</v>
      </c>
      <c r="G4607" s="16" t="s">
        <v>17</v>
      </c>
      <c r="H4607" s="13">
        <v>19.79799</v>
      </c>
      <c r="I4607" s="18">
        <v>603.8</v>
      </c>
      <c r="J4607" s="15">
        <f t="shared" si="5"/>
        <v>11954.02636</v>
      </c>
      <c r="K4607" s="10" t="str">
        <f t="array" ref="K4607">IFERROR(XLOOKUP(G4607,'Tipo de Carga'!A:A,'Tipo de Carga'!B:B))</f>
        <v>Autoabasto</v>
      </c>
      <c r="L4607" s="10">
        <f t="shared" si="2"/>
        <v>7</v>
      </c>
      <c r="M4607" s="10">
        <f t="shared" si="3"/>
        <v>14</v>
      </c>
      <c r="N4607" s="10">
        <f t="shared" si="4"/>
        <v>2</v>
      </c>
      <c r="O4607" s="10" t="str">
        <f t="array" ref="O4607">IFERROR(XLOOKUP(G4607,'Tipo de Carga'!A:A,'Tipo de Carga'!C:C))</f>
        <v>Diesel</v>
      </c>
    </row>
    <row r="4608">
      <c r="A4608" s="16">
        <v>1701.0</v>
      </c>
      <c r="B4608" s="10" t="str">
        <f t="array" ref="B4608">IFERROR(XLOOKUP(A4608,'Asignacion Feb'!A:A,'Asignacion Feb'!C:C))</f>
        <v>Wm Full</v>
      </c>
      <c r="C4608" s="10" t="str">
        <f t="array" ref="C4608">IFERROR(XLOOKUP(A4608,'Asignacion Feb'!A:A,'Asignacion Feb'!B:B))</f>
        <v>EC-08</v>
      </c>
      <c r="D4608" s="28">
        <v>45702.0</v>
      </c>
      <c r="E4608" s="16" t="s">
        <v>223</v>
      </c>
      <c r="F4608" s="10" t="str">
        <f t="array" ref="F4608">IFERROR(XLOOKUP(E4608,Operadores!A:A,Operadores!B:B))</f>
        <v>PEROMA</v>
      </c>
      <c r="G4608" s="16" t="s">
        <v>17</v>
      </c>
      <c r="H4608" s="13">
        <v>19.79799</v>
      </c>
      <c r="I4608" s="18">
        <v>226.51</v>
      </c>
      <c r="J4608" s="15">
        <f t="shared" si="5"/>
        <v>4484.442715</v>
      </c>
      <c r="K4608" s="10" t="str">
        <f t="array" ref="K4608">IFERROR(XLOOKUP(G4608,'Tipo de Carga'!A:A,'Tipo de Carga'!B:B))</f>
        <v>Autoabasto</v>
      </c>
      <c r="L4608" s="10">
        <f t="shared" si="2"/>
        <v>7</v>
      </c>
      <c r="M4608" s="10">
        <f t="shared" si="3"/>
        <v>14</v>
      </c>
      <c r="N4608" s="10">
        <f t="shared" si="4"/>
        <v>2</v>
      </c>
      <c r="O4608" s="10" t="str">
        <f t="array" ref="O4608">IFERROR(XLOOKUP(G4608,'Tipo de Carga'!A:A,'Tipo de Carga'!C:C))</f>
        <v>Diesel</v>
      </c>
    </row>
    <row r="4609">
      <c r="A4609" s="16">
        <v>1963.0</v>
      </c>
      <c r="B4609" s="10" t="str">
        <f t="array" ref="B4609">IFERROR(XLOOKUP(A4609,'Asignacion Feb'!A:A,'Asignacion Feb'!C:C))</f>
        <v>MeLi asignado SD</v>
      </c>
      <c r="C4609" s="10" t="str">
        <f t="array" ref="C4609">IFERROR(XLOOKUP(A4609,'Asignacion Feb'!A:A,'Asignacion Feb'!B:B))</f>
        <v>EC-05</v>
      </c>
      <c r="D4609" s="28">
        <v>45702.0</v>
      </c>
      <c r="E4609" s="16" t="s">
        <v>148</v>
      </c>
      <c r="F4609" s="10" t="str">
        <f t="array" ref="F4609">IFERROR(XLOOKUP(E4609,Operadores!A:A,Operadores!B:B))</f>
        <v>GARSIX</v>
      </c>
      <c r="G4609" s="16" t="s">
        <v>17</v>
      </c>
      <c r="H4609" s="13">
        <v>19.79799</v>
      </c>
      <c r="I4609" s="18">
        <v>200.66</v>
      </c>
      <c r="J4609" s="15">
        <f t="shared" si="5"/>
        <v>3972.664673</v>
      </c>
      <c r="K4609" s="10" t="str">
        <f t="array" ref="K4609">IFERROR(XLOOKUP(G4609,'Tipo de Carga'!A:A,'Tipo de Carga'!B:B))</f>
        <v>Autoabasto</v>
      </c>
      <c r="L4609" s="10">
        <f t="shared" si="2"/>
        <v>7</v>
      </c>
      <c r="M4609" s="10">
        <f t="shared" si="3"/>
        <v>14</v>
      </c>
      <c r="N4609" s="10">
        <f t="shared" si="4"/>
        <v>2</v>
      </c>
      <c r="O4609" s="10" t="str">
        <f t="array" ref="O4609">IFERROR(XLOOKUP(G4609,'Tipo de Carga'!A:A,'Tipo de Carga'!C:C))</f>
        <v>Diesel</v>
      </c>
    </row>
    <row r="4610">
      <c r="A4610" s="16">
        <v>1954.0</v>
      </c>
      <c r="B4610" s="10" t="str">
        <f t="array" ref="B4610">IFERROR(XLOOKUP(A4610,'Asignacion Feb'!A:A,'Asignacion Feb'!C:C))</f>
        <v>MeLi asignado SD</v>
      </c>
      <c r="C4610" s="10" t="str">
        <f t="array" ref="C4610">IFERROR(XLOOKUP(A4610,'Asignacion Feb'!A:A,'Asignacion Feb'!B:B))</f>
        <v>EC-05</v>
      </c>
      <c r="D4610" s="28">
        <v>45702.0</v>
      </c>
      <c r="E4610" s="16" t="s">
        <v>341</v>
      </c>
      <c r="F4610" s="10" t="str">
        <f t="array" ref="F4610">IFERROR(XLOOKUP(E4610,Operadores!A:A,Operadores!B:B))</f>
        <v>ESTZAI</v>
      </c>
      <c r="G4610" s="16" t="s">
        <v>17</v>
      </c>
      <c r="H4610" s="13">
        <v>19.79799</v>
      </c>
      <c r="I4610" s="18">
        <v>426.5</v>
      </c>
      <c r="J4610" s="15">
        <f t="shared" si="5"/>
        <v>8443.842735</v>
      </c>
      <c r="K4610" s="10" t="str">
        <f t="array" ref="K4610">IFERROR(XLOOKUP(G4610,'Tipo de Carga'!A:A,'Tipo de Carga'!B:B))</f>
        <v>Autoabasto</v>
      </c>
      <c r="L4610" s="10">
        <f t="shared" si="2"/>
        <v>7</v>
      </c>
      <c r="M4610" s="10">
        <f t="shared" si="3"/>
        <v>14</v>
      </c>
      <c r="N4610" s="10">
        <f t="shared" si="4"/>
        <v>2</v>
      </c>
      <c r="O4610" s="10" t="str">
        <f t="array" ref="O4610">IFERROR(XLOOKUP(G4610,'Tipo de Carga'!A:A,'Tipo de Carga'!C:C))</f>
        <v>Diesel</v>
      </c>
    </row>
    <row r="4611">
      <c r="A4611" s="16">
        <v>1847.0</v>
      </c>
      <c r="B4611" s="10" t="str">
        <f t="array" ref="B4611">IFERROR(XLOOKUP(A4611,'Asignacion Feb'!A:A,'Asignacion Feb'!C:C))</f>
        <v>Circuitos</v>
      </c>
      <c r="C4611" s="10" t="str">
        <f t="array" ref="C4611">IFERROR(XLOOKUP(A4611,'Asignacion Feb'!A:A,'Asignacion Feb'!B:B))</f>
        <v>EC-03</v>
      </c>
      <c r="D4611" s="28">
        <v>45702.0</v>
      </c>
      <c r="E4611" s="16" t="s">
        <v>299</v>
      </c>
      <c r="F4611" s="10" t="str">
        <f t="array" ref="F4611">IFERROR(XLOOKUP(E4611,Operadores!A:A,Operadores!B:B))</f>
        <v>HERJO17X</v>
      </c>
      <c r="G4611" s="16" t="s">
        <v>17</v>
      </c>
      <c r="H4611" s="13">
        <v>19.79799</v>
      </c>
      <c r="I4611" s="18">
        <v>690.07</v>
      </c>
      <c r="J4611" s="15">
        <f t="shared" si="5"/>
        <v>13661.99896</v>
      </c>
      <c r="K4611" s="10" t="str">
        <f t="array" ref="K4611">IFERROR(XLOOKUP(G4611,'Tipo de Carga'!A:A,'Tipo de Carga'!B:B))</f>
        <v>Autoabasto</v>
      </c>
      <c r="L4611" s="10">
        <f t="shared" si="2"/>
        <v>7</v>
      </c>
      <c r="M4611" s="10">
        <f t="shared" si="3"/>
        <v>14</v>
      </c>
      <c r="N4611" s="10">
        <f t="shared" si="4"/>
        <v>2</v>
      </c>
      <c r="O4611" s="10" t="str">
        <f t="array" ref="O4611">IFERROR(XLOOKUP(G4611,'Tipo de Carga'!A:A,'Tipo de Carga'!C:C))</f>
        <v>Diesel</v>
      </c>
    </row>
    <row r="4612">
      <c r="A4612" s="16">
        <v>1955.0</v>
      </c>
      <c r="B4612" s="10" t="str">
        <f t="array" ref="B4612">IFERROR(XLOOKUP(A4612,'Asignacion Feb'!A:A,'Asignacion Feb'!C:C))</f>
        <v>Circuitos</v>
      </c>
      <c r="C4612" s="10" t="str">
        <f t="array" ref="C4612">IFERROR(XLOOKUP(A4612,'Asignacion Feb'!A:A,'Asignacion Feb'!B:B))</f>
        <v>EC-03</v>
      </c>
      <c r="D4612" s="28">
        <v>45702.0</v>
      </c>
      <c r="E4612" s="16" t="s">
        <v>329</v>
      </c>
      <c r="F4612" s="10" t="str">
        <f t="array" ref="F4612">IFERROR(XLOOKUP(E4612,Operadores!A:A,Operadores!B:B))</f>
        <v>MOZPEDX</v>
      </c>
      <c r="G4612" s="16" t="s">
        <v>17</v>
      </c>
      <c r="H4612" s="13">
        <v>19.79799</v>
      </c>
      <c r="I4612" s="18">
        <v>600.0</v>
      </c>
      <c r="J4612" s="15">
        <f t="shared" si="5"/>
        <v>11878.794</v>
      </c>
      <c r="K4612" s="10" t="str">
        <f t="array" ref="K4612">IFERROR(XLOOKUP(G4612,'Tipo de Carga'!A:A,'Tipo de Carga'!B:B))</f>
        <v>Autoabasto</v>
      </c>
      <c r="L4612" s="10">
        <f t="shared" si="2"/>
        <v>7</v>
      </c>
      <c r="M4612" s="10">
        <f t="shared" si="3"/>
        <v>14</v>
      </c>
      <c r="N4612" s="10">
        <f t="shared" si="4"/>
        <v>2</v>
      </c>
      <c r="O4612" s="10" t="str">
        <f t="array" ref="O4612">IFERROR(XLOOKUP(G4612,'Tipo de Carga'!A:A,'Tipo de Carga'!C:C))</f>
        <v>Diesel</v>
      </c>
    </row>
    <row r="4613">
      <c r="A4613" s="16">
        <v>1883.0</v>
      </c>
      <c r="B4613" s="10" t="str">
        <f t="array" ref="B4613">IFERROR(XLOOKUP(A4613,'Asignacion Feb'!A:A,'Asignacion Feb'!C:C))</f>
        <v>Circuitos</v>
      </c>
      <c r="C4613" s="10" t="str">
        <f t="array" ref="C4613">IFERROR(XLOOKUP(A4613,'Asignacion Feb'!A:A,'Asignacion Feb'!B:B))</f>
        <v>EC-03</v>
      </c>
      <c r="D4613" s="28">
        <v>45702.0</v>
      </c>
      <c r="E4613" s="16" t="s">
        <v>23</v>
      </c>
      <c r="F4613" s="10" t="str">
        <f t="array" ref="F4613">IFERROR(XLOOKUP(E4613,Operadores!A:A,Operadores!B:B))</f>
        <v>JIMMI01</v>
      </c>
      <c r="G4613" s="16" t="s">
        <v>17</v>
      </c>
      <c r="H4613" s="13">
        <v>19.79799</v>
      </c>
      <c r="I4613" s="18">
        <v>500.27</v>
      </c>
      <c r="J4613" s="15">
        <f t="shared" si="5"/>
        <v>9904.340457</v>
      </c>
      <c r="K4613" s="10" t="str">
        <f t="array" ref="K4613">IFERROR(XLOOKUP(G4613,'Tipo de Carga'!A:A,'Tipo de Carga'!B:B))</f>
        <v>Autoabasto</v>
      </c>
      <c r="L4613" s="10">
        <f t="shared" si="2"/>
        <v>7</v>
      </c>
      <c r="M4613" s="10">
        <f t="shared" si="3"/>
        <v>14</v>
      </c>
      <c r="N4613" s="10">
        <f t="shared" si="4"/>
        <v>2</v>
      </c>
      <c r="O4613" s="10" t="str">
        <f t="array" ref="O4613">IFERROR(XLOOKUP(G4613,'Tipo de Carga'!A:A,'Tipo de Carga'!C:C))</f>
        <v>Diesel</v>
      </c>
    </row>
    <row r="4614">
      <c r="A4614" s="16">
        <v>1993.0</v>
      </c>
      <c r="B4614" s="10" t="str">
        <f t="array" ref="B4614">IFERROR(XLOOKUP(A4614,'Asignacion Feb'!A:A,'Asignacion Feb'!C:C))</f>
        <v>MeLi Dedicado TD</v>
      </c>
      <c r="C4614" s="10" t="str">
        <f t="array" ref="C4614">IFERROR(XLOOKUP(A4614,'Asignacion Feb'!A:A,'Asignacion Feb'!B:B))</f>
        <v>EC-05</v>
      </c>
      <c r="D4614" s="28">
        <v>45702.0</v>
      </c>
      <c r="E4614" s="16" t="s">
        <v>374</v>
      </c>
      <c r="F4614" s="10" t="str">
        <f t="array" ref="F4614">IFERROR(XLOOKUP(E4614,Operadores!A:A,Operadores!B:B))</f>
        <v>CELJOS</v>
      </c>
      <c r="G4614" s="16" t="s">
        <v>17</v>
      </c>
      <c r="H4614" s="13">
        <v>19.79799</v>
      </c>
      <c r="I4614" s="18">
        <v>505.68</v>
      </c>
      <c r="J4614" s="15">
        <f t="shared" si="5"/>
        <v>10011.44758</v>
      </c>
      <c r="K4614" s="10" t="str">
        <f t="array" ref="K4614">IFERROR(XLOOKUP(G4614,'Tipo de Carga'!A:A,'Tipo de Carga'!B:B))</f>
        <v>Autoabasto</v>
      </c>
      <c r="L4614" s="10">
        <f t="shared" si="2"/>
        <v>7</v>
      </c>
      <c r="M4614" s="10">
        <f t="shared" si="3"/>
        <v>14</v>
      </c>
      <c r="N4614" s="10">
        <f t="shared" si="4"/>
        <v>2</v>
      </c>
      <c r="O4614" s="10" t="str">
        <f t="array" ref="O4614">IFERROR(XLOOKUP(G4614,'Tipo de Carga'!A:A,'Tipo de Carga'!C:C))</f>
        <v>Diesel</v>
      </c>
    </row>
    <row r="4615">
      <c r="A4615" s="16">
        <v>1733.0</v>
      </c>
      <c r="B4615" s="10" t="str">
        <f t="array" ref="B4615">IFERROR(XLOOKUP(A4615,'Asignacion Feb'!A:A,'Asignacion Feb'!C:C))</f>
        <v>Liverpool Local</v>
      </c>
      <c r="C4615" s="10" t="str">
        <f t="array" ref="C4615">IFERROR(XLOOKUP(A4615,'Asignacion Feb'!A:A,'Asignacion Feb'!B:B))</f>
        <v>EC-01</v>
      </c>
      <c r="D4615" s="28">
        <v>45702.0</v>
      </c>
      <c r="E4615" s="16" t="s">
        <v>164</v>
      </c>
      <c r="F4615" s="10" t="str">
        <f t="array" ref="F4615">IFERROR(XLOOKUP(E4615,Operadores!A:A,Operadores!B:B))</f>
        <v>ORNSER</v>
      </c>
      <c r="G4615" s="16" t="s">
        <v>17</v>
      </c>
      <c r="H4615" s="13">
        <v>19.79799</v>
      </c>
      <c r="I4615" s="18">
        <v>369.26</v>
      </c>
      <c r="J4615" s="15">
        <f t="shared" si="5"/>
        <v>7310.605787</v>
      </c>
      <c r="K4615" s="10" t="str">
        <f t="array" ref="K4615">IFERROR(XLOOKUP(G4615,'Tipo de Carga'!A:A,'Tipo de Carga'!B:B))</f>
        <v>Autoabasto</v>
      </c>
      <c r="L4615" s="10">
        <f t="shared" si="2"/>
        <v>7</v>
      </c>
      <c r="M4615" s="10">
        <f t="shared" si="3"/>
        <v>14</v>
      </c>
      <c r="N4615" s="10">
        <f t="shared" si="4"/>
        <v>2</v>
      </c>
      <c r="O4615" s="10" t="str">
        <f t="array" ref="O4615">IFERROR(XLOOKUP(G4615,'Tipo de Carga'!A:A,'Tipo de Carga'!C:C))</f>
        <v>Diesel</v>
      </c>
    </row>
    <row r="4616">
      <c r="A4616" s="16">
        <v>1752.0</v>
      </c>
      <c r="B4616" s="10" t="str">
        <f t="array" ref="B4616">IFERROR(XLOOKUP(A4616,'Asignacion Feb'!A:A,'Asignacion Feb'!C:C))</f>
        <v>Liverpool Local</v>
      </c>
      <c r="C4616" s="10" t="str">
        <f t="array" ref="C4616">IFERROR(XLOOKUP(A4616,'Asignacion Feb'!A:A,'Asignacion Feb'!B:B))</f>
        <v>EC-01</v>
      </c>
      <c r="D4616" s="28">
        <v>45702.0</v>
      </c>
      <c r="E4616" s="16" t="s">
        <v>238</v>
      </c>
      <c r="F4616" s="10" t="str">
        <f t="array" ref="F4616">IFERROR(XLOOKUP(E4616,Operadores!A:A,Operadores!B:B))</f>
        <v>ROBJUA01</v>
      </c>
      <c r="G4616" s="16" t="s">
        <v>17</v>
      </c>
      <c r="H4616" s="13">
        <v>19.79799</v>
      </c>
      <c r="I4616" s="18">
        <v>490.63</v>
      </c>
      <c r="J4616" s="15">
        <f t="shared" si="5"/>
        <v>9713.487834</v>
      </c>
      <c r="K4616" s="10" t="str">
        <f t="array" ref="K4616">IFERROR(XLOOKUP(G4616,'Tipo de Carga'!A:A,'Tipo de Carga'!B:B))</f>
        <v>Autoabasto</v>
      </c>
      <c r="L4616" s="10">
        <f t="shared" si="2"/>
        <v>7</v>
      </c>
      <c r="M4616" s="10">
        <f t="shared" si="3"/>
        <v>14</v>
      </c>
      <c r="N4616" s="10">
        <f t="shared" si="4"/>
        <v>2</v>
      </c>
      <c r="O4616" s="10" t="str">
        <f t="array" ref="O4616">IFERROR(XLOOKUP(G4616,'Tipo de Carga'!A:A,'Tipo de Carga'!C:C))</f>
        <v>Diesel</v>
      </c>
    </row>
    <row r="4617">
      <c r="A4617" s="16">
        <v>1897.0</v>
      </c>
      <c r="B4617" s="10" t="str">
        <f t="array" ref="B4617">IFERROR(XLOOKUP(A4617,'Asignacion Feb'!A:A,'Asignacion Feb'!C:C))</f>
        <v>Full Liver</v>
      </c>
      <c r="C4617" s="10" t="str">
        <f t="array" ref="C4617">IFERROR(XLOOKUP(A4617,'Asignacion Feb'!A:A,'Asignacion Feb'!B:B))</f>
        <v>EC-01</v>
      </c>
      <c r="D4617" s="28">
        <v>45702.0</v>
      </c>
      <c r="E4617" s="16" t="s">
        <v>21</v>
      </c>
      <c r="F4617" s="10" t="str">
        <f t="array" ref="F4617">IFERROR(XLOOKUP(E4617,Operadores!A:A,Operadores!B:B))</f>
        <v>RODAR</v>
      </c>
      <c r="G4617" s="16" t="s">
        <v>17</v>
      </c>
      <c r="H4617" s="13">
        <v>19.79799</v>
      </c>
      <c r="I4617" s="18">
        <v>816.14</v>
      </c>
      <c r="J4617" s="15">
        <f t="shared" si="5"/>
        <v>16157.93156</v>
      </c>
      <c r="K4617" s="10" t="str">
        <f t="array" ref="K4617">IFERROR(XLOOKUP(G4617,'Tipo de Carga'!A:A,'Tipo de Carga'!B:B))</f>
        <v>Autoabasto</v>
      </c>
      <c r="L4617" s="10">
        <f t="shared" si="2"/>
        <v>7</v>
      </c>
      <c r="M4617" s="10">
        <f t="shared" si="3"/>
        <v>14</v>
      </c>
      <c r="N4617" s="10">
        <f t="shared" si="4"/>
        <v>2</v>
      </c>
      <c r="O4617" s="10" t="str">
        <f t="array" ref="O4617">IFERROR(XLOOKUP(G4617,'Tipo de Carga'!A:A,'Tipo de Carga'!C:C))</f>
        <v>Diesel</v>
      </c>
    </row>
    <row r="4618">
      <c r="A4618" s="16">
        <v>1833.0</v>
      </c>
      <c r="B4618" s="10" t="str">
        <f t="array" ref="B4618">IFERROR(XLOOKUP(A4618,'Asignacion Feb'!A:A,'Asignacion Feb'!C:C))</f>
        <v>Liverpool Local</v>
      </c>
      <c r="C4618" s="10" t="str">
        <f t="array" ref="C4618">IFERROR(XLOOKUP(A4618,'Asignacion Feb'!A:A,'Asignacion Feb'!B:B))</f>
        <v>EC-01</v>
      </c>
      <c r="D4618" s="28">
        <v>45702.0</v>
      </c>
      <c r="E4618" s="16" t="s">
        <v>143</v>
      </c>
      <c r="F4618" s="10" t="str">
        <f t="array" ref="F4618">IFERROR(XLOOKUP(E4618,Operadores!A:A,Operadores!B:B))</f>
        <v>SANROD</v>
      </c>
      <c r="G4618" s="16" t="s">
        <v>17</v>
      </c>
      <c r="H4618" s="13">
        <v>19.79799</v>
      </c>
      <c r="I4618" s="18">
        <v>500.38</v>
      </c>
      <c r="J4618" s="15">
        <f t="shared" si="5"/>
        <v>9906.518236</v>
      </c>
      <c r="K4618" s="10" t="str">
        <f t="array" ref="K4618">IFERROR(XLOOKUP(G4618,'Tipo de Carga'!A:A,'Tipo de Carga'!B:B))</f>
        <v>Autoabasto</v>
      </c>
      <c r="L4618" s="10">
        <f t="shared" si="2"/>
        <v>7</v>
      </c>
      <c r="M4618" s="10">
        <f t="shared" si="3"/>
        <v>14</v>
      </c>
      <c r="N4618" s="10">
        <f t="shared" si="4"/>
        <v>2</v>
      </c>
      <c r="O4618" s="10" t="str">
        <f t="array" ref="O4618">IFERROR(XLOOKUP(G4618,'Tipo de Carga'!A:A,'Tipo de Carga'!C:C))</f>
        <v>Diesel</v>
      </c>
    </row>
    <row r="4619">
      <c r="A4619" s="16">
        <v>2043.0</v>
      </c>
      <c r="B4619" s="10" t="str">
        <f t="array" ref="B4619">IFERROR(XLOOKUP(A4619,'Asignacion Feb'!A:A,'Asignacion Feb'!C:C))</f>
        <v>Liverpool Local</v>
      </c>
      <c r="C4619" s="10" t="str">
        <f t="array" ref="C4619">IFERROR(XLOOKUP(A4619,'Asignacion Feb'!A:A,'Asignacion Feb'!B:B))</f>
        <v>EC-01</v>
      </c>
      <c r="D4619" s="28">
        <v>45702.0</v>
      </c>
      <c r="E4619" s="16" t="s">
        <v>200</v>
      </c>
      <c r="F4619" s="10" t="str">
        <f t="array" ref="F4619">IFERROR(XLOOKUP(E4619,Operadores!A:A,Operadores!B:B))</f>
        <v>RUEPAT</v>
      </c>
      <c r="G4619" s="16" t="s">
        <v>17</v>
      </c>
      <c r="H4619" s="13">
        <v>19.79799</v>
      </c>
      <c r="I4619" s="18">
        <v>241.37</v>
      </c>
      <c r="J4619" s="15">
        <f t="shared" si="5"/>
        <v>4778.640846</v>
      </c>
      <c r="K4619" s="10" t="str">
        <f t="array" ref="K4619">IFERROR(XLOOKUP(G4619,'Tipo de Carga'!A:A,'Tipo de Carga'!B:B))</f>
        <v>Autoabasto</v>
      </c>
      <c r="L4619" s="10">
        <f t="shared" si="2"/>
        <v>7</v>
      </c>
      <c r="M4619" s="10">
        <f t="shared" si="3"/>
        <v>14</v>
      </c>
      <c r="N4619" s="10">
        <f t="shared" si="4"/>
        <v>2</v>
      </c>
      <c r="O4619" s="10" t="str">
        <f t="array" ref="O4619">IFERROR(XLOOKUP(G4619,'Tipo de Carga'!A:A,'Tipo de Carga'!C:C))</f>
        <v>Diesel</v>
      </c>
    </row>
    <row r="4620">
      <c r="A4620" s="16">
        <v>2035.0</v>
      </c>
      <c r="B4620" s="10" t="str">
        <f t="array" ref="B4620">IFERROR(XLOOKUP(A4620,'Asignacion Feb'!A:A,'Asignacion Feb'!C:C))</f>
        <v>Liverpool Local</v>
      </c>
      <c r="C4620" s="10" t="str">
        <f t="array" ref="C4620">IFERROR(XLOOKUP(A4620,'Asignacion Feb'!A:A,'Asignacion Feb'!B:B))</f>
        <v>EC-01</v>
      </c>
      <c r="D4620" s="28">
        <v>45702.0</v>
      </c>
      <c r="E4620" s="16" t="s">
        <v>141</v>
      </c>
      <c r="F4620" s="10" t="str">
        <f t="array" ref="F4620">IFERROR(XLOOKUP(E4620,Operadores!A:A,Operadores!B:B))</f>
        <v>VELJOR</v>
      </c>
      <c r="G4620" s="16" t="s">
        <v>17</v>
      </c>
      <c r="H4620" s="13">
        <v>19.79799</v>
      </c>
      <c r="I4620" s="18">
        <v>93.01</v>
      </c>
      <c r="J4620" s="15">
        <f t="shared" si="5"/>
        <v>1841.41105</v>
      </c>
      <c r="K4620" s="10" t="str">
        <f t="array" ref="K4620">IFERROR(XLOOKUP(G4620,'Tipo de Carga'!A:A,'Tipo de Carga'!B:B))</f>
        <v>Autoabasto</v>
      </c>
      <c r="L4620" s="10">
        <f t="shared" si="2"/>
        <v>7</v>
      </c>
      <c r="M4620" s="10">
        <f t="shared" si="3"/>
        <v>14</v>
      </c>
      <c r="N4620" s="10">
        <f t="shared" si="4"/>
        <v>2</v>
      </c>
      <c r="O4620" s="10" t="str">
        <f t="array" ref="O4620">IFERROR(XLOOKUP(G4620,'Tipo de Carga'!A:A,'Tipo de Carga'!C:C))</f>
        <v>Diesel</v>
      </c>
    </row>
    <row r="4621">
      <c r="A4621" s="16">
        <v>2007.0</v>
      </c>
      <c r="B4621" s="10" t="str">
        <f t="array" ref="B4621">IFERROR(XLOOKUP(A4621,'Asignacion Feb'!A:A,'Asignacion Feb'!C:C))</f>
        <v>MeLi asignado SD</v>
      </c>
      <c r="C4621" s="10" t="str">
        <f t="array" ref="C4621">IFERROR(XLOOKUP(A4621,'Asignacion Feb'!A:A,'Asignacion Feb'!B:B))</f>
        <v>EC-05</v>
      </c>
      <c r="D4621" s="28">
        <v>45702.0</v>
      </c>
      <c r="E4621" s="16" t="s">
        <v>190</v>
      </c>
      <c r="F4621" s="10" t="str">
        <f t="array" ref="F4621">IFERROR(XLOOKUP(E4621,Operadores!A:A,Operadores!B:B))</f>
        <v>PADRI</v>
      </c>
      <c r="G4621" s="16" t="s">
        <v>17</v>
      </c>
      <c r="H4621" s="13">
        <v>19.79799</v>
      </c>
      <c r="I4621" s="18">
        <v>221.71</v>
      </c>
      <c r="J4621" s="15">
        <f t="shared" si="5"/>
        <v>4389.412363</v>
      </c>
      <c r="K4621" s="10" t="str">
        <f t="array" ref="K4621">IFERROR(XLOOKUP(G4621,'Tipo de Carga'!A:A,'Tipo de Carga'!B:B))</f>
        <v>Autoabasto</v>
      </c>
      <c r="L4621" s="10">
        <f t="shared" si="2"/>
        <v>7</v>
      </c>
      <c r="M4621" s="10">
        <f t="shared" si="3"/>
        <v>14</v>
      </c>
      <c r="N4621" s="10">
        <f t="shared" si="4"/>
        <v>2</v>
      </c>
      <c r="O4621" s="10" t="str">
        <f t="array" ref="O4621">IFERROR(XLOOKUP(G4621,'Tipo de Carga'!A:A,'Tipo de Carga'!C:C))</f>
        <v>Diesel</v>
      </c>
    </row>
    <row r="4622">
      <c r="A4622" s="16">
        <v>2011.0</v>
      </c>
      <c r="B4622" s="10" t="str">
        <f t="array" ref="B4622">IFERROR(XLOOKUP(A4622,'Asignacion Feb'!A:A,'Asignacion Feb'!C:C))</f>
        <v>MeLi Asignado TD</v>
      </c>
      <c r="C4622" s="10" t="str">
        <f t="array" ref="C4622">IFERROR(XLOOKUP(A4622,'Asignacion Feb'!A:A,'Asignacion Feb'!B:B))</f>
        <v>EC-05</v>
      </c>
      <c r="D4622" s="28">
        <v>45702.0</v>
      </c>
      <c r="E4622" s="16" t="s">
        <v>30</v>
      </c>
      <c r="F4622" s="10" t="str">
        <f t="array" ref="F4622">IFERROR(XLOOKUP(E4622,Operadores!A:A,Operadores!B:B))</f>
        <v>GUEGAB</v>
      </c>
      <c r="G4622" s="16" t="s">
        <v>17</v>
      </c>
      <c r="H4622" s="13">
        <v>19.79799</v>
      </c>
      <c r="I4622" s="18">
        <v>555.23</v>
      </c>
      <c r="J4622" s="15">
        <f t="shared" si="5"/>
        <v>10992.43799</v>
      </c>
      <c r="K4622" s="10" t="str">
        <f t="array" ref="K4622">IFERROR(XLOOKUP(G4622,'Tipo de Carga'!A:A,'Tipo de Carga'!B:B))</f>
        <v>Autoabasto</v>
      </c>
      <c r="L4622" s="10">
        <f t="shared" si="2"/>
        <v>7</v>
      </c>
      <c r="M4622" s="10">
        <f t="shared" si="3"/>
        <v>14</v>
      </c>
      <c r="N4622" s="10">
        <f t="shared" si="4"/>
        <v>2</v>
      </c>
      <c r="O4622" s="10" t="str">
        <f t="array" ref="O4622">IFERROR(XLOOKUP(G4622,'Tipo de Carga'!A:A,'Tipo de Carga'!C:C))</f>
        <v>Diesel</v>
      </c>
    </row>
    <row r="4623">
      <c r="A4623" s="16">
        <v>1884.0</v>
      </c>
      <c r="B4623" s="10" t="str">
        <f t="array" ref="B4623">IFERROR(XLOOKUP(A4623,'Asignacion Feb'!A:A,'Asignacion Feb'!C:C))</f>
        <v>Liverpool Local</v>
      </c>
      <c r="C4623" s="10" t="str">
        <f t="array" ref="C4623">IFERROR(XLOOKUP(A4623,'Asignacion Feb'!A:A,'Asignacion Feb'!B:B))</f>
        <v>EC-01</v>
      </c>
      <c r="D4623" s="28">
        <v>45702.0</v>
      </c>
      <c r="E4623" s="16" t="s">
        <v>297</v>
      </c>
      <c r="F4623" s="10" t="str">
        <f t="array" ref="F4623">IFERROR(XLOOKUP(E4623,Operadores!A:A,Operadores!B:B))</f>
        <v>ALVGE</v>
      </c>
      <c r="G4623" s="16" t="s">
        <v>17</v>
      </c>
      <c r="H4623" s="13">
        <v>19.79799</v>
      </c>
      <c r="I4623" s="18">
        <v>315.46</v>
      </c>
      <c r="J4623" s="15">
        <f t="shared" si="5"/>
        <v>6245.473925</v>
      </c>
      <c r="K4623" s="10" t="str">
        <f t="array" ref="K4623">IFERROR(XLOOKUP(G4623,'Tipo de Carga'!A:A,'Tipo de Carga'!B:B))</f>
        <v>Autoabasto</v>
      </c>
      <c r="L4623" s="10">
        <f t="shared" si="2"/>
        <v>7</v>
      </c>
      <c r="M4623" s="10">
        <f t="shared" si="3"/>
        <v>14</v>
      </c>
      <c r="N4623" s="10">
        <f t="shared" si="4"/>
        <v>2</v>
      </c>
      <c r="O4623" s="10" t="str">
        <f t="array" ref="O4623">IFERROR(XLOOKUP(G4623,'Tipo de Carga'!A:A,'Tipo de Carga'!C:C))</f>
        <v>Diesel</v>
      </c>
    </row>
    <row r="4624">
      <c r="A4624" s="16">
        <v>1976.0</v>
      </c>
      <c r="B4624" s="10" t="str">
        <f t="array" ref="B4624">IFERROR(XLOOKUP(A4624,'Asignacion Feb'!A:A,'Asignacion Feb'!C:C))</f>
        <v>MeLi asignado SD</v>
      </c>
      <c r="C4624" s="10" t="str">
        <f t="array" ref="C4624">IFERROR(XLOOKUP(A4624,'Asignacion Feb'!A:A,'Asignacion Feb'!B:B))</f>
        <v>EC-05</v>
      </c>
      <c r="D4624" s="28">
        <v>45702.0</v>
      </c>
      <c r="E4624" s="16" t="s">
        <v>300</v>
      </c>
      <c r="F4624" s="10" t="str">
        <f t="array" ref="F4624">IFERROR(XLOOKUP(E4624,Operadores!A:A,Operadores!B:B))</f>
        <v>BAUGEO</v>
      </c>
      <c r="G4624" s="16" t="s">
        <v>17</v>
      </c>
      <c r="H4624" s="13">
        <v>19.79799</v>
      </c>
      <c r="I4624" s="18">
        <v>655.94</v>
      </c>
      <c r="J4624" s="15">
        <f t="shared" si="5"/>
        <v>12986.29356</v>
      </c>
      <c r="K4624" s="10" t="str">
        <f t="array" ref="K4624">IFERROR(XLOOKUP(G4624,'Tipo de Carga'!A:A,'Tipo de Carga'!B:B))</f>
        <v>Autoabasto</v>
      </c>
      <c r="L4624" s="10">
        <f t="shared" si="2"/>
        <v>7</v>
      </c>
      <c r="M4624" s="10">
        <f t="shared" si="3"/>
        <v>14</v>
      </c>
      <c r="N4624" s="10">
        <f t="shared" si="4"/>
        <v>2</v>
      </c>
      <c r="O4624" s="10" t="str">
        <f t="array" ref="O4624">IFERROR(XLOOKUP(G4624,'Tipo de Carga'!A:A,'Tipo de Carga'!C:C))</f>
        <v>Diesel</v>
      </c>
    </row>
    <row r="4625">
      <c r="A4625" s="16">
        <v>1957.0</v>
      </c>
      <c r="B4625" s="10" t="str">
        <f t="array" ref="B4625">IFERROR(XLOOKUP(A4625,'Asignacion Feb'!A:A,'Asignacion Feb'!C:C))</f>
        <v>MeLi asignado SD</v>
      </c>
      <c r="C4625" s="10" t="str">
        <f t="array" ref="C4625">IFERROR(XLOOKUP(A4625,'Asignacion Feb'!A:A,'Asignacion Feb'!B:B))</f>
        <v>EC-05</v>
      </c>
      <c r="D4625" s="28">
        <v>45702.0</v>
      </c>
      <c r="E4625" s="16" t="s">
        <v>90</v>
      </c>
      <c r="F4625" s="10" t="str">
        <f t="array" ref="F4625">IFERROR(XLOOKUP(E4625,Operadores!A:A,Operadores!B:B))</f>
        <v>HERFRA</v>
      </c>
      <c r="G4625" s="16" t="s">
        <v>17</v>
      </c>
      <c r="H4625" s="13">
        <v>19.79799</v>
      </c>
      <c r="I4625" s="18">
        <v>958.98</v>
      </c>
      <c r="J4625" s="15">
        <f t="shared" si="5"/>
        <v>18985.87645</v>
      </c>
      <c r="K4625" s="10" t="str">
        <f t="array" ref="K4625">IFERROR(XLOOKUP(G4625,'Tipo de Carga'!A:A,'Tipo de Carga'!B:B))</f>
        <v>Autoabasto</v>
      </c>
      <c r="L4625" s="10">
        <f t="shared" si="2"/>
        <v>7</v>
      </c>
      <c r="M4625" s="10">
        <f t="shared" si="3"/>
        <v>14</v>
      </c>
      <c r="N4625" s="10">
        <f t="shared" si="4"/>
        <v>2</v>
      </c>
      <c r="O4625" s="10" t="str">
        <f t="array" ref="O4625">IFERROR(XLOOKUP(G4625,'Tipo de Carga'!A:A,'Tipo de Carga'!C:C))</f>
        <v>Diesel</v>
      </c>
    </row>
    <row r="4626">
      <c r="A4626" s="16">
        <v>2028.0</v>
      </c>
      <c r="B4626" s="10" t="str">
        <f t="array" ref="B4626">IFERROR(XLOOKUP(A4626,'Asignacion Feb'!A:A,'Asignacion Feb'!C:C))</f>
        <v>MeLi Dedicado Merida</v>
      </c>
      <c r="C4626" s="10" t="str">
        <f t="array" ref="C4626">IFERROR(XLOOKUP(A4626,'Asignacion Feb'!A:A,'Asignacion Feb'!B:B))</f>
        <v>EC-05</v>
      </c>
      <c r="D4626" s="28">
        <v>45702.0</v>
      </c>
      <c r="E4626" s="16" t="s">
        <v>94</v>
      </c>
      <c r="F4626" s="10" t="str">
        <f t="array" ref="F4626">IFERROR(XLOOKUP(E4626,Operadores!A:A,Operadores!B:B))</f>
        <v>RODALE</v>
      </c>
      <c r="G4626" s="16" t="s">
        <v>17</v>
      </c>
      <c r="H4626" s="13">
        <v>19.79799</v>
      </c>
      <c r="I4626" s="18">
        <v>246.63</v>
      </c>
      <c r="J4626" s="15">
        <f t="shared" si="5"/>
        <v>4882.778274</v>
      </c>
      <c r="K4626" s="10" t="str">
        <f t="array" ref="K4626">IFERROR(XLOOKUP(G4626,'Tipo de Carga'!A:A,'Tipo de Carga'!B:B))</f>
        <v>Autoabasto</v>
      </c>
      <c r="L4626" s="10">
        <f t="shared" si="2"/>
        <v>7</v>
      </c>
      <c r="M4626" s="10">
        <f t="shared" si="3"/>
        <v>14</v>
      </c>
      <c r="N4626" s="10">
        <f t="shared" si="4"/>
        <v>2</v>
      </c>
      <c r="O4626" s="10" t="str">
        <f t="array" ref="O4626">IFERROR(XLOOKUP(G4626,'Tipo de Carga'!A:A,'Tipo de Carga'!C:C))</f>
        <v>Diesel</v>
      </c>
    </row>
    <row r="4627">
      <c r="A4627" s="16">
        <v>2021.0</v>
      </c>
      <c r="B4627" s="10" t="str">
        <f t="array" ref="B4627">IFERROR(XLOOKUP(A4627,'Asignacion Feb'!A:A,'Asignacion Feb'!C:C))</f>
        <v>MeLi Dedicado Merida</v>
      </c>
      <c r="C4627" s="10" t="str">
        <f t="array" ref="C4627">IFERROR(XLOOKUP(A4627,'Asignacion Feb'!A:A,'Asignacion Feb'!B:B))</f>
        <v>EC-05</v>
      </c>
      <c r="D4627" s="28">
        <v>45702.0</v>
      </c>
      <c r="E4627" s="16" t="s">
        <v>179</v>
      </c>
      <c r="F4627" s="10" t="str">
        <f t="array" ref="F4627">IFERROR(XLOOKUP(E4627,Operadores!A:A,Operadores!B:B))</f>
        <v>GUTIRV</v>
      </c>
      <c r="G4627" s="16" t="s">
        <v>17</v>
      </c>
      <c r="H4627" s="13">
        <v>19.79799</v>
      </c>
      <c r="I4627" s="18">
        <v>254.68</v>
      </c>
      <c r="J4627" s="15">
        <f t="shared" si="5"/>
        <v>5042.152093</v>
      </c>
      <c r="K4627" s="10" t="str">
        <f t="array" ref="K4627">IFERROR(XLOOKUP(G4627,'Tipo de Carga'!A:A,'Tipo de Carga'!B:B))</f>
        <v>Autoabasto</v>
      </c>
      <c r="L4627" s="10">
        <f t="shared" si="2"/>
        <v>7</v>
      </c>
      <c r="M4627" s="10">
        <f t="shared" si="3"/>
        <v>14</v>
      </c>
      <c r="N4627" s="10">
        <f t="shared" si="4"/>
        <v>2</v>
      </c>
      <c r="O4627" s="10" t="str">
        <f t="array" ref="O4627">IFERROR(XLOOKUP(G4627,'Tipo de Carga'!A:A,'Tipo de Carga'!C:C))</f>
        <v>Diesel</v>
      </c>
    </row>
    <row r="4628">
      <c r="A4628" s="16">
        <v>2101.0</v>
      </c>
      <c r="B4628" s="10" t="str">
        <f t="array" ref="B4628">IFERROR(XLOOKUP(A4628,'Asignacion Feb'!A:A,'Asignacion Feb'!C:C))</f>
        <v>MeLi Ded Puebla</v>
      </c>
      <c r="C4628" s="10" t="str">
        <f t="array" ref="C4628">IFERROR(XLOOKUP(A4628,'Asignacion Feb'!A:A,'Asignacion Feb'!B:B))</f>
        <v>EC-05</v>
      </c>
      <c r="D4628" s="28">
        <v>45702.0</v>
      </c>
      <c r="E4628" s="16" t="s">
        <v>231</v>
      </c>
      <c r="F4628" s="10" t="str">
        <f t="array" ref="F4628">IFERROR(XLOOKUP(E4628,Operadores!A:A,Operadores!B:B))</f>
        <v>PARMI</v>
      </c>
      <c r="G4628" s="16" t="s">
        <v>17</v>
      </c>
      <c r="H4628" s="13">
        <v>19.79799</v>
      </c>
      <c r="I4628" s="18">
        <v>532.04</v>
      </c>
      <c r="J4628" s="15">
        <f t="shared" si="5"/>
        <v>10533.3226</v>
      </c>
      <c r="K4628" s="10" t="str">
        <f t="array" ref="K4628">IFERROR(XLOOKUP(G4628,'Tipo de Carga'!A:A,'Tipo de Carga'!B:B))</f>
        <v>Autoabasto</v>
      </c>
      <c r="L4628" s="10">
        <f t="shared" si="2"/>
        <v>7</v>
      </c>
      <c r="M4628" s="10">
        <f t="shared" si="3"/>
        <v>14</v>
      </c>
      <c r="N4628" s="10">
        <f t="shared" si="4"/>
        <v>2</v>
      </c>
      <c r="O4628" s="10" t="str">
        <f t="array" ref="O4628">IFERROR(XLOOKUP(G4628,'Tipo de Carga'!A:A,'Tipo de Carga'!C:C))</f>
        <v>Diesel</v>
      </c>
    </row>
    <row r="4629">
      <c r="A4629" s="16">
        <v>2105.0</v>
      </c>
      <c r="B4629" s="10" t="str">
        <f t="array" ref="B4629">IFERROR(XLOOKUP(A4629,'Asignacion Feb'!A:A,'Asignacion Feb'!C:C))</f>
        <v>MeLi Ded Puebla</v>
      </c>
      <c r="C4629" s="10" t="str">
        <f t="array" ref="C4629">IFERROR(XLOOKUP(A4629,'Asignacion Feb'!A:A,'Asignacion Feb'!B:B))</f>
        <v>EC-05</v>
      </c>
      <c r="D4629" s="28">
        <v>45702.0</v>
      </c>
      <c r="E4629" s="16" t="s">
        <v>233</v>
      </c>
      <c r="F4629" s="10" t="str">
        <f t="array" ref="F4629">IFERROR(XLOOKUP(E4629,Operadores!A:A,Operadores!B:B))</f>
        <v>REYFER01</v>
      </c>
      <c r="G4629" s="16" t="s">
        <v>17</v>
      </c>
      <c r="H4629" s="13">
        <v>19.79799</v>
      </c>
      <c r="I4629" s="18">
        <v>324.35</v>
      </c>
      <c r="J4629" s="15">
        <f t="shared" si="5"/>
        <v>6421.478057</v>
      </c>
      <c r="K4629" s="10" t="str">
        <f t="array" ref="K4629">IFERROR(XLOOKUP(G4629,'Tipo de Carga'!A:A,'Tipo de Carga'!B:B))</f>
        <v>Autoabasto</v>
      </c>
      <c r="L4629" s="10">
        <f t="shared" si="2"/>
        <v>7</v>
      </c>
      <c r="M4629" s="10">
        <f t="shared" si="3"/>
        <v>14</v>
      </c>
      <c r="N4629" s="10">
        <f t="shared" si="4"/>
        <v>2</v>
      </c>
      <c r="O4629" s="10" t="str">
        <f t="array" ref="O4629">IFERROR(XLOOKUP(G4629,'Tipo de Carga'!A:A,'Tipo de Carga'!C:C))</f>
        <v>Diesel</v>
      </c>
    </row>
    <row r="4630">
      <c r="A4630" s="16">
        <v>2030.0</v>
      </c>
      <c r="B4630" s="10" t="str">
        <f t="array" ref="B4630">IFERROR(XLOOKUP(A4630,'Asignacion Feb'!A:A,'Asignacion Feb'!C:C))</f>
        <v>MeLi Dedicado TD</v>
      </c>
      <c r="C4630" s="10" t="str">
        <f t="array" ref="C4630">IFERROR(XLOOKUP(A4630,'Asignacion Feb'!A:A,'Asignacion Feb'!B:B))</f>
        <v>EC-05</v>
      </c>
      <c r="D4630" s="28">
        <v>45702.0</v>
      </c>
      <c r="E4630" s="16" t="s">
        <v>268</v>
      </c>
      <c r="F4630" s="10" t="str">
        <f t="array" ref="F4630">IFERROR(XLOOKUP(E4630,Operadores!A:A,Operadores!B:B))</f>
        <v>GARMAR</v>
      </c>
      <c r="G4630" s="16" t="s">
        <v>17</v>
      </c>
      <c r="H4630" s="13">
        <v>19.79799</v>
      </c>
      <c r="I4630" s="18">
        <v>526.34</v>
      </c>
      <c r="J4630" s="15">
        <f t="shared" si="5"/>
        <v>10420.47406</v>
      </c>
      <c r="K4630" s="10" t="str">
        <f t="array" ref="K4630">IFERROR(XLOOKUP(G4630,'Tipo de Carga'!A:A,'Tipo de Carga'!B:B))</f>
        <v>Autoabasto</v>
      </c>
      <c r="L4630" s="10">
        <f t="shared" si="2"/>
        <v>7</v>
      </c>
      <c r="M4630" s="10">
        <f t="shared" si="3"/>
        <v>14</v>
      </c>
      <c r="N4630" s="10">
        <f t="shared" si="4"/>
        <v>2</v>
      </c>
      <c r="O4630" s="10" t="str">
        <f t="array" ref="O4630">IFERROR(XLOOKUP(G4630,'Tipo de Carga'!A:A,'Tipo de Carga'!C:C))</f>
        <v>Diesel</v>
      </c>
    </row>
    <row r="4631">
      <c r="A4631" s="16">
        <v>2105.0</v>
      </c>
      <c r="B4631" s="10" t="str">
        <f t="array" ref="B4631">IFERROR(XLOOKUP(A4631,'Asignacion Feb'!A:A,'Asignacion Feb'!C:C))</f>
        <v>MeLi Ded Puebla</v>
      </c>
      <c r="C4631" s="10" t="str">
        <f t="array" ref="C4631">IFERROR(XLOOKUP(A4631,'Asignacion Feb'!A:A,'Asignacion Feb'!B:B))</f>
        <v>EC-05</v>
      </c>
      <c r="D4631" s="28">
        <v>45702.0</v>
      </c>
      <c r="E4631" s="16" t="s">
        <v>233</v>
      </c>
      <c r="F4631" s="10" t="str">
        <f t="array" ref="F4631">IFERROR(XLOOKUP(E4631,Operadores!A:A,Operadores!B:B))</f>
        <v>REYFER01</v>
      </c>
      <c r="G4631" s="16" t="s">
        <v>17</v>
      </c>
      <c r="H4631" s="13">
        <v>19.79799</v>
      </c>
      <c r="I4631" s="18">
        <v>0.03</v>
      </c>
      <c r="J4631" s="15">
        <f t="shared" si="5"/>
        <v>0.5939397</v>
      </c>
      <c r="K4631" s="10" t="str">
        <f t="array" ref="K4631">IFERROR(XLOOKUP(G4631,'Tipo de Carga'!A:A,'Tipo de Carga'!B:B))</f>
        <v>Autoabasto</v>
      </c>
      <c r="L4631" s="10">
        <f t="shared" si="2"/>
        <v>7</v>
      </c>
      <c r="M4631" s="10">
        <f t="shared" si="3"/>
        <v>14</v>
      </c>
      <c r="N4631" s="10">
        <f t="shared" si="4"/>
        <v>2</v>
      </c>
      <c r="O4631" s="10" t="str">
        <f t="array" ref="O4631">IFERROR(XLOOKUP(G4631,'Tipo de Carga'!A:A,'Tipo de Carga'!C:C))</f>
        <v>Diesel</v>
      </c>
    </row>
    <row r="4632">
      <c r="A4632" s="16">
        <v>1952.0</v>
      </c>
      <c r="B4632" s="10" t="str">
        <f t="array" ref="B4632">IFERROR(XLOOKUP(A4632,'Asignacion Feb'!A:A,'Asignacion Feb'!C:C))</f>
        <v>MeLi asignado SD</v>
      </c>
      <c r="C4632" s="10" t="str">
        <f t="array" ref="C4632">IFERROR(XLOOKUP(A4632,'Asignacion Feb'!A:A,'Asignacion Feb'!B:B))</f>
        <v>EC-05</v>
      </c>
      <c r="D4632" s="28">
        <v>45702.0</v>
      </c>
      <c r="E4632" s="16" t="s">
        <v>345</v>
      </c>
      <c r="F4632" s="10" t="str">
        <f t="array" ref="F4632">IFERROR(XLOOKUP(E4632,Operadores!A:A,Operadores!B:B))</f>
        <v>TREJUA</v>
      </c>
      <c r="G4632" s="16" t="s">
        <v>17</v>
      </c>
      <c r="H4632" s="13">
        <v>19.79799</v>
      </c>
      <c r="I4632" s="18">
        <v>608.49</v>
      </c>
      <c r="J4632" s="15">
        <f t="shared" si="5"/>
        <v>12046.87894</v>
      </c>
      <c r="K4632" s="10" t="str">
        <f t="array" ref="K4632">IFERROR(XLOOKUP(G4632,'Tipo de Carga'!A:A,'Tipo de Carga'!B:B))</f>
        <v>Autoabasto</v>
      </c>
      <c r="L4632" s="10">
        <f t="shared" si="2"/>
        <v>7</v>
      </c>
      <c r="M4632" s="10">
        <f t="shared" si="3"/>
        <v>14</v>
      </c>
      <c r="N4632" s="10">
        <f t="shared" si="4"/>
        <v>2</v>
      </c>
      <c r="O4632" s="10" t="str">
        <f t="array" ref="O4632">IFERROR(XLOOKUP(G4632,'Tipo de Carga'!A:A,'Tipo de Carga'!C:C))</f>
        <v>Diesel</v>
      </c>
    </row>
    <row r="4633">
      <c r="A4633" s="16">
        <v>1724.0</v>
      </c>
      <c r="B4633" s="10" t="str">
        <f t="array" ref="B4633">IFERROR(XLOOKUP(A4633,'Asignacion Feb'!A:A,'Asignacion Feb'!C:C))</f>
        <v>Liverpool Local</v>
      </c>
      <c r="C4633" s="10" t="str">
        <f t="array" ref="C4633">IFERROR(XLOOKUP(A4633,'Asignacion Feb'!A:A,'Asignacion Feb'!B:B))</f>
        <v>EC-01</v>
      </c>
      <c r="D4633" s="28">
        <v>45702.0</v>
      </c>
      <c r="E4633" s="16" t="s">
        <v>144</v>
      </c>
      <c r="F4633" s="10" t="str">
        <f t="array" ref="F4633">IFERROR(XLOOKUP(E4633,Operadores!A:A,Operadores!B:B))</f>
        <v>MORLU01</v>
      </c>
      <c r="G4633" s="16" t="s">
        <v>17</v>
      </c>
      <c r="H4633" s="13">
        <v>19.79799</v>
      </c>
      <c r="I4633" s="18">
        <v>420.6</v>
      </c>
      <c r="J4633" s="15">
        <f t="shared" si="5"/>
        <v>8327.034594</v>
      </c>
      <c r="K4633" s="10" t="str">
        <f t="array" ref="K4633">IFERROR(XLOOKUP(G4633,'Tipo de Carga'!A:A,'Tipo de Carga'!B:B))</f>
        <v>Autoabasto</v>
      </c>
      <c r="L4633" s="10">
        <f t="shared" si="2"/>
        <v>7</v>
      </c>
      <c r="M4633" s="10">
        <f t="shared" si="3"/>
        <v>14</v>
      </c>
      <c r="N4633" s="10">
        <f t="shared" si="4"/>
        <v>2</v>
      </c>
      <c r="O4633" s="10" t="str">
        <f t="array" ref="O4633">IFERROR(XLOOKUP(G4633,'Tipo de Carga'!A:A,'Tipo de Carga'!C:C))</f>
        <v>Diesel</v>
      </c>
    </row>
    <row r="4634">
      <c r="A4634" s="16">
        <v>1931.0</v>
      </c>
      <c r="B4634" s="10" t="str">
        <f t="array" ref="B4634">IFERROR(XLOOKUP(A4634,'Asignacion Feb'!A:A,'Asignacion Feb'!C:C))</f>
        <v>Circuitos</v>
      </c>
      <c r="C4634" s="10" t="str">
        <f t="array" ref="C4634">IFERROR(XLOOKUP(A4634,'Asignacion Feb'!A:A,'Asignacion Feb'!B:B))</f>
        <v>EC-03</v>
      </c>
      <c r="D4634" s="28">
        <v>45702.0</v>
      </c>
      <c r="E4634" s="16" t="s">
        <v>406</v>
      </c>
      <c r="F4634" s="10" t="str">
        <f t="array" ref="F4634">IFERROR(XLOOKUP(E4634,Operadores!A:A,Operadores!B:B))</f>
        <v>ESPIS</v>
      </c>
      <c r="G4634" s="16" t="s">
        <v>77</v>
      </c>
      <c r="H4634" s="13">
        <v>19.63419</v>
      </c>
      <c r="I4634" s="18">
        <v>156.35</v>
      </c>
      <c r="J4634" s="15">
        <f t="shared" si="5"/>
        <v>3069.805607</v>
      </c>
      <c r="K4634" s="10" t="str">
        <f t="array" ref="K4634">IFERROR(XLOOKUP(G4634,'Tipo de Carga'!A:A,'Tipo de Carga'!B:B))</f>
        <v>Autoabasto</v>
      </c>
      <c r="L4634" s="10">
        <f t="shared" si="2"/>
        <v>7</v>
      </c>
      <c r="M4634" s="10">
        <f t="shared" si="3"/>
        <v>14</v>
      </c>
      <c r="N4634" s="10">
        <f t="shared" si="4"/>
        <v>2</v>
      </c>
      <c r="O4634" s="10" t="str">
        <f t="array" ref="O4634">IFERROR(XLOOKUP(G4634,'Tipo de Carga'!A:A,'Tipo de Carga'!C:C))</f>
        <v>Diesel</v>
      </c>
    </row>
    <row r="4635">
      <c r="A4635" s="16">
        <v>1855.0</v>
      </c>
      <c r="B4635" s="10" t="str">
        <f t="array" ref="B4635">IFERROR(XLOOKUP(A4635,'Asignacion Feb'!A:A,'Asignacion Feb'!C:C))</f>
        <v>Circuitos</v>
      </c>
      <c r="C4635" s="10" t="str">
        <f t="array" ref="C4635">IFERROR(XLOOKUP(A4635,'Asignacion Feb'!A:A,'Asignacion Feb'!B:B))</f>
        <v>EC-03</v>
      </c>
      <c r="D4635" s="28">
        <v>45702.0</v>
      </c>
      <c r="E4635" s="16" t="s">
        <v>62</v>
      </c>
      <c r="F4635" s="10" t="str">
        <f t="array" ref="F4635">IFERROR(XLOOKUP(E4635,Operadores!A:A,Operadores!B:B))</f>
        <v>REYPED</v>
      </c>
      <c r="G4635" s="16" t="s">
        <v>77</v>
      </c>
      <c r="H4635" s="13">
        <v>19.63419</v>
      </c>
      <c r="I4635" s="18">
        <v>421.79</v>
      </c>
      <c r="J4635" s="15">
        <f t="shared" si="5"/>
        <v>8281.505</v>
      </c>
      <c r="K4635" s="10" t="str">
        <f t="array" ref="K4635">IFERROR(XLOOKUP(G4635,'Tipo de Carga'!A:A,'Tipo de Carga'!B:B))</f>
        <v>Autoabasto</v>
      </c>
      <c r="L4635" s="10">
        <f t="shared" si="2"/>
        <v>7</v>
      </c>
      <c r="M4635" s="10">
        <f t="shared" si="3"/>
        <v>14</v>
      </c>
      <c r="N4635" s="10">
        <f t="shared" si="4"/>
        <v>2</v>
      </c>
      <c r="O4635" s="10" t="str">
        <f t="array" ref="O4635">IFERROR(XLOOKUP(G4635,'Tipo de Carga'!A:A,'Tipo de Carga'!C:C))</f>
        <v>Diesel</v>
      </c>
    </row>
    <row r="4636">
      <c r="A4636" s="16">
        <v>1869.0</v>
      </c>
      <c r="B4636" s="10" t="str">
        <f t="array" ref="B4636">IFERROR(XLOOKUP(A4636,'Asignacion Feb'!A:A,'Asignacion Feb'!C:C))</f>
        <v>Circuitos</v>
      </c>
      <c r="C4636" s="10" t="str">
        <f t="array" ref="C4636">IFERROR(XLOOKUP(A4636,'Asignacion Feb'!A:A,'Asignacion Feb'!B:B))</f>
        <v>EC-03</v>
      </c>
      <c r="D4636" s="28">
        <v>45702.0</v>
      </c>
      <c r="E4636" s="16" t="s">
        <v>213</v>
      </c>
      <c r="F4636" s="10" t="str">
        <f t="array" ref="F4636">IFERROR(XLOOKUP(E4636,Operadores!A:A,Operadores!B:B))</f>
        <v>MERUBA</v>
      </c>
      <c r="G4636" s="16" t="s">
        <v>77</v>
      </c>
      <c r="H4636" s="13">
        <v>19.63419</v>
      </c>
      <c r="I4636" s="18">
        <v>410.02</v>
      </c>
      <c r="J4636" s="15">
        <f t="shared" si="5"/>
        <v>8050.410584</v>
      </c>
      <c r="K4636" s="10" t="str">
        <f t="array" ref="K4636">IFERROR(XLOOKUP(G4636,'Tipo de Carga'!A:A,'Tipo de Carga'!B:B))</f>
        <v>Autoabasto</v>
      </c>
      <c r="L4636" s="10">
        <f t="shared" si="2"/>
        <v>7</v>
      </c>
      <c r="M4636" s="10">
        <f t="shared" si="3"/>
        <v>14</v>
      </c>
      <c r="N4636" s="10">
        <f t="shared" si="4"/>
        <v>2</v>
      </c>
      <c r="O4636" s="10" t="str">
        <f t="array" ref="O4636">IFERROR(XLOOKUP(G4636,'Tipo de Carga'!A:A,'Tipo de Carga'!C:C))</f>
        <v>Diesel</v>
      </c>
    </row>
    <row r="4637">
      <c r="A4637" s="16">
        <v>1790.0</v>
      </c>
      <c r="B4637" s="10" t="str">
        <f t="array" ref="B4637">IFERROR(XLOOKUP(A4637,'Asignacion Feb'!A:A,'Asignacion Feb'!C:C))</f>
        <v>Sayer Sencillo</v>
      </c>
      <c r="C4637" s="10" t="str">
        <f t="array" ref="C4637">IFERROR(XLOOKUP(A4637,'Asignacion Feb'!A:A,'Asignacion Feb'!B:B))</f>
        <v>EC-04</v>
      </c>
      <c r="D4637" s="28">
        <v>45702.0</v>
      </c>
      <c r="E4637" s="16" t="s">
        <v>272</v>
      </c>
      <c r="F4637" s="10" t="str">
        <f t="array" ref="F4637">IFERROR(XLOOKUP(E4637,Operadores!A:A,Operadores!B:B))</f>
        <v>DEJISR</v>
      </c>
      <c r="G4637" s="16" t="s">
        <v>77</v>
      </c>
      <c r="H4637" s="13">
        <v>19.63419</v>
      </c>
      <c r="I4637" s="18">
        <v>592.43</v>
      </c>
      <c r="J4637" s="15">
        <f t="shared" si="5"/>
        <v>11631.88318</v>
      </c>
      <c r="K4637" s="10" t="str">
        <f t="array" ref="K4637">IFERROR(XLOOKUP(G4637,'Tipo de Carga'!A:A,'Tipo de Carga'!B:B))</f>
        <v>Autoabasto</v>
      </c>
      <c r="L4637" s="10">
        <f t="shared" si="2"/>
        <v>7</v>
      </c>
      <c r="M4637" s="10">
        <f t="shared" si="3"/>
        <v>14</v>
      </c>
      <c r="N4637" s="10">
        <f t="shared" si="4"/>
        <v>2</v>
      </c>
      <c r="O4637" s="10" t="str">
        <f t="array" ref="O4637">IFERROR(XLOOKUP(G4637,'Tipo de Carga'!A:A,'Tipo de Carga'!C:C))</f>
        <v>Diesel</v>
      </c>
    </row>
    <row r="4638">
      <c r="A4638" s="16">
        <v>1972.0</v>
      </c>
      <c r="B4638" s="10" t="str">
        <f t="array" ref="B4638">IFERROR(XLOOKUP(A4638,'Asignacion Feb'!A:A,'Asignacion Feb'!C:C))</f>
        <v>Sayer Sencillo</v>
      </c>
      <c r="C4638" s="10" t="str">
        <f t="array" ref="C4638">IFERROR(XLOOKUP(A4638,'Asignacion Feb'!A:A,'Asignacion Feb'!B:B))</f>
        <v>EC-04</v>
      </c>
      <c r="D4638" s="28">
        <v>45702.0</v>
      </c>
      <c r="E4638" s="16" t="s">
        <v>274</v>
      </c>
      <c r="F4638" s="10" t="str">
        <f t="array" ref="F4638">IFERROR(XLOOKUP(E4638,Operadores!A:A,Operadores!B:B))</f>
        <v>ROMJOS</v>
      </c>
      <c r="G4638" s="16" t="s">
        <v>77</v>
      </c>
      <c r="H4638" s="13">
        <v>19.63419</v>
      </c>
      <c r="I4638" s="18">
        <v>577.76</v>
      </c>
      <c r="J4638" s="15">
        <f t="shared" si="5"/>
        <v>11343.84961</v>
      </c>
      <c r="K4638" s="10" t="str">
        <f t="array" ref="K4638">IFERROR(XLOOKUP(G4638,'Tipo de Carga'!A:A,'Tipo de Carga'!B:B))</f>
        <v>Autoabasto</v>
      </c>
      <c r="L4638" s="10">
        <f t="shared" si="2"/>
        <v>7</v>
      </c>
      <c r="M4638" s="10">
        <f t="shared" si="3"/>
        <v>14</v>
      </c>
      <c r="N4638" s="10">
        <f t="shared" si="4"/>
        <v>2</v>
      </c>
      <c r="O4638" s="10" t="str">
        <f t="array" ref="O4638">IFERROR(XLOOKUP(G4638,'Tipo de Carga'!A:A,'Tipo de Carga'!C:C))</f>
        <v>Diesel</v>
      </c>
    </row>
    <row r="4639">
      <c r="A4639" s="16">
        <v>1971.0</v>
      </c>
      <c r="B4639" s="10" t="str">
        <f t="array" ref="B4639">IFERROR(XLOOKUP(A4639,'Asignacion Feb'!A:A,'Asignacion Feb'!C:C))</f>
        <v>Sayer Sencillo</v>
      </c>
      <c r="C4639" s="10" t="str">
        <f t="array" ref="C4639">IFERROR(XLOOKUP(A4639,'Asignacion Feb'!A:A,'Asignacion Feb'!B:B))</f>
        <v>EC-04</v>
      </c>
      <c r="D4639" s="28">
        <v>45702.0</v>
      </c>
      <c r="E4639" s="16" t="s">
        <v>79</v>
      </c>
      <c r="F4639" s="10" t="str">
        <f t="array" ref="F4639">IFERROR(XLOOKUP(E4639,Operadores!A:A,Operadores!B:B))</f>
        <v>OLVOSX</v>
      </c>
      <c r="G4639" s="16" t="s">
        <v>77</v>
      </c>
      <c r="H4639" s="13">
        <v>19.63419</v>
      </c>
      <c r="I4639" s="18">
        <v>575.39</v>
      </c>
      <c r="J4639" s="15">
        <f t="shared" si="5"/>
        <v>11297.31658</v>
      </c>
      <c r="K4639" s="10" t="str">
        <f t="array" ref="K4639">IFERROR(XLOOKUP(G4639,'Tipo de Carga'!A:A,'Tipo de Carga'!B:B))</f>
        <v>Autoabasto</v>
      </c>
      <c r="L4639" s="10">
        <f t="shared" si="2"/>
        <v>7</v>
      </c>
      <c r="M4639" s="10">
        <f t="shared" si="3"/>
        <v>14</v>
      </c>
      <c r="N4639" s="10">
        <f t="shared" si="4"/>
        <v>2</v>
      </c>
      <c r="O4639" s="10" t="str">
        <f t="array" ref="O4639">IFERROR(XLOOKUP(G4639,'Tipo de Carga'!A:A,'Tipo de Carga'!C:C))</f>
        <v>Diesel</v>
      </c>
    </row>
    <row r="4640">
      <c r="A4640" s="16">
        <v>1938.0</v>
      </c>
      <c r="B4640" s="10" t="str">
        <f t="array" ref="B4640">IFERROR(XLOOKUP(A4640,'Asignacion Feb'!A:A,'Asignacion Feb'!C:C))</f>
        <v>Sayer Sencillo</v>
      </c>
      <c r="C4640" s="10" t="str">
        <f t="array" ref="C4640">IFERROR(XLOOKUP(A4640,'Asignacion Feb'!A:A,'Asignacion Feb'!B:B))</f>
        <v>EC-04</v>
      </c>
      <c r="D4640" s="28">
        <v>45702.0</v>
      </c>
      <c r="E4640" s="16" t="s">
        <v>256</v>
      </c>
      <c r="F4640" s="10" t="str">
        <f t="array" ref="F4640">IFERROR(XLOOKUP(E4640,Operadores!A:A,Operadores!B:B))</f>
        <v>SOSCA01</v>
      </c>
      <c r="G4640" s="16" t="s">
        <v>77</v>
      </c>
      <c r="H4640" s="13">
        <v>19.63419</v>
      </c>
      <c r="I4640" s="18">
        <v>560.01</v>
      </c>
      <c r="J4640" s="15">
        <f t="shared" si="5"/>
        <v>10995.34274</v>
      </c>
      <c r="K4640" s="10" t="str">
        <f t="array" ref="K4640">IFERROR(XLOOKUP(G4640,'Tipo de Carga'!A:A,'Tipo de Carga'!B:B))</f>
        <v>Autoabasto</v>
      </c>
      <c r="L4640" s="10">
        <f t="shared" si="2"/>
        <v>7</v>
      </c>
      <c r="M4640" s="10">
        <f t="shared" si="3"/>
        <v>14</v>
      </c>
      <c r="N4640" s="10">
        <f t="shared" si="4"/>
        <v>2</v>
      </c>
      <c r="O4640" s="10" t="str">
        <f t="array" ref="O4640">IFERROR(XLOOKUP(G4640,'Tipo de Carga'!A:A,'Tipo de Carga'!C:C))</f>
        <v>Diesel</v>
      </c>
    </row>
    <row r="4641">
      <c r="A4641" s="16">
        <v>1797.0</v>
      </c>
      <c r="B4641" s="10" t="str">
        <f t="array" ref="B4641">IFERROR(XLOOKUP(A4641,'Asignacion Feb'!A:A,'Asignacion Feb'!C:C))</f>
        <v>Hisense</v>
      </c>
      <c r="C4641" s="10" t="str">
        <f t="array" ref="C4641">IFERROR(XLOOKUP(A4641,'Asignacion Feb'!A:A,'Asignacion Feb'!B:B))</f>
        <v>EC-02</v>
      </c>
      <c r="D4641" s="28">
        <v>45702.0</v>
      </c>
      <c r="E4641" s="16" t="s">
        <v>78</v>
      </c>
      <c r="F4641" s="10" t="str">
        <f t="array" ref="F4641">IFERROR(XLOOKUP(E4641,Operadores!A:A,Operadores!B:B))</f>
        <v>IBAANY</v>
      </c>
      <c r="G4641" s="16" t="s">
        <v>77</v>
      </c>
      <c r="H4641" s="13">
        <v>19.63419</v>
      </c>
      <c r="I4641" s="18">
        <v>632.79</v>
      </c>
      <c r="J4641" s="15">
        <f t="shared" si="5"/>
        <v>12424.31909</v>
      </c>
      <c r="K4641" s="10" t="str">
        <f t="array" ref="K4641">IFERROR(XLOOKUP(G4641,'Tipo de Carga'!A:A,'Tipo de Carga'!B:B))</f>
        <v>Autoabasto</v>
      </c>
      <c r="L4641" s="10">
        <f t="shared" si="2"/>
        <v>7</v>
      </c>
      <c r="M4641" s="10">
        <f t="shared" si="3"/>
        <v>14</v>
      </c>
      <c r="N4641" s="10">
        <f t="shared" si="4"/>
        <v>2</v>
      </c>
      <c r="O4641" s="10" t="str">
        <f t="array" ref="O4641">IFERROR(XLOOKUP(G4641,'Tipo de Carga'!A:A,'Tipo de Carga'!C:C))</f>
        <v>Diesel</v>
      </c>
    </row>
    <row r="4642">
      <c r="A4642" s="16">
        <v>2059.0</v>
      </c>
      <c r="B4642" s="10" t="str">
        <f t="array" ref="B4642">IFERROR(XLOOKUP(A4642,'Asignacion Feb'!A:A,'Asignacion Feb'!C:C))</f>
        <v>PISA Gdl</v>
      </c>
      <c r="C4642" s="10" t="str">
        <f t="array" ref="C4642">IFERROR(XLOOKUP(A4642,'Asignacion Feb'!A:A,'Asignacion Feb'!B:B))</f>
        <v>EC-06</v>
      </c>
      <c r="D4642" s="28">
        <v>45702.0</v>
      </c>
      <c r="E4642" s="16" t="s">
        <v>278</v>
      </c>
      <c r="F4642" s="10" t="str">
        <f t="array" ref="F4642">IFERROR(XLOOKUP(E4642,Operadores!A:A,Operadores!B:B))</f>
        <v>BUEOSC</v>
      </c>
      <c r="G4642" s="16" t="s">
        <v>83</v>
      </c>
      <c r="H4642" s="13">
        <v>19.7204</v>
      </c>
      <c r="I4642" s="18">
        <v>900.07</v>
      </c>
      <c r="J4642" s="15">
        <f t="shared" si="5"/>
        <v>17749.74043</v>
      </c>
      <c r="K4642" s="10" t="str">
        <f t="array" ref="K4642">IFERROR(XLOOKUP(G4642,'Tipo de Carga'!A:A,'Tipo de Carga'!B:B))</f>
        <v>Autoabasto</v>
      </c>
      <c r="L4642" s="10">
        <f t="shared" si="2"/>
        <v>7</v>
      </c>
      <c r="M4642" s="10">
        <f t="shared" si="3"/>
        <v>14</v>
      </c>
      <c r="N4642" s="10">
        <f t="shared" si="4"/>
        <v>2</v>
      </c>
      <c r="O4642" s="10" t="str">
        <f t="array" ref="O4642">IFERROR(XLOOKUP(G4642,'Tipo de Carga'!A:A,'Tipo de Carga'!C:C))</f>
        <v>Diesel</v>
      </c>
    </row>
    <row r="4643">
      <c r="A4643" s="16">
        <v>2056.0</v>
      </c>
      <c r="B4643" s="10" t="str">
        <f t="array" ref="B4643">IFERROR(XLOOKUP(A4643,'Asignacion Feb'!A:A,'Asignacion Feb'!C:C))</f>
        <v>PISA Gdl</v>
      </c>
      <c r="C4643" s="10" t="str">
        <f t="array" ref="C4643">IFERROR(XLOOKUP(A4643,'Asignacion Feb'!A:A,'Asignacion Feb'!B:B))</f>
        <v>EC-06</v>
      </c>
      <c r="D4643" s="28">
        <v>45702.0</v>
      </c>
      <c r="E4643" s="16" t="s">
        <v>336</v>
      </c>
      <c r="F4643" s="10" t="str">
        <f t="array" ref="F4643">IFERROR(XLOOKUP(E4643,Operadores!A:A,Operadores!B:B))</f>
        <v>AQUISA</v>
      </c>
      <c r="G4643" s="16" t="s">
        <v>83</v>
      </c>
      <c r="H4643" s="13">
        <v>19.7204</v>
      </c>
      <c r="I4643" s="18">
        <v>331.79</v>
      </c>
      <c r="J4643" s="15">
        <f t="shared" si="5"/>
        <v>6543.031516</v>
      </c>
      <c r="K4643" s="10" t="str">
        <f t="array" ref="K4643">IFERROR(XLOOKUP(G4643,'Tipo de Carga'!A:A,'Tipo de Carga'!B:B))</f>
        <v>Autoabasto</v>
      </c>
      <c r="L4643" s="10">
        <f t="shared" si="2"/>
        <v>7</v>
      </c>
      <c r="M4643" s="10">
        <f t="shared" si="3"/>
        <v>14</v>
      </c>
      <c r="N4643" s="10">
        <f t="shared" si="4"/>
        <v>2</v>
      </c>
      <c r="O4643" s="10" t="str">
        <f t="array" ref="O4643">IFERROR(XLOOKUP(G4643,'Tipo de Carga'!A:A,'Tipo de Carga'!C:C))</f>
        <v>Diesel</v>
      </c>
    </row>
    <row r="4644">
      <c r="A4644" s="16">
        <v>1873.0</v>
      </c>
      <c r="B4644" s="10" t="str">
        <f t="array" ref="B4644">IFERROR(XLOOKUP(A4644,'Asignacion Feb'!A:A,'Asignacion Feb'!C:C))</f>
        <v>Circuitos</v>
      </c>
      <c r="C4644" s="10" t="str">
        <f t="array" ref="C4644">IFERROR(XLOOKUP(A4644,'Asignacion Feb'!A:A,'Asignacion Feb'!B:B))</f>
        <v>EC-03</v>
      </c>
      <c r="D4644" s="28">
        <v>45702.0</v>
      </c>
      <c r="E4644" s="16" t="s">
        <v>295</v>
      </c>
      <c r="F4644" s="10" t="str">
        <f t="array" ref="F4644">IFERROR(XLOOKUP(E4644,Operadores!A:A,Operadores!B:B))</f>
        <v>GUADI</v>
      </c>
      <c r="G4644" s="16" t="s">
        <v>83</v>
      </c>
      <c r="H4644" s="13">
        <v>19.7204</v>
      </c>
      <c r="I4644" s="18">
        <v>498.01</v>
      </c>
      <c r="J4644" s="15">
        <f t="shared" si="5"/>
        <v>9820.956404</v>
      </c>
      <c r="K4644" s="10" t="str">
        <f t="array" ref="K4644">IFERROR(XLOOKUP(G4644,'Tipo de Carga'!A:A,'Tipo de Carga'!B:B))</f>
        <v>Autoabasto</v>
      </c>
      <c r="L4644" s="10">
        <f t="shared" si="2"/>
        <v>7</v>
      </c>
      <c r="M4644" s="10">
        <f t="shared" si="3"/>
        <v>14</v>
      </c>
      <c r="N4644" s="10">
        <f t="shared" si="4"/>
        <v>2</v>
      </c>
      <c r="O4644" s="10" t="str">
        <f t="array" ref="O4644">IFERROR(XLOOKUP(G4644,'Tipo de Carga'!A:A,'Tipo de Carga'!C:C))</f>
        <v>Diesel</v>
      </c>
    </row>
    <row r="4645">
      <c r="A4645" s="16">
        <v>1931.0</v>
      </c>
      <c r="B4645" s="10" t="str">
        <f t="array" ref="B4645">IFERROR(XLOOKUP(A4645,'Asignacion Feb'!A:A,'Asignacion Feb'!C:C))</f>
        <v>Circuitos</v>
      </c>
      <c r="C4645" s="10" t="str">
        <f t="array" ref="C4645">IFERROR(XLOOKUP(A4645,'Asignacion Feb'!A:A,'Asignacion Feb'!B:B))</f>
        <v>EC-03</v>
      </c>
      <c r="D4645" s="28">
        <v>45702.0</v>
      </c>
      <c r="E4645" s="16" t="s">
        <v>406</v>
      </c>
      <c r="F4645" s="10" t="str">
        <f t="array" ref="F4645">IFERROR(XLOOKUP(E4645,Operadores!A:A,Operadores!B:B))</f>
        <v>ESPIS</v>
      </c>
      <c r="G4645" s="16" t="s">
        <v>83</v>
      </c>
      <c r="H4645" s="13">
        <v>19.7204</v>
      </c>
      <c r="I4645" s="18">
        <v>318.07</v>
      </c>
      <c r="J4645" s="15">
        <f t="shared" si="5"/>
        <v>6272.467628</v>
      </c>
      <c r="K4645" s="10" t="str">
        <f t="array" ref="K4645">IFERROR(XLOOKUP(G4645,'Tipo de Carga'!A:A,'Tipo de Carga'!B:B))</f>
        <v>Autoabasto</v>
      </c>
      <c r="L4645" s="10">
        <f t="shared" si="2"/>
        <v>7</v>
      </c>
      <c r="M4645" s="10">
        <f t="shared" si="3"/>
        <v>14</v>
      </c>
      <c r="N4645" s="10">
        <f t="shared" si="4"/>
        <v>2</v>
      </c>
      <c r="O4645" s="10" t="str">
        <f t="array" ref="O4645">IFERROR(XLOOKUP(G4645,'Tipo de Carga'!A:A,'Tipo de Carga'!C:C))</f>
        <v>Diesel</v>
      </c>
    </row>
    <row r="4646">
      <c r="A4646" s="16">
        <v>2065.0</v>
      </c>
      <c r="B4646" s="10" t="str">
        <f t="array" ref="B4646">IFERROR(XLOOKUP(A4646,'Asignacion Feb'!A:A,'Asignacion Feb'!C:C))</f>
        <v>PISA Gdl</v>
      </c>
      <c r="C4646" s="10" t="str">
        <f t="array" ref="C4646">IFERROR(XLOOKUP(A4646,'Asignacion Feb'!A:A,'Asignacion Feb'!B:B))</f>
        <v>EC-06</v>
      </c>
      <c r="D4646" s="28">
        <v>45702.0</v>
      </c>
      <c r="E4646" s="16" t="s">
        <v>214</v>
      </c>
      <c r="F4646" s="10" t="str">
        <f t="array" ref="F4646">IFERROR(XLOOKUP(E4646,Operadores!A:A,Operadores!B:B))</f>
        <v>GOMIZT</v>
      </c>
      <c r="G4646" s="16" t="s">
        <v>83</v>
      </c>
      <c r="H4646" s="13">
        <v>19.7204</v>
      </c>
      <c r="I4646" s="18">
        <v>354.12</v>
      </c>
      <c r="J4646" s="15">
        <f t="shared" si="5"/>
        <v>6983.388048</v>
      </c>
      <c r="K4646" s="10" t="str">
        <f t="array" ref="K4646">IFERROR(XLOOKUP(G4646,'Tipo de Carga'!A:A,'Tipo de Carga'!B:B))</f>
        <v>Autoabasto</v>
      </c>
      <c r="L4646" s="10">
        <f t="shared" si="2"/>
        <v>7</v>
      </c>
      <c r="M4646" s="10">
        <f t="shared" si="3"/>
        <v>14</v>
      </c>
      <c r="N4646" s="10">
        <f t="shared" si="4"/>
        <v>2</v>
      </c>
      <c r="O4646" s="10" t="str">
        <f t="array" ref="O4646">IFERROR(XLOOKUP(G4646,'Tipo de Carga'!A:A,'Tipo de Carga'!C:C))</f>
        <v>Diesel</v>
      </c>
    </row>
    <row r="4647">
      <c r="A4647" s="16">
        <v>2062.0</v>
      </c>
      <c r="B4647" s="10" t="str">
        <f t="array" ref="B4647">IFERROR(XLOOKUP(A4647,'Asignacion Feb'!A:A,'Asignacion Feb'!C:C))</f>
        <v>PISA Gdl</v>
      </c>
      <c r="C4647" s="10" t="str">
        <f t="array" ref="C4647">IFERROR(XLOOKUP(A4647,'Asignacion Feb'!A:A,'Asignacion Feb'!B:B))</f>
        <v>EC-06</v>
      </c>
      <c r="D4647" s="28">
        <v>45702.0</v>
      </c>
      <c r="E4647" s="16" t="s">
        <v>162</v>
      </c>
      <c r="F4647" s="10" t="str">
        <f t="array" ref="F4647">IFERROR(XLOOKUP(E4647,Operadores!A:A,Operadores!B:B))</f>
        <v>ROSCES</v>
      </c>
      <c r="G4647" s="16" t="s">
        <v>83</v>
      </c>
      <c r="H4647" s="13">
        <v>19.7204</v>
      </c>
      <c r="I4647" s="18">
        <v>452.35</v>
      </c>
      <c r="J4647" s="15">
        <f t="shared" si="5"/>
        <v>8920.52294</v>
      </c>
      <c r="K4647" s="10" t="str">
        <f t="array" ref="K4647">IFERROR(XLOOKUP(G4647,'Tipo de Carga'!A:A,'Tipo de Carga'!B:B))</f>
        <v>Autoabasto</v>
      </c>
      <c r="L4647" s="10">
        <f t="shared" si="2"/>
        <v>7</v>
      </c>
      <c r="M4647" s="10">
        <f t="shared" si="3"/>
        <v>14</v>
      </c>
      <c r="N4647" s="10">
        <f t="shared" si="4"/>
        <v>2</v>
      </c>
      <c r="O4647" s="10" t="str">
        <f t="array" ref="O4647">IFERROR(XLOOKUP(G4647,'Tipo de Carga'!A:A,'Tipo de Carga'!C:C))</f>
        <v>Diesel</v>
      </c>
    </row>
    <row r="4648">
      <c r="A4648" s="16">
        <v>1909.0</v>
      </c>
      <c r="B4648" s="10" t="str">
        <f t="array" ref="B4648">IFERROR(XLOOKUP(A4648,'Asignacion Feb'!A:A,'Asignacion Feb'!C:C))</f>
        <v>Circuitos</v>
      </c>
      <c r="C4648" s="10" t="str">
        <f t="array" ref="C4648">IFERROR(XLOOKUP(A4648,'Asignacion Feb'!A:A,'Asignacion Feb'!B:B))</f>
        <v>EC-03</v>
      </c>
      <c r="D4648" s="28">
        <v>45702.0</v>
      </c>
      <c r="E4648" s="16" t="s">
        <v>347</v>
      </c>
      <c r="F4648" s="10" t="str">
        <f t="array" ref="F4648">IFERROR(XLOOKUP(E4648,Operadores!A:A,Operadores!B:B))</f>
        <v>ZUÑDAV</v>
      </c>
      <c r="G4648" s="16" t="s">
        <v>83</v>
      </c>
      <c r="H4648" s="13">
        <v>19.7204</v>
      </c>
      <c r="I4648" s="18">
        <v>690.01</v>
      </c>
      <c r="J4648" s="15">
        <f t="shared" si="5"/>
        <v>13607.2732</v>
      </c>
      <c r="K4648" s="10" t="str">
        <f t="array" ref="K4648">IFERROR(XLOOKUP(G4648,'Tipo de Carga'!A:A,'Tipo de Carga'!B:B))</f>
        <v>Autoabasto</v>
      </c>
      <c r="L4648" s="10">
        <f t="shared" si="2"/>
        <v>7</v>
      </c>
      <c r="M4648" s="10">
        <f t="shared" si="3"/>
        <v>14</v>
      </c>
      <c r="N4648" s="10">
        <f t="shared" si="4"/>
        <v>2</v>
      </c>
      <c r="O4648" s="10" t="str">
        <f t="array" ref="O4648">IFERROR(XLOOKUP(G4648,'Tipo de Carga'!A:A,'Tipo de Carga'!C:C))</f>
        <v>Diesel</v>
      </c>
    </row>
    <row r="4649">
      <c r="A4649" s="16">
        <v>1851.0</v>
      </c>
      <c r="B4649" s="10" t="str">
        <f t="array" ref="B4649">IFERROR(XLOOKUP(A4649,'Asignacion Feb'!A:A,'Asignacion Feb'!C:C))</f>
        <v>Circuitos</v>
      </c>
      <c r="C4649" s="10" t="str">
        <f t="array" ref="C4649">IFERROR(XLOOKUP(A4649,'Asignacion Feb'!A:A,'Asignacion Feb'!B:B))</f>
        <v>EC-03</v>
      </c>
      <c r="D4649" s="28">
        <v>45702.0</v>
      </c>
      <c r="E4649" s="16" t="s">
        <v>36</v>
      </c>
      <c r="F4649" s="10" t="str">
        <f t="array" ref="F4649">IFERROR(XLOOKUP(E4649,Operadores!A:A,Operadores!B:B))</f>
        <v>ROJFEL</v>
      </c>
      <c r="G4649" s="16" t="s">
        <v>86</v>
      </c>
      <c r="H4649" s="13">
        <v>19.81523</v>
      </c>
      <c r="I4649" s="18">
        <v>795.08</v>
      </c>
      <c r="J4649" s="15">
        <f t="shared" si="5"/>
        <v>15754.69307</v>
      </c>
      <c r="K4649" s="10" t="str">
        <f t="array" ref="K4649">IFERROR(XLOOKUP(G4649,'Tipo de Carga'!A:A,'Tipo de Carga'!B:B))</f>
        <v>Autoabasto</v>
      </c>
      <c r="L4649" s="10">
        <f t="shared" si="2"/>
        <v>7</v>
      </c>
      <c r="M4649" s="10">
        <f t="shared" si="3"/>
        <v>14</v>
      </c>
      <c r="N4649" s="10">
        <f t="shared" si="4"/>
        <v>2</v>
      </c>
      <c r="O4649" s="10" t="str">
        <f t="array" ref="O4649">IFERROR(XLOOKUP(G4649,'Tipo de Carga'!A:A,'Tipo de Carga'!C:C))</f>
        <v>Diesel</v>
      </c>
    </row>
    <row r="4650">
      <c r="A4650" s="16">
        <v>1878.0</v>
      </c>
      <c r="B4650" s="10" t="str">
        <f t="array" ref="B4650">IFERROR(XLOOKUP(A4650,'Asignacion Feb'!A:A,'Asignacion Feb'!C:C))</f>
        <v>Circuitos</v>
      </c>
      <c r="C4650" s="10" t="str">
        <f t="array" ref="C4650">IFERROR(XLOOKUP(A4650,'Asignacion Feb'!A:A,'Asignacion Feb'!B:B))</f>
        <v>EC-03</v>
      </c>
      <c r="D4650" s="28">
        <v>45702.0</v>
      </c>
      <c r="E4650" s="16" t="s">
        <v>217</v>
      </c>
      <c r="F4650" s="10" t="str">
        <f t="array" ref="F4650">IFERROR(XLOOKUP(E4650,Operadores!A:A,Operadores!B:B))</f>
        <v>GOMJOV</v>
      </c>
      <c r="G4650" s="16" t="s">
        <v>86</v>
      </c>
      <c r="H4650" s="13">
        <v>19.81523</v>
      </c>
      <c r="I4650" s="18">
        <v>630.01</v>
      </c>
      <c r="J4650" s="15">
        <f t="shared" si="5"/>
        <v>12483.79305</v>
      </c>
      <c r="K4650" s="10" t="str">
        <f t="array" ref="K4650">IFERROR(XLOOKUP(G4650,'Tipo de Carga'!A:A,'Tipo de Carga'!B:B))</f>
        <v>Autoabasto</v>
      </c>
      <c r="L4650" s="10">
        <f t="shared" si="2"/>
        <v>7</v>
      </c>
      <c r="M4650" s="10">
        <f t="shared" si="3"/>
        <v>14</v>
      </c>
      <c r="N4650" s="10">
        <f t="shared" si="4"/>
        <v>2</v>
      </c>
      <c r="O4650" s="10" t="str">
        <f t="array" ref="O4650">IFERROR(XLOOKUP(G4650,'Tipo de Carga'!A:A,'Tipo de Carga'!C:C))</f>
        <v>Diesel</v>
      </c>
    </row>
    <row r="4651">
      <c r="A4651" s="16">
        <v>1940.0</v>
      </c>
      <c r="B4651" s="10" t="str">
        <f t="array" ref="B4651">IFERROR(XLOOKUP(A4651,'Asignacion Feb'!A:A,'Asignacion Feb'!C:C))</f>
        <v>Circuitos</v>
      </c>
      <c r="C4651" s="10" t="str">
        <f t="array" ref="C4651">IFERROR(XLOOKUP(A4651,'Asignacion Feb'!A:A,'Asignacion Feb'!B:B))</f>
        <v>EC-03</v>
      </c>
      <c r="D4651" s="28">
        <v>45702.0</v>
      </c>
      <c r="E4651" s="16" t="s">
        <v>434</v>
      </c>
      <c r="F4651" s="10" t="str">
        <f t="array" ref="F4651">IFERROR(XLOOKUP(E4651,Operadores!A:A,Operadores!B:B))</f>
        <v>FLOPE</v>
      </c>
      <c r="G4651" s="16" t="s">
        <v>86</v>
      </c>
      <c r="H4651" s="13">
        <v>19.81523</v>
      </c>
      <c r="I4651" s="18">
        <v>229.91</v>
      </c>
      <c r="J4651" s="15">
        <f t="shared" si="5"/>
        <v>4555.719529</v>
      </c>
      <c r="K4651" s="10" t="str">
        <f t="array" ref="K4651">IFERROR(XLOOKUP(G4651,'Tipo de Carga'!A:A,'Tipo de Carga'!B:B))</f>
        <v>Autoabasto</v>
      </c>
      <c r="L4651" s="10">
        <f t="shared" si="2"/>
        <v>7</v>
      </c>
      <c r="M4651" s="10">
        <f t="shared" si="3"/>
        <v>14</v>
      </c>
      <c r="N4651" s="10">
        <f t="shared" si="4"/>
        <v>2</v>
      </c>
      <c r="O4651" s="10" t="str">
        <f t="array" ref="O4651">IFERROR(XLOOKUP(G4651,'Tipo de Carga'!A:A,'Tipo de Carga'!C:C))</f>
        <v>Diesel</v>
      </c>
    </row>
    <row r="4652">
      <c r="A4652" s="16">
        <v>1908.0</v>
      </c>
      <c r="B4652" s="10" t="str">
        <f t="array" ref="B4652">IFERROR(XLOOKUP(A4652,'Asignacion Feb'!A:A,'Asignacion Feb'!C:C))</f>
        <v>Circuitos</v>
      </c>
      <c r="C4652" s="10" t="str">
        <f t="array" ref="C4652">IFERROR(XLOOKUP(A4652,'Asignacion Feb'!A:A,'Asignacion Feb'!B:B))</f>
        <v>EC-03</v>
      </c>
      <c r="D4652" s="28">
        <v>45702.0</v>
      </c>
      <c r="E4652" s="16" t="s">
        <v>333</v>
      </c>
      <c r="F4652" s="10" t="str">
        <f t="array" ref="F4652">IFERROR(XLOOKUP(E4652,Operadores!A:A,Operadores!B:B))</f>
        <v>GARJOR01</v>
      </c>
      <c r="G4652" s="16" t="s">
        <v>86</v>
      </c>
      <c r="H4652" s="13">
        <v>19.81523</v>
      </c>
      <c r="I4652" s="18">
        <v>430.03</v>
      </c>
      <c r="J4652" s="15">
        <f t="shared" si="5"/>
        <v>8521.143357</v>
      </c>
      <c r="K4652" s="10" t="str">
        <f t="array" ref="K4652">IFERROR(XLOOKUP(G4652,'Tipo de Carga'!A:A,'Tipo de Carga'!B:B))</f>
        <v>Autoabasto</v>
      </c>
      <c r="L4652" s="10">
        <f t="shared" si="2"/>
        <v>7</v>
      </c>
      <c r="M4652" s="10">
        <f t="shared" si="3"/>
        <v>14</v>
      </c>
      <c r="N4652" s="10">
        <f t="shared" si="4"/>
        <v>2</v>
      </c>
      <c r="O4652" s="10" t="str">
        <f t="array" ref="O4652">IFERROR(XLOOKUP(G4652,'Tipo de Carga'!A:A,'Tipo de Carga'!C:C))</f>
        <v>Diesel</v>
      </c>
    </row>
    <row r="4653">
      <c r="A4653" s="16">
        <v>2084.0</v>
      </c>
      <c r="B4653" s="10" t="str">
        <f t="array" ref="B4653">IFERROR(XLOOKUP(A4653,'Asignacion Feb'!A:A,'Asignacion Feb'!C:C))</f>
        <v>PISA Gdl</v>
      </c>
      <c r="C4653" s="10" t="str">
        <f t="array" ref="C4653">IFERROR(XLOOKUP(A4653,'Asignacion Feb'!A:A,'Asignacion Feb'!B:B))</f>
        <v>EC-06</v>
      </c>
      <c r="D4653" s="28">
        <v>45702.0</v>
      </c>
      <c r="E4653" s="16" t="s">
        <v>216</v>
      </c>
      <c r="F4653" s="10" t="str">
        <f t="array" ref="F4653">IFERROR(XLOOKUP(E4653,Operadores!A:A,Operadores!B:B))</f>
        <v>LOPEDU</v>
      </c>
      <c r="G4653" s="16" t="s">
        <v>86</v>
      </c>
      <c r="H4653" s="13">
        <v>19.81523</v>
      </c>
      <c r="I4653" s="18">
        <v>465.08</v>
      </c>
      <c r="J4653" s="15">
        <f t="shared" si="5"/>
        <v>9215.667168</v>
      </c>
      <c r="K4653" s="10" t="str">
        <f t="array" ref="K4653">IFERROR(XLOOKUP(G4653,'Tipo de Carga'!A:A,'Tipo de Carga'!B:B))</f>
        <v>Autoabasto</v>
      </c>
      <c r="L4653" s="10">
        <f t="shared" si="2"/>
        <v>7</v>
      </c>
      <c r="M4653" s="10">
        <f t="shared" si="3"/>
        <v>14</v>
      </c>
      <c r="N4653" s="10">
        <f t="shared" si="4"/>
        <v>2</v>
      </c>
      <c r="O4653" s="10" t="str">
        <f t="array" ref="O4653">IFERROR(XLOOKUP(G4653,'Tipo de Carga'!A:A,'Tipo de Carga'!C:C))</f>
        <v>Diesel</v>
      </c>
    </row>
    <row r="4654">
      <c r="A4654" s="16">
        <v>1886.0</v>
      </c>
      <c r="B4654" s="10" t="str">
        <f t="array" ref="B4654">IFERROR(XLOOKUP(A4654,'Asignacion Feb'!A:A,'Asignacion Feb'!C:C))</f>
        <v>Circuitos</v>
      </c>
      <c r="C4654" s="10" t="str">
        <f t="array" ref="C4654">IFERROR(XLOOKUP(A4654,'Asignacion Feb'!A:A,'Asignacion Feb'!B:B))</f>
        <v>EC-03</v>
      </c>
      <c r="D4654" s="28">
        <v>45702.0</v>
      </c>
      <c r="E4654" s="16" t="s">
        <v>212</v>
      </c>
      <c r="F4654" s="10" t="str">
        <f t="array" ref="F4654">IFERROR(XLOOKUP(E4654,Operadores!A:A,Operadores!B:B))</f>
        <v>CORER</v>
      </c>
      <c r="G4654" s="16" t="s">
        <v>86</v>
      </c>
      <c r="H4654" s="13">
        <v>19.81523</v>
      </c>
      <c r="I4654" s="18">
        <v>453.9</v>
      </c>
      <c r="J4654" s="15">
        <f t="shared" si="5"/>
        <v>8994.132897</v>
      </c>
      <c r="K4654" s="10" t="str">
        <f t="array" ref="K4654">IFERROR(XLOOKUP(G4654,'Tipo de Carga'!A:A,'Tipo de Carga'!B:B))</f>
        <v>Autoabasto</v>
      </c>
      <c r="L4654" s="10">
        <f t="shared" si="2"/>
        <v>7</v>
      </c>
      <c r="M4654" s="10">
        <f t="shared" si="3"/>
        <v>14</v>
      </c>
      <c r="N4654" s="10">
        <f t="shared" si="4"/>
        <v>2</v>
      </c>
      <c r="O4654" s="10" t="str">
        <f t="array" ref="O4654">IFERROR(XLOOKUP(G4654,'Tipo de Carga'!A:A,'Tipo de Carga'!C:C))</f>
        <v>Diesel</v>
      </c>
    </row>
    <row r="4655">
      <c r="A4655" s="16">
        <v>1936.0</v>
      </c>
      <c r="B4655" s="10" t="str">
        <f t="array" ref="B4655">IFERROR(XLOOKUP(A4655,'Asignacion Feb'!A:A,'Asignacion Feb'!C:C))</f>
        <v>Circuitos</v>
      </c>
      <c r="C4655" s="10" t="str">
        <f t="array" ref="C4655">IFERROR(XLOOKUP(A4655,'Asignacion Feb'!A:A,'Asignacion Feb'!B:B))</f>
        <v>EC-03</v>
      </c>
      <c r="D4655" s="28">
        <v>45702.0</v>
      </c>
      <c r="E4655" s="16" t="s">
        <v>105</v>
      </c>
      <c r="F4655" s="10" t="str">
        <f t="array" ref="F4655">IFERROR(XLOOKUP(E4655,Operadores!A:A,Operadores!B:B))</f>
        <v>OCAMA</v>
      </c>
      <c r="G4655" s="16" t="s">
        <v>86</v>
      </c>
      <c r="H4655" s="13">
        <v>19.81523</v>
      </c>
      <c r="I4655" s="18">
        <v>320.03</v>
      </c>
      <c r="J4655" s="15">
        <f t="shared" si="5"/>
        <v>6341.468057</v>
      </c>
      <c r="K4655" s="10" t="str">
        <f t="array" ref="K4655">IFERROR(XLOOKUP(G4655,'Tipo de Carga'!A:A,'Tipo de Carga'!B:B))</f>
        <v>Autoabasto</v>
      </c>
      <c r="L4655" s="10">
        <f t="shared" si="2"/>
        <v>7</v>
      </c>
      <c r="M4655" s="10">
        <f t="shared" si="3"/>
        <v>14</v>
      </c>
      <c r="N4655" s="10">
        <f t="shared" si="4"/>
        <v>2</v>
      </c>
      <c r="O4655" s="10" t="str">
        <f t="array" ref="O4655">IFERROR(XLOOKUP(G4655,'Tipo de Carga'!A:A,'Tipo de Carga'!C:C))</f>
        <v>Diesel</v>
      </c>
    </row>
    <row r="4656">
      <c r="A4656" s="16">
        <v>1764.0</v>
      </c>
      <c r="B4656" s="10" t="str">
        <f t="array" ref="B4656">IFERROR(XLOOKUP(A4656,'Asignacion Feb'!A:A,'Asignacion Feb'!C:C))</f>
        <v>Polaris</v>
      </c>
      <c r="C4656" s="10" t="str">
        <f t="array" ref="C4656">IFERROR(XLOOKUP(A4656,'Asignacion Feb'!A:A,'Asignacion Feb'!B:B))</f>
        <v>EC-07</v>
      </c>
      <c r="D4656" s="28">
        <v>45702.0</v>
      </c>
      <c r="E4656" s="16" t="s">
        <v>382</v>
      </c>
      <c r="F4656" s="10" t="str">
        <f t="array" ref="F4656">IFERROR(XLOOKUP(E4656,Operadores!A:A,Operadores!B:B))</f>
        <v>ZAVJOS01X</v>
      </c>
      <c r="G4656" s="16" t="s">
        <v>86</v>
      </c>
      <c r="H4656" s="13">
        <v>19.81523</v>
      </c>
      <c r="I4656" s="18">
        <v>428.34</v>
      </c>
      <c r="J4656" s="15">
        <f t="shared" si="5"/>
        <v>8487.655618</v>
      </c>
      <c r="K4656" s="10" t="str">
        <f t="array" ref="K4656">IFERROR(XLOOKUP(G4656,'Tipo de Carga'!A:A,'Tipo de Carga'!B:B))</f>
        <v>Autoabasto</v>
      </c>
      <c r="L4656" s="10">
        <f t="shared" si="2"/>
        <v>7</v>
      </c>
      <c r="M4656" s="10">
        <f t="shared" si="3"/>
        <v>14</v>
      </c>
      <c r="N4656" s="10">
        <f t="shared" si="4"/>
        <v>2</v>
      </c>
      <c r="O4656" s="10" t="str">
        <f t="array" ref="O4656">IFERROR(XLOOKUP(G4656,'Tipo de Carga'!A:A,'Tipo de Carga'!C:C))</f>
        <v>Diesel</v>
      </c>
    </row>
    <row r="4657">
      <c r="A4657" s="16">
        <v>2061.0</v>
      </c>
      <c r="B4657" s="10" t="str">
        <f t="array" ref="B4657">IFERROR(XLOOKUP(A4657,'Asignacion Feb'!A:A,'Asignacion Feb'!C:C))</f>
        <v>PISA Gdl</v>
      </c>
      <c r="C4657" s="10" t="str">
        <f t="array" ref="C4657">IFERROR(XLOOKUP(A4657,'Asignacion Feb'!A:A,'Asignacion Feb'!B:B))</f>
        <v>EC-06</v>
      </c>
      <c r="D4657" s="28">
        <v>45702.0</v>
      </c>
      <c r="E4657" s="16" t="s">
        <v>215</v>
      </c>
      <c r="F4657" s="10" t="str">
        <f t="array" ref="F4657">IFERROR(XLOOKUP(E4657,Operadores!A:A,Operadores!B:B))</f>
        <v>RESEDU</v>
      </c>
      <c r="G4657" s="16" t="s">
        <v>86</v>
      </c>
      <c r="H4657" s="13">
        <v>19.81523</v>
      </c>
      <c r="I4657" s="18">
        <v>600.06</v>
      </c>
      <c r="J4657" s="15">
        <f t="shared" si="5"/>
        <v>11890.32691</v>
      </c>
      <c r="K4657" s="10" t="str">
        <f t="array" ref="K4657">IFERROR(XLOOKUP(G4657,'Tipo de Carga'!A:A,'Tipo de Carga'!B:B))</f>
        <v>Autoabasto</v>
      </c>
      <c r="L4657" s="10">
        <f t="shared" si="2"/>
        <v>7</v>
      </c>
      <c r="M4657" s="10">
        <f t="shared" si="3"/>
        <v>14</v>
      </c>
      <c r="N4657" s="10">
        <f t="shared" si="4"/>
        <v>2</v>
      </c>
      <c r="O4657" s="10" t="str">
        <f t="array" ref="O4657">IFERROR(XLOOKUP(G4657,'Tipo de Carga'!A:A,'Tipo de Carga'!C:C))</f>
        <v>Diesel</v>
      </c>
    </row>
    <row r="4658">
      <c r="A4658" s="16">
        <v>1947.0</v>
      </c>
      <c r="B4658" s="10" t="str">
        <f t="array" ref="B4658">IFERROR(XLOOKUP(A4658,'Asignacion Feb'!A:A,'Asignacion Feb'!C:C))</f>
        <v>Circuitos</v>
      </c>
      <c r="C4658" s="10" t="str">
        <f t="array" ref="C4658">IFERROR(XLOOKUP(A4658,'Asignacion Feb'!A:A,'Asignacion Feb'!B:B))</f>
        <v>EC-03</v>
      </c>
      <c r="D4658" s="28">
        <v>45702.0</v>
      </c>
      <c r="E4658" s="16" t="s">
        <v>41</v>
      </c>
      <c r="F4658" s="10" t="str">
        <f t="array" ref="F4658">IFERROR(XLOOKUP(E4658,Operadores!A:A,Operadores!B:B))</f>
        <v>DAMOS</v>
      </c>
      <c r="G4658" s="16" t="s">
        <v>86</v>
      </c>
      <c r="H4658" s="13">
        <v>19.81523</v>
      </c>
      <c r="I4658" s="18">
        <v>145.84</v>
      </c>
      <c r="J4658" s="15">
        <f t="shared" si="5"/>
        <v>2889.853143</v>
      </c>
      <c r="K4658" s="10" t="str">
        <f t="array" ref="K4658">IFERROR(XLOOKUP(G4658,'Tipo de Carga'!A:A,'Tipo de Carga'!B:B))</f>
        <v>Autoabasto</v>
      </c>
      <c r="L4658" s="10">
        <f t="shared" si="2"/>
        <v>7</v>
      </c>
      <c r="M4658" s="10">
        <f t="shared" si="3"/>
        <v>14</v>
      </c>
      <c r="N4658" s="10">
        <f t="shared" si="4"/>
        <v>2</v>
      </c>
      <c r="O4658" s="10" t="str">
        <f t="array" ref="O4658">IFERROR(XLOOKUP(G4658,'Tipo de Carga'!A:A,'Tipo de Carga'!C:C))</f>
        <v>Diesel</v>
      </c>
    </row>
    <row r="4659">
      <c r="A4659" s="16">
        <v>1862.0</v>
      </c>
      <c r="B4659" s="10" t="str">
        <f t="array" ref="B4659">IFERROR(XLOOKUP(A4659,'Asignacion Feb'!A:A,'Asignacion Feb'!C:C))</f>
        <v>Circuitos</v>
      </c>
      <c r="C4659" s="10" t="str">
        <f t="array" ref="C4659">IFERROR(XLOOKUP(A4659,'Asignacion Feb'!A:A,'Asignacion Feb'!B:B))</f>
        <v>EC-03</v>
      </c>
      <c r="D4659" s="28">
        <v>45702.0</v>
      </c>
      <c r="E4659" s="16" t="s">
        <v>359</v>
      </c>
      <c r="F4659" s="10" t="str">
        <f t="array" ref="F4659">IFERROR(XLOOKUP(E4659,Operadores!A:A,Operadores!B:B))</f>
        <v>PERRI</v>
      </c>
      <c r="G4659" s="16" t="s">
        <v>86</v>
      </c>
      <c r="H4659" s="13">
        <v>19.81523</v>
      </c>
      <c r="I4659" s="18">
        <v>468.03</v>
      </c>
      <c r="J4659" s="15">
        <f t="shared" si="5"/>
        <v>9274.122097</v>
      </c>
      <c r="K4659" s="10" t="str">
        <f t="array" ref="K4659">IFERROR(XLOOKUP(G4659,'Tipo de Carga'!A:A,'Tipo de Carga'!B:B))</f>
        <v>Autoabasto</v>
      </c>
      <c r="L4659" s="10">
        <f t="shared" si="2"/>
        <v>7</v>
      </c>
      <c r="M4659" s="10">
        <f t="shared" si="3"/>
        <v>14</v>
      </c>
      <c r="N4659" s="10">
        <f t="shared" si="4"/>
        <v>2</v>
      </c>
      <c r="O4659" s="10" t="str">
        <f t="array" ref="O4659">IFERROR(XLOOKUP(G4659,'Tipo de Carga'!A:A,'Tipo de Carga'!C:C))</f>
        <v>Diesel</v>
      </c>
    </row>
    <row r="4660">
      <c r="A4660" s="16">
        <v>1872.0</v>
      </c>
      <c r="B4660" s="10" t="str">
        <f t="array" ref="B4660">IFERROR(XLOOKUP(A4660,'Asignacion Feb'!A:A,'Asignacion Feb'!C:C))</f>
        <v>Circuitos</v>
      </c>
      <c r="C4660" s="10" t="str">
        <f t="array" ref="C4660">IFERROR(XLOOKUP(A4660,'Asignacion Feb'!A:A,'Asignacion Feb'!B:B))</f>
        <v>EC-03</v>
      </c>
      <c r="D4660" s="28">
        <v>45702.0</v>
      </c>
      <c r="E4660" s="16" t="s">
        <v>118</v>
      </c>
      <c r="F4660" s="10" t="str">
        <f t="array" ref="F4660">IFERROR(XLOOKUP(E4660,Operadores!A:A,Operadores!B:B))</f>
        <v>BUSJUA</v>
      </c>
      <c r="G4660" s="16" t="s">
        <v>86</v>
      </c>
      <c r="H4660" s="13">
        <v>19.81523</v>
      </c>
      <c r="I4660" s="18">
        <v>400.03</v>
      </c>
      <c r="J4660" s="15">
        <f t="shared" si="5"/>
        <v>7926.686457</v>
      </c>
      <c r="K4660" s="10" t="str">
        <f t="array" ref="K4660">IFERROR(XLOOKUP(G4660,'Tipo de Carga'!A:A,'Tipo de Carga'!B:B))</f>
        <v>Autoabasto</v>
      </c>
      <c r="L4660" s="10">
        <f t="shared" si="2"/>
        <v>7</v>
      </c>
      <c r="M4660" s="10">
        <f t="shared" si="3"/>
        <v>14</v>
      </c>
      <c r="N4660" s="10">
        <f t="shared" si="4"/>
        <v>2</v>
      </c>
      <c r="O4660" s="10" t="str">
        <f t="array" ref="O4660">IFERROR(XLOOKUP(G4660,'Tipo de Carga'!A:A,'Tipo de Carga'!C:C))</f>
        <v>Diesel</v>
      </c>
    </row>
    <row r="4661">
      <c r="A4661" s="16">
        <v>1945.0</v>
      </c>
      <c r="B4661" s="10" t="str">
        <f t="array" ref="B4661">IFERROR(XLOOKUP(A4661,'Asignacion Feb'!A:A,'Asignacion Feb'!C:C))</f>
        <v>MeLi asignado SD</v>
      </c>
      <c r="C4661" s="10" t="str">
        <f t="array" ref="C4661">IFERROR(XLOOKUP(A4661,'Asignacion Feb'!A:A,'Asignacion Feb'!B:B))</f>
        <v>EC-05</v>
      </c>
      <c r="D4661" s="28">
        <v>45702.0</v>
      </c>
      <c r="E4661" s="16" t="s">
        <v>61</v>
      </c>
      <c r="F4661" s="10" t="str">
        <f t="array" ref="F4661">IFERROR(XLOOKUP(E4661,Operadores!A:A,Operadores!B:B))</f>
        <v>MUÑCEC</v>
      </c>
      <c r="G4661" s="16" t="s">
        <v>33</v>
      </c>
      <c r="H4661" s="13">
        <v>19.29</v>
      </c>
      <c r="I4661" s="18">
        <v>381.28</v>
      </c>
      <c r="J4661" s="15">
        <f t="shared" si="5"/>
        <v>7354.8912</v>
      </c>
      <c r="K4661" s="10" t="str">
        <f t="array" ref="K4661">IFERROR(XLOOKUP(G4661,'Tipo de Carga'!A:A,'Tipo de Carga'!B:B))</f>
        <v>Autoabasto</v>
      </c>
      <c r="L4661" s="10">
        <f t="shared" si="2"/>
        <v>7</v>
      </c>
      <c r="M4661" s="10">
        <f t="shared" si="3"/>
        <v>14</v>
      </c>
      <c r="N4661" s="10">
        <f t="shared" si="4"/>
        <v>2</v>
      </c>
      <c r="O4661" s="10" t="str">
        <f t="array" ref="O4661">IFERROR(XLOOKUP(G4661,'Tipo de Carga'!A:A,'Tipo de Carga'!C:C))</f>
        <v>Diesel</v>
      </c>
    </row>
    <row r="4662">
      <c r="A4662" s="16">
        <v>2070.0</v>
      </c>
      <c r="B4662" s="10" t="str">
        <f t="array" ref="B4662">IFERROR(XLOOKUP(A4662,'Asignacion Feb'!A:A,'Asignacion Feb'!C:C))</f>
        <v>PISA Gdl</v>
      </c>
      <c r="C4662" s="10" t="str">
        <f t="array" ref="C4662">IFERROR(XLOOKUP(A4662,'Asignacion Feb'!A:A,'Asignacion Feb'!B:B))</f>
        <v>EC-06</v>
      </c>
      <c r="D4662" s="28">
        <v>45702.0</v>
      </c>
      <c r="E4662" s="16" t="s">
        <v>260</v>
      </c>
      <c r="F4662" s="10" t="str">
        <f t="array" ref="F4662">IFERROR(XLOOKUP(E4662,Operadores!A:A,Operadores!B:B))</f>
        <v>HUELUI</v>
      </c>
      <c r="G4662" s="16" t="s">
        <v>33</v>
      </c>
      <c r="H4662" s="13">
        <v>19.29</v>
      </c>
      <c r="I4662" s="18">
        <v>754.08</v>
      </c>
      <c r="J4662" s="15">
        <f t="shared" si="5"/>
        <v>14546.2032</v>
      </c>
      <c r="K4662" s="10" t="str">
        <f t="array" ref="K4662">IFERROR(XLOOKUP(G4662,'Tipo de Carga'!A:A,'Tipo de Carga'!B:B))</f>
        <v>Autoabasto</v>
      </c>
      <c r="L4662" s="10">
        <f t="shared" si="2"/>
        <v>7</v>
      </c>
      <c r="M4662" s="10">
        <f t="shared" si="3"/>
        <v>14</v>
      </c>
      <c r="N4662" s="10">
        <f t="shared" si="4"/>
        <v>2</v>
      </c>
      <c r="O4662" s="10" t="str">
        <f t="array" ref="O4662">IFERROR(XLOOKUP(G4662,'Tipo de Carga'!A:A,'Tipo de Carga'!C:C))</f>
        <v>Diesel</v>
      </c>
    </row>
    <row r="4663">
      <c r="A4663" s="16">
        <v>1991.0</v>
      </c>
      <c r="B4663" s="10" t="str">
        <f t="array" ref="B4663">IFERROR(XLOOKUP(A4663,'Asignacion Feb'!A:A,'Asignacion Feb'!C:C))</f>
        <v>MeLi Dedicado Merida</v>
      </c>
      <c r="C4663" s="10" t="str">
        <f t="array" ref="C4663">IFERROR(XLOOKUP(A4663,'Asignacion Feb'!A:A,'Asignacion Feb'!B:B))</f>
        <v>EC-05</v>
      </c>
      <c r="D4663" s="28">
        <v>45702.0</v>
      </c>
      <c r="E4663" s="16" t="s">
        <v>165</v>
      </c>
      <c r="F4663" s="10" t="str">
        <f t="array" ref="F4663">IFERROR(XLOOKUP(E4663,Operadores!A:A,Operadores!B:B))</f>
        <v>RUEREN</v>
      </c>
      <c r="G4663" s="16" t="s">
        <v>39</v>
      </c>
      <c r="H4663" s="13">
        <v>20.4273</v>
      </c>
      <c r="I4663" s="18">
        <v>260.06</v>
      </c>
      <c r="J4663" s="15">
        <f t="shared" si="5"/>
        <v>5312.323638</v>
      </c>
      <c r="K4663" s="10" t="str">
        <f t="array" ref="K4663">IFERROR(XLOOKUP(G4663,'Tipo de Carga'!A:A,'Tipo de Carga'!B:B))</f>
        <v>Autoabasto</v>
      </c>
      <c r="L4663" s="10">
        <f t="shared" si="2"/>
        <v>7</v>
      </c>
      <c r="M4663" s="10">
        <f t="shared" si="3"/>
        <v>14</v>
      </c>
      <c r="N4663" s="10">
        <f t="shared" si="4"/>
        <v>2</v>
      </c>
      <c r="O4663" s="10" t="str">
        <f t="array" ref="O4663">IFERROR(XLOOKUP(G4663,'Tipo de Carga'!A:A,'Tipo de Carga'!C:C))</f>
        <v>Diesel</v>
      </c>
    </row>
    <row r="4664">
      <c r="A4664" s="16">
        <v>2013.0</v>
      </c>
      <c r="B4664" s="10" t="str">
        <f t="array" ref="B4664">IFERROR(XLOOKUP(A4664,'Asignacion Feb'!A:A,'Asignacion Feb'!C:C))</f>
        <v>MeLi Dedicado Merida</v>
      </c>
      <c r="C4664" s="10" t="str">
        <f t="array" ref="C4664">IFERROR(XLOOKUP(A4664,'Asignacion Feb'!A:A,'Asignacion Feb'!B:B))</f>
        <v>EC-05</v>
      </c>
      <c r="D4664" s="28">
        <v>45702.0</v>
      </c>
      <c r="E4664" s="16" t="s">
        <v>35</v>
      </c>
      <c r="F4664" s="10" t="str">
        <f t="array" ref="F4664">IFERROR(XLOOKUP(E4664,Operadores!A:A,Operadores!B:B))</f>
        <v>MONENR</v>
      </c>
      <c r="G4664" s="16" t="s">
        <v>39</v>
      </c>
      <c r="H4664" s="13">
        <v>20.4273</v>
      </c>
      <c r="I4664" s="18">
        <v>256.11</v>
      </c>
      <c r="J4664" s="15">
        <f t="shared" si="5"/>
        <v>5231.635803</v>
      </c>
      <c r="K4664" s="10" t="str">
        <f t="array" ref="K4664">IFERROR(XLOOKUP(G4664,'Tipo de Carga'!A:A,'Tipo de Carga'!B:B))</f>
        <v>Autoabasto</v>
      </c>
      <c r="L4664" s="10">
        <f t="shared" si="2"/>
        <v>7</v>
      </c>
      <c r="M4664" s="10">
        <f t="shared" si="3"/>
        <v>14</v>
      </c>
      <c r="N4664" s="10">
        <f t="shared" si="4"/>
        <v>2</v>
      </c>
      <c r="O4664" s="10" t="str">
        <f t="array" ref="O4664">IFERROR(XLOOKUP(G4664,'Tipo de Carga'!A:A,'Tipo de Carga'!C:C))</f>
        <v>Diesel</v>
      </c>
    </row>
    <row r="4665">
      <c r="A4665" s="16">
        <v>2010.0</v>
      </c>
      <c r="B4665" s="10" t="str">
        <f t="array" ref="B4665">IFERROR(XLOOKUP(A4665,'Asignacion Feb'!A:A,'Asignacion Feb'!C:C))</f>
        <v>MeLi asignado SD</v>
      </c>
      <c r="C4665" s="10" t="str">
        <f t="array" ref="C4665">IFERROR(XLOOKUP(A4665,'Asignacion Feb'!A:A,'Asignacion Feb'!B:B))</f>
        <v>EC-05</v>
      </c>
      <c r="D4665" s="28">
        <v>45702.0</v>
      </c>
      <c r="E4665" s="16" t="s">
        <v>175</v>
      </c>
      <c r="F4665" s="10" t="str">
        <f t="array" ref="F4665">IFERROR(XLOOKUP(E4665,Operadores!A:A,Operadores!B:B))</f>
        <v>CHAJE</v>
      </c>
      <c r="G4665" s="16" t="s">
        <v>39</v>
      </c>
      <c r="H4665" s="13">
        <v>20.4273</v>
      </c>
      <c r="I4665" s="18">
        <v>250.11</v>
      </c>
      <c r="J4665" s="15">
        <f t="shared" si="5"/>
        <v>5109.072003</v>
      </c>
      <c r="K4665" s="10" t="str">
        <f t="array" ref="K4665">IFERROR(XLOOKUP(G4665,'Tipo de Carga'!A:A,'Tipo de Carga'!B:B))</f>
        <v>Autoabasto</v>
      </c>
      <c r="L4665" s="10">
        <f t="shared" si="2"/>
        <v>7</v>
      </c>
      <c r="M4665" s="10">
        <f t="shared" si="3"/>
        <v>14</v>
      </c>
      <c r="N4665" s="10">
        <f t="shared" si="4"/>
        <v>2</v>
      </c>
      <c r="O4665" s="10" t="str">
        <f t="array" ref="O4665">IFERROR(XLOOKUP(G4665,'Tipo de Carga'!A:A,'Tipo de Carga'!C:C))</f>
        <v>Diesel</v>
      </c>
    </row>
    <row r="4666">
      <c r="A4666" s="16">
        <v>2005.0</v>
      </c>
      <c r="B4666" s="10" t="str">
        <f t="array" ref="B4666">IFERROR(XLOOKUP(A4666,'Asignacion Feb'!A:A,'Asignacion Feb'!C:C))</f>
        <v>MeLi Dedicado Merida</v>
      </c>
      <c r="C4666" s="10" t="str">
        <f t="array" ref="C4666">IFERROR(XLOOKUP(A4666,'Asignacion Feb'!A:A,'Asignacion Feb'!B:B))</f>
        <v>EC-05</v>
      </c>
      <c r="D4666" s="28">
        <v>45702.0</v>
      </c>
      <c r="E4666" s="16" t="s">
        <v>450</v>
      </c>
      <c r="F4666" s="10" t="str">
        <f t="array" ref="F4666">IFERROR(XLOOKUP(E4666,Operadores!A:A,Operadores!B:B))</f>
        <v>FLOVAL</v>
      </c>
      <c r="G4666" s="16" t="s">
        <v>39</v>
      </c>
      <c r="H4666" s="13">
        <v>20.4273</v>
      </c>
      <c r="I4666" s="18">
        <v>260.17</v>
      </c>
      <c r="J4666" s="15">
        <f t="shared" si="5"/>
        <v>5314.570641</v>
      </c>
      <c r="K4666" s="10" t="str">
        <f t="array" ref="K4666">IFERROR(XLOOKUP(G4666,'Tipo de Carga'!A:A,'Tipo de Carga'!B:B))</f>
        <v>Autoabasto</v>
      </c>
      <c r="L4666" s="10">
        <f t="shared" si="2"/>
        <v>7</v>
      </c>
      <c r="M4666" s="10">
        <f t="shared" si="3"/>
        <v>14</v>
      </c>
      <c r="N4666" s="10">
        <f t="shared" si="4"/>
        <v>2</v>
      </c>
      <c r="O4666" s="10" t="str">
        <f t="array" ref="O4666">IFERROR(XLOOKUP(G4666,'Tipo de Carga'!A:A,'Tipo de Carga'!C:C))</f>
        <v>Diesel</v>
      </c>
    </row>
    <row r="4667">
      <c r="A4667" s="16">
        <v>1682.0</v>
      </c>
      <c r="B4667" s="10" t="str">
        <f t="array" ref="B4667">IFERROR(XLOOKUP(A4667,'Asignacion Feb'!A:A,'Asignacion Feb'!C:C))</f>
        <v>Wm Sencillo</v>
      </c>
      <c r="C4667" s="10" t="str">
        <f t="array" ref="C4667">IFERROR(XLOOKUP(A4667,'Asignacion Feb'!A:A,'Asignacion Feb'!B:B))</f>
        <v>EC-08</v>
      </c>
      <c r="D4667" s="28">
        <v>45702.0</v>
      </c>
      <c r="E4667" s="16" t="s">
        <v>453</v>
      </c>
      <c r="F4667" s="10" t="str">
        <f t="array" ref="F4667">IFERROR(XLOOKUP(E4667,Operadores!A:A,Operadores!B:B))</f>
        <v>CAMJOR</v>
      </c>
      <c r="G4667" s="16" t="s">
        <v>39</v>
      </c>
      <c r="H4667" s="13">
        <v>20.4273</v>
      </c>
      <c r="I4667" s="18">
        <v>42.01</v>
      </c>
      <c r="J4667" s="15">
        <f t="shared" si="5"/>
        <v>858.150873</v>
      </c>
      <c r="K4667" s="10" t="str">
        <f t="array" ref="K4667">IFERROR(XLOOKUP(G4667,'Tipo de Carga'!A:A,'Tipo de Carga'!B:B))</f>
        <v>Autoabasto</v>
      </c>
      <c r="L4667" s="10">
        <f t="shared" si="2"/>
        <v>7</v>
      </c>
      <c r="M4667" s="10">
        <f t="shared" si="3"/>
        <v>14</v>
      </c>
      <c r="N4667" s="10">
        <f t="shared" si="4"/>
        <v>2</v>
      </c>
      <c r="O4667" s="10" t="str">
        <f t="array" ref="O4667">IFERROR(XLOOKUP(G4667,'Tipo de Carga'!A:A,'Tipo de Carga'!C:C))</f>
        <v>Diesel</v>
      </c>
    </row>
    <row r="4668">
      <c r="A4668" s="16">
        <v>1758.0</v>
      </c>
      <c r="B4668" s="10" t="str">
        <f t="array" ref="B4668">IFERROR(XLOOKUP(A4668,'Asignacion Feb'!A:A,'Asignacion Feb'!C:C))</f>
        <v>Wm Full</v>
      </c>
      <c r="C4668" s="10" t="str">
        <f t="array" ref="C4668">IFERROR(XLOOKUP(A4668,'Asignacion Feb'!A:A,'Asignacion Feb'!B:B))</f>
        <v>EC-08</v>
      </c>
      <c r="D4668" s="28">
        <v>45702.0</v>
      </c>
      <c r="E4668" s="16" t="s">
        <v>259</v>
      </c>
      <c r="F4668" s="10" t="str">
        <f t="array" ref="F4668">IFERROR(XLOOKUP(E4668,Operadores!A:A,Operadores!B:B))</f>
        <v>PINGUA</v>
      </c>
      <c r="G4668" s="16" t="s">
        <v>39</v>
      </c>
      <c r="H4668" s="13">
        <v>20.4273</v>
      </c>
      <c r="I4668" s="18">
        <v>454.66</v>
      </c>
      <c r="J4668" s="15">
        <f t="shared" si="5"/>
        <v>9287.476218</v>
      </c>
      <c r="K4668" s="10" t="str">
        <f t="array" ref="K4668">IFERROR(XLOOKUP(G4668,'Tipo de Carga'!A:A,'Tipo de Carga'!B:B))</f>
        <v>Autoabasto</v>
      </c>
      <c r="L4668" s="10">
        <f t="shared" si="2"/>
        <v>7</v>
      </c>
      <c r="M4668" s="10">
        <f t="shared" si="3"/>
        <v>14</v>
      </c>
      <c r="N4668" s="10">
        <f t="shared" si="4"/>
        <v>2</v>
      </c>
      <c r="O4668" s="10" t="str">
        <f t="array" ref="O4668">IFERROR(XLOOKUP(G4668,'Tipo de Carga'!A:A,'Tipo de Carga'!C:C))</f>
        <v>Diesel</v>
      </c>
    </row>
    <row r="4669">
      <c r="A4669" s="16">
        <v>1824.0</v>
      </c>
      <c r="B4669" s="10" t="str">
        <f t="array" ref="B4669">IFERROR(XLOOKUP(A4669,'Asignacion Feb'!A:A,'Asignacion Feb'!C:C))</f>
        <v>Wm Full</v>
      </c>
      <c r="C4669" s="10" t="str">
        <f t="array" ref="C4669">IFERROR(XLOOKUP(A4669,'Asignacion Feb'!A:A,'Asignacion Feb'!B:B))</f>
        <v>EC-08</v>
      </c>
      <c r="D4669" s="28">
        <v>45702.0</v>
      </c>
      <c r="E4669" s="16" t="s">
        <v>177</v>
      </c>
      <c r="F4669" s="10" t="str">
        <f t="array" ref="F4669">IFERROR(XLOOKUP(E4669,Operadores!A:A,Operadores!B:B))</f>
        <v>MARWAL</v>
      </c>
      <c r="G4669" s="16" t="s">
        <v>39</v>
      </c>
      <c r="H4669" s="13">
        <v>20.4273</v>
      </c>
      <c r="I4669" s="18">
        <v>357.92</v>
      </c>
      <c r="J4669" s="15">
        <f t="shared" si="5"/>
        <v>7311.339216</v>
      </c>
      <c r="K4669" s="10" t="str">
        <f t="array" ref="K4669">IFERROR(XLOOKUP(G4669,'Tipo de Carga'!A:A,'Tipo de Carga'!B:B))</f>
        <v>Autoabasto</v>
      </c>
      <c r="L4669" s="10">
        <f t="shared" si="2"/>
        <v>7</v>
      </c>
      <c r="M4669" s="10">
        <f t="shared" si="3"/>
        <v>14</v>
      </c>
      <c r="N4669" s="10">
        <f t="shared" si="4"/>
        <v>2</v>
      </c>
      <c r="O4669" s="10" t="str">
        <f t="array" ref="O4669">IFERROR(XLOOKUP(G4669,'Tipo de Carga'!A:A,'Tipo de Carga'!C:C))</f>
        <v>Diesel</v>
      </c>
    </row>
    <row r="4670">
      <c r="A4670" s="16">
        <v>1746.0</v>
      </c>
      <c r="B4670" s="10" t="str">
        <f t="array" ref="B4670">IFERROR(XLOOKUP(A4670,'Asignacion Feb'!A:A,'Asignacion Feb'!C:C))</f>
        <v>Wm Full</v>
      </c>
      <c r="C4670" s="10" t="str">
        <f t="array" ref="C4670">IFERROR(XLOOKUP(A4670,'Asignacion Feb'!A:A,'Asignacion Feb'!B:B))</f>
        <v>EC-08</v>
      </c>
      <c r="D4670" s="28">
        <v>45702.0</v>
      </c>
      <c r="E4670" s="16" t="s">
        <v>262</v>
      </c>
      <c r="F4670" s="10" t="str">
        <f t="array" ref="F4670">IFERROR(XLOOKUP(E4670,Operadores!A:A,Operadores!B:B))</f>
        <v>HERMOI</v>
      </c>
      <c r="G4670" s="16" t="s">
        <v>39</v>
      </c>
      <c r="H4670" s="13">
        <v>20.4273</v>
      </c>
      <c r="I4670" s="18">
        <v>389.78</v>
      </c>
      <c r="J4670" s="15">
        <f t="shared" si="5"/>
        <v>7962.152994</v>
      </c>
      <c r="K4670" s="10" t="str">
        <f t="array" ref="K4670">IFERROR(XLOOKUP(G4670,'Tipo de Carga'!A:A,'Tipo de Carga'!B:B))</f>
        <v>Autoabasto</v>
      </c>
      <c r="L4670" s="10">
        <f t="shared" si="2"/>
        <v>7</v>
      </c>
      <c r="M4670" s="10">
        <f t="shared" si="3"/>
        <v>14</v>
      </c>
      <c r="N4670" s="10">
        <f t="shared" si="4"/>
        <v>2</v>
      </c>
      <c r="O4670" s="10" t="str">
        <f t="array" ref="O4670">IFERROR(XLOOKUP(G4670,'Tipo de Carga'!A:A,'Tipo de Carga'!C:C))</f>
        <v>Diesel</v>
      </c>
    </row>
    <row r="4671">
      <c r="A4671" s="16">
        <v>2001.0</v>
      </c>
      <c r="B4671" s="10" t="str">
        <f t="array" ref="B4671">IFERROR(XLOOKUP(A4671,'Asignacion Feb'!A:A,'Asignacion Feb'!C:C))</f>
        <v>MeLi Dedicado Merida</v>
      </c>
      <c r="C4671" s="10" t="str">
        <f t="array" ref="C4671">IFERROR(XLOOKUP(A4671,'Asignacion Feb'!A:A,'Asignacion Feb'!B:B))</f>
        <v>EC-05</v>
      </c>
      <c r="D4671" s="28">
        <v>45702.0</v>
      </c>
      <c r="E4671" s="16" t="s">
        <v>362</v>
      </c>
      <c r="F4671" s="10" t="str">
        <f t="array" ref="F4671">IFERROR(XLOOKUP(E4671,Operadores!A:A,Operadores!B:B))</f>
        <v>TRESER</v>
      </c>
      <c r="G4671" s="16" t="s">
        <v>39</v>
      </c>
      <c r="H4671" s="13">
        <v>20.4273</v>
      </c>
      <c r="I4671" s="18">
        <v>260.05</v>
      </c>
      <c r="J4671" s="15">
        <f t="shared" si="5"/>
        <v>5312.119365</v>
      </c>
      <c r="K4671" s="10" t="str">
        <f t="array" ref="K4671">IFERROR(XLOOKUP(G4671,'Tipo de Carga'!A:A,'Tipo de Carga'!B:B))</f>
        <v>Autoabasto</v>
      </c>
      <c r="L4671" s="10">
        <f t="shared" si="2"/>
        <v>7</v>
      </c>
      <c r="M4671" s="10">
        <f t="shared" si="3"/>
        <v>14</v>
      </c>
      <c r="N4671" s="10">
        <f t="shared" si="4"/>
        <v>2</v>
      </c>
      <c r="O4671" s="10" t="str">
        <f t="array" ref="O4671">IFERROR(XLOOKUP(G4671,'Tipo de Carga'!A:A,'Tipo de Carga'!C:C))</f>
        <v>Diesel</v>
      </c>
    </row>
    <row r="4672">
      <c r="A4672" s="16">
        <v>1826.0</v>
      </c>
      <c r="B4672" s="10" t="str">
        <f t="array" ref="B4672">IFERROR(XLOOKUP(A4672,'Asignacion Feb'!A:A,'Asignacion Feb'!C:C))</f>
        <v>Wm Full</v>
      </c>
      <c r="C4672" s="10" t="str">
        <f t="array" ref="C4672">IFERROR(XLOOKUP(A4672,'Asignacion Feb'!A:A,'Asignacion Feb'!B:B))</f>
        <v>EC-08</v>
      </c>
      <c r="D4672" s="28">
        <v>45702.0</v>
      </c>
      <c r="E4672" s="16" t="s">
        <v>361</v>
      </c>
      <c r="F4672" s="10" t="str">
        <f t="array" ref="F4672">IFERROR(XLOOKUP(E4672,Operadores!A:A,Operadores!B:B))</f>
        <v>MORFRE01</v>
      </c>
      <c r="G4672" s="16" t="s">
        <v>39</v>
      </c>
      <c r="H4672" s="13">
        <v>20.4273</v>
      </c>
      <c r="I4672" s="18">
        <v>355.41</v>
      </c>
      <c r="J4672" s="15">
        <f t="shared" si="5"/>
        <v>7260.066693</v>
      </c>
      <c r="K4672" s="10" t="str">
        <f t="array" ref="K4672">IFERROR(XLOOKUP(G4672,'Tipo de Carga'!A:A,'Tipo de Carga'!B:B))</f>
        <v>Autoabasto</v>
      </c>
      <c r="L4672" s="10">
        <f t="shared" si="2"/>
        <v>7</v>
      </c>
      <c r="M4672" s="10">
        <f t="shared" si="3"/>
        <v>14</v>
      </c>
      <c r="N4672" s="10">
        <f t="shared" si="4"/>
        <v>2</v>
      </c>
      <c r="O4672" s="10" t="str">
        <f t="array" ref="O4672">IFERROR(XLOOKUP(G4672,'Tipo de Carga'!A:A,'Tipo de Carga'!C:C))</f>
        <v>Diesel</v>
      </c>
    </row>
    <row r="4673">
      <c r="A4673" s="16">
        <v>1761.0</v>
      </c>
      <c r="B4673" s="10" t="str">
        <f t="array" ref="B4673">IFERROR(XLOOKUP(A4673,'Asignacion Feb'!A:A,'Asignacion Feb'!C:C))</f>
        <v>Wm Full</v>
      </c>
      <c r="C4673" s="10" t="str">
        <f t="array" ref="C4673">IFERROR(XLOOKUP(A4673,'Asignacion Feb'!A:A,'Asignacion Feb'!B:B))</f>
        <v>EC-08</v>
      </c>
      <c r="D4673" s="28">
        <v>45702.0</v>
      </c>
      <c r="E4673" s="16" t="s">
        <v>102</v>
      </c>
      <c r="F4673" s="10" t="str">
        <f t="array" ref="F4673">IFERROR(XLOOKUP(E4673,Operadores!A:A,Operadores!B:B))</f>
        <v>RAMBAR</v>
      </c>
      <c r="G4673" s="16" t="s">
        <v>39</v>
      </c>
      <c r="H4673" s="13">
        <v>20.4273</v>
      </c>
      <c r="I4673" s="18">
        <v>382.96</v>
      </c>
      <c r="J4673" s="15">
        <f t="shared" si="5"/>
        <v>7822.838808</v>
      </c>
      <c r="K4673" s="10" t="str">
        <f t="array" ref="K4673">IFERROR(XLOOKUP(G4673,'Tipo de Carga'!A:A,'Tipo de Carga'!B:B))</f>
        <v>Autoabasto</v>
      </c>
      <c r="L4673" s="10">
        <f t="shared" si="2"/>
        <v>7</v>
      </c>
      <c r="M4673" s="10">
        <f t="shared" si="3"/>
        <v>14</v>
      </c>
      <c r="N4673" s="10">
        <f t="shared" si="4"/>
        <v>2</v>
      </c>
      <c r="O4673" s="10" t="str">
        <f t="array" ref="O4673">IFERROR(XLOOKUP(G4673,'Tipo de Carga'!A:A,'Tipo de Carga'!C:C))</f>
        <v>Diesel</v>
      </c>
    </row>
    <row r="4674">
      <c r="A4674" s="16">
        <v>1997.0</v>
      </c>
      <c r="B4674" s="10" t="str">
        <f t="array" ref="B4674">IFERROR(XLOOKUP(A4674,'Asignacion Feb'!A:A,'Asignacion Feb'!C:C))</f>
        <v>MeLi Dedicado Merida</v>
      </c>
      <c r="C4674" s="10" t="str">
        <f t="array" ref="C4674">IFERROR(XLOOKUP(A4674,'Asignacion Feb'!A:A,'Asignacion Feb'!B:B))</f>
        <v>EC-05</v>
      </c>
      <c r="D4674" s="28">
        <v>45702.0</v>
      </c>
      <c r="E4674" s="16" t="s">
        <v>282</v>
      </c>
      <c r="F4674" s="10" t="str">
        <f t="array" ref="F4674">IFERROR(XLOOKUP(E4674,Operadores!A:A,Operadores!B:B))</f>
        <v>HERVIC02</v>
      </c>
      <c r="G4674" s="16" t="s">
        <v>39</v>
      </c>
      <c r="H4674" s="13">
        <v>20.4273</v>
      </c>
      <c r="I4674" s="18">
        <v>380.0</v>
      </c>
      <c r="J4674" s="15">
        <f t="shared" si="5"/>
        <v>7762.374</v>
      </c>
      <c r="K4674" s="10" t="str">
        <f t="array" ref="K4674">IFERROR(XLOOKUP(G4674,'Tipo de Carga'!A:A,'Tipo de Carga'!B:B))</f>
        <v>Autoabasto</v>
      </c>
      <c r="L4674" s="10">
        <f t="shared" si="2"/>
        <v>7</v>
      </c>
      <c r="M4674" s="10">
        <f t="shared" si="3"/>
        <v>14</v>
      </c>
      <c r="N4674" s="10">
        <f t="shared" si="4"/>
        <v>2</v>
      </c>
      <c r="O4674" s="10" t="str">
        <f t="array" ref="O4674">IFERROR(XLOOKUP(G4674,'Tipo de Carga'!A:A,'Tipo de Carga'!C:C))</f>
        <v>Diesel</v>
      </c>
    </row>
    <row r="4675">
      <c r="A4675" s="16">
        <v>2020.0</v>
      </c>
      <c r="B4675" s="10" t="str">
        <f t="array" ref="B4675">IFERROR(XLOOKUP(A4675,'Asignacion Feb'!A:A,'Asignacion Feb'!C:C))</f>
        <v>MeLi Dedicado Merida</v>
      </c>
      <c r="C4675" s="10" t="str">
        <f t="array" ref="C4675">IFERROR(XLOOKUP(A4675,'Asignacion Feb'!A:A,'Asignacion Feb'!B:B))</f>
        <v>EC-05</v>
      </c>
      <c r="D4675" s="28">
        <v>45702.0</v>
      </c>
      <c r="E4675" s="16" t="s">
        <v>283</v>
      </c>
      <c r="F4675" s="10" t="str">
        <f t="array" ref="F4675">IFERROR(XLOOKUP(E4675,Operadores!A:A,Operadores!B:B))</f>
        <v>MUÑOSC</v>
      </c>
      <c r="G4675" s="16" t="s">
        <v>39</v>
      </c>
      <c r="H4675" s="13">
        <v>20.4273</v>
      </c>
      <c r="I4675" s="18">
        <v>376.0</v>
      </c>
      <c r="J4675" s="15">
        <f t="shared" si="5"/>
        <v>7680.6648</v>
      </c>
      <c r="K4675" s="10" t="str">
        <f t="array" ref="K4675">IFERROR(XLOOKUP(G4675,'Tipo de Carga'!A:A,'Tipo de Carga'!B:B))</f>
        <v>Autoabasto</v>
      </c>
      <c r="L4675" s="10">
        <f t="shared" si="2"/>
        <v>7</v>
      </c>
      <c r="M4675" s="10">
        <f t="shared" si="3"/>
        <v>14</v>
      </c>
      <c r="N4675" s="10">
        <f t="shared" si="4"/>
        <v>2</v>
      </c>
      <c r="O4675" s="10" t="str">
        <f t="array" ref="O4675">IFERROR(XLOOKUP(G4675,'Tipo de Carga'!A:A,'Tipo de Carga'!C:C))</f>
        <v>Diesel</v>
      </c>
    </row>
    <row r="4676">
      <c r="A4676" s="16">
        <v>1899.0</v>
      </c>
      <c r="B4676" s="10" t="str">
        <f t="array" ref="B4676">IFERROR(XLOOKUP(A4676,'Asignacion Feb'!A:A,'Asignacion Feb'!C:C))</f>
        <v>Full Liver</v>
      </c>
      <c r="C4676" s="10" t="str">
        <f t="array" ref="C4676">IFERROR(XLOOKUP(A4676,'Asignacion Feb'!A:A,'Asignacion Feb'!B:B))</f>
        <v>EC-01</v>
      </c>
      <c r="D4676" s="28">
        <v>45702.0</v>
      </c>
      <c r="E4676" s="16" t="s">
        <v>324</v>
      </c>
      <c r="F4676" s="10" t="str">
        <f t="array" ref="F4676">IFERROR(XLOOKUP(E4676,Operadores!A:A,Operadores!B:B))</f>
        <v>VEROD</v>
      </c>
      <c r="G4676" s="16" t="s">
        <v>39</v>
      </c>
      <c r="H4676" s="13">
        <v>20.4273</v>
      </c>
      <c r="I4676" s="18">
        <v>750.03</v>
      </c>
      <c r="J4676" s="15">
        <f t="shared" si="5"/>
        <v>15321.08782</v>
      </c>
      <c r="K4676" s="10" t="str">
        <f t="array" ref="K4676">IFERROR(XLOOKUP(G4676,'Tipo de Carga'!A:A,'Tipo de Carga'!B:B))</f>
        <v>Autoabasto</v>
      </c>
      <c r="L4676" s="10">
        <f t="shared" si="2"/>
        <v>7</v>
      </c>
      <c r="M4676" s="10">
        <f t="shared" si="3"/>
        <v>14</v>
      </c>
      <c r="N4676" s="10">
        <f t="shared" si="4"/>
        <v>2</v>
      </c>
      <c r="O4676" s="10" t="str">
        <f t="array" ref="O4676">IFERROR(XLOOKUP(G4676,'Tipo de Carga'!A:A,'Tipo de Carga'!C:C))</f>
        <v>Diesel</v>
      </c>
    </row>
    <row r="4677">
      <c r="A4677" s="16">
        <v>1814.0</v>
      </c>
      <c r="B4677" s="10" t="str">
        <f t="array" ref="B4677">IFERROR(XLOOKUP(A4677,'Asignacion Feb'!A:A,'Asignacion Feb'!C:C))</f>
        <v>Wm Sencillo</v>
      </c>
      <c r="C4677" s="10" t="str">
        <f t="array" ref="C4677">IFERROR(XLOOKUP(A4677,'Asignacion Feb'!A:A,'Asignacion Feb'!B:B))</f>
        <v>EC-08</v>
      </c>
      <c r="D4677" s="28">
        <v>45702.0</v>
      </c>
      <c r="E4677" s="16" t="s">
        <v>97</v>
      </c>
      <c r="F4677" s="10" t="str">
        <f t="array" ref="F4677">IFERROR(XLOOKUP(E4677,Operadores!A:A,Operadores!B:B))</f>
        <v>DELALE</v>
      </c>
      <c r="G4677" s="16" t="s">
        <v>39</v>
      </c>
      <c r="H4677" s="13">
        <v>20.4273</v>
      </c>
      <c r="I4677" s="18">
        <v>698.25</v>
      </c>
      <c r="J4677" s="15">
        <f t="shared" si="5"/>
        <v>14263.36223</v>
      </c>
      <c r="K4677" s="10" t="str">
        <f t="array" ref="K4677">IFERROR(XLOOKUP(G4677,'Tipo de Carga'!A:A,'Tipo de Carga'!B:B))</f>
        <v>Autoabasto</v>
      </c>
      <c r="L4677" s="10">
        <f t="shared" si="2"/>
        <v>7</v>
      </c>
      <c r="M4677" s="10">
        <f t="shared" si="3"/>
        <v>14</v>
      </c>
      <c r="N4677" s="10">
        <f t="shared" si="4"/>
        <v>2</v>
      </c>
      <c r="O4677" s="10" t="str">
        <f t="array" ref="O4677">IFERROR(XLOOKUP(G4677,'Tipo de Carga'!A:A,'Tipo de Carga'!C:C))</f>
        <v>Diesel</v>
      </c>
    </row>
    <row r="4678">
      <c r="A4678" s="16">
        <v>1728.0</v>
      </c>
      <c r="B4678" s="10" t="str">
        <f t="array" ref="B4678">IFERROR(XLOOKUP(A4678,'Asignacion Feb'!A:A,'Asignacion Feb'!C:C))</f>
        <v>Wm Full</v>
      </c>
      <c r="C4678" s="10" t="str">
        <f t="array" ref="C4678">IFERROR(XLOOKUP(A4678,'Asignacion Feb'!A:A,'Asignacion Feb'!B:B))</f>
        <v>EC-08</v>
      </c>
      <c r="D4678" s="28">
        <v>45702.0</v>
      </c>
      <c r="E4678" s="16" t="s">
        <v>93</v>
      </c>
      <c r="F4678" s="10" t="str">
        <f t="array" ref="F4678">IFERROR(XLOOKUP(E4678,Operadores!A:A,Operadores!B:B))</f>
        <v>MARJO13</v>
      </c>
      <c r="G4678" s="16" t="s">
        <v>39</v>
      </c>
      <c r="H4678" s="13">
        <v>20.4273</v>
      </c>
      <c r="I4678" s="18">
        <v>400.01</v>
      </c>
      <c r="J4678" s="15">
        <f t="shared" si="5"/>
        <v>8171.124273</v>
      </c>
      <c r="K4678" s="10" t="str">
        <f t="array" ref="K4678">IFERROR(XLOOKUP(G4678,'Tipo de Carga'!A:A,'Tipo de Carga'!B:B))</f>
        <v>Autoabasto</v>
      </c>
      <c r="L4678" s="10">
        <f t="shared" si="2"/>
        <v>7</v>
      </c>
      <c r="M4678" s="10">
        <f t="shared" si="3"/>
        <v>14</v>
      </c>
      <c r="N4678" s="10">
        <f t="shared" si="4"/>
        <v>2</v>
      </c>
      <c r="O4678" s="10" t="str">
        <f t="array" ref="O4678">IFERROR(XLOOKUP(G4678,'Tipo de Carga'!A:A,'Tipo de Carga'!C:C))</f>
        <v>Diesel</v>
      </c>
    </row>
    <row r="4679">
      <c r="A4679" s="16">
        <v>2000.0</v>
      </c>
      <c r="B4679" s="10" t="str">
        <f t="array" ref="B4679">IFERROR(XLOOKUP(A4679,'Asignacion Feb'!A:A,'Asignacion Feb'!C:C))</f>
        <v>MeLi Dedicado Merida</v>
      </c>
      <c r="C4679" s="10" t="str">
        <f t="array" ref="C4679">IFERROR(XLOOKUP(A4679,'Asignacion Feb'!A:A,'Asignacion Feb'!B:B))</f>
        <v>EC-05</v>
      </c>
      <c r="D4679" s="28">
        <v>45702.0</v>
      </c>
      <c r="E4679" s="16" t="s">
        <v>95</v>
      </c>
      <c r="F4679" s="10" t="str">
        <f t="array" ref="F4679">IFERROR(XLOOKUP(E4679,Operadores!A:A,Operadores!B:B))</f>
        <v>VILYON</v>
      </c>
      <c r="G4679" s="16" t="s">
        <v>39</v>
      </c>
      <c r="H4679" s="13">
        <v>20.4273</v>
      </c>
      <c r="I4679" s="18">
        <v>364.9</v>
      </c>
      <c r="J4679" s="15">
        <f t="shared" si="5"/>
        <v>7453.92177</v>
      </c>
      <c r="K4679" s="10" t="str">
        <f t="array" ref="K4679">IFERROR(XLOOKUP(G4679,'Tipo de Carga'!A:A,'Tipo de Carga'!B:B))</f>
        <v>Autoabasto</v>
      </c>
      <c r="L4679" s="10">
        <f t="shared" si="2"/>
        <v>7</v>
      </c>
      <c r="M4679" s="10">
        <f t="shared" si="3"/>
        <v>14</v>
      </c>
      <c r="N4679" s="10">
        <f t="shared" si="4"/>
        <v>2</v>
      </c>
      <c r="O4679" s="10" t="str">
        <f t="array" ref="O4679">IFERROR(XLOOKUP(G4679,'Tipo de Carga'!A:A,'Tipo de Carga'!C:C))</f>
        <v>Diesel</v>
      </c>
    </row>
    <row r="4680">
      <c r="A4680" s="16">
        <v>1729.0</v>
      </c>
      <c r="B4680" s="10" t="str">
        <f t="array" ref="B4680">IFERROR(XLOOKUP(A4680,'Asignacion Feb'!A:A,'Asignacion Feb'!C:C))</f>
        <v>Wm Full</v>
      </c>
      <c r="C4680" s="10" t="str">
        <f t="array" ref="C4680">IFERROR(XLOOKUP(A4680,'Asignacion Feb'!A:A,'Asignacion Feb'!B:B))</f>
        <v>EC-08</v>
      </c>
      <c r="D4680" s="28">
        <v>45702.0</v>
      </c>
      <c r="E4680" s="16" t="s">
        <v>220</v>
      </c>
      <c r="F4680" s="10" t="str">
        <f t="array" ref="F4680">IFERROR(XLOOKUP(E4680,Operadores!A:A,Operadores!B:B))</f>
        <v>CAMJU01</v>
      </c>
      <c r="G4680" s="16" t="s">
        <v>39</v>
      </c>
      <c r="H4680" s="13">
        <v>20.4273</v>
      </c>
      <c r="I4680" s="18">
        <v>445.03</v>
      </c>
      <c r="J4680" s="15">
        <f t="shared" si="5"/>
        <v>9090.761319</v>
      </c>
      <c r="K4680" s="10" t="str">
        <f t="array" ref="K4680">IFERROR(XLOOKUP(G4680,'Tipo de Carga'!A:A,'Tipo de Carga'!B:B))</f>
        <v>Autoabasto</v>
      </c>
      <c r="L4680" s="10">
        <f t="shared" si="2"/>
        <v>7</v>
      </c>
      <c r="M4680" s="10">
        <f t="shared" si="3"/>
        <v>14</v>
      </c>
      <c r="N4680" s="10">
        <f t="shared" si="4"/>
        <v>2</v>
      </c>
      <c r="O4680" s="10" t="str">
        <f t="array" ref="O4680">IFERROR(XLOOKUP(G4680,'Tipo de Carga'!A:A,'Tipo de Carga'!C:C))</f>
        <v>Diesel</v>
      </c>
    </row>
    <row r="4681">
      <c r="A4681" s="16">
        <v>1820.0</v>
      </c>
      <c r="B4681" s="10" t="str">
        <f t="array" ref="B4681">IFERROR(XLOOKUP(A4681,'Asignacion Feb'!A:A,'Asignacion Feb'!C:C))</f>
        <v>Wm Full</v>
      </c>
      <c r="C4681" s="10" t="str">
        <f t="array" ref="C4681">IFERROR(XLOOKUP(A4681,'Asignacion Feb'!A:A,'Asignacion Feb'!B:B))</f>
        <v>EC-08</v>
      </c>
      <c r="D4681" s="28">
        <v>45702.0</v>
      </c>
      <c r="E4681" s="16" t="s">
        <v>167</v>
      </c>
      <c r="F4681" s="10" t="str">
        <f t="array" ref="F4681">IFERROR(XLOOKUP(E4681,Operadores!A:A,Operadores!B:B))</f>
        <v>CAMVI01</v>
      </c>
      <c r="G4681" s="16" t="s">
        <v>39</v>
      </c>
      <c r="H4681" s="13">
        <v>20.4273</v>
      </c>
      <c r="I4681" s="18">
        <v>400.57</v>
      </c>
      <c r="J4681" s="15">
        <f t="shared" si="5"/>
        <v>8182.563561</v>
      </c>
      <c r="K4681" s="10" t="str">
        <f t="array" ref="K4681">IFERROR(XLOOKUP(G4681,'Tipo de Carga'!A:A,'Tipo de Carga'!B:B))</f>
        <v>Autoabasto</v>
      </c>
      <c r="L4681" s="10">
        <f t="shared" si="2"/>
        <v>7</v>
      </c>
      <c r="M4681" s="10">
        <f t="shared" si="3"/>
        <v>14</v>
      </c>
      <c r="N4681" s="10">
        <f t="shared" si="4"/>
        <v>2</v>
      </c>
      <c r="O4681" s="10" t="str">
        <f t="array" ref="O4681">IFERROR(XLOOKUP(G4681,'Tipo de Carga'!A:A,'Tipo de Carga'!C:C))</f>
        <v>Diesel</v>
      </c>
    </row>
    <row r="4682">
      <c r="A4682" s="16">
        <v>1907.0</v>
      </c>
      <c r="B4682" s="10" t="str">
        <f t="array" ref="B4682">IFERROR(XLOOKUP(A4682,'Asignacion Feb'!A:A,'Asignacion Feb'!C:C))</f>
        <v>Circuitos</v>
      </c>
      <c r="C4682" s="10" t="str">
        <f t="array" ref="C4682">IFERROR(XLOOKUP(A4682,'Asignacion Feb'!A:A,'Asignacion Feb'!B:B))</f>
        <v>EC-03</v>
      </c>
      <c r="D4682" s="28">
        <v>45702.0</v>
      </c>
      <c r="E4682" s="16" t="s">
        <v>287</v>
      </c>
      <c r="F4682" s="10" t="str">
        <f t="array" ref="F4682">IFERROR(XLOOKUP(E4682,Operadores!A:A,Operadores!B:B))</f>
        <v>HUAIS</v>
      </c>
      <c r="G4682" s="16" t="s">
        <v>39</v>
      </c>
      <c r="H4682" s="13">
        <v>20.4273</v>
      </c>
      <c r="I4682" s="18">
        <v>228.71</v>
      </c>
      <c r="J4682" s="15">
        <f t="shared" si="5"/>
        <v>4671.927783</v>
      </c>
      <c r="K4682" s="10" t="str">
        <f t="array" ref="K4682">IFERROR(XLOOKUP(G4682,'Tipo de Carga'!A:A,'Tipo de Carga'!B:B))</f>
        <v>Autoabasto</v>
      </c>
      <c r="L4682" s="10">
        <f t="shared" si="2"/>
        <v>7</v>
      </c>
      <c r="M4682" s="10">
        <f t="shared" si="3"/>
        <v>14</v>
      </c>
      <c r="N4682" s="10">
        <f t="shared" si="4"/>
        <v>2</v>
      </c>
      <c r="O4682" s="10" t="str">
        <f t="array" ref="O4682">IFERROR(XLOOKUP(G4682,'Tipo de Carga'!A:A,'Tipo de Carga'!C:C))</f>
        <v>Diesel</v>
      </c>
    </row>
    <row r="4683">
      <c r="A4683" s="16">
        <v>2002.0</v>
      </c>
      <c r="B4683" s="10" t="str">
        <f t="array" ref="B4683">IFERROR(XLOOKUP(A4683,'Asignacion Feb'!A:A,'Asignacion Feb'!C:C))</f>
        <v>MeLi Dedicado Merida</v>
      </c>
      <c r="C4683" s="10" t="str">
        <f t="array" ref="C4683">IFERROR(XLOOKUP(A4683,'Asignacion Feb'!A:A,'Asignacion Feb'!B:B))</f>
        <v>EC-05</v>
      </c>
      <c r="D4683" s="28">
        <v>45702.0</v>
      </c>
      <c r="E4683" s="16" t="s">
        <v>309</v>
      </c>
      <c r="F4683" s="10" t="str">
        <f t="array" ref="F4683">IFERROR(XLOOKUP(E4683,Operadores!A:A,Operadores!B:B))</f>
        <v>VELALE</v>
      </c>
      <c r="G4683" s="16" t="s">
        <v>39</v>
      </c>
      <c r="H4683" s="13">
        <v>20.4273</v>
      </c>
      <c r="I4683" s="18">
        <v>220.01</v>
      </c>
      <c r="J4683" s="15">
        <f t="shared" si="5"/>
        <v>4494.210273</v>
      </c>
      <c r="K4683" s="10" t="str">
        <f t="array" ref="K4683">IFERROR(XLOOKUP(G4683,'Tipo de Carga'!A:A,'Tipo de Carga'!B:B))</f>
        <v>Autoabasto</v>
      </c>
      <c r="L4683" s="10">
        <f t="shared" si="2"/>
        <v>7</v>
      </c>
      <c r="M4683" s="10">
        <f t="shared" si="3"/>
        <v>14</v>
      </c>
      <c r="N4683" s="10">
        <f t="shared" si="4"/>
        <v>2</v>
      </c>
      <c r="O4683" s="10" t="str">
        <f t="array" ref="O4683">IFERROR(XLOOKUP(G4683,'Tipo de Carga'!A:A,'Tipo de Carga'!C:C))</f>
        <v>Diesel</v>
      </c>
    </row>
    <row r="4684">
      <c r="A4684" s="16">
        <v>1999.0</v>
      </c>
      <c r="B4684" s="10" t="str">
        <f t="array" ref="B4684">IFERROR(XLOOKUP(A4684,'Asignacion Feb'!A:A,'Asignacion Feb'!C:C))</f>
        <v>MeLi Dedicado Merida</v>
      </c>
      <c r="C4684" s="10" t="str">
        <f t="array" ref="C4684">IFERROR(XLOOKUP(A4684,'Asignacion Feb'!A:A,'Asignacion Feb'!B:B))</f>
        <v>EC-05</v>
      </c>
      <c r="D4684" s="28">
        <v>45702.0</v>
      </c>
      <c r="E4684" s="16" t="s">
        <v>88</v>
      </c>
      <c r="F4684" s="10" t="str">
        <f t="array" ref="F4684">IFERROR(XLOOKUP(E4684,Operadores!A:A,Operadores!B:B))</f>
        <v>CAMJOS</v>
      </c>
      <c r="G4684" s="16" t="s">
        <v>39</v>
      </c>
      <c r="H4684" s="13">
        <v>20.4273</v>
      </c>
      <c r="I4684" s="18">
        <v>365.01</v>
      </c>
      <c r="J4684" s="15">
        <f t="shared" si="5"/>
        <v>7456.168773</v>
      </c>
      <c r="K4684" s="10" t="str">
        <f t="array" ref="K4684">IFERROR(XLOOKUP(G4684,'Tipo de Carga'!A:A,'Tipo de Carga'!B:B))</f>
        <v>Autoabasto</v>
      </c>
      <c r="L4684" s="10">
        <f t="shared" si="2"/>
        <v>7</v>
      </c>
      <c r="M4684" s="10">
        <f t="shared" si="3"/>
        <v>14</v>
      </c>
      <c r="N4684" s="10">
        <f t="shared" si="4"/>
        <v>2</v>
      </c>
      <c r="O4684" s="10" t="str">
        <f t="array" ref="O4684">IFERROR(XLOOKUP(G4684,'Tipo de Carga'!A:A,'Tipo de Carga'!C:C))</f>
        <v>Diesel</v>
      </c>
    </row>
    <row r="4685">
      <c r="A4685" s="16">
        <v>1955.0</v>
      </c>
      <c r="B4685" s="10" t="str">
        <f t="array" ref="B4685">IFERROR(XLOOKUP(A4685,'Asignacion Feb'!A:A,'Asignacion Feb'!C:C))</f>
        <v>Circuitos</v>
      </c>
      <c r="C4685" s="10" t="str">
        <f t="array" ref="C4685">IFERROR(XLOOKUP(A4685,'Asignacion Feb'!A:A,'Asignacion Feb'!B:B))</f>
        <v>EC-03</v>
      </c>
      <c r="D4685" s="28">
        <v>45702.0</v>
      </c>
      <c r="E4685" s="19" t="s">
        <v>329</v>
      </c>
      <c r="F4685" s="10" t="str">
        <f t="array" ref="F4685">IFERROR(XLOOKUP(E4685,Operadores!A:A,Operadores!B:B))</f>
        <v>MOZPEDX</v>
      </c>
      <c r="G4685" s="16" t="s">
        <v>103</v>
      </c>
      <c r="H4685" s="13">
        <v>27.5</v>
      </c>
      <c r="I4685" s="18">
        <v>261.81</v>
      </c>
      <c r="J4685" s="15">
        <f t="shared" si="5"/>
        <v>7199.775</v>
      </c>
      <c r="K4685" s="10" t="str">
        <f t="array" ref="K4685">IFERROR(XLOOKUP(G4685,'Tipo de Carga'!A:A,'Tipo de Carga'!B:B))</f>
        <v>Ticket</v>
      </c>
      <c r="L4685" s="10">
        <f t="shared" si="2"/>
        <v>7</v>
      </c>
      <c r="M4685" s="10">
        <f t="shared" si="3"/>
        <v>14</v>
      </c>
      <c r="N4685" s="10">
        <f t="shared" si="4"/>
        <v>2</v>
      </c>
      <c r="O4685" s="10" t="str">
        <f t="array" ref="O4685">IFERROR(XLOOKUP(G4685,'Tipo de Carga'!A:A,'Tipo de Carga'!C:C))</f>
        <v>Diesel</v>
      </c>
    </row>
    <row r="4686">
      <c r="A4686" s="16">
        <v>1992.0</v>
      </c>
      <c r="B4686" s="10" t="str">
        <f t="array" ref="B4686">IFERROR(XLOOKUP(A4686,'Asignacion Feb'!A:A,'Asignacion Feb'!C:C))</f>
        <v>MeLi Dedicado TD</v>
      </c>
      <c r="C4686" s="10" t="str">
        <f t="array" ref="C4686">IFERROR(XLOOKUP(A4686,'Asignacion Feb'!A:A,'Asignacion Feb'!B:B))</f>
        <v>EC-05</v>
      </c>
      <c r="D4686" s="28">
        <v>45702.0</v>
      </c>
      <c r="E4686" s="19" t="s">
        <v>65</v>
      </c>
      <c r="F4686" s="10" t="str">
        <f t="array" ref="F4686">IFERROR(XLOOKUP(E4686,Operadores!A:A,Operadores!B:B))</f>
        <v>HERROD</v>
      </c>
      <c r="G4686" s="16" t="s">
        <v>103</v>
      </c>
      <c r="H4686" s="13">
        <v>26.89</v>
      </c>
      <c r="I4686" s="18">
        <v>446.26</v>
      </c>
      <c r="J4686" s="15">
        <f t="shared" si="5"/>
        <v>11999.9314</v>
      </c>
      <c r="K4686" s="10" t="str">
        <f t="array" ref="K4686">IFERROR(XLOOKUP(G4686,'Tipo de Carga'!A:A,'Tipo de Carga'!B:B))</f>
        <v>Ticket</v>
      </c>
      <c r="L4686" s="10">
        <f t="shared" si="2"/>
        <v>7</v>
      </c>
      <c r="M4686" s="10">
        <f t="shared" si="3"/>
        <v>14</v>
      </c>
      <c r="N4686" s="10">
        <f t="shared" si="4"/>
        <v>2</v>
      </c>
      <c r="O4686" s="10" t="str">
        <f t="array" ref="O4686">IFERROR(XLOOKUP(G4686,'Tipo de Carga'!A:A,'Tipo de Carga'!C:C))</f>
        <v>Diesel</v>
      </c>
    </row>
    <row r="4687">
      <c r="A4687" s="16">
        <v>1945.0</v>
      </c>
      <c r="B4687" s="10" t="str">
        <f t="array" ref="B4687">IFERROR(XLOOKUP(A4687,'Asignacion Feb'!A:A,'Asignacion Feb'!C:C))</f>
        <v>MeLi asignado SD</v>
      </c>
      <c r="C4687" s="10" t="str">
        <f t="array" ref="C4687">IFERROR(XLOOKUP(A4687,'Asignacion Feb'!A:A,'Asignacion Feb'!B:B))</f>
        <v>EC-05</v>
      </c>
      <c r="D4687" s="28">
        <v>45702.0</v>
      </c>
      <c r="E4687" s="19" t="s">
        <v>61</v>
      </c>
      <c r="F4687" s="10" t="str">
        <f t="array" ref="F4687">IFERROR(XLOOKUP(E4687,Operadores!A:A,Operadores!B:B))</f>
        <v>MUÑCEC</v>
      </c>
      <c r="G4687" s="16" t="s">
        <v>103</v>
      </c>
      <c r="H4687" s="13">
        <v>26.89</v>
      </c>
      <c r="I4687" s="18">
        <v>357.01</v>
      </c>
      <c r="J4687" s="15">
        <f t="shared" si="5"/>
        <v>9599.9989</v>
      </c>
      <c r="K4687" s="10" t="str">
        <f t="array" ref="K4687">IFERROR(XLOOKUP(G4687,'Tipo de Carga'!A:A,'Tipo de Carga'!B:B))</f>
        <v>Ticket</v>
      </c>
      <c r="L4687" s="10">
        <f t="shared" si="2"/>
        <v>7</v>
      </c>
      <c r="M4687" s="10">
        <f t="shared" si="3"/>
        <v>14</v>
      </c>
      <c r="N4687" s="10">
        <f t="shared" si="4"/>
        <v>2</v>
      </c>
      <c r="O4687" s="10" t="str">
        <f t="array" ref="O4687">IFERROR(XLOOKUP(G4687,'Tipo de Carga'!A:A,'Tipo de Carga'!C:C))</f>
        <v>Diesel</v>
      </c>
    </row>
    <row r="4688">
      <c r="A4688" s="16">
        <v>1853.0</v>
      </c>
      <c r="B4688" s="10" t="str">
        <f t="array" ref="B4688">IFERROR(XLOOKUP(A4688,'Asignacion Feb'!A:A,'Asignacion Feb'!C:C))</f>
        <v>Sayer Sencillo</v>
      </c>
      <c r="C4688" s="10" t="str">
        <f t="array" ref="C4688">IFERROR(XLOOKUP(A4688,'Asignacion Feb'!A:A,'Asignacion Feb'!B:B))</f>
        <v>EC-04</v>
      </c>
      <c r="D4688" s="28">
        <v>45702.0</v>
      </c>
      <c r="E4688" s="19" t="s">
        <v>249</v>
      </c>
      <c r="F4688" s="10" t="str">
        <f t="array" ref="F4688">IFERROR(XLOOKUP(E4688,Operadores!A:A,Operadores!B:B))</f>
        <v>VARRUB</v>
      </c>
      <c r="G4688" s="16" t="s">
        <v>103</v>
      </c>
      <c r="H4688" s="13">
        <v>26.51</v>
      </c>
      <c r="I4688" s="18">
        <v>135.79</v>
      </c>
      <c r="J4688" s="15">
        <f t="shared" si="5"/>
        <v>3599.7929</v>
      </c>
      <c r="K4688" s="10" t="str">
        <f t="array" ref="K4688">IFERROR(XLOOKUP(G4688,'Tipo de Carga'!A:A,'Tipo de Carga'!B:B))</f>
        <v>Ticket</v>
      </c>
      <c r="L4688" s="10">
        <f t="shared" si="2"/>
        <v>7</v>
      </c>
      <c r="M4688" s="10">
        <f t="shared" si="3"/>
        <v>14</v>
      </c>
      <c r="N4688" s="10">
        <f t="shared" si="4"/>
        <v>2</v>
      </c>
      <c r="O4688" s="10" t="str">
        <f t="array" ref="O4688">IFERROR(XLOOKUP(G4688,'Tipo de Carga'!A:A,'Tipo de Carga'!C:C))</f>
        <v>Diesel</v>
      </c>
    </row>
    <row r="4689">
      <c r="A4689" s="16">
        <v>1895.0</v>
      </c>
      <c r="B4689" s="10" t="str">
        <f t="array" ref="B4689">IFERROR(XLOOKUP(A4689,'Asignacion Feb'!A:A,'Asignacion Feb'!C:C))</f>
        <v>Sayer Sencillo</v>
      </c>
      <c r="C4689" s="10" t="str">
        <f t="array" ref="C4689">IFERROR(XLOOKUP(A4689,'Asignacion Feb'!A:A,'Asignacion Feb'!B:B))</f>
        <v>EC-04</v>
      </c>
      <c r="D4689" s="28">
        <v>45702.0</v>
      </c>
      <c r="E4689" s="19" t="s">
        <v>349</v>
      </c>
      <c r="F4689" s="10" t="str">
        <f t="array" ref="F4689">IFERROR(XLOOKUP(E4689,Operadores!A:A,Operadores!B:B))</f>
        <v>FABMA</v>
      </c>
      <c r="G4689" s="16" t="s">
        <v>103</v>
      </c>
      <c r="H4689" s="13">
        <v>25.39</v>
      </c>
      <c r="I4689" s="18">
        <v>208.74</v>
      </c>
      <c r="J4689" s="15">
        <f t="shared" si="5"/>
        <v>5299.9086</v>
      </c>
      <c r="K4689" s="10" t="str">
        <f t="array" ref="K4689">IFERROR(XLOOKUP(G4689,'Tipo de Carga'!A:A,'Tipo de Carga'!B:B))</f>
        <v>Ticket</v>
      </c>
      <c r="L4689" s="10">
        <f t="shared" si="2"/>
        <v>7</v>
      </c>
      <c r="M4689" s="10">
        <f t="shared" si="3"/>
        <v>14</v>
      </c>
      <c r="N4689" s="10">
        <f t="shared" si="4"/>
        <v>2</v>
      </c>
      <c r="O4689" s="10" t="str">
        <f t="array" ref="O4689">IFERROR(XLOOKUP(G4689,'Tipo de Carga'!A:A,'Tipo de Carga'!C:C))</f>
        <v>Diesel</v>
      </c>
    </row>
    <row r="4690">
      <c r="A4690" s="16">
        <v>1938.0</v>
      </c>
      <c r="B4690" s="10" t="str">
        <f t="array" ref="B4690">IFERROR(XLOOKUP(A4690,'Asignacion Feb'!A:A,'Asignacion Feb'!C:C))</f>
        <v>Sayer Sencillo</v>
      </c>
      <c r="C4690" s="10" t="str">
        <f t="array" ref="C4690">IFERROR(XLOOKUP(A4690,'Asignacion Feb'!A:A,'Asignacion Feb'!B:B))</f>
        <v>EC-04</v>
      </c>
      <c r="D4690" s="28">
        <v>45702.0</v>
      </c>
      <c r="E4690" s="19" t="s">
        <v>256</v>
      </c>
      <c r="F4690" s="10" t="str">
        <f t="array" ref="F4690">IFERROR(XLOOKUP(E4690,Operadores!A:A,Operadores!B:B))</f>
        <v>SOSCA01</v>
      </c>
      <c r="G4690" s="16" t="s">
        <v>103</v>
      </c>
      <c r="H4690" s="13">
        <v>25.39</v>
      </c>
      <c r="I4690" s="18">
        <v>106.34</v>
      </c>
      <c r="J4690" s="15">
        <f t="shared" si="5"/>
        <v>2699.9726</v>
      </c>
      <c r="K4690" s="10" t="str">
        <f t="array" ref="K4690">IFERROR(XLOOKUP(G4690,'Tipo de Carga'!A:A,'Tipo de Carga'!B:B))</f>
        <v>Ticket</v>
      </c>
      <c r="L4690" s="10">
        <f t="shared" si="2"/>
        <v>7</v>
      </c>
      <c r="M4690" s="10">
        <f t="shared" si="3"/>
        <v>14</v>
      </c>
      <c r="N4690" s="10">
        <f t="shared" si="4"/>
        <v>2</v>
      </c>
      <c r="O4690" s="10" t="str">
        <f t="array" ref="O4690">IFERROR(XLOOKUP(G4690,'Tipo de Carga'!A:A,'Tipo de Carga'!C:C))</f>
        <v>Diesel</v>
      </c>
    </row>
    <row r="4691">
      <c r="A4691" s="16">
        <v>1959.0</v>
      </c>
      <c r="B4691" s="10" t="str">
        <f t="array" ref="B4691">IFERROR(XLOOKUP(A4691,'Asignacion Feb'!A:A,'Asignacion Feb'!C:C))</f>
        <v>Full Liver</v>
      </c>
      <c r="C4691" s="10" t="str">
        <f t="array" ref="C4691">IFERROR(XLOOKUP(A4691,'Asignacion Feb'!A:A,'Asignacion Feb'!B:B))</f>
        <v>EC-01</v>
      </c>
      <c r="D4691" s="28">
        <v>45702.0</v>
      </c>
      <c r="E4691" s="19" t="s">
        <v>99</v>
      </c>
      <c r="F4691" s="10" t="str">
        <f t="array" ref="F4691">IFERROR(XLOOKUP(E4691,Operadores!A:A,Operadores!B:B))</f>
        <v>JARDAN</v>
      </c>
      <c r="G4691" s="16" t="s">
        <v>103</v>
      </c>
      <c r="H4691" s="13">
        <v>26.5</v>
      </c>
      <c r="I4691" s="18">
        <v>226.41</v>
      </c>
      <c r="J4691" s="15">
        <f t="shared" si="5"/>
        <v>5999.865</v>
      </c>
      <c r="K4691" s="10" t="str">
        <f t="array" ref="K4691">IFERROR(XLOOKUP(G4691,'Tipo de Carga'!A:A,'Tipo de Carga'!B:B))</f>
        <v>Ticket</v>
      </c>
      <c r="L4691" s="10">
        <f t="shared" si="2"/>
        <v>7</v>
      </c>
      <c r="M4691" s="10">
        <f t="shared" si="3"/>
        <v>14</v>
      </c>
      <c r="N4691" s="10">
        <f t="shared" si="4"/>
        <v>2</v>
      </c>
      <c r="O4691" s="10" t="str">
        <f t="array" ref="O4691">IFERROR(XLOOKUP(G4691,'Tipo de Carga'!A:A,'Tipo de Carga'!C:C))</f>
        <v>Diesel</v>
      </c>
    </row>
    <row r="4692">
      <c r="A4692" s="16" t="s">
        <v>228</v>
      </c>
      <c r="B4692" s="10" t="str">
        <f t="array" ref="B4692">IFERROR(XLOOKUP(A4692,'Asignacion Feb'!A:A,'Asignacion Feb'!C:C))</f>
        <v>Sayer Patios y T.</v>
      </c>
      <c r="C4692" s="10" t="str">
        <f t="array" ref="C4692">IFERROR(XLOOKUP(A4692,'Asignacion Feb'!A:A,'Asignacion Feb'!B:B))</f>
        <v>EC-04</v>
      </c>
      <c r="D4692" s="28">
        <v>45702.0</v>
      </c>
      <c r="E4692" s="19" t="s">
        <v>462</v>
      </c>
      <c r="F4692" s="10" t="str">
        <f t="array" ref="F4692">IFERROR(XLOOKUP(E4692,Operadores!A:A,Operadores!B:B))</f>
        <v>MORSI</v>
      </c>
      <c r="G4692" s="16" t="s">
        <v>103</v>
      </c>
      <c r="H4692" s="13">
        <v>26.29</v>
      </c>
      <c r="I4692" s="18">
        <v>281.47</v>
      </c>
      <c r="J4692" s="15">
        <f t="shared" si="5"/>
        <v>7399.8463</v>
      </c>
      <c r="K4692" s="10" t="str">
        <f t="array" ref="K4692">IFERROR(XLOOKUP(G4692,'Tipo de Carga'!A:A,'Tipo de Carga'!B:B))</f>
        <v>Ticket</v>
      </c>
      <c r="L4692" s="10">
        <f t="shared" si="2"/>
        <v>7</v>
      </c>
      <c r="M4692" s="10">
        <f t="shared" si="3"/>
        <v>14</v>
      </c>
      <c r="N4692" s="10">
        <f t="shared" si="4"/>
        <v>2</v>
      </c>
      <c r="O4692" s="10" t="str">
        <f t="array" ref="O4692">IFERROR(XLOOKUP(G4692,'Tipo de Carga'!A:A,'Tipo de Carga'!C:C))</f>
        <v>Diesel</v>
      </c>
    </row>
    <row r="4693">
      <c r="A4693" s="16">
        <v>1956.0</v>
      </c>
      <c r="B4693" s="10" t="str">
        <f t="array" ref="B4693">IFERROR(XLOOKUP(A4693,'Asignacion Feb'!A:A,'Asignacion Feb'!C:C))</f>
        <v>MeLi asignado SD</v>
      </c>
      <c r="C4693" s="10" t="str">
        <f t="array" ref="C4693">IFERROR(XLOOKUP(A4693,'Asignacion Feb'!A:A,'Asignacion Feb'!B:B))</f>
        <v>EC-05</v>
      </c>
      <c r="D4693" s="28">
        <v>45702.0</v>
      </c>
      <c r="E4693" s="19" t="s">
        <v>38</v>
      </c>
      <c r="F4693" s="10" t="str">
        <f t="array" ref="F4693">IFERROR(XLOOKUP(E4693,Operadores!A:A,Operadores!B:B))</f>
        <v>BENMAX</v>
      </c>
      <c r="G4693" s="16" t="s">
        <v>103</v>
      </c>
      <c r="H4693" s="13">
        <v>27.48</v>
      </c>
      <c r="I4693" s="18">
        <v>236.53</v>
      </c>
      <c r="J4693" s="15">
        <f t="shared" si="5"/>
        <v>6499.8444</v>
      </c>
      <c r="K4693" s="10" t="str">
        <f t="array" ref="K4693">IFERROR(XLOOKUP(G4693,'Tipo de Carga'!A:A,'Tipo de Carga'!B:B))</f>
        <v>Ticket</v>
      </c>
      <c r="L4693" s="10">
        <f t="shared" si="2"/>
        <v>7</v>
      </c>
      <c r="M4693" s="10">
        <f t="shared" si="3"/>
        <v>14</v>
      </c>
      <c r="N4693" s="10">
        <f t="shared" si="4"/>
        <v>2</v>
      </c>
      <c r="O4693" s="10" t="str">
        <f t="array" ref="O4693">IFERROR(XLOOKUP(G4693,'Tipo de Carga'!A:A,'Tipo de Carga'!C:C))</f>
        <v>Diesel</v>
      </c>
    </row>
    <row r="4694">
      <c r="A4694" s="16">
        <v>1939.0</v>
      </c>
      <c r="B4694" s="10" t="str">
        <f t="array" ref="B4694">IFERROR(XLOOKUP(A4694,'Asignacion Feb'!A:A,'Asignacion Feb'!C:C))</f>
        <v>Full Liver</v>
      </c>
      <c r="C4694" s="10" t="str">
        <f t="array" ref="C4694">IFERROR(XLOOKUP(A4694,'Asignacion Feb'!A:A,'Asignacion Feb'!B:B))</f>
        <v>EC-01</v>
      </c>
      <c r="D4694" s="28">
        <v>45702.0</v>
      </c>
      <c r="E4694" s="19" t="s">
        <v>116</v>
      </c>
      <c r="F4694" s="10" t="str">
        <f t="array" ref="F4694">IFERROR(XLOOKUP(E4694,Operadores!A:A,Operadores!B:B))</f>
        <v>TORBR01</v>
      </c>
      <c r="G4694" s="16" t="s">
        <v>103</v>
      </c>
      <c r="H4694" s="13">
        <v>26.16</v>
      </c>
      <c r="I4694" s="18">
        <v>275.22</v>
      </c>
      <c r="J4694" s="15">
        <f t="shared" si="5"/>
        <v>7199.7552</v>
      </c>
      <c r="K4694" s="10" t="str">
        <f t="array" ref="K4694">IFERROR(XLOOKUP(G4694,'Tipo de Carga'!A:A,'Tipo de Carga'!B:B))</f>
        <v>Ticket</v>
      </c>
      <c r="L4694" s="10">
        <f t="shared" si="2"/>
        <v>7</v>
      </c>
      <c r="M4694" s="10">
        <f t="shared" si="3"/>
        <v>14</v>
      </c>
      <c r="N4694" s="10">
        <f t="shared" si="4"/>
        <v>2</v>
      </c>
      <c r="O4694" s="10" t="str">
        <f t="array" ref="O4694">IFERROR(XLOOKUP(G4694,'Tipo de Carga'!A:A,'Tipo de Carga'!C:C))</f>
        <v>Diesel</v>
      </c>
    </row>
    <row r="4695">
      <c r="A4695" s="16">
        <v>1848.0</v>
      </c>
      <c r="B4695" s="10" t="str">
        <f t="array" ref="B4695">IFERROR(XLOOKUP(A4695,'Asignacion Feb'!A:A,'Asignacion Feb'!C:C))</f>
        <v>Sayer Sencillo</v>
      </c>
      <c r="C4695" s="10" t="str">
        <f t="array" ref="C4695">IFERROR(XLOOKUP(A4695,'Asignacion Feb'!A:A,'Asignacion Feb'!B:B))</f>
        <v>EC-04</v>
      </c>
      <c r="D4695" s="28">
        <v>45702.0</v>
      </c>
      <c r="E4695" s="19" t="s">
        <v>316</v>
      </c>
      <c r="F4695" s="10" t="str">
        <f t="array" ref="F4695">IFERROR(XLOOKUP(E4695,Operadores!A:A,Operadores!B:B))</f>
        <v>ROSMA</v>
      </c>
      <c r="G4695" s="16" t="s">
        <v>103</v>
      </c>
      <c r="H4695" s="13">
        <v>27.5</v>
      </c>
      <c r="I4695" s="18">
        <v>261.81</v>
      </c>
      <c r="J4695" s="15">
        <f t="shared" si="5"/>
        <v>7199.775</v>
      </c>
      <c r="K4695" s="10" t="str">
        <f t="array" ref="K4695">IFERROR(XLOOKUP(G4695,'Tipo de Carga'!A:A,'Tipo de Carga'!B:B))</f>
        <v>Ticket</v>
      </c>
      <c r="L4695" s="10">
        <f t="shared" si="2"/>
        <v>7</v>
      </c>
      <c r="M4695" s="10">
        <f t="shared" si="3"/>
        <v>14</v>
      </c>
      <c r="N4695" s="10">
        <f t="shared" si="4"/>
        <v>2</v>
      </c>
      <c r="O4695" s="10" t="str">
        <f t="array" ref="O4695">IFERROR(XLOOKUP(G4695,'Tipo de Carga'!A:A,'Tipo de Carga'!C:C))</f>
        <v>Diesel</v>
      </c>
    </row>
    <row r="4696">
      <c r="A4696" s="16">
        <v>1865.0</v>
      </c>
      <c r="B4696" s="10" t="str">
        <f t="array" ref="B4696">IFERROR(XLOOKUP(A4696,'Asignacion Feb'!A:A,'Asignacion Feb'!C:C))</f>
        <v>Circuitos</v>
      </c>
      <c r="C4696" s="10" t="str">
        <f t="array" ref="C4696">IFERROR(XLOOKUP(A4696,'Asignacion Feb'!A:A,'Asignacion Feb'!B:B))</f>
        <v>EC-03</v>
      </c>
      <c r="D4696" s="28">
        <v>45702.0</v>
      </c>
      <c r="E4696" s="16" t="s">
        <v>291</v>
      </c>
      <c r="F4696" s="10" t="str">
        <f t="array" ref="F4696">IFERROR(XLOOKUP(E4696,Operadores!A:A,Operadores!B:B))</f>
        <v>PACJOS</v>
      </c>
      <c r="G4696" s="16" t="s">
        <v>103</v>
      </c>
      <c r="H4696" s="13">
        <v>26.91</v>
      </c>
      <c r="I4696" s="18">
        <v>267.55</v>
      </c>
      <c r="J4696" s="15">
        <f t="shared" si="5"/>
        <v>7199.7705</v>
      </c>
      <c r="K4696" s="10" t="str">
        <f t="array" ref="K4696">IFERROR(XLOOKUP(G4696,'Tipo de Carga'!A:A,'Tipo de Carga'!B:B))</f>
        <v>Ticket</v>
      </c>
      <c r="L4696" s="10">
        <f t="shared" si="2"/>
        <v>7</v>
      </c>
      <c r="M4696" s="10">
        <f t="shared" si="3"/>
        <v>14</v>
      </c>
      <c r="N4696" s="10">
        <f t="shared" si="4"/>
        <v>2</v>
      </c>
      <c r="O4696" s="10" t="str">
        <f t="array" ref="O4696">IFERROR(XLOOKUP(G4696,'Tipo de Carga'!A:A,'Tipo de Carga'!C:C))</f>
        <v>Diesel</v>
      </c>
    </row>
    <row r="4697">
      <c r="A4697" s="16">
        <v>1941.0</v>
      </c>
      <c r="B4697" s="10" t="str">
        <f t="array" ref="B4697">IFERROR(XLOOKUP(A4697,'Asignacion Feb'!A:A,'Asignacion Feb'!C:C))</f>
        <v>Available EC-01</v>
      </c>
      <c r="C4697" s="10" t="str">
        <f t="array" ref="C4697">IFERROR(XLOOKUP(A4697,'Asignacion Feb'!A:A,'Asignacion Feb'!B:B))</f>
        <v>EC-01</v>
      </c>
      <c r="D4697" s="28">
        <v>45702.0</v>
      </c>
      <c r="E4697" s="19" t="s">
        <v>89</v>
      </c>
      <c r="F4697" s="10" t="str">
        <f t="array" ref="F4697">IFERROR(XLOOKUP(E4697,Operadores!A:A,Operadores!B:B))</f>
        <v>QUIULI</v>
      </c>
      <c r="G4697" s="16" t="s">
        <v>103</v>
      </c>
      <c r="H4697" s="13">
        <v>26.99</v>
      </c>
      <c r="I4697" s="18">
        <v>444.6</v>
      </c>
      <c r="J4697" s="15">
        <f t="shared" si="5"/>
        <v>11999.754</v>
      </c>
      <c r="K4697" s="10" t="str">
        <f t="array" ref="K4697">IFERROR(XLOOKUP(G4697,'Tipo de Carga'!A:A,'Tipo de Carga'!B:B))</f>
        <v>Ticket</v>
      </c>
      <c r="L4697" s="10">
        <f t="shared" si="2"/>
        <v>7</v>
      </c>
      <c r="M4697" s="10">
        <f t="shared" si="3"/>
        <v>14</v>
      </c>
      <c r="N4697" s="10">
        <f t="shared" si="4"/>
        <v>2</v>
      </c>
      <c r="O4697" s="10" t="str">
        <f t="array" ref="O4697">IFERROR(XLOOKUP(G4697,'Tipo de Carga'!A:A,'Tipo de Carga'!C:C))</f>
        <v>Diesel</v>
      </c>
    </row>
    <row r="4698">
      <c r="A4698" s="16">
        <v>1719.0</v>
      </c>
      <c r="B4698" s="10" t="str">
        <f t="array" ref="B4698">IFERROR(XLOOKUP(A4698,'Asignacion Feb'!A:A,'Asignacion Feb'!C:C))</f>
        <v>Wm Sencillo</v>
      </c>
      <c r="C4698" s="10" t="str">
        <f t="array" ref="C4698">IFERROR(XLOOKUP(A4698,'Asignacion Feb'!A:A,'Asignacion Feb'!B:B))</f>
        <v>EC-08</v>
      </c>
      <c r="D4698" s="28">
        <v>45702.0</v>
      </c>
      <c r="E4698" s="19" t="s">
        <v>410</v>
      </c>
      <c r="F4698" s="10" t="str">
        <f t="array" ref="F4698">IFERROR(XLOOKUP(E4698,Operadores!A:A,Operadores!B:B))</f>
        <v>GONWEI</v>
      </c>
      <c r="G4698" s="16" t="s">
        <v>103</v>
      </c>
      <c r="H4698" s="13">
        <v>26.45</v>
      </c>
      <c r="I4698" s="18">
        <v>457.73</v>
      </c>
      <c r="J4698" s="15">
        <f t="shared" si="5"/>
        <v>12106.9585</v>
      </c>
      <c r="K4698" s="10" t="str">
        <f t="array" ref="K4698">IFERROR(XLOOKUP(G4698,'Tipo de Carga'!A:A,'Tipo de Carga'!B:B))</f>
        <v>Ticket</v>
      </c>
      <c r="L4698" s="10">
        <f t="shared" si="2"/>
        <v>7</v>
      </c>
      <c r="M4698" s="10">
        <f t="shared" si="3"/>
        <v>14</v>
      </c>
      <c r="N4698" s="10">
        <f t="shared" si="4"/>
        <v>2</v>
      </c>
      <c r="O4698" s="10" t="str">
        <f t="array" ref="O4698">IFERROR(XLOOKUP(G4698,'Tipo de Carga'!A:A,'Tipo de Carga'!C:C))</f>
        <v>Diesel</v>
      </c>
    </row>
    <row r="4699">
      <c r="A4699" s="16">
        <v>2022.0</v>
      </c>
      <c r="B4699" s="10" t="str">
        <f t="array" ref="B4699">IFERROR(XLOOKUP(A4699,'Asignacion Feb'!A:A,'Asignacion Feb'!C:C))</f>
        <v>MeLi Dedicado TD</v>
      </c>
      <c r="C4699" s="10" t="str">
        <f t="array" ref="C4699">IFERROR(XLOOKUP(A4699,'Asignacion Feb'!A:A,'Asignacion Feb'!B:B))</f>
        <v>EC-05</v>
      </c>
      <c r="D4699" s="28">
        <v>45702.0</v>
      </c>
      <c r="E4699" s="19" t="s">
        <v>183</v>
      </c>
      <c r="F4699" s="10" t="str">
        <f t="array" ref="F4699">IFERROR(XLOOKUP(E4699,Operadores!A:A,Operadores!B:B))</f>
        <v>DELBL</v>
      </c>
      <c r="G4699" s="16" t="s">
        <v>103</v>
      </c>
      <c r="H4699" s="13">
        <v>26.95</v>
      </c>
      <c r="I4699" s="18">
        <v>445.26</v>
      </c>
      <c r="J4699" s="15">
        <f t="shared" si="5"/>
        <v>11999.757</v>
      </c>
      <c r="K4699" s="10" t="str">
        <f t="array" ref="K4699">IFERROR(XLOOKUP(G4699,'Tipo de Carga'!A:A,'Tipo de Carga'!B:B))</f>
        <v>Ticket</v>
      </c>
      <c r="L4699" s="10">
        <f t="shared" si="2"/>
        <v>7</v>
      </c>
      <c r="M4699" s="10">
        <f t="shared" si="3"/>
        <v>14</v>
      </c>
      <c r="N4699" s="10">
        <f t="shared" si="4"/>
        <v>2</v>
      </c>
      <c r="O4699" s="10" t="str">
        <f t="array" ref="O4699">IFERROR(XLOOKUP(G4699,'Tipo de Carga'!A:A,'Tipo de Carga'!C:C))</f>
        <v>Diesel</v>
      </c>
    </row>
    <row r="4700">
      <c r="A4700" s="16">
        <v>1806.0</v>
      </c>
      <c r="B4700" s="10" t="str">
        <f t="array" ref="B4700">IFERROR(XLOOKUP(A4700,'Asignacion Feb'!A:A,'Asignacion Feb'!C:C))</f>
        <v>Sayer Full</v>
      </c>
      <c r="C4700" s="10" t="str">
        <f t="array" ref="C4700">IFERROR(XLOOKUP(A4700,'Asignacion Feb'!A:A,'Asignacion Feb'!B:B))</f>
        <v>EC-04</v>
      </c>
      <c r="D4700" s="28">
        <v>45702.0</v>
      </c>
      <c r="E4700" s="19"/>
      <c r="F4700" s="10"/>
      <c r="G4700" s="16" t="s">
        <v>106</v>
      </c>
      <c r="H4700" s="13">
        <v>21.609103</v>
      </c>
      <c r="I4700" s="18">
        <v>827.0</v>
      </c>
      <c r="J4700" s="15">
        <f t="shared" si="5"/>
        <v>17870.72818</v>
      </c>
      <c r="K4700" s="10" t="str">
        <f t="array" ref="K4700">IFERROR(XLOOKUP(G4700,'Tipo de Carga'!A:A,'Tipo de Carga'!B:B))</f>
        <v>Nieto</v>
      </c>
      <c r="L4700" s="10">
        <f t="shared" si="2"/>
        <v>7</v>
      </c>
      <c r="M4700" s="10">
        <f t="shared" si="3"/>
        <v>14</v>
      </c>
      <c r="N4700" s="10">
        <f t="shared" si="4"/>
        <v>2</v>
      </c>
      <c r="O4700" s="10" t="str">
        <f t="array" ref="O4700">IFERROR(XLOOKUP(G4700,'Tipo de Carga'!A:A,'Tipo de Carga'!C:C))</f>
        <v>Diesel</v>
      </c>
    </row>
    <row r="4701">
      <c r="A4701" s="16">
        <v>1839.0</v>
      </c>
      <c r="B4701" s="10" t="str">
        <f t="array" ref="B4701">IFERROR(XLOOKUP(A4701,'Asignacion Feb'!A:A,'Asignacion Feb'!C:C))</f>
        <v>Liverpool Local</v>
      </c>
      <c r="C4701" s="10" t="str">
        <f t="array" ref="C4701">IFERROR(XLOOKUP(A4701,'Asignacion Feb'!A:A,'Asignacion Feb'!B:B))</f>
        <v>EC-01</v>
      </c>
      <c r="D4701" s="28">
        <v>45703.0</v>
      </c>
      <c r="E4701" s="16" t="s">
        <v>271</v>
      </c>
      <c r="F4701" s="10" t="str">
        <f t="array" ref="F4701">IFERROR(XLOOKUP(E4701,Operadores!A:A,Operadores!B:B))</f>
        <v>QUIALA</v>
      </c>
      <c r="G4701" s="16" t="s">
        <v>17</v>
      </c>
      <c r="H4701" s="13">
        <v>19.79799</v>
      </c>
      <c r="I4701" s="18">
        <v>930.0</v>
      </c>
      <c r="J4701" s="15">
        <f t="shared" si="5"/>
        <v>18412.1307</v>
      </c>
      <c r="K4701" s="10" t="str">
        <f t="array" ref="K4701">IFERROR(XLOOKUP(G4701,'Tipo de Carga'!A:A,'Tipo de Carga'!B:B))</f>
        <v>Autoabasto</v>
      </c>
      <c r="L4701" s="10">
        <f t="shared" si="2"/>
        <v>7</v>
      </c>
      <c r="M4701" s="10">
        <f t="shared" si="3"/>
        <v>15</v>
      </c>
      <c r="N4701" s="10">
        <f t="shared" si="4"/>
        <v>2</v>
      </c>
      <c r="O4701" s="10" t="str">
        <f t="array" ref="O4701">IFERROR(XLOOKUP(G4701,'Tipo de Carga'!A:A,'Tipo de Carga'!C:C))</f>
        <v>Diesel</v>
      </c>
    </row>
    <row r="4702">
      <c r="A4702" s="16">
        <v>2037.0</v>
      </c>
      <c r="B4702" s="10" t="str">
        <f t="array" ref="B4702">IFERROR(XLOOKUP(A4702,'Asignacion Feb'!A:A,'Asignacion Feb'!C:C))</f>
        <v>Liverpool Local</v>
      </c>
      <c r="C4702" s="10" t="str">
        <f t="array" ref="C4702">IFERROR(XLOOKUP(A4702,'Asignacion Feb'!A:A,'Asignacion Feb'!B:B))</f>
        <v>EC-01</v>
      </c>
      <c r="D4702" s="28">
        <v>45703.0</v>
      </c>
      <c r="E4702" s="16" t="s">
        <v>146</v>
      </c>
      <c r="F4702" s="10" t="str">
        <f t="array" ref="F4702">IFERROR(XLOOKUP(E4702,Operadores!A:A,Operadores!B:B))</f>
        <v>MIRJON</v>
      </c>
      <c r="G4702" s="16" t="s">
        <v>17</v>
      </c>
      <c r="H4702" s="13">
        <v>19.79799</v>
      </c>
      <c r="I4702" s="18">
        <v>381.0</v>
      </c>
      <c r="J4702" s="15">
        <f t="shared" si="5"/>
        <v>7543.03419</v>
      </c>
      <c r="K4702" s="10" t="str">
        <f t="array" ref="K4702">IFERROR(XLOOKUP(G4702,'Tipo de Carga'!A:A,'Tipo de Carga'!B:B))</f>
        <v>Autoabasto</v>
      </c>
      <c r="L4702" s="10">
        <f t="shared" si="2"/>
        <v>7</v>
      </c>
      <c r="M4702" s="10">
        <f t="shared" si="3"/>
        <v>15</v>
      </c>
      <c r="N4702" s="10">
        <f t="shared" si="4"/>
        <v>2</v>
      </c>
      <c r="O4702" s="10" t="str">
        <f t="array" ref="O4702">IFERROR(XLOOKUP(G4702,'Tipo de Carga'!A:A,'Tipo de Carga'!C:C))</f>
        <v>Diesel</v>
      </c>
    </row>
    <row r="4703">
      <c r="A4703" s="16">
        <v>2066.0</v>
      </c>
      <c r="B4703" s="10" t="str">
        <f t="array" ref="B4703">IFERROR(XLOOKUP(A4703,'Asignacion Feb'!A:A,'Asignacion Feb'!C:C))</f>
        <v>Peñafiel Tecamac</v>
      </c>
      <c r="C4703" s="10" t="str">
        <f t="array" ref="C4703">IFERROR(XLOOKUP(A4703,'Asignacion Feb'!A:A,'Asignacion Feb'!B:B))</f>
        <v>EC-02</v>
      </c>
      <c r="D4703" s="28">
        <v>45703.0</v>
      </c>
      <c r="E4703" s="16" t="s">
        <v>46</v>
      </c>
      <c r="F4703" s="10" t="str">
        <f t="array" ref="F4703">IFERROR(XLOOKUP(E4703,Operadores!A:A,Operadores!B:B))</f>
        <v>ALCART</v>
      </c>
      <c r="G4703" s="16" t="s">
        <v>17</v>
      </c>
      <c r="H4703" s="13">
        <v>19.79799</v>
      </c>
      <c r="I4703" s="18">
        <v>427.0</v>
      </c>
      <c r="J4703" s="15">
        <f t="shared" si="5"/>
        <v>8453.74173</v>
      </c>
      <c r="K4703" s="10" t="str">
        <f t="array" ref="K4703">IFERROR(XLOOKUP(G4703,'Tipo de Carga'!A:A,'Tipo de Carga'!B:B))</f>
        <v>Autoabasto</v>
      </c>
      <c r="L4703" s="10">
        <f t="shared" si="2"/>
        <v>7</v>
      </c>
      <c r="M4703" s="10">
        <f t="shared" si="3"/>
        <v>15</v>
      </c>
      <c r="N4703" s="10">
        <f t="shared" si="4"/>
        <v>2</v>
      </c>
      <c r="O4703" s="10" t="str">
        <f t="array" ref="O4703">IFERROR(XLOOKUP(G4703,'Tipo de Carga'!A:A,'Tipo de Carga'!C:C))</f>
        <v>Diesel</v>
      </c>
    </row>
    <row r="4704">
      <c r="A4704" s="16">
        <v>2018.0</v>
      </c>
      <c r="B4704" s="10" t="str">
        <f t="array" ref="B4704">IFERROR(XLOOKUP(A4704,'Asignacion Feb'!A:A,'Asignacion Feb'!C:C))</f>
        <v>MeLi Dedicado Merida</v>
      </c>
      <c r="C4704" s="10" t="str">
        <f t="array" ref="C4704">IFERROR(XLOOKUP(A4704,'Asignacion Feb'!A:A,'Asignacion Feb'!B:B))</f>
        <v>EC-05</v>
      </c>
      <c r="D4704" s="28">
        <v>45703.0</v>
      </c>
      <c r="E4704" s="16" t="s">
        <v>205</v>
      </c>
      <c r="F4704" s="10" t="str">
        <f t="array" ref="F4704">IFERROR(XLOOKUP(E4704,Operadores!A:A,Operadores!B:B))</f>
        <v>MACFRA</v>
      </c>
      <c r="G4704" s="16" t="s">
        <v>17</v>
      </c>
      <c r="H4704" s="13">
        <v>19.79799</v>
      </c>
      <c r="I4704" s="18">
        <v>238.0</v>
      </c>
      <c r="J4704" s="15">
        <f t="shared" si="5"/>
        <v>4711.92162</v>
      </c>
      <c r="K4704" s="10" t="str">
        <f t="array" ref="K4704">IFERROR(XLOOKUP(G4704,'Tipo de Carga'!A:A,'Tipo de Carga'!B:B))</f>
        <v>Autoabasto</v>
      </c>
      <c r="L4704" s="10">
        <f t="shared" si="2"/>
        <v>7</v>
      </c>
      <c r="M4704" s="10">
        <f t="shared" si="3"/>
        <v>15</v>
      </c>
      <c r="N4704" s="10">
        <f t="shared" si="4"/>
        <v>2</v>
      </c>
      <c r="O4704" s="10" t="str">
        <f t="array" ref="O4704">IFERROR(XLOOKUP(G4704,'Tipo de Carga'!A:A,'Tipo de Carga'!C:C))</f>
        <v>Diesel</v>
      </c>
    </row>
    <row r="4705">
      <c r="A4705" s="16">
        <v>1944.0</v>
      </c>
      <c r="B4705" s="10" t="str">
        <f t="array" ref="B4705">IFERROR(XLOOKUP(A4705,'Asignacion Feb'!A:A,'Asignacion Feb'!C:C))</f>
        <v>MeLi asignado SD</v>
      </c>
      <c r="C4705" s="10" t="str">
        <f t="array" ref="C4705">IFERROR(XLOOKUP(A4705,'Asignacion Feb'!A:A,'Asignacion Feb'!B:B))</f>
        <v>EC-05</v>
      </c>
      <c r="D4705" s="28">
        <v>45703.0</v>
      </c>
      <c r="E4705" s="16" t="s">
        <v>134</v>
      </c>
      <c r="F4705" s="10" t="str">
        <f t="array" ref="F4705">IFERROR(XLOOKUP(E4705,Operadores!A:A,Operadores!B:B))</f>
        <v>IBAJOS</v>
      </c>
      <c r="G4705" s="16" t="s">
        <v>17</v>
      </c>
      <c r="H4705" s="13">
        <v>19.79799</v>
      </c>
      <c r="I4705" s="18">
        <v>186.0</v>
      </c>
      <c r="J4705" s="15">
        <f t="shared" si="5"/>
        <v>3682.42614</v>
      </c>
      <c r="K4705" s="10" t="str">
        <f t="array" ref="K4705">IFERROR(XLOOKUP(G4705,'Tipo de Carga'!A:A,'Tipo de Carga'!B:B))</f>
        <v>Autoabasto</v>
      </c>
      <c r="L4705" s="10">
        <f t="shared" si="2"/>
        <v>7</v>
      </c>
      <c r="M4705" s="10">
        <f t="shared" si="3"/>
        <v>15</v>
      </c>
      <c r="N4705" s="10">
        <f t="shared" si="4"/>
        <v>2</v>
      </c>
      <c r="O4705" s="10" t="str">
        <f t="array" ref="O4705">IFERROR(XLOOKUP(G4705,'Tipo de Carga'!A:A,'Tipo de Carga'!C:C))</f>
        <v>Diesel</v>
      </c>
    </row>
    <row r="4706">
      <c r="A4706" s="16">
        <v>1947.0</v>
      </c>
      <c r="B4706" s="10" t="str">
        <f t="array" ref="B4706">IFERROR(XLOOKUP(A4706,'Asignacion Feb'!A:A,'Asignacion Feb'!C:C))</f>
        <v>Circuitos</v>
      </c>
      <c r="C4706" s="10" t="str">
        <f t="array" ref="C4706">IFERROR(XLOOKUP(A4706,'Asignacion Feb'!A:A,'Asignacion Feb'!B:B))</f>
        <v>EC-03</v>
      </c>
      <c r="D4706" s="28">
        <v>45703.0</v>
      </c>
      <c r="E4706" s="16" t="s">
        <v>41</v>
      </c>
      <c r="F4706" s="10" t="str">
        <f t="array" ref="F4706">IFERROR(XLOOKUP(E4706,Operadores!A:A,Operadores!B:B))</f>
        <v>DAMOS</v>
      </c>
      <c r="G4706" s="16" t="s">
        <v>17</v>
      </c>
      <c r="H4706" s="13">
        <v>19.79799</v>
      </c>
      <c r="I4706" s="18">
        <v>330.0</v>
      </c>
      <c r="J4706" s="15">
        <f t="shared" si="5"/>
        <v>6533.3367</v>
      </c>
      <c r="K4706" s="10" t="str">
        <f t="array" ref="K4706">IFERROR(XLOOKUP(G4706,'Tipo de Carga'!A:A,'Tipo de Carga'!B:B))</f>
        <v>Autoabasto</v>
      </c>
      <c r="L4706" s="10">
        <f t="shared" si="2"/>
        <v>7</v>
      </c>
      <c r="M4706" s="10">
        <f t="shared" si="3"/>
        <v>15</v>
      </c>
      <c r="N4706" s="10">
        <f t="shared" si="4"/>
        <v>2</v>
      </c>
      <c r="O4706" s="10" t="str">
        <f t="array" ref="O4706">IFERROR(XLOOKUP(G4706,'Tipo de Carga'!A:A,'Tipo de Carga'!C:C))</f>
        <v>Diesel</v>
      </c>
    </row>
    <row r="4707">
      <c r="A4707" s="16">
        <v>1793.0</v>
      </c>
      <c r="B4707" s="10" t="str">
        <f t="array" ref="B4707">IFERROR(XLOOKUP(A4707,'Asignacion Feb'!A:A,'Asignacion Feb'!C:C))</f>
        <v>Hisense</v>
      </c>
      <c r="C4707" s="10" t="str">
        <f t="array" ref="C4707">IFERROR(XLOOKUP(A4707,'Asignacion Feb'!A:A,'Asignacion Feb'!B:B))</f>
        <v>EC-02</v>
      </c>
      <c r="D4707" s="28">
        <v>45703.0</v>
      </c>
      <c r="E4707" s="16" t="s">
        <v>253</v>
      </c>
      <c r="F4707" s="10" t="str">
        <f t="array" ref="F4707">IFERROR(XLOOKUP(E4707,Operadores!A:A,Operadores!B:B))</f>
        <v>GALODI</v>
      </c>
      <c r="G4707" s="16" t="s">
        <v>17</v>
      </c>
      <c r="H4707" s="13">
        <v>19.79799</v>
      </c>
      <c r="I4707" s="18">
        <v>890.0</v>
      </c>
      <c r="J4707" s="15">
        <f t="shared" si="5"/>
        <v>17620.2111</v>
      </c>
      <c r="K4707" s="10" t="str">
        <f t="array" ref="K4707">IFERROR(XLOOKUP(G4707,'Tipo de Carga'!A:A,'Tipo de Carga'!B:B))</f>
        <v>Autoabasto</v>
      </c>
      <c r="L4707" s="10">
        <f t="shared" si="2"/>
        <v>7</v>
      </c>
      <c r="M4707" s="10">
        <f t="shared" si="3"/>
        <v>15</v>
      </c>
      <c r="N4707" s="10">
        <f t="shared" si="4"/>
        <v>2</v>
      </c>
      <c r="O4707" s="10" t="str">
        <f t="array" ref="O4707">IFERROR(XLOOKUP(G4707,'Tipo de Carga'!A:A,'Tipo de Carga'!C:C))</f>
        <v>Diesel</v>
      </c>
    </row>
    <row r="4708">
      <c r="A4708" s="16">
        <v>1807.0</v>
      </c>
      <c r="B4708" s="10" t="str">
        <f t="array" ref="B4708">IFERROR(XLOOKUP(A4708,'Asignacion Feb'!A:A,'Asignacion Feb'!C:C))</f>
        <v>Liverpool Local</v>
      </c>
      <c r="C4708" s="10" t="str">
        <f t="array" ref="C4708">IFERROR(XLOOKUP(A4708,'Asignacion Feb'!A:A,'Asignacion Feb'!B:B))</f>
        <v>EC-01</v>
      </c>
      <c r="D4708" s="28">
        <v>45703.0</v>
      </c>
      <c r="E4708" s="16" t="s">
        <v>60</v>
      </c>
      <c r="F4708" s="10" t="str">
        <f t="array" ref="F4708">IFERROR(XLOOKUP(E4708,Operadores!A:A,Operadores!B:B))</f>
        <v>SEGMAU</v>
      </c>
      <c r="G4708" s="16" t="s">
        <v>17</v>
      </c>
      <c r="H4708" s="13">
        <v>19.79799</v>
      </c>
      <c r="I4708" s="18">
        <v>758.0</v>
      </c>
      <c r="J4708" s="15">
        <f t="shared" si="5"/>
        <v>15006.87642</v>
      </c>
      <c r="K4708" s="10" t="str">
        <f t="array" ref="K4708">IFERROR(XLOOKUP(G4708,'Tipo de Carga'!A:A,'Tipo de Carga'!B:B))</f>
        <v>Autoabasto</v>
      </c>
      <c r="L4708" s="10">
        <f t="shared" si="2"/>
        <v>7</v>
      </c>
      <c r="M4708" s="10">
        <f t="shared" si="3"/>
        <v>15</v>
      </c>
      <c r="N4708" s="10">
        <f t="shared" si="4"/>
        <v>2</v>
      </c>
      <c r="O4708" s="10" t="str">
        <f t="array" ref="O4708">IFERROR(XLOOKUP(G4708,'Tipo de Carga'!A:A,'Tipo de Carga'!C:C))</f>
        <v>Diesel</v>
      </c>
    </row>
    <row r="4709">
      <c r="A4709" s="16">
        <v>2058.0</v>
      </c>
      <c r="B4709" s="10" t="str">
        <f t="array" ref="B4709">IFERROR(XLOOKUP(A4709,'Asignacion Feb'!A:A,'Asignacion Feb'!C:C))</f>
        <v>Peñafiel Tecamac</v>
      </c>
      <c r="C4709" s="10" t="str">
        <f t="array" ref="C4709">IFERROR(XLOOKUP(A4709,'Asignacion Feb'!A:A,'Asignacion Feb'!B:B))</f>
        <v>EC-02</v>
      </c>
      <c r="D4709" s="28">
        <v>45703.0</v>
      </c>
      <c r="E4709" s="16" t="s">
        <v>51</v>
      </c>
      <c r="F4709" s="10" t="str">
        <f t="array" ref="F4709">IFERROR(XLOOKUP(E4709,Operadores!A:A,Operadores!B:B))</f>
        <v>TABYAI</v>
      </c>
      <c r="G4709" s="16" t="s">
        <v>17</v>
      </c>
      <c r="H4709" s="13">
        <v>19.79799</v>
      </c>
      <c r="I4709" s="18">
        <v>455.0</v>
      </c>
      <c r="J4709" s="15">
        <f t="shared" si="5"/>
        <v>9008.08545</v>
      </c>
      <c r="K4709" s="10" t="str">
        <f t="array" ref="K4709">IFERROR(XLOOKUP(G4709,'Tipo de Carga'!A:A,'Tipo de Carga'!B:B))</f>
        <v>Autoabasto</v>
      </c>
      <c r="L4709" s="10">
        <f t="shared" si="2"/>
        <v>7</v>
      </c>
      <c r="M4709" s="10">
        <f t="shared" si="3"/>
        <v>15</v>
      </c>
      <c r="N4709" s="10">
        <f t="shared" si="4"/>
        <v>2</v>
      </c>
      <c r="O4709" s="10" t="str">
        <f t="array" ref="O4709">IFERROR(XLOOKUP(G4709,'Tipo de Carga'!A:A,'Tipo de Carga'!C:C))</f>
        <v>Diesel</v>
      </c>
    </row>
    <row r="4710">
      <c r="A4710" s="16">
        <v>2017.0</v>
      </c>
      <c r="B4710" s="10" t="str">
        <f t="array" ref="B4710">IFERROR(XLOOKUP(A4710,'Asignacion Feb'!A:A,'Asignacion Feb'!C:C))</f>
        <v>MeLi asignado SD</v>
      </c>
      <c r="C4710" s="10" t="str">
        <f t="array" ref="C4710">IFERROR(XLOOKUP(A4710,'Asignacion Feb'!A:A,'Asignacion Feb'!B:B))</f>
        <v>EC-05</v>
      </c>
      <c r="D4710" s="28">
        <v>45703.0</v>
      </c>
      <c r="E4710" s="16" t="s">
        <v>137</v>
      </c>
      <c r="F4710" s="10" t="str">
        <f t="array" ref="F4710">IFERROR(XLOOKUP(E4710,Operadores!A:A,Operadores!B:B))</f>
        <v>CARCRI01</v>
      </c>
      <c r="G4710" s="16" t="s">
        <v>17</v>
      </c>
      <c r="H4710" s="13">
        <v>19.79799</v>
      </c>
      <c r="I4710" s="18">
        <v>260.0</v>
      </c>
      <c r="J4710" s="15">
        <f t="shared" si="5"/>
        <v>5147.4774</v>
      </c>
      <c r="K4710" s="10" t="str">
        <f t="array" ref="K4710">IFERROR(XLOOKUP(G4710,'Tipo de Carga'!A:A,'Tipo de Carga'!B:B))</f>
        <v>Autoabasto</v>
      </c>
      <c r="L4710" s="10">
        <f t="shared" si="2"/>
        <v>7</v>
      </c>
      <c r="M4710" s="10">
        <f t="shared" si="3"/>
        <v>15</v>
      </c>
      <c r="N4710" s="10">
        <f t="shared" si="4"/>
        <v>2</v>
      </c>
      <c r="O4710" s="10" t="str">
        <f t="array" ref="O4710">IFERROR(XLOOKUP(G4710,'Tipo de Carga'!A:A,'Tipo de Carga'!C:C))</f>
        <v>Diesel</v>
      </c>
    </row>
    <row r="4711">
      <c r="A4711" s="16">
        <v>2007.0</v>
      </c>
      <c r="B4711" s="10" t="str">
        <f t="array" ref="B4711">IFERROR(XLOOKUP(A4711,'Asignacion Feb'!A:A,'Asignacion Feb'!C:C))</f>
        <v>MeLi asignado SD</v>
      </c>
      <c r="C4711" s="10" t="str">
        <f t="array" ref="C4711">IFERROR(XLOOKUP(A4711,'Asignacion Feb'!A:A,'Asignacion Feb'!B:B))</f>
        <v>EC-05</v>
      </c>
      <c r="D4711" s="28">
        <v>45703.0</v>
      </c>
      <c r="E4711" s="16" t="s">
        <v>190</v>
      </c>
      <c r="F4711" s="10" t="str">
        <f t="array" ref="F4711">IFERROR(XLOOKUP(E4711,Operadores!A:A,Operadores!B:B))</f>
        <v>PADRI</v>
      </c>
      <c r="G4711" s="16" t="s">
        <v>17</v>
      </c>
      <c r="H4711" s="13">
        <v>19.79799</v>
      </c>
      <c r="I4711" s="18">
        <v>229.0</v>
      </c>
      <c r="J4711" s="15">
        <f t="shared" si="5"/>
        <v>4533.73971</v>
      </c>
      <c r="K4711" s="10" t="str">
        <f t="array" ref="K4711">IFERROR(XLOOKUP(G4711,'Tipo de Carga'!A:A,'Tipo de Carga'!B:B))</f>
        <v>Autoabasto</v>
      </c>
      <c r="L4711" s="10">
        <f t="shared" si="2"/>
        <v>7</v>
      </c>
      <c r="M4711" s="10">
        <f t="shared" si="3"/>
        <v>15</v>
      </c>
      <c r="N4711" s="10">
        <f t="shared" si="4"/>
        <v>2</v>
      </c>
      <c r="O4711" s="10" t="str">
        <f t="array" ref="O4711">IFERROR(XLOOKUP(G4711,'Tipo de Carga'!A:A,'Tipo de Carga'!C:C))</f>
        <v>Diesel</v>
      </c>
    </row>
    <row r="4712">
      <c r="A4712" s="16">
        <v>1985.0</v>
      </c>
      <c r="B4712" s="10" t="str">
        <f t="array" ref="B4712">IFERROR(XLOOKUP(A4712,'Asignacion Feb'!A:A,'Asignacion Feb'!C:C))</f>
        <v>MeLi Dedicado TD</v>
      </c>
      <c r="C4712" s="10" t="str">
        <f t="array" ref="C4712">IFERROR(XLOOKUP(A4712,'Asignacion Feb'!A:A,'Asignacion Feb'!B:B))</f>
        <v>EC-05</v>
      </c>
      <c r="D4712" s="28">
        <v>45703.0</v>
      </c>
      <c r="E4712" s="16" t="s">
        <v>189</v>
      </c>
      <c r="F4712" s="10" t="str">
        <f t="array" ref="F4712">IFERROR(XLOOKUP(E4712,Operadores!A:A,Operadores!B:B))</f>
        <v>MENMI</v>
      </c>
      <c r="G4712" s="16" t="s">
        <v>17</v>
      </c>
      <c r="H4712" s="13">
        <v>19.79799</v>
      </c>
      <c r="I4712" s="18">
        <v>622.0</v>
      </c>
      <c r="J4712" s="15">
        <f t="shared" si="5"/>
        <v>12314.34978</v>
      </c>
      <c r="K4712" s="10" t="str">
        <f t="array" ref="K4712">IFERROR(XLOOKUP(G4712,'Tipo de Carga'!A:A,'Tipo de Carga'!B:B))</f>
        <v>Autoabasto</v>
      </c>
      <c r="L4712" s="10">
        <f t="shared" si="2"/>
        <v>7</v>
      </c>
      <c r="M4712" s="10">
        <f t="shared" si="3"/>
        <v>15</v>
      </c>
      <c r="N4712" s="10">
        <f t="shared" si="4"/>
        <v>2</v>
      </c>
      <c r="O4712" s="10" t="str">
        <f t="array" ref="O4712">IFERROR(XLOOKUP(G4712,'Tipo de Carga'!A:A,'Tipo de Carga'!C:C))</f>
        <v>Diesel</v>
      </c>
    </row>
    <row r="4713">
      <c r="A4713" s="16">
        <v>2019.0</v>
      </c>
      <c r="B4713" s="10" t="str">
        <f t="array" ref="B4713">IFERROR(XLOOKUP(A4713,'Asignacion Feb'!A:A,'Asignacion Feb'!C:C))</f>
        <v>MeLi Asignado TD</v>
      </c>
      <c r="C4713" s="10" t="str">
        <f t="array" ref="C4713">IFERROR(XLOOKUP(A4713,'Asignacion Feb'!A:A,'Asignacion Feb'!B:B))</f>
        <v>EC-05</v>
      </c>
      <c r="D4713" s="28">
        <v>45703.0</v>
      </c>
      <c r="E4713" s="16" t="s">
        <v>241</v>
      </c>
      <c r="F4713" s="10" t="str">
        <f t="array" ref="F4713">IFERROR(XLOOKUP(E4713,Operadores!A:A,Operadores!B:B))</f>
        <v>GALRAY</v>
      </c>
      <c r="G4713" s="16" t="s">
        <v>17</v>
      </c>
      <c r="H4713" s="13">
        <v>19.79799</v>
      </c>
      <c r="I4713" s="18">
        <v>580.0</v>
      </c>
      <c r="J4713" s="15">
        <f t="shared" si="5"/>
        <v>11482.8342</v>
      </c>
      <c r="K4713" s="10" t="str">
        <f t="array" ref="K4713">IFERROR(XLOOKUP(G4713,'Tipo de Carga'!A:A,'Tipo de Carga'!B:B))</f>
        <v>Autoabasto</v>
      </c>
      <c r="L4713" s="10">
        <f t="shared" si="2"/>
        <v>7</v>
      </c>
      <c r="M4713" s="10">
        <f t="shared" si="3"/>
        <v>15</v>
      </c>
      <c r="N4713" s="10">
        <f t="shared" si="4"/>
        <v>2</v>
      </c>
      <c r="O4713" s="10" t="str">
        <f t="array" ref="O4713">IFERROR(XLOOKUP(G4713,'Tipo de Carga'!A:A,'Tipo de Carga'!C:C))</f>
        <v>Diesel</v>
      </c>
    </row>
    <row r="4714">
      <c r="A4714" s="16">
        <v>1767.0</v>
      </c>
      <c r="B4714" s="10" t="str">
        <f t="array" ref="B4714">IFERROR(XLOOKUP(A4714,'Asignacion Feb'!A:A,'Asignacion Feb'!C:C))</f>
        <v>Pilgrims Tepo</v>
      </c>
      <c r="C4714" s="10" t="str">
        <f t="array" ref="C4714">IFERROR(XLOOKUP(A4714,'Asignacion Feb'!A:A,'Asignacion Feb'!B:B))</f>
        <v>EC-02</v>
      </c>
      <c r="D4714" s="28">
        <v>45703.0</v>
      </c>
      <c r="E4714" s="16" t="s">
        <v>58</v>
      </c>
      <c r="F4714" s="10" t="str">
        <f t="array" ref="F4714">IFERROR(XLOOKUP(E4714,Operadores!A:A,Operadores!B:B))</f>
        <v>ESTMANX</v>
      </c>
      <c r="G4714" s="16" t="s">
        <v>17</v>
      </c>
      <c r="H4714" s="13">
        <v>19.79799</v>
      </c>
      <c r="I4714" s="18">
        <v>105.0</v>
      </c>
      <c r="J4714" s="15">
        <f t="shared" si="5"/>
        <v>2078.78895</v>
      </c>
      <c r="K4714" s="10" t="str">
        <f t="array" ref="K4714">IFERROR(XLOOKUP(G4714,'Tipo de Carga'!A:A,'Tipo de Carga'!B:B))</f>
        <v>Autoabasto</v>
      </c>
      <c r="L4714" s="10">
        <f t="shared" si="2"/>
        <v>7</v>
      </c>
      <c r="M4714" s="10">
        <f t="shared" si="3"/>
        <v>15</v>
      </c>
      <c r="N4714" s="10">
        <f t="shared" si="4"/>
        <v>2</v>
      </c>
      <c r="O4714" s="10" t="str">
        <f t="array" ref="O4714">IFERROR(XLOOKUP(G4714,'Tipo de Carga'!A:A,'Tipo de Carga'!C:C))</f>
        <v>Diesel</v>
      </c>
    </row>
    <row r="4715">
      <c r="A4715" s="16">
        <v>1866.0</v>
      </c>
      <c r="B4715" s="10" t="str">
        <f t="array" ref="B4715">IFERROR(XLOOKUP(A4715,'Asignacion Feb'!A:A,'Asignacion Feb'!C:C))</f>
        <v>Pilgrims Tepo</v>
      </c>
      <c r="C4715" s="10" t="str">
        <f t="array" ref="C4715">IFERROR(XLOOKUP(A4715,'Asignacion Feb'!A:A,'Asignacion Feb'!B:B))</f>
        <v>EC-02</v>
      </c>
      <c r="D4715" s="28">
        <v>45703.0</v>
      </c>
      <c r="E4715" s="16" t="s">
        <v>54</v>
      </c>
      <c r="F4715" s="10" t="str">
        <f t="array" ref="F4715">IFERROR(XLOOKUP(E4715,Operadores!A:A,Operadores!B:B))</f>
        <v>JORJON</v>
      </c>
      <c r="G4715" s="16" t="s">
        <v>17</v>
      </c>
      <c r="H4715" s="13">
        <v>19.79799</v>
      </c>
      <c r="I4715" s="18">
        <v>62.0</v>
      </c>
      <c r="J4715" s="15">
        <f t="shared" si="5"/>
        <v>1227.47538</v>
      </c>
      <c r="K4715" s="10" t="str">
        <f t="array" ref="K4715">IFERROR(XLOOKUP(G4715,'Tipo de Carga'!A:A,'Tipo de Carga'!B:B))</f>
        <v>Autoabasto</v>
      </c>
      <c r="L4715" s="10">
        <f t="shared" si="2"/>
        <v>7</v>
      </c>
      <c r="M4715" s="10">
        <f t="shared" si="3"/>
        <v>15</v>
      </c>
      <c r="N4715" s="10">
        <f t="shared" si="4"/>
        <v>2</v>
      </c>
      <c r="O4715" s="10" t="str">
        <f t="array" ref="O4715">IFERROR(XLOOKUP(G4715,'Tipo de Carga'!A:A,'Tipo de Carga'!C:C))</f>
        <v>Diesel</v>
      </c>
    </row>
    <row r="4716">
      <c r="A4716" s="16">
        <v>2091.0</v>
      </c>
      <c r="B4716" s="10" t="str">
        <f t="array" ref="B4716">IFERROR(XLOOKUP(A4716,'Asignacion Feb'!A:A,'Asignacion Feb'!C:C))</f>
        <v>Circuitos</v>
      </c>
      <c r="C4716" s="10" t="str">
        <f t="array" ref="C4716">IFERROR(XLOOKUP(A4716,'Asignacion Feb'!A:A,'Asignacion Feb'!B:B))</f>
        <v>EC-03</v>
      </c>
      <c r="D4716" s="28">
        <v>45703.0</v>
      </c>
      <c r="E4716" s="16" t="s">
        <v>49</v>
      </c>
      <c r="F4716" s="10" t="str">
        <f t="array" ref="F4716">IFERROR(XLOOKUP(E4716,Operadores!A:A,Operadores!B:B))</f>
        <v>ORTJES</v>
      </c>
      <c r="G4716" s="16" t="s">
        <v>17</v>
      </c>
      <c r="H4716" s="13">
        <v>19.79799</v>
      </c>
      <c r="I4716" s="18">
        <v>343.0</v>
      </c>
      <c r="J4716" s="15">
        <f t="shared" si="5"/>
        <v>6790.71057</v>
      </c>
      <c r="K4716" s="10" t="str">
        <f t="array" ref="K4716">IFERROR(XLOOKUP(G4716,'Tipo de Carga'!A:A,'Tipo de Carga'!B:B))</f>
        <v>Autoabasto</v>
      </c>
      <c r="L4716" s="10">
        <f t="shared" si="2"/>
        <v>7</v>
      </c>
      <c r="M4716" s="10">
        <f t="shared" si="3"/>
        <v>15</v>
      </c>
      <c r="N4716" s="10">
        <f t="shared" si="4"/>
        <v>2</v>
      </c>
      <c r="O4716" s="10" t="str">
        <f t="array" ref="O4716">IFERROR(XLOOKUP(G4716,'Tipo de Carga'!A:A,'Tipo de Carga'!C:C))</f>
        <v>Diesel</v>
      </c>
    </row>
    <row r="4717">
      <c r="A4717" s="16">
        <v>1941.0</v>
      </c>
      <c r="B4717" s="10" t="str">
        <f t="array" ref="B4717">IFERROR(XLOOKUP(A4717,'Asignacion Feb'!A:A,'Asignacion Feb'!C:C))</f>
        <v>Available EC-01</v>
      </c>
      <c r="C4717" s="10" t="str">
        <f t="array" ref="C4717">IFERROR(XLOOKUP(A4717,'Asignacion Feb'!A:A,'Asignacion Feb'!B:B))</f>
        <v>EC-01</v>
      </c>
      <c r="D4717" s="28">
        <v>45703.0</v>
      </c>
      <c r="E4717" s="16" t="s">
        <v>89</v>
      </c>
      <c r="F4717" s="10" t="str">
        <f t="array" ref="F4717">IFERROR(XLOOKUP(E4717,Operadores!A:A,Operadores!B:B))</f>
        <v>QUIULI</v>
      </c>
      <c r="G4717" s="16" t="s">
        <v>17</v>
      </c>
      <c r="H4717" s="13">
        <v>19.79799</v>
      </c>
      <c r="I4717" s="18">
        <v>333.0</v>
      </c>
      <c r="J4717" s="15">
        <f t="shared" si="5"/>
        <v>6592.73067</v>
      </c>
      <c r="K4717" s="10" t="str">
        <f t="array" ref="K4717">IFERROR(XLOOKUP(G4717,'Tipo de Carga'!A:A,'Tipo de Carga'!B:B))</f>
        <v>Autoabasto</v>
      </c>
      <c r="L4717" s="10">
        <f t="shared" si="2"/>
        <v>7</v>
      </c>
      <c r="M4717" s="10">
        <f t="shared" si="3"/>
        <v>15</v>
      </c>
      <c r="N4717" s="10">
        <f t="shared" si="4"/>
        <v>2</v>
      </c>
      <c r="O4717" s="10" t="str">
        <f t="array" ref="O4717">IFERROR(XLOOKUP(G4717,'Tipo de Carga'!A:A,'Tipo de Carga'!C:C))</f>
        <v>Diesel</v>
      </c>
    </row>
    <row r="4718">
      <c r="A4718" s="16">
        <v>2086.0</v>
      </c>
      <c r="B4718" s="10" t="str">
        <f t="array" ref="B4718">IFERROR(XLOOKUP(A4718,'Asignacion Feb'!A:A,'Asignacion Feb'!C:C))</f>
        <v>MeLi asignado SD</v>
      </c>
      <c r="C4718" s="10" t="str">
        <f t="array" ref="C4718">IFERROR(XLOOKUP(A4718,'Asignacion Feb'!A:A,'Asignacion Feb'!B:B))</f>
        <v>EC-05</v>
      </c>
      <c r="D4718" s="28">
        <v>45703.0</v>
      </c>
      <c r="E4718" s="16" t="s">
        <v>139</v>
      </c>
      <c r="F4718" s="10" t="str">
        <f t="array" ref="F4718">IFERROR(XLOOKUP(E4718,Operadores!A:A,Operadores!B:B))</f>
        <v>SOSERN</v>
      </c>
      <c r="G4718" s="16" t="s">
        <v>17</v>
      </c>
      <c r="H4718" s="13">
        <v>19.79799</v>
      </c>
      <c r="I4718" s="18">
        <v>241.0</v>
      </c>
      <c r="J4718" s="15">
        <f t="shared" si="5"/>
        <v>4771.31559</v>
      </c>
      <c r="K4718" s="10" t="str">
        <f t="array" ref="K4718">IFERROR(XLOOKUP(G4718,'Tipo de Carga'!A:A,'Tipo de Carga'!B:B))</f>
        <v>Autoabasto</v>
      </c>
      <c r="L4718" s="10">
        <f t="shared" si="2"/>
        <v>7</v>
      </c>
      <c r="M4718" s="10">
        <f t="shared" si="3"/>
        <v>15</v>
      </c>
      <c r="N4718" s="10">
        <f t="shared" si="4"/>
        <v>2</v>
      </c>
      <c r="O4718" s="10" t="str">
        <f t="array" ref="O4718">IFERROR(XLOOKUP(G4718,'Tipo de Carga'!A:A,'Tipo de Carga'!C:C))</f>
        <v>Diesel</v>
      </c>
    </row>
    <row r="4719">
      <c r="A4719" s="16">
        <v>1956.0</v>
      </c>
      <c r="B4719" s="10" t="str">
        <f t="array" ref="B4719">IFERROR(XLOOKUP(A4719,'Asignacion Feb'!A:A,'Asignacion Feb'!C:C))</f>
        <v>MeLi asignado SD</v>
      </c>
      <c r="C4719" s="10" t="str">
        <f t="array" ref="C4719">IFERROR(XLOOKUP(A4719,'Asignacion Feb'!A:A,'Asignacion Feb'!B:B))</f>
        <v>EC-05</v>
      </c>
      <c r="D4719" s="28">
        <v>45703.0</v>
      </c>
      <c r="E4719" s="16" t="s">
        <v>38</v>
      </c>
      <c r="F4719" s="10" t="str">
        <f t="array" ref="F4719">IFERROR(XLOOKUP(E4719,Operadores!A:A,Operadores!B:B))</f>
        <v>BENMAX</v>
      </c>
      <c r="G4719" s="16" t="s">
        <v>17</v>
      </c>
      <c r="H4719" s="13">
        <v>19.79799</v>
      </c>
      <c r="I4719" s="18">
        <v>671.0</v>
      </c>
      <c r="J4719" s="15">
        <f t="shared" si="5"/>
        <v>13284.45129</v>
      </c>
      <c r="K4719" s="10" t="str">
        <f t="array" ref="K4719">IFERROR(XLOOKUP(G4719,'Tipo de Carga'!A:A,'Tipo de Carga'!B:B))</f>
        <v>Autoabasto</v>
      </c>
      <c r="L4719" s="10">
        <f t="shared" si="2"/>
        <v>7</v>
      </c>
      <c r="M4719" s="10">
        <f t="shared" si="3"/>
        <v>15</v>
      </c>
      <c r="N4719" s="10">
        <f t="shared" si="4"/>
        <v>2</v>
      </c>
      <c r="O4719" s="10" t="str">
        <f t="array" ref="O4719">IFERROR(XLOOKUP(G4719,'Tipo de Carga'!A:A,'Tipo de Carga'!C:C))</f>
        <v>Diesel</v>
      </c>
    </row>
    <row r="4720">
      <c r="A4720" s="16">
        <v>1935.0</v>
      </c>
      <c r="B4720" s="10" t="str">
        <f t="array" ref="B4720">IFERROR(XLOOKUP(A4720,'Asignacion Feb'!A:A,'Asignacion Feb'!C:C))</f>
        <v>Patieros sucursal</v>
      </c>
      <c r="C4720" s="10" t="str">
        <f t="array" ref="C4720">IFERROR(XLOOKUP(A4720,'Asignacion Feb'!A:A,'Asignacion Feb'!B:B))</f>
        <v>EC-03</v>
      </c>
      <c r="D4720" s="28">
        <v>45703.0</v>
      </c>
      <c r="E4720" s="16" t="s">
        <v>130</v>
      </c>
      <c r="F4720" s="10" t="str">
        <f t="array" ref="F4720">IFERROR(XLOOKUP(E4720,Operadores!A:A,Operadores!B:B))</f>
        <v>RODMA</v>
      </c>
      <c r="G4720" s="16" t="s">
        <v>17</v>
      </c>
      <c r="H4720" s="13">
        <v>19.79799</v>
      </c>
      <c r="I4720" s="18">
        <v>331.0</v>
      </c>
      <c r="J4720" s="15">
        <f t="shared" si="5"/>
        <v>6553.13469</v>
      </c>
      <c r="K4720" s="10" t="str">
        <f t="array" ref="K4720">IFERROR(XLOOKUP(G4720,'Tipo de Carga'!A:A,'Tipo de Carga'!B:B))</f>
        <v>Autoabasto</v>
      </c>
      <c r="L4720" s="10">
        <f t="shared" si="2"/>
        <v>7</v>
      </c>
      <c r="M4720" s="10">
        <f t="shared" si="3"/>
        <v>15</v>
      </c>
      <c r="N4720" s="10">
        <f t="shared" si="4"/>
        <v>2</v>
      </c>
      <c r="O4720" s="10" t="str">
        <f t="array" ref="O4720">IFERROR(XLOOKUP(G4720,'Tipo de Carga'!A:A,'Tipo de Carga'!C:C))</f>
        <v>Diesel</v>
      </c>
    </row>
    <row r="4721">
      <c r="A4721" s="16">
        <v>1757.0</v>
      </c>
      <c r="B4721" s="10" t="str">
        <f t="array" ref="B4721">IFERROR(XLOOKUP(A4721,'Asignacion Feb'!A:A,'Asignacion Feb'!C:C))</f>
        <v>Pilgrims Tepo</v>
      </c>
      <c r="C4721" s="10" t="str">
        <f t="array" ref="C4721">IFERROR(XLOOKUP(A4721,'Asignacion Feb'!A:A,'Asignacion Feb'!B:B))</f>
        <v>EC-02</v>
      </c>
      <c r="D4721" s="28">
        <v>45703.0</v>
      </c>
      <c r="E4721" s="16" t="s">
        <v>267</v>
      </c>
      <c r="F4721" s="10" t="str">
        <f t="array" ref="F4721">IFERROR(XLOOKUP(E4721,Operadores!A:A,Operadores!B:B))</f>
        <v>RAMJOS</v>
      </c>
      <c r="G4721" s="16" t="s">
        <v>17</v>
      </c>
      <c r="H4721" s="13">
        <v>19.79799</v>
      </c>
      <c r="I4721" s="18">
        <v>262.0</v>
      </c>
      <c r="J4721" s="15">
        <f t="shared" si="5"/>
        <v>5187.07338</v>
      </c>
      <c r="K4721" s="10" t="str">
        <f t="array" ref="K4721">IFERROR(XLOOKUP(G4721,'Tipo de Carga'!A:A,'Tipo de Carga'!B:B))</f>
        <v>Autoabasto</v>
      </c>
      <c r="L4721" s="10">
        <f t="shared" si="2"/>
        <v>7</v>
      </c>
      <c r="M4721" s="10">
        <f t="shared" si="3"/>
        <v>15</v>
      </c>
      <c r="N4721" s="10">
        <f t="shared" si="4"/>
        <v>2</v>
      </c>
      <c r="O4721" s="10" t="str">
        <f t="array" ref="O4721">IFERROR(XLOOKUP(G4721,'Tipo de Carga'!A:A,'Tipo de Carga'!C:C))</f>
        <v>Diesel</v>
      </c>
    </row>
    <row r="4722">
      <c r="A4722" s="16">
        <v>2023.0</v>
      </c>
      <c r="B4722" s="10" t="str">
        <f t="array" ref="B4722">IFERROR(XLOOKUP(A4722,'Asignacion Feb'!A:A,'Asignacion Feb'!C:C))</f>
        <v>MeLi Asignado TD</v>
      </c>
      <c r="C4722" s="10" t="str">
        <f t="array" ref="C4722">IFERROR(XLOOKUP(A4722,'Asignacion Feb'!A:A,'Asignacion Feb'!B:B))</f>
        <v>EC-05</v>
      </c>
      <c r="D4722" s="28">
        <v>45703.0</v>
      </c>
      <c r="E4722" s="16" t="s">
        <v>126</v>
      </c>
      <c r="F4722" s="10" t="str">
        <f t="array" ref="F4722">IFERROR(XLOOKUP(E4722,Operadores!A:A,Operadores!B:B))</f>
        <v>ESCSAU</v>
      </c>
      <c r="G4722" s="16" t="s">
        <v>17</v>
      </c>
      <c r="H4722" s="13">
        <v>19.79799</v>
      </c>
      <c r="I4722" s="18">
        <v>581.0</v>
      </c>
      <c r="J4722" s="15">
        <f t="shared" si="5"/>
        <v>11502.63219</v>
      </c>
      <c r="K4722" s="10" t="str">
        <f t="array" ref="K4722">IFERROR(XLOOKUP(G4722,'Tipo de Carga'!A:A,'Tipo de Carga'!B:B))</f>
        <v>Autoabasto</v>
      </c>
      <c r="L4722" s="10">
        <f t="shared" si="2"/>
        <v>7</v>
      </c>
      <c r="M4722" s="10">
        <f t="shared" si="3"/>
        <v>15</v>
      </c>
      <c r="N4722" s="10">
        <f t="shared" si="4"/>
        <v>2</v>
      </c>
      <c r="O4722" s="10" t="str">
        <f t="array" ref="O4722">IFERROR(XLOOKUP(G4722,'Tipo de Carga'!A:A,'Tipo de Carga'!C:C))</f>
        <v>Diesel</v>
      </c>
    </row>
    <row r="4723">
      <c r="A4723" s="16">
        <v>1978.0</v>
      </c>
      <c r="B4723" s="10" t="str">
        <f t="array" ref="B4723">IFERROR(XLOOKUP(A4723,'Asignacion Feb'!A:A,'Asignacion Feb'!C:C))</f>
        <v>MeLi asignado SD</v>
      </c>
      <c r="C4723" s="10" t="str">
        <f t="array" ref="C4723">IFERROR(XLOOKUP(A4723,'Asignacion Feb'!A:A,'Asignacion Feb'!B:B))</f>
        <v>EC-05</v>
      </c>
      <c r="D4723" s="28">
        <v>45703.0</v>
      </c>
      <c r="E4723" s="16" t="s">
        <v>53</v>
      </c>
      <c r="F4723" s="10" t="str">
        <f t="array" ref="F4723">IFERROR(XLOOKUP(E4723,Operadores!A:A,Operadores!B:B))</f>
        <v>CHAJUA</v>
      </c>
      <c r="G4723" s="16" t="s">
        <v>17</v>
      </c>
      <c r="H4723" s="13">
        <v>19.79799</v>
      </c>
      <c r="I4723" s="18">
        <v>384.0</v>
      </c>
      <c r="J4723" s="15">
        <f t="shared" si="5"/>
        <v>7602.42816</v>
      </c>
      <c r="K4723" s="10" t="str">
        <f t="array" ref="K4723">IFERROR(XLOOKUP(G4723,'Tipo de Carga'!A:A,'Tipo de Carga'!B:B))</f>
        <v>Autoabasto</v>
      </c>
      <c r="L4723" s="10">
        <f t="shared" si="2"/>
        <v>7</v>
      </c>
      <c r="M4723" s="10">
        <f t="shared" si="3"/>
        <v>15</v>
      </c>
      <c r="N4723" s="10">
        <f t="shared" si="4"/>
        <v>2</v>
      </c>
      <c r="O4723" s="10" t="str">
        <f t="array" ref="O4723">IFERROR(XLOOKUP(G4723,'Tipo de Carga'!A:A,'Tipo de Carga'!C:C))</f>
        <v>Diesel</v>
      </c>
    </row>
    <row r="4724">
      <c r="A4724" s="16">
        <v>1875.0</v>
      </c>
      <c r="B4724" s="10" t="str">
        <f t="array" ref="B4724">IFERROR(XLOOKUP(A4724,'Asignacion Feb'!A:A,'Asignacion Feb'!C:C))</f>
        <v>Circuitos</v>
      </c>
      <c r="C4724" s="10" t="str">
        <f t="array" ref="C4724">IFERROR(XLOOKUP(A4724,'Asignacion Feb'!A:A,'Asignacion Feb'!B:B))</f>
        <v>EC-03</v>
      </c>
      <c r="D4724" s="28">
        <v>45703.0</v>
      </c>
      <c r="E4724" s="16" t="s">
        <v>47</v>
      </c>
      <c r="F4724" s="10" t="str">
        <f t="array" ref="F4724">IFERROR(XLOOKUP(E4724,Operadores!A:A,Operadores!B:B))</f>
        <v>CARJOR</v>
      </c>
      <c r="G4724" s="16" t="s">
        <v>17</v>
      </c>
      <c r="H4724" s="13">
        <v>19.79799</v>
      </c>
      <c r="I4724" s="18">
        <v>511.0</v>
      </c>
      <c r="J4724" s="15">
        <f t="shared" si="5"/>
        <v>10116.77289</v>
      </c>
      <c r="K4724" s="10" t="str">
        <f t="array" ref="K4724">IFERROR(XLOOKUP(G4724,'Tipo de Carga'!A:A,'Tipo de Carga'!B:B))</f>
        <v>Autoabasto</v>
      </c>
      <c r="L4724" s="10">
        <f t="shared" si="2"/>
        <v>7</v>
      </c>
      <c r="M4724" s="10">
        <f t="shared" si="3"/>
        <v>15</v>
      </c>
      <c r="N4724" s="10">
        <f t="shared" si="4"/>
        <v>2</v>
      </c>
      <c r="O4724" s="10" t="str">
        <f t="array" ref="O4724">IFERROR(XLOOKUP(G4724,'Tipo de Carga'!A:A,'Tipo de Carga'!C:C))</f>
        <v>Diesel</v>
      </c>
    </row>
    <row r="4725">
      <c r="A4725" s="16">
        <v>1751.0</v>
      </c>
      <c r="B4725" s="10" t="str">
        <f t="array" ref="B4725">IFERROR(XLOOKUP(A4725,'Asignacion Feb'!A:A,'Asignacion Feb'!C:C))</f>
        <v>Liverpool Local</v>
      </c>
      <c r="C4725" s="10" t="str">
        <f t="array" ref="C4725">IFERROR(XLOOKUP(A4725,'Asignacion Feb'!A:A,'Asignacion Feb'!B:B))</f>
        <v>EC-01</v>
      </c>
      <c r="D4725" s="28">
        <v>45703.0</v>
      </c>
      <c r="E4725" s="16" t="s">
        <v>328</v>
      </c>
      <c r="F4725" s="10" t="str">
        <f t="array" ref="F4725">IFERROR(XLOOKUP(E4725,Operadores!A:A,Operadores!B:B))</f>
        <v>GARLO</v>
      </c>
      <c r="G4725" s="16" t="s">
        <v>17</v>
      </c>
      <c r="H4725" s="13">
        <v>19.79799</v>
      </c>
      <c r="I4725" s="18">
        <v>466.0</v>
      </c>
      <c r="J4725" s="15">
        <f t="shared" si="5"/>
        <v>9225.86334</v>
      </c>
      <c r="K4725" s="10" t="str">
        <f t="array" ref="K4725">IFERROR(XLOOKUP(G4725,'Tipo de Carga'!A:A,'Tipo de Carga'!B:B))</f>
        <v>Autoabasto</v>
      </c>
      <c r="L4725" s="10">
        <f t="shared" si="2"/>
        <v>7</v>
      </c>
      <c r="M4725" s="10">
        <f t="shared" si="3"/>
        <v>15</v>
      </c>
      <c r="N4725" s="10">
        <f t="shared" si="4"/>
        <v>2</v>
      </c>
      <c r="O4725" s="10" t="str">
        <f t="array" ref="O4725">IFERROR(XLOOKUP(G4725,'Tipo de Carga'!A:A,'Tipo de Carga'!C:C))</f>
        <v>Diesel</v>
      </c>
    </row>
    <row r="4726">
      <c r="A4726" s="16">
        <v>1892.0</v>
      </c>
      <c r="B4726" s="10" t="str">
        <f t="array" ref="B4726">IFERROR(XLOOKUP(A4726,'Asignacion Feb'!A:A,'Asignacion Feb'!C:C))</f>
        <v>Full Liver</v>
      </c>
      <c r="C4726" s="10" t="str">
        <f t="array" ref="C4726">IFERROR(XLOOKUP(A4726,'Asignacion Feb'!A:A,'Asignacion Feb'!B:B))</f>
        <v>EC-01</v>
      </c>
      <c r="D4726" s="28">
        <v>45703.0</v>
      </c>
      <c r="E4726" s="16" t="s">
        <v>73</v>
      </c>
      <c r="F4726" s="10" t="str">
        <f t="array" ref="F4726">IFERROR(XLOOKUP(E4726,Operadores!A:A,Operadores!B:B))</f>
        <v>CALVI</v>
      </c>
      <c r="G4726" s="16" t="s">
        <v>17</v>
      </c>
      <c r="H4726" s="13">
        <v>19.79799</v>
      </c>
      <c r="I4726" s="18">
        <v>858.0</v>
      </c>
      <c r="J4726" s="15">
        <f t="shared" si="5"/>
        <v>16986.67542</v>
      </c>
      <c r="K4726" s="10" t="str">
        <f t="array" ref="K4726">IFERROR(XLOOKUP(G4726,'Tipo de Carga'!A:A,'Tipo de Carga'!B:B))</f>
        <v>Autoabasto</v>
      </c>
      <c r="L4726" s="10">
        <f t="shared" si="2"/>
        <v>7</v>
      </c>
      <c r="M4726" s="10">
        <f t="shared" si="3"/>
        <v>15</v>
      </c>
      <c r="N4726" s="10">
        <f t="shared" si="4"/>
        <v>2</v>
      </c>
      <c r="O4726" s="10" t="str">
        <f t="array" ref="O4726">IFERROR(XLOOKUP(G4726,'Tipo de Carga'!A:A,'Tipo de Carga'!C:C))</f>
        <v>Diesel</v>
      </c>
    </row>
    <row r="4727">
      <c r="A4727" s="16">
        <v>1823.0</v>
      </c>
      <c r="B4727" s="10" t="str">
        <f t="array" ref="B4727">IFERROR(XLOOKUP(A4727,'Asignacion Feb'!A:A,'Asignacion Feb'!C:C))</f>
        <v>Liverpool Local</v>
      </c>
      <c r="C4727" s="10" t="str">
        <f t="array" ref="C4727">IFERROR(XLOOKUP(A4727,'Asignacion Feb'!A:A,'Asignacion Feb'!B:B))</f>
        <v>EC-01</v>
      </c>
      <c r="D4727" s="28">
        <v>45703.0</v>
      </c>
      <c r="E4727" s="16" t="s">
        <v>307</v>
      </c>
      <c r="F4727" s="10" t="str">
        <f t="array" ref="F4727">IFERROR(XLOOKUP(E4727,Operadores!A:A,Operadores!B:B))</f>
        <v>SANLUI01</v>
      </c>
      <c r="G4727" s="16" t="s">
        <v>17</v>
      </c>
      <c r="H4727" s="13">
        <v>19.79799</v>
      </c>
      <c r="I4727" s="18">
        <v>733.0</v>
      </c>
      <c r="J4727" s="15">
        <f t="shared" si="5"/>
        <v>14511.92667</v>
      </c>
      <c r="K4727" s="10" t="str">
        <f t="array" ref="K4727">IFERROR(XLOOKUP(G4727,'Tipo de Carga'!A:A,'Tipo de Carga'!B:B))</f>
        <v>Autoabasto</v>
      </c>
      <c r="L4727" s="10">
        <f t="shared" si="2"/>
        <v>7</v>
      </c>
      <c r="M4727" s="10">
        <f t="shared" si="3"/>
        <v>15</v>
      </c>
      <c r="N4727" s="10">
        <f t="shared" si="4"/>
        <v>2</v>
      </c>
      <c r="O4727" s="10" t="str">
        <f t="array" ref="O4727">IFERROR(XLOOKUP(G4727,'Tipo de Carga'!A:A,'Tipo de Carga'!C:C))</f>
        <v>Diesel</v>
      </c>
    </row>
    <row r="4728">
      <c r="A4728" s="16">
        <v>1902.0</v>
      </c>
      <c r="B4728" s="10" t="str">
        <f t="array" ref="B4728">IFERROR(XLOOKUP(A4728,'Asignacion Feb'!A:A,'Asignacion Feb'!C:C))</f>
        <v>Pipas</v>
      </c>
      <c r="C4728" s="10" t="str">
        <f t="array" ref="C4728">IFERROR(XLOOKUP(A4728,'Asignacion Feb'!A:A,'Asignacion Feb'!B:B))</f>
        <v>EC-02</v>
      </c>
      <c r="D4728" s="28">
        <v>45703.0</v>
      </c>
      <c r="E4728" s="16" t="s">
        <v>319</v>
      </c>
      <c r="F4728" s="10" t="str">
        <f t="array" ref="F4728">IFERROR(XLOOKUP(E4728,Operadores!A:A,Operadores!B:B))</f>
        <v>GONAA</v>
      </c>
      <c r="G4728" s="16" t="s">
        <v>17</v>
      </c>
      <c r="H4728" s="13">
        <v>19.79799</v>
      </c>
      <c r="I4728" s="18">
        <v>392.0</v>
      </c>
      <c r="J4728" s="15">
        <f t="shared" si="5"/>
        <v>7760.81208</v>
      </c>
      <c r="K4728" s="10" t="str">
        <f t="array" ref="K4728">IFERROR(XLOOKUP(G4728,'Tipo de Carga'!A:A,'Tipo de Carga'!B:B))</f>
        <v>Autoabasto</v>
      </c>
      <c r="L4728" s="10">
        <f t="shared" si="2"/>
        <v>7</v>
      </c>
      <c r="M4728" s="10">
        <f t="shared" si="3"/>
        <v>15</v>
      </c>
      <c r="N4728" s="10">
        <f t="shared" si="4"/>
        <v>2</v>
      </c>
      <c r="O4728" s="10" t="str">
        <f t="array" ref="O4728">IFERROR(XLOOKUP(G4728,'Tipo de Carga'!A:A,'Tipo de Carga'!C:C))</f>
        <v>Diesel</v>
      </c>
    </row>
    <row r="4729">
      <c r="A4729" s="16">
        <v>2093.0</v>
      </c>
      <c r="B4729" s="10" t="str">
        <f t="array" ref="B4729">IFERROR(XLOOKUP(A4729,'Asignacion Feb'!A:A,'Asignacion Feb'!C:C))</f>
        <v>MeLi asignado SD</v>
      </c>
      <c r="C4729" s="10" t="str">
        <f t="array" ref="C4729">IFERROR(XLOOKUP(A4729,'Asignacion Feb'!A:A,'Asignacion Feb'!B:B))</f>
        <v>EC-05</v>
      </c>
      <c r="D4729" s="28">
        <v>45703.0</v>
      </c>
      <c r="E4729" s="16" t="s">
        <v>142</v>
      </c>
      <c r="F4729" s="10" t="str">
        <f t="array" ref="F4729">IFERROR(XLOOKUP(E4729,Operadores!A:A,Operadores!B:B))</f>
        <v>GARLUI</v>
      </c>
      <c r="G4729" s="16" t="s">
        <v>17</v>
      </c>
      <c r="H4729" s="13">
        <v>19.79799</v>
      </c>
      <c r="I4729" s="18">
        <v>410.0</v>
      </c>
      <c r="J4729" s="15">
        <f t="shared" si="5"/>
        <v>8117.1759</v>
      </c>
      <c r="K4729" s="10" t="str">
        <f t="array" ref="K4729">IFERROR(XLOOKUP(G4729,'Tipo de Carga'!A:A,'Tipo de Carga'!B:B))</f>
        <v>Autoabasto</v>
      </c>
      <c r="L4729" s="10">
        <f t="shared" si="2"/>
        <v>7</v>
      </c>
      <c r="M4729" s="10">
        <f t="shared" si="3"/>
        <v>15</v>
      </c>
      <c r="N4729" s="10">
        <f t="shared" si="4"/>
        <v>2</v>
      </c>
      <c r="O4729" s="10" t="str">
        <f t="array" ref="O4729">IFERROR(XLOOKUP(G4729,'Tipo de Carga'!A:A,'Tipo de Carga'!C:C))</f>
        <v>Diesel</v>
      </c>
    </row>
    <row r="4730">
      <c r="A4730" s="16">
        <v>2010.0</v>
      </c>
      <c r="B4730" s="10" t="str">
        <f t="array" ref="B4730">IFERROR(XLOOKUP(A4730,'Asignacion Feb'!A:A,'Asignacion Feb'!C:C))</f>
        <v>MeLi asignado SD</v>
      </c>
      <c r="C4730" s="10" t="str">
        <f t="array" ref="C4730">IFERROR(XLOOKUP(A4730,'Asignacion Feb'!A:A,'Asignacion Feb'!B:B))</f>
        <v>EC-05</v>
      </c>
      <c r="D4730" s="28">
        <v>45703.0</v>
      </c>
      <c r="E4730" s="16" t="s">
        <v>175</v>
      </c>
      <c r="F4730" s="10" t="str">
        <f t="array" ref="F4730">IFERROR(XLOOKUP(E4730,Operadores!A:A,Operadores!B:B))</f>
        <v>CHAJE</v>
      </c>
      <c r="G4730" s="16" t="s">
        <v>17</v>
      </c>
      <c r="H4730" s="13">
        <v>19.79799</v>
      </c>
      <c r="I4730" s="18">
        <v>300.0</v>
      </c>
      <c r="J4730" s="15">
        <f t="shared" si="5"/>
        <v>5939.397</v>
      </c>
      <c r="K4730" s="10" t="str">
        <f t="array" ref="K4730">IFERROR(XLOOKUP(G4730,'Tipo de Carga'!A:A,'Tipo de Carga'!B:B))</f>
        <v>Autoabasto</v>
      </c>
      <c r="L4730" s="10">
        <f t="shared" si="2"/>
        <v>7</v>
      </c>
      <c r="M4730" s="10">
        <f t="shared" si="3"/>
        <v>15</v>
      </c>
      <c r="N4730" s="10">
        <f t="shared" si="4"/>
        <v>2</v>
      </c>
      <c r="O4730" s="10" t="str">
        <f t="array" ref="O4730">IFERROR(XLOOKUP(G4730,'Tipo de Carga'!A:A,'Tipo de Carga'!C:C))</f>
        <v>Diesel</v>
      </c>
    </row>
    <row r="4731">
      <c r="A4731" s="16">
        <v>2043.0</v>
      </c>
      <c r="B4731" s="10" t="str">
        <f t="array" ref="B4731">IFERROR(XLOOKUP(A4731,'Asignacion Feb'!A:A,'Asignacion Feb'!C:C))</f>
        <v>Liverpool Local</v>
      </c>
      <c r="C4731" s="10" t="str">
        <f t="array" ref="C4731">IFERROR(XLOOKUP(A4731,'Asignacion Feb'!A:A,'Asignacion Feb'!B:B))</f>
        <v>EC-01</v>
      </c>
      <c r="D4731" s="28">
        <v>45703.0</v>
      </c>
      <c r="E4731" s="16" t="s">
        <v>69</v>
      </c>
      <c r="F4731" s="10" t="str">
        <f t="array" ref="F4731">IFERROR(XLOOKUP(E4731,Operadores!A:A,Operadores!B:B))</f>
        <v>GONAL01</v>
      </c>
      <c r="G4731" s="16" t="s">
        <v>17</v>
      </c>
      <c r="H4731" s="13">
        <v>19.79799</v>
      </c>
      <c r="I4731" s="18">
        <v>106.0</v>
      </c>
      <c r="J4731" s="15">
        <f t="shared" si="5"/>
        <v>2098.58694</v>
      </c>
      <c r="K4731" s="10" t="str">
        <f t="array" ref="K4731">IFERROR(XLOOKUP(G4731,'Tipo de Carga'!A:A,'Tipo de Carga'!B:B))</f>
        <v>Autoabasto</v>
      </c>
      <c r="L4731" s="10">
        <f t="shared" si="2"/>
        <v>7</v>
      </c>
      <c r="M4731" s="10">
        <f t="shared" si="3"/>
        <v>15</v>
      </c>
      <c r="N4731" s="10">
        <f t="shared" si="4"/>
        <v>2</v>
      </c>
      <c r="O4731" s="10" t="str">
        <f t="array" ref="O4731">IFERROR(XLOOKUP(G4731,'Tipo de Carga'!A:A,'Tipo de Carga'!C:C))</f>
        <v>Diesel</v>
      </c>
    </row>
    <row r="4732">
      <c r="A4732" s="16">
        <v>1899.0</v>
      </c>
      <c r="B4732" s="10" t="str">
        <f t="array" ref="B4732">IFERROR(XLOOKUP(A4732,'Asignacion Feb'!A:A,'Asignacion Feb'!C:C))</f>
        <v>Full Liver</v>
      </c>
      <c r="C4732" s="10" t="str">
        <f t="array" ref="C4732">IFERROR(XLOOKUP(A4732,'Asignacion Feb'!A:A,'Asignacion Feb'!B:B))</f>
        <v>EC-01</v>
      </c>
      <c r="D4732" s="28">
        <v>45703.0</v>
      </c>
      <c r="E4732" s="16" t="s">
        <v>324</v>
      </c>
      <c r="F4732" s="10" t="str">
        <f t="array" ref="F4732">IFERROR(XLOOKUP(E4732,Operadores!A:A,Operadores!B:B))</f>
        <v>VEROD</v>
      </c>
      <c r="G4732" s="16" t="s">
        <v>17</v>
      </c>
      <c r="H4732" s="13">
        <v>19.79799</v>
      </c>
      <c r="I4732" s="18">
        <v>281.0</v>
      </c>
      <c r="J4732" s="15">
        <f t="shared" si="5"/>
        <v>5563.23519</v>
      </c>
      <c r="K4732" s="10" t="str">
        <f t="array" ref="K4732">IFERROR(XLOOKUP(G4732,'Tipo de Carga'!A:A,'Tipo de Carga'!B:B))</f>
        <v>Autoabasto</v>
      </c>
      <c r="L4732" s="10">
        <f t="shared" si="2"/>
        <v>7</v>
      </c>
      <c r="M4732" s="10">
        <f t="shared" si="3"/>
        <v>15</v>
      </c>
      <c r="N4732" s="10">
        <f t="shared" si="4"/>
        <v>2</v>
      </c>
      <c r="O4732" s="10" t="str">
        <f t="array" ref="O4732">IFERROR(XLOOKUP(G4732,'Tipo de Carga'!A:A,'Tipo de Carga'!C:C))</f>
        <v>Diesel</v>
      </c>
    </row>
    <row r="4733">
      <c r="A4733" s="16">
        <v>1898.0</v>
      </c>
      <c r="B4733" s="10" t="str">
        <f t="array" ref="B4733">IFERROR(XLOOKUP(A4733,'Asignacion Feb'!A:A,'Asignacion Feb'!C:C))</f>
        <v>Full Liver</v>
      </c>
      <c r="C4733" s="10" t="str">
        <f t="array" ref="C4733">IFERROR(XLOOKUP(A4733,'Asignacion Feb'!A:A,'Asignacion Feb'!B:B))</f>
        <v>EC-01</v>
      </c>
      <c r="D4733" s="28">
        <v>45703.0</v>
      </c>
      <c r="E4733" s="16" t="s">
        <v>182</v>
      </c>
      <c r="F4733" s="10" t="str">
        <f t="array" ref="F4733">IFERROR(XLOOKUP(E4733,Operadores!A:A,Operadores!B:B))</f>
        <v>CASMA</v>
      </c>
      <c r="G4733" s="16" t="s">
        <v>17</v>
      </c>
      <c r="H4733" s="13">
        <v>19.79799</v>
      </c>
      <c r="I4733" s="18">
        <v>808.0</v>
      </c>
      <c r="J4733" s="15">
        <f t="shared" si="5"/>
        <v>15996.77592</v>
      </c>
      <c r="K4733" s="10" t="str">
        <f t="array" ref="K4733">IFERROR(XLOOKUP(G4733,'Tipo de Carga'!A:A,'Tipo de Carga'!B:B))</f>
        <v>Autoabasto</v>
      </c>
      <c r="L4733" s="10">
        <f t="shared" si="2"/>
        <v>7</v>
      </c>
      <c r="M4733" s="10">
        <f t="shared" si="3"/>
        <v>15</v>
      </c>
      <c r="N4733" s="10">
        <f t="shared" si="4"/>
        <v>2</v>
      </c>
      <c r="O4733" s="10" t="str">
        <f t="array" ref="O4733">IFERROR(XLOOKUP(G4733,'Tipo de Carga'!A:A,'Tipo de Carga'!C:C))</f>
        <v>Diesel</v>
      </c>
    </row>
    <row r="4734">
      <c r="A4734" s="16">
        <v>2035.0</v>
      </c>
      <c r="B4734" s="10" t="str">
        <f t="array" ref="B4734">IFERROR(XLOOKUP(A4734,'Asignacion Feb'!A:A,'Asignacion Feb'!C:C))</f>
        <v>Liverpool Local</v>
      </c>
      <c r="C4734" s="10" t="str">
        <f t="array" ref="C4734">IFERROR(XLOOKUP(A4734,'Asignacion Feb'!A:A,'Asignacion Feb'!B:B))</f>
        <v>EC-01</v>
      </c>
      <c r="D4734" s="28">
        <v>45703.0</v>
      </c>
      <c r="E4734" s="16" t="s">
        <v>66</v>
      </c>
      <c r="F4734" s="10" t="str">
        <f t="array" ref="F4734">IFERROR(XLOOKUP(E4734,Operadores!A:A,Operadores!B:B))</f>
        <v>LOPALF</v>
      </c>
      <c r="G4734" s="16" t="s">
        <v>17</v>
      </c>
      <c r="H4734" s="13">
        <v>19.79799</v>
      </c>
      <c r="I4734" s="18">
        <v>111.0</v>
      </c>
      <c r="J4734" s="15">
        <f t="shared" si="5"/>
        <v>2197.57689</v>
      </c>
      <c r="K4734" s="10" t="str">
        <f t="array" ref="K4734">IFERROR(XLOOKUP(G4734,'Tipo de Carga'!A:A,'Tipo de Carga'!B:B))</f>
        <v>Autoabasto</v>
      </c>
      <c r="L4734" s="10">
        <f t="shared" si="2"/>
        <v>7</v>
      </c>
      <c r="M4734" s="10">
        <f t="shared" si="3"/>
        <v>15</v>
      </c>
      <c r="N4734" s="10">
        <f t="shared" si="4"/>
        <v>2</v>
      </c>
      <c r="O4734" s="10" t="str">
        <f t="array" ref="O4734">IFERROR(XLOOKUP(G4734,'Tipo de Carga'!A:A,'Tipo de Carga'!C:C))</f>
        <v>Diesel</v>
      </c>
    </row>
    <row r="4735">
      <c r="A4735" s="16">
        <v>1997.0</v>
      </c>
      <c r="B4735" s="10" t="str">
        <f t="array" ref="B4735">IFERROR(XLOOKUP(A4735,'Asignacion Feb'!A:A,'Asignacion Feb'!C:C))</f>
        <v>MeLi Dedicado Merida</v>
      </c>
      <c r="C4735" s="10" t="str">
        <f t="array" ref="C4735">IFERROR(XLOOKUP(A4735,'Asignacion Feb'!A:A,'Asignacion Feb'!B:B))</f>
        <v>EC-05</v>
      </c>
      <c r="D4735" s="28">
        <v>45703.0</v>
      </c>
      <c r="E4735" s="16" t="s">
        <v>170</v>
      </c>
      <c r="F4735" s="10" t="str">
        <f t="array" ref="F4735">IFERROR(XLOOKUP(E4735,Operadores!A:A,Operadores!B:B))</f>
        <v>MARLEO</v>
      </c>
      <c r="G4735" s="16" t="s">
        <v>17</v>
      </c>
      <c r="H4735" s="13">
        <v>19.79799</v>
      </c>
      <c r="I4735" s="18">
        <v>289.0</v>
      </c>
      <c r="J4735" s="15">
        <f t="shared" si="5"/>
        <v>5721.61911</v>
      </c>
      <c r="K4735" s="10" t="str">
        <f t="array" ref="K4735">IFERROR(XLOOKUP(G4735,'Tipo de Carga'!A:A,'Tipo de Carga'!B:B))</f>
        <v>Autoabasto</v>
      </c>
      <c r="L4735" s="10">
        <f t="shared" si="2"/>
        <v>7</v>
      </c>
      <c r="M4735" s="10">
        <f t="shared" si="3"/>
        <v>15</v>
      </c>
      <c r="N4735" s="10">
        <f t="shared" si="4"/>
        <v>2</v>
      </c>
      <c r="O4735" s="10" t="str">
        <f t="array" ref="O4735">IFERROR(XLOOKUP(G4735,'Tipo de Carga'!A:A,'Tipo de Carga'!C:C))</f>
        <v>Diesel</v>
      </c>
    </row>
    <row r="4736">
      <c r="A4736" s="16">
        <v>2003.0</v>
      </c>
      <c r="B4736" s="10" t="str">
        <f t="array" ref="B4736">IFERROR(XLOOKUP(A4736,'Asignacion Feb'!A:A,'Asignacion Feb'!C:C))</f>
        <v>MeLi Dedicado TD</v>
      </c>
      <c r="C4736" s="10" t="str">
        <f t="array" ref="C4736">IFERROR(XLOOKUP(A4736,'Asignacion Feb'!A:A,'Asignacion Feb'!B:B))</f>
        <v>EC-05</v>
      </c>
      <c r="D4736" s="28">
        <v>45703.0</v>
      </c>
      <c r="E4736" s="16" t="s">
        <v>59</v>
      </c>
      <c r="F4736" s="10" t="str">
        <f t="array" ref="F4736">IFERROR(XLOOKUP(E4736,Operadores!A:A,Operadores!B:B))</f>
        <v>ESCJOR</v>
      </c>
      <c r="G4736" s="16" t="s">
        <v>17</v>
      </c>
      <c r="H4736" s="13">
        <v>19.7979899999999</v>
      </c>
      <c r="I4736" s="18">
        <v>482.0</v>
      </c>
      <c r="J4736" s="15">
        <f t="shared" si="5"/>
        <v>9542.63118</v>
      </c>
      <c r="K4736" s="10" t="str">
        <f t="array" ref="K4736">IFERROR(XLOOKUP(G4736,'Tipo de Carga'!A:A,'Tipo de Carga'!B:B))</f>
        <v>Autoabasto</v>
      </c>
      <c r="L4736" s="10">
        <f t="shared" si="2"/>
        <v>7</v>
      </c>
      <c r="M4736" s="10">
        <f t="shared" si="3"/>
        <v>15</v>
      </c>
      <c r="N4736" s="10">
        <f t="shared" si="4"/>
        <v>2</v>
      </c>
      <c r="O4736" s="10" t="str">
        <f t="array" ref="O4736">IFERROR(XLOOKUP(G4736,'Tipo de Carga'!A:A,'Tipo de Carga'!C:C))</f>
        <v>Diesel</v>
      </c>
    </row>
    <row r="4737">
      <c r="A4737" s="16">
        <v>2087.0</v>
      </c>
      <c r="B4737" s="10" t="str">
        <f t="array" ref="B4737">IFERROR(XLOOKUP(A4737,'Asignacion Feb'!A:A,'Asignacion Feb'!C:C))</f>
        <v>MeLi asignado SD</v>
      </c>
      <c r="C4737" s="10" t="str">
        <f t="array" ref="C4737">IFERROR(XLOOKUP(A4737,'Asignacion Feb'!A:A,'Asignacion Feb'!B:B))</f>
        <v>EC-05</v>
      </c>
      <c r="D4737" s="28">
        <v>45703.0</v>
      </c>
      <c r="E4737" s="16" t="s">
        <v>234</v>
      </c>
      <c r="F4737" s="10" t="str">
        <f t="array" ref="F4737">IFERROR(XLOOKUP(E4737,Operadores!A:A,Operadores!B:B))</f>
        <v>BARPED</v>
      </c>
      <c r="G4737" s="16" t="s">
        <v>17</v>
      </c>
      <c r="H4737" s="13">
        <v>19.7979899999999</v>
      </c>
      <c r="I4737" s="18">
        <v>455.0</v>
      </c>
      <c r="J4737" s="15">
        <f t="shared" si="5"/>
        <v>9008.08545</v>
      </c>
      <c r="K4737" s="10" t="str">
        <f t="array" ref="K4737">IFERROR(XLOOKUP(G4737,'Tipo de Carga'!A:A,'Tipo de Carga'!B:B))</f>
        <v>Autoabasto</v>
      </c>
      <c r="L4737" s="10">
        <f t="shared" si="2"/>
        <v>7</v>
      </c>
      <c r="M4737" s="10">
        <f t="shared" si="3"/>
        <v>15</v>
      </c>
      <c r="N4737" s="10">
        <f t="shared" si="4"/>
        <v>2</v>
      </c>
      <c r="O4737" s="10" t="str">
        <f t="array" ref="O4737">IFERROR(XLOOKUP(G4737,'Tipo de Carga'!A:A,'Tipo de Carga'!C:C))</f>
        <v>Diesel</v>
      </c>
    </row>
    <row r="4738">
      <c r="A4738" s="16">
        <v>1990.0</v>
      </c>
      <c r="B4738" s="10" t="str">
        <f t="array" ref="B4738">IFERROR(XLOOKUP(A4738,'Asignacion Feb'!A:A,'Asignacion Feb'!C:C))</f>
        <v>MeLi asignado SD</v>
      </c>
      <c r="C4738" s="10" t="str">
        <f t="array" ref="C4738">IFERROR(XLOOKUP(A4738,'Asignacion Feb'!A:A,'Asignacion Feb'!B:B))</f>
        <v>EC-05</v>
      </c>
      <c r="D4738" s="28">
        <v>45703.0</v>
      </c>
      <c r="E4738" s="16" t="s">
        <v>147</v>
      </c>
      <c r="F4738" s="10" t="str">
        <f t="array" ref="F4738">IFERROR(XLOOKUP(E4738,Operadores!A:A,Operadores!B:B))</f>
        <v>MARANG</v>
      </c>
      <c r="G4738" s="16" t="s">
        <v>17</v>
      </c>
      <c r="H4738" s="13">
        <v>19.7979899999999</v>
      </c>
      <c r="I4738" s="18">
        <v>295.0</v>
      </c>
      <c r="J4738" s="15">
        <f t="shared" si="5"/>
        <v>5840.40705</v>
      </c>
      <c r="K4738" s="10" t="str">
        <f t="array" ref="K4738">IFERROR(XLOOKUP(G4738,'Tipo de Carga'!A:A,'Tipo de Carga'!B:B))</f>
        <v>Autoabasto</v>
      </c>
      <c r="L4738" s="10">
        <f t="shared" si="2"/>
        <v>7</v>
      </c>
      <c r="M4738" s="10">
        <f t="shared" si="3"/>
        <v>15</v>
      </c>
      <c r="N4738" s="10">
        <f t="shared" si="4"/>
        <v>2</v>
      </c>
      <c r="O4738" s="10" t="str">
        <f t="array" ref="O4738">IFERROR(XLOOKUP(G4738,'Tipo de Carga'!A:A,'Tipo de Carga'!C:C))</f>
        <v>Diesel</v>
      </c>
    </row>
    <row r="4739">
      <c r="A4739" s="16">
        <v>1971.0</v>
      </c>
      <c r="B4739" s="10" t="str">
        <f t="array" ref="B4739">IFERROR(XLOOKUP(A4739,'Asignacion Feb'!A:A,'Asignacion Feb'!C:C))</f>
        <v>Sayer Sencillo</v>
      </c>
      <c r="C4739" s="10" t="str">
        <f t="array" ref="C4739">IFERROR(XLOOKUP(A4739,'Asignacion Feb'!A:A,'Asignacion Feb'!B:B))</f>
        <v>EC-04</v>
      </c>
      <c r="D4739" s="28">
        <v>45703.0</v>
      </c>
      <c r="E4739" s="16" t="s">
        <v>79</v>
      </c>
      <c r="F4739" s="10" t="str">
        <f t="array" ref="F4739">IFERROR(XLOOKUP(E4739,Operadores!A:A,Operadores!B:B))</f>
        <v>OLVOSX</v>
      </c>
      <c r="G4739" s="16" t="s">
        <v>77</v>
      </c>
      <c r="H4739" s="13">
        <v>19.63419</v>
      </c>
      <c r="I4739" s="18">
        <v>280.0</v>
      </c>
      <c r="J4739" s="15">
        <f t="shared" si="5"/>
        <v>5497.5732</v>
      </c>
      <c r="K4739" s="10" t="str">
        <f t="array" ref="K4739">IFERROR(XLOOKUP(G4739,'Tipo de Carga'!A:A,'Tipo de Carga'!B:B))</f>
        <v>Autoabasto</v>
      </c>
      <c r="L4739" s="10">
        <f t="shared" si="2"/>
        <v>7</v>
      </c>
      <c r="M4739" s="10">
        <f t="shared" si="3"/>
        <v>15</v>
      </c>
      <c r="N4739" s="10">
        <f t="shared" si="4"/>
        <v>2</v>
      </c>
      <c r="O4739" s="10" t="str">
        <f t="array" ref="O4739">IFERROR(XLOOKUP(G4739,'Tipo de Carga'!A:A,'Tipo de Carga'!C:C))</f>
        <v>Diesel</v>
      </c>
    </row>
    <row r="4740">
      <c r="A4740" s="16">
        <v>1938.0</v>
      </c>
      <c r="B4740" s="10" t="str">
        <f t="array" ref="B4740">IFERROR(XLOOKUP(A4740,'Asignacion Feb'!A:A,'Asignacion Feb'!C:C))</f>
        <v>Sayer Sencillo</v>
      </c>
      <c r="C4740" s="10" t="str">
        <f t="array" ref="C4740">IFERROR(XLOOKUP(A4740,'Asignacion Feb'!A:A,'Asignacion Feb'!B:B))</f>
        <v>EC-04</v>
      </c>
      <c r="D4740" s="28">
        <v>45703.0</v>
      </c>
      <c r="E4740" s="16" t="s">
        <v>256</v>
      </c>
      <c r="F4740" s="10" t="str">
        <f t="array" ref="F4740">IFERROR(XLOOKUP(E4740,Operadores!A:A,Operadores!B:B))</f>
        <v>SOSCA01</v>
      </c>
      <c r="G4740" s="16" t="s">
        <v>77</v>
      </c>
      <c r="H4740" s="13">
        <v>19.63419</v>
      </c>
      <c r="I4740" s="18">
        <v>252.0</v>
      </c>
      <c r="J4740" s="15">
        <f t="shared" si="5"/>
        <v>4947.81588</v>
      </c>
      <c r="K4740" s="10" t="str">
        <f t="array" ref="K4740">IFERROR(XLOOKUP(G4740,'Tipo de Carga'!A:A,'Tipo de Carga'!B:B))</f>
        <v>Autoabasto</v>
      </c>
      <c r="L4740" s="10">
        <f t="shared" si="2"/>
        <v>7</v>
      </c>
      <c r="M4740" s="10">
        <f t="shared" si="3"/>
        <v>15</v>
      </c>
      <c r="N4740" s="10">
        <f t="shared" si="4"/>
        <v>2</v>
      </c>
      <c r="O4740" s="10" t="str">
        <f t="array" ref="O4740">IFERROR(XLOOKUP(G4740,'Tipo de Carga'!A:A,'Tipo de Carga'!C:C))</f>
        <v>Diesel</v>
      </c>
    </row>
    <row r="4741">
      <c r="A4741" s="16">
        <v>1975.0</v>
      </c>
      <c r="B4741" s="10" t="str">
        <f t="array" ref="B4741">IFERROR(XLOOKUP(A4741,'Asignacion Feb'!A:A,'Asignacion Feb'!C:C))</f>
        <v>Sayer Sencillo</v>
      </c>
      <c r="C4741" s="10" t="str">
        <f t="array" ref="C4741">IFERROR(XLOOKUP(A4741,'Asignacion Feb'!A:A,'Asignacion Feb'!B:B))</f>
        <v>EC-04</v>
      </c>
      <c r="D4741" s="28">
        <v>45703.0</v>
      </c>
      <c r="E4741" s="16" t="s">
        <v>247</v>
      </c>
      <c r="F4741" s="10" t="str">
        <f t="array" ref="F4741">IFERROR(XLOOKUP(E4741,Operadores!A:A,Operadores!B:B))</f>
        <v>SANMAN</v>
      </c>
      <c r="G4741" s="16" t="s">
        <v>77</v>
      </c>
      <c r="H4741" s="13">
        <v>19.63419</v>
      </c>
      <c r="I4741" s="18">
        <v>915.0</v>
      </c>
      <c r="J4741" s="15">
        <f t="shared" si="5"/>
        <v>17965.28385</v>
      </c>
      <c r="K4741" s="10" t="str">
        <f t="array" ref="K4741">IFERROR(XLOOKUP(G4741,'Tipo de Carga'!A:A,'Tipo de Carga'!B:B))</f>
        <v>Autoabasto</v>
      </c>
      <c r="L4741" s="10">
        <f t="shared" si="2"/>
        <v>7</v>
      </c>
      <c r="M4741" s="10">
        <f t="shared" si="3"/>
        <v>15</v>
      </c>
      <c r="N4741" s="10">
        <f t="shared" si="4"/>
        <v>2</v>
      </c>
      <c r="O4741" s="10" t="str">
        <f t="array" ref="O4741">IFERROR(XLOOKUP(G4741,'Tipo de Carga'!A:A,'Tipo de Carga'!C:C))</f>
        <v>Diesel</v>
      </c>
    </row>
    <row r="4742">
      <c r="A4742" s="16">
        <v>2078.0</v>
      </c>
      <c r="B4742" s="10" t="str">
        <f t="array" ref="B4742">IFERROR(XLOOKUP(A4742,'Asignacion Feb'!A:A,'Asignacion Feb'!C:C))</f>
        <v>Protans</v>
      </c>
      <c r="C4742" s="10" t="str">
        <f t="array" ref="C4742">IFERROR(XLOOKUP(A4742,'Asignacion Feb'!A:A,'Asignacion Feb'!B:B))</f>
        <v>EC-03</v>
      </c>
      <c r="D4742" s="28">
        <v>45703.0</v>
      </c>
      <c r="E4742" s="16" t="s">
        <v>206</v>
      </c>
      <c r="F4742" s="10" t="str">
        <f t="array" ref="F4742">IFERROR(XLOOKUP(E4742,Operadores!A:A,Operadores!B:B))</f>
        <v>PERFE</v>
      </c>
      <c r="G4742" s="16" t="s">
        <v>77</v>
      </c>
      <c r="H4742" s="13">
        <v>19.63419</v>
      </c>
      <c r="I4742" s="18">
        <v>661.0</v>
      </c>
      <c r="J4742" s="15">
        <f t="shared" si="5"/>
        <v>12978.19959</v>
      </c>
      <c r="K4742" s="10" t="str">
        <f t="array" ref="K4742">IFERROR(XLOOKUP(G4742,'Tipo de Carga'!A:A,'Tipo de Carga'!B:B))</f>
        <v>Autoabasto</v>
      </c>
      <c r="L4742" s="10">
        <f t="shared" si="2"/>
        <v>7</v>
      </c>
      <c r="M4742" s="10">
        <f t="shared" si="3"/>
        <v>15</v>
      </c>
      <c r="N4742" s="10">
        <f t="shared" si="4"/>
        <v>2</v>
      </c>
      <c r="O4742" s="10" t="str">
        <f t="array" ref="O4742">IFERROR(XLOOKUP(G4742,'Tipo de Carga'!A:A,'Tipo de Carga'!C:C))</f>
        <v>Diesel</v>
      </c>
    </row>
    <row r="4743">
      <c r="A4743" s="16">
        <v>1970.0</v>
      </c>
      <c r="B4743" s="10" t="str">
        <f t="array" ref="B4743">IFERROR(XLOOKUP(A4743,'Asignacion Feb'!A:A,'Asignacion Feb'!C:C))</f>
        <v>Sayer Vuelteros</v>
      </c>
      <c r="C4743" s="10" t="str">
        <f t="array" ref="C4743">IFERROR(XLOOKUP(A4743,'Asignacion Feb'!A:A,'Asignacion Feb'!B:B))</f>
        <v>EC-04</v>
      </c>
      <c r="D4743" s="28">
        <v>45703.0</v>
      </c>
      <c r="E4743" s="16" t="s">
        <v>155</v>
      </c>
      <c r="F4743" s="10" t="str">
        <f t="array" ref="F4743">IFERROR(XLOOKUP(E4743,Operadores!A:A,Operadores!B:B))</f>
        <v>HERLEX</v>
      </c>
      <c r="G4743" s="16" t="s">
        <v>77</v>
      </c>
      <c r="H4743" s="13">
        <v>19.63419</v>
      </c>
      <c r="I4743" s="18">
        <v>638.0</v>
      </c>
      <c r="J4743" s="15">
        <f t="shared" si="5"/>
        <v>12526.61322</v>
      </c>
      <c r="K4743" s="10" t="str">
        <f t="array" ref="K4743">IFERROR(XLOOKUP(G4743,'Tipo de Carga'!A:A,'Tipo de Carga'!B:B))</f>
        <v>Autoabasto</v>
      </c>
      <c r="L4743" s="10">
        <f t="shared" si="2"/>
        <v>7</v>
      </c>
      <c r="M4743" s="10">
        <f t="shared" si="3"/>
        <v>15</v>
      </c>
      <c r="N4743" s="10">
        <f t="shared" si="4"/>
        <v>2</v>
      </c>
      <c r="O4743" s="10" t="str">
        <f t="array" ref="O4743">IFERROR(XLOOKUP(G4743,'Tipo de Carga'!A:A,'Tipo de Carga'!C:C))</f>
        <v>Diesel</v>
      </c>
    </row>
    <row r="4744">
      <c r="A4744" s="16">
        <v>2079.0</v>
      </c>
      <c r="B4744" s="10" t="str">
        <f t="array" ref="B4744">IFERROR(XLOOKUP(A4744,'Asignacion Feb'!A:A,'Asignacion Feb'!C:C))</f>
        <v>Protans</v>
      </c>
      <c r="C4744" s="10" t="str">
        <f t="array" ref="C4744">IFERROR(XLOOKUP(A4744,'Asignacion Feb'!A:A,'Asignacion Feb'!B:B))</f>
        <v>EC-03</v>
      </c>
      <c r="D4744" s="28">
        <v>45703.0</v>
      </c>
      <c r="E4744" s="16" t="s">
        <v>207</v>
      </c>
      <c r="F4744" s="10" t="str">
        <f t="array" ref="F4744">IFERROR(XLOOKUP(E4744,Operadores!A:A,Operadores!B:B))</f>
        <v>LOPJOS03</v>
      </c>
      <c r="G4744" s="16" t="s">
        <v>77</v>
      </c>
      <c r="H4744" s="13">
        <v>19.63419</v>
      </c>
      <c r="I4744" s="18">
        <v>940.0</v>
      </c>
      <c r="J4744" s="15">
        <f t="shared" si="5"/>
        <v>18456.1386</v>
      </c>
      <c r="K4744" s="10" t="str">
        <f t="array" ref="K4744">IFERROR(XLOOKUP(G4744,'Tipo de Carga'!A:A,'Tipo de Carga'!B:B))</f>
        <v>Autoabasto</v>
      </c>
      <c r="L4744" s="10">
        <f t="shared" si="2"/>
        <v>7</v>
      </c>
      <c r="M4744" s="10">
        <f t="shared" si="3"/>
        <v>15</v>
      </c>
      <c r="N4744" s="10">
        <f t="shared" si="4"/>
        <v>2</v>
      </c>
      <c r="O4744" s="10" t="str">
        <f t="array" ref="O4744">IFERROR(XLOOKUP(G4744,'Tipo de Carga'!A:A,'Tipo de Carga'!C:C))</f>
        <v>Diesel</v>
      </c>
    </row>
    <row r="4745">
      <c r="A4745" s="16" t="s">
        <v>332</v>
      </c>
      <c r="B4745" s="10" t="str">
        <f t="array" ref="B4745">IFERROR(XLOOKUP(A4745,'Asignacion Feb'!A:A,'Asignacion Feb'!C:C))</f>
        <v/>
      </c>
      <c r="C4745" s="10" t="str">
        <f t="array" ref="C4745">IFERROR(XLOOKUP(A4745,'Asignacion Feb'!A:A,'Asignacion Feb'!B:B))</f>
        <v/>
      </c>
      <c r="D4745" s="28">
        <v>45703.0</v>
      </c>
      <c r="E4745" s="16" t="s">
        <v>32</v>
      </c>
      <c r="F4745" s="10" t="str">
        <f t="array" ref="F4745">IFERROR(XLOOKUP(E4745,Operadores!A:A,Operadores!B:B))</f>
        <v>MTTO</v>
      </c>
      <c r="G4745" s="16" t="s">
        <v>77</v>
      </c>
      <c r="H4745" s="13">
        <v>19.63419</v>
      </c>
      <c r="I4745" s="18">
        <v>100.0</v>
      </c>
      <c r="J4745" s="15">
        <f t="shared" si="5"/>
        <v>1963.419</v>
      </c>
      <c r="K4745" s="10" t="str">
        <f t="array" ref="K4745">IFERROR(XLOOKUP(G4745,'Tipo de Carga'!A:A,'Tipo de Carga'!B:B))</f>
        <v>Autoabasto</v>
      </c>
      <c r="L4745" s="10">
        <f t="shared" si="2"/>
        <v>7</v>
      </c>
      <c r="M4745" s="10">
        <f t="shared" si="3"/>
        <v>15</v>
      </c>
      <c r="N4745" s="10">
        <f t="shared" si="4"/>
        <v>2</v>
      </c>
      <c r="O4745" s="10" t="str">
        <f t="array" ref="O4745">IFERROR(XLOOKUP(G4745,'Tipo de Carga'!A:A,'Tipo de Carga'!C:C))</f>
        <v>Diesel</v>
      </c>
    </row>
    <row r="4746">
      <c r="A4746" s="16">
        <v>1822.0</v>
      </c>
      <c r="B4746" s="10" t="str">
        <f t="array" ref="B4746">IFERROR(XLOOKUP(A4746,'Asignacion Feb'!A:A,'Asignacion Feb'!C:C))</f>
        <v>Sayer Vuelteros</v>
      </c>
      <c r="C4746" s="10" t="str">
        <f t="array" ref="C4746">IFERROR(XLOOKUP(A4746,'Asignacion Feb'!A:A,'Asignacion Feb'!B:B))</f>
        <v>EC-04</v>
      </c>
      <c r="D4746" s="28">
        <v>45703.0</v>
      </c>
      <c r="E4746" s="16" t="s">
        <v>399</v>
      </c>
      <c r="F4746" s="10" t="str">
        <f t="array" ref="F4746">IFERROR(XLOOKUP(E4746,Operadores!A:A,Operadores!B:B))</f>
        <v>OLVJES</v>
      </c>
      <c r="G4746" s="16" t="s">
        <v>77</v>
      </c>
      <c r="H4746" s="13">
        <v>19.63419</v>
      </c>
      <c r="I4746" s="18">
        <v>677.0</v>
      </c>
      <c r="J4746" s="15">
        <f t="shared" si="5"/>
        <v>13292.34663</v>
      </c>
      <c r="K4746" s="10" t="str">
        <f t="array" ref="K4746">IFERROR(XLOOKUP(G4746,'Tipo de Carga'!A:A,'Tipo de Carga'!B:B))</f>
        <v>Autoabasto</v>
      </c>
      <c r="L4746" s="10">
        <f t="shared" si="2"/>
        <v>7</v>
      </c>
      <c r="M4746" s="10">
        <f t="shared" si="3"/>
        <v>15</v>
      </c>
      <c r="N4746" s="10">
        <f t="shared" si="4"/>
        <v>2</v>
      </c>
      <c r="O4746" s="10" t="str">
        <f t="array" ref="O4746">IFERROR(XLOOKUP(G4746,'Tipo de Carga'!A:A,'Tipo de Carga'!C:C))</f>
        <v>Diesel</v>
      </c>
    </row>
    <row r="4747">
      <c r="A4747" s="16">
        <v>1972.0</v>
      </c>
      <c r="B4747" s="10" t="str">
        <f t="array" ref="B4747">IFERROR(XLOOKUP(A4747,'Asignacion Feb'!A:A,'Asignacion Feb'!C:C))</f>
        <v>Sayer Sencillo</v>
      </c>
      <c r="C4747" s="10" t="str">
        <f t="array" ref="C4747">IFERROR(XLOOKUP(A4747,'Asignacion Feb'!A:A,'Asignacion Feb'!B:B))</f>
        <v>EC-04</v>
      </c>
      <c r="D4747" s="28">
        <v>45703.0</v>
      </c>
      <c r="E4747" s="16" t="s">
        <v>274</v>
      </c>
      <c r="F4747" s="10" t="str">
        <f t="array" ref="F4747">IFERROR(XLOOKUP(E4747,Operadores!A:A,Operadores!B:B))</f>
        <v>ROMJOS</v>
      </c>
      <c r="G4747" s="16" t="s">
        <v>77</v>
      </c>
      <c r="H4747" s="13">
        <v>19.63419</v>
      </c>
      <c r="I4747" s="18">
        <v>330.0</v>
      </c>
      <c r="J4747" s="15">
        <f t="shared" si="5"/>
        <v>6479.2827</v>
      </c>
      <c r="K4747" s="10" t="str">
        <f t="array" ref="K4747">IFERROR(XLOOKUP(G4747,'Tipo de Carga'!A:A,'Tipo de Carga'!B:B))</f>
        <v>Autoabasto</v>
      </c>
      <c r="L4747" s="10">
        <f t="shared" si="2"/>
        <v>7</v>
      </c>
      <c r="M4747" s="10">
        <f t="shared" si="3"/>
        <v>15</v>
      </c>
      <c r="N4747" s="10">
        <f t="shared" si="4"/>
        <v>2</v>
      </c>
      <c r="O4747" s="10" t="str">
        <f t="array" ref="O4747">IFERROR(XLOOKUP(G4747,'Tipo de Carga'!A:A,'Tipo de Carga'!C:C))</f>
        <v>Diesel</v>
      </c>
    </row>
    <row r="4748">
      <c r="A4748" s="16">
        <v>1895.0</v>
      </c>
      <c r="B4748" s="10" t="str">
        <f t="array" ref="B4748">IFERROR(XLOOKUP(A4748,'Asignacion Feb'!A:A,'Asignacion Feb'!C:C))</f>
        <v>Sayer Sencillo</v>
      </c>
      <c r="C4748" s="10" t="str">
        <f t="array" ref="C4748">IFERROR(XLOOKUP(A4748,'Asignacion Feb'!A:A,'Asignacion Feb'!B:B))</f>
        <v>EC-04</v>
      </c>
      <c r="D4748" s="28">
        <v>45703.0</v>
      </c>
      <c r="E4748" s="16" t="s">
        <v>349</v>
      </c>
      <c r="F4748" s="10" t="str">
        <f t="array" ref="F4748">IFERROR(XLOOKUP(E4748,Operadores!A:A,Operadores!B:B))</f>
        <v>FABMA</v>
      </c>
      <c r="G4748" s="16" t="s">
        <v>77</v>
      </c>
      <c r="H4748" s="13">
        <v>19.63419</v>
      </c>
      <c r="I4748" s="18">
        <v>640.0</v>
      </c>
      <c r="J4748" s="15">
        <f t="shared" si="5"/>
        <v>12565.8816</v>
      </c>
      <c r="K4748" s="10" t="str">
        <f t="array" ref="K4748">IFERROR(XLOOKUP(G4748,'Tipo de Carga'!A:A,'Tipo de Carga'!B:B))</f>
        <v>Autoabasto</v>
      </c>
      <c r="L4748" s="10">
        <f t="shared" si="2"/>
        <v>7</v>
      </c>
      <c r="M4748" s="10">
        <f t="shared" si="3"/>
        <v>15</v>
      </c>
      <c r="N4748" s="10">
        <f t="shared" si="4"/>
        <v>2</v>
      </c>
      <c r="O4748" s="10" t="str">
        <f t="array" ref="O4748">IFERROR(XLOOKUP(G4748,'Tipo de Carga'!A:A,'Tipo de Carga'!C:C))</f>
        <v>Diesel</v>
      </c>
    </row>
    <row r="4749">
      <c r="A4749" s="16">
        <v>2095.0</v>
      </c>
      <c r="B4749" s="10" t="str">
        <f t="array" ref="B4749">IFERROR(XLOOKUP(A4749,'Asignacion Feb'!A:A,'Asignacion Feb'!C:C))</f>
        <v>MeLi asignado SD</v>
      </c>
      <c r="C4749" s="10" t="str">
        <f t="array" ref="C4749">IFERROR(XLOOKUP(A4749,'Asignacion Feb'!A:A,'Asignacion Feb'!B:B))</f>
        <v>EC-05</v>
      </c>
      <c r="D4749" s="28">
        <v>45703.0</v>
      </c>
      <c r="E4749" s="16" t="s">
        <v>184</v>
      </c>
      <c r="F4749" s="10" t="str">
        <f t="array" ref="F4749">IFERROR(XLOOKUP(E4749,Operadores!A:A,Operadores!B:B))</f>
        <v>ARASAL</v>
      </c>
      <c r="G4749" s="16" t="s">
        <v>77</v>
      </c>
      <c r="H4749" s="13">
        <v>19.63419</v>
      </c>
      <c r="I4749" s="18">
        <v>308.0</v>
      </c>
      <c r="J4749" s="15">
        <f t="shared" si="5"/>
        <v>6047.33052</v>
      </c>
      <c r="K4749" s="10" t="str">
        <f t="array" ref="K4749">IFERROR(XLOOKUP(G4749,'Tipo de Carga'!A:A,'Tipo de Carga'!B:B))</f>
        <v>Autoabasto</v>
      </c>
      <c r="L4749" s="10">
        <f t="shared" si="2"/>
        <v>7</v>
      </c>
      <c r="M4749" s="10">
        <f t="shared" si="3"/>
        <v>15</v>
      </c>
      <c r="N4749" s="10">
        <f t="shared" si="4"/>
        <v>2</v>
      </c>
      <c r="O4749" s="10" t="str">
        <f t="array" ref="O4749">IFERROR(XLOOKUP(G4749,'Tipo de Carga'!A:A,'Tipo de Carga'!C:C))</f>
        <v>Diesel</v>
      </c>
    </row>
    <row r="4750">
      <c r="A4750" s="16">
        <v>1801.0</v>
      </c>
      <c r="B4750" s="10" t="str">
        <f t="array" ref="B4750">IFERROR(XLOOKUP(A4750,'Asignacion Feb'!A:A,'Asignacion Feb'!C:C))</f>
        <v>Sayer Full</v>
      </c>
      <c r="C4750" s="10" t="str">
        <f t="array" ref="C4750">IFERROR(XLOOKUP(A4750,'Asignacion Feb'!A:A,'Asignacion Feb'!B:B))</f>
        <v>EC-04</v>
      </c>
      <c r="D4750" s="28">
        <v>45703.0</v>
      </c>
      <c r="E4750" s="16" t="s">
        <v>276</v>
      </c>
      <c r="F4750" s="10" t="str">
        <f t="array" ref="F4750">IFERROR(XLOOKUP(E4750,Operadores!A:A,Operadores!B:B))</f>
        <v>DURMA01</v>
      </c>
      <c r="G4750" s="16" t="s">
        <v>77</v>
      </c>
      <c r="H4750" s="13">
        <v>19.63419</v>
      </c>
      <c r="I4750" s="18">
        <v>510.0</v>
      </c>
      <c r="J4750" s="15">
        <f t="shared" si="5"/>
        <v>10013.4369</v>
      </c>
      <c r="K4750" s="10" t="str">
        <f t="array" ref="K4750">IFERROR(XLOOKUP(G4750,'Tipo de Carga'!A:A,'Tipo de Carga'!B:B))</f>
        <v>Autoabasto</v>
      </c>
      <c r="L4750" s="10">
        <f t="shared" si="2"/>
        <v>7</v>
      </c>
      <c r="M4750" s="10">
        <f t="shared" si="3"/>
        <v>15</v>
      </c>
      <c r="N4750" s="10">
        <f t="shared" si="4"/>
        <v>2</v>
      </c>
      <c r="O4750" s="10" t="str">
        <f t="array" ref="O4750">IFERROR(XLOOKUP(G4750,'Tipo de Carga'!A:A,'Tipo de Carga'!C:C))</f>
        <v>Diesel</v>
      </c>
    </row>
    <row r="4751">
      <c r="A4751" s="16">
        <v>1881.0</v>
      </c>
      <c r="B4751" s="10" t="str">
        <f t="array" ref="B4751">IFERROR(XLOOKUP(A4751,'Asignacion Feb'!A:A,'Asignacion Feb'!C:C))</f>
        <v>Circuitos</v>
      </c>
      <c r="C4751" s="10" t="str">
        <f t="array" ref="C4751">IFERROR(XLOOKUP(A4751,'Asignacion Feb'!A:A,'Asignacion Feb'!B:B))</f>
        <v>EC-03</v>
      </c>
      <c r="D4751" s="28">
        <v>45703.0</v>
      </c>
      <c r="E4751" s="16" t="s">
        <v>156</v>
      </c>
      <c r="F4751" s="10" t="str">
        <f t="array" ref="F4751">IFERROR(XLOOKUP(E4751,Operadores!A:A,Operadores!B:B))</f>
        <v>CERJER</v>
      </c>
      <c r="G4751" s="16" t="s">
        <v>77</v>
      </c>
      <c r="H4751" s="13">
        <v>19.63419</v>
      </c>
      <c r="I4751" s="18">
        <v>810.0</v>
      </c>
      <c r="J4751" s="15">
        <f t="shared" si="5"/>
        <v>15903.6939</v>
      </c>
      <c r="K4751" s="10" t="str">
        <f t="array" ref="K4751">IFERROR(XLOOKUP(G4751,'Tipo de Carga'!A:A,'Tipo de Carga'!B:B))</f>
        <v>Autoabasto</v>
      </c>
      <c r="L4751" s="10">
        <f t="shared" si="2"/>
        <v>7</v>
      </c>
      <c r="M4751" s="10">
        <f t="shared" si="3"/>
        <v>15</v>
      </c>
      <c r="N4751" s="10">
        <f t="shared" si="4"/>
        <v>2</v>
      </c>
      <c r="O4751" s="10" t="str">
        <f t="array" ref="O4751">IFERROR(XLOOKUP(G4751,'Tipo de Carga'!A:A,'Tipo de Carga'!C:C))</f>
        <v>Diesel</v>
      </c>
    </row>
    <row r="4752">
      <c r="A4752" s="16">
        <v>1853.0</v>
      </c>
      <c r="B4752" s="10" t="str">
        <f t="array" ref="B4752">IFERROR(XLOOKUP(A4752,'Asignacion Feb'!A:A,'Asignacion Feb'!C:C))</f>
        <v>Sayer Sencillo</v>
      </c>
      <c r="C4752" s="10" t="str">
        <f t="array" ref="C4752">IFERROR(XLOOKUP(A4752,'Asignacion Feb'!A:A,'Asignacion Feb'!B:B))</f>
        <v>EC-04</v>
      </c>
      <c r="D4752" s="28">
        <v>45703.0</v>
      </c>
      <c r="E4752" s="16" t="s">
        <v>249</v>
      </c>
      <c r="F4752" s="10" t="str">
        <f t="array" ref="F4752">IFERROR(XLOOKUP(E4752,Operadores!A:A,Operadores!B:B))</f>
        <v>VARRUB</v>
      </c>
      <c r="G4752" s="16" t="s">
        <v>77</v>
      </c>
      <c r="H4752" s="13">
        <v>19.63419</v>
      </c>
      <c r="I4752" s="18">
        <v>780.0</v>
      </c>
      <c r="J4752" s="15">
        <f t="shared" si="5"/>
        <v>15314.6682</v>
      </c>
      <c r="K4752" s="10" t="str">
        <f t="array" ref="K4752">IFERROR(XLOOKUP(G4752,'Tipo de Carga'!A:A,'Tipo de Carga'!B:B))</f>
        <v>Autoabasto</v>
      </c>
      <c r="L4752" s="10">
        <f t="shared" si="2"/>
        <v>7</v>
      </c>
      <c r="M4752" s="10">
        <f t="shared" si="3"/>
        <v>15</v>
      </c>
      <c r="N4752" s="10">
        <f t="shared" si="4"/>
        <v>2</v>
      </c>
      <c r="O4752" s="10" t="str">
        <f t="array" ref="O4752">IFERROR(XLOOKUP(G4752,'Tipo de Carga'!A:A,'Tipo de Carga'!C:C))</f>
        <v>Diesel</v>
      </c>
    </row>
    <row r="4753">
      <c r="A4753" s="16">
        <v>1934.0</v>
      </c>
      <c r="B4753" s="10" t="str">
        <f t="array" ref="B4753">IFERROR(XLOOKUP(A4753,'Asignacion Feb'!A:A,'Asignacion Feb'!C:C))</f>
        <v>Circuitos</v>
      </c>
      <c r="C4753" s="10" t="str">
        <f t="array" ref="C4753">IFERROR(XLOOKUP(A4753,'Asignacion Feb'!A:A,'Asignacion Feb'!B:B))</f>
        <v>EC-03</v>
      </c>
      <c r="D4753" s="28">
        <v>45703.0</v>
      </c>
      <c r="E4753" s="16" t="s">
        <v>298</v>
      </c>
      <c r="F4753" s="10" t="str">
        <f t="array" ref="F4753">IFERROR(XLOOKUP(E4753,Operadores!A:A,Operadores!B:B))</f>
        <v>AVIEN</v>
      </c>
      <c r="G4753" s="16" t="s">
        <v>83</v>
      </c>
      <c r="H4753" s="13">
        <v>19.7204</v>
      </c>
      <c r="I4753" s="18">
        <v>440.0</v>
      </c>
      <c r="J4753" s="15">
        <f t="shared" si="5"/>
        <v>8676.976</v>
      </c>
      <c r="K4753" s="10" t="str">
        <f t="array" ref="K4753">IFERROR(XLOOKUP(G4753,'Tipo de Carga'!A:A,'Tipo de Carga'!B:B))</f>
        <v>Autoabasto</v>
      </c>
      <c r="L4753" s="10">
        <f t="shared" si="2"/>
        <v>7</v>
      </c>
      <c r="M4753" s="10">
        <f t="shared" si="3"/>
        <v>15</v>
      </c>
      <c r="N4753" s="10">
        <f t="shared" si="4"/>
        <v>2</v>
      </c>
      <c r="O4753" s="10" t="str">
        <f t="array" ref="O4753">IFERROR(XLOOKUP(G4753,'Tipo de Carga'!A:A,'Tipo de Carga'!C:C))</f>
        <v>Diesel</v>
      </c>
    </row>
    <row r="4754">
      <c r="A4754" s="16">
        <v>1937.0</v>
      </c>
      <c r="B4754" s="10" t="str">
        <f t="array" ref="B4754">IFERROR(XLOOKUP(A4754,'Asignacion Feb'!A:A,'Asignacion Feb'!C:C))</f>
        <v>Circuitos</v>
      </c>
      <c r="C4754" s="10" t="str">
        <f t="array" ref="C4754">IFERROR(XLOOKUP(A4754,'Asignacion Feb'!A:A,'Asignacion Feb'!B:B))</f>
        <v>EC-03</v>
      </c>
      <c r="D4754" s="28">
        <v>45703.0</v>
      </c>
      <c r="E4754" s="16" t="s">
        <v>161</v>
      </c>
      <c r="F4754" s="10" t="str">
        <f t="array" ref="F4754">IFERROR(XLOOKUP(E4754,Operadores!A:A,Operadores!B:B))</f>
        <v>BREISR</v>
      </c>
      <c r="G4754" s="16" t="s">
        <v>83</v>
      </c>
      <c r="H4754" s="13">
        <v>19.7204</v>
      </c>
      <c r="I4754" s="18">
        <v>510.0</v>
      </c>
      <c r="J4754" s="15">
        <f t="shared" si="5"/>
        <v>10057.404</v>
      </c>
      <c r="K4754" s="10" t="str">
        <f t="array" ref="K4754">IFERROR(XLOOKUP(G4754,'Tipo de Carga'!A:A,'Tipo de Carga'!B:B))</f>
        <v>Autoabasto</v>
      </c>
      <c r="L4754" s="10">
        <f t="shared" si="2"/>
        <v>7</v>
      </c>
      <c r="M4754" s="10">
        <f t="shared" si="3"/>
        <v>15</v>
      </c>
      <c r="N4754" s="10">
        <f t="shared" si="4"/>
        <v>2</v>
      </c>
      <c r="O4754" s="10" t="str">
        <f t="array" ref="O4754">IFERROR(XLOOKUP(G4754,'Tipo de Carga'!A:A,'Tipo de Carga'!C:C))</f>
        <v>Diesel</v>
      </c>
    </row>
    <row r="4755">
      <c r="A4755" s="16">
        <v>2061.0</v>
      </c>
      <c r="B4755" s="10" t="str">
        <f t="array" ref="B4755">IFERROR(XLOOKUP(A4755,'Asignacion Feb'!A:A,'Asignacion Feb'!C:C))</f>
        <v>PISA Gdl</v>
      </c>
      <c r="C4755" s="10" t="str">
        <f t="array" ref="C4755">IFERROR(XLOOKUP(A4755,'Asignacion Feb'!A:A,'Asignacion Feb'!B:B))</f>
        <v>EC-06</v>
      </c>
      <c r="D4755" s="28">
        <v>45703.0</v>
      </c>
      <c r="E4755" s="16" t="s">
        <v>215</v>
      </c>
      <c r="F4755" s="10" t="str">
        <f t="array" ref="F4755">IFERROR(XLOOKUP(E4755,Operadores!A:A,Operadores!B:B))</f>
        <v>RESEDU</v>
      </c>
      <c r="G4755" s="16" t="s">
        <v>83</v>
      </c>
      <c r="H4755" s="13">
        <v>19.7204</v>
      </c>
      <c r="I4755" s="18">
        <v>354.0</v>
      </c>
      <c r="J4755" s="15">
        <f t="shared" si="5"/>
        <v>6981.0216</v>
      </c>
      <c r="K4755" s="10" t="str">
        <f t="array" ref="K4755">IFERROR(XLOOKUP(G4755,'Tipo de Carga'!A:A,'Tipo de Carga'!B:B))</f>
        <v>Autoabasto</v>
      </c>
      <c r="L4755" s="10">
        <f t="shared" si="2"/>
        <v>7</v>
      </c>
      <c r="M4755" s="10">
        <f t="shared" si="3"/>
        <v>15</v>
      </c>
      <c r="N4755" s="10">
        <f t="shared" si="4"/>
        <v>2</v>
      </c>
      <c r="O4755" s="10" t="str">
        <f t="array" ref="O4755">IFERROR(XLOOKUP(G4755,'Tipo de Carga'!A:A,'Tipo de Carga'!C:C))</f>
        <v>Diesel</v>
      </c>
    </row>
    <row r="4756">
      <c r="A4756" s="16">
        <v>2080.0</v>
      </c>
      <c r="B4756" s="10" t="str">
        <f t="array" ref="B4756">IFERROR(XLOOKUP(A4756,'Asignacion Feb'!A:A,'Asignacion Feb'!C:C))</f>
        <v>Available EC-06</v>
      </c>
      <c r="C4756" s="10" t="str">
        <f t="array" ref="C4756">IFERROR(XLOOKUP(A4756,'Asignacion Feb'!A:A,'Asignacion Feb'!B:B))</f>
        <v>EC-06</v>
      </c>
      <c r="D4756" s="28">
        <v>45703.0</v>
      </c>
      <c r="E4756" s="16" t="s">
        <v>331</v>
      </c>
      <c r="F4756" s="10" t="str">
        <f t="array" ref="F4756">IFERROR(XLOOKUP(E4756,Operadores!A:A,Operadores!B:B))</f>
        <v>OLVJUA</v>
      </c>
      <c r="G4756" s="16" t="s">
        <v>83</v>
      </c>
      <c r="H4756" s="13">
        <v>19.7204</v>
      </c>
      <c r="I4756" s="18">
        <v>376.0</v>
      </c>
      <c r="J4756" s="15">
        <f t="shared" si="5"/>
        <v>7414.8704</v>
      </c>
      <c r="K4756" s="10" t="str">
        <f t="array" ref="K4756">IFERROR(XLOOKUP(G4756,'Tipo de Carga'!A:A,'Tipo de Carga'!B:B))</f>
        <v>Autoabasto</v>
      </c>
      <c r="L4756" s="10">
        <f t="shared" si="2"/>
        <v>7</v>
      </c>
      <c r="M4756" s="10">
        <f t="shared" si="3"/>
        <v>15</v>
      </c>
      <c r="N4756" s="10">
        <f t="shared" si="4"/>
        <v>2</v>
      </c>
      <c r="O4756" s="10" t="str">
        <f t="array" ref="O4756">IFERROR(XLOOKUP(G4756,'Tipo de Carga'!A:A,'Tipo de Carga'!C:C))</f>
        <v>Diesel</v>
      </c>
    </row>
    <row r="4757">
      <c r="A4757" s="16">
        <v>2053.0</v>
      </c>
      <c r="B4757" s="10" t="str">
        <f t="array" ref="B4757">IFERROR(XLOOKUP(A4757,'Asignacion Feb'!A:A,'Asignacion Feb'!C:C))</f>
        <v>PISA Gdl</v>
      </c>
      <c r="C4757" s="10" t="str">
        <f t="array" ref="C4757">IFERROR(XLOOKUP(A4757,'Asignacion Feb'!A:A,'Asignacion Feb'!B:B))</f>
        <v>EC-06</v>
      </c>
      <c r="D4757" s="28">
        <v>45703.0</v>
      </c>
      <c r="E4757" s="16" t="s">
        <v>138</v>
      </c>
      <c r="F4757" s="10" t="str">
        <f t="array" ref="F4757">IFERROR(XLOOKUP(E4757,Operadores!A:A,Operadores!B:B))</f>
        <v>ORTARM</v>
      </c>
      <c r="G4757" s="16" t="s">
        <v>83</v>
      </c>
      <c r="H4757" s="13">
        <v>19.7204</v>
      </c>
      <c r="I4757" s="18">
        <v>224.0</v>
      </c>
      <c r="J4757" s="15">
        <f t="shared" si="5"/>
        <v>4417.3696</v>
      </c>
      <c r="K4757" s="10" t="str">
        <f t="array" ref="K4757">IFERROR(XLOOKUP(G4757,'Tipo de Carga'!A:A,'Tipo de Carga'!B:B))</f>
        <v>Autoabasto</v>
      </c>
      <c r="L4757" s="10">
        <f t="shared" si="2"/>
        <v>7</v>
      </c>
      <c r="M4757" s="10">
        <f t="shared" si="3"/>
        <v>15</v>
      </c>
      <c r="N4757" s="10">
        <f t="shared" si="4"/>
        <v>2</v>
      </c>
      <c r="O4757" s="10" t="str">
        <f t="array" ref="O4757">IFERROR(XLOOKUP(G4757,'Tipo de Carga'!A:A,'Tipo de Carga'!C:C))</f>
        <v>Diesel</v>
      </c>
    </row>
    <row r="4758">
      <c r="A4758" s="16">
        <v>1876.0</v>
      </c>
      <c r="B4758" s="10" t="str">
        <f t="array" ref="B4758">IFERROR(XLOOKUP(A4758,'Asignacion Feb'!A:A,'Asignacion Feb'!C:C))</f>
        <v>Circuitos</v>
      </c>
      <c r="C4758" s="10" t="str">
        <f t="array" ref="C4758">IFERROR(XLOOKUP(A4758,'Asignacion Feb'!A:A,'Asignacion Feb'!B:B))</f>
        <v>EC-03</v>
      </c>
      <c r="D4758" s="28">
        <v>45703.0</v>
      </c>
      <c r="E4758" s="16" t="s">
        <v>202</v>
      </c>
      <c r="F4758" s="10" t="str">
        <f t="array" ref="F4758">IFERROR(XLOOKUP(E4758,Operadores!A:A,Operadores!B:B))</f>
        <v>RUIFR</v>
      </c>
      <c r="G4758" s="16" t="s">
        <v>83</v>
      </c>
      <c r="H4758" s="13">
        <v>19.7204</v>
      </c>
      <c r="I4758" s="18">
        <v>450.0</v>
      </c>
      <c r="J4758" s="15">
        <f t="shared" si="5"/>
        <v>8874.18</v>
      </c>
      <c r="K4758" s="10" t="str">
        <f t="array" ref="K4758">IFERROR(XLOOKUP(G4758,'Tipo de Carga'!A:A,'Tipo de Carga'!B:B))</f>
        <v>Autoabasto</v>
      </c>
      <c r="L4758" s="10">
        <f t="shared" si="2"/>
        <v>7</v>
      </c>
      <c r="M4758" s="10">
        <f t="shared" si="3"/>
        <v>15</v>
      </c>
      <c r="N4758" s="10">
        <f t="shared" si="4"/>
        <v>2</v>
      </c>
      <c r="O4758" s="10" t="str">
        <f t="array" ref="O4758">IFERROR(XLOOKUP(G4758,'Tipo de Carga'!A:A,'Tipo de Carga'!C:C))</f>
        <v>Diesel</v>
      </c>
    </row>
    <row r="4759">
      <c r="A4759" s="16">
        <v>1877.0</v>
      </c>
      <c r="B4759" s="10" t="str">
        <f t="array" ref="B4759">IFERROR(XLOOKUP(A4759,'Asignacion Feb'!A:A,'Asignacion Feb'!C:C))</f>
        <v>Circuitos</v>
      </c>
      <c r="C4759" s="10" t="str">
        <f t="array" ref="C4759">IFERROR(XLOOKUP(A4759,'Asignacion Feb'!A:A,'Asignacion Feb'!B:B))</f>
        <v>EC-03</v>
      </c>
      <c r="D4759" s="28">
        <v>45703.0</v>
      </c>
      <c r="E4759" s="16" t="s">
        <v>211</v>
      </c>
      <c r="F4759" s="10" t="str">
        <f t="array" ref="F4759">IFERROR(XLOOKUP(E4759,Operadores!A:A,Operadores!B:B))</f>
        <v>GRERI</v>
      </c>
      <c r="G4759" s="16" t="s">
        <v>83</v>
      </c>
      <c r="H4759" s="13">
        <v>19.7204</v>
      </c>
      <c r="I4759" s="18">
        <v>500.0</v>
      </c>
      <c r="J4759" s="15">
        <f t="shared" si="5"/>
        <v>9860.2</v>
      </c>
      <c r="K4759" s="10" t="str">
        <f t="array" ref="K4759">IFERROR(XLOOKUP(G4759,'Tipo de Carga'!A:A,'Tipo de Carga'!B:B))</f>
        <v>Autoabasto</v>
      </c>
      <c r="L4759" s="10">
        <f t="shared" si="2"/>
        <v>7</v>
      </c>
      <c r="M4759" s="10">
        <f t="shared" si="3"/>
        <v>15</v>
      </c>
      <c r="N4759" s="10">
        <f t="shared" si="4"/>
        <v>2</v>
      </c>
      <c r="O4759" s="10" t="str">
        <f t="array" ref="O4759">IFERROR(XLOOKUP(G4759,'Tipo de Carga'!A:A,'Tipo de Carga'!C:C))</f>
        <v>Diesel</v>
      </c>
    </row>
    <row r="4760">
      <c r="A4760" s="16">
        <v>2085.0</v>
      </c>
      <c r="B4760" s="10" t="str">
        <f t="array" ref="B4760">IFERROR(XLOOKUP(A4760,'Asignacion Feb'!A:A,'Asignacion Feb'!C:C))</f>
        <v>PISA Gdl</v>
      </c>
      <c r="C4760" s="10" t="str">
        <f t="array" ref="C4760">IFERROR(XLOOKUP(A4760,'Asignacion Feb'!A:A,'Asignacion Feb'!B:B))</f>
        <v>EC-06</v>
      </c>
      <c r="D4760" s="28">
        <v>45703.0</v>
      </c>
      <c r="E4760" s="16" t="s">
        <v>416</v>
      </c>
      <c r="F4760" s="10" t="str">
        <f t="array" ref="F4760">IFERROR(XLOOKUP(E4760,Operadores!A:A,Operadores!B:B))</f>
        <v>MARLUI02</v>
      </c>
      <c r="G4760" s="16" t="s">
        <v>83</v>
      </c>
      <c r="H4760" s="13">
        <v>19.7204</v>
      </c>
      <c r="I4760" s="18">
        <v>227.0</v>
      </c>
      <c r="J4760" s="15">
        <f t="shared" si="5"/>
        <v>4476.5308</v>
      </c>
      <c r="K4760" s="10" t="str">
        <f t="array" ref="K4760">IFERROR(XLOOKUP(G4760,'Tipo de Carga'!A:A,'Tipo de Carga'!B:B))</f>
        <v>Autoabasto</v>
      </c>
      <c r="L4760" s="10">
        <f t="shared" si="2"/>
        <v>7</v>
      </c>
      <c r="M4760" s="10">
        <f t="shared" si="3"/>
        <v>15</v>
      </c>
      <c r="N4760" s="10">
        <f t="shared" si="4"/>
        <v>2</v>
      </c>
      <c r="O4760" s="10" t="str">
        <f t="array" ref="O4760">IFERROR(XLOOKUP(G4760,'Tipo de Carga'!A:A,'Tipo de Carga'!C:C))</f>
        <v>Diesel</v>
      </c>
    </row>
    <row r="4761">
      <c r="A4761" s="16">
        <v>2063.0</v>
      </c>
      <c r="B4761" s="10" t="str">
        <f t="array" ref="B4761">IFERROR(XLOOKUP(A4761,'Asignacion Feb'!A:A,'Asignacion Feb'!C:C))</f>
        <v>PISA Gdl</v>
      </c>
      <c r="C4761" s="10" t="str">
        <f t="array" ref="C4761">IFERROR(XLOOKUP(A4761,'Asignacion Feb'!A:A,'Asignacion Feb'!B:B))</f>
        <v>EC-06</v>
      </c>
      <c r="D4761" s="28">
        <v>45703.0</v>
      </c>
      <c r="E4761" s="16" t="s">
        <v>163</v>
      </c>
      <c r="F4761" s="10" t="str">
        <f t="array" ref="F4761">IFERROR(XLOOKUP(E4761,Operadores!A:A,Operadores!B:B))</f>
        <v>GOMLUI02</v>
      </c>
      <c r="G4761" s="16" t="s">
        <v>83</v>
      </c>
      <c r="H4761" s="13">
        <v>19.7204</v>
      </c>
      <c r="I4761" s="18">
        <v>460.0</v>
      </c>
      <c r="J4761" s="15">
        <f t="shared" si="5"/>
        <v>9071.384</v>
      </c>
      <c r="K4761" s="10" t="str">
        <f t="array" ref="K4761">IFERROR(XLOOKUP(G4761,'Tipo de Carga'!A:A,'Tipo de Carga'!B:B))</f>
        <v>Autoabasto</v>
      </c>
      <c r="L4761" s="10">
        <f t="shared" si="2"/>
        <v>7</v>
      </c>
      <c r="M4761" s="10">
        <f t="shared" si="3"/>
        <v>15</v>
      </c>
      <c r="N4761" s="10">
        <f t="shared" si="4"/>
        <v>2</v>
      </c>
      <c r="O4761" s="10" t="str">
        <f t="array" ref="O4761">IFERROR(XLOOKUP(G4761,'Tipo de Carga'!A:A,'Tipo de Carga'!C:C))</f>
        <v>Diesel</v>
      </c>
    </row>
    <row r="4762">
      <c r="A4762" s="16">
        <v>2062.0</v>
      </c>
      <c r="B4762" s="10" t="str">
        <f t="array" ref="B4762">IFERROR(XLOOKUP(A4762,'Asignacion Feb'!A:A,'Asignacion Feb'!C:C))</f>
        <v>PISA Gdl</v>
      </c>
      <c r="C4762" s="10" t="str">
        <f t="array" ref="C4762">IFERROR(XLOOKUP(A4762,'Asignacion Feb'!A:A,'Asignacion Feb'!B:B))</f>
        <v>EC-06</v>
      </c>
      <c r="D4762" s="28">
        <v>45703.0</v>
      </c>
      <c r="E4762" s="16" t="s">
        <v>162</v>
      </c>
      <c r="F4762" s="10" t="str">
        <f t="array" ref="F4762">IFERROR(XLOOKUP(E4762,Operadores!A:A,Operadores!B:B))</f>
        <v>ROSCES</v>
      </c>
      <c r="G4762" s="16" t="s">
        <v>86</v>
      </c>
      <c r="H4762" s="13">
        <v>19.81523</v>
      </c>
      <c r="I4762" s="18">
        <v>396.0</v>
      </c>
      <c r="J4762" s="15">
        <f t="shared" si="5"/>
        <v>7846.83108</v>
      </c>
      <c r="K4762" s="10" t="str">
        <f t="array" ref="K4762">IFERROR(XLOOKUP(G4762,'Tipo de Carga'!A:A,'Tipo de Carga'!B:B))</f>
        <v>Autoabasto</v>
      </c>
      <c r="L4762" s="10">
        <f t="shared" si="2"/>
        <v>7</v>
      </c>
      <c r="M4762" s="10">
        <f t="shared" si="3"/>
        <v>15</v>
      </c>
      <c r="N4762" s="10">
        <f t="shared" si="4"/>
        <v>2</v>
      </c>
      <c r="O4762" s="10" t="str">
        <f t="array" ref="O4762">IFERROR(XLOOKUP(G4762,'Tipo de Carga'!A:A,'Tipo de Carga'!C:C))</f>
        <v>Diesel</v>
      </c>
    </row>
    <row r="4763">
      <c r="A4763" s="16">
        <v>2081.0</v>
      </c>
      <c r="B4763" s="10" t="str">
        <f t="array" ref="B4763">IFERROR(XLOOKUP(A4763,'Asignacion Feb'!A:A,'Asignacion Feb'!C:C))</f>
        <v>Crisa</v>
      </c>
      <c r="C4763" s="10" t="str">
        <f t="array" ref="C4763">IFERROR(XLOOKUP(A4763,'Asignacion Feb'!A:A,'Asignacion Feb'!B:B))</f>
        <v>EC-07</v>
      </c>
      <c r="D4763" s="28">
        <v>45703.0</v>
      </c>
      <c r="E4763" s="16" t="s">
        <v>425</v>
      </c>
      <c r="F4763" s="10" t="str">
        <f t="array" ref="F4763">IFERROR(XLOOKUP(E4763,Operadores!A:A,Operadores!B:B))</f>
        <v>TORJUA01</v>
      </c>
      <c r="G4763" s="16" t="s">
        <v>86</v>
      </c>
      <c r="H4763" s="13">
        <v>19.81523</v>
      </c>
      <c r="I4763" s="18">
        <v>880.0</v>
      </c>
      <c r="J4763" s="15">
        <f t="shared" si="5"/>
        <v>17437.4024</v>
      </c>
      <c r="K4763" s="10" t="str">
        <f t="array" ref="K4763">IFERROR(XLOOKUP(G4763,'Tipo de Carga'!A:A,'Tipo de Carga'!B:B))</f>
        <v>Autoabasto</v>
      </c>
      <c r="L4763" s="10">
        <f t="shared" si="2"/>
        <v>7</v>
      </c>
      <c r="M4763" s="10">
        <f t="shared" si="3"/>
        <v>15</v>
      </c>
      <c r="N4763" s="10">
        <f t="shared" si="4"/>
        <v>2</v>
      </c>
      <c r="O4763" s="10" t="str">
        <f t="array" ref="O4763">IFERROR(XLOOKUP(G4763,'Tipo de Carga'!A:A,'Tipo de Carga'!C:C))</f>
        <v>Diesel</v>
      </c>
    </row>
    <row r="4764">
      <c r="A4764" s="16">
        <v>1888.0</v>
      </c>
      <c r="B4764" s="10" t="str">
        <f t="array" ref="B4764">IFERROR(XLOOKUP(A4764,'Asignacion Feb'!A:A,'Asignacion Feb'!C:C))</f>
        <v>Circuitos</v>
      </c>
      <c r="C4764" s="10" t="str">
        <f t="array" ref="C4764">IFERROR(XLOOKUP(A4764,'Asignacion Feb'!A:A,'Asignacion Feb'!B:B))</f>
        <v>EC-03</v>
      </c>
      <c r="D4764" s="28">
        <v>45703.0</v>
      </c>
      <c r="E4764" s="16" t="s">
        <v>84</v>
      </c>
      <c r="F4764" s="10" t="str">
        <f t="array" ref="F4764">IFERROR(XLOOKUP(E4764,Operadores!A:A,Operadores!B:B))</f>
        <v>CUAJOR</v>
      </c>
      <c r="G4764" s="16" t="s">
        <v>86</v>
      </c>
      <c r="H4764" s="13">
        <v>19.81523</v>
      </c>
      <c r="I4764" s="18">
        <v>243.0</v>
      </c>
      <c r="J4764" s="15">
        <f t="shared" si="5"/>
        <v>4815.10089</v>
      </c>
      <c r="K4764" s="10" t="str">
        <f t="array" ref="K4764">IFERROR(XLOOKUP(G4764,'Tipo de Carga'!A:A,'Tipo de Carga'!B:B))</f>
        <v>Autoabasto</v>
      </c>
      <c r="L4764" s="10">
        <f t="shared" si="2"/>
        <v>7</v>
      </c>
      <c r="M4764" s="10">
        <f t="shared" si="3"/>
        <v>15</v>
      </c>
      <c r="N4764" s="10">
        <f t="shared" si="4"/>
        <v>2</v>
      </c>
      <c r="O4764" s="10" t="str">
        <f t="array" ref="O4764">IFERROR(XLOOKUP(G4764,'Tipo de Carga'!A:A,'Tipo de Carga'!C:C))</f>
        <v>Diesel</v>
      </c>
    </row>
    <row r="4765">
      <c r="A4765" s="16">
        <v>1774.0</v>
      </c>
      <c r="B4765" s="10" t="str">
        <f t="array" ref="B4765">IFERROR(XLOOKUP(A4765,'Asignacion Feb'!A:A,'Asignacion Feb'!C:C))</f>
        <v>Out</v>
      </c>
      <c r="C4765" s="10" t="str">
        <f t="array" ref="C4765">IFERROR(XLOOKUP(A4765,'Asignacion Feb'!A:A,'Asignacion Feb'!B:B))</f>
        <v>AF</v>
      </c>
      <c r="D4765" s="28">
        <v>45703.0</v>
      </c>
      <c r="E4765" s="16" t="s">
        <v>397</v>
      </c>
      <c r="F4765" s="10" t="str">
        <f t="array" ref="F4765">IFERROR(XLOOKUP(E4765,Operadores!A:A,Operadores!B:B))</f>
        <v>CASSA</v>
      </c>
      <c r="G4765" s="16" t="s">
        <v>86</v>
      </c>
      <c r="H4765" s="13">
        <v>19.81523</v>
      </c>
      <c r="I4765" s="18">
        <v>390.0</v>
      </c>
      <c r="J4765" s="15">
        <f t="shared" si="5"/>
        <v>7727.9397</v>
      </c>
      <c r="K4765" s="10" t="str">
        <f t="array" ref="K4765">IFERROR(XLOOKUP(G4765,'Tipo de Carga'!A:A,'Tipo de Carga'!B:B))</f>
        <v>Autoabasto</v>
      </c>
      <c r="L4765" s="10">
        <f t="shared" si="2"/>
        <v>7</v>
      </c>
      <c r="M4765" s="10">
        <f t="shared" si="3"/>
        <v>15</v>
      </c>
      <c r="N4765" s="10">
        <f t="shared" si="4"/>
        <v>2</v>
      </c>
      <c r="O4765" s="10" t="str">
        <f t="array" ref="O4765">IFERROR(XLOOKUP(G4765,'Tipo de Carga'!A:A,'Tipo de Carga'!C:C))</f>
        <v>Diesel</v>
      </c>
    </row>
    <row r="4766">
      <c r="A4766" s="16">
        <v>1961.0</v>
      </c>
      <c r="B4766" s="10" t="str">
        <f t="array" ref="B4766">IFERROR(XLOOKUP(A4766,'Asignacion Feb'!A:A,'Asignacion Feb'!C:C))</f>
        <v>MeLi asignado SD</v>
      </c>
      <c r="C4766" s="10" t="str">
        <f t="array" ref="C4766">IFERROR(XLOOKUP(A4766,'Asignacion Feb'!A:A,'Asignacion Feb'!B:B))</f>
        <v>EC-05</v>
      </c>
      <c r="D4766" s="28">
        <v>45703.0</v>
      </c>
      <c r="E4766" s="16" t="s">
        <v>387</v>
      </c>
      <c r="F4766" s="10" t="str">
        <f t="array" ref="F4766">IFERROR(XLOOKUP(E4766,Operadores!A:A,Operadores!B:B))</f>
        <v>HERJOS07</v>
      </c>
      <c r="G4766" s="16" t="s">
        <v>33</v>
      </c>
      <c r="H4766" s="13">
        <v>19.29</v>
      </c>
      <c r="I4766" s="18">
        <v>389.0</v>
      </c>
      <c r="J4766" s="15">
        <f t="shared" si="5"/>
        <v>7503.81</v>
      </c>
      <c r="K4766" s="10" t="str">
        <f t="array" ref="K4766">IFERROR(XLOOKUP(G4766,'Tipo de Carga'!A:A,'Tipo de Carga'!B:B))</f>
        <v>Autoabasto</v>
      </c>
      <c r="L4766" s="10">
        <f t="shared" si="2"/>
        <v>7</v>
      </c>
      <c r="M4766" s="10">
        <f t="shared" si="3"/>
        <v>15</v>
      </c>
      <c r="N4766" s="10">
        <f t="shared" si="4"/>
        <v>2</v>
      </c>
      <c r="O4766" s="10" t="str">
        <f t="array" ref="O4766">IFERROR(XLOOKUP(G4766,'Tipo de Carga'!A:A,'Tipo de Carga'!C:C))</f>
        <v>Diesel</v>
      </c>
    </row>
    <row r="4767">
      <c r="A4767" s="16">
        <v>1762.0</v>
      </c>
      <c r="B4767" s="10" t="str">
        <f t="array" ref="B4767">IFERROR(XLOOKUP(A4767,'Asignacion Feb'!A:A,'Asignacion Feb'!C:C))</f>
        <v>Hisense</v>
      </c>
      <c r="C4767" s="10" t="str">
        <f t="array" ref="C4767">IFERROR(XLOOKUP(A4767,'Asignacion Feb'!A:A,'Asignacion Feb'!B:B))</f>
        <v>EC-02</v>
      </c>
      <c r="D4767" s="28">
        <v>45703.0</v>
      </c>
      <c r="E4767" s="16" t="s">
        <v>188</v>
      </c>
      <c r="F4767" s="10" t="str">
        <f t="array" ref="F4767">IFERROR(XLOOKUP(E4767,Operadores!A:A,Operadores!B:B))</f>
        <v>LOPMA03</v>
      </c>
      <c r="G4767" s="16" t="s">
        <v>33</v>
      </c>
      <c r="H4767" s="13">
        <v>19.29</v>
      </c>
      <c r="I4767" s="18">
        <v>460.0</v>
      </c>
      <c r="J4767" s="15">
        <f t="shared" si="5"/>
        <v>8873.4</v>
      </c>
      <c r="K4767" s="10" t="str">
        <f t="array" ref="K4767">IFERROR(XLOOKUP(G4767,'Tipo de Carga'!A:A,'Tipo de Carga'!B:B))</f>
        <v>Autoabasto</v>
      </c>
      <c r="L4767" s="10">
        <f t="shared" si="2"/>
        <v>7</v>
      </c>
      <c r="M4767" s="10">
        <f t="shared" si="3"/>
        <v>15</v>
      </c>
      <c r="N4767" s="10">
        <f t="shared" si="4"/>
        <v>2</v>
      </c>
      <c r="O4767" s="10" t="str">
        <f t="array" ref="O4767">IFERROR(XLOOKUP(G4767,'Tipo de Carga'!A:A,'Tipo de Carga'!C:C))</f>
        <v>Diesel</v>
      </c>
    </row>
    <row r="4768">
      <c r="A4768" s="16">
        <v>1908.0</v>
      </c>
      <c r="B4768" s="10" t="str">
        <f t="array" ref="B4768">IFERROR(XLOOKUP(A4768,'Asignacion Feb'!A:A,'Asignacion Feb'!C:C))</f>
        <v>Circuitos</v>
      </c>
      <c r="C4768" s="10" t="str">
        <f t="array" ref="C4768">IFERROR(XLOOKUP(A4768,'Asignacion Feb'!A:A,'Asignacion Feb'!B:B))</f>
        <v>EC-03</v>
      </c>
      <c r="D4768" s="28">
        <v>45703.0</v>
      </c>
      <c r="E4768" s="16" t="s">
        <v>333</v>
      </c>
      <c r="F4768" s="10" t="str">
        <f t="array" ref="F4768">IFERROR(XLOOKUP(E4768,Operadores!A:A,Operadores!B:B))</f>
        <v>GARJOR01</v>
      </c>
      <c r="G4768" s="16" t="s">
        <v>33</v>
      </c>
      <c r="H4768" s="13">
        <v>19.29</v>
      </c>
      <c r="I4768" s="18">
        <v>318.0</v>
      </c>
      <c r="J4768" s="15">
        <f t="shared" si="5"/>
        <v>6134.22</v>
      </c>
      <c r="K4768" s="10" t="str">
        <f t="array" ref="K4768">IFERROR(XLOOKUP(G4768,'Tipo de Carga'!A:A,'Tipo de Carga'!B:B))</f>
        <v>Autoabasto</v>
      </c>
      <c r="L4768" s="10">
        <f t="shared" si="2"/>
        <v>7</v>
      </c>
      <c r="M4768" s="10">
        <f t="shared" si="3"/>
        <v>15</v>
      </c>
      <c r="N4768" s="10">
        <f t="shared" si="4"/>
        <v>2</v>
      </c>
      <c r="O4768" s="10" t="str">
        <f t="array" ref="O4768">IFERROR(XLOOKUP(G4768,'Tipo de Carga'!A:A,'Tipo de Carga'!C:C))</f>
        <v>Diesel</v>
      </c>
    </row>
    <row r="4769">
      <c r="A4769" s="16">
        <v>1933.0</v>
      </c>
      <c r="B4769" s="10" t="str">
        <f t="array" ref="B4769">IFERROR(XLOOKUP(A4769,'Asignacion Feb'!A:A,'Asignacion Feb'!C:C))</f>
        <v>Circuitos</v>
      </c>
      <c r="C4769" s="10" t="str">
        <f t="array" ref="C4769">IFERROR(XLOOKUP(A4769,'Asignacion Feb'!A:A,'Asignacion Feb'!B:B))</f>
        <v>EC-03</v>
      </c>
      <c r="D4769" s="28">
        <v>45703.0</v>
      </c>
      <c r="E4769" s="16" t="s">
        <v>87</v>
      </c>
      <c r="F4769" s="10" t="str">
        <f t="array" ref="F4769">IFERROR(XLOOKUP(E4769,Operadores!A:A,Operadores!B:B))</f>
        <v>OLIMAR01</v>
      </c>
      <c r="G4769" s="16" t="s">
        <v>33</v>
      </c>
      <c r="H4769" s="13">
        <v>19.29</v>
      </c>
      <c r="I4769" s="18">
        <v>395.0</v>
      </c>
      <c r="J4769" s="15">
        <f t="shared" si="5"/>
        <v>7619.55</v>
      </c>
      <c r="K4769" s="10" t="str">
        <f t="array" ref="K4769">IFERROR(XLOOKUP(G4769,'Tipo de Carga'!A:A,'Tipo de Carga'!B:B))</f>
        <v>Autoabasto</v>
      </c>
      <c r="L4769" s="10">
        <f t="shared" si="2"/>
        <v>7</v>
      </c>
      <c r="M4769" s="10">
        <f t="shared" si="3"/>
        <v>15</v>
      </c>
      <c r="N4769" s="10">
        <f t="shared" si="4"/>
        <v>2</v>
      </c>
      <c r="O4769" s="10" t="str">
        <f t="array" ref="O4769">IFERROR(XLOOKUP(G4769,'Tipo de Carga'!A:A,'Tipo de Carga'!C:C))</f>
        <v>Diesel</v>
      </c>
    </row>
    <row r="4770">
      <c r="A4770" s="16">
        <v>2051.0</v>
      </c>
      <c r="B4770" s="10" t="str">
        <f t="array" ref="B4770">IFERROR(XLOOKUP(A4770,'Asignacion Feb'!A:A,'Asignacion Feb'!C:C))</f>
        <v>PISA Gdl</v>
      </c>
      <c r="C4770" s="10" t="str">
        <f t="array" ref="C4770">IFERROR(XLOOKUP(A4770,'Asignacion Feb'!A:A,'Asignacion Feb'!B:B))</f>
        <v>EC-06</v>
      </c>
      <c r="D4770" s="28">
        <v>45703.0</v>
      </c>
      <c r="E4770" s="16" t="s">
        <v>160</v>
      </c>
      <c r="F4770" s="10" t="str">
        <f t="array" ref="F4770">IFERROR(XLOOKUP(E4770,Operadores!A:A,Operadores!B:B))</f>
        <v>CARGUS</v>
      </c>
      <c r="G4770" s="16" t="s">
        <v>33</v>
      </c>
      <c r="H4770" s="13">
        <v>19.29</v>
      </c>
      <c r="I4770" s="18">
        <v>745.0</v>
      </c>
      <c r="J4770" s="15">
        <f t="shared" si="5"/>
        <v>14371.05</v>
      </c>
      <c r="K4770" s="10" t="str">
        <f t="array" ref="K4770">IFERROR(XLOOKUP(G4770,'Tipo de Carga'!A:A,'Tipo de Carga'!B:B))</f>
        <v>Autoabasto</v>
      </c>
      <c r="L4770" s="10">
        <f t="shared" si="2"/>
        <v>7</v>
      </c>
      <c r="M4770" s="10">
        <f t="shared" si="3"/>
        <v>15</v>
      </c>
      <c r="N4770" s="10">
        <f t="shared" si="4"/>
        <v>2</v>
      </c>
      <c r="O4770" s="10" t="str">
        <f t="array" ref="O4770">IFERROR(XLOOKUP(G4770,'Tipo de Carga'!A:A,'Tipo de Carga'!C:C))</f>
        <v>Diesel</v>
      </c>
    </row>
    <row r="4771">
      <c r="A4771" s="16">
        <v>2002.0</v>
      </c>
      <c r="B4771" s="10" t="str">
        <f t="array" ref="B4771">IFERROR(XLOOKUP(A4771,'Asignacion Feb'!A:A,'Asignacion Feb'!C:C))</f>
        <v>MeLi Dedicado Merida</v>
      </c>
      <c r="C4771" s="10" t="str">
        <f t="array" ref="C4771">IFERROR(XLOOKUP(A4771,'Asignacion Feb'!A:A,'Asignacion Feb'!B:B))</f>
        <v>EC-05</v>
      </c>
      <c r="D4771" s="28">
        <v>45703.0</v>
      </c>
      <c r="E4771" s="16" t="s">
        <v>309</v>
      </c>
      <c r="F4771" s="10" t="str">
        <f t="array" ref="F4771">IFERROR(XLOOKUP(E4771,Operadores!A:A,Operadores!B:B))</f>
        <v>VELALE</v>
      </c>
      <c r="G4771" s="16" t="s">
        <v>39</v>
      </c>
      <c r="H4771" s="13">
        <v>20.4273</v>
      </c>
      <c r="I4771" s="18">
        <v>367.0</v>
      </c>
      <c r="J4771" s="15">
        <f t="shared" si="5"/>
        <v>7496.8191</v>
      </c>
      <c r="K4771" s="10" t="str">
        <f t="array" ref="K4771">IFERROR(XLOOKUP(G4771,'Tipo de Carga'!A:A,'Tipo de Carga'!B:B))</f>
        <v>Autoabasto</v>
      </c>
      <c r="L4771" s="10">
        <f t="shared" si="2"/>
        <v>7</v>
      </c>
      <c r="M4771" s="10">
        <f t="shared" si="3"/>
        <v>15</v>
      </c>
      <c r="N4771" s="10">
        <f t="shared" si="4"/>
        <v>2</v>
      </c>
      <c r="O4771" s="10" t="str">
        <f t="array" ref="O4771">IFERROR(XLOOKUP(G4771,'Tipo de Carga'!A:A,'Tipo de Carga'!C:C))</f>
        <v>Diesel</v>
      </c>
    </row>
    <row r="4772">
      <c r="A4772" s="16">
        <v>2009.0</v>
      </c>
      <c r="B4772" s="10" t="str">
        <f t="array" ref="B4772">IFERROR(XLOOKUP(A4772,'Asignacion Feb'!A:A,'Asignacion Feb'!C:C))</f>
        <v>MeLi Dedicado Merida</v>
      </c>
      <c r="C4772" s="10" t="str">
        <f t="array" ref="C4772">IFERROR(XLOOKUP(A4772,'Asignacion Feb'!A:A,'Asignacion Feb'!B:B))</f>
        <v>EC-05</v>
      </c>
      <c r="D4772" s="28">
        <v>45703.0</v>
      </c>
      <c r="E4772" s="16" t="s">
        <v>166</v>
      </c>
      <c r="F4772" s="10" t="str">
        <f t="array" ref="F4772">IFERROR(XLOOKUP(E4772,Operadores!A:A,Operadores!B:B))</f>
        <v>GONCAR01</v>
      </c>
      <c r="G4772" s="16" t="s">
        <v>39</v>
      </c>
      <c r="H4772" s="13">
        <v>20.4273</v>
      </c>
      <c r="I4772" s="18">
        <v>217.0</v>
      </c>
      <c r="J4772" s="15">
        <f t="shared" si="5"/>
        <v>4432.7241</v>
      </c>
      <c r="K4772" s="10" t="str">
        <f t="array" ref="K4772">IFERROR(XLOOKUP(G4772,'Tipo de Carga'!A:A,'Tipo de Carga'!B:B))</f>
        <v>Autoabasto</v>
      </c>
      <c r="L4772" s="10">
        <f t="shared" si="2"/>
        <v>7</v>
      </c>
      <c r="M4772" s="10">
        <f t="shared" si="3"/>
        <v>15</v>
      </c>
      <c r="N4772" s="10">
        <f t="shared" si="4"/>
        <v>2</v>
      </c>
      <c r="O4772" s="10" t="str">
        <f t="array" ref="O4772">IFERROR(XLOOKUP(G4772,'Tipo de Carga'!A:A,'Tipo de Carga'!C:C))</f>
        <v>Diesel</v>
      </c>
    </row>
    <row r="4773">
      <c r="A4773" s="16">
        <v>2000.0</v>
      </c>
      <c r="B4773" s="10" t="str">
        <f t="array" ref="B4773">IFERROR(XLOOKUP(A4773,'Asignacion Feb'!A:A,'Asignacion Feb'!C:C))</f>
        <v>MeLi Dedicado Merida</v>
      </c>
      <c r="C4773" s="10" t="str">
        <f t="array" ref="C4773">IFERROR(XLOOKUP(A4773,'Asignacion Feb'!A:A,'Asignacion Feb'!B:B))</f>
        <v>EC-05</v>
      </c>
      <c r="D4773" s="28">
        <v>45703.0</v>
      </c>
      <c r="E4773" s="16" t="s">
        <v>95</v>
      </c>
      <c r="F4773" s="10" t="str">
        <f t="array" ref="F4773">IFERROR(XLOOKUP(E4773,Operadores!A:A,Operadores!B:B))</f>
        <v>VILYON</v>
      </c>
      <c r="G4773" s="16" t="s">
        <v>39</v>
      </c>
      <c r="H4773" s="13">
        <v>20.4273</v>
      </c>
      <c r="I4773" s="18">
        <v>480.0</v>
      </c>
      <c r="J4773" s="15">
        <f t="shared" si="5"/>
        <v>9805.104</v>
      </c>
      <c r="K4773" s="10" t="str">
        <f t="array" ref="K4773">IFERROR(XLOOKUP(G4773,'Tipo de Carga'!A:A,'Tipo de Carga'!B:B))</f>
        <v>Autoabasto</v>
      </c>
      <c r="L4773" s="10">
        <f t="shared" si="2"/>
        <v>7</v>
      </c>
      <c r="M4773" s="10">
        <f t="shared" si="3"/>
        <v>15</v>
      </c>
      <c r="N4773" s="10">
        <f t="shared" si="4"/>
        <v>2</v>
      </c>
      <c r="O4773" s="10" t="str">
        <f t="array" ref="O4773">IFERROR(XLOOKUP(G4773,'Tipo de Carga'!A:A,'Tipo de Carga'!C:C))</f>
        <v>Diesel</v>
      </c>
    </row>
    <row r="4774">
      <c r="A4774" s="16">
        <v>1999.0</v>
      </c>
      <c r="B4774" s="10" t="str">
        <f t="array" ref="B4774">IFERROR(XLOOKUP(A4774,'Asignacion Feb'!A:A,'Asignacion Feb'!C:C))</f>
        <v>MeLi Dedicado Merida</v>
      </c>
      <c r="C4774" s="10" t="str">
        <f t="array" ref="C4774">IFERROR(XLOOKUP(A4774,'Asignacion Feb'!A:A,'Asignacion Feb'!B:B))</f>
        <v>EC-05</v>
      </c>
      <c r="D4774" s="28">
        <v>45703.0</v>
      </c>
      <c r="E4774" s="16" t="s">
        <v>88</v>
      </c>
      <c r="F4774" s="10" t="str">
        <f t="array" ref="F4774">IFERROR(XLOOKUP(E4774,Operadores!A:A,Operadores!B:B))</f>
        <v>CAMJOS</v>
      </c>
      <c r="G4774" s="16" t="s">
        <v>39</v>
      </c>
      <c r="H4774" s="13">
        <v>20.4273</v>
      </c>
      <c r="I4774" s="18">
        <v>224.0</v>
      </c>
      <c r="J4774" s="15">
        <f t="shared" si="5"/>
        <v>4575.7152</v>
      </c>
      <c r="K4774" s="10" t="str">
        <f t="array" ref="K4774">IFERROR(XLOOKUP(G4774,'Tipo de Carga'!A:A,'Tipo de Carga'!B:B))</f>
        <v>Autoabasto</v>
      </c>
      <c r="L4774" s="10">
        <f t="shared" si="2"/>
        <v>7</v>
      </c>
      <c r="M4774" s="10">
        <f t="shared" si="3"/>
        <v>15</v>
      </c>
      <c r="N4774" s="10">
        <f t="shared" si="4"/>
        <v>2</v>
      </c>
      <c r="O4774" s="10" t="str">
        <f t="array" ref="O4774">IFERROR(XLOOKUP(G4774,'Tipo de Carga'!A:A,'Tipo de Carga'!C:C))</f>
        <v>Diesel</v>
      </c>
    </row>
    <row r="4775">
      <c r="A4775" s="16">
        <v>1722.0</v>
      </c>
      <c r="B4775" s="10" t="str">
        <f t="array" ref="B4775">IFERROR(XLOOKUP(A4775,'Asignacion Feb'!A:A,'Asignacion Feb'!C:C))</f>
        <v>Wm Full</v>
      </c>
      <c r="C4775" s="10" t="str">
        <f t="array" ref="C4775">IFERROR(XLOOKUP(A4775,'Asignacion Feb'!A:A,'Asignacion Feb'!B:B))</f>
        <v>EC-08</v>
      </c>
      <c r="D4775" s="28">
        <v>45703.0</v>
      </c>
      <c r="E4775" s="16" t="s">
        <v>172</v>
      </c>
      <c r="F4775" s="10" t="str">
        <f t="array" ref="F4775">IFERROR(XLOOKUP(E4775,Operadores!A:A,Operadores!B:B))</f>
        <v>VILJE</v>
      </c>
      <c r="G4775" s="16" t="s">
        <v>39</v>
      </c>
      <c r="H4775" s="13">
        <v>20.4273</v>
      </c>
      <c r="I4775" s="18">
        <v>459.0</v>
      </c>
      <c r="J4775" s="15">
        <f t="shared" si="5"/>
        <v>9376.1307</v>
      </c>
      <c r="K4775" s="10" t="str">
        <f t="array" ref="K4775">IFERROR(XLOOKUP(G4775,'Tipo de Carga'!A:A,'Tipo de Carga'!B:B))</f>
        <v>Autoabasto</v>
      </c>
      <c r="L4775" s="10">
        <f t="shared" si="2"/>
        <v>7</v>
      </c>
      <c r="M4775" s="10">
        <f t="shared" si="3"/>
        <v>15</v>
      </c>
      <c r="N4775" s="10">
        <f t="shared" si="4"/>
        <v>2</v>
      </c>
      <c r="O4775" s="10" t="str">
        <f t="array" ref="O4775">IFERROR(XLOOKUP(G4775,'Tipo de Carga'!A:A,'Tipo de Carga'!C:C))</f>
        <v>Diesel</v>
      </c>
    </row>
    <row r="4776">
      <c r="A4776" s="16">
        <v>2029.0</v>
      </c>
      <c r="B4776" s="10" t="str">
        <f t="array" ref="B4776">IFERROR(XLOOKUP(A4776,'Asignacion Feb'!A:A,'Asignacion Feb'!C:C))</f>
        <v>MeLi Dedicado Merida</v>
      </c>
      <c r="C4776" s="10" t="str">
        <f t="array" ref="C4776">IFERROR(XLOOKUP(A4776,'Asignacion Feb'!A:A,'Asignacion Feb'!B:B))</f>
        <v>EC-05</v>
      </c>
      <c r="D4776" s="28">
        <v>45703.0</v>
      </c>
      <c r="E4776" s="16" t="s">
        <v>22</v>
      </c>
      <c r="F4776" s="10" t="str">
        <f t="array" ref="F4776">IFERROR(XLOOKUP(E4776,Operadores!A:A,Operadores!B:B))</f>
        <v>AGUMAU</v>
      </c>
      <c r="G4776" s="16" t="s">
        <v>39</v>
      </c>
      <c r="H4776" s="13">
        <v>20.4273</v>
      </c>
      <c r="I4776" s="18">
        <v>445.0</v>
      </c>
      <c r="J4776" s="15">
        <f t="shared" si="5"/>
        <v>9090.1485</v>
      </c>
      <c r="K4776" s="10" t="str">
        <f t="array" ref="K4776">IFERROR(XLOOKUP(G4776,'Tipo de Carga'!A:A,'Tipo de Carga'!B:B))</f>
        <v>Autoabasto</v>
      </c>
      <c r="L4776" s="10">
        <f t="shared" si="2"/>
        <v>7</v>
      </c>
      <c r="M4776" s="10">
        <f t="shared" si="3"/>
        <v>15</v>
      </c>
      <c r="N4776" s="10">
        <f t="shared" si="4"/>
        <v>2</v>
      </c>
      <c r="O4776" s="10" t="str">
        <f t="array" ref="O4776">IFERROR(XLOOKUP(G4776,'Tipo de Carga'!A:A,'Tipo de Carga'!C:C))</f>
        <v>Diesel</v>
      </c>
    </row>
    <row r="4777">
      <c r="A4777" s="16">
        <v>1813.0</v>
      </c>
      <c r="B4777" s="10" t="str">
        <f t="array" ref="B4777">IFERROR(XLOOKUP(A4777,'Asignacion Feb'!A:A,'Asignacion Feb'!C:C))</f>
        <v>Wm Full</v>
      </c>
      <c r="C4777" s="10" t="str">
        <f t="array" ref="C4777">IFERROR(XLOOKUP(A4777,'Asignacion Feb'!A:A,'Asignacion Feb'!B:B))</f>
        <v>EC-08</v>
      </c>
      <c r="D4777" s="28">
        <v>45703.0</v>
      </c>
      <c r="E4777" s="16" t="s">
        <v>100</v>
      </c>
      <c r="F4777" s="10" t="str">
        <f t="array" ref="F4777">IFERROR(XLOOKUP(E4777,Operadores!A:A,Operadores!B:B))</f>
        <v>ALFEDI</v>
      </c>
      <c r="G4777" s="16" t="s">
        <v>39</v>
      </c>
      <c r="H4777" s="13">
        <v>20.4273</v>
      </c>
      <c r="I4777" s="18">
        <v>357.0</v>
      </c>
      <c r="J4777" s="15">
        <f t="shared" si="5"/>
        <v>7292.5461</v>
      </c>
      <c r="K4777" s="10" t="str">
        <f t="array" ref="K4777">IFERROR(XLOOKUP(G4777,'Tipo de Carga'!A:A,'Tipo de Carga'!B:B))</f>
        <v>Autoabasto</v>
      </c>
      <c r="L4777" s="10">
        <f t="shared" si="2"/>
        <v>7</v>
      </c>
      <c r="M4777" s="10">
        <f t="shared" si="3"/>
        <v>15</v>
      </c>
      <c r="N4777" s="10">
        <f t="shared" si="4"/>
        <v>2</v>
      </c>
      <c r="O4777" s="10" t="str">
        <f t="array" ref="O4777">IFERROR(XLOOKUP(G4777,'Tipo de Carga'!A:A,'Tipo de Carga'!C:C))</f>
        <v>Diesel</v>
      </c>
    </row>
    <row r="4778">
      <c r="A4778" s="16">
        <v>2015.0</v>
      </c>
      <c r="B4778" s="10" t="str">
        <f t="array" ref="B4778">IFERROR(XLOOKUP(A4778,'Asignacion Feb'!A:A,'Asignacion Feb'!C:C))</f>
        <v>MeLi asignado SD</v>
      </c>
      <c r="C4778" s="10" t="str">
        <f t="array" ref="C4778">IFERROR(XLOOKUP(A4778,'Asignacion Feb'!A:A,'Asignacion Feb'!B:B))</f>
        <v>EC-05</v>
      </c>
      <c r="D4778" s="28">
        <v>45703.0</v>
      </c>
      <c r="E4778" s="16" t="s">
        <v>174</v>
      </c>
      <c r="F4778" s="10" t="str">
        <f t="array" ref="F4778">IFERROR(XLOOKUP(E4778,Operadores!A:A,Operadores!B:B))</f>
        <v>BENOSC</v>
      </c>
      <c r="G4778" s="16" t="s">
        <v>39</v>
      </c>
      <c r="H4778" s="13">
        <v>20.4273</v>
      </c>
      <c r="I4778" s="18">
        <v>495.0</v>
      </c>
      <c r="J4778" s="15">
        <f t="shared" si="5"/>
        <v>10111.5135</v>
      </c>
      <c r="K4778" s="10" t="str">
        <f t="array" ref="K4778">IFERROR(XLOOKUP(G4778,'Tipo de Carga'!A:A,'Tipo de Carga'!B:B))</f>
        <v>Autoabasto</v>
      </c>
      <c r="L4778" s="10">
        <f t="shared" si="2"/>
        <v>7</v>
      </c>
      <c r="M4778" s="10">
        <f t="shared" si="3"/>
        <v>15</v>
      </c>
      <c r="N4778" s="10">
        <f t="shared" si="4"/>
        <v>2</v>
      </c>
      <c r="O4778" s="10" t="str">
        <f t="array" ref="O4778">IFERROR(XLOOKUP(G4778,'Tipo de Carga'!A:A,'Tipo de Carga'!C:C))</f>
        <v>Diesel</v>
      </c>
    </row>
    <row r="4779">
      <c r="A4779" s="16">
        <v>2008.0</v>
      </c>
      <c r="B4779" s="10" t="str">
        <f t="array" ref="B4779">IFERROR(XLOOKUP(A4779,'Asignacion Feb'!A:A,'Asignacion Feb'!C:C))</f>
        <v>MeLi Dedicado Merida</v>
      </c>
      <c r="C4779" s="10" t="str">
        <f t="array" ref="C4779">IFERROR(XLOOKUP(A4779,'Asignacion Feb'!A:A,'Asignacion Feb'!B:B))</f>
        <v>EC-05</v>
      </c>
      <c r="D4779" s="28">
        <v>45703.0</v>
      </c>
      <c r="E4779" s="16" t="s">
        <v>394</v>
      </c>
      <c r="F4779" s="10" t="str">
        <f t="array" ref="F4779">IFERROR(XLOOKUP(E4779,Operadores!A:A,Operadores!B:B))</f>
        <v>CADCAR</v>
      </c>
      <c r="G4779" s="16" t="s">
        <v>39</v>
      </c>
      <c r="H4779" s="13">
        <v>20.4273</v>
      </c>
      <c r="I4779" s="18">
        <v>415.0</v>
      </c>
      <c r="J4779" s="15">
        <f t="shared" si="5"/>
        <v>8477.3295</v>
      </c>
      <c r="K4779" s="10" t="str">
        <f t="array" ref="K4779">IFERROR(XLOOKUP(G4779,'Tipo de Carga'!A:A,'Tipo de Carga'!B:B))</f>
        <v>Autoabasto</v>
      </c>
      <c r="L4779" s="10">
        <f t="shared" si="2"/>
        <v>7</v>
      </c>
      <c r="M4779" s="10">
        <f t="shared" si="3"/>
        <v>15</v>
      </c>
      <c r="N4779" s="10">
        <f t="shared" si="4"/>
        <v>2</v>
      </c>
      <c r="O4779" s="10" t="str">
        <f t="array" ref="O4779">IFERROR(XLOOKUP(G4779,'Tipo de Carga'!A:A,'Tipo de Carga'!C:C))</f>
        <v>Diesel</v>
      </c>
    </row>
    <row r="4780">
      <c r="A4780" s="16">
        <v>1746.0</v>
      </c>
      <c r="B4780" s="10" t="str">
        <f t="array" ref="B4780">IFERROR(XLOOKUP(A4780,'Asignacion Feb'!A:A,'Asignacion Feb'!C:C))</f>
        <v>Wm Full</v>
      </c>
      <c r="C4780" s="10" t="str">
        <f t="array" ref="C4780">IFERROR(XLOOKUP(A4780,'Asignacion Feb'!A:A,'Asignacion Feb'!B:B))</f>
        <v>EC-08</v>
      </c>
      <c r="D4780" s="28">
        <v>45703.0</v>
      </c>
      <c r="E4780" s="16" t="s">
        <v>258</v>
      </c>
      <c r="F4780" s="10" t="str">
        <f t="array" ref="F4780">IFERROR(XLOOKUP(E4780,Operadores!A:A,Operadores!B:B))</f>
        <v>LOPFER</v>
      </c>
      <c r="G4780" s="16" t="s">
        <v>39</v>
      </c>
      <c r="H4780" s="13">
        <v>20.4273</v>
      </c>
      <c r="I4780" s="18">
        <v>373.0</v>
      </c>
      <c r="J4780" s="15">
        <f t="shared" si="5"/>
        <v>7619.3829</v>
      </c>
      <c r="K4780" s="10" t="str">
        <f t="array" ref="K4780">IFERROR(XLOOKUP(G4780,'Tipo de Carga'!A:A,'Tipo de Carga'!B:B))</f>
        <v>Autoabasto</v>
      </c>
      <c r="L4780" s="10">
        <f t="shared" si="2"/>
        <v>7</v>
      </c>
      <c r="M4780" s="10">
        <f t="shared" si="3"/>
        <v>15</v>
      </c>
      <c r="N4780" s="10">
        <f t="shared" si="4"/>
        <v>2</v>
      </c>
      <c r="O4780" s="10" t="str">
        <f t="array" ref="O4780">IFERROR(XLOOKUP(G4780,'Tipo de Carga'!A:A,'Tipo de Carga'!C:C))</f>
        <v>Diesel</v>
      </c>
    </row>
    <row r="4781">
      <c r="A4781" s="16">
        <v>1893.0</v>
      </c>
      <c r="B4781" s="10" t="str">
        <f t="array" ref="B4781">IFERROR(XLOOKUP(A4781,'Asignacion Feb'!A:A,'Asignacion Feb'!C:C))</f>
        <v>Full Liver</v>
      </c>
      <c r="C4781" s="10" t="str">
        <f t="array" ref="C4781">IFERROR(XLOOKUP(A4781,'Asignacion Feb'!A:A,'Asignacion Feb'!B:B))</f>
        <v>EC-01</v>
      </c>
      <c r="D4781" s="28">
        <v>45703.0</v>
      </c>
      <c r="E4781" s="16" t="s">
        <v>63</v>
      </c>
      <c r="F4781" s="10" t="str">
        <f t="array" ref="F4781">IFERROR(XLOOKUP(E4781,Operadores!A:A,Operadores!B:B))</f>
        <v>MARFRA</v>
      </c>
      <c r="G4781" s="16" t="s">
        <v>39</v>
      </c>
      <c r="H4781" s="13">
        <v>20.4273</v>
      </c>
      <c r="I4781" s="18">
        <v>652.0</v>
      </c>
      <c r="J4781" s="15">
        <f t="shared" si="5"/>
        <v>13318.5996</v>
      </c>
      <c r="K4781" s="10" t="str">
        <f t="array" ref="K4781">IFERROR(XLOOKUP(G4781,'Tipo de Carga'!A:A,'Tipo de Carga'!B:B))</f>
        <v>Autoabasto</v>
      </c>
      <c r="L4781" s="10">
        <f t="shared" si="2"/>
        <v>7</v>
      </c>
      <c r="M4781" s="10">
        <f t="shared" si="3"/>
        <v>15</v>
      </c>
      <c r="N4781" s="10">
        <f t="shared" si="4"/>
        <v>2</v>
      </c>
      <c r="O4781" s="10" t="str">
        <f t="array" ref="O4781">IFERROR(XLOOKUP(G4781,'Tipo de Carga'!A:A,'Tipo de Carga'!C:C))</f>
        <v>Diesel</v>
      </c>
    </row>
    <row r="4782">
      <c r="A4782" s="16">
        <v>1887.0</v>
      </c>
      <c r="B4782" s="10" t="str">
        <f t="array" ref="B4782">IFERROR(XLOOKUP(A4782,'Asignacion Feb'!A:A,'Asignacion Feb'!C:C))</f>
        <v>Circuitos</v>
      </c>
      <c r="C4782" s="10" t="str">
        <f t="array" ref="C4782">IFERROR(XLOOKUP(A4782,'Asignacion Feb'!A:A,'Asignacion Feb'!B:B))</f>
        <v>EC-03</v>
      </c>
      <c r="D4782" s="28">
        <v>45703.0</v>
      </c>
      <c r="E4782" s="16" t="s">
        <v>375</v>
      </c>
      <c r="F4782" s="10" t="str">
        <f t="array" ref="F4782">IFERROR(XLOOKUP(E4782,Operadores!A:A,Operadores!B:B))</f>
        <v>NARCA</v>
      </c>
      <c r="G4782" s="16" t="s">
        <v>39</v>
      </c>
      <c r="H4782" s="13">
        <v>20.4273</v>
      </c>
      <c r="I4782" s="18">
        <v>720.0</v>
      </c>
      <c r="J4782" s="15">
        <f t="shared" si="5"/>
        <v>14707.656</v>
      </c>
      <c r="K4782" s="10" t="str">
        <f t="array" ref="K4782">IFERROR(XLOOKUP(G4782,'Tipo de Carga'!A:A,'Tipo de Carga'!B:B))</f>
        <v>Autoabasto</v>
      </c>
      <c r="L4782" s="10">
        <f t="shared" si="2"/>
        <v>7</v>
      </c>
      <c r="M4782" s="10">
        <f t="shared" si="3"/>
        <v>15</v>
      </c>
      <c r="N4782" s="10">
        <f t="shared" si="4"/>
        <v>2</v>
      </c>
      <c r="O4782" s="10" t="str">
        <f t="array" ref="O4782">IFERROR(XLOOKUP(G4782,'Tipo de Carga'!A:A,'Tipo de Carga'!C:C))</f>
        <v>Diesel</v>
      </c>
    </row>
    <row r="4783">
      <c r="A4783" s="16">
        <v>1897.0</v>
      </c>
      <c r="B4783" s="10" t="str">
        <f t="array" ref="B4783">IFERROR(XLOOKUP(A4783,'Asignacion Feb'!A:A,'Asignacion Feb'!C:C))</f>
        <v>Full Liver</v>
      </c>
      <c r="C4783" s="10" t="str">
        <f t="array" ref="C4783">IFERROR(XLOOKUP(A4783,'Asignacion Feb'!A:A,'Asignacion Feb'!B:B))</f>
        <v>EC-01</v>
      </c>
      <c r="D4783" s="28">
        <v>45703.0</v>
      </c>
      <c r="E4783" s="16" t="s">
        <v>21</v>
      </c>
      <c r="F4783" s="10" t="str">
        <f t="array" ref="F4783">IFERROR(XLOOKUP(E4783,Operadores!A:A,Operadores!B:B))</f>
        <v>RODAR</v>
      </c>
      <c r="G4783" s="16" t="s">
        <v>39</v>
      </c>
      <c r="H4783" s="13">
        <v>20.4273</v>
      </c>
      <c r="I4783" s="18">
        <v>285.0</v>
      </c>
      <c r="J4783" s="15">
        <f t="shared" si="5"/>
        <v>5821.7805</v>
      </c>
      <c r="K4783" s="10" t="str">
        <f t="array" ref="K4783">IFERROR(XLOOKUP(G4783,'Tipo de Carga'!A:A,'Tipo de Carga'!B:B))</f>
        <v>Autoabasto</v>
      </c>
      <c r="L4783" s="10">
        <f t="shared" si="2"/>
        <v>7</v>
      </c>
      <c r="M4783" s="10">
        <f t="shared" si="3"/>
        <v>15</v>
      </c>
      <c r="N4783" s="10">
        <f t="shared" si="4"/>
        <v>2</v>
      </c>
      <c r="O4783" s="10" t="str">
        <f t="array" ref="O4783">IFERROR(XLOOKUP(G4783,'Tipo de Carga'!A:A,'Tipo de Carga'!C:C))</f>
        <v>Diesel</v>
      </c>
    </row>
    <row r="4784">
      <c r="A4784" s="16">
        <v>1819.0</v>
      </c>
      <c r="B4784" s="10" t="str">
        <f t="array" ref="B4784">IFERROR(XLOOKUP(A4784,'Asignacion Feb'!A:A,'Asignacion Feb'!C:C))</f>
        <v>Wm Full</v>
      </c>
      <c r="C4784" s="10" t="str">
        <f t="array" ref="C4784">IFERROR(XLOOKUP(A4784,'Asignacion Feb'!A:A,'Asignacion Feb'!B:B))</f>
        <v>EC-08</v>
      </c>
      <c r="D4784" s="28">
        <v>45703.0</v>
      </c>
      <c r="E4784" s="16" t="s">
        <v>432</v>
      </c>
      <c r="F4784" s="10" t="str">
        <f t="array" ref="F4784">IFERROR(XLOOKUP(E4784,Operadores!A:A,Operadores!B:B))</f>
        <v>VAZISA</v>
      </c>
      <c r="G4784" s="16" t="s">
        <v>39</v>
      </c>
      <c r="H4784" s="13">
        <v>20.4273</v>
      </c>
      <c r="I4784" s="18">
        <v>349.0</v>
      </c>
      <c r="J4784" s="15">
        <f t="shared" si="5"/>
        <v>7129.1277</v>
      </c>
      <c r="K4784" s="10" t="str">
        <f t="array" ref="K4784">IFERROR(XLOOKUP(G4784,'Tipo de Carga'!A:A,'Tipo de Carga'!B:B))</f>
        <v>Autoabasto</v>
      </c>
      <c r="L4784" s="10">
        <f t="shared" si="2"/>
        <v>7</v>
      </c>
      <c r="M4784" s="10">
        <f t="shared" si="3"/>
        <v>15</v>
      </c>
      <c r="N4784" s="10">
        <f t="shared" si="4"/>
        <v>2</v>
      </c>
      <c r="O4784" s="10" t="str">
        <f t="array" ref="O4784">IFERROR(XLOOKUP(G4784,'Tipo de Carga'!A:A,'Tipo de Carga'!C:C))</f>
        <v>Diesel</v>
      </c>
    </row>
    <row r="4785">
      <c r="A4785" s="16">
        <v>2026.0</v>
      </c>
      <c r="B4785" s="10" t="str">
        <f t="array" ref="B4785">IFERROR(XLOOKUP(A4785,'Asignacion Feb'!A:A,'Asignacion Feb'!C:C))</f>
        <v>MeLi Dedicado Merida</v>
      </c>
      <c r="C4785" s="10" t="str">
        <f t="array" ref="C4785">IFERROR(XLOOKUP(A4785,'Asignacion Feb'!A:A,'Asignacion Feb'!B:B))</f>
        <v>EC-05</v>
      </c>
      <c r="D4785" s="28">
        <v>45703.0</v>
      </c>
      <c r="E4785" s="16" t="s">
        <v>224</v>
      </c>
      <c r="F4785" s="10" t="str">
        <f t="array" ref="F4785">IFERROR(XLOOKUP(E4785,Operadores!A:A,Operadores!B:B))</f>
        <v>CRUTOM</v>
      </c>
      <c r="G4785" s="16" t="s">
        <v>39</v>
      </c>
      <c r="H4785" s="13">
        <v>20.4273</v>
      </c>
      <c r="I4785" s="18">
        <v>230.0</v>
      </c>
      <c r="J4785" s="15">
        <f t="shared" si="5"/>
        <v>4698.279</v>
      </c>
      <c r="K4785" s="10" t="str">
        <f t="array" ref="K4785">IFERROR(XLOOKUP(G4785,'Tipo de Carga'!A:A,'Tipo de Carga'!B:B))</f>
        <v>Autoabasto</v>
      </c>
      <c r="L4785" s="10">
        <f t="shared" si="2"/>
        <v>7</v>
      </c>
      <c r="M4785" s="10">
        <f t="shared" si="3"/>
        <v>15</v>
      </c>
      <c r="N4785" s="10">
        <f t="shared" si="4"/>
        <v>2</v>
      </c>
      <c r="O4785" s="10" t="str">
        <f t="array" ref="O4785">IFERROR(XLOOKUP(G4785,'Tipo de Carga'!A:A,'Tipo de Carga'!C:C))</f>
        <v>Diesel</v>
      </c>
    </row>
    <row r="4786">
      <c r="A4786" s="16">
        <v>2001.0</v>
      </c>
      <c r="B4786" s="10" t="str">
        <f t="array" ref="B4786">IFERROR(XLOOKUP(A4786,'Asignacion Feb'!A:A,'Asignacion Feb'!C:C))</f>
        <v>MeLi Dedicado Merida</v>
      </c>
      <c r="C4786" s="10" t="str">
        <f t="array" ref="C4786">IFERROR(XLOOKUP(A4786,'Asignacion Feb'!A:A,'Asignacion Feb'!B:B))</f>
        <v>EC-05</v>
      </c>
      <c r="D4786" s="28">
        <v>45703.0</v>
      </c>
      <c r="E4786" s="16" t="s">
        <v>362</v>
      </c>
      <c r="F4786" s="10" t="str">
        <f t="array" ref="F4786">IFERROR(XLOOKUP(E4786,Operadores!A:A,Operadores!B:B))</f>
        <v>TRESER</v>
      </c>
      <c r="G4786" s="16" t="s">
        <v>39</v>
      </c>
      <c r="H4786" s="13">
        <v>20.4273</v>
      </c>
      <c r="I4786" s="18">
        <v>357.0</v>
      </c>
      <c r="J4786" s="15">
        <f t="shared" si="5"/>
        <v>7292.5461</v>
      </c>
      <c r="K4786" s="10" t="str">
        <f t="array" ref="K4786">IFERROR(XLOOKUP(G4786,'Tipo de Carga'!A:A,'Tipo de Carga'!B:B))</f>
        <v>Autoabasto</v>
      </c>
      <c r="L4786" s="10">
        <f t="shared" si="2"/>
        <v>7</v>
      </c>
      <c r="M4786" s="10">
        <f t="shared" si="3"/>
        <v>15</v>
      </c>
      <c r="N4786" s="10">
        <f t="shared" si="4"/>
        <v>2</v>
      </c>
      <c r="O4786" s="10" t="str">
        <f t="array" ref="O4786">IFERROR(XLOOKUP(G4786,'Tipo de Carga'!A:A,'Tipo de Carga'!C:C))</f>
        <v>Diesel</v>
      </c>
    </row>
    <row r="4787">
      <c r="A4787" s="16">
        <v>1715.0</v>
      </c>
      <c r="B4787" s="10" t="str">
        <f t="array" ref="B4787">IFERROR(XLOOKUP(A4787,'Asignacion Feb'!A:A,'Asignacion Feb'!C:C))</f>
        <v>Wm Full</v>
      </c>
      <c r="C4787" s="10" t="str">
        <f t="array" ref="C4787">IFERROR(XLOOKUP(A4787,'Asignacion Feb'!A:A,'Asignacion Feb'!B:B))</f>
        <v>EC-08</v>
      </c>
      <c r="D4787" s="28">
        <v>45703.0</v>
      </c>
      <c r="E4787" s="16" t="s">
        <v>96</v>
      </c>
      <c r="F4787" s="10" t="str">
        <f t="array" ref="F4787">IFERROR(XLOOKUP(E4787,Operadores!A:A,Operadores!B:B))</f>
        <v>LEOJAI</v>
      </c>
      <c r="G4787" s="16" t="s">
        <v>39</v>
      </c>
      <c r="H4787" s="13">
        <v>20.4273</v>
      </c>
      <c r="I4787" s="18">
        <v>340.0</v>
      </c>
      <c r="J4787" s="15">
        <f t="shared" si="5"/>
        <v>6945.282</v>
      </c>
      <c r="K4787" s="10" t="str">
        <f t="array" ref="K4787">IFERROR(XLOOKUP(G4787,'Tipo de Carga'!A:A,'Tipo de Carga'!B:B))</f>
        <v>Autoabasto</v>
      </c>
      <c r="L4787" s="10">
        <f t="shared" si="2"/>
        <v>7</v>
      </c>
      <c r="M4787" s="10">
        <f t="shared" si="3"/>
        <v>15</v>
      </c>
      <c r="N4787" s="10">
        <f t="shared" si="4"/>
        <v>2</v>
      </c>
      <c r="O4787" s="10" t="str">
        <f t="array" ref="O4787">IFERROR(XLOOKUP(G4787,'Tipo de Carga'!A:A,'Tipo de Carga'!C:C))</f>
        <v>Diesel</v>
      </c>
    </row>
    <row r="4788">
      <c r="A4788" s="16">
        <v>1721.0</v>
      </c>
      <c r="B4788" s="10" t="str">
        <f t="array" ref="B4788">IFERROR(XLOOKUP(A4788,'Asignacion Feb'!A:A,'Asignacion Feb'!C:C))</f>
        <v>Wm Full</v>
      </c>
      <c r="C4788" s="10" t="str">
        <f t="array" ref="C4788">IFERROR(XLOOKUP(A4788,'Asignacion Feb'!A:A,'Asignacion Feb'!B:B))</f>
        <v>EC-08</v>
      </c>
      <c r="D4788" s="28">
        <v>45703.0</v>
      </c>
      <c r="E4788" s="16" t="s">
        <v>371</v>
      </c>
      <c r="F4788" s="10" t="str">
        <f t="array" ref="F4788">IFERROR(XLOOKUP(E4788,Operadores!A:A,Operadores!B:B))</f>
        <v>MAYSA</v>
      </c>
      <c r="G4788" s="16" t="s">
        <v>39</v>
      </c>
      <c r="H4788" s="13">
        <v>20.4273</v>
      </c>
      <c r="I4788" s="18">
        <v>400.0</v>
      </c>
      <c r="J4788" s="15">
        <f t="shared" si="5"/>
        <v>8170.92</v>
      </c>
      <c r="K4788" s="10" t="str">
        <f t="array" ref="K4788">IFERROR(XLOOKUP(G4788,'Tipo de Carga'!A:A,'Tipo de Carga'!B:B))</f>
        <v>Autoabasto</v>
      </c>
      <c r="L4788" s="10">
        <f t="shared" si="2"/>
        <v>7</v>
      </c>
      <c r="M4788" s="10">
        <f t="shared" si="3"/>
        <v>15</v>
      </c>
      <c r="N4788" s="10">
        <f t="shared" si="4"/>
        <v>2</v>
      </c>
      <c r="O4788" s="10" t="str">
        <f t="array" ref="O4788">IFERROR(XLOOKUP(G4788,'Tipo de Carga'!A:A,'Tipo de Carga'!C:C))</f>
        <v>Diesel</v>
      </c>
    </row>
    <row r="4789">
      <c r="A4789" s="16">
        <v>2018.0</v>
      </c>
      <c r="B4789" s="10" t="str">
        <f t="array" ref="B4789">IFERROR(XLOOKUP(A4789,'Asignacion Feb'!A:A,'Asignacion Feb'!C:C))</f>
        <v>MeLi Dedicado Merida</v>
      </c>
      <c r="C4789" s="10" t="str">
        <f t="array" ref="C4789">IFERROR(XLOOKUP(A4789,'Asignacion Feb'!A:A,'Asignacion Feb'!B:B))</f>
        <v>EC-05</v>
      </c>
      <c r="D4789" s="28">
        <v>45703.0</v>
      </c>
      <c r="E4789" s="16" t="s">
        <v>205</v>
      </c>
      <c r="F4789" s="10" t="str">
        <f t="array" ref="F4789">IFERROR(XLOOKUP(E4789,Operadores!A:A,Operadores!B:B))</f>
        <v>MACFRA</v>
      </c>
      <c r="G4789" s="16" t="s">
        <v>39</v>
      </c>
      <c r="H4789" s="13">
        <v>20.4273</v>
      </c>
      <c r="I4789" s="18">
        <v>367.0</v>
      </c>
      <c r="J4789" s="15">
        <f t="shared" si="5"/>
        <v>7496.8191</v>
      </c>
      <c r="K4789" s="10" t="str">
        <f t="array" ref="K4789">IFERROR(XLOOKUP(G4789,'Tipo de Carga'!A:A,'Tipo de Carga'!B:B))</f>
        <v>Autoabasto</v>
      </c>
      <c r="L4789" s="10">
        <f t="shared" si="2"/>
        <v>7</v>
      </c>
      <c r="M4789" s="10">
        <f t="shared" si="3"/>
        <v>15</v>
      </c>
      <c r="N4789" s="10">
        <f t="shared" si="4"/>
        <v>2</v>
      </c>
      <c r="O4789" s="10" t="str">
        <f t="array" ref="O4789">IFERROR(XLOOKUP(G4789,'Tipo de Carga'!A:A,'Tipo de Carga'!C:C))</f>
        <v>Diesel</v>
      </c>
    </row>
    <row r="4790">
      <c r="A4790" s="16">
        <v>2024.0</v>
      </c>
      <c r="B4790" s="10" t="str">
        <f t="array" ref="B4790">IFERROR(XLOOKUP(A4790,'Asignacion Feb'!A:A,'Asignacion Feb'!C:C))</f>
        <v>MeLi Dedicado Merida</v>
      </c>
      <c r="C4790" s="10" t="str">
        <f t="array" ref="C4790">IFERROR(XLOOKUP(A4790,'Asignacion Feb'!A:A,'Asignacion Feb'!B:B))</f>
        <v>EC-05</v>
      </c>
      <c r="D4790" s="28">
        <v>45703.0</v>
      </c>
      <c r="E4790" s="16" t="s">
        <v>222</v>
      </c>
      <c r="F4790" s="10" t="str">
        <f t="array" ref="F4790">IFERROR(XLOOKUP(E4790,Operadores!A:A,Operadores!B:B))</f>
        <v>TORVIC</v>
      </c>
      <c r="G4790" s="16" t="s">
        <v>39</v>
      </c>
      <c r="H4790" s="13">
        <v>20.4273</v>
      </c>
      <c r="I4790" s="18">
        <v>340.0</v>
      </c>
      <c r="J4790" s="15">
        <f t="shared" si="5"/>
        <v>6945.282</v>
      </c>
      <c r="K4790" s="10" t="str">
        <f t="array" ref="K4790">IFERROR(XLOOKUP(G4790,'Tipo de Carga'!A:A,'Tipo de Carga'!B:B))</f>
        <v>Autoabasto</v>
      </c>
      <c r="L4790" s="10">
        <f t="shared" si="2"/>
        <v>7</v>
      </c>
      <c r="M4790" s="10">
        <f t="shared" si="3"/>
        <v>15</v>
      </c>
      <c r="N4790" s="10">
        <f t="shared" si="4"/>
        <v>2</v>
      </c>
      <c r="O4790" s="10" t="str">
        <f t="array" ref="O4790">IFERROR(XLOOKUP(G4790,'Tipo de Carga'!A:A,'Tipo de Carga'!C:C))</f>
        <v>Diesel</v>
      </c>
    </row>
    <row r="4791">
      <c r="A4791" s="16">
        <v>2021.0</v>
      </c>
      <c r="B4791" s="10" t="str">
        <f t="array" ref="B4791">IFERROR(XLOOKUP(A4791,'Asignacion Feb'!A:A,'Asignacion Feb'!C:C))</f>
        <v>MeLi Dedicado Merida</v>
      </c>
      <c r="C4791" s="10" t="str">
        <f t="array" ref="C4791">IFERROR(XLOOKUP(A4791,'Asignacion Feb'!A:A,'Asignacion Feb'!B:B))</f>
        <v>EC-05</v>
      </c>
      <c r="D4791" s="28">
        <v>45703.0</v>
      </c>
      <c r="E4791" s="16" t="s">
        <v>179</v>
      </c>
      <c r="F4791" s="10" t="str">
        <f t="array" ref="F4791">IFERROR(XLOOKUP(E4791,Operadores!A:A,Operadores!B:B))</f>
        <v>GUTIRV</v>
      </c>
      <c r="G4791" s="16" t="s">
        <v>39</v>
      </c>
      <c r="H4791" s="13">
        <v>20.4273</v>
      </c>
      <c r="I4791" s="18">
        <v>200.0</v>
      </c>
      <c r="J4791" s="15">
        <f t="shared" si="5"/>
        <v>4085.46</v>
      </c>
      <c r="K4791" s="10" t="str">
        <f t="array" ref="K4791">IFERROR(XLOOKUP(G4791,'Tipo de Carga'!A:A,'Tipo de Carga'!B:B))</f>
        <v>Autoabasto</v>
      </c>
      <c r="L4791" s="10">
        <f t="shared" si="2"/>
        <v>7</v>
      </c>
      <c r="M4791" s="10">
        <f t="shared" si="3"/>
        <v>15</v>
      </c>
      <c r="N4791" s="10">
        <f t="shared" si="4"/>
        <v>2</v>
      </c>
      <c r="O4791" s="10" t="str">
        <f t="array" ref="O4791">IFERROR(XLOOKUP(G4791,'Tipo de Carga'!A:A,'Tipo de Carga'!C:C))</f>
        <v>Diesel</v>
      </c>
    </row>
    <row r="4792">
      <c r="A4792" s="16">
        <v>1800.0</v>
      </c>
      <c r="B4792" s="10" t="str">
        <f t="array" ref="B4792">IFERROR(XLOOKUP(A4792,'Asignacion Feb'!A:A,'Asignacion Feb'!C:C))</f>
        <v>Sayer Full</v>
      </c>
      <c r="C4792" s="10" t="str">
        <f t="array" ref="C4792">IFERROR(XLOOKUP(A4792,'Asignacion Feb'!A:A,'Asignacion Feb'!B:B))</f>
        <v>EC-04</v>
      </c>
      <c r="D4792" s="28">
        <v>45703.0</v>
      </c>
      <c r="E4792" s="19" t="s">
        <v>314</v>
      </c>
      <c r="F4792" s="10" t="str">
        <f t="array" ref="F4792">IFERROR(XLOOKUP(E4792,Operadores!A:A,Operadores!B:B))</f>
        <v>PERJU03</v>
      </c>
      <c r="G4792" s="16" t="s">
        <v>103</v>
      </c>
      <c r="H4792" s="13">
        <v>25.39</v>
      </c>
      <c r="I4792" s="18">
        <v>165.0</v>
      </c>
      <c r="J4792" s="15">
        <f t="shared" si="5"/>
        <v>4189.35</v>
      </c>
      <c r="K4792" s="10" t="str">
        <f t="array" ref="K4792">IFERROR(XLOOKUP(G4792,'Tipo de Carga'!A:A,'Tipo de Carga'!B:B))</f>
        <v>Ticket</v>
      </c>
      <c r="L4792" s="10">
        <f t="shared" si="2"/>
        <v>7</v>
      </c>
      <c r="M4792" s="10">
        <f t="shared" si="3"/>
        <v>15</v>
      </c>
      <c r="N4792" s="10">
        <f t="shared" si="4"/>
        <v>2</v>
      </c>
      <c r="O4792" s="10" t="str">
        <f t="array" ref="O4792">IFERROR(XLOOKUP(G4792,'Tipo de Carga'!A:A,'Tipo de Carga'!C:C))</f>
        <v>Diesel</v>
      </c>
    </row>
    <row r="4793">
      <c r="A4793" s="16">
        <v>1972.0</v>
      </c>
      <c r="B4793" s="10" t="str">
        <f t="array" ref="B4793">IFERROR(XLOOKUP(A4793,'Asignacion Feb'!A:A,'Asignacion Feb'!C:C))</f>
        <v>Sayer Sencillo</v>
      </c>
      <c r="C4793" s="10" t="str">
        <f t="array" ref="C4793">IFERROR(XLOOKUP(A4793,'Asignacion Feb'!A:A,'Asignacion Feb'!B:B))</f>
        <v>EC-04</v>
      </c>
      <c r="D4793" s="28">
        <v>45703.0</v>
      </c>
      <c r="E4793" s="19" t="s">
        <v>274</v>
      </c>
      <c r="F4793" s="10" t="str">
        <f t="array" ref="F4793">IFERROR(XLOOKUP(E4793,Operadores!A:A,Operadores!B:B))</f>
        <v>ROMJOS</v>
      </c>
      <c r="G4793" s="16" t="s">
        <v>103</v>
      </c>
      <c r="H4793" s="13">
        <v>25.39</v>
      </c>
      <c r="I4793" s="18">
        <v>189.0</v>
      </c>
      <c r="J4793" s="15">
        <f t="shared" si="5"/>
        <v>4798.71</v>
      </c>
      <c r="K4793" s="10" t="str">
        <f t="array" ref="K4793">IFERROR(XLOOKUP(G4793,'Tipo de Carga'!A:A,'Tipo de Carga'!B:B))</f>
        <v>Ticket</v>
      </c>
      <c r="L4793" s="10">
        <f t="shared" si="2"/>
        <v>7</v>
      </c>
      <c r="M4793" s="10">
        <f t="shared" si="3"/>
        <v>15</v>
      </c>
      <c r="N4793" s="10">
        <f t="shared" si="4"/>
        <v>2</v>
      </c>
      <c r="O4793" s="10" t="str">
        <f t="array" ref="O4793">IFERROR(XLOOKUP(G4793,'Tipo de Carga'!A:A,'Tipo de Carga'!C:C))</f>
        <v>Diesel</v>
      </c>
    </row>
    <row r="4794">
      <c r="A4794" s="16" t="s">
        <v>104</v>
      </c>
      <c r="B4794" s="10" t="str">
        <f t="array" ref="B4794">IFERROR(XLOOKUP(A4794,'Asignacion Feb'!A:A,'Asignacion Feb'!C:C))</f>
        <v>Peñafiel Tecamac</v>
      </c>
      <c r="C4794" s="10" t="str">
        <f t="array" ref="C4794">IFERROR(XLOOKUP(A4794,'Asignacion Feb'!A:A,'Asignacion Feb'!B:B))</f>
        <v>EC-02</v>
      </c>
      <c r="D4794" s="28">
        <v>45703.0</v>
      </c>
      <c r="E4794" s="16"/>
      <c r="F4794" s="10" t="str">
        <f t="array" ref="F4794">IFERROR(XLOOKUP(E4794,Operadores!A:A,Operadores!B:B))</f>
        <v/>
      </c>
      <c r="G4794" s="16" t="s">
        <v>103</v>
      </c>
      <c r="H4794" s="13">
        <v>26.99</v>
      </c>
      <c r="I4794" s="18">
        <v>160.0</v>
      </c>
      <c r="J4794" s="15">
        <f t="shared" si="5"/>
        <v>4318.4</v>
      </c>
      <c r="K4794" s="10" t="str">
        <f t="array" ref="K4794">IFERROR(XLOOKUP(G4794,'Tipo de Carga'!A:A,'Tipo de Carga'!B:B))</f>
        <v>Ticket</v>
      </c>
      <c r="L4794" s="10">
        <f t="shared" si="2"/>
        <v>7</v>
      </c>
      <c r="M4794" s="10">
        <f t="shared" si="3"/>
        <v>15</v>
      </c>
      <c r="N4794" s="10">
        <f t="shared" si="4"/>
        <v>2</v>
      </c>
      <c r="O4794" s="10" t="str">
        <f t="array" ref="O4794">IFERROR(XLOOKUP(G4794,'Tipo de Carga'!A:A,'Tipo de Carga'!C:C))</f>
        <v>Diesel</v>
      </c>
    </row>
    <row r="4795">
      <c r="A4795" s="16" t="s">
        <v>104</v>
      </c>
      <c r="B4795" s="10" t="str">
        <f t="array" ref="B4795">IFERROR(XLOOKUP(A4795,'Asignacion Feb'!A:A,'Asignacion Feb'!C:C))</f>
        <v>Peñafiel Tecamac</v>
      </c>
      <c r="C4795" s="10" t="str">
        <f t="array" ref="C4795">IFERROR(XLOOKUP(A4795,'Asignacion Feb'!A:A,'Asignacion Feb'!B:B))</f>
        <v>EC-02</v>
      </c>
      <c r="D4795" s="28">
        <v>45703.0</v>
      </c>
      <c r="E4795" s="16"/>
      <c r="F4795" s="10" t="str">
        <f t="array" ref="F4795">IFERROR(XLOOKUP(E4795,Operadores!A:A,Operadores!B:B))</f>
        <v/>
      </c>
      <c r="G4795" s="16" t="s">
        <v>103</v>
      </c>
      <c r="H4795" s="13">
        <v>26.99</v>
      </c>
      <c r="I4795" s="18">
        <v>40.0</v>
      </c>
      <c r="J4795" s="15">
        <f t="shared" si="5"/>
        <v>1079.6</v>
      </c>
      <c r="K4795" s="10" t="str">
        <f t="array" ref="K4795">IFERROR(XLOOKUP(G4795,'Tipo de Carga'!A:A,'Tipo de Carga'!B:B))</f>
        <v>Ticket</v>
      </c>
      <c r="L4795" s="10">
        <f t="shared" si="2"/>
        <v>7</v>
      </c>
      <c r="M4795" s="10">
        <f t="shared" si="3"/>
        <v>15</v>
      </c>
      <c r="N4795" s="10">
        <f t="shared" si="4"/>
        <v>2</v>
      </c>
      <c r="O4795" s="10" t="str">
        <f t="array" ref="O4795">IFERROR(XLOOKUP(G4795,'Tipo de Carga'!A:A,'Tipo de Carga'!C:C))</f>
        <v>Diesel</v>
      </c>
    </row>
    <row r="4796">
      <c r="A4796" s="16">
        <v>1968.0</v>
      </c>
      <c r="B4796" s="10" t="str">
        <f t="array" ref="B4796">IFERROR(XLOOKUP(A4796,'Asignacion Feb'!A:A,'Asignacion Feb'!C:C))</f>
        <v>Sayer Sencillo</v>
      </c>
      <c r="C4796" s="10" t="str">
        <f t="array" ref="C4796">IFERROR(XLOOKUP(A4796,'Asignacion Feb'!A:A,'Asignacion Feb'!B:B))</f>
        <v>EC-04</v>
      </c>
      <c r="D4796" s="28">
        <v>45703.0</v>
      </c>
      <c r="E4796" s="19" t="s">
        <v>330</v>
      </c>
      <c r="F4796" s="10" t="str">
        <f t="array" ref="F4796">IFERROR(XLOOKUP(E4796,Operadores!A:A,Operadores!B:B))</f>
        <v>MENIG</v>
      </c>
      <c r="G4796" s="16" t="s">
        <v>103</v>
      </c>
      <c r="H4796" s="13">
        <v>27.59</v>
      </c>
      <c r="I4796" s="18">
        <v>254.0</v>
      </c>
      <c r="J4796" s="15">
        <f t="shared" si="5"/>
        <v>7007.86</v>
      </c>
      <c r="K4796" s="10" t="str">
        <f t="array" ref="K4796">IFERROR(XLOOKUP(G4796,'Tipo de Carga'!A:A,'Tipo de Carga'!B:B))</f>
        <v>Ticket</v>
      </c>
      <c r="L4796" s="10">
        <f t="shared" si="2"/>
        <v>7</v>
      </c>
      <c r="M4796" s="10">
        <f t="shared" si="3"/>
        <v>15</v>
      </c>
      <c r="N4796" s="10">
        <f t="shared" si="4"/>
        <v>2</v>
      </c>
      <c r="O4796" s="10" t="str">
        <f t="array" ref="O4796">IFERROR(XLOOKUP(G4796,'Tipo de Carga'!A:A,'Tipo de Carga'!C:C))</f>
        <v>Diesel</v>
      </c>
    </row>
    <row r="4797">
      <c r="A4797" s="16">
        <v>1865.0</v>
      </c>
      <c r="B4797" s="10" t="str">
        <f t="array" ref="B4797">IFERROR(XLOOKUP(A4797,'Asignacion Feb'!A:A,'Asignacion Feb'!C:C))</f>
        <v>Circuitos</v>
      </c>
      <c r="C4797" s="10" t="str">
        <f t="array" ref="C4797">IFERROR(XLOOKUP(A4797,'Asignacion Feb'!A:A,'Asignacion Feb'!B:B))</f>
        <v>EC-03</v>
      </c>
      <c r="D4797" s="28">
        <v>45703.0</v>
      </c>
      <c r="E4797" s="19" t="s">
        <v>131</v>
      </c>
      <c r="F4797" s="10" t="str">
        <f t="array" ref="F4797">IFERROR(XLOOKUP(E4797,Operadores!A:A,Operadores!B:B))</f>
        <v>REYRAU</v>
      </c>
      <c r="G4797" s="16" t="s">
        <v>103</v>
      </c>
      <c r="H4797" s="13">
        <v>26.99</v>
      </c>
      <c r="I4797" s="18">
        <v>185.0</v>
      </c>
      <c r="J4797" s="15">
        <f t="shared" si="5"/>
        <v>4993.15</v>
      </c>
      <c r="K4797" s="10" t="str">
        <f t="array" ref="K4797">IFERROR(XLOOKUP(G4797,'Tipo de Carga'!A:A,'Tipo de Carga'!B:B))</f>
        <v>Ticket</v>
      </c>
      <c r="L4797" s="10">
        <f t="shared" si="2"/>
        <v>7</v>
      </c>
      <c r="M4797" s="10">
        <f t="shared" si="3"/>
        <v>15</v>
      </c>
      <c r="N4797" s="10">
        <f t="shared" si="4"/>
        <v>2</v>
      </c>
      <c r="O4797" s="10" t="str">
        <f t="array" ref="O4797">IFERROR(XLOOKUP(G4797,'Tipo de Carga'!A:A,'Tipo de Carga'!C:C))</f>
        <v>Diesel</v>
      </c>
    </row>
    <row r="4798">
      <c r="A4798" s="16">
        <v>1716.0</v>
      </c>
      <c r="B4798" s="10" t="str">
        <f t="array" ref="B4798">IFERROR(XLOOKUP(A4798,'Asignacion Feb'!A:A,'Asignacion Feb'!C:C))</f>
        <v>Wm Sencillo</v>
      </c>
      <c r="C4798" s="10" t="str">
        <f t="array" ref="C4798">IFERROR(XLOOKUP(A4798,'Asignacion Feb'!A:A,'Asignacion Feb'!B:B))</f>
        <v>EC-08</v>
      </c>
      <c r="D4798" s="28">
        <v>45703.0</v>
      </c>
      <c r="E4798" s="19" t="s">
        <v>401</v>
      </c>
      <c r="F4798" s="10" t="str">
        <f t="array" ref="F4798">IFERROR(XLOOKUP(E4798,Operadores!A:A,Operadores!B:B))</f>
        <v>LOPJUA</v>
      </c>
      <c r="G4798" s="16" t="s">
        <v>103</v>
      </c>
      <c r="H4798" s="13">
        <v>26.45</v>
      </c>
      <c r="I4798" s="18">
        <v>328.0</v>
      </c>
      <c r="J4798" s="15">
        <f t="shared" si="5"/>
        <v>8675.6</v>
      </c>
      <c r="K4798" s="10" t="str">
        <f t="array" ref="K4798">IFERROR(XLOOKUP(G4798,'Tipo de Carga'!A:A,'Tipo de Carga'!B:B))</f>
        <v>Ticket</v>
      </c>
      <c r="L4798" s="10">
        <f t="shared" si="2"/>
        <v>7</v>
      </c>
      <c r="M4798" s="10">
        <f t="shared" si="3"/>
        <v>15</v>
      </c>
      <c r="N4798" s="10">
        <f t="shared" si="4"/>
        <v>2</v>
      </c>
      <c r="O4798" s="10" t="str">
        <f t="array" ref="O4798">IFERROR(XLOOKUP(G4798,'Tipo de Carga'!A:A,'Tipo de Carga'!C:C))</f>
        <v>Diesel</v>
      </c>
    </row>
    <row r="4799">
      <c r="A4799" s="16">
        <v>1850.0</v>
      </c>
      <c r="B4799" s="10" t="str">
        <f t="array" ref="B4799">IFERROR(XLOOKUP(A4799,'Asignacion Feb'!A:A,'Asignacion Feb'!C:C))</f>
        <v>Hisense</v>
      </c>
      <c r="C4799" s="10" t="str">
        <f t="array" ref="C4799">IFERROR(XLOOKUP(A4799,'Asignacion Feb'!A:A,'Asignacion Feb'!B:B))</f>
        <v>EC-02</v>
      </c>
      <c r="D4799" s="28">
        <v>45703.0</v>
      </c>
      <c r="E4799" s="19" t="s">
        <v>230</v>
      </c>
      <c r="F4799" s="10" t="str">
        <f t="array" ref="F4799">IFERROR(XLOOKUP(E4799,Operadores!A:A,Operadores!B:B))</f>
        <v>VARJUAX</v>
      </c>
      <c r="G4799" s="16" t="s">
        <v>103</v>
      </c>
      <c r="H4799" s="13">
        <v>27.09</v>
      </c>
      <c r="I4799" s="18">
        <v>133.0</v>
      </c>
      <c r="J4799" s="15">
        <f t="shared" si="5"/>
        <v>3602.97</v>
      </c>
      <c r="K4799" s="10" t="str">
        <f t="array" ref="K4799">IFERROR(XLOOKUP(G4799,'Tipo de Carga'!A:A,'Tipo de Carga'!B:B))</f>
        <v>Ticket</v>
      </c>
      <c r="L4799" s="10">
        <f t="shared" si="2"/>
        <v>7</v>
      </c>
      <c r="M4799" s="10">
        <f t="shared" si="3"/>
        <v>15</v>
      </c>
      <c r="N4799" s="10">
        <f t="shared" si="4"/>
        <v>2</v>
      </c>
      <c r="O4799" s="10" t="str">
        <f t="array" ref="O4799">IFERROR(XLOOKUP(G4799,'Tipo de Carga'!A:A,'Tipo de Carga'!C:C))</f>
        <v>Diesel</v>
      </c>
    </row>
    <row r="4800">
      <c r="A4800" s="16">
        <v>1889.0</v>
      </c>
      <c r="B4800" s="10" t="str">
        <f t="array" ref="B4800">IFERROR(XLOOKUP(A4800,'Asignacion Feb'!A:A,'Asignacion Feb'!C:C))</f>
        <v>Available EC-01</v>
      </c>
      <c r="C4800" s="10" t="str">
        <f t="array" ref="C4800">IFERROR(XLOOKUP(A4800,'Asignacion Feb'!A:A,'Asignacion Feb'!B:B))</f>
        <v>EC-01</v>
      </c>
      <c r="D4800" s="28">
        <v>45703.0</v>
      </c>
      <c r="E4800" s="19" t="s">
        <v>357</v>
      </c>
      <c r="F4800" s="10" t="str">
        <f t="array" ref="F4800">IFERROR(XLOOKUP(E4800,Operadores!A:A,Operadores!B:B))</f>
        <v>GARCRU</v>
      </c>
      <c r="G4800" s="16" t="s">
        <v>103</v>
      </c>
      <c r="H4800" s="13">
        <v>27.46</v>
      </c>
      <c r="I4800" s="18">
        <v>437.0</v>
      </c>
      <c r="J4800" s="15">
        <f t="shared" si="5"/>
        <v>12000.02</v>
      </c>
      <c r="K4800" s="10" t="str">
        <f t="array" ref="K4800">IFERROR(XLOOKUP(G4800,'Tipo de Carga'!A:A,'Tipo de Carga'!B:B))</f>
        <v>Ticket</v>
      </c>
      <c r="L4800" s="10">
        <f t="shared" si="2"/>
        <v>7</v>
      </c>
      <c r="M4800" s="10">
        <f t="shared" si="3"/>
        <v>15</v>
      </c>
      <c r="N4800" s="10">
        <f t="shared" si="4"/>
        <v>2</v>
      </c>
      <c r="O4800" s="10" t="str">
        <f t="array" ref="O4800">IFERROR(XLOOKUP(G4800,'Tipo de Carga'!A:A,'Tipo de Carga'!C:C))</f>
        <v>Diesel</v>
      </c>
    </row>
    <row r="4801">
      <c r="A4801" s="16">
        <v>1942.0</v>
      </c>
      <c r="B4801" s="10" t="str">
        <f t="array" ref="B4801">IFERROR(XLOOKUP(A4801,'Asignacion Feb'!A:A,'Asignacion Feb'!C:C))</f>
        <v>Available EC-01</v>
      </c>
      <c r="C4801" s="10" t="str">
        <f t="array" ref="C4801">IFERROR(XLOOKUP(A4801,'Asignacion Feb'!A:A,'Asignacion Feb'!B:B))</f>
        <v>EC-01</v>
      </c>
      <c r="D4801" s="28">
        <v>45703.0</v>
      </c>
      <c r="E4801" s="16" t="s">
        <v>311</v>
      </c>
      <c r="F4801" s="10" t="str">
        <f t="array" ref="F4801">IFERROR(XLOOKUP(E4801,Operadores!A:A,Operadores!B:B))</f>
        <v>ESGJOS</v>
      </c>
      <c r="G4801" s="16" t="s">
        <v>103</v>
      </c>
      <c r="H4801" s="13">
        <v>26.99</v>
      </c>
      <c r="I4801" s="18">
        <v>493.0</v>
      </c>
      <c r="J4801" s="15">
        <f t="shared" si="5"/>
        <v>13306.07</v>
      </c>
      <c r="K4801" s="10" t="str">
        <f t="array" ref="K4801">IFERROR(XLOOKUP(G4801,'Tipo de Carga'!A:A,'Tipo de Carga'!B:B))</f>
        <v>Ticket</v>
      </c>
      <c r="L4801" s="10">
        <f t="shared" si="2"/>
        <v>7</v>
      </c>
      <c r="M4801" s="10">
        <f t="shared" si="3"/>
        <v>15</v>
      </c>
      <c r="N4801" s="10">
        <f t="shared" si="4"/>
        <v>2</v>
      </c>
      <c r="O4801" s="10" t="str">
        <f t="array" ref="O4801">IFERROR(XLOOKUP(G4801,'Tipo de Carga'!A:A,'Tipo de Carga'!C:C))</f>
        <v>Diesel</v>
      </c>
    </row>
    <row r="4802">
      <c r="A4802" s="16">
        <v>1768.0</v>
      </c>
      <c r="B4802" s="10" t="str">
        <f t="array" ref="B4802">IFERROR(XLOOKUP(A4802,'Asignacion Feb'!A:A,'Asignacion Feb'!C:C))</f>
        <v>Pipas</v>
      </c>
      <c r="C4802" s="10" t="str">
        <f t="array" ref="C4802">IFERROR(XLOOKUP(A4802,'Asignacion Feb'!A:A,'Asignacion Feb'!B:B))</f>
        <v>EC-02</v>
      </c>
      <c r="D4802" s="28">
        <v>45703.0</v>
      </c>
      <c r="E4802" s="16"/>
      <c r="F4802" s="10"/>
      <c r="G4802" s="16" t="s">
        <v>106</v>
      </c>
      <c r="H4802" s="13">
        <v>21.487641</v>
      </c>
      <c r="I4802" s="18">
        <v>535.0</v>
      </c>
      <c r="J4802" s="15">
        <f t="shared" si="5"/>
        <v>11495.88794</v>
      </c>
      <c r="K4802" s="10" t="str">
        <f t="array" ref="K4802">IFERROR(XLOOKUP(G4802,'Tipo de Carga'!A:A,'Tipo de Carga'!B:B))</f>
        <v>Nieto</v>
      </c>
      <c r="L4802" s="10">
        <f t="shared" si="2"/>
        <v>7</v>
      </c>
      <c r="M4802" s="10">
        <f t="shared" si="3"/>
        <v>15</v>
      </c>
      <c r="N4802" s="10">
        <f t="shared" si="4"/>
        <v>2</v>
      </c>
      <c r="O4802" s="10" t="str">
        <f t="array" ref="O4802">IFERROR(XLOOKUP(G4802,'Tipo de Carga'!A:A,'Tipo de Carga'!C:C))</f>
        <v>Diesel</v>
      </c>
    </row>
    <row r="4803">
      <c r="A4803" s="16">
        <v>2030.0</v>
      </c>
      <c r="B4803" s="10" t="str">
        <f t="array" ref="B4803">IFERROR(XLOOKUP(A4803,'Asignacion Feb'!A:A,'Asignacion Feb'!C:C))</f>
        <v>MeLi Dedicado TD</v>
      </c>
      <c r="C4803" s="10" t="str">
        <f t="array" ref="C4803">IFERROR(XLOOKUP(A4803,'Asignacion Feb'!A:A,'Asignacion Feb'!B:B))</f>
        <v>EC-05</v>
      </c>
      <c r="D4803" s="28">
        <v>45704.0</v>
      </c>
      <c r="E4803" s="16" t="s">
        <v>337</v>
      </c>
      <c r="F4803" s="10" t="str">
        <f t="array" ref="F4803">IFERROR(XLOOKUP(E4803,Operadores!A:A,Operadores!B:B))</f>
        <v>MENBER</v>
      </c>
      <c r="G4803" s="16" t="s">
        <v>17</v>
      </c>
      <c r="H4803" s="13">
        <v>19.79799</v>
      </c>
      <c r="I4803" s="18">
        <v>560.0</v>
      </c>
      <c r="J4803" s="15">
        <f t="shared" si="5"/>
        <v>11086.8744</v>
      </c>
      <c r="K4803" s="10" t="str">
        <f t="array" ref="K4803">IFERROR(XLOOKUP(G4803,'Tipo de Carga'!A:A,'Tipo de Carga'!B:B))</f>
        <v>Autoabasto</v>
      </c>
      <c r="L4803" s="10">
        <f t="shared" si="2"/>
        <v>8</v>
      </c>
      <c r="M4803" s="10">
        <f t="shared" si="3"/>
        <v>16</v>
      </c>
      <c r="N4803" s="10">
        <f t="shared" si="4"/>
        <v>2</v>
      </c>
      <c r="O4803" s="10" t="str">
        <f t="array" ref="O4803">IFERROR(XLOOKUP(G4803,'Tipo de Carga'!A:A,'Tipo de Carga'!C:C))</f>
        <v>Diesel</v>
      </c>
    </row>
    <row r="4804">
      <c r="A4804" s="16">
        <v>2082.0</v>
      </c>
      <c r="B4804" s="10" t="str">
        <f t="array" ref="B4804">IFERROR(XLOOKUP(A4804,'Asignacion Feb'!A:A,'Asignacion Feb'!C:C))</f>
        <v>Peñafiel Tecamac</v>
      </c>
      <c r="C4804" s="10" t="str">
        <f t="array" ref="C4804">IFERROR(XLOOKUP(A4804,'Asignacion Feb'!A:A,'Asignacion Feb'!B:B))</f>
        <v>EC-02</v>
      </c>
      <c r="D4804" s="28">
        <v>45704.0</v>
      </c>
      <c r="E4804" s="16" t="s">
        <v>52</v>
      </c>
      <c r="F4804" s="10" t="str">
        <f t="array" ref="F4804">IFERROR(XLOOKUP(E4804,Operadores!A:A,Operadores!B:B))</f>
        <v>CALPED</v>
      </c>
      <c r="G4804" s="16" t="s">
        <v>17</v>
      </c>
      <c r="H4804" s="13">
        <v>19.79799</v>
      </c>
      <c r="I4804" s="18">
        <v>427.0</v>
      </c>
      <c r="J4804" s="15">
        <f t="shared" si="5"/>
        <v>8453.74173</v>
      </c>
      <c r="K4804" s="10" t="str">
        <f t="array" ref="K4804">IFERROR(XLOOKUP(G4804,'Tipo de Carga'!A:A,'Tipo de Carga'!B:B))</f>
        <v>Autoabasto</v>
      </c>
      <c r="L4804" s="10">
        <f t="shared" si="2"/>
        <v>8</v>
      </c>
      <c r="M4804" s="10">
        <f t="shared" si="3"/>
        <v>16</v>
      </c>
      <c r="N4804" s="10">
        <f t="shared" si="4"/>
        <v>2</v>
      </c>
      <c r="O4804" s="10" t="str">
        <f t="array" ref="O4804">IFERROR(XLOOKUP(G4804,'Tipo de Carga'!A:A,'Tipo de Carga'!C:C))</f>
        <v>Diesel</v>
      </c>
    </row>
    <row r="4805">
      <c r="A4805" s="16">
        <v>2069.0</v>
      </c>
      <c r="B4805" s="10" t="str">
        <f t="array" ref="B4805">IFERROR(XLOOKUP(A4805,'Asignacion Feb'!A:A,'Asignacion Feb'!C:C))</f>
        <v>Peñafiel Tecamac</v>
      </c>
      <c r="C4805" s="10" t="str">
        <f t="array" ref="C4805">IFERROR(XLOOKUP(A4805,'Asignacion Feb'!A:A,'Asignacion Feb'!B:B))</f>
        <v>EC-02</v>
      </c>
      <c r="D4805" s="28">
        <v>45704.0</v>
      </c>
      <c r="E4805" s="16" t="s">
        <v>120</v>
      </c>
      <c r="F4805" s="10" t="str">
        <f t="array" ref="F4805">IFERROR(XLOOKUP(E4805,Operadores!A:A,Operadores!B:B))</f>
        <v>VALJUA</v>
      </c>
      <c r="G4805" s="16" t="s">
        <v>17</v>
      </c>
      <c r="H4805" s="13">
        <v>19.79799</v>
      </c>
      <c r="I4805" s="18">
        <v>661.0</v>
      </c>
      <c r="J4805" s="15">
        <f t="shared" si="5"/>
        <v>13086.47139</v>
      </c>
      <c r="K4805" s="10" t="str">
        <f t="array" ref="K4805">IFERROR(XLOOKUP(G4805,'Tipo de Carga'!A:A,'Tipo de Carga'!B:B))</f>
        <v>Autoabasto</v>
      </c>
      <c r="L4805" s="10">
        <f t="shared" si="2"/>
        <v>8</v>
      </c>
      <c r="M4805" s="10">
        <f t="shared" si="3"/>
        <v>16</v>
      </c>
      <c r="N4805" s="10">
        <f t="shared" si="4"/>
        <v>2</v>
      </c>
      <c r="O4805" s="10" t="str">
        <f t="array" ref="O4805">IFERROR(XLOOKUP(G4805,'Tipo de Carga'!A:A,'Tipo de Carga'!C:C))</f>
        <v>Diesel</v>
      </c>
    </row>
    <row r="4806">
      <c r="A4806" s="16">
        <v>1896.0</v>
      </c>
      <c r="B4806" s="10" t="str">
        <f t="array" ref="B4806">IFERROR(XLOOKUP(A4806,'Asignacion Feb'!A:A,'Asignacion Feb'!C:C))</f>
        <v>Hisense</v>
      </c>
      <c r="C4806" s="10" t="str">
        <f t="array" ref="C4806">IFERROR(XLOOKUP(A4806,'Asignacion Feb'!A:A,'Asignacion Feb'!B:B))</f>
        <v>EC-02</v>
      </c>
      <c r="D4806" s="28">
        <v>45704.0</v>
      </c>
      <c r="E4806" s="16" t="s">
        <v>255</v>
      </c>
      <c r="F4806" s="10" t="str">
        <f t="array" ref="F4806">IFERROR(XLOOKUP(E4806,Operadores!A:A,Operadores!B:B))</f>
        <v>BALEDU</v>
      </c>
      <c r="G4806" s="16" t="s">
        <v>17</v>
      </c>
      <c r="H4806" s="13">
        <v>19.79799</v>
      </c>
      <c r="I4806" s="18">
        <v>684.0</v>
      </c>
      <c r="J4806" s="15">
        <f t="shared" si="5"/>
        <v>13541.82516</v>
      </c>
      <c r="K4806" s="10" t="str">
        <f t="array" ref="K4806">IFERROR(XLOOKUP(G4806,'Tipo de Carga'!A:A,'Tipo de Carga'!B:B))</f>
        <v>Autoabasto</v>
      </c>
      <c r="L4806" s="10">
        <f t="shared" si="2"/>
        <v>8</v>
      </c>
      <c r="M4806" s="10">
        <f t="shared" si="3"/>
        <v>16</v>
      </c>
      <c r="N4806" s="10">
        <f t="shared" si="4"/>
        <v>2</v>
      </c>
      <c r="O4806" s="10" t="str">
        <f t="array" ref="O4806">IFERROR(XLOOKUP(G4806,'Tipo de Carga'!A:A,'Tipo de Carga'!C:C))</f>
        <v>Diesel</v>
      </c>
    </row>
    <row r="4807">
      <c r="A4807" s="16">
        <v>1859.0</v>
      </c>
      <c r="B4807" s="10" t="str">
        <f t="array" ref="B4807">IFERROR(XLOOKUP(A4807,'Asignacion Feb'!A:A,'Asignacion Feb'!C:C))</f>
        <v>Circuitos</v>
      </c>
      <c r="C4807" s="10" t="str">
        <f t="array" ref="C4807">IFERROR(XLOOKUP(A4807,'Asignacion Feb'!A:A,'Asignacion Feb'!B:B))</f>
        <v>EC-03</v>
      </c>
      <c r="D4807" s="28">
        <v>45704.0</v>
      </c>
      <c r="E4807" s="16" t="s">
        <v>415</v>
      </c>
      <c r="F4807" s="10" t="str">
        <f t="array" ref="F4807">IFERROR(XLOOKUP(E4807,Operadores!A:A,Operadores!B:B))</f>
        <v>JIMMI</v>
      </c>
      <c r="G4807" s="16" t="s">
        <v>17</v>
      </c>
      <c r="H4807" s="13">
        <v>19.79799</v>
      </c>
      <c r="I4807" s="18">
        <v>533.0</v>
      </c>
      <c r="J4807" s="15">
        <f t="shared" si="5"/>
        <v>10552.32867</v>
      </c>
      <c r="K4807" s="10" t="str">
        <f t="array" ref="K4807">IFERROR(XLOOKUP(G4807,'Tipo de Carga'!A:A,'Tipo de Carga'!B:B))</f>
        <v>Autoabasto</v>
      </c>
      <c r="L4807" s="10">
        <f t="shared" si="2"/>
        <v>8</v>
      </c>
      <c r="M4807" s="10">
        <f t="shared" si="3"/>
        <v>16</v>
      </c>
      <c r="N4807" s="10">
        <f t="shared" si="4"/>
        <v>2</v>
      </c>
      <c r="O4807" s="10" t="str">
        <f t="array" ref="O4807">IFERROR(XLOOKUP(G4807,'Tipo de Carga'!A:A,'Tipo de Carga'!C:C))</f>
        <v>Diesel</v>
      </c>
    </row>
    <row r="4808">
      <c r="A4808" s="16">
        <v>2021.0</v>
      </c>
      <c r="B4808" s="10" t="str">
        <f t="array" ref="B4808">IFERROR(XLOOKUP(A4808,'Asignacion Feb'!A:A,'Asignacion Feb'!C:C))</f>
        <v>MeLi Dedicado Merida</v>
      </c>
      <c r="C4808" s="10" t="str">
        <f t="array" ref="C4808">IFERROR(XLOOKUP(A4808,'Asignacion Feb'!A:A,'Asignacion Feb'!B:B))</f>
        <v>EC-05</v>
      </c>
      <c r="D4808" s="28">
        <v>45704.0</v>
      </c>
      <c r="E4808" s="16" t="s">
        <v>179</v>
      </c>
      <c r="F4808" s="10" t="str">
        <f t="array" ref="F4808">IFERROR(XLOOKUP(E4808,Operadores!A:A,Operadores!B:B))</f>
        <v>GUTIRV</v>
      </c>
      <c r="G4808" s="16" t="s">
        <v>17</v>
      </c>
      <c r="H4808" s="13">
        <v>19.79799</v>
      </c>
      <c r="I4808" s="18">
        <v>230.0</v>
      </c>
      <c r="J4808" s="15">
        <f t="shared" si="5"/>
        <v>4553.5377</v>
      </c>
      <c r="K4808" s="10" t="str">
        <f t="array" ref="K4808">IFERROR(XLOOKUP(G4808,'Tipo de Carga'!A:A,'Tipo de Carga'!B:B))</f>
        <v>Autoabasto</v>
      </c>
      <c r="L4808" s="10">
        <f t="shared" si="2"/>
        <v>8</v>
      </c>
      <c r="M4808" s="10">
        <f t="shared" si="3"/>
        <v>16</v>
      </c>
      <c r="N4808" s="10">
        <f t="shared" si="4"/>
        <v>2</v>
      </c>
      <c r="O4808" s="10" t="str">
        <f t="array" ref="O4808">IFERROR(XLOOKUP(G4808,'Tipo de Carga'!A:A,'Tipo de Carga'!C:C))</f>
        <v>Diesel</v>
      </c>
    </row>
    <row r="4809">
      <c r="A4809" s="16">
        <v>2017.0</v>
      </c>
      <c r="B4809" s="10" t="str">
        <f t="array" ref="B4809">IFERROR(XLOOKUP(A4809,'Asignacion Feb'!A:A,'Asignacion Feb'!C:C))</f>
        <v>MeLi asignado SD</v>
      </c>
      <c r="C4809" s="10" t="str">
        <f t="array" ref="C4809">IFERROR(XLOOKUP(A4809,'Asignacion Feb'!A:A,'Asignacion Feb'!B:B))</f>
        <v>EC-05</v>
      </c>
      <c r="D4809" s="28">
        <v>45704.0</v>
      </c>
      <c r="E4809" s="16" t="s">
        <v>137</v>
      </c>
      <c r="F4809" s="10" t="str">
        <f t="array" ref="F4809">IFERROR(XLOOKUP(E4809,Operadores!A:A,Operadores!B:B))</f>
        <v>CARCRI01</v>
      </c>
      <c r="G4809" s="16" t="s">
        <v>17</v>
      </c>
      <c r="H4809" s="13">
        <v>19.79799</v>
      </c>
      <c r="I4809" s="18">
        <v>288.0</v>
      </c>
      <c r="J4809" s="15">
        <f t="shared" si="5"/>
        <v>5701.82112</v>
      </c>
      <c r="K4809" s="10" t="str">
        <f t="array" ref="K4809">IFERROR(XLOOKUP(G4809,'Tipo de Carga'!A:A,'Tipo de Carga'!B:B))</f>
        <v>Autoabasto</v>
      </c>
      <c r="L4809" s="10">
        <f t="shared" si="2"/>
        <v>8</v>
      </c>
      <c r="M4809" s="10">
        <f t="shared" si="3"/>
        <v>16</v>
      </c>
      <c r="N4809" s="10">
        <f t="shared" si="4"/>
        <v>2</v>
      </c>
      <c r="O4809" s="10" t="str">
        <f t="array" ref="O4809">IFERROR(XLOOKUP(G4809,'Tipo de Carga'!A:A,'Tipo de Carga'!C:C))</f>
        <v>Diesel</v>
      </c>
    </row>
    <row r="4810">
      <c r="A4810" s="16">
        <v>1944.0</v>
      </c>
      <c r="B4810" s="10" t="str">
        <f t="array" ref="B4810">IFERROR(XLOOKUP(A4810,'Asignacion Feb'!A:A,'Asignacion Feb'!C:C))</f>
        <v>MeLi asignado SD</v>
      </c>
      <c r="C4810" s="10" t="str">
        <f t="array" ref="C4810">IFERROR(XLOOKUP(A4810,'Asignacion Feb'!A:A,'Asignacion Feb'!B:B))</f>
        <v>EC-05</v>
      </c>
      <c r="D4810" s="28">
        <v>45704.0</v>
      </c>
      <c r="E4810" s="16" t="s">
        <v>49</v>
      </c>
      <c r="F4810" s="10" t="str">
        <f t="array" ref="F4810">IFERROR(XLOOKUP(E4810,Operadores!A:A,Operadores!B:B))</f>
        <v>ORTJES</v>
      </c>
      <c r="G4810" s="16" t="s">
        <v>17</v>
      </c>
      <c r="H4810" s="13">
        <v>19.79799</v>
      </c>
      <c r="I4810" s="18">
        <v>175.0</v>
      </c>
      <c r="J4810" s="15">
        <f t="shared" si="5"/>
        <v>3464.64825</v>
      </c>
      <c r="K4810" s="10" t="str">
        <f t="array" ref="K4810">IFERROR(XLOOKUP(G4810,'Tipo de Carga'!A:A,'Tipo de Carga'!B:B))</f>
        <v>Autoabasto</v>
      </c>
      <c r="L4810" s="10">
        <f t="shared" si="2"/>
        <v>8</v>
      </c>
      <c r="M4810" s="10">
        <f t="shared" si="3"/>
        <v>16</v>
      </c>
      <c r="N4810" s="10">
        <f t="shared" si="4"/>
        <v>2</v>
      </c>
      <c r="O4810" s="10" t="str">
        <f t="array" ref="O4810">IFERROR(XLOOKUP(G4810,'Tipo de Carga'!A:A,'Tipo de Carga'!C:C))</f>
        <v>Diesel</v>
      </c>
    </row>
    <row r="4811">
      <c r="A4811" s="16">
        <v>2008.0</v>
      </c>
      <c r="B4811" s="10" t="str">
        <f t="array" ref="B4811">IFERROR(XLOOKUP(A4811,'Asignacion Feb'!A:A,'Asignacion Feb'!C:C))</f>
        <v>MeLi Dedicado Merida</v>
      </c>
      <c r="C4811" s="10" t="str">
        <f t="array" ref="C4811">IFERROR(XLOOKUP(A4811,'Asignacion Feb'!A:A,'Asignacion Feb'!B:B))</f>
        <v>EC-05</v>
      </c>
      <c r="D4811" s="28">
        <v>45704.0</v>
      </c>
      <c r="E4811" s="16" t="s">
        <v>394</v>
      </c>
      <c r="F4811" s="10" t="str">
        <f t="array" ref="F4811">IFERROR(XLOOKUP(E4811,Operadores!A:A,Operadores!B:B))</f>
        <v>CADCAR</v>
      </c>
      <c r="G4811" s="16" t="s">
        <v>17</v>
      </c>
      <c r="H4811" s="13">
        <v>19.79799</v>
      </c>
      <c r="I4811" s="18">
        <v>266.0</v>
      </c>
      <c r="J4811" s="15">
        <f t="shared" si="5"/>
        <v>5266.26534</v>
      </c>
      <c r="K4811" s="10" t="str">
        <f t="array" ref="K4811">IFERROR(XLOOKUP(G4811,'Tipo de Carga'!A:A,'Tipo de Carga'!B:B))</f>
        <v>Autoabasto</v>
      </c>
      <c r="L4811" s="10">
        <f t="shared" si="2"/>
        <v>8</v>
      </c>
      <c r="M4811" s="10">
        <f t="shared" si="3"/>
        <v>16</v>
      </c>
      <c r="N4811" s="10">
        <f t="shared" si="4"/>
        <v>2</v>
      </c>
      <c r="O4811" s="10" t="str">
        <f t="array" ref="O4811">IFERROR(XLOOKUP(G4811,'Tipo de Carga'!A:A,'Tipo de Carga'!C:C))</f>
        <v>Diesel</v>
      </c>
    </row>
    <row r="4812">
      <c r="A4812" s="16">
        <v>2058.0</v>
      </c>
      <c r="B4812" s="10" t="str">
        <f t="array" ref="B4812">IFERROR(XLOOKUP(A4812,'Asignacion Feb'!A:A,'Asignacion Feb'!C:C))</f>
        <v>Peñafiel Tecamac</v>
      </c>
      <c r="C4812" s="10" t="str">
        <f t="array" ref="C4812">IFERROR(XLOOKUP(A4812,'Asignacion Feb'!A:A,'Asignacion Feb'!B:B))</f>
        <v>EC-02</v>
      </c>
      <c r="D4812" s="28">
        <v>45704.0</v>
      </c>
      <c r="E4812" s="16" t="s">
        <v>51</v>
      </c>
      <c r="F4812" s="10" t="str">
        <f t="array" ref="F4812">IFERROR(XLOOKUP(E4812,Operadores!A:A,Operadores!B:B))</f>
        <v>TABYAI</v>
      </c>
      <c r="G4812" s="16" t="s">
        <v>17</v>
      </c>
      <c r="H4812" s="13">
        <v>19.79799</v>
      </c>
      <c r="I4812" s="18">
        <v>12.0</v>
      </c>
      <c r="J4812" s="15">
        <f t="shared" si="5"/>
        <v>237.57588</v>
      </c>
      <c r="K4812" s="10" t="str">
        <f t="array" ref="K4812">IFERROR(XLOOKUP(G4812,'Tipo de Carga'!A:A,'Tipo de Carga'!B:B))</f>
        <v>Autoabasto</v>
      </c>
      <c r="L4812" s="10">
        <f t="shared" si="2"/>
        <v>8</v>
      </c>
      <c r="M4812" s="10">
        <f t="shared" si="3"/>
        <v>16</v>
      </c>
      <c r="N4812" s="10">
        <f t="shared" si="4"/>
        <v>2</v>
      </c>
      <c r="O4812" s="10" t="str">
        <f t="array" ref="O4812">IFERROR(XLOOKUP(G4812,'Tipo de Carga'!A:A,'Tipo de Carga'!C:C))</f>
        <v>Diesel</v>
      </c>
    </row>
    <row r="4813">
      <c r="A4813" s="16">
        <v>1783.0</v>
      </c>
      <c r="B4813" s="10" t="str">
        <f t="array" ref="B4813">IFERROR(XLOOKUP(A4813,'Asignacion Feb'!A:A,'Asignacion Feb'!C:C))</f>
        <v>Liverpool Local</v>
      </c>
      <c r="C4813" s="10" t="str">
        <f t="array" ref="C4813">IFERROR(XLOOKUP(A4813,'Asignacion Feb'!A:A,'Asignacion Feb'!B:B))</f>
        <v>EC-01</v>
      </c>
      <c r="D4813" s="28">
        <v>45704.0</v>
      </c>
      <c r="E4813" s="16" t="s">
        <v>346</v>
      </c>
      <c r="F4813" s="10" t="str">
        <f t="array" ref="F4813">IFERROR(XLOOKUP(E4813,Operadores!A:A,Operadores!B:B))</f>
        <v>RIORO</v>
      </c>
      <c r="G4813" s="16" t="s">
        <v>17</v>
      </c>
      <c r="H4813" s="13">
        <v>19.79799</v>
      </c>
      <c r="I4813" s="18">
        <v>849.0</v>
      </c>
      <c r="J4813" s="15">
        <f t="shared" si="5"/>
        <v>16808.49351</v>
      </c>
      <c r="K4813" s="10" t="str">
        <f t="array" ref="K4813">IFERROR(XLOOKUP(G4813,'Tipo de Carga'!A:A,'Tipo de Carga'!B:B))</f>
        <v>Autoabasto</v>
      </c>
      <c r="L4813" s="10">
        <f t="shared" si="2"/>
        <v>8</v>
      </c>
      <c r="M4813" s="10">
        <f t="shared" si="3"/>
        <v>16</v>
      </c>
      <c r="N4813" s="10">
        <f t="shared" si="4"/>
        <v>2</v>
      </c>
      <c r="O4813" s="10" t="str">
        <f t="array" ref="O4813">IFERROR(XLOOKUP(G4813,'Tipo de Carga'!A:A,'Tipo de Carga'!C:C))</f>
        <v>Diesel</v>
      </c>
    </row>
    <row r="4814">
      <c r="A4814" s="16">
        <v>1754.0</v>
      </c>
      <c r="B4814" s="10" t="str">
        <f t="array" ref="B4814">IFERROR(XLOOKUP(A4814,'Asignacion Feb'!A:A,'Asignacion Feb'!C:C))</f>
        <v>Pilgrims Tepo</v>
      </c>
      <c r="C4814" s="10" t="str">
        <f t="array" ref="C4814">IFERROR(XLOOKUP(A4814,'Asignacion Feb'!A:A,'Asignacion Feb'!B:B))</f>
        <v>EC-02</v>
      </c>
      <c r="D4814" s="28">
        <v>45704.0</v>
      </c>
      <c r="E4814" s="16" t="s">
        <v>127</v>
      </c>
      <c r="F4814" s="10" t="str">
        <f t="array" ref="F4814">IFERROR(XLOOKUP(E4814,Operadores!A:A,Operadores!B:B))</f>
        <v>PATRAM</v>
      </c>
      <c r="G4814" s="16" t="s">
        <v>17</v>
      </c>
      <c r="H4814" s="13">
        <v>19.79799</v>
      </c>
      <c r="I4814" s="18">
        <v>133.0</v>
      </c>
      <c r="J4814" s="15">
        <f t="shared" si="5"/>
        <v>2633.13267</v>
      </c>
      <c r="K4814" s="10" t="str">
        <f t="array" ref="K4814">IFERROR(XLOOKUP(G4814,'Tipo de Carga'!A:A,'Tipo de Carga'!B:B))</f>
        <v>Autoabasto</v>
      </c>
      <c r="L4814" s="10">
        <f t="shared" si="2"/>
        <v>8</v>
      </c>
      <c r="M4814" s="10">
        <f t="shared" si="3"/>
        <v>16</v>
      </c>
      <c r="N4814" s="10">
        <f t="shared" si="4"/>
        <v>2</v>
      </c>
      <c r="O4814" s="10" t="str">
        <f t="array" ref="O4814">IFERROR(XLOOKUP(G4814,'Tipo de Carga'!A:A,'Tipo de Carga'!C:C))</f>
        <v>Diesel</v>
      </c>
    </row>
    <row r="4815">
      <c r="A4815" s="16">
        <v>1683.0</v>
      </c>
      <c r="B4815" s="10" t="str">
        <f t="array" ref="B4815">IFERROR(XLOOKUP(A4815,'Asignacion Feb'!A:A,'Asignacion Feb'!C:C))</f>
        <v>Pilgrims Tepo</v>
      </c>
      <c r="C4815" s="10" t="str">
        <f t="array" ref="C4815">IFERROR(XLOOKUP(A4815,'Asignacion Feb'!A:A,'Asignacion Feb'!B:B))</f>
        <v>EC-02</v>
      </c>
      <c r="D4815" s="28">
        <v>45704.0</v>
      </c>
      <c r="E4815" s="16" t="s">
        <v>312</v>
      </c>
      <c r="F4815" s="10" t="str">
        <f t="array" ref="F4815">IFERROR(XLOOKUP(E4815,Operadores!A:A,Operadores!B:B))</f>
        <v>RENOSC</v>
      </c>
      <c r="G4815" s="16" t="s">
        <v>17</v>
      </c>
      <c r="H4815" s="13">
        <v>19.79799</v>
      </c>
      <c r="I4815" s="18">
        <v>199.0</v>
      </c>
      <c r="J4815" s="15">
        <f t="shared" si="5"/>
        <v>3939.80001</v>
      </c>
      <c r="K4815" s="10" t="str">
        <f t="array" ref="K4815">IFERROR(XLOOKUP(G4815,'Tipo de Carga'!A:A,'Tipo de Carga'!B:B))</f>
        <v>Autoabasto</v>
      </c>
      <c r="L4815" s="10">
        <f t="shared" si="2"/>
        <v>8</v>
      </c>
      <c r="M4815" s="10">
        <f t="shared" si="3"/>
        <v>16</v>
      </c>
      <c r="N4815" s="10">
        <f t="shared" si="4"/>
        <v>2</v>
      </c>
      <c r="O4815" s="10" t="str">
        <f t="array" ref="O4815">IFERROR(XLOOKUP(G4815,'Tipo de Carga'!A:A,'Tipo de Carga'!C:C))</f>
        <v>Diesel</v>
      </c>
    </row>
    <row r="4816">
      <c r="A4816" s="16">
        <v>1741.0</v>
      </c>
      <c r="B4816" s="10" t="str">
        <f t="array" ref="B4816">IFERROR(XLOOKUP(A4816,'Asignacion Feb'!A:A,'Asignacion Feb'!C:C))</f>
        <v>Hisense</v>
      </c>
      <c r="C4816" s="10" t="str">
        <f t="array" ref="C4816">IFERROR(XLOOKUP(A4816,'Asignacion Feb'!A:A,'Asignacion Feb'!B:B))</f>
        <v>EC-02</v>
      </c>
      <c r="D4816" s="28">
        <v>45704.0</v>
      </c>
      <c r="E4816" s="16" t="s">
        <v>398</v>
      </c>
      <c r="F4816" s="10" t="str">
        <f t="array" ref="F4816">IFERROR(XLOOKUP(E4816,Operadores!A:A,Operadores!B:B))</f>
        <v>PERJU04</v>
      </c>
      <c r="G4816" s="16" t="s">
        <v>17</v>
      </c>
      <c r="H4816" s="13">
        <v>19.79799</v>
      </c>
      <c r="I4816" s="18">
        <v>72.0</v>
      </c>
      <c r="J4816" s="15">
        <f t="shared" si="5"/>
        <v>1425.45528</v>
      </c>
      <c r="K4816" s="10" t="str">
        <f t="array" ref="K4816">IFERROR(XLOOKUP(G4816,'Tipo de Carga'!A:A,'Tipo de Carga'!B:B))</f>
        <v>Autoabasto</v>
      </c>
      <c r="L4816" s="10">
        <f t="shared" si="2"/>
        <v>8</v>
      </c>
      <c r="M4816" s="10">
        <f t="shared" si="3"/>
        <v>16</v>
      </c>
      <c r="N4816" s="10">
        <f t="shared" si="4"/>
        <v>2</v>
      </c>
      <c r="O4816" s="10" t="str">
        <f t="array" ref="O4816">IFERROR(XLOOKUP(G4816,'Tipo de Carga'!A:A,'Tipo de Carga'!C:C))</f>
        <v>Diesel</v>
      </c>
    </row>
    <row r="4817">
      <c r="A4817" s="16">
        <v>1908.0</v>
      </c>
      <c r="B4817" s="10" t="str">
        <f t="array" ref="B4817">IFERROR(XLOOKUP(A4817,'Asignacion Feb'!A:A,'Asignacion Feb'!C:C))</f>
        <v>Circuitos</v>
      </c>
      <c r="C4817" s="10" t="str">
        <f t="array" ref="C4817">IFERROR(XLOOKUP(A4817,'Asignacion Feb'!A:A,'Asignacion Feb'!B:B))</f>
        <v>EC-03</v>
      </c>
      <c r="D4817" s="28">
        <v>45704.0</v>
      </c>
      <c r="E4817" s="16" t="s">
        <v>333</v>
      </c>
      <c r="F4817" s="10" t="str">
        <f t="array" ref="F4817">IFERROR(XLOOKUP(E4817,Operadores!A:A,Operadores!B:B))</f>
        <v>GARJOR01</v>
      </c>
      <c r="G4817" s="16" t="s">
        <v>17</v>
      </c>
      <c r="H4817" s="13">
        <v>19.79799</v>
      </c>
      <c r="I4817" s="18">
        <v>17.0</v>
      </c>
      <c r="J4817" s="15">
        <f t="shared" si="5"/>
        <v>336.56583</v>
      </c>
      <c r="K4817" s="10" t="str">
        <f t="array" ref="K4817">IFERROR(XLOOKUP(G4817,'Tipo de Carga'!A:A,'Tipo de Carga'!B:B))</f>
        <v>Autoabasto</v>
      </c>
      <c r="L4817" s="10">
        <f t="shared" si="2"/>
        <v>8</v>
      </c>
      <c r="M4817" s="10">
        <f t="shared" si="3"/>
        <v>16</v>
      </c>
      <c r="N4817" s="10">
        <f t="shared" si="4"/>
        <v>2</v>
      </c>
      <c r="O4817" s="10" t="str">
        <f t="array" ref="O4817">IFERROR(XLOOKUP(G4817,'Tipo de Carga'!A:A,'Tipo de Carga'!C:C))</f>
        <v>Diesel</v>
      </c>
    </row>
    <row r="4818">
      <c r="A4818" s="16">
        <v>1688.0</v>
      </c>
      <c r="B4818" s="10" t="str">
        <f t="array" ref="B4818">IFERROR(XLOOKUP(A4818,'Asignacion Feb'!A:A,'Asignacion Feb'!C:C))</f>
        <v>Pilgrims Tepo</v>
      </c>
      <c r="C4818" s="10" t="str">
        <f t="array" ref="C4818">IFERROR(XLOOKUP(A4818,'Asignacion Feb'!A:A,'Asignacion Feb'!B:B))</f>
        <v>EC-02</v>
      </c>
      <c r="D4818" s="28">
        <v>45704.0</v>
      </c>
      <c r="E4818" s="16" t="s">
        <v>123</v>
      </c>
      <c r="F4818" s="10" t="str">
        <f t="array" ref="F4818">IFERROR(XLOOKUP(E4818,Operadores!A:A,Operadores!B:B))</f>
        <v>CARJOS02</v>
      </c>
      <c r="G4818" s="16" t="s">
        <v>17</v>
      </c>
      <c r="H4818" s="13">
        <v>19.79799</v>
      </c>
      <c r="I4818" s="18">
        <v>170.0</v>
      </c>
      <c r="J4818" s="15">
        <f t="shared" si="5"/>
        <v>3365.6583</v>
      </c>
      <c r="K4818" s="10" t="str">
        <f t="array" ref="K4818">IFERROR(XLOOKUP(G4818,'Tipo de Carga'!A:A,'Tipo de Carga'!B:B))</f>
        <v>Autoabasto</v>
      </c>
      <c r="L4818" s="10">
        <f t="shared" si="2"/>
        <v>8</v>
      </c>
      <c r="M4818" s="10">
        <f t="shared" si="3"/>
        <v>16</v>
      </c>
      <c r="N4818" s="10">
        <f t="shared" si="4"/>
        <v>2</v>
      </c>
      <c r="O4818" s="10" t="str">
        <f t="array" ref="O4818">IFERROR(XLOOKUP(G4818,'Tipo de Carga'!A:A,'Tipo de Carga'!C:C))</f>
        <v>Diesel</v>
      </c>
    </row>
    <row r="4819">
      <c r="A4819" s="16">
        <v>2095.0</v>
      </c>
      <c r="B4819" s="10" t="str">
        <f t="array" ref="B4819">IFERROR(XLOOKUP(A4819,'Asignacion Feb'!A:A,'Asignacion Feb'!C:C))</f>
        <v>MeLi asignado SD</v>
      </c>
      <c r="C4819" s="10" t="str">
        <f t="array" ref="C4819">IFERROR(XLOOKUP(A4819,'Asignacion Feb'!A:A,'Asignacion Feb'!B:B))</f>
        <v>EC-05</v>
      </c>
      <c r="D4819" s="28">
        <v>45704.0</v>
      </c>
      <c r="E4819" s="16" t="s">
        <v>184</v>
      </c>
      <c r="F4819" s="10" t="str">
        <f t="array" ref="F4819">IFERROR(XLOOKUP(E4819,Operadores!A:A,Operadores!B:B))</f>
        <v>ARASAL</v>
      </c>
      <c r="G4819" s="16" t="s">
        <v>17</v>
      </c>
      <c r="H4819" s="13">
        <v>19.79799</v>
      </c>
      <c r="I4819" s="18">
        <v>184.0</v>
      </c>
      <c r="J4819" s="15">
        <f t="shared" si="5"/>
        <v>3642.83016</v>
      </c>
      <c r="K4819" s="10" t="str">
        <f t="array" ref="K4819">IFERROR(XLOOKUP(G4819,'Tipo de Carga'!A:A,'Tipo de Carga'!B:B))</f>
        <v>Autoabasto</v>
      </c>
      <c r="L4819" s="10">
        <f t="shared" si="2"/>
        <v>8</v>
      </c>
      <c r="M4819" s="10">
        <f t="shared" si="3"/>
        <v>16</v>
      </c>
      <c r="N4819" s="10">
        <f t="shared" si="4"/>
        <v>2</v>
      </c>
      <c r="O4819" s="10" t="str">
        <f t="array" ref="O4819">IFERROR(XLOOKUP(G4819,'Tipo de Carga'!A:A,'Tipo de Carga'!C:C))</f>
        <v>Diesel</v>
      </c>
    </row>
    <row r="4820">
      <c r="A4820" s="16">
        <v>1689.0</v>
      </c>
      <c r="B4820" s="10" t="str">
        <f t="array" ref="B4820">IFERROR(XLOOKUP(A4820,'Asignacion Feb'!A:A,'Asignacion Feb'!C:C))</f>
        <v>Pilgrims Tepo</v>
      </c>
      <c r="C4820" s="10" t="str">
        <f t="array" ref="C4820">IFERROR(XLOOKUP(A4820,'Asignacion Feb'!A:A,'Asignacion Feb'!B:B))</f>
        <v>EC-02</v>
      </c>
      <c r="D4820" s="28">
        <v>45704.0</v>
      </c>
      <c r="E4820" s="16" t="s">
        <v>128</v>
      </c>
      <c r="F4820" s="10" t="str">
        <f t="array" ref="F4820">IFERROR(XLOOKUP(E4820,Operadores!A:A,Operadores!B:B))</f>
        <v>SANJOR</v>
      </c>
      <c r="G4820" s="16" t="s">
        <v>17</v>
      </c>
      <c r="H4820" s="13">
        <v>19.79799</v>
      </c>
      <c r="I4820" s="18">
        <v>159.0</v>
      </c>
      <c r="J4820" s="15">
        <f t="shared" si="5"/>
        <v>3147.88041</v>
      </c>
      <c r="K4820" s="10" t="str">
        <f t="array" ref="K4820">IFERROR(XLOOKUP(G4820,'Tipo de Carga'!A:A,'Tipo de Carga'!B:B))</f>
        <v>Autoabasto</v>
      </c>
      <c r="L4820" s="10">
        <f t="shared" si="2"/>
        <v>8</v>
      </c>
      <c r="M4820" s="10">
        <f t="shared" si="3"/>
        <v>16</v>
      </c>
      <c r="N4820" s="10">
        <f t="shared" si="4"/>
        <v>2</v>
      </c>
      <c r="O4820" s="10" t="str">
        <f t="array" ref="O4820">IFERROR(XLOOKUP(G4820,'Tipo de Carga'!A:A,'Tipo de Carga'!C:C))</f>
        <v>Diesel</v>
      </c>
    </row>
    <row r="4821">
      <c r="A4821" s="16">
        <v>1893.0</v>
      </c>
      <c r="B4821" s="10" t="str">
        <f t="array" ref="B4821">IFERROR(XLOOKUP(A4821,'Asignacion Feb'!A:A,'Asignacion Feb'!C:C))</f>
        <v>Full Liver</v>
      </c>
      <c r="C4821" s="10" t="str">
        <f t="array" ref="C4821">IFERROR(XLOOKUP(A4821,'Asignacion Feb'!A:A,'Asignacion Feb'!B:B))</f>
        <v>EC-01</v>
      </c>
      <c r="D4821" s="28">
        <v>45704.0</v>
      </c>
      <c r="E4821" s="16" t="s">
        <v>63</v>
      </c>
      <c r="F4821" s="10" t="str">
        <f t="array" ref="F4821">IFERROR(XLOOKUP(E4821,Operadores!A:A,Operadores!B:B))</f>
        <v>MARFRA</v>
      </c>
      <c r="G4821" s="16" t="s">
        <v>17</v>
      </c>
      <c r="H4821" s="13">
        <v>19.79799</v>
      </c>
      <c r="I4821" s="18">
        <v>323.0</v>
      </c>
      <c r="J4821" s="15">
        <f t="shared" si="5"/>
        <v>6394.75077</v>
      </c>
      <c r="K4821" s="10" t="str">
        <f t="array" ref="K4821">IFERROR(XLOOKUP(G4821,'Tipo de Carga'!A:A,'Tipo de Carga'!B:B))</f>
        <v>Autoabasto</v>
      </c>
      <c r="L4821" s="10">
        <f t="shared" si="2"/>
        <v>8</v>
      </c>
      <c r="M4821" s="10">
        <f t="shared" si="3"/>
        <v>16</v>
      </c>
      <c r="N4821" s="10">
        <f t="shared" si="4"/>
        <v>2</v>
      </c>
      <c r="O4821" s="10" t="str">
        <f t="array" ref="O4821">IFERROR(XLOOKUP(G4821,'Tipo de Carga'!A:A,'Tipo de Carga'!C:C))</f>
        <v>Diesel</v>
      </c>
    </row>
    <row r="4822">
      <c r="A4822" s="16">
        <v>1893.0</v>
      </c>
      <c r="B4822" s="10" t="str">
        <f t="array" ref="B4822">IFERROR(XLOOKUP(A4822,'Asignacion Feb'!A:A,'Asignacion Feb'!C:C))</f>
        <v>Full Liver</v>
      </c>
      <c r="C4822" s="10" t="str">
        <f t="array" ref="C4822">IFERROR(XLOOKUP(A4822,'Asignacion Feb'!A:A,'Asignacion Feb'!B:B))</f>
        <v>EC-01</v>
      </c>
      <c r="D4822" s="28">
        <v>45704.0</v>
      </c>
      <c r="E4822" s="16" t="s">
        <v>63</v>
      </c>
      <c r="F4822" s="10" t="str">
        <f t="array" ref="F4822">IFERROR(XLOOKUP(E4822,Operadores!A:A,Operadores!B:B))</f>
        <v>MARFRA</v>
      </c>
      <c r="G4822" s="16" t="s">
        <v>17</v>
      </c>
      <c r="H4822" s="13">
        <v>19.79799</v>
      </c>
      <c r="I4822" s="18">
        <v>0.0</v>
      </c>
      <c r="J4822" s="15">
        <f t="shared" si="5"/>
        <v>0</v>
      </c>
      <c r="K4822" s="10" t="str">
        <f t="array" ref="K4822">IFERROR(XLOOKUP(G4822,'Tipo de Carga'!A:A,'Tipo de Carga'!B:B))</f>
        <v>Autoabasto</v>
      </c>
      <c r="L4822" s="10">
        <f t="shared" si="2"/>
        <v>8</v>
      </c>
      <c r="M4822" s="10">
        <f t="shared" si="3"/>
        <v>16</v>
      </c>
      <c r="N4822" s="10">
        <f t="shared" si="4"/>
        <v>2</v>
      </c>
      <c r="O4822" s="10" t="str">
        <f t="array" ref="O4822">IFERROR(XLOOKUP(G4822,'Tipo de Carga'!A:A,'Tipo de Carga'!C:C))</f>
        <v>Diesel</v>
      </c>
    </row>
    <row r="4823">
      <c r="A4823" s="16">
        <v>1870.0</v>
      </c>
      <c r="B4823" s="10" t="str">
        <f t="array" ref="B4823">IFERROR(XLOOKUP(A4823,'Asignacion Feb'!A:A,'Asignacion Feb'!C:C))</f>
        <v>Circuitos</v>
      </c>
      <c r="C4823" s="10" t="str">
        <f t="array" ref="C4823">IFERROR(XLOOKUP(A4823,'Asignacion Feb'!A:A,'Asignacion Feb'!B:B))</f>
        <v>EC-03</v>
      </c>
      <c r="D4823" s="28">
        <v>45704.0</v>
      </c>
      <c r="E4823" s="16" t="s">
        <v>18</v>
      </c>
      <c r="F4823" s="10" t="str">
        <f t="array" ref="F4823">IFERROR(XLOOKUP(E4823,Operadores!A:A,Operadores!B:B))</f>
        <v>RIOFE</v>
      </c>
      <c r="G4823" s="16" t="s">
        <v>17</v>
      </c>
      <c r="H4823" s="13">
        <v>19.7979899999999</v>
      </c>
      <c r="I4823" s="18">
        <v>435.0</v>
      </c>
      <c r="J4823" s="15">
        <f t="shared" si="5"/>
        <v>8612.12565</v>
      </c>
      <c r="K4823" s="10" t="str">
        <f t="array" ref="K4823">IFERROR(XLOOKUP(G4823,'Tipo de Carga'!A:A,'Tipo de Carga'!B:B))</f>
        <v>Autoabasto</v>
      </c>
      <c r="L4823" s="10">
        <f t="shared" si="2"/>
        <v>8</v>
      </c>
      <c r="M4823" s="10">
        <f t="shared" si="3"/>
        <v>16</v>
      </c>
      <c r="N4823" s="10">
        <f t="shared" si="4"/>
        <v>2</v>
      </c>
      <c r="O4823" s="10" t="str">
        <f t="array" ref="O4823">IFERROR(XLOOKUP(G4823,'Tipo de Carga'!A:A,'Tipo de Carga'!C:C))</f>
        <v>Diesel</v>
      </c>
    </row>
    <row r="4824">
      <c r="A4824" s="16">
        <v>2011.0</v>
      </c>
      <c r="B4824" s="10" t="str">
        <f t="array" ref="B4824">IFERROR(XLOOKUP(A4824,'Asignacion Feb'!A:A,'Asignacion Feb'!C:C))</f>
        <v>MeLi Asignado TD</v>
      </c>
      <c r="C4824" s="10" t="str">
        <f t="array" ref="C4824">IFERROR(XLOOKUP(A4824,'Asignacion Feb'!A:A,'Asignacion Feb'!B:B))</f>
        <v>EC-05</v>
      </c>
      <c r="D4824" s="28">
        <v>45704.0</v>
      </c>
      <c r="E4824" s="16" t="s">
        <v>30</v>
      </c>
      <c r="F4824" s="10" t="str">
        <f t="array" ref="F4824">IFERROR(XLOOKUP(E4824,Operadores!A:A,Operadores!B:B))</f>
        <v>GUEGAB</v>
      </c>
      <c r="G4824" s="16" t="s">
        <v>17</v>
      </c>
      <c r="H4824" s="13">
        <v>19.7979899999999</v>
      </c>
      <c r="I4824" s="18">
        <v>187.0</v>
      </c>
      <c r="J4824" s="15">
        <f t="shared" si="5"/>
        <v>3702.22413</v>
      </c>
      <c r="K4824" s="10" t="str">
        <f t="array" ref="K4824">IFERROR(XLOOKUP(G4824,'Tipo de Carga'!A:A,'Tipo de Carga'!B:B))</f>
        <v>Autoabasto</v>
      </c>
      <c r="L4824" s="10">
        <f t="shared" si="2"/>
        <v>8</v>
      </c>
      <c r="M4824" s="10">
        <f t="shared" si="3"/>
        <v>16</v>
      </c>
      <c r="N4824" s="10">
        <f t="shared" si="4"/>
        <v>2</v>
      </c>
      <c r="O4824" s="10" t="str">
        <f t="array" ref="O4824">IFERROR(XLOOKUP(G4824,'Tipo de Carga'!A:A,'Tipo de Carga'!C:C))</f>
        <v>Diesel</v>
      </c>
    </row>
    <row r="4825">
      <c r="A4825" s="16">
        <v>2043.0</v>
      </c>
      <c r="B4825" s="10" t="str">
        <f t="array" ref="B4825">IFERROR(XLOOKUP(A4825,'Asignacion Feb'!A:A,'Asignacion Feb'!C:C))</f>
        <v>Liverpool Local</v>
      </c>
      <c r="C4825" s="10" t="str">
        <f t="array" ref="C4825">IFERROR(XLOOKUP(A4825,'Asignacion Feb'!A:A,'Asignacion Feb'!B:B))</f>
        <v>EC-01</v>
      </c>
      <c r="D4825" s="28">
        <v>45704.0</v>
      </c>
      <c r="E4825" s="16" t="s">
        <v>200</v>
      </c>
      <c r="F4825" s="10" t="str">
        <f t="array" ref="F4825">IFERROR(XLOOKUP(E4825,Operadores!A:A,Operadores!B:B))</f>
        <v>RUEPAT</v>
      </c>
      <c r="G4825" s="16" t="s">
        <v>17</v>
      </c>
      <c r="H4825" s="13">
        <v>19.7979899999999</v>
      </c>
      <c r="I4825" s="18">
        <v>153.0</v>
      </c>
      <c r="J4825" s="15">
        <f t="shared" si="5"/>
        <v>3029.09247</v>
      </c>
      <c r="K4825" s="10" t="str">
        <f t="array" ref="K4825">IFERROR(XLOOKUP(G4825,'Tipo de Carga'!A:A,'Tipo de Carga'!B:B))</f>
        <v>Autoabasto</v>
      </c>
      <c r="L4825" s="10">
        <f t="shared" si="2"/>
        <v>8</v>
      </c>
      <c r="M4825" s="10">
        <f t="shared" si="3"/>
        <v>16</v>
      </c>
      <c r="N4825" s="10">
        <f t="shared" si="4"/>
        <v>2</v>
      </c>
      <c r="O4825" s="10" t="str">
        <f t="array" ref="O4825">IFERROR(XLOOKUP(G4825,'Tipo de Carga'!A:A,'Tipo de Carga'!C:C))</f>
        <v>Diesel</v>
      </c>
    </row>
    <row r="4826">
      <c r="A4826" s="16">
        <v>1821.0</v>
      </c>
      <c r="B4826" s="10" t="str">
        <f t="array" ref="B4826">IFERROR(XLOOKUP(A4826,'Asignacion Feb'!A:A,'Asignacion Feb'!C:C))</f>
        <v>Circuitos</v>
      </c>
      <c r="C4826" s="10" t="str">
        <f t="array" ref="C4826">IFERROR(XLOOKUP(A4826,'Asignacion Feb'!A:A,'Asignacion Feb'!B:B))</f>
        <v>EC-03</v>
      </c>
      <c r="D4826" s="28">
        <v>45704.0</v>
      </c>
      <c r="E4826" s="16" t="s">
        <v>20</v>
      </c>
      <c r="F4826" s="10" t="str">
        <f t="array" ref="F4826">IFERROR(XLOOKUP(E4826,Operadores!A:A,Operadores!B:B))</f>
        <v>BAULUI</v>
      </c>
      <c r="G4826" s="16" t="s">
        <v>17</v>
      </c>
      <c r="H4826" s="13">
        <v>19.7979899999999</v>
      </c>
      <c r="I4826" s="18">
        <v>585.0</v>
      </c>
      <c r="J4826" s="15">
        <f t="shared" si="5"/>
        <v>11581.82415</v>
      </c>
      <c r="K4826" s="10" t="str">
        <f t="array" ref="K4826">IFERROR(XLOOKUP(G4826,'Tipo de Carga'!A:A,'Tipo de Carga'!B:B))</f>
        <v>Autoabasto</v>
      </c>
      <c r="L4826" s="10">
        <f t="shared" si="2"/>
        <v>8</v>
      </c>
      <c r="M4826" s="10">
        <f t="shared" si="3"/>
        <v>16</v>
      </c>
      <c r="N4826" s="10">
        <f t="shared" si="4"/>
        <v>2</v>
      </c>
      <c r="O4826" s="10" t="str">
        <f t="array" ref="O4826">IFERROR(XLOOKUP(G4826,'Tipo de Carga'!A:A,'Tipo de Carga'!C:C))</f>
        <v>Diesel</v>
      </c>
    </row>
    <row r="4827">
      <c r="A4827" s="16">
        <v>1983.0</v>
      </c>
      <c r="B4827" s="10" t="str">
        <f t="array" ref="B4827">IFERROR(XLOOKUP(A4827,'Asignacion Feb'!A:A,'Asignacion Feb'!C:C))</f>
        <v>MeLi asignado SD</v>
      </c>
      <c r="C4827" s="10" t="str">
        <f t="array" ref="C4827">IFERROR(XLOOKUP(A4827,'Asignacion Feb'!A:A,'Asignacion Feb'!B:B))</f>
        <v>EC-05</v>
      </c>
      <c r="D4827" s="28">
        <v>45704.0</v>
      </c>
      <c r="E4827" s="16" t="s">
        <v>199</v>
      </c>
      <c r="F4827" s="10" t="str">
        <f t="array" ref="F4827">IFERROR(XLOOKUP(E4827,Operadores!A:A,Operadores!B:B))</f>
        <v>SANART</v>
      </c>
      <c r="G4827" s="16" t="s">
        <v>17</v>
      </c>
      <c r="H4827" s="13">
        <v>19.7979899999999</v>
      </c>
      <c r="I4827" s="18">
        <v>436.0</v>
      </c>
      <c r="J4827" s="15">
        <f t="shared" si="5"/>
        <v>8631.92364</v>
      </c>
      <c r="K4827" s="10" t="str">
        <f t="array" ref="K4827">IFERROR(XLOOKUP(G4827,'Tipo de Carga'!A:A,'Tipo de Carga'!B:B))</f>
        <v>Autoabasto</v>
      </c>
      <c r="L4827" s="10">
        <f t="shared" si="2"/>
        <v>8</v>
      </c>
      <c r="M4827" s="10">
        <f t="shared" si="3"/>
        <v>16</v>
      </c>
      <c r="N4827" s="10">
        <f t="shared" si="4"/>
        <v>2</v>
      </c>
      <c r="O4827" s="10" t="str">
        <f t="array" ref="O4827">IFERROR(XLOOKUP(G4827,'Tipo de Carga'!A:A,'Tipo de Carga'!C:C))</f>
        <v>Diesel</v>
      </c>
    </row>
    <row r="4828">
      <c r="A4828" s="16">
        <v>1788.0</v>
      </c>
      <c r="B4828" s="10" t="str">
        <f t="array" ref="B4828">IFERROR(XLOOKUP(A4828,'Asignacion Feb'!A:A,'Asignacion Feb'!C:C))</f>
        <v>Liverpool Local</v>
      </c>
      <c r="C4828" s="10" t="str">
        <f t="array" ref="C4828">IFERROR(XLOOKUP(A4828,'Asignacion Feb'!A:A,'Asignacion Feb'!B:B))</f>
        <v>EC-01</v>
      </c>
      <c r="D4828" s="28">
        <v>45704.0</v>
      </c>
      <c r="E4828" s="16" t="s">
        <v>313</v>
      </c>
      <c r="F4828" s="10" t="str">
        <f t="array" ref="F4828">IFERROR(XLOOKUP(E4828,Operadores!A:A,Operadores!B:B))</f>
        <v>CABJUA</v>
      </c>
      <c r="G4828" s="16" t="s">
        <v>17</v>
      </c>
      <c r="H4828" s="13">
        <v>19.7979899999999</v>
      </c>
      <c r="I4828" s="18">
        <v>502.0</v>
      </c>
      <c r="J4828" s="15">
        <f t="shared" si="5"/>
        <v>9938.59098</v>
      </c>
      <c r="K4828" s="10" t="str">
        <f t="array" ref="K4828">IFERROR(XLOOKUP(G4828,'Tipo de Carga'!A:A,'Tipo de Carga'!B:B))</f>
        <v>Autoabasto</v>
      </c>
      <c r="L4828" s="10">
        <f t="shared" si="2"/>
        <v>8</v>
      </c>
      <c r="M4828" s="10">
        <f t="shared" si="3"/>
        <v>16</v>
      </c>
      <c r="N4828" s="10">
        <f t="shared" si="4"/>
        <v>2</v>
      </c>
      <c r="O4828" s="10" t="str">
        <f t="array" ref="O4828">IFERROR(XLOOKUP(G4828,'Tipo de Carga'!A:A,'Tipo de Carga'!C:C))</f>
        <v>Diesel</v>
      </c>
    </row>
    <row r="4829">
      <c r="A4829" s="16">
        <v>2029.0</v>
      </c>
      <c r="B4829" s="10" t="str">
        <f t="array" ref="B4829">IFERROR(XLOOKUP(A4829,'Asignacion Feb'!A:A,'Asignacion Feb'!C:C))</f>
        <v>MeLi Dedicado Merida</v>
      </c>
      <c r="C4829" s="10" t="str">
        <f t="array" ref="C4829">IFERROR(XLOOKUP(A4829,'Asignacion Feb'!A:A,'Asignacion Feb'!B:B))</f>
        <v>EC-05</v>
      </c>
      <c r="D4829" s="28">
        <v>45704.0</v>
      </c>
      <c r="E4829" s="16" t="s">
        <v>40</v>
      </c>
      <c r="F4829" s="10" t="str">
        <f t="array" ref="F4829">IFERROR(XLOOKUP(E4829,Operadores!A:A,Operadores!B:B))</f>
        <v>LUNADO</v>
      </c>
      <c r="G4829" s="16" t="s">
        <v>17</v>
      </c>
      <c r="H4829" s="13">
        <v>19.7979899999999</v>
      </c>
      <c r="I4829" s="18">
        <v>226.0</v>
      </c>
      <c r="J4829" s="15">
        <f t="shared" si="5"/>
        <v>4474.34574</v>
      </c>
      <c r="K4829" s="10" t="str">
        <f t="array" ref="K4829">IFERROR(XLOOKUP(G4829,'Tipo de Carga'!A:A,'Tipo de Carga'!B:B))</f>
        <v>Autoabasto</v>
      </c>
      <c r="L4829" s="10">
        <f t="shared" si="2"/>
        <v>8</v>
      </c>
      <c r="M4829" s="10">
        <f t="shared" si="3"/>
        <v>16</v>
      </c>
      <c r="N4829" s="10">
        <f t="shared" si="4"/>
        <v>2</v>
      </c>
      <c r="O4829" s="10" t="str">
        <f t="array" ref="O4829">IFERROR(XLOOKUP(G4829,'Tipo de Carga'!A:A,'Tipo de Carga'!C:C))</f>
        <v>Diesel</v>
      </c>
    </row>
    <row r="4830">
      <c r="A4830" s="16">
        <v>1907.0</v>
      </c>
      <c r="B4830" s="10" t="str">
        <f t="array" ref="B4830">IFERROR(XLOOKUP(A4830,'Asignacion Feb'!A:A,'Asignacion Feb'!C:C))</f>
        <v>Circuitos</v>
      </c>
      <c r="C4830" s="10" t="str">
        <f t="array" ref="C4830">IFERROR(XLOOKUP(A4830,'Asignacion Feb'!A:A,'Asignacion Feb'!B:B))</f>
        <v>EC-03</v>
      </c>
      <c r="D4830" s="28">
        <v>45704.0</v>
      </c>
      <c r="E4830" s="16" t="s">
        <v>287</v>
      </c>
      <c r="F4830" s="10" t="str">
        <f t="array" ref="F4830">IFERROR(XLOOKUP(E4830,Operadores!A:A,Operadores!B:B))</f>
        <v>HUAIS</v>
      </c>
      <c r="G4830" s="16" t="s">
        <v>17</v>
      </c>
      <c r="H4830" s="13">
        <v>19.7979899999999</v>
      </c>
      <c r="I4830" s="18">
        <v>526.0</v>
      </c>
      <c r="J4830" s="15">
        <f t="shared" si="5"/>
        <v>10413.74274</v>
      </c>
      <c r="K4830" s="10" t="str">
        <f t="array" ref="K4830">IFERROR(XLOOKUP(G4830,'Tipo de Carga'!A:A,'Tipo de Carga'!B:B))</f>
        <v>Autoabasto</v>
      </c>
      <c r="L4830" s="10">
        <f t="shared" si="2"/>
        <v>8</v>
      </c>
      <c r="M4830" s="10">
        <f t="shared" si="3"/>
        <v>16</v>
      </c>
      <c r="N4830" s="10">
        <f t="shared" si="4"/>
        <v>2</v>
      </c>
      <c r="O4830" s="10" t="str">
        <f t="array" ref="O4830">IFERROR(XLOOKUP(G4830,'Tipo de Carga'!A:A,'Tipo de Carga'!C:C))</f>
        <v>Diesel</v>
      </c>
    </row>
    <row r="4831">
      <c r="A4831" s="16">
        <v>1897.0</v>
      </c>
      <c r="B4831" s="10" t="str">
        <f t="array" ref="B4831">IFERROR(XLOOKUP(A4831,'Asignacion Feb'!A:A,'Asignacion Feb'!C:C))</f>
        <v>Full Liver</v>
      </c>
      <c r="C4831" s="10" t="str">
        <f t="array" ref="C4831">IFERROR(XLOOKUP(A4831,'Asignacion Feb'!A:A,'Asignacion Feb'!B:B))</f>
        <v>EC-01</v>
      </c>
      <c r="D4831" s="28">
        <v>45704.0</v>
      </c>
      <c r="E4831" s="16" t="s">
        <v>21</v>
      </c>
      <c r="F4831" s="10" t="str">
        <f t="array" ref="F4831">IFERROR(XLOOKUP(E4831,Operadores!A:A,Operadores!B:B))</f>
        <v>RODAR</v>
      </c>
      <c r="G4831" s="16" t="s">
        <v>17</v>
      </c>
      <c r="H4831" s="13">
        <v>19.7979899999999</v>
      </c>
      <c r="I4831" s="18">
        <v>308.0</v>
      </c>
      <c r="J4831" s="15">
        <f t="shared" si="5"/>
        <v>6097.78092</v>
      </c>
      <c r="K4831" s="10" t="str">
        <f t="array" ref="K4831">IFERROR(XLOOKUP(G4831,'Tipo de Carga'!A:A,'Tipo de Carga'!B:B))</f>
        <v>Autoabasto</v>
      </c>
      <c r="L4831" s="10">
        <f t="shared" si="2"/>
        <v>8</v>
      </c>
      <c r="M4831" s="10">
        <f t="shared" si="3"/>
        <v>16</v>
      </c>
      <c r="N4831" s="10">
        <f t="shared" si="4"/>
        <v>2</v>
      </c>
      <c r="O4831" s="10" t="str">
        <f t="array" ref="O4831">IFERROR(XLOOKUP(G4831,'Tipo de Carga'!A:A,'Tipo de Carga'!C:C))</f>
        <v>Diesel</v>
      </c>
    </row>
    <row r="4832">
      <c r="A4832" s="16">
        <v>1995.0</v>
      </c>
      <c r="B4832" s="10" t="str">
        <f t="array" ref="B4832">IFERROR(XLOOKUP(A4832,'Asignacion Feb'!A:A,'Asignacion Feb'!C:C))</f>
        <v>MeLi asignado SD</v>
      </c>
      <c r="C4832" s="10" t="str">
        <f t="array" ref="C4832">IFERROR(XLOOKUP(A4832,'Asignacion Feb'!A:A,'Asignacion Feb'!B:B))</f>
        <v>EC-05</v>
      </c>
      <c r="D4832" s="28">
        <v>45704.0</v>
      </c>
      <c r="E4832" s="16" t="s">
        <v>459</v>
      </c>
      <c r="F4832" s="10" t="str">
        <f t="array" ref="F4832">IFERROR(XLOOKUP(E4832,Operadores!A:A,Operadores!B:B))</f>
        <v>PERMAR</v>
      </c>
      <c r="G4832" s="16" t="s">
        <v>17</v>
      </c>
      <c r="H4832" s="13">
        <v>19.7979899999999</v>
      </c>
      <c r="I4832" s="18">
        <v>332.0</v>
      </c>
      <c r="J4832" s="15">
        <f t="shared" si="5"/>
        <v>6572.93268</v>
      </c>
      <c r="K4832" s="10" t="str">
        <f t="array" ref="K4832">IFERROR(XLOOKUP(G4832,'Tipo de Carga'!A:A,'Tipo de Carga'!B:B))</f>
        <v>Autoabasto</v>
      </c>
      <c r="L4832" s="10">
        <f t="shared" si="2"/>
        <v>8</v>
      </c>
      <c r="M4832" s="10">
        <f t="shared" si="3"/>
        <v>16</v>
      </c>
      <c r="N4832" s="10">
        <f t="shared" si="4"/>
        <v>2</v>
      </c>
      <c r="O4832" s="10" t="str">
        <f t="array" ref="O4832">IFERROR(XLOOKUP(G4832,'Tipo de Carga'!A:A,'Tipo de Carga'!C:C))</f>
        <v>Diesel</v>
      </c>
    </row>
    <row r="4833">
      <c r="A4833" s="16">
        <v>1951.0</v>
      </c>
      <c r="B4833" s="10" t="str">
        <f t="array" ref="B4833">IFERROR(XLOOKUP(A4833,'Asignacion Feb'!A:A,'Asignacion Feb'!C:C))</f>
        <v>MeLi asignado SD</v>
      </c>
      <c r="C4833" s="10" t="str">
        <f t="array" ref="C4833">IFERROR(XLOOKUP(A4833,'Asignacion Feb'!A:A,'Asignacion Feb'!B:B))</f>
        <v>EC-05</v>
      </c>
      <c r="D4833" s="28">
        <v>45704.0</v>
      </c>
      <c r="E4833" s="16" t="s">
        <v>119</v>
      </c>
      <c r="F4833" s="10" t="str">
        <f t="array" ref="F4833">IFERROR(XLOOKUP(E4833,Operadores!A:A,Operadores!B:B))</f>
        <v>HERJOS08</v>
      </c>
      <c r="G4833" s="16" t="s">
        <v>17</v>
      </c>
      <c r="H4833" s="13">
        <v>19.7979899999999</v>
      </c>
      <c r="I4833" s="18">
        <v>310.0</v>
      </c>
      <c r="J4833" s="15">
        <f t="shared" si="5"/>
        <v>6137.3769</v>
      </c>
      <c r="K4833" s="10" t="str">
        <f t="array" ref="K4833">IFERROR(XLOOKUP(G4833,'Tipo de Carga'!A:A,'Tipo de Carga'!B:B))</f>
        <v>Autoabasto</v>
      </c>
      <c r="L4833" s="10">
        <f t="shared" si="2"/>
        <v>8</v>
      </c>
      <c r="M4833" s="10">
        <f t="shared" si="3"/>
        <v>16</v>
      </c>
      <c r="N4833" s="10">
        <f t="shared" si="4"/>
        <v>2</v>
      </c>
      <c r="O4833" s="10" t="str">
        <f t="array" ref="O4833">IFERROR(XLOOKUP(G4833,'Tipo de Carga'!A:A,'Tipo de Carga'!C:C))</f>
        <v>Diesel</v>
      </c>
    </row>
    <row r="4834">
      <c r="A4834" s="16">
        <v>1984.0</v>
      </c>
      <c r="B4834" s="10" t="str">
        <f t="array" ref="B4834">IFERROR(XLOOKUP(A4834,'Asignacion Feb'!A:A,'Asignacion Feb'!C:C))</f>
        <v>MeLi asignado SD</v>
      </c>
      <c r="C4834" s="10" t="str">
        <f t="array" ref="C4834">IFERROR(XLOOKUP(A4834,'Asignacion Feb'!A:A,'Asignacion Feb'!B:B))</f>
        <v>EC-05</v>
      </c>
      <c r="D4834" s="28">
        <v>45704.0</v>
      </c>
      <c r="E4834" s="16" t="s">
        <v>244</v>
      </c>
      <c r="F4834" s="10" t="str">
        <f t="array" ref="F4834">IFERROR(XLOOKUP(E4834,Operadores!A:A,Operadores!B:B))</f>
        <v>PERFID</v>
      </c>
      <c r="G4834" s="16" t="s">
        <v>17</v>
      </c>
      <c r="H4834" s="13">
        <v>19.7979899999999</v>
      </c>
      <c r="I4834" s="18">
        <v>340.0</v>
      </c>
      <c r="J4834" s="15">
        <f t="shared" si="5"/>
        <v>6731.3166</v>
      </c>
      <c r="K4834" s="10" t="str">
        <f t="array" ref="K4834">IFERROR(XLOOKUP(G4834,'Tipo de Carga'!A:A,'Tipo de Carga'!B:B))</f>
        <v>Autoabasto</v>
      </c>
      <c r="L4834" s="10">
        <f t="shared" si="2"/>
        <v>8</v>
      </c>
      <c r="M4834" s="10">
        <f t="shared" si="3"/>
        <v>16</v>
      </c>
      <c r="N4834" s="10">
        <f t="shared" si="4"/>
        <v>2</v>
      </c>
      <c r="O4834" s="10" t="str">
        <f t="array" ref="O4834">IFERROR(XLOOKUP(G4834,'Tipo de Carga'!A:A,'Tipo de Carga'!C:C))</f>
        <v>Diesel</v>
      </c>
    </row>
    <row r="4835">
      <c r="A4835" s="16">
        <v>1993.0</v>
      </c>
      <c r="B4835" s="10" t="str">
        <f t="array" ref="B4835">IFERROR(XLOOKUP(A4835,'Asignacion Feb'!A:A,'Asignacion Feb'!C:C))</f>
        <v>MeLi Dedicado TD</v>
      </c>
      <c r="C4835" s="10" t="str">
        <f t="array" ref="C4835">IFERROR(XLOOKUP(A4835,'Asignacion Feb'!A:A,'Asignacion Feb'!B:B))</f>
        <v>EC-05</v>
      </c>
      <c r="D4835" s="28">
        <v>45704.0</v>
      </c>
      <c r="E4835" s="16" t="s">
        <v>243</v>
      </c>
      <c r="F4835" s="10" t="str">
        <f t="array" ref="F4835">IFERROR(XLOOKUP(E4835,Operadores!A:A,Operadores!B:B))</f>
        <v>ZAMROB</v>
      </c>
      <c r="G4835" s="16" t="s">
        <v>17</v>
      </c>
      <c r="H4835" s="13">
        <v>19.7979899999999</v>
      </c>
      <c r="I4835" s="18">
        <v>479.0</v>
      </c>
      <c r="J4835" s="15">
        <f t="shared" si="5"/>
        <v>9483.23721</v>
      </c>
      <c r="K4835" s="10" t="str">
        <f t="array" ref="K4835">IFERROR(XLOOKUP(G4835,'Tipo de Carga'!A:A,'Tipo de Carga'!B:B))</f>
        <v>Autoabasto</v>
      </c>
      <c r="L4835" s="10">
        <f t="shared" si="2"/>
        <v>8</v>
      </c>
      <c r="M4835" s="10">
        <f t="shared" si="3"/>
        <v>16</v>
      </c>
      <c r="N4835" s="10">
        <f t="shared" si="4"/>
        <v>2</v>
      </c>
      <c r="O4835" s="10" t="str">
        <f t="array" ref="O4835">IFERROR(XLOOKUP(G4835,'Tipo de Carga'!A:A,'Tipo de Carga'!C:C))</f>
        <v>Diesel</v>
      </c>
    </row>
    <row r="4836">
      <c r="A4836" s="16">
        <v>1880.0</v>
      </c>
      <c r="B4836" s="10" t="str">
        <f t="array" ref="B4836">IFERROR(XLOOKUP(A4836,'Asignacion Feb'!A:A,'Asignacion Feb'!C:C))</f>
        <v>Circuitos</v>
      </c>
      <c r="C4836" s="10" t="str">
        <f t="array" ref="C4836">IFERROR(XLOOKUP(A4836,'Asignacion Feb'!A:A,'Asignacion Feb'!B:B))</f>
        <v>EC-03</v>
      </c>
      <c r="D4836" s="28">
        <v>45704.0</v>
      </c>
      <c r="E4836" s="16" t="s">
        <v>424</v>
      </c>
      <c r="F4836" s="10" t="str">
        <f t="array" ref="F4836">IFERROR(XLOOKUP(E4836,Operadores!A:A,Operadores!B:B))</f>
        <v>CRULE</v>
      </c>
      <c r="G4836" s="16" t="s">
        <v>17</v>
      </c>
      <c r="H4836" s="13">
        <v>19.7979899999999</v>
      </c>
      <c r="I4836" s="18">
        <v>550.0</v>
      </c>
      <c r="J4836" s="15">
        <f t="shared" si="5"/>
        <v>10888.8945</v>
      </c>
      <c r="K4836" s="10" t="str">
        <f t="array" ref="K4836">IFERROR(XLOOKUP(G4836,'Tipo de Carga'!A:A,'Tipo de Carga'!B:B))</f>
        <v>Autoabasto</v>
      </c>
      <c r="L4836" s="10">
        <f t="shared" si="2"/>
        <v>8</v>
      </c>
      <c r="M4836" s="10">
        <f t="shared" si="3"/>
        <v>16</v>
      </c>
      <c r="N4836" s="10">
        <f t="shared" si="4"/>
        <v>2</v>
      </c>
      <c r="O4836" s="10" t="str">
        <f t="array" ref="O4836">IFERROR(XLOOKUP(G4836,'Tipo de Carga'!A:A,'Tipo de Carga'!C:C))</f>
        <v>Diesel</v>
      </c>
    </row>
    <row r="4837">
      <c r="A4837" s="16">
        <v>2042.0</v>
      </c>
      <c r="B4837" s="10" t="str">
        <f t="array" ref="B4837">IFERROR(XLOOKUP(A4837,'Asignacion Feb'!A:A,'Asignacion Feb'!C:C))</f>
        <v>Liverpool Local</v>
      </c>
      <c r="C4837" s="10" t="str">
        <f t="array" ref="C4837">IFERROR(XLOOKUP(A4837,'Asignacion Feb'!A:A,'Asignacion Feb'!B:B))</f>
        <v>EC-01</v>
      </c>
      <c r="D4837" s="28">
        <v>45704.0</v>
      </c>
      <c r="E4837" s="16" t="s">
        <v>308</v>
      </c>
      <c r="F4837" s="10" t="str">
        <f t="array" ref="F4837">IFERROR(XLOOKUP(E4837,Operadores!A:A,Operadores!B:B))</f>
        <v>ESCALA</v>
      </c>
      <c r="G4837" s="16" t="s">
        <v>17</v>
      </c>
      <c r="H4837" s="13">
        <v>19.7979899999999</v>
      </c>
      <c r="I4837" s="18">
        <v>459.0</v>
      </c>
      <c r="J4837" s="15">
        <f t="shared" si="5"/>
        <v>9087.27741</v>
      </c>
      <c r="K4837" s="10" t="str">
        <f t="array" ref="K4837">IFERROR(XLOOKUP(G4837,'Tipo de Carga'!A:A,'Tipo de Carga'!B:B))</f>
        <v>Autoabasto</v>
      </c>
      <c r="L4837" s="10">
        <f t="shared" si="2"/>
        <v>8</v>
      </c>
      <c r="M4837" s="10">
        <f t="shared" si="3"/>
        <v>16</v>
      </c>
      <c r="N4837" s="10">
        <f t="shared" si="4"/>
        <v>2</v>
      </c>
      <c r="O4837" s="10" t="str">
        <f t="array" ref="O4837">IFERROR(XLOOKUP(G4837,'Tipo de Carga'!A:A,'Tipo de Carga'!C:C))</f>
        <v>Diesel</v>
      </c>
    </row>
    <row r="4838">
      <c r="A4838" s="16">
        <v>1964.0</v>
      </c>
      <c r="B4838" s="10" t="str">
        <f t="array" ref="B4838">IFERROR(XLOOKUP(A4838,'Asignacion Feb'!A:A,'Asignacion Feb'!C:C))</f>
        <v>MeLi asignado SD</v>
      </c>
      <c r="C4838" s="10" t="str">
        <f t="array" ref="C4838">IFERROR(XLOOKUP(A4838,'Asignacion Feb'!A:A,'Asignacion Feb'!B:B))</f>
        <v>EC-05</v>
      </c>
      <c r="D4838" s="28">
        <v>45704.0</v>
      </c>
      <c r="E4838" s="16" t="s">
        <v>75</v>
      </c>
      <c r="F4838" s="10" t="str">
        <f t="array" ref="F4838">IFERROR(XLOOKUP(E4838,Operadores!A:A,Operadores!B:B))</f>
        <v>OLVJUA01</v>
      </c>
      <c r="G4838" s="16" t="s">
        <v>17</v>
      </c>
      <c r="H4838" s="13">
        <v>19.7979899999999</v>
      </c>
      <c r="I4838" s="18">
        <v>554.0</v>
      </c>
      <c r="J4838" s="15">
        <f t="shared" si="5"/>
        <v>10968.08646</v>
      </c>
      <c r="K4838" s="10" t="str">
        <f t="array" ref="K4838">IFERROR(XLOOKUP(G4838,'Tipo de Carga'!A:A,'Tipo de Carga'!B:B))</f>
        <v>Autoabasto</v>
      </c>
      <c r="L4838" s="10">
        <f t="shared" si="2"/>
        <v>8</v>
      </c>
      <c r="M4838" s="10">
        <f t="shared" si="3"/>
        <v>16</v>
      </c>
      <c r="N4838" s="10">
        <f t="shared" si="4"/>
        <v>2</v>
      </c>
      <c r="O4838" s="10" t="str">
        <f t="array" ref="O4838">IFERROR(XLOOKUP(G4838,'Tipo de Carga'!A:A,'Tipo de Carga'!C:C))</f>
        <v>Diesel</v>
      </c>
    </row>
    <row r="4839">
      <c r="A4839" s="16">
        <v>1949.0</v>
      </c>
      <c r="B4839" s="10" t="str">
        <f t="array" ref="B4839">IFERROR(XLOOKUP(A4839,'Asignacion Feb'!A:A,'Asignacion Feb'!C:C))</f>
        <v>MeLi asignado SD</v>
      </c>
      <c r="C4839" s="10" t="str">
        <f t="array" ref="C4839">IFERROR(XLOOKUP(A4839,'Asignacion Feb'!A:A,'Asignacion Feb'!B:B))</f>
        <v>EC-05</v>
      </c>
      <c r="D4839" s="28">
        <v>45704.0</v>
      </c>
      <c r="E4839" s="16" t="s">
        <v>195</v>
      </c>
      <c r="F4839" s="10" t="str">
        <f t="array" ref="F4839">IFERROR(XLOOKUP(E4839,Operadores!A:A,Operadores!B:B))</f>
        <v>MUÑJU</v>
      </c>
      <c r="G4839" s="16" t="s">
        <v>17</v>
      </c>
      <c r="H4839" s="13">
        <v>19.7979899999999</v>
      </c>
      <c r="I4839" s="18">
        <v>366.0</v>
      </c>
      <c r="J4839" s="15">
        <f t="shared" si="5"/>
        <v>7246.06434</v>
      </c>
      <c r="K4839" s="10" t="str">
        <f t="array" ref="K4839">IFERROR(XLOOKUP(G4839,'Tipo de Carga'!A:A,'Tipo de Carga'!B:B))</f>
        <v>Autoabasto</v>
      </c>
      <c r="L4839" s="10">
        <f t="shared" si="2"/>
        <v>8</v>
      </c>
      <c r="M4839" s="10">
        <f t="shared" si="3"/>
        <v>16</v>
      </c>
      <c r="N4839" s="10">
        <f t="shared" si="4"/>
        <v>2</v>
      </c>
      <c r="O4839" s="10" t="str">
        <f t="array" ref="O4839">IFERROR(XLOOKUP(G4839,'Tipo de Carga'!A:A,'Tipo de Carga'!C:C))</f>
        <v>Diesel</v>
      </c>
    </row>
    <row r="4840">
      <c r="A4840" s="16">
        <v>1958.0</v>
      </c>
      <c r="B4840" s="10" t="str">
        <f t="array" ref="B4840">IFERROR(XLOOKUP(A4840,'Asignacion Feb'!A:A,'Asignacion Feb'!C:C))</f>
        <v>Full Liver</v>
      </c>
      <c r="C4840" s="10" t="str">
        <f t="array" ref="C4840">IFERROR(XLOOKUP(A4840,'Asignacion Feb'!A:A,'Asignacion Feb'!B:B))</f>
        <v>EC-01</v>
      </c>
      <c r="D4840" s="28">
        <v>45704.0</v>
      </c>
      <c r="E4840" s="16" t="s">
        <v>48</v>
      </c>
      <c r="F4840" s="10" t="str">
        <f t="array" ref="F4840">IFERROR(XLOOKUP(E4840,Operadores!A:A,Operadores!B:B))</f>
        <v>MONAL</v>
      </c>
      <c r="G4840" s="16" t="s">
        <v>17</v>
      </c>
      <c r="H4840" s="13">
        <v>19.7979899999999</v>
      </c>
      <c r="I4840" s="18">
        <v>730.0</v>
      </c>
      <c r="J4840" s="15">
        <f t="shared" si="5"/>
        <v>14452.5327</v>
      </c>
      <c r="K4840" s="10" t="str">
        <f t="array" ref="K4840">IFERROR(XLOOKUP(G4840,'Tipo de Carga'!A:A,'Tipo de Carga'!B:B))</f>
        <v>Autoabasto</v>
      </c>
      <c r="L4840" s="10">
        <f t="shared" si="2"/>
        <v>8</v>
      </c>
      <c r="M4840" s="10">
        <f t="shared" si="3"/>
        <v>16</v>
      </c>
      <c r="N4840" s="10">
        <f t="shared" si="4"/>
        <v>2</v>
      </c>
      <c r="O4840" s="10" t="str">
        <f t="array" ref="O4840">IFERROR(XLOOKUP(G4840,'Tipo de Carga'!A:A,'Tipo de Carga'!C:C))</f>
        <v>Diesel</v>
      </c>
    </row>
    <row r="4841">
      <c r="A4841" s="16">
        <v>1963.0</v>
      </c>
      <c r="B4841" s="10" t="str">
        <f t="array" ref="B4841">IFERROR(XLOOKUP(A4841,'Asignacion Feb'!A:A,'Asignacion Feb'!C:C))</f>
        <v>MeLi asignado SD</v>
      </c>
      <c r="C4841" s="10" t="str">
        <f t="array" ref="C4841">IFERROR(XLOOKUP(A4841,'Asignacion Feb'!A:A,'Asignacion Feb'!B:B))</f>
        <v>EC-05</v>
      </c>
      <c r="D4841" s="28">
        <v>45704.0</v>
      </c>
      <c r="E4841" s="16" t="s">
        <v>148</v>
      </c>
      <c r="F4841" s="10" t="str">
        <f t="array" ref="F4841">IFERROR(XLOOKUP(E4841,Operadores!A:A,Operadores!B:B))</f>
        <v>GARSIX</v>
      </c>
      <c r="G4841" s="16" t="s">
        <v>17</v>
      </c>
      <c r="H4841" s="13">
        <v>19.7979899999999</v>
      </c>
      <c r="I4841" s="18">
        <v>205.0</v>
      </c>
      <c r="J4841" s="15">
        <f t="shared" si="5"/>
        <v>4058.58795</v>
      </c>
      <c r="K4841" s="10" t="str">
        <f t="array" ref="K4841">IFERROR(XLOOKUP(G4841,'Tipo de Carga'!A:A,'Tipo de Carga'!B:B))</f>
        <v>Autoabasto</v>
      </c>
      <c r="L4841" s="10">
        <f t="shared" si="2"/>
        <v>8</v>
      </c>
      <c r="M4841" s="10">
        <f t="shared" si="3"/>
        <v>16</v>
      </c>
      <c r="N4841" s="10">
        <f t="shared" si="4"/>
        <v>2</v>
      </c>
      <c r="O4841" s="10" t="str">
        <f t="array" ref="O4841">IFERROR(XLOOKUP(G4841,'Tipo de Carga'!A:A,'Tipo de Carga'!C:C))</f>
        <v>Diesel</v>
      </c>
    </row>
    <row r="4842">
      <c r="A4842" s="16">
        <v>2022.0</v>
      </c>
      <c r="B4842" s="10" t="str">
        <f t="array" ref="B4842">IFERROR(XLOOKUP(A4842,'Asignacion Feb'!A:A,'Asignacion Feb'!C:C))</f>
        <v>MeLi Dedicado TD</v>
      </c>
      <c r="C4842" s="10" t="str">
        <f t="array" ref="C4842">IFERROR(XLOOKUP(A4842,'Asignacion Feb'!A:A,'Asignacion Feb'!B:B))</f>
        <v>EC-05</v>
      </c>
      <c r="D4842" s="28">
        <v>45704.0</v>
      </c>
      <c r="E4842" s="16" t="s">
        <v>183</v>
      </c>
      <c r="F4842" s="10" t="str">
        <f t="array" ref="F4842">IFERROR(XLOOKUP(E4842,Operadores!A:A,Operadores!B:B))</f>
        <v>DELBL</v>
      </c>
      <c r="G4842" s="16" t="s">
        <v>17</v>
      </c>
      <c r="H4842" s="13">
        <v>19.7979899999999</v>
      </c>
      <c r="I4842" s="18">
        <v>527.0</v>
      </c>
      <c r="J4842" s="15">
        <f t="shared" si="5"/>
        <v>10433.54073</v>
      </c>
      <c r="K4842" s="10" t="str">
        <f t="array" ref="K4842">IFERROR(XLOOKUP(G4842,'Tipo de Carga'!A:A,'Tipo de Carga'!B:B))</f>
        <v>Autoabasto</v>
      </c>
      <c r="L4842" s="10">
        <f t="shared" si="2"/>
        <v>8</v>
      </c>
      <c r="M4842" s="10">
        <f t="shared" si="3"/>
        <v>16</v>
      </c>
      <c r="N4842" s="10">
        <f t="shared" si="4"/>
        <v>2</v>
      </c>
      <c r="O4842" s="10" t="str">
        <f t="array" ref="O4842">IFERROR(XLOOKUP(G4842,'Tipo de Carga'!A:A,'Tipo de Carga'!C:C))</f>
        <v>Diesel</v>
      </c>
    </row>
    <row r="4843">
      <c r="A4843" s="16">
        <v>2088.0</v>
      </c>
      <c r="B4843" s="10" t="str">
        <f t="array" ref="B4843">IFERROR(XLOOKUP(A4843,'Asignacion Feb'!A:A,'Asignacion Feb'!C:C))</f>
        <v>MeLi Ded Puebla</v>
      </c>
      <c r="C4843" s="10" t="str">
        <f t="array" ref="C4843">IFERROR(XLOOKUP(A4843,'Asignacion Feb'!A:A,'Asignacion Feb'!B:B))</f>
        <v>EC-05</v>
      </c>
      <c r="D4843" s="28">
        <v>45704.0</v>
      </c>
      <c r="E4843" s="16" t="s">
        <v>310</v>
      </c>
      <c r="F4843" s="10" t="str">
        <f t="array" ref="F4843">IFERROR(XLOOKUP(E4843,Operadores!A:A,Operadores!B:B))</f>
        <v>SANMA05</v>
      </c>
      <c r="G4843" s="16" t="s">
        <v>17</v>
      </c>
      <c r="H4843" s="13">
        <v>19.7979899999999</v>
      </c>
      <c r="I4843" s="18">
        <v>595.0</v>
      </c>
      <c r="J4843" s="15">
        <f t="shared" si="5"/>
        <v>11779.80405</v>
      </c>
      <c r="K4843" s="10" t="str">
        <f t="array" ref="K4843">IFERROR(XLOOKUP(G4843,'Tipo de Carga'!A:A,'Tipo de Carga'!B:B))</f>
        <v>Autoabasto</v>
      </c>
      <c r="L4843" s="10">
        <f t="shared" si="2"/>
        <v>8</v>
      </c>
      <c r="M4843" s="10">
        <f t="shared" si="3"/>
        <v>16</v>
      </c>
      <c r="N4843" s="10">
        <f t="shared" si="4"/>
        <v>2</v>
      </c>
      <c r="O4843" s="10" t="str">
        <f t="array" ref="O4843">IFERROR(XLOOKUP(G4843,'Tipo de Carga'!A:A,'Tipo de Carga'!C:C))</f>
        <v>Diesel</v>
      </c>
    </row>
    <row r="4844">
      <c r="A4844" s="16">
        <v>1748.0</v>
      </c>
      <c r="B4844" s="10" t="str">
        <f t="array" ref="B4844">IFERROR(XLOOKUP(A4844,'Asignacion Feb'!A:A,'Asignacion Feb'!C:C))</f>
        <v>Liverpool Local</v>
      </c>
      <c r="C4844" s="10" t="str">
        <f t="array" ref="C4844">IFERROR(XLOOKUP(A4844,'Asignacion Feb'!A:A,'Asignacion Feb'!B:B))</f>
        <v>EC-01</v>
      </c>
      <c r="D4844" s="28">
        <v>45704.0</v>
      </c>
      <c r="E4844" s="16" t="s">
        <v>304</v>
      </c>
      <c r="F4844" s="10" t="str">
        <f t="array" ref="F4844">IFERROR(XLOOKUP(E4844,Operadores!A:A,Operadores!B:B))</f>
        <v>SANJUL</v>
      </c>
      <c r="G4844" s="16" t="s">
        <v>17</v>
      </c>
      <c r="H4844" s="13">
        <v>19.7979899999999</v>
      </c>
      <c r="I4844" s="18">
        <v>416.0</v>
      </c>
      <c r="J4844" s="15">
        <f t="shared" si="5"/>
        <v>8235.96384</v>
      </c>
      <c r="K4844" s="10" t="str">
        <f t="array" ref="K4844">IFERROR(XLOOKUP(G4844,'Tipo de Carga'!A:A,'Tipo de Carga'!B:B))</f>
        <v>Autoabasto</v>
      </c>
      <c r="L4844" s="10">
        <f t="shared" si="2"/>
        <v>8</v>
      </c>
      <c r="M4844" s="10">
        <f t="shared" si="3"/>
        <v>16</v>
      </c>
      <c r="N4844" s="10">
        <f t="shared" si="4"/>
        <v>2</v>
      </c>
      <c r="O4844" s="10" t="str">
        <f t="array" ref="O4844">IFERROR(XLOOKUP(G4844,'Tipo de Carga'!A:A,'Tipo de Carga'!C:C))</f>
        <v>Diesel</v>
      </c>
    </row>
    <row r="4845">
      <c r="A4845" s="16">
        <v>1865.0</v>
      </c>
      <c r="B4845" s="10" t="str">
        <f t="array" ref="B4845">IFERROR(XLOOKUP(A4845,'Asignacion Feb'!A:A,'Asignacion Feb'!C:C))</f>
        <v>Circuitos</v>
      </c>
      <c r="C4845" s="10" t="str">
        <f t="array" ref="C4845">IFERROR(XLOOKUP(A4845,'Asignacion Feb'!A:A,'Asignacion Feb'!B:B))</f>
        <v>EC-03</v>
      </c>
      <c r="D4845" s="28">
        <v>45704.0</v>
      </c>
      <c r="E4845" s="16" t="s">
        <v>131</v>
      </c>
      <c r="F4845" s="10" t="str">
        <f t="array" ref="F4845">IFERROR(XLOOKUP(E4845,Operadores!A:A,Operadores!B:B))</f>
        <v>REYRAU</v>
      </c>
      <c r="G4845" s="16" t="s">
        <v>17</v>
      </c>
      <c r="H4845" s="13">
        <v>19.7979899999999</v>
      </c>
      <c r="I4845" s="18">
        <v>720.0</v>
      </c>
      <c r="J4845" s="15">
        <f t="shared" si="5"/>
        <v>14254.5528</v>
      </c>
      <c r="K4845" s="10" t="str">
        <f t="array" ref="K4845">IFERROR(XLOOKUP(G4845,'Tipo de Carga'!A:A,'Tipo de Carga'!B:B))</f>
        <v>Autoabasto</v>
      </c>
      <c r="L4845" s="10">
        <f t="shared" si="2"/>
        <v>8</v>
      </c>
      <c r="M4845" s="10">
        <f t="shared" si="3"/>
        <v>16</v>
      </c>
      <c r="N4845" s="10">
        <f t="shared" si="4"/>
        <v>2</v>
      </c>
      <c r="O4845" s="10" t="str">
        <f t="array" ref="O4845">IFERROR(XLOOKUP(G4845,'Tipo de Carga'!A:A,'Tipo de Carga'!C:C))</f>
        <v>Diesel</v>
      </c>
    </row>
    <row r="4846">
      <c r="A4846" s="16">
        <v>2012.0</v>
      </c>
      <c r="B4846" s="10" t="str">
        <f t="array" ref="B4846">IFERROR(XLOOKUP(A4846,'Asignacion Feb'!A:A,'Asignacion Feb'!C:C))</f>
        <v>Sayer Sencillo</v>
      </c>
      <c r="C4846" s="10" t="str">
        <f t="array" ref="C4846">IFERROR(XLOOKUP(A4846,'Asignacion Feb'!A:A,'Asignacion Feb'!B:B))</f>
        <v>EC-04</v>
      </c>
      <c r="D4846" s="28">
        <v>45704.0</v>
      </c>
      <c r="E4846" s="16" t="s">
        <v>317</v>
      </c>
      <c r="F4846" s="10" t="str">
        <f t="array" ref="F4846">IFERROR(XLOOKUP(E4846,Operadores!A:A,Operadores!B:B))</f>
        <v>ZUGRO</v>
      </c>
      <c r="G4846" s="16" t="s">
        <v>77</v>
      </c>
      <c r="H4846" s="13">
        <v>19.63419</v>
      </c>
      <c r="I4846" s="18">
        <v>616.0</v>
      </c>
      <c r="J4846" s="15">
        <f t="shared" si="5"/>
        <v>12094.66104</v>
      </c>
      <c r="K4846" s="10" t="str">
        <f t="array" ref="K4846">IFERROR(XLOOKUP(G4846,'Tipo de Carga'!A:A,'Tipo de Carga'!B:B))</f>
        <v>Autoabasto</v>
      </c>
      <c r="L4846" s="10">
        <f t="shared" si="2"/>
        <v>8</v>
      </c>
      <c r="M4846" s="10">
        <f t="shared" si="3"/>
        <v>16</v>
      </c>
      <c r="N4846" s="10">
        <f t="shared" si="4"/>
        <v>2</v>
      </c>
      <c r="O4846" s="10" t="str">
        <f t="array" ref="O4846">IFERROR(XLOOKUP(G4846,'Tipo de Carga'!A:A,'Tipo de Carga'!C:C))</f>
        <v>Diesel</v>
      </c>
    </row>
    <row r="4847">
      <c r="A4847" s="16">
        <v>1847.0</v>
      </c>
      <c r="B4847" s="10" t="str">
        <f t="array" ref="B4847">IFERROR(XLOOKUP(A4847,'Asignacion Feb'!A:A,'Asignacion Feb'!C:C))</f>
        <v>Circuitos</v>
      </c>
      <c r="C4847" s="10" t="str">
        <f t="array" ref="C4847">IFERROR(XLOOKUP(A4847,'Asignacion Feb'!A:A,'Asignacion Feb'!B:B))</f>
        <v>EC-03</v>
      </c>
      <c r="D4847" s="28">
        <v>45704.0</v>
      </c>
      <c r="E4847" s="16" t="s">
        <v>299</v>
      </c>
      <c r="F4847" s="10" t="str">
        <f t="array" ref="F4847">IFERROR(XLOOKUP(E4847,Operadores!A:A,Operadores!B:B))</f>
        <v>HERJO17X</v>
      </c>
      <c r="G4847" s="16" t="s">
        <v>77</v>
      </c>
      <c r="H4847" s="13">
        <v>19.63419</v>
      </c>
      <c r="I4847" s="18">
        <v>665.0</v>
      </c>
      <c r="J4847" s="15">
        <f t="shared" si="5"/>
        <v>13056.73635</v>
      </c>
      <c r="K4847" s="10" t="str">
        <f t="array" ref="K4847">IFERROR(XLOOKUP(G4847,'Tipo de Carga'!A:A,'Tipo de Carga'!B:B))</f>
        <v>Autoabasto</v>
      </c>
      <c r="L4847" s="10">
        <f t="shared" si="2"/>
        <v>8</v>
      </c>
      <c r="M4847" s="10">
        <f t="shared" si="3"/>
        <v>16</v>
      </c>
      <c r="N4847" s="10">
        <f t="shared" si="4"/>
        <v>2</v>
      </c>
      <c r="O4847" s="10" t="str">
        <f t="array" ref="O4847">IFERROR(XLOOKUP(G4847,'Tipo de Carga'!A:A,'Tipo de Carga'!C:C))</f>
        <v>Diesel</v>
      </c>
    </row>
    <row r="4848">
      <c r="A4848" s="16">
        <v>308.0</v>
      </c>
      <c r="B4848" s="10" t="str">
        <f t="array" ref="B4848">IFERROR(XLOOKUP(A4848,'Asignacion Feb'!A:A,'Asignacion Feb'!C:C))</f>
        <v>Sayer Thorton</v>
      </c>
      <c r="C4848" s="10" t="str">
        <f t="array" ref="C4848">IFERROR(XLOOKUP(A4848,'Asignacion Feb'!A:A,'Asignacion Feb'!B:B))</f>
        <v>EC-04</v>
      </c>
      <c r="D4848" s="28">
        <v>45704.0</v>
      </c>
      <c r="E4848" s="16" t="s">
        <v>76</v>
      </c>
      <c r="F4848" s="10" t="str">
        <f t="array" ref="F4848">IFERROR(XLOOKUP(E4848,Operadores!A:A,Operadores!B:B))</f>
        <v>FLOTIT</v>
      </c>
      <c r="G4848" s="16" t="s">
        <v>77</v>
      </c>
      <c r="H4848" s="13">
        <v>19.63419</v>
      </c>
      <c r="I4848" s="18">
        <v>310.0</v>
      </c>
      <c r="J4848" s="15">
        <f t="shared" si="5"/>
        <v>6086.5989</v>
      </c>
      <c r="K4848" s="10" t="str">
        <f t="array" ref="K4848">IFERROR(XLOOKUP(G4848,'Tipo de Carga'!A:A,'Tipo de Carga'!B:B))</f>
        <v>Autoabasto</v>
      </c>
      <c r="L4848" s="10">
        <f t="shared" si="2"/>
        <v>8</v>
      </c>
      <c r="M4848" s="10">
        <f t="shared" si="3"/>
        <v>16</v>
      </c>
      <c r="N4848" s="10">
        <f t="shared" si="4"/>
        <v>2</v>
      </c>
      <c r="O4848" s="10" t="str">
        <f t="array" ref="O4848">IFERROR(XLOOKUP(G4848,'Tipo de Carga'!A:A,'Tipo de Carga'!C:C))</f>
        <v>Diesel</v>
      </c>
    </row>
    <row r="4849">
      <c r="A4849" s="16">
        <v>1806.0</v>
      </c>
      <c r="B4849" s="10" t="str">
        <f t="array" ref="B4849">IFERROR(XLOOKUP(A4849,'Asignacion Feb'!A:A,'Asignacion Feb'!C:C))</f>
        <v>Sayer Full</v>
      </c>
      <c r="C4849" s="10" t="str">
        <f t="array" ref="C4849">IFERROR(XLOOKUP(A4849,'Asignacion Feb'!A:A,'Asignacion Feb'!B:B))</f>
        <v>EC-04</v>
      </c>
      <c r="D4849" s="28">
        <v>45704.0</v>
      </c>
      <c r="E4849" s="16" t="s">
        <v>257</v>
      </c>
      <c r="F4849" s="10" t="str">
        <f t="array" ref="F4849">IFERROR(XLOOKUP(E4849,Operadores!A:A,Operadores!B:B))</f>
        <v>DIAOMA</v>
      </c>
      <c r="G4849" s="16" t="s">
        <v>77</v>
      </c>
      <c r="H4849" s="13">
        <v>19.63419</v>
      </c>
      <c r="I4849" s="18">
        <v>629.0</v>
      </c>
      <c r="J4849" s="15">
        <f t="shared" si="5"/>
        <v>12349.90551</v>
      </c>
      <c r="K4849" s="10" t="str">
        <f t="array" ref="K4849">IFERROR(XLOOKUP(G4849,'Tipo de Carga'!A:A,'Tipo de Carga'!B:B))</f>
        <v>Autoabasto</v>
      </c>
      <c r="L4849" s="10">
        <f t="shared" si="2"/>
        <v>8</v>
      </c>
      <c r="M4849" s="10">
        <f t="shared" si="3"/>
        <v>16</v>
      </c>
      <c r="N4849" s="10">
        <f t="shared" si="4"/>
        <v>2</v>
      </c>
      <c r="O4849" s="10" t="str">
        <f t="array" ref="O4849">IFERROR(XLOOKUP(G4849,'Tipo de Carga'!A:A,'Tipo de Carga'!C:C))</f>
        <v>Diesel</v>
      </c>
    </row>
    <row r="4850">
      <c r="A4850" s="16">
        <v>1886.0</v>
      </c>
      <c r="B4850" s="10" t="str">
        <f t="array" ref="B4850">IFERROR(XLOOKUP(A4850,'Asignacion Feb'!A:A,'Asignacion Feb'!C:C))</f>
        <v>Circuitos</v>
      </c>
      <c r="C4850" s="10" t="str">
        <f t="array" ref="C4850">IFERROR(XLOOKUP(A4850,'Asignacion Feb'!A:A,'Asignacion Feb'!B:B))</f>
        <v>EC-03</v>
      </c>
      <c r="D4850" s="28">
        <v>45704.0</v>
      </c>
      <c r="E4850" s="16" t="s">
        <v>212</v>
      </c>
      <c r="F4850" s="10" t="str">
        <f t="array" ref="F4850">IFERROR(XLOOKUP(E4850,Operadores!A:A,Operadores!B:B))</f>
        <v>CORER</v>
      </c>
      <c r="G4850" s="16" t="s">
        <v>77</v>
      </c>
      <c r="H4850" s="13">
        <v>19.63419</v>
      </c>
      <c r="I4850" s="18">
        <v>271.0</v>
      </c>
      <c r="J4850" s="15">
        <f t="shared" si="5"/>
        <v>5320.86549</v>
      </c>
      <c r="K4850" s="10" t="str">
        <f t="array" ref="K4850">IFERROR(XLOOKUP(G4850,'Tipo de Carga'!A:A,'Tipo de Carga'!B:B))</f>
        <v>Autoabasto</v>
      </c>
      <c r="L4850" s="10">
        <f t="shared" si="2"/>
        <v>8</v>
      </c>
      <c r="M4850" s="10">
        <f t="shared" si="3"/>
        <v>16</v>
      </c>
      <c r="N4850" s="10">
        <f t="shared" si="4"/>
        <v>2</v>
      </c>
      <c r="O4850" s="10" t="str">
        <f t="array" ref="O4850">IFERROR(XLOOKUP(G4850,'Tipo de Carga'!A:A,'Tipo de Carga'!C:C))</f>
        <v>Diesel</v>
      </c>
    </row>
    <row r="4851">
      <c r="A4851" s="16">
        <v>1849.0</v>
      </c>
      <c r="B4851" s="10" t="str">
        <f t="array" ref="B4851">IFERROR(XLOOKUP(A4851,'Asignacion Feb'!A:A,'Asignacion Feb'!C:C))</f>
        <v>Circuitos</v>
      </c>
      <c r="C4851" s="10" t="str">
        <f t="array" ref="C4851">IFERROR(XLOOKUP(A4851,'Asignacion Feb'!A:A,'Asignacion Feb'!B:B))</f>
        <v>EC-03</v>
      </c>
      <c r="D4851" s="28">
        <v>45704.0</v>
      </c>
      <c r="E4851" s="16" t="s">
        <v>208</v>
      </c>
      <c r="F4851" s="10" t="str">
        <f t="array" ref="F4851">IFERROR(XLOOKUP(E4851,Operadores!A:A,Operadores!B:B))</f>
        <v>MUÑGER</v>
      </c>
      <c r="G4851" s="16" t="s">
        <v>77</v>
      </c>
      <c r="H4851" s="13">
        <v>19.63419</v>
      </c>
      <c r="I4851" s="18">
        <v>380.0</v>
      </c>
      <c r="J4851" s="15">
        <f t="shared" si="5"/>
        <v>7460.9922</v>
      </c>
      <c r="K4851" s="10" t="str">
        <f t="array" ref="K4851">IFERROR(XLOOKUP(G4851,'Tipo de Carga'!A:A,'Tipo de Carga'!B:B))</f>
        <v>Autoabasto</v>
      </c>
      <c r="L4851" s="10">
        <f t="shared" si="2"/>
        <v>8</v>
      </c>
      <c r="M4851" s="10">
        <f t="shared" si="3"/>
        <v>16</v>
      </c>
      <c r="N4851" s="10">
        <f t="shared" si="4"/>
        <v>2</v>
      </c>
      <c r="O4851" s="10" t="str">
        <f t="array" ref="O4851">IFERROR(XLOOKUP(G4851,'Tipo de Carga'!A:A,'Tipo de Carga'!C:C))</f>
        <v>Diesel</v>
      </c>
    </row>
    <row r="4852">
      <c r="A4852" s="16">
        <v>1940.0</v>
      </c>
      <c r="B4852" s="10" t="str">
        <f t="array" ref="B4852">IFERROR(XLOOKUP(A4852,'Asignacion Feb'!A:A,'Asignacion Feb'!C:C))</f>
        <v>Circuitos</v>
      </c>
      <c r="C4852" s="10" t="str">
        <f t="array" ref="C4852">IFERROR(XLOOKUP(A4852,'Asignacion Feb'!A:A,'Asignacion Feb'!B:B))</f>
        <v>EC-03</v>
      </c>
      <c r="D4852" s="28">
        <v>45704.0</v>
      </c>
      <c r="E4852" s="16" t="s">
        <v>434</v>
      </c>
      <c r="F4852" s="10" t="str">
        <f t="array" ref="F4852">IFERROR(XLOOKUP(E4852,Operadores!A:A,Operadores!B:B))</f>
        <v>FLOPE</v>
      </c>
      <c r="G4852" s="16" t="s">
        <v>77</v>
      </c>
      <c r="H4852" s="13">
        <v>19.63419</v>
      </c>
      <c r="I4852" s="18">
        <v>353.0</v>
      </c>
      <c r="J4852" s="15">
        <f t="shared" si="5"/>
        <v>6930.86907</v>
      </c>
      <c r="K4852" s="10" t="str">
        <f t="array" ref="K4852">IFERROR(XLOOKUP(G4852,'Tipo de Carga'!A:A,'Tipo de Carga'!B:B))</f>
        <v>Autoabasto</v>
      </c>
      <c r="L4852" s="10">
        <f t="shared" si="2"/>
        <v>8</v>
      </c>
      <c r="M4852" s="10">
        <f t="shared" si="3"/>
        <v>16</v>
      </c>
      <c r="N4852" s="10">
        <f t="shared" si="4"/>
        <v>2</v>
      </c>
      <c r="O4852" s="10" t="str">
        <f t="array" ref="O4852">IFERROR(XLOOKUP(G4852,'Tipo de Carga'!A:A,'Tipo de Carga'!C:C))</f>
        <v>Diesel</v>
      </c>
    </row>
    <row r="4853">
      <c r="A4853" s="16">
        <v>1768.0</v>
      </c>
      <c r="B4853" s="10" t="str">
        <f t="array" ref="B4853">IFERROR(XLOOKUP(A4853,'Asignacion Feb'!A:A,'Asignacion Feb'!C:C))</f>
        <v>Pipas</v>
      </c>
      <c r="C4853" s="10" t="str">
        <f t="array" ref="C4853">IFERROR(XLOOKUP(A4853,'Asignacion Feb'!A:A,'Asignacion Feb'!B:B))</f>
        <v>EC-02</v>
      </c>
      <c r="D4853" s="28">
        <v>45704.0</v>
      </c>
      <c r="E4853" s="16" t="s">
        <v>303</v>
      </c>
      <c r="F4853" s="10" t="str">
        <f t="array" ref="F4853">IFERROR(XLOOKUP(E4853,Operadores!A:A,Operadores!B:B))</f>
        <v>MARJO08</v>
      </c>
      <c r="G4853" s="16" t="s">
        <v>77</v>
      </c>
      <c r="H4853" s="13">
        <v>19.63419</v>
      </c>
      <c r="I4853" s="18">
        <v>225.0</v>
      </c>
      <c r="J4853" s="15">
        <f t="shared" si="5"/>
        <v>4417.69275</v>
      </c>
      <c r="K4853" s="10" t="str">
        <f t="array" ref="K4853">IFERROR(XLOOKUP(G4853,'Tipo de Carga'!A:A,'Tipo de Carga'!B:B))</f>
        <v>Autoabasto</v>
      </c>
      <c r="L4853" s="10">
        <f t="shared" si="2"/>
        <v>8</v>
      </c>
      <c r="M4853" s="10">
        <f t="shared" si="3"/>
        <v>16</v>
      </c>
      <c r="N4853" s="10">
        <f t="shared" si="4"/>
        <v>2</v>
      </c>
      <c r="O4853" s="10" t="str">
        <f t="array" ref="O4853">IFERROR(XLOOKUP(G4853,'Tipo de Carga'!A:A,'Tipo de Carga'!C:C))</f>
        <v>Diesel</v>
      </c>
    </row>
    <row r="4854">
      <c r="A4854" s="16">
        <v>1848.0</v>
      </c>
      <c r="B4854" s="10" t="str">
        <f t="array" ref="B4854">IFERROR(XLOOKUP(A4854,'Asignacion Feb'!A:A,'Asignacion Feb'!C:C))</f>
        <v>Sayer Sencillo</v>
      </c>
      <c r="C4854" s="10" t="str">
        <f t="array" ref="C4854">IFERROR(XLOOKUP(A4854,'Asignacion Feb'!A:A,'Asignacion Feb'!B:B))</f>
        <v>EC-04</v>
      </c>
      <c r="D4854" s="28">
        <v>45704.0</v>
      </c>
      <c r="E4854" s="16" t="s">
        <v>316</v>
      </c>
      <c r="F4854" s="10" t="str">
        <f t="array" ref="F4854">IFERROR(XLOOKUP(E4854,Operadores!A:A,Operadores!B:B))</f>
        <v>ROSMA</v>
      </c>
      <c r="G4854" s="16" t="s">
        <v>77</v>
      </c>
      <c r="H4854" s="13">
        <v>19.63419</v>
      </c>
      <c r="I4854" s="18">
        <v>640.0</v>
      </c>
      <c r="J4854" s="15">
        <f t="shared" si="5"/>
        <v>12565.8816</v>
      </c>
      <c r="K4854" s="10" t="str">
        <f t="array" ref="K4854">IFERROR(XLOOKUP(G4854,'Tipo de Carga'!A:A,'Tipo de Carga'!B:B))</f>
        <v>Autoabasto</v>
      </c>
      <c r="L4854" s="10">
        <f t="shared" si="2"/>
        <v>8</v>
      </c>
      <c r="M4854" s="10">
        <f t="shared" si="3"/>
        <v>16</v>
      </c>
      <c r="N4854" s="10">
        <f t="shared" si="4"/>
        <v>2</v>
      </c>
      <c r="O4854" s="10" t="str">
        <f t="array" ref="O4854">IFERROR(XLOOKUP(G4854,'Tipo de Carga'!A:A,'Tipo de Carga'!C:C))</f>
        <v>Diesel</v>
      </c>
    </row>
    <row r="4855">
      <c r="A4855" s="16">
        <v>1862.0</v>
      </c>
      <c r="B4855" s="10" t="str">
        <f t="array" ref="B4855">IFERROR(XLOOKUP(A4855,'Asignacion Feb'!A:A,'Asignacion Feb'!C:C))</f>
        <v>Circuitos</v>
      </c>
      <c r="C4855" s="10" t="str">
        <f t="array" ref="C4855">IFERROR(XLOOKUP(A4855,'Asignacion Feb'!A:A,'Asignacion Feb'!B:B))</f>
        <v>EC-03</v>
      </c>
      <c r="D4855" s="28">
        <v>45704.0</v>
      </c>
      <c r="E4855" s="16" t="s">
        <v>359</v>
      </c>
      <c r="F4855" s="10" t="str">
        <f t="array" ref="F4855">IFERROR(XLOOKUP(E4855,Operadores!A:A,Operadores!B:B))</f>
        <v>PERRI</v>
      </c>
      <c r="G4855" s="16" t="s">
        <v>77</v>
      </c>
      <c r="H4855" s="13">
        <v>19.63419</v>
      </c>
      <c r="I4855" s="18">
        <v>545.0</v>
      </c>
      <c r="J4855" s="15">
        <f t="shared" si="5"/>
        <v>10700.63355</v>
      </c>
      <c r="K4855" s="10" t="str">
        <f t="array" ref="K4855">IFERROR(XLOOKUP(G4855,'Tipo de Carga'!A:A,'Tipo de Carga'!B:B))</f>
        <v>Autoabasto</v>
      </c>
      <c r="L4855" s="10">
        <f t="shared" si="2"/>
        <v>8</v>
      </c>
      <c r="M4855" s="10">
        <f t="shared" si="3"/>
        <v>16</v>
      </c>
      <c r="N4855" s="10">
        <f t="shared" si="4"/>
        <v>2</v>
      </c>
      <c r="O4855" s="10" t="str">
        <f t="array" ref="O4855">IFERROR(XLOOKUP(G4855,'Tipo de Carga'!A:A,'Tipo de Carga'!C:C))</f>
        <v>Diesel</v>
      </c>
    </row>
    <row r="4856">
      <c r="A4856" s="16">
        <v>1891.0</v>
      </c>
      <c r="B4856" s="10" t="str">
        <f t="array" ref="B4856">IFERROR(XLOOKUP(A4856,'Asignacion Feb'!A:A,'Asignacion Feb'!C:C))</f>
        <v>Circuitos</v>
      </c>
      <c r="C4856" s="10" t="str">
        <f t="array" ref="C4856">IFERROR(XLOOKUP(A4856,'Asignacion Feb'!A:A,'Asignacion Feb'!B:B))</f>
        <v>EC-03</v>
      </c>
      <c r="D4856" s="28">
        <v>45704.0</v>
      </c>
      <c r="E4856" s="16" t="s">
        <v>355</v>
      </c>
      <c r="F4856" s="10" t="str">
        <f t="array" ref="F4856">IFERROR(XLOOKUP(E4856,Operadores!A:A,Operadores!B:B))</f>
        <v>GONJOS03</v>
      </c>
      <c r="G4856" s="16" t="s">
        <v>77</v>
      </c>
      <c r="H4856" s="13">
        <v>19.63419</v>
      </c>
      <c r="I4856" s="18">
        <v>915.0</v>
      </c>
      <c r="J4856" s="15">
        <f t="shared" si="5"/>
        <v>17965.28385</v>
      </c>
      <c r="K4856" s="10" t="str">
        <f t="array" ref="K4856">IFERROR(XLOOKUP(G4856,'Tipo de Carga'!A:A,'Tipo de Carga'!B:B))</f>
        <v>Autoabasto</v>
      </c>
      <c r="L4856" s="10">
        <f t="shared" si="2"/>
        <v>8</v>
      </c>
      <c r="M4856" s="10">
        <f t="shared" si="3"/>
        <v>16</v>
      </c>
      <c r="N4856" s="10">
        <f t="shared" si="4"/>
        <v>2</v>
      </c>
      <c r="O4856" s="10" t="str">
        <f t="array" ref="O4856">IFERROR(XLOOKUP(G4856,'Tipo de Carga'!A:A,'Tipo de Carga'!C:C))</f>
        <v>Diesel</v>
      </c>
    </row>
    <row r="4857">
      <c r="A4857" s="16">
        <v>1968.0</v>
      </c>
      <c r="B4857" s="10" t="str">
        <f t="array" ref="B4857">IFERROR(XLOOKUP(A4857,'Asignacion Feb'!A:A,'Asignacion Feb'!C:C))</f>
        <v>Sayer Sencillo</v>
      </c>
      <c r="C4857" s="10" t="str">
        <f t="array" ref="C4857">IFERROR(XLOOKUP(A4857,'Asignacion Feb'!A:A,'Asignacion Feb'!B:B))</f>
        <v>EC-04</v>
      </c>
      <c r="D4857" s="28">
        <v>45704.0</v>
      </c>
      <c r="E4857" s="16" t="s">
        <v>330</v>
      </c>
      <c r="F4857" s="10" t="str">
        <f t="array" ref="F4857">IFERROR(XLOOKUP(E4857,Operadores!A:A,Operadores!B:B))</f>
        <v>MENIG</v>
      </c>
      <c r="G4857" s="16" t="s">
        <v>77</v>
      </c>
      <c r="H4857" s="13">
        <v>19.63419</v>
      </c>
      <c r="I4857" s="18">
        <v>760.0</v>
      </c>
      <c r="J4857" s="15">
        <f t="shared" si="5"/>
        <v>14921.9844</v>
      </c>
      <c r="K4857" s="10" t="str">
        <f t="array" ref="K4857">IFERROR(XLOOKUP(G4857,'Tipo de Carga'!A:A,'Tipo de Carga'!B:B))</f>
        <v>Autoabasto</v>
      </c>
      <c r="L4857" s="10">
        <f t="shared" si="2"/>
        <v>8</v>
      </c>
      <c r="M4857" s="10">
        <f t="shared" si="3"/>
        <v>16</v>
      </c>
      <c r="N4857" s="10">
        <f t="shared" si="4"/>
        <v>2</v>
      </c>
      <c r="O4857" s="10" t="str">
        <f t="array" ref="O4857">IFERROR(XLOOKUP(G4857,'Tipo de Carga'!A:A,'Tipo de Carga'!C:C))</f>
        <v>Diesel</v>
      </c>
    </row>
    <row r="4858">
      <c r="A4858" s="16">
        <v>1937.0</v>
      </c>
      <c r="B4858" s="10" t="str">
        <f t="array" ref="B4858">IFERROR(XLOOKUP(A4858,'Asignacion Feb'!A:A,'Asignacion Feb'!C:C))</f>
        <v>Circuitos</v>
      </c>
      <c r="C4858" s="10" t="str">
        <f t="array" ref="C4858">IFERROR(XLOOKUP(A4858,'Asignacion Feb'!A:A,'Asignacion Feb'!B:B))</f>
        <v>EC-03</v>
      </c>
      <c r="D4858" s="28">
        <v>45704.0</v>
      </c>
      <c r="E4858" s="16" t="s">
        <v>161</v>
      </c>
      <c r="F4858" s="10" t="str">
        <f t="array" ref="F4858">IFERROR(XLOOKUP(E4858,Operadores!A:A,Operadores!B:B))</f>
        <v>BREISR</v>
      </c>
      <c r="G4858" s="16" t="s">
        <v>83</v>
      </c>
      <c r="H4858" s="13">
        <v>19.7204</v>
      </c>
      <c r="I4858" s="18">
        <v>275.0</v>
      </c>
      <c r="J4858" s="15">
        <f t="shared" si="5"/>
        <v>5423.11</v>
      </c>
      <c r="K4858" s="10" t="str">
        <f t="array" ref="K4858">IFERROR(XLOOKUP(G4858,'Tipo de Carga'!A:A,'Tipo de Carga'!B:B))</f>
        <v>Autoabasto</v>
      </c>
      <c r="L4858" s="10">
        <f t="shared" si="2"/>
        <v>8</v>
      </c>
      <c r="M4858" s="10">
        <f t="shared" si="3"/>
        <v>16</v>
      </c>
      <c r="N4858" s="10">
        <f t="shared" si="4"/>
        <v>2</v>
      </c>
      <c r="O4858" s="10" t="str">
        <f t="array" ref="O4858">IFERROR(XLOOKUP(G4858,'Tipo de Carga'!A:A,'Tipo de Carga'!C:C))</f>
        <v>Diesel</v>
      </c>
    </row>
    <row r="4859">
      <c r="A4859" s="16">
        <v>2065.0</v>
      </c>
      <c r="B4859" s="10" t="str">
        <f t="array" ref="B4859">IFERROR(XLOOKUP(A4859,'Asignacion Feb'!A:A,'Asignacion Feb'!C:C))</f>
        <v>PISA Gdl</v>
      </c>
      <c r="C4859" s="10" t="str">
        <f t="array" ref="C4859">IFERROR(XLOOKUP(A4859,'Asignacion Feb'!A:A,'Asignacion Feb'!B:B))</f>
        <v>EC-06</v>
      </c>
      <c r="D4859" s="28">
        <v>45704.0</v>
      </c>
      <c r="E4859" s="16" t="s">
        <v>214</v>
      </c>
      <c r="F4859" s="10" t="str">
        <f t="array" ref="F4859">IFERROR(XLOOKUP(E4859,Operadores!A:A,Operadores!B:B))</f>
        <v>GOMIZT</v>
      </c>
      <c r="G4859" s="16" t="s">
        <v>83</v>
      </c>
      <c r="H4859" s="13">
        <v>19.7204</v>
      </c>
      <c r="I4859" s="18">
        <v>638.0</v>
      </c>
      <c r="J4859" s="15">
        <f t="shared" si="5"/>
        <v>12581.6152</v>
      </c>
      <c r="K4859" s="10" t="str">
        <f t="array" ref="K4859">IFERROR(XLOOKUP(G4859,'Tipo de Carga'!A:A,'Tipo de Carga'!B:B))</f>
        <v>Autoabasto</v>
      </c>
      <c r="L4859" s="10">
        <f t="shared" si="2"/>
        <v>8</v>
      </c>
      <c r="M4859" s="10">
        <f t="shared" si="3"/>
        <v>16</v>
      </c>
      <c r="N4859" s="10">
        <f t="shared" si="4"/>
        <v>2</v>
      </c>
      <c r="O4859" s="10" t="str">
        <f t="array" ref="O4859">IFERROR(XLOOKUP(G4859,'Tipo de Carga'!A:A,'Tipo de Carga'!C:C))</f>
        <v>Diesel</v>
      </c>
    </row>
    <row r="4860">
      <c r="A4860" s="16">
        <v>2077.0</v>
      </c>
      <c r="B4860" s="10" t="str">
        <f t="array" ref="B4860">IFERROR(XLOOKUP(A4860,'Asignacion Feb'!A:A,'Asignacion Feb'!C:C))</f>
        <v>PISA Gdl</v>
      </c>
      <c r="C4860" s="10" t="str">
        <f t="array" ref="C4860">IFERROR(XLOOKUP(A4860,'Asignacion Feb'!A:A,'Asignacion Feb'!B:B))</f>
        <v>EC-06</v>
      </c>
      <c r="D4860" s="28">
        <v>45704.0</v>
      </c>
      <c r="E4860" s="16" t="s">
        <v>158</v>
      </c>
      <c r="F4860" s="10" t="str">
        <f t="array" ref="F4860">IFERROR(XLOOKUP(E4860,Operadores!A:A,Operadores!B:B))</f>
        <v>SANVIC01</v>
      </c>
      <c r="G4860" s="16" t="s">
        <v>83</v>
      </c>
      <c r="H4860" s="13">
        <v>19.7204</v>
      </c>
      <c r="I4860" s="18">
        <v>500.0</v>
      </c>
      <c r="J4860" s="15">
        <f t="shared" si="5"/>
        <v>9860.2</v>
      </c>
      <c r="K4860" s="10" t="str">
        <f t="array" ref="K4860">IFERROR(XLOOKUP(G4860,'Tipo de Carga'!A:A,'Tipo de Carga'!B:B))</f>
        <v>Autoabasto</v>
      </c>
      <c r="L4860" s="10">
        <f t="shared" si="2"/>
        <v>8</v>
      </c>
      <c r="M4860" s="10">
        <f t="shared" si="3"/>
        <v>16</v>
      </c>
      <c r="N4860" s="10">
        <f t="shared" si="4"/>
        <v>2</v>
      </c>
      <c r="O4860" s="10" t="str">
        <f t="array" ref="O4860">IFERROR(XLOOKUP(G4860,'Tipo de Carga'!A:A,'Tipo de Carga'!C:C))</f>
        <v>Diesel</v>
      </c>
    </row>
    <row r="4861">
      <c r="A4861" s="16">
        <v>1947.0</v>
      </c>
      <c r="B4861" s="10" t="str">
        <f t="array" ref="B4861">IFERROR(XLOOKUP(A4861,'Asignacion Feb'!A:A,'Asignacion Feb'!C:C))</f>
        <v>Circuitos</v>
      </c>
      <c r="C4861" s="10" t="str">
        <f t="array" ref="C4861">IFERROR(XLOOKUP(A4861,'Asignacion Feb'!A:A,'Asignacion Feb'!B:B))</f>
        <v>EC-03</v>
      </c>
      <c r="D4861" s="28">
        <v>45704.0</v>
      </c>
      <c r="E4861" s="16" t="s">
        <v>41</v>
      </c>
      <c r="F4861" s="10" t="str">
        <f t="array" ref="F4861">IFERROR(XLOOKUP(E4861,Operadores!A:A,Operadores!B:B))</f>
        <v>DAMOS</v>
      </c>
      <c r="G4861" s="16" t="s">
        <v>83</v>
      </c>
      <c r="H4861" s="13">
        <v>19.7204</v>
      </c>
      <c r="I4861" s="18">
        <v>170.0</v>
      </c>
      <c r="J4861" s="15">
        <f t="shared" si="5"/>
        <v>3352.468</v>
      </c>
      <c r="K4861" s="10" t="str">
        <f t="array" ref="K4861">IFERROR(XLOOKUP(G4861,'Tipo de Carga'!A:A,'Tipo de Carga'!B:B))</f>
        <v>Autoabasto</v>
      </c>
      <c r="L4861" s="10">
        <f t="shared" si="2"/>
        <v>8</v>
      </c>
      <c r="M4861" s="10">
        <f t="shared" si="3"/>
        <v>16</v>
      </c>
      <c r="N4861" s="10">
        <f t="shared" si="4"/>
        <v>2</v>
      </c>
      <c r="O4861" s="10" t="str">
        <f t="array" ref="O4861">IFERROR(XLOOKUP(G4861,'Tipo de Carga'!A:A,'Tipo de Carga'!C:C))</f>
        <v>Diesel</v>
      </c>
    </row>
    <row r="4862">
      <c r="A4862" s="16">
        <v>1828.0</v>
      </c>
      <c r="B4862" s="10" t="str">
        <f t="array" ref="B4862">IFERROR(XLOOKUP(A4862,'Asignacion Feb'!A:A,'Asignacion Feb'!C:C))</f>
        <v>Circuitos</v>
      </c>
      <c r="C4862" s="10" t="str">
        <f t="array" ref="C4862">IFERROR(XLOOKUP(A4862,'Asignacion Feb'!A:A,'Asignacion Feb'!B:B))</f>
        <v>EC-03</v>
      </c>
      <c r="D4862" s="28">
        <v>45704.0</v>
      </c>
      <c r="E4862" s="16" t="s">
        <v>25</v>
      </c>
      <c r="F4862" s="10" t="str">
        <f t="array" ref="F4862">IFERROR(XLOOKUP(E4862,Operadores!A:A,Operadores!B:B))</f>
        <v>CRUBE</v>
      </c>
      <c r="G4862" s="16" t="s">
        <v>83</v>
      </c>
      <c r="H4862" s="13">
        <v>19.7204</v>
      </c>
      <c r="I4862" s="18">
        <v>510.0</v>
      </c>
      <c r="J4862" s="15">
        <f t="shared" si="5"/>
        <v>10057.404</v>
      </c>
      <c r="K4862" s="10" t="str">
        <f t="array" ref="K4862">IFERROR(XLOOKUP(G4862,'Tipo de Carga'!A:A,'Tipo de Carga'!B:B))</f>
        <v>Autoabasto</v>
      </c>
      <c r="L4862" s="10">
        <f t="shared" si="2"/>
        <v>8</v>
      </c>
      <c r="M4862" s="10">
        <f t="shared" si="3"/>
        <v>16</v>
      </c>
      <c r="N4862" s="10">
        <f t="shared" si="4"/>
        <v>2</v>
      </c>
      <c r="O4862" s="10" t="str">
        <f t="array" ref="O4862">IFERROR(XLOOKUP(G4862,'Tipo de Carga'!A:A,'Tipo de Carga'!C:C))</f>
        <v>Diesel</v>
      </c>
    </row>
    <row r="4863">
      <c r="A4863" s="16">
        <v>2070.0</v>
      </c>
      <c r="B4863" s="10" t="str">
        <f t="array" ref="B4863">IFERROR(XLOOKUP(A4863,'Asignacion Feb'!A:A,'Asignacion Feb'!C:C))</f>
        <v>PISA Gdl</v>
      </c>
      <c r="C4863" s="10" t="str">
        <f t="array" ref="C4863">IFERROR(XLOOKUP(A4863,'Asignacion Feb'!A:A,'Asignacion Feb'!B:B))</f>
        <v>EC-06</v>
      </c>
      <c r="D4863" s="28">
        <v>45704.0</v>
      </c>
      <c r="E4863" s="16" t="s">
        <v>260</v>
      </c>
      <c r="F4863" s="10" t="str">
        <f t="array" ref="F4863">IFERROR(XLOOKUP(E4863,Operadores!A:A,Operadores!B:B))</f>
        <v>HUELUI</v>
      </c>
      <c r="G4863" s="16" t="s">
        <v>83</v>
      </c>
      <c r="H4863" s="13">
        <v>19.7204</v>
      </c>
      <c r="I4863" s="18">
        <v>239.0</v>
      </c>
      <c r="J4863" s="15">
        <f t="shared" si="5"/>
        <v>4713.1756</v>
      </c>
      <c r="K4863" s="10" t="str">
        <f t="array" ref="K4863">IFERROR(XLOOKUP(G4863,'Tipo de Carga'!A:A,'Tipo de Carga'!B:B))</f>
        <v>Autoabasto</v>
      </c>
      <c r="L4863" s="10">
        <f t="shared" si="2"/>
        <v>8</v>
      </c>
      <c r="M4863" s="10">
        <f t="shared" si="3"/>
        <v>16</v>
      </c>
      <c r="N4863" s="10">
        <f t="shared" si="4"/>
        <v>2</v>
      </c>
      <c r="O4863" s="10" t="str">
        <f t="array" ref="O4863">IFERROR(XLOOKUP(G4863,'Tipo de Carga'!A:A,'Tipo de Carga'!C:C))</f>
        <v>Diesel</v>
      </c>
    </row>
    <row r="4864">
      <c r="A4864" s="16">
        <v>2084.0</v>
      </c>
      <c r="B4864" s="10" t="str">
        <f t="array" ref="B4864">IFERROR(XLOOKUP(A4864,'Asignacion Feb'!A:A,'Asignacion Feb'!C:C))</f>
        <v>PISA Gdl</v>
      </c>
      <c r="C4864" s="10" t="str">
        <f t="array" ref="C4864">IFERROR(XLOOKUP(A4864,'Asignacion Feb'!A:A,'Asignacion Feb'!B:B))</f>
        <v>EC-06</v>
      </c>
      <c r="D4864" s="28">
        <v>45704.0</v>
      </c>
      <c r="E4864" s="16" t="s">
        <v>216</v>
      </c>
      <c r="F4864" s="10" t="str">
        <f t="array" ref="F4864">IFERROR(XLOOKUP(E4864,Operadores!A:A,Operadores!B:B))</f>
        <v>LOPEDU</v>
      </c>
      <c r="G4864" s="16" t="s">
        <v>83</v>
      </c>
      <c r="H4864" s="13">
        <v>19.7204</v>
      </c>
      <c r="I4864" s="18">
        <v>350.0</v>
      </c>
      <c r="J4864" s="15">
        <f t="shared" si="5"/>
        <v>6902.14</v>
      </c>
      <c r="K4864" s="10" t="str">
        <f t="array" ref="K4864">IFERROR(XLOOKUP(G4864,'Tipo de Carga'!A:A,'Tipo de Carga'!B:B))</f>
        <v>Autoabasto</v>
      </c>
      <c r="L4864" s="10">
        <f t="shared" si="2"/>
        <v>8</v>
      </c>
      <c r="M4864" s="10">
        <f t="shared" si="3"/>
        <v>16</v>
      </c>
      <c r="N4864" s="10">
        <f t="shared" si="4"/>
        <v>2</v>
      </c>
      <c r="O4864" s="10" t="str">
        <f t="array" ref="O4864">IFERROR(XLOOKUP(G4864,'Tipo de Carga'!A:A,'Tipo de Carga'!C:C))</f>
        <v>Diesel</v>
      </c>
    </row>
    <row r="4865">
      <c r="A4865" s="16">
        <v>1931.0</v>
      </c>
      <c r="B4865" s="10" t="str">
        <f t="array" ref="B4865">IFERROR(XLOOKUP(A4865,'Asignacion Feb'!A:A,'Asignacion Feb'!C:C))</f>
        <v>Circuitos</v>
      </c>
      <c r="C4865" s="10" t="str">
        <f t="array" ref="C4865">IFERROR(XLOOKUP(A4865,'Asignacion Feb'!A:A,'Asignacion Feb'!B:B))</f>
        <v>EC-03</v>
      </c>
      <c r="D4865" s="28">
        <v>45704.0</v>
      </c>
      <c r="E4865" s="16" t="s">
        <v>406</v>
      </c>
      <c r="F4865" s="10" t="str">
        <f t="array" ref="F4865">IFERROR(XLOOKUP(E4865,Operadores!A:A,Operadores!B:B))</f>
        <v>ESPIS</v>
      </c>
      <c r="G4865" s="16" t="s">
        <v>86</v>
      </c>
      <c r="H4865" s="13">
        <v>19.81523</v>
      </c>
      <c r="I4865" s="18">
        <v>363.0</v>
      </c>
      <c r="J4865" s="15">
        <f t="shared" si="5"/>
        <v>7192.92849</v>
      </c>
      <c r="K4865" s="10" t="str">
        <f t="array" ref="K4865">IFERROR(XLOOKUP(G4865,'Tipo de Carga'!A:A,'Tipo de Carga'!B:B))</f>
        <v>Autoabasto</v>
      </c>
      <c r="L4865" s="10">
        <f t="shared" si="2"/>
        <v>8</v>
      </c>
      <c r="M4865" s="10">
        <f t="shared" si="3"/>
        <v>16</v>
      </c>
      <c r="N4865" s="10">
        <f t="shared" si="4"/>
        <v>2</v>
      </c>
      <c r="O4865" s="10" t="str">
        <f t="array" ref="O4865">IFERROR(XLOOKUP(G4865,'Tipo de Carga'!A:A,'Tipo de Carga'!C:C))</f>
        <v>Diesel</v>
      </c>
    </row>
    <row r="4866">
      <c r="A4866" s="16">
        <v>1996.0</v>
      </c>
      <c r="B4866" s="10" t="str">
        <f t="array" ref="B4866">IFERROR(XLOOKUP(A4866,'Asignacion Feb'!A:A,'Asignacion Feb'!C:C))</f>
        <v>MeLi asignado SD</v>
      </c>
      <c r="C4866" s="10" t="str">
        <f t="array" ref="C4866">IFERROR(XLOOKUP(A4866,'Asignacion Feb'!A:A,'Asignacion Feb'!B:B))</f>
        <v>EC-05</v>
      </c>
      <c r="D4866" s="28">
        <v>45704.0</v>
      </c>
      <c r="E4866" s="16" t="s">
        <v>339</v>
      </c>
      <c r="F4866" s="10" t="str">
        <f t="array" ref="F4866">IFERROR(XLOOKUP(E4866,Operadores!A:A,Operadores!B:B))</f>
        <v>AGUARM</v>
      </c>
      <c r="G4866" s="16" t="s">
        <v>86</v>
      </c>
      <c r="H4866" s="13">
        <v>19.81523</v>
      </c>
      <c r="I4866" s="18">
        <v>473.0</v>
      </c>
      <c r="J4866" s="15">
        <f t="shared" si="5"/>
        <v>9372.60379</v>
      </c>
      <c r="K4866" s="10" t="str">
        <f t="array" ref="K4866">IFERROR(XLOOKUP(G4866,'Tipo de Carga'!A:A,'Tipo de Carga'!B:B))</f>
        <v>Autoabasto</v>
      </c>
      <c r="L4866" s="10">
        <f t="shared" si="2"/>
        <v>8</v>
      </c>
      <c r="M4866" s="10">
        <f t="shared" si="3"/>
        <v>16</v>
      </c>
      <c r="N4866" s="10">
        <f t="shared" si="4"/>
        <v>2</v>
      </c>
      <c r="O4866" s="10" t="str">
        <f t="array" ref="O4866">IFERROR(XLOOKUP(G4866,'Tipo de Carga'!A:A,'Tipo de Carga'!C:C))</f>
        <v>Diesel</v>
      </c>
    </row>
    <row r="4867">
      <c r="A4867" s="16">
        <v>2060.0</v>
      </c>
      <c r="B4867" s="10" t="str">
        <f t="array" ref="B4867">IFERROR(XLOOKUP(A4867,'Asignacion Feb'!A:A,'Asignacion Feb'!C:C))</f>
        <v>PISA Gdl</v>
      </c>
      <c r="C4867" s="10" t="str">
        <f t="array" ref="C4867">IFERROR(XLOOKUP(A4867,'Asignacion Feb'!A:A,'Asignacion Feb'!B:B))</f>
        <v>EC-06</v>
      </c>
      <c r="D4867" s="28">
        <v>45704.0</v>
      </c>
      <c r="E4867" s="16" t="s">
        <v>16</v>
      </c>
      <c r="F4867" s="10" t="str">
        <f t="array" ref="F4867">IFERROR(XLOOKUP(E4867,Operadores!A:A,Operadores!B:B))</f>
        <v>VALGUS</v>
      </c>
      <c r="G4867" s="16" t="s">
        <v>86</v>
      </c>
      <c r="H4867" s="13">
        <v>19.81523</v>
      </c>
      <c r="I4867" s="18">
        <v>431.0</v>
      </c>
      <c r="J4867" s="15">
        <f t="shared" si="5"/>
        <v>8540.36413</v>
      </c>
      <c r="K4867" s="10" t="str">
        <f t="array" ref="K4867">IFERROR(XLOOKUP(G4867,'Tipo de Carga'!A:A,'Tipo de Carga'!B:B))</f>
        <v>Autoabasto</v>
      </c>
      <c r="L4867" s="10">
        <f t="shared" si="2"/>
        <v>8</v>
      </c>
      <c r="M4867" s="10">
        <f t="shared" si="3"/>
        <v>16</v>
      </c>
      <c r="N4867" s="10">
        <f t="shared" si="4"/>
        <v>2</v>
      </c>
      <c r="O4867" s="10" t="str">
        <f t="array" ref="O4867">IFERROR(XLOOKUP(G4867,'Tipo de Carga'!A:A,'Tipo de Carga'!C:C))</f>
        <v>Diesel</v>
      </c>
    </row>
    <row r="4868">
      <c r="A4868" s="16">
        <v>1955.0</v>
      </c>
      <c r="B4868" s="10" t="str">
        <f t="array" ref="B4868">IFERROR(XLOOKUP(A4868,'Asignacion Feb'!A:A,'Asignacion Feb'!C:C))</f>
        <v>Circuitos</v>
      </c>
      <c r="C4868" s="10" t="str">
        <f t="array" ref="C4868">IFERROR(XLOOKUP(A4868,'Asignacion Feb'!A:A,'Asignacion Feb'!B:B))</f>
        <v>EC-03</v>
      </c>
      <c r="D4868" s="28">
        <v>45704.0</v>
      </c>
      <c r="E4868" s="16" t="s">
        <v>329</v>
      </c>
      <c r="F4868" s="10" t="str">
        <f t="array" ref="F4868">IFERROR(XLOOKUP(E4868,Operadores!A:A,Operadores!B:B))</f>
        <v>MOZPEDX</v>
      </c>
      <c r="G4868" s="16" t="s">
        <v>86</v>
      </c>
      <c r="H4868" s="13">
        <v>19.81523</v>
      </c>
      <c r="I4868" s="18">
        <v>275.0</v>
      </c>
      <c r="J4868" s="15">
        <f t="shared" si="5"/>
        <v>5449.18825</v>
      </c>
      <c r="K4868" s="10" t="str">
        <f t="array" ref="K4868">IFERROR(XLOOKUP(G4868,'Tipo de Carga'!A:A,'Tipo de Carga'!B:B))</f>
        <v>Autoabasto</v>
      </c>
      <c r="L4868" s="10">
        <f t="shared" si="2"/>
        <v>8</v>
      </c>
      <c r="M4868" s="10">
        <f t="shared" si="3"/>
        <v>16</v>
      </c>
      <c r="N4868" s="10">
        <f t="shared" si="4"/>
        <v>2</v>
      </c>
      <c r="O4868" s="10" t="str">
        <f t="array" ref="O4868">IFERROR(XLOOKUP(G4868,'Tipo de Carga'!A:A,'Tipo de Carga'!C:C))</f>
        <v>Diesel</v>
      </c>
    </row>
    <row r="4869">
      <c r="A4869" s="16">
        <v>1879.0</v>
      </c>
      <c r="B4869" s="10" t="str">
        <f t="array" ref="B4869">IFERROR(XLOOKUP(A4869,'Asignacion Feb'!A:A,'Asignacion Feb'!C:C))</f>
        <v>Circuitos</v>
      </c>
      <c r="C4869" s="10" t="str">
        <f t="array" ref="C4869">IFERROR(XLOOKUP(A4869,'Asignacion Feb'!A:A,'Asignacion Feb'!B:B))</f>
        <v>EC-03</v>
      </c>
      <c r="D4869" s="28">
        <v>45704.0</v>
      </c>
      <c r="E4869" s="16" t="s">
        <v>132</v>
      </c>
      <c r="F4869" s="10" t="str">
        <f t="array" ref="F4869">IFERROR(XLOOKUP(E4869,Operadores!A:A,Operadores!B:B))</f>
        <v>ISLHI</v>
      </c>
      <c r="G4869" s="16" t="s">
        <v>33</v>
      </c>
      <c r="H4869" s="13">
        <v>19.29</v>
      </c>
      <c r="I4869" s="18">
        <v>720.0</v>
      </c>
      <c r="J4869" s="15">
        <f t="shared" si="5"/>
        <v>13888.8</v>
      </c>
      <c r="K4869" s="10" t="str">
        <f t="array" ref="K4869">IFERROR(XLOOKUP(G4869,'Tipo de Carga'!A:A,'Tipo de Carga'!B:B))</f>
        <v>Autoabasto</v>
      </c>
      <c r="L4869" s="10">
        <f t="shared" si="2"/>
        <v>8</v>
      </c>
      <c r="M4869" s="10">
        <f t="shared" si="3"/>
        <v>16</v>
      </c>
      <c r="N4869" s="10">
        <f t="shared" si="4"/>
        <v>2</v>
      </c>
      <c r="O4869" s="10" t="str">
        <f t="array" ref="O4869">IFERROR(XLOOKUP(G4869,'Tipo de Carga'!A:A,'Tipo de Carga'!C:C))</f>
        <v>Diesel</v>
      </c>
    </row>
    <row r="4870">
      <c r="A4870" s="16">
        <v>1851.0</v>
      </c>
      <c r="B4870" s="10" t="str">
        <f t="array" ref="B4870">IFERROR(XLOOKUP(A4870,'Asignacion Feb'!A:A,'Asignacion Feb'!C:C))</f>
        <v>Circuitos</v>
      </c>
      <c r="C4870" s="10" t="str">
        <f t="array" ref="C4870">IFERROR(XLOOKUP(A4870,'Asignacion Feb'!A:A,'Asignacion Feb'!B:B))</f>
        <v>EC-03</v>
      </c>
      <c r="D4870" s="28">
        <v>45704.0</v>
      </c>
      <c r="E4870" s="16" t="s">
        <v>36</v>
      </c>
      <c r="F4870" s="10" t="str">
        <f t="array" ref="F4870">IFERROR(XLOOKUP(E4870,Operadores!A:A,Operadores!B:B))</f>
        <v>ROJFEL</v>
      </c>
      <c r="G4870" s="16" t="s">
        <v>33</v>
      </c>
      <c r="H4870" s="13">
        <v>19.29</v>
      </c>
      <c r="I4870" s="18">
        <v>299.0</v>
      </c>
      <c r="J4870" s="15">
        <f t="shared" si="5"/>
        <v>5767.71</v>
      </c>
      <c r="K4870" s="10" t="str">
        <f t="array" ref="K4870">IFERROR(XLOOKUP(G4870,'Tipo de Carga'!A:A,'Tipo de Carga'!B:B))</f>
        <v>Autoabasto</v>
      </c>
      <c r="L4870" s="10">
        <f t="shared" si="2"/>
        <v>8</v>
      </c>
      <c r="M4870" s="10">
        <f t="shared" si="3"/>
        <v>16</v>
      </c>
      <c r="N4870" s="10">
        <f t="shared" si="4"/>
        <v>2</v>
      </c>
      <c r="O4870" s="10" t="str">
        <f t="array" ref="O4870">IFERROR(XLOOKUP(G4870,'Tipo de Carga'!A:A,'Tipo de Carga'!C:C))</f>
        <v>Diesel</v>
      </c>
    </row>
    <row r="4871">
      <c r="A4871" s="16">
        <v>1888.0</v>
      </c>
      <c r="B4871" s="10" t="str">
        <f t="array" ref="B4871">IFERROR(XLOOKUP(A4871,'Asignacion Feb'!A:A,'Asignacion Feb'!C:C))</f>
        <v>Circuitos</v>
      </c>
      <c r="C4871" s="10" t="str">
        <f t="array" ref="C4871">IFERROR(XLOOKUP(A4871,'Asignacion Feb'!A:A,'Asignacion Feb'!B:B))</f>
        <v>EC-03</v>
      </c>
      <c r="D4871" s="28">
        <v>45704.0</v>
      </c>
      <c r="E4871" s="16" t="s">
        <v>84</v>
      </c>
      <c r="F4871" s="10" t="str">
        <f t="array" ref="F4871">IFERROR(XLOOKUP(E4871,Operadores!A:A,Operadores!B:B))</f>
        <v>CUAJOR</v>
      </c>
      <c r="G4871" s="16" t="s">
        <v>33</v>
      </c>
      <c r="H4871" s="13">
        <v>19.29</v>
      </c>
      <c r="I4871" s="18">
        <v>397.0</v>
      </c>
      <c r="J4871" s="15">
        <f t="shared" si="5"/>
        <v>7658.13</v>
      </c>
      <c r="K4871" s="10" t="str">
        <f t="array" ref="K4871">IFERROR(XLOOKUP(G4871,'Tipo de Carga'!A:A,'Tipo de Carga'!B:B))</f>
        <v>Autoabasto</v>
      </c>
      <c r="L4871" s="10">
        <f t="shared" si="2"/>
        <v>8</v>
      </c>
      <c r="M4871" s="10">
        <f t="shared" si="3"/>
        <v>16</v>
      </c>
      <c r="N4871" s="10">
        <f t="shared" si="4"/>
        <v>2</v>
      </c>
      <c r="O4871" s="10" t="str">
        <f t="array" ref="O4871">IFERROR(XLOOKUP(G4871,'Tipo de Carga'!A:A,'Tipo de Carga'!C:C))</f>
        <v>Diesel</v>
      </c>
    </row>
    <row r="4872">
      <c r="A4872" s="16">
        <v>2013.0</v>
      </c>
      <c r="B4872" s="10" t="str">
        <f t="array" ref="B4872">IFERROR(XLOOKUP(A4872,'Asignacion Feb'!A:A,'Asignacion Feb'!C:C))</f>
        <v>MeLi Dedicado Merida</v>
      </c>
      <c r="C4872" s="10" t="str">
        <f t="array" ref="C4872">IFERROR(XLOOKUP(A4872,'Asignacion Feb'!A:A,'Asignacion Feb'!B:B))</f>
        <v>EC-05</v>
      </c>
      <c r="D4872" s="28">
        <v>45704.0</v>
      </c>
      <c r="E4872" s="16" t="s">
        <v>417</v>
      </c>
      <c r="F4872" s="10" t="str">
        <f t="array" ref="F4872">IFERROR(XLOOKUP(E4872,Operadores!A:A,Operadores!B:B))</f>
        <v>MONJON</v>
      </c>
      <c r="G4872" s="16" t="s">
        <v>33</v>
      </c>
      <c r="H4872" s="13">
        <v>19.29</v>
      </c>
      <c r="I4872" s="18">
        <v>263.0</v>
      </c>
      <c r="J4872" s="15">
        <f t="shared" si="5"/>
        <v>5073.27</v>
      </c>
      <c r="K4872" s="10" t="str">
        <f t="array" ref="K4872">IFERROR(XLOOKUP(G4872,'Tipo de Carga'!A:A,'Tipo de Carga'!B:B))</f>
        <v>Autoabasto</v>
      </c>
      <c r="L4872" s="10">
        <f t="shared" si="2"/>
        <v>8</v>
      </c>
      <c r="M4872" s="10">
        <f t="shared" si="3"/>
        <v>16</v>
      </c>
      <c r="N4872" s="10">
        <f t="shared" si="4"/>
        <v>2</v>
      </c>
      <c r="O4872" s="10" t="str">
        <f t="array" ref="O4872">IFERROR(XLOOKUP(G4872,'Tipo de Carga'!A:A,'Tipo de Carga'!C:C))</f>
        <v>Diesel</v>
      </c>
    </row>
    <row r="4873">
      <c r="A4873" s="16">
        <v>1878.0</v>
      </c>
      <c r="B4873" s="10" t="str">
        <f t="array" ref="B4873">IFERROR(XLOOKUP(A4873,'Asignacion Feb'!A:A,'Asignacion Feb'!C:C))</f>
        <v>Circuitos</v>
      </c>
      <c r="C4873" s="10" t="str">
        <f t="array" ref="C4873">IFERROR(XLOOKUP(A4873,'Asignacion Feb'!A:A,'Asignacion Feb'!B:B))</f>
        <v>EC-03</v>
      </c>
      <c r="D4873" s="28">
        <v>45704.0</v>
      </c>
      <c r="E4873" s="16" t="s">
        <v>217</v>
      </c>
      <c r="F4873" s="10" t="str">
        <f t="array" ref="F4873">IFERROR(XLOOKUP(E4873,Operadores!A:A,Operadores!B:B))</f>
        <v>GOMJOV</v>
      </c>
      <c r="G4873" s="16" t="s">
        <v>33</v>
      </c>
      <c r="H4873" s="13">
        <v>19.29</v>
      </c>
      <c r="I4873" s="18">
        <v>275.0</v>
      </c>
      <c r="J4873" s="15">
        <f t="shared" si="5"/>
        <v>5304.75</v>
      </c>
      <c r="K4873" s="10" t="str">
        <f t="array" ref="K4873">IFERROR(XLOOKUP(G4873,'Tipo de Carga'!A:A,'Tipo de Carga'!B:B))</f>
        <v>Autoabasto</v>
      </c>
      <c r="L4873" s="10">
        <f t="shared" si="2"/>
        <v>8</v>
      </c>
      <c r="M4873" s="10">
        <f t="shared" si="3"/>
        <v>16</v>
      </c>
      <c r="N4873" s="10">
        <f t="shared" si="4"/>
        <v>2</v>
      </c>
      <c r="O4873" s="10" t="str">
        <f t="array" ref="O4873">IFERROR(XLOOKUP(G4873,'Tipo de Carga'!A:A,'Tipo de Carga'!C:C))</f>
        <v>Diesel</v>
      </c>
    </row>
    <row r="4874">
      <c r="A4874" s="16">
        <v>2105.0</v>
      </c>
      <c r="B4874" s="10" t="str">
        <f t="array" ref="B4874">IFERROR(XLOOKUP(A4874,'Asignacion Feb'!A:A,'Asignacion Feb'!C:C))</f>
        <v>MeLi Ded Puebla</v>
      </c>
      <c r="C4874" s="10" t="str">
        <f t="array" ref="C4874">IFERROR(XLOOKUP(A4874,'Asignacion Feb'!A:A,'Asignacion Feb'!B:B))</f>
        <v>EC-05</v>
      </c>
      <c r="D4874" s="28">
        <v>45704.0</v>
      </c>
      <c r="E4874" s="16" t="s">
        <v>233</v>
      </c>
      <c r="F4874" s="10" t="str">
        <f t="array" ref="F4874">IFERROR(XLOOKUP(E4874,Operadores!A:A,Operadores!B:B))</f>
        <v>REYFER01</v>
      </c>
      <c r="G4874" s="16" t="s">
        <v>33</v>
      </c>
      <c r="H4874" s="13">
        <v>19.29</v>
      </c>
      <c r="I4874" s="18">
        <v>295.0</v>
      </c>
      <c r="J4874" s="15">
        <f t="shared" si="5"/>
        <v>5690.55</v>
      </c>
      <c r="K4874" s="10" t="str">
        <f t="array" ref="K4874">IFERROR(XLOOKUP(G4874,'Tipo de Carga'!A:A,'Tipo de Carga'!B:B))</f>
        <v>Autoabasto</v>
      </c>
      <c r="L4874" s="10">
        <f t="shared" si="2"/>
        <v>8</v>
      </c>
      <c r="M4874" s="10">
        <f t="shared" si="3"/>
        <v>16</v>
      </c>
      <c r="N4874" s="10">
        <f t="shared" si="4"/>
        <v>2</v>
      </c>
      <c r="O4874" s="10" t="str">
        <f t="array" ref="O4874">IFERROR(XLOOKUP(G4874,'Tipo de Carga'!A:A,'Tipo de Carga'!C:C))</f>
        <v>Diesel</v>
      </c>
    </row>
    <row r="4875">
      <c r="A4875" s="16">
        <v>1798.0</v>
      </c>
      <c r="B4875" s="10" t="str">
        <f t="array" ref="B4875">IFERROR(XLOOKUP(A4875,'Asignacion Feb'!A:A,'Asignacion Feb'!C:C))</f>
        <v>Wm Full</v>
      </c>
      <c r="C4875" s="10" t="str">
        <f t="array" ref="C4875">IFERROR(XLOOKUP(A4875,'Asignacion Feb'!A:A,'Asignacion Feb'!B:B))</f>
        <v>EC-08</v>
      </c>
      <c r="D4875" s="28">
        <v>45704.0</v>
      </c>
      <c r="E4875" s="16" t="s">
        <v>42</v>
      </c>
      <c r="F4875" s="10" t="str">
        <f t="array" ref="F4875">IFERROR(XLOOKUP(E4875,Operadores!A:A,Operadores!B:B))</f>
        <v>COPJAI</v>
      </c>
      <c r="G4875" s="16" t="s">
        <v>39</v>
      </c>
      <c r="H4875" s="13">
        <v>20.4273</v>
      </c>
      <c r="I4875" s="18">
        <v>401.0</v>
      </c>
      <c r="J4875" s="15">
        <f t="shared" si="5"/>
        <v>8191.3473</v>
      </c>
      <c r="K4875" s="10" t="str">
        <f t="array" ref="K4875">IFERROR(XLOOKUP(G4875,'Tipo de Carga'!A:A,'Tipo de Carga'!B:B))</f>
        <v>Autoabasto</v>
      </c>
      <c r="L4875" s="10">
        <f t="shared" si="2"/>
        <v>8</v>
      </c>
      <c r="M4875" s="10">
        <f t="shared" si="3"/>
        <v>16</v>
      </c>
      <c r="N4875" s="10">
        <f t="shared" si="4"/>
        <v>2</v>
      </c>
      <c r="O4875" s="10" t="str">
        <f t="array" ref="O4875">IFERROR(XLOOKUP(G4875,'Tipo de Carga'!A:A,'Tipo de Carga'!C:C))</f>
        <v>Diesel</v>
      </c>
    </row>
    <row r="4876">
      <c r="A4876" s="16">
        <v>1728.0</v>
      </c>
      <c r="B4876" s="10" t="str">
        <f t="array" ref="B4876">IFERROR(XLOOKUP(A4876,'Asignacion Feb'!A:A,'Asignacion Feb'!C:C))</f>
        <v>Wm Full</v>
      </c>
      <c r="C4876" s="10" t="str">
        <f t="array" ref="C4876">IFERROR(XLOOKUP(A4876,'Asignacion Feb'!A:A,'Asignacion Feb'!B:B))</f>
        <v>EC-08</v>
      </c>
      <c r="D4876" s="28">
        <v>45704.0</v>
      </c>
      <c r="E4876" s="16" t="s">
        <v>93</v>
      </c>
      <c r="F4876" s="10" t="str">
        <f t="array" ref="F4876">IFERROR(XLOOKUP(E4876,Operadores!A:A,Operadores!B:B))</f>
        <v>MARJO13</v>
      </c>
      <c r="G4876" s="16" t="s">
        <v>39</v>
      </c>
      <c r="H4876" s="13">
        <v>20.4273</v>
      </c>
      <c r="I4876" s="18">
        <v>363.0</v>
      </c>
      <c r="J4876" s="15">
        <f t="shared" si="5"/>
        <v>7415.1099</v>
      </c>
      <c r="K4876" s="10" t="str">
        <f t="array" ref="K4876">IFERROR(XLOOKUP(G4876,'Tipo de Carga'!A:A,'Tipo de Carga'!B:B))</f>
        <v>Autoabasto</v>
      </c>
      <c r="L4876" s="10">
        <f t="shared" si="2"/>
        <v>8</v>
      </c>
      <c r="M4876" s="10">
        <f t="shared" si="3"/>
        <v>16</v>
      </c>
      <c r="N4876" s="10">
        <f t="shared" si="4"/>
        <v>2</v>
      </c>
      <c r="O4876" s="10" t="str">
        <f t="array" ref="O4876">IFERROR(XLOOKUP(G4876,'Tipo de Carga'!A:A,'Tipo de Carga'!C:C))</f>
        <v>Diesel</v>
      </c>
    </row>
    <row r="4877">
      <c r="A4877" s="16">
        <v>1738.0</v>
      </c>
      <c r="B4877" s="10" t="str">
        <f t="array" ref="B4877">IFERROR(XLOOKUP(A4877,'Asignacion Feb'!A:A,'Asignacion Feb'!C:C))</f>
        <v>Wm Full</v>
      </c>
      <c r="C4877" s="10" t="str">
        <f t="array" ref="C4877">IFERROR(XLOOKUP(A4877,'Asignacion Feb'!A:A,'Asignacion Feb'!B:B))</f>
        <v>EC-08</v>
      </c>
      <c r="D4877" s="28">
        <v>45704.0</v>
      </c>
      <c r="E4877" s="16" t="s">
        <v>262</v>
      </c>
      <c r="F4877" s="10" t="str">
        <f t="array" ref="F4877">IFERROR(XLOOKUP(E4877,Operadores!A:A,Operadores!B:B))</f>
        <v>HERMOI</v>
      </c>
      <c r="G4877" s="16" t="s">
        <v>39</v>
      </c>
      <c r="H4877" s="13">
        <v>20.4273</v>
      </c>
      <c r="I4877" s="18">
        <v>27.0</v>
      </c>
      <c r="J4877" s="15">
        <f t="shared" si="5"/>
        <v>551.5371</v>
      </c>
      <c r="K4877" s="10" t="str">
        <f t="array" ref="K4877">IFERROR(XLOOKUP(G4877,'Tipo de Carga'!A:A,'Tipo de Carga'!B:B))</f>
        <v>Autoabasto</v>
      </c>
      <c r="L4877" s="10">
        <f t="shared" si="2"/>
        <v>8</v>
      </c>
      <c r="M4877" s="10">
        <f t="shared" si="3"/>
        <v>16</v>
      </c>
      <c r="N4877" s="10">
        <f t="shared" si="4"/>
        <v>2</v>
      </c>
      <c r="O4877" s="10" t="str">
        <f t="array" ref="O4877">IFERROR(XLOOKUP(G4877,'Tipo de Carga'!A:A,'Tipo de Carga'!C:C))</f>
        <v>Diesel</v>
      </c>
    </row>
    <row r="4878">
      <c r="A4878" s="16">
        <v>1761.0</v>
      </c>
      <c r="B4878" s="10" t="str">
        <f t="array" ref="B4878">IFERROR(XLOOKUP(A4878,'Asignacion Feb'!A:A,'Asignacion Feb'!C:C))</f>
        <v>Wm Full</v>
      </c>
      <c r="C4878" s="10" t="str">
        <f t="array" ref="C4878">IFERROR(XLOOKUP(A4878,'Asignacion Feb'!A:A,'Asignacion Feb'!B:B))</f>
        <v>EC-08</v>
      </c>
      <c r="D4878" s="28">
        <v>45704.0</v>
      </c>
      <c r="E4878" s="16" t="s">
        <v>102</v>
      </c>
      <c r="F4878" s="10" t="str">
        <f t="array" ref="F4878">IFERROR(XLOOKUP(E4878,Operadores!A:A,Operadores!B:B))</f>
        <v>RAMBAR</v>
      </c>
      <c r="G4878" s="16" t="s">
        <v>39</v>
      </c>
      <c r="H4878" s="13">
        <v>20.4273</v>
      </c>
      <c r="I4878" s="18">
        <v>367.0</v>
      </c>
      <c r="J4878" s="15">
        <f t="shared" si="5"/>
        <v>7496.8191</v>
      </c>
      <c r="K4878" s="10" t="str">
        <f t="array" ref="K4878">IFERROR(XLOOKUP(G4878,'Tipo de Carga'!A:A,'Tipo de Carga'!B:B))</f>
        <v>Autoabasto</v>
      </c>
      <c r="L4878" s="10">
        <f t="shared" si="2"/>
        <v>8</v>
      </c>
      <c r="M4878" s="10">
        <f t="shared" si="3"/>
        <v>16</v>
      </c>
      <c r="N4878" s="10">
        <f t="shared" si="4"/>
        <v>2</v>
      </c>
      <c r="O4878" s="10" t="str">
        <f t="array" ref="O4878">IFERROR(XLOOKUP(G4878,'Tipo de Carga'!A:A,'Tipo de Carga'!C:C))</f>
        <v>Diesel</v>
      </c>
    </row>
    <row r="4879">
      <c r="A4879" s="16">
        <v>1938.0</v>
      </c>
      <c r="B4879" s="10" t="str">
        <f t="array" ref="B4879">IFERROR(XLOOKUP(A4879,'Asignacion Feb'!A:A,'Asignacion Feb'!C:C))</f>
        <v>Sayer Sencillo</v>
      </c>
      <c r="C4879" s="10" t="str">
        <f t="array" ref="C4879">IFERROR(XLOOKUP(A4879,'Asignacion Feb'!A:A,'Asignacion Feb'!B:B))</f>
        <v>EC-04</v>
      </c>
      <c r="D4879" s="28">
        <v>45704.0</v>
      </c>
      <c r="E4879" s="16" t="s">
        <v>256</v>
      </c>
      <c r="F4879" s="10" t="str">
        <f t="array" ref="F4879">IFERROR(XLOOKUP(E4879,Operadores!A:A,Operadores!B:B))</f>
        <v>SOSCA01</v>
      </c>
      <c r="G4879" s="16" t="s">
        <v>39</v>
      </c>
      <c r="H4879" s="13">
        <v>20.4273</v>
      </c>
      <c r="I4879" s="18">
        <v>305.0</v>
      </c>
      <c r="J4879" s="15">
        <f t="shared" si="5"/>
        <v>6230.3265</v>
      </c>
      <c r="K4879" s="10" t="str">
        <f t="array" ref="K4879">IFERROR(XLOOKUP(G4879,'Tipo de Carga'!A:A,'Tipo de Carga'!B:B))</f>
        <v>Autoabasto</v>
      </c>
      <c r="L4879" s="10">
        <f t="shared" si="2"/>
        <v>8</v>
      </c>
      <c r="M4879" s="10">
        <f t="shared" si="3"/>
        <v>16</v>
      </c>
      <c r="N4879" s="10">
        <f t="shared" si="4"/>
        <v>2</v>
      </c>
      <c r="O4879" s="10" t="str">
        <f t="array" ref="O4879">IFERROR(XLOOKUP(G4879,'Tipo de Carga'!A:A,'Tipo de Carga'!C:C))</f>
        <v>Diesel</v>
      </c>
    </row>
    <row r="4880">
      <c r="A4880" s="16">
        <v>1816.0</v>
      </c>
      <c r="B4880" s="10" t="str">
        <f t="array" ref="B4880">IFERROR(XLOOKUP(A4880,'Asignacion Feb'!A:A,'Asignacion Feb'!C:C))</f>
        <v>Wm Full</v>
      </c>
      <c r="C4880" s="10" t="str">
        <f t="array" ref="C4880">IFERROR(XLOOKUP(A4880,'Asignacion Feb'!A:A,'Asignacion Feb'!B:B))</f>
        <v>EC-08</v>
      </c>
      <c r="D4880" s="28">
        <v>45704.0</v>
      </c>
      <c r="E4880" s="16" t="s">
        <v>169</v>
      </c>
      <c r="F4880" s="10" t="str">
        <f t="array" ref="F4880">IFERROR(XLOOKUP(E4880,Operadores!A:A,Operadores!B:B))</f>
        <v>RODMIG</v>
      </c>
      <c r="G4880" s="16" t="s">
        <v>39</v>
      </c>
      <c r="H4880" s="13">
        <v>20.4273</v>
      </c>
      <c r="I4880" s="18">
        <v>753.0</v>
      </c>
      <c r="J4880" s="15">
        <f t="shared" si="5"/>
        <v>15381.7569</v>
      </c>
      <c r="K4880" s="10" t="str">
        <f t="array" ref="K4880">IFERROR(XLOOKUP(G4880,'Tipo de Carga'!A:A,'Tipo de Carga'!B:B))</f>
        <v>Autoabasto</v>
      </c>
      <c r="L4880" s="10">
        <f t="shared" si="2"/>
        <v>8</v>
      </c>
      <c r="M4880" s="10">
        <f t="shared" si="3"/>
        <v>16</v>
      </c>
      <c r="N4880" s="10">
        <f t="shared" si="4"/>
        <v>2</v>
      </c>
      <c r="O4880" s="10" t="str">
        <f t="array" ref="O4880">IFERROR(XLOOKUP(G4880,'Tipo de Carga'!A:A,'Tipo de Carga'!C:C))</f>
        <v>Diesel</v>
      </c>
    </row>
    <row r="4881">
      <c r="A4881" s="16">
        <v>2010.0</v>
      </c>
      <c r="B4881" s="10" t="str">
        <f t="array" ref="B4881">IFERROR(XLOOKUP(A4881,'Asignacion Feb'!A:A,'Asignacion Feb'!C:C))</f>
        <v>MeLi asignado SD</v>
      </c>
      <c r="C4881" s="10" t="str">
        <f t="array" ref="C4881">IFERROR(XLOOKUP(A4881,'Asignacion Feb'!A:A,'Asignacion Feb'!B:B))</f>
        <v>EC-05</v>
      </c>
      <c r="D4881" s="28">
        <v>45704.0</v>
      </c>
      <c r="E4881" s="16" t="s">
        <v>175</v>
      </c>
      <c r="F4881" s="10" t="str">
        <f t="array" ref="F4881">IFERROR(XLOOKUP(E4881,Operadores!A:A,Operadores!B:B))</f>
        <v>CHAJE</v>
      </c>
      <c r="G4881" s="16" t="s">
        <v>39</v>
      </c>
      <c r="H4881" s="13">
        <v>20.4273</v>
      </c>
      <c r="I4881" s="18">
        <v>251.0</v>
      </c>
      <c r="J4881" s="15">
        <f t="shared" si="5"/>
        <v>5127.2523</v>
      </c>
      <c r="K4881" s="10" t="str">
        <f t="array" ref="K4881">IFERROR(XLOOKUP(G4881,'Tipo de Carga'!A:A,'Tipo de Carga'!B:B))</f>
        <v>Autoabasto</v>
      </c>
      <c r="L4881" s="10">
        <f t="shared" si="2"/>
        <v>8</v>
      </c>
      <c r="M4881" s="10">
        <f t="shared" si="3"/>
        <v>16</v>
      </c>
      <c r="N4881" s="10">
        <f t="shared" si="4"/>
        <v>2</v>
      </c>
      <c r="O4881" s="10" t="str">
        <f t="array" ref="O4881">IFERROR(XLOOKUP(G4881,'Tipo de Carga'!A:A,'Tipo de Carga'!C:C))</f>
        <v>Diesel</v>
      </c>
    </row>
    <row r="4882">
      <c r="A4882" s="16">
        <v>1892.0</v>
      </c>
      <c r="B4882" s="10" t="str">
        <f t="array" ref="B4882">IFERROR(XLOOKUP(A4882,'Asignacion Feb'!A:A,'Asignacion Feb'!C:C))</f>
        <v>Full Liver</v>
      </c>
      <c r="C4882" s="10" t="str">
        <f t="array" ref="C4882">IFERROR(XLOOKUP(A4882,'Asignacion Feb'!A:A,'Asignacion Feb'!B:B))</f>
        <v>EC-01</v>
      </c>
      <c r="D4882" s="28">
        <v>45704.0</v>
      </c>
      <c r="E4882" s="16" t="s">
        <v>73</v>
      </c>
      <c r="F4882" s="10" t="str">
        <f t="array" ref="F4882">IFERROR(XLOOKUP(E4882,Operadores!A:A,Operadores!B:B))</f>
        <v>CALVI</v>
      </c>
      <c r="G4882" s="16" t="s">
        <v>39</v>
      </c>
      <c r="H4882" s="13">
        <v>20.4273</v>
      </c>
      <c r="I4882" s="18">
        <v>286.0</v>
      </c>
      <c r="J4882" s="15">
        <f t="shared" si="5"/>
        <v>5842.2078</v>
      </c>
      <c r="K4882" s="10" t="str">
        <f t="array" ref="K4882">IFERROR(XLOOKUP(G4882,'Tipo de Carga'!A:A,'Tipo de Carga'!B:B))</f>
        <v>Autoabasto</v>
      </c>
      <c r="L4882" s="10">
        <f t="shared" si="2"/>
        <v>8</v>
      </c>
      <c r="M4882" s="10">
        <f t="shared" si="3"/>
        <v>16</v>
      </c>
      <c r="N4882" s="10">
        <f t="shared" si="4"/>
        <v>2</v>
      </c>
      <c r="O4882" s="10" t="str">
        <f t="array" ref="O4882">IFERROR(XLOOKUP(G4882,'Tipo de Carga'!A:A,'Tipo de Carga'!C:C))</f>
        <v>Diesel</v>
      </c>
    </row>
    <row r="4883">
      <c r="A4883" s="16">
        <v>2028.0</v>
      </c>
      <c r="B4883" s="10" t="str">
        <f t="array" ref="B4883">IFERROR(XLOOKUP(A4883,'Asignacion Feb'!A:A,'Asignacion Feb'!C:C))</f>
        <v>MeLi Dedicado Merida</v>
      </c>
      <c r="C4883" s="10" t="str">
        <f t="array" ref="C4883">IFERROR(XLOOKUP(A4883,'Asignacion Feb'!A:A,'Asignacion Feb'!B:B))</f>
        <v>EC-05</v>
      </c>
      <c r="D4883" s="28">
        <v>45704.0</v>
      </c>
      <c r="E4883" s="16" t="s">
        <v>407</v>
      </c>
      <c r="F4883" s="10" t="str">
        <f t="array" ref="F4883">IFERROR(XLOOKUP(E4883,Operadores!A:A,Operadores!B:B))</f>
        <v>CERDAV</v>
      </c>
      <c r="G4883" s="16" t="s">
        <v>39</v>
      </c>
      <c r="H4883" s="13">
        <v>20.4273</v>
      </c>
      <c r="I4883" s="18">
        <v>210.0</v>
      </c>
      <c r="J4883" s="15">
        <f t="shared" si="5"/>
        <v>4289.733</v>
      </c>
      <c r="K4883" s="10" t="str">
        <f t="array" ref="K4883">IFERROR(XLOOKUP(G4883,'Tipo de Carga'!A:A,'Tipo de Carga'!B:B))</f>
        <v>Autoabasto</v>
      </c>
      <c r="L4883" s="10">
        <f t="shared" si="2"/>
        <v>8</v>
      </c>
      <c r="M4883" s="10">
        <f t="shared" si="3"/>
        <v>16</v>
      </c>
      <c r="N4883" s="10">
        <f t="shared" si="4"/>
        <v>2</v>
      </c>
      <c r="O4883" s="10" t="str">
        <f t="array" ref="O4883">IFERROR(XLOOKUP(G4883,'Tipo de Carga'!A:A,'Tipo de Carga'!C:C))</f>
        <v>Diesel</v>
      </c>
    </row>
    <row r="4884">
      <c r="A4884" s="16">
        <v>1701.0</v>
      </c>
      <c r="B4884" s="10" t="str">
        <f t="array" ref="B4884">IFERROR(XLOOKUP(A4884,'Asignacion Feb'!A:A,'Asignacion Feb'!C:C))</f>
        <v>Wm Full</v>
      </c>
      <c r="C4884" s="10" t="str">
        <f t="array" ref="C4884">IFERROR(XLOOKUP(A4884,'Asignacion Feb'!A:A,'Asignacion Feb'!B:B))</f>
        <v>EC-08</v>
      </c>
      <c r="D4884" s="28">
        <v>45704.0</v>
      </c>
      <c r="E4884" s="16" t="s">
        <v>223</v>
      </c>
      <c r="F4884" s="10" t="str">
        <f t="array" ref="F4884">IFERROR(XLOOKUP(E4884,Operadores!A:A,Operadores!B:B))</f>
        <v>PEROMA</v>
      </c>
      <c r="G4884" s="16" t="s">
        <v>39</v>
      </c>
      <c r="H4884" s="13">
        <v>20.4273</v>
      </c>
      <c r="I4884" s="18">
        <v>500.0</v>
      </c>
      <c r="J4884" s="15">
        <f t="shared" si="5"/>
        <v>10213.65</v>
      </c>
      <c r="K4884" s="10" t="str">
        <f t="array" ref="K4884">IFERROR(XLOOKUP(G4884,'Tipo de Carga'!A:A,'Tipo de Carga'!B:B))</f>
        <v>Autoabasto</v>
      </c>
      <c r="L4884" s="10">
        <f t="shared" si="2"/>
        <v>8</v>
      </c>
      <c r="M4884" s="10">
        <f t="shared" si="3"/>
        <v>16</v>
      </c>
      <c r="N4884" s="10">
        <f t="shared" si="4"/>
        <v>2</v>
      </c>
      <c r="O4884" s="10" t="str">
        <f t="array" ref="O4884">IFERROR(XLOOKUP(G4884,'Tipo de Carga'!A:A,'Tipo de Carga'!C:C))</f>
        <v>Diesel</v>
      </c>
    </row>
    <row r="4885">
      <c r="A4885" s="16">
        <v>1895.0</v>
      </c>
      <c r="B4885" s="10" t="str">
        <f t="array" ref="B4885">IFERROR(XLOOKUP(A4885,'Asignacion Feb'!A:A,'Asignacion Feb'!C:C))</f>
        <v>Sayer Sencillo</v>
      </c>
      <c r="C4885" s="10" t="str">
        <f t="array" ref="C4885">IFERROR(XLOOKUP(A4885,'Asignacion Feb'!A:A,'Asignacion Feb'!B:B))</f>
        <v>EC-04</v>
      </c>
      <c r="D4885" s="28">
        <v>45704.0</v>
      </c>
      <c r="E4885" s="16" t="s">
        <v>349</v>
      </c>
      <c r="F4885" s="10" t="str">
        <f t="array" ref="F4885">IFERROR(XLOOKUP(E4885,Operadores!A:A,Operadores!B:B))</f>
        <v>FABMA</v>
      </c>
      <c r="G4885" s="16" t="s">
        <v>39</v>
      </c>
      <c r="H4885" s="13">
        <v>20.4273</v>
      </c>
      <c r="I4885" s="18">
        <v>330.0</v>
      </c>
      <c r="J4885" s="15">
        <f t="shared" si="5"/>
        <v>6741.009</v>
      </c>
      <c r="K4885" s="10" t="str">
        <f t="array" ref="K4885">IFERROR(XLOOKUP(G4885,'Tipo de Carga'!A:A,'Tipo de Carga'!B:B))</f>
        <v>Autoabasto</v>
      </c>
      <c r="L4885" s="10">
        <f t="shared" si="2"/>
        <v>8</v>
      </c>
      <c r="M4885" s="10">
        <f t="shared" si="3"/>
        <v>16</v>
      </c>
      <c r="N4885" s="10">
        <f t="shared" si="4"/>
        <v>2</v>
      </c>
      <c r="O4885" s="10" t="str">
        <f t="array" ref="O4885">IFERROR(XLOOKUP(G4885,'Tipo de Carga'!A:A,'Tipo de Carga'!C:C))</f>
        <v>Diesel</v>
      </c>
    </row>
    <row r="4886">
      <c r="A4886" s="16">
        <v>2026.0</v>
      </c>
      <c r="B4886" s="10" t="str">
        <f t="array" ref="B4886">IFERROR(XLOOKUP(A4886,'Asignacion Feb'!A:A,'Asignacion Feb'!C:C))</f>
        <v>MeLi Dedicado Merida</v>
      </c>
      <c r="C4886" s="10" t="str">
        <f t="array" ref="C4886">IFERROR(XLOOKUP(A4886,'Asignacion Feb'!A:A,'Asignacion Feb'!B:B))</f>
        <v>EC-05</v>
      </c>
      <c r="D4886" s="28">
        <v>45704.0</v>
      </c>
      <c r="E4886" s="16" t="s">
        <v>224</v>
      </c>
      <c r="F4886" s="10" t="str">
        <f t="array" ref="F4886">IFERROR(XLOOKUP(E4886,Operadores!A:A,Operadores!B:B))</f>
        <v>CRUTOM</v>
      </c>
      <c r="G4886" s="16" t="s">
        <v>39</v>
      </c>
      <c r="H4886" s="13">
        <v>20.4273</v>
      </c>
      <c r="I4886" s="18">
        <v>341.0</v>
      </c>
      <c r="J4886" s="15">
        <f t="shared" si="5"/>
        <v>6965.7093</v>
      </c>
      <c r="K4886" s="10" t="str">
        <f t="array" ref="K4886">IFERROR(XLOOKUP(G4886,'Tipo de Carga'!A:A,'Tipo de Carga'!B:B))</f>
        <v>Autoabasto</v>
      </c>
      <c r="L4886" s="10">
        <f t="shared" si="2"/>
        <v>8</v>
      </c>
      <c r="M4886" s="10">
        <f t="shared" si="3"/>
        <v>16</v>
      </c>
      <c r="N4886" s="10">
        <f t="shared" si="4"/>
        <v>2</v>
      </c>
      <c r="O4886" s="10" t="str">
        <f t="array" ref="O4886">IFERROR(XLOOKUP(G4886,'Tipo de Carga'!A:A,'Tipo de Carga'!C:C))</f>
        <v>Diesel</v>
      </c>
    </row>
    <row r="4887">
      <c r="A4887" s="16">
        <v>1817.0</v>
      </c>
      <c r="B4887" s="10" t="str">
        <f t="array" ref="B4887">IFERROR(XLOOKUP(A4887,'Asignacion Feb'!A:A,'Asignacion Feb'!C:C))</f>
        <v>Wm Full</v>
      </c>
      <c r="C4887" s="10" t="str">
        <f t="array" ref="C4887">IFERROR(XLOOKUP(A4887,'Asignacion Feb'!A:A,'Asignacion Feb'!B:B))</f>
        <v>EC-08</v>
      </c>
      <c r="D4887" s="28">
        <v>45704.0</v>
      </c>
      <c r="E4887" s="16" t="s">
        <v>101</v>
      </c>
      <c r="F4887" s="10" t="str">
        <f t="array" ref="F4887">IFERROR(XLOOKUP(E4887,Operadores!A:A,Operadores!B:B))</f>
        <v>RUIROBX</v>
      </c>
      <c r="G4887" s="16" t="s">
        <v>39</v>
      </c>
      <c r="H4887" s="13">
        <v>20.4273</v>
      </c>
      <c r="I4887" s="18">
        <v>376.0</v>
      </c>
      <c r="J4887" s="15">
        <f t="shared" si="5"/>
        <v>7680.6648</v>
      </c>
      <c r="K4887" s="10" t="str">
        <f t="array" ref="K4887">IFERROR(XLOOKUP(G4887,'Tipo de Carga'!A:A,'Tipo de Carga'!B:B))</f>
        <v>Autoabasto</v>
      </c>
      <c r="L4887" s="10">
        <f t="shared" si="2"/>
        <v>8</v>
      </c>
      <c r="M4887" s="10">
        <f t="shared" si="3"/>
        <v>16</v>
      </c>
      <c r="N4887" s="10">
        <f t="shared" si="4"/>
        <v>2</v>
      </c>
      <c r="O4887" s="10" t="str">
        <f t="array" ref="O4887">IFERROR(XLOOKUP(G4887,'Tipo de Carga'!A:A,'Tipo de Carga'!C:C))</f>
        <v>Diesel</v>
      </c>
    </row>
    <row r="4888">
      <c r="A4888" s="16">
        <v>1753.0</v>
      </c>
      <c r="B4888" s="10" t="str">
        <f t="array" ref="B4888">IFERROR(XLOOKUP(A4888,'Asignacion Feb'!A:A,'Asignacion Feb'!C:C))</f>
        <v>Wm Full</v>
      </c>
      <c r="C4888" s="10" t="str">
        <f t="array" ref="C4888">IFERROR(XLOOKUP(A4888,'Asignacion Feb'!A:A,'Asignacion Feb'!B:B))</f>
        <v>EC-08</v>
      </c>
      <c r="D4888" s="28">
        <v>45704.0</v>
      </c>
      <c r="E4888" s="16" t="s">
        <v>221</v>
      </c>
      <c r="F4888" s="10" t="str">
        <f t="array" ref="F4888">IFERROR(XLOOKUP(E4888,Operadores!A:A,Operadores!B:B))</f>
        <v>ALVGAB</v>
      </c>
      <c r="G4888" s="16" t="s">
        <v>39</v>
      </c>
      <c r="H4888" s="13">
        <v>20.4273</v>
      </c>
      <c r="I4888" s="18">
        <v>365.0</v>
      </c>
      <c r="J4888" s="15">
        <f t="shared" si="5"/>
        <v>7455.9645</v>
      </c>
      <c r="K4888" s="10" t="str">
        <f t="array" ref="K4888">IFERROR(XLOOKUP(G4888,'Tipo de Carga'!A:A,'Tipo de Carga'!B:B))</f>
        <v>Autoabasto</v>
      </c>
      <c r="L4888" s="10">
        <f t="shared" si="2"/>
        <v>8</v>
      </c>
      <c r="M4888" s="10">
        <f t="shared" si="3"/>
        <v>16</v>
      </c>
      <c r="N4888" s="10">
        <f t="shared" si="4"/>
        <v>2</v>
      </c>
      <c r="O4888" s="10" t="str">
        <f t="array" ref="O4888">IFERROR(XLOOKUP(G4888,'Tipo de Carga'!A:A,'Tipo de Carga'!C:C))</f>
        <v>Diesel</v>
      </c>
    </row>
    <row r="4889">
      <c r="A4889" s="16">
        <v>1824.0</v>
      </c>
      <c r="B4889" s="10" t="str">
        <f t="array" ref="B4889">IFERROR(XLOOKUP(A4889,'Asignacion Feb'!A:A,'Asignacion Feb'!C:C))</f>
        <v>Wm Full</v>
      </c>
      <c r="C4889" s="10" t="str">
        <f t="array" ref="C4889">IFERROR(XLOOKUP(A4889,'Asignacion Feb'!A:A,'Asignacion Feb'!B:B))</f>
        <v>EC-08</v>
      </c>
      <c r="D4889" s="28">
        <v>45704.0</v>
      </c>
      <c r="E4889" s="16" t="s">
        <v>262</v>
      </c>
      <c r="F4889" s="10" t="str">
        <f t="array" ref="F4889">IFERROR(XLOOKUP(E4889,Operadores!A:A,Operadores!B:B))</f>
        <v>HERMOI</v>
      </c>
      <c r="G4889" s="16" t="s">
        <v>39</v>
      </c>
      <c r="H4889" s="13">
        <v>20.4273</v>
      </c>
      <c r="I4889" s="18">
        <v>365.0</v>
      </c>
      <c r="J4889" s="15">
        <f t="shared" si="5"/>
        <v>7455.9645</v>
      </c>
      <c r="K4889" s="10" t="str">
        <f t="array" ref="K4889">IFERROR(XLOOKUP(G4889,'Tipo de Carga'!A:A,'Tipo de Carga'!B:B))</f>
        <v>Autoabasto</v>
      </c>
      <c r="L4889" s="10">
        <f t="shared" si="2"/>
        <v>8</v>
      </c>
      <c r="M4889" s="10">
        <f t="shared" si="3"/>
        <v>16</v>
      </c>
      <c r="N4889" s="10">
        <f t="shared" si="4"/>
        <v>2</v>
      </c>
      <c r="O4889" s="10" t="str">
        <f t="array" ref="O4889">IFERROR(XLOOKUP(G4889,'Tipo de Carga'!A:A,'Tipo de Carga'!C:C))</f>
        <v>Diesel</v>
      </c>
    </row>
    <row r="4890">
      <c r="A4890" s="16">
        <v>2021.0</v>
      </c>
      <c r="B4890" s="10" t="str">
        <f t="array" ref="B4890">IFERROR(XLOOKUP(A4890,'Asignacion Feb'!A:A,'Asignacion Feb'!C:C))</f>
        <v>MeLi Dedicado Merida</v>
      </c>
      <c r="C4890" s="10" t="str">
        <f t="array" ref="C4890">IFERROR(XLOOKUP(A4890,'Asignacion Feb'!A:A,'Asignacion Feb'!B:B))</f>
        <v>EC-05</v>
      </c>
      <c r="D4890" s="28">
        <v>45704.0</v>
      </c>
      <c r="E4890" s="16" t="s">
        <v>403</v>
      </c>
      <c r="F4890" s="10" t="str">
        <f t="array" ref="F4890">IFERROR(XLOOKUP(E4890,Operadores!A:A,Operadores!B:B))</f>
        <v>ORTVIC</v>
      </c>
      <c r="G4890" s="16" t="s">
        <v>39</v>
      </c>
      <c r="H4890" s="13">
        <v>20.4273</v>
      </c>
      <c r="I4890" s="18">
        <v>370.0</v>
      </c>
      <c r="J4890" s="15">
        <f t="shared" si="5"/>
        <v>7558.101</v>
      </c>
      <c r="K4890" s="10" t="str">
        <f t="array" ref="K4890">IFERROR(XLOOKUP(G4890,'Tipo de Carga'!A:A,'Tipo de Carga'!B:B))</f>
        <v>Autoabasto</v>
      </c>
      <c r="L4890" s="10">
        <f t="shared" si="2"/>
        <v>8</v>
      </c>
      <c r="M4890" s="10">
        <f t="shared" si="3"/>
        <v>16</v>
      </c>
      <c r="N4890" s="10">
        <f t="shared" si="4"/>
        <v>2</v>
      </c>
      <c r="O4890" s="10" t="str">
        <f t="array" ref="O4890">IFERROR(XLOOKUP(G4890,'Tipo de Carga'!A:A,'Tipo de Carga'!C:C))</f>
        <v>Diesel</v>
      </c>
    </row>
    <row r="4891">
      <c r="A4891" s="16">
        <v>1997.0</v>
      </c>
      <c r="B4891" s="10" t="str">
        <f t="array" ref="B4891">IFERROR(XLOOKUP(A4891,'Asignacion Feb'!A:A,'Asignacion Feb'!C:C))</f>
        <v>MeLi Dedicado Merida</v>
      </c>
      <c r="C4891" s="10" t="str">
        <f t="array" ref="C4891">IFERROR(XLOOKUP(A4891,'Asignacion Feb'!A:A,'Asignacion Feb'!B:B))</f>
        <v>EC-05</v>
      </c>
      <c r="D4891" s="28">
        <v>45704.0</v>
      </c>
      <c r="E4891" s="16" t="s">
        <v>170</v>
      </c>
      <c r="F4891" s="10" t="str">
        <f t="array" ref="F4891">IFERROR(XLOOKUP(E4891,Operadores!A:A,Operadores!B:B))</f>
        <v>MARLEO</v>
      </c>
      <c r="G4891" s="16" t="s">
        <v>39</v>
      </c>
      <c r="H4891" s="13">
        <v>20.4273</v>
      </c>
      <c r="I4891" s="18">
        <v>205.0</v>
      </c>
      <c r="J4891" s="15">
        <f t="shared" si="5"/>
        <v>4187.5965</v>
      </c>
      <c r="K4891" s="10" t="str">
        <f t="array" ref="K4891">IFERROR(XLOOKUP(G4891,'Tipo de Carga'!A:A,'Tipo de Carga'!B:B))</f>
        <v>Autoabasto</v>
      </c>
      <c r="L4891" s="10">
        <f t="shared" si="2"/>
        <v>8</v>
      </c>
      <c r="M4891" s="10">
        <f t="shared" si="3"/>
        <v>16</v>
      </c>
      <c r="N4891" s="10">
        <f t="shared" si="4"/>
        <v>2</v>
      </c>
      <c r="O4891" s="10" t="str">
        <f t="array" ref="O4891">IFERROR(XLOOKUP(G4891,'Tipo de Carga'!A:A,'Tipo de Carga'!C:C))</f>
        <v>Diesel</v>
      </c>
    </row>
    <row r="4892">
      <c r="A4892" s="16">
        <v>2005.0</v>
      </c>
      <c r="B4892" s="10" t="str">
        <f t="array" ref="B4892">IFERROR(XLOOKUP(A4892,'Asignacion Feb'!A:A,'Asignacion Feb'!C:C))</f>
        <v>MeLi Dedicado Merida</v>
      </c>
      <c r="C4892" s="10" t="str">
        <f t="array" ref="C4892">IFERROR(XLOOKUP(A4892,'Asignacion Feb'!A:A,'Asignacion Feb'!B:B))</f>
        <v>EC-05</v>
      </c>
      <c r="D4892" s="28">
        <v>45704.0</v>
      </c>
      <c r="E4892" s="16" t="s">
        <v>450</v>
      </c>
      <c r="F4892" s="10" t="str">
        <f t="array" ref="F4892">IFERROR(XLOOKUP(E4892,Operadores!A:A,Operadores!B:B))</f>
        <v>FLOVAL</v>
      </c>
      <c r="G4892" s="16" t="s">
        <v>39</v>
      </c>
      <c r="H4892" s="13">
        <v>20.4273</v>
      </c>
      <c r="I4892" s="18">
        <v>416.0</v>
      </c>
      <c r="J4892" s="15">
        <f t="shared" si="5"/>
        <v>8497.7568</v>
      </c>
      <c r="K4892" s="10" t="str">
        <f t="array" ref="K4892">IFERROR(XLOOKUP(G4892,'Tipo de Carga'!A:A,'Tipo de Carga'!B:B))</f>
        <v>Autoabasto</v>
      </c>
      <c r="L4892" s="10">
        <f t="shared" si="2"/>
        <v>8</v>
      </c>
      <c r="M4892" s="10">
        <f t="shared" si="3"/>
        <v>16</v>
      </c>
      <c r="N4892" s="10">
        <f t="shared" si="4"/>
        <v>2</v>
      </c>
      <c r="O4892" s="10" t="str">
        <f t="array" ref="O4892">IFERROR(XLOOKUP(G4892,'Tipo de Carga'!A:A,'Tipo de Carga'!C:C))</f>
        <v>Diesel</v>
      </c>
    </row>
    <row r="4893">
      <c r="A4893" s="16">
        <v>2013.0</v>
      </c>
      <c r="B4893" s="10" t="str">
        <f t="array" ref="B4893">IFERROR(XLOOKUP(A4893,'Asignacion Feb'!A:A,'Asignacion Feb'!C:C))</f>
        <v>MeLi Dedicado Merida</v>
      </c>
      <c r="C4893" s="10" t="str">
        <f t="array" ref="C4893">IFERROR(XLOOKUP(A4893,'Asignacion Feb'!A:A,'Asignacion Feb'!B:B))</f>
        <v>EC-05</v>
      </c>
      <c r="D4893" s="28">
        <v>45704.0</v>
      </c>
      <c r="E4893" s="16" t="s">
        <v>35</v>
      </c>
      <c r="F4893" s="10" t="str">
        <f t="array" ref="F4893">IFERROR(XLOOKUP(E4893,Operadores!A:A,Operadores!B:B))</f>
        <v>MONENR</v>
      </c>
      <c r="G4893" s="16" t="s">
        <v>39</v>
      </c>
      <c r="H4893" s="13">
        <v>20.4273</v>
      </c>
      <c r="I4893" s="18">
        <v>374.0</v>
      </c>
      <c r="J4893" s="15">
        <f t="shared" si="5"/>
        <v>7639.8102</v>
      </c>
      <c r="K4893" s="10" t="str">
        <f t="array" ref="K4893">IFERROR(XLOOKUP(G4893,'Tipo de Carga'!A:A,'Tipo de Carga'!B:B))</f>
        <v>Autoabasto</v>
      </c>
      <c r="L4893" s="10">
        <f t="shared" si="2"/>
        <v>8</v>
      </c>
      <c r="M4893" s="10">
        <f t="shared" si="3"/>
        <v>16</v>
      </c>
      <c r="N4893" s="10">
        <f t="shared" si="4"/>
        <v>2</v>
      </c>
      <c r="O4893" s="10" t="str">
        <f t="array" ref="O4893">IFERROR(XLOOKUP(G4893,'Tipo de Carga'!A:A,'Tipo de Carga'!C:C))</f>
        <v>Diesel</v>
      </c>
    </row>
    <row r="4894">
      <c r="A4894" s="16">
        <v>2011.0</v>
      </c>
      <c r="B4894" s="10" t="str">
        <f t="array" ref="B4894">IFERROR(XLOOKUP(A4894,'Asignacion Feb'!A:A,'Asignacion Feb'!C:C))</f>
        <v>MeLi Asignado TD</v>
      </c>
      <c r="C4894" s="10" t="str">
        <f t="array" ref="C4894">IFERROR(XLOOKUP(A4894,'Asignacion Feb'!A:A,'Asignacion Feb'!B:B))</f>
        <v>EC-05</v>
      </c>
      <c r="D4894" s="28">
        <v>45704.0</v>
      </c>
      <c r="E4894" s="19" t="s">
        <v>30</v>
      </c>
      <c r="F4894" s="10" t="str">
        <f t="array" ref="F4894">IFERROR(XLOOKUP(E4894,Operadores!A:A,Operadores!B:B))</f>
        <v>GUEGAB</v>
      </c>
      <c r="G4894" s="16" t="s">
        <v>103</v>
      </c>
      <c r="H4894" s="13">
        <v>26.55</v>
      </c>
      <c r="I4894" s="18">
        <v>362.0</v>
      </c>
      <c r="J4894" s="15">
        <f t="shared" si="5"/>
        <v>9611.1</v>
      </c>
      <c r="K4894" s="10" t="str">
        <f t="array" ref="K4894">IFERROR(XLOOKUP(G4894,'Tipo de Carga'!A:A,'Tipo de Carga'!B:B))</f>
        <v>Ticket</v>
      </c>
      <c r="L4894" s="10">
        <f t="shared" si="2"/>
        <v>8</v>
      </c>
      <c r="M4894" s="10">
        <f t="shared" si="3"/>
        <v>16</v>
      </c>
      <c r="N4894" s="10">
        <f t="shared" si="4"/>
        <v>2</v>
      </c>
      <c r="O4894" s="10" t="str">
        <f t="array" ref="O4894">IFERROR(XLOOKUP(G4894,'Tipo de Carga'!A:A,'Tipo de Carga'!C:C))</f>
        <v>Diesel</v>
      </c>
    </row>
    <row r="4895">
      <c r="A4895" s="16">
        <v>1942.0</v>
      </c>
      <c r="B4895" s="10" t="str">
        <f t="array" ref="B4895">IFERROR(XLOOKUP(A4895,'Asignacion Feb'!A:A,'Asignacion Feb'!C:C))</f>
        <v>Available EC-01</v>
      </c>
      <c r="C4895" s="10" t="str">
        <f t="array" ref="C4895">IFERROR(XLOOKUP(A4895,'Asignacion Feb'!A:A,'Asignacion Feb'!B:B))</f>
        <v>EC-01</v>
      </c>
      <c r="D4895" s="28">
        <v>45704.0</v>
      </c>
      <c r="E4895" s="16" t="s">
        <v>311</v>
      </c>
      <c r="F4895" s="10" t="str">
        <f t="array" ref="F4895">IFERROR(XLOOKUP(E4895,Operadores!A:A,Operadores!B:B))</f>
        <v>ESGJOS</v>
      </c>
      <c r="G4895" s="16" t="s">
        <v>103</v>
      </c>
      <c r="H4895" s="13">
        <v>27.59</v>
      </c>
      <c r="I4895" s="18">
        <v>98.0</v>
      </c>
      <c r="J4895" s="15">
        <f t="shared" si="5"/>
        <v>2703.82</v>
      </c>
      <c r="K4895" s="10" t="str">
        <f t="array" ref="K4895">IFERROR(XLOOKUP(G4895,'Tipo de Carga'!A:A,'Tipo de Carga'!B:B))</f>
        <v>Ticket</v>
      </c>
      <c r="L4895" s="10">
        <f t="shared" si="2"/>
        <v>8</v>
      </c>
      <c r="M4895" s="10">
        <f t="shared" si="3"/>
        <v>16</v>
      </c>
      <c r="N4895" s="10">
        <f t="shared" si="4"/>
        <v>2</v>
      </c>
      <c r="O4895" s="10" t="str">
        <f t="array" ref="O4895">IFERROR(XLOOKUP(G4895,'Tipo de Carga'!A:A,'Tipo de Carga'!C:C))</f>
        <v>Diesel</v>
      </c>
    </row>
    <row r="4896">
      <c r="A4896" s="16">
        <v>2030.0</v>
      </c>
      <c r="B4896" s="10" t="str">
        <f t="array" ref="B4896">IFERROR(XLOOKUP(A4896,'Asignacion Feb'!A:A,'Asignacion Feb'!C:C))</f>
        <v>MeLi Dedicado TD</v>
      </c>
      <c r="C4896" s="10" t="str">
        <f t="array" ref="C4896">IFERROR(XLOOKUP(A4896,'Asignacion Feb'!A:A,'Asignacion Feb'!B:B))</f>
        <v>EC-05</v>
      </c>
      <c r="D4896" s="28">
        <v>45704.0</v>
      </c>
      <c r="E4896" s="19" t="s">
        <v>337</v>
      </c>
      <c r="F4896" s="10" t="str">
        <f t="array" ref="F4896">IFERROR(XLOOKUP(E4896,Operadores!A:A,Operadores!B:B))</f>
        <v>MENBER</v>
      </c>
      <c r="G4896" s="16" t="s">
        <v>103</v>
      </c>
      <c r="H4896" s="13">
        <v>26.89</v>
      </c>
      <c r="I4896" s="18">
        <v>446.0</v>
      </c>
      <c r="J4896" s="15">
        <f t="shared" si="5"/>
        <v>11992.94</v>
      </c>
      <c r="K4896" s="10" t="str">
        <f t="array" ref="K4896">IFERROR(XLOOKUP(G4896,'Tipo de Carga'!A:A,'Tipo de Carga'!B:B))</f>
        <v>Ticket</v>
      </c>
      <c r="L4896" s="10">
        <f t="shared" si="2"/>
        <v>8</v>
      </c>
      <c r="M4896" s="10">
        <f t="shared" si="3"/>
        <v>16</v>
      </c>
      <c r="N4896" s="10">
        <f t="shared" si="4"/>
        <v>2</v>
      </c>
      <c r="O4896" s="10" t="str">
        <f t="array" ref="O4896">IFERROR(XLOOKUP(G4896,'Tipo de Carga'!A:A,'Tipo de Carga'!C:C))</f>
        <v>Diesel</v>
      </c>
    </row>
    <row r="4897">
      <c r="A4897" s="16">
        <v>1705.0</v>
      </c>
      <c r="B4897" s="10" t="str">
        <f t="array" ref="B4897">IFERROR(XLOOKUP(A4897,'Asignacion Feb'!A:A,'Asignacion Feb'!C:C))</f>
        <v>Wm Full</v>
      </c>
      <c r="C4897" s="10" t="str">
        <f t="array" ref="C4897">IFERROR(XLOOKUP(A4897,'Asignacion Feb'!A:A,'Asignacion Feb'!B:B))</f>
        <v>EC-08</v>
      </c>
      <c r="D4897" s="28">
        <v>45704.0</v>
      </c>
      <c r="E4897" s="16" t="s">
        <v>461</v>
      </c>
      <c r="F4897" s="10" t="str">
        <f t="array" ref="F4897">IFERROR(XLOOKUP(E4897,Operadores!A:A,Operadores!B:B))</f>
        <v>CRUJAV</v>
      </c>
      <c r="G4897" s="16" t="s">
        <v>103</v>
      </c>
      <c r="H4897" s="13">
        <v>27.34</v>
      </c>
      <c r="I4897" s="18">
        <v>501.0</v>
      </c>
      <c r="J4897" s="15">
        <f t="shared" si="5"/>
        <v>13697.34</v>
      </c>
      <c r="K4897" s="10" t="str">
        <f t="array" ref="K4897">IFERROR(XLOOKUP(G4897,'Tipo de Carga'!A:A,'Tipo de Carga'!B:B))</f>
        <v>Ticket</v>
      </c>
      <c r="L4897" s="10">
        <f t="shared" si="2"/>
        <v>8</v>
      </c>
      <c r="M4897" s="10">
        <f t="shared" si="3"/>
        <v>16</v>
      </c>
      <c r="N4897" s="10">
        <f t="shared" si="4"/>
        <v>2</v>
      </c>
      <c r="O4897" s="10" t="str">
        <f t="array" ref="O4897">IFERROR(XLOOKUP(G4897,'Tipo de Carga'!A:A,'Tipo de Carga'!C:C))</f>
        <v>Diesel</v>
      </c>
    </row>
    <row r="4898">
      <c r="A4898" s="16">
        <v>1838.0</v>
      </c>
      <c r="B4898" s="10" t="str">
        <f t="array" ref="B4898">IFERROR(XLOOKUP(A4898,'Asignacion Feb'!A:A,'Asignacion Feb'!C:C))</f>
        <v>Liverpool Local</v>
      </c>
      <c r="C4898" s="10" t="str">
        <f t="array" ref="C4898">IFERROR(XLOOKUP(A4898,'Asignacion Feb'!A:A,'Asignacion Feb'!B:B))</f>
        <v>EC-01</v>
      </c>
      <c r="D4898" s="28">
        <v>45705.0</v>
      </c>
      <c r="E4898" s="16" t="s">
        <v>326</v>
      </c>
      <c r="F4898" s="10" t="str">
        <f t="array" ref="F4898">IFERROR(XLOOKUP(E4898,Operadores!A:A,Operadores!B:B))</f>
        <v>CARCRI</v>
      </c>
      <c r="G4898" s="16" t="s">
        <v>17</v>
      </c>
      <c r="H4898" s="13">
        <v>19.79799</v>
      </c>
      <c r="I4898" s="18">
        <v>813.0</v>
      </c>
      <c r="J4898" s="15">
        <f t="shared" si="5"/>
        <v>16095.76587</v>
      </c>
      <c r="K4898" s="10" t="str">
        <f t="array" ref="K4898">IFERROR(XLOOKUP(G4898,'Tipo de Carga'!A:A,'Tipo de Carga'!B:B))</f>
        <v>Autoabasto</v>
      </c>
      <c r="L4898" s="10">
        <f t="shared" si="2"/>
        <v>8</v>
      </c>
      <c r="M4898" s="10">
        <f t="shared" si="3"/>
        <v>17</v>
      </c>
      <c r="N4898" s="10">
        <f t="shared" si="4"/>
        <v>2</v>
      </c>
      <c r="O4898" s="10" t="str">
        <f t="array" ref="O4898">IFERROR(XLOOKUP(G4898,'Tipo de Carga'!A:A,'Tipo de Carga'!C:C))</f>
        <v>Diesel</v>
      </c>
    </row>
    <row r="4899">
      <c r="A4899" s="16">
        <v>1988.0</v>
      </c>
      <c r="B4899" s="10" t="str">
        <f t="array" ref="B4899">IFERROR(XLOOKUP(A4899,'Asignacion Feb'!A:A,'Asignacion Feb'!C:C))</f>
        <v>MeLi asignado SD</v>
      </c>
      <c r="C4899" s="10" t="str">
        <f t="array" ref="C4899">IFERROR(XLOOKUP(A4899,'Asignacion Feb'!A:A,'Asignacion Feb'!B:B))</f>
        <v>EC-05</v>
      </c>
      <c r="D4899" s="28">
        <v>45705.0</v>
      </c>
      <c r="E4899" s="16" t="s">
        <v>71</v>
      </c>
      <c r="F4899" s="10" t="str">
        <f t="array" ref="F4899">IFERROR(XLOOKUP(E4899,Operadores!A:A,Operadores!B:B))</f>
        <v>CHAJOE</v>
      </c>
      <c r="G4899" s="16" t="s">
        <v>17</v>
      </c>
      <c r="H4899" s="13">
        <v>19.79799</v>
      </c>
      <c r="I4899" s="18">
        <v>699.0</v>
      </c>
      <c r="J4899" s="15">
        <f t="shared" si="5"/>
        <v>13838.79501</v>
      </c>
      <c r="K4899" s="10" t="str">
        <f t="array" ref="K4899">IFERROR(XLOOKUP(G4899,'Tipo de Carga'!A:A,'Tipo de Carga'!B:B))</f>
        <v>Autoabasto</v>
      </c>
      <c r="L4899" s="10">
        <f t="shared" si="2"/>
        <v>8</v>
      </c>
      <c r="M4899" s="10">
        <f t="shared" si="3"/>
        <v>17</v>
      </c>
      <c r="N4899" s="10">
        <f t="shared" si="4"/>
        <v>2</v>
      </c>
      <c r="O4899" s="10" t="str">
        <f t="array" ref="O4899">IFERROR(XLOOKUP(G4899,'Tipo de Carga'!A:A,'Tipo de Carga'!C:C))</f>
        <v>Diesel</v>
      </c>
    </row>
    <row r="4900">
      <c r="A4900" s="16">
        <v>1733.0</v>
      </c>
      <c r="B4900" s="10" t="str">
        <f t="array" ref="B4900">IFERROR(XLOOKUP(A4900,'Asignacion Feb'!A:A,'Asignacion Feb'!C:C))</f>
        <v>Liverpool Local</v>
      </c>
      <c r="C4900" s="10" t="str">
        <f t="array" ref="C4900">IFERROR(XLOOKUP(A4900,'Asignacion Feb'!A:A,'Asignacion Feb'!B:B))</f>
        <v>EC-01</v>
      </c>
      <c r="D4900" s="28">
        <v>45705.0</v>
      </c>
      <c r="E4900" s="16" t="s">
        <v>301</v>
      </c>
      <c r="F4900" s="10" t="str">
        <f t="array" ref="F4900">IFERROR(XLOOKUP(E4900,Operadores!A:A,Operadores!B:B))</f>
        <v>CABCAR</v>
      </c>
      <c r="G4900" s="16" t="s">
        <v>17</v>
      </c>
      <c r="H4900" s="13">
        <v>19.79799</v>
      </c>
      <c r="I4900" s="18">
        <v>528.0</v>
      </c>
      <c r="J4900" s="15">
        <f t="shared" si="5"/>
        <v>10453.33872</v>
      </c>
      <c r="K4900" s="10" t="str">
        <f t="array" ref="K4900">IFERROR(XLOOKUP(G4900,'Tipo de Carga'!A:A,'Tipo de Carga'!B:B))</f>
        <v>Autoabasto</v>
      </c>
      <c r="L4900" s="10">
        <f t="shared" si="2"/>
        <v>8</v>
      </c>
      <c r="M4900" s="10">
        <f t="shared" si="3"/>
        <v>17</v>
      </c>
      <c r="N4900" s="10">
        <f t="shared" si="4"/>
        <v>2</v>
      </c>
      <c r="O4900" s="10" t="str">
        <f t="array" ref="O4900">IFERROR(XLOOKUP(G4900,'Tipo de Carga'!A:A,'Tipo de Carga'!C:C))</f>
        <v>Diesel</v>
      </c>
    </row>
    <row r="4901">
      <c r="A4901" s="16">
        <v>2047.0</v>
      </c>
      <c r="B4901" s="10" t="str">
        <f t="array" ref="B4901">IFERROR(XLOOKUP(A4901,'Asignacion Feb'!A:A,'Asignacion Feb'!C:C))</f>
        <v>Liverpool Local</v>
      </c>
      <c r="C4901" s="10" t="str">
        <f t="array" ref="C4901">IFERROR(XLOOKUP(A4901,'Asignacion Feb'!A:A,'Asignacion Feb'!B:B))</f>
        <v>EC-01</v>
      </c>
      <c r="D4901" s="28">
        <v>45705.0</v>
      </c>
      <c r="E4901" s="16" t="s">
        <v>350</v>
      </c>
      <c r="F4901" s="10" t="str">
        <f t="array" ref="F4901">IFERROR(XLOOKUP(E4901,Operadores!A:A,Operadores!B:B))</f>
        <v>RIVCAR</v>
      </c>
      <c r="G4901" s="16" t="s">
        <v>17</v>
      </c>
      <c r="H4901" s="13">
        <v>19.79799</v>
      </c>
      <c r="I4901" s="18">
        <v>853.0</v>
      </c>
      <c r="J4901" s="15">
        <f t="shared" si="5"/>
        <v>16887.68547</v>
      </c>
      <c r="K4901" s="10" t="str">
        <f t="array" ref="K4901">IFERROR(XLOOKUP(G4901,'Tipo de Carga'!A:A,'Tipo de Carga'!B:B))</f>
        <v>Autoabasto</v>
      </c>
      <c r="L4901" s="10">
        <f t="shared" si="2"/>
        <v>8</v>
      </c>
      <c r="M4901" s="10">
        <f t="shared" si="3"/>
        <v>17</v>
      </c>
      <c r="N4901" s="10">
        <f t="shared" si="4"/>
        <v>2</v>
      </c>
      <c r="O4901" s="10" t="str">
        <f t="array" ref="O4901">IFERROR(XLOOKUP(G4901,'Tipo de Carga'!A:A,'Tipo de Carga'!C:C))</f>
        <v>Diesel</v>
      </c>
    </row>
    <row r="4902">
      <c r="A4902" s="16">
        <v>1767.0</v>
      </c>
      <c r="B4902" s="10" t="str">
        <f t="array" ref="B4902">IFERROR(XLOOKUP(A4902,'Asignacion Feb'!A:A,'Asignacion Feb'!C:C))</f>
        <v>Pilgrims Tepo</v>
      </c>
      <c r="C4902" s="10" t="str">
        <f t="array" ref="C4902">IFERROR(XLOOKUP(A4902,'Asignacion Feb'!A:A,'Asignacion Feb'!B:B))</f>
        <v>EC-02</v>
      </c>
      <c r="D4902" s="28">
        <v>45705.0</v>
      </c>
      <c r="E4902" s="16" t="s">
        <v>237</v>
      </c>
      <c r="F4902" s="10" t="str">
        <f t="array" ref="F4902">IFERROR(XLOOKUP(E4902,Operadores!A:A,Operadores!B:B))</f>
        <v>SANJES01</v>
      </c>
      <c r="G4902" s="16" t="s">
        <v>17</v>
      </c>
      <c r="H4902" s="13">
        <v>19.79799</v>
      </c>
      <c r="I4902" s="18">
        <v>156.0</v>
      </c>
      <c r="J4902" s="15">
        <f t="shared" si="5"/>
        <v>3088.48644</v>
      </c>
      <c r="K4902" s="10" t="str">
        <f t="array" ref="K4902">IFERROR(XLOOKUP(G4902,'Tipo de Carga'!A:A,'Tipo de Carga'!B:B))</f>
        <v>Autoabasto</v>
      </c>
      <c r="L4902" s="10">
        <f t="shared" si="2"/>
        <v>8</v>
      </c>
      <c r="M4902" s="10">
        <f t="shared" si="3"/>
        <v>17</v>
      </c>
      <c r="N4902" s="10">
        <f t="shared" si="4"/>
        <v>2</v>
      </c>
      <c r="O4902" s="10" t="str">
        <f t="array" ref="O4902">IFERROR(XLOOKUP(G4902,'Tipo de Carga'!A:A,'Tipo de Carga'!C:C))</f>
        <v>Diesel</v>
      </c>
    </row>
    <row r="4903">
      <c r="A4903" s="16">
        <v>1900.0</v>
      </c>
      <c r="B4903" s="10" t="str">
        <f t="array" ref="B4903">IFERROR(XLOOKUP(A4903,'Asignacion Feb'!A:A,'Asignacion Feb'!C:C))</f>
        <v>Full Liver</v>
      </c>
      <c r="C4903" s="10" t="str">
        <f t="array" ref="C4903">IFERROR(XLOOKUP(A4903,'Asignacion Feb'!A:A,'Asignacion Feb'!B:B))</f>
        <v>EC-01</v>
      </c>
      <c r="D4903" s="28">
        <v>45705.0</v>
      </c>
      <c r="E4903" s="16" t="s">
        <v>26</v>
      </c>
      <c r="F4903" s="10" t="str">
        <f t="array" ref="F4903">IFERROR(XLOOKUP(E4903,Operadores!A:A,Operadores!B:B))</f>
        <v>DEJJOS</v>
      </c>
      <c r="G4903" s="16" t="s">
        <v>17</v>
      </c>
      <c r="H4903" s="13">
        <v>19.79799</v>
      </c>
      <c r="I4903" s="18">
        <v>669.0</v>
      </c>
      <c r="J4903" s="15">
        <f t="shared" si="5"/>
        <v>13244.85531</v>
      </c>
      <c r="K4903" s="10" t="str">
        <f t="array" ref="K4903">IFERROR(XLOOKUP(G4903,'Tipo de Carga'!A:A,'Tipo de Carga'!B:B))</f>
        <v>Autoabasto</v>
      </c>
      <c r="L4903" s="10">
        <f t="shared" si="2"/>
        <v>8</v>
      </c>
      <c r="M4903" s="10">
        <f t="shared" si="3"/>
        <v>17</v>
      </c>
      <c r="N4903" s="10">
        <f t="shared" si="4"/>
        <v>2</v>
      </c>
      <c r="O4903" s="10" t="str">
        <f t="array" ref="O4903">IFERROR(XLOOKUP(G4903,'Tipo de Carga'!A:A,'Tipo de Carga'!C:C))</f>
        <v>Diesel</v>
      </c>
    </row>
    <row r="4904">
      <c r="A4904" s="16">
        <v>1876.0</v>
      </c>
      <c r="B4904" s="10" t="str">
        <f t="array" ref="B4904">IFERROR(XLOOKUP(A4904,'Asignacion Feb'!A:A,'Asignacion Feb'!C:C))</f>
        <v>Circuitos</v>
      </c>
      <c r="C4904" s="10" t="str">
        <f t="array" ref="C4904">IFERROR(XLOOKUP(A4904,'Asignacion Feb'!A:A,'Asignacion Feb'!B:B))</f>
        <v>EC-03</v>
      </c>
      <c r="D4904" s="28">
        <v>45705.0</v>
      </c>
      <c r="E4904" s="16" t="s">
        <v>202</v>
      </c>
      <c r="F4904" s="10" t="str">
        <f t="array" ref="F4904">IFERROR(XLOOKUP(E4904,Operadores!A:A,Operadores!B:B))</f>
        <v>RUIFR</v>
      </c>
      <c r="G4904" s="16" t="s">
        <v>17</v>
      </c>
      <c r="H4904" s="13">
        <v>19.79799</v>
      </c>
      <c r="I4904" s="18">
        <v>276.0</v>
      </c>
      <c r="J4904" s="15">
        <f t="shared" si="5"/>
        <v>5464.24524</v>
      </c>
      <c r="K4904" s="10" t="str">
        <f t="array" ref="K4904">IFERROR(XLOOKUP(G4904,'Tipo de Carga'!A:A,'Tipo de Carga'!B:B))</f>
        <v>Autoabasto</v>
      </c>
      <c r="L4904" s="10">
        <f t="shared" si="2"/>
        <v>8</v>
      </c>
      <c r="M4904" s="10">
        <f t="shared" si="3"/>
        <v>17</v>
      </c>
      <c r="N4904" s="10">
        <f t="shared" si="4"/>
        <v>2</v>
      </c>
      <c r="O4904" s="10" t="str">
        <f t="array" ref="O4904">IFERROR(XLOOKUP(G4904,'Tipo de Carga'!A:A,'Tipo de Carga'!C:C))</f>
        <v>Diesel</v>
      </c>
    </row>
    <row r="4905">
      <c r="A4905" s="16">
        <v>1727.0</v>
      </c>
      <c r="B4905" s="10" t="str">
        <f t="array" ref="B4905">IFERROR(XLOOKUP(A4905,'Asignacion Feb'!A:A,'Asignacion Feb'!C:C))</f>
        <v>Liverpool Local</v>
      </c>
      <c r="C4905" s="10" t="str">
        <f t="array" ref="C4905">IFERROR(XLOOKUP(A4905,'Asignacion Feb'!A:A,'Asignacion Feb'!B:B))</f>
        <v>EC-01</v>
      </c>
      <c r="D4905" s="28">
        <v>45705.0</v>
      </c>
      <c r="E4905" s="16" t="s">
        <v>204</v>
      </c>
      <c r="F4905" s="10" t="str">
        <f t="array" ref="F4905">IFERROR(XLOOKUP(E4905,Operadores!A:A,Operadores!B:B))</f>
        <v>VERPAN</v>
      </c>
      <c r="G4905" s="16" t="s">
        <v>17</v>
      </c>
      <c r="H4905" s="13">
        <v>19.79799</v>
      </c>
      <c r="I4905" s="18">
        <v>515.0</v>
      </c>
      <c r="J4905" s="15">
        <f t="shared" si="5"/>
        <v>10195.96485</v>
      </c>
      <c r="K4905" s="10" t="str">
        <f t="array" ref="K4905">IFERROR(XLOOKUP(G4905,'Tipo de Carga'!A:A,'Tipo de Carga'!B:B))</f>
        <v>Autoabasto</v>
      </c>
      <c r="L4905" s="10">
        <f t="shared" si="2"/>
        <v>8</v>
      </c>
      <c r="M4905" s="10">
        <f t="shared" si="3"/>
        <v>17</v>
      </c>
      <c r="N4905" s="10">
        <f t="shared" si="4"/>
        <v>2</v>
      </c>
      <c r="O4905" s="10" t="str">
        <f t="array" ref="O4905">IFERROR(XLOOKUP(G4905,'Tipo de Carga'!A:A,'Tipo de Carga'!C:C))</f>
        <v>Diesel</v>
      </c>
    </row>
    <row r="4906">
      <c r="A4906" s="16">
        <v>1777.0</v>
      </c>
      <c r="B4906" s="10" t="str">
        <f t="array" ref="B4906">IFERROR(XLOOKUP(A4906,'Asignacion Feb'!A:A,'Asignacion Feb'!C:C))</f>
        <v>Liverpool Local</v>
      </c>
      <c r="C4906" s="10" t="str">
        <f t="array" ref="C4906">IFERROR(XLOOKUP(A4906,'Asignacion Feb'!A:A,'Asignacion Feb'!B:B))</f>
        <v>EC-01</v>
      </c>
      <c r="D4906" s="28">
        <v>45705.0</v>
      </c>
      <c r="E4906" s="16" t="s">
        <v>145</v>
      </c>
      <c r="F4906" s="10" t="str">
        <f t="array" ref="F4906">IFERROR(XLOOKUP(E4906,Operadores!A:A,Operadores!B:B))</f>
        <v>OVAQUI</v>
      </c>
      <c r="G4906" s="16" t="s">
        <v>17</v>
      </c>
      <c r="H4906" s="13">
        <v>19.79799</v>
      </c>
      <c r="I4906" s="18">
        <v>772.0</v>
      </c>
      <c r="J4906" s="15">
        <f t="shared" si="5"/>
        <v>15284.04828</v>
      </c>
      <c r="K4906" s="10" t="str">
        <f t="array" ref="K4906">IFERROR(XLOOKUP(G4906,'Tipo de Carga'!A:A,'Tipo de Carga'!B:B))</f>
        <v>Autoabasto</v>
      </c>
      <c r="L4906" s="10">
        <f t="shared" si="2"/>
        <v>8</v>
      </c>
      <c r="M4906" s="10">
        <f t="shared" si="3"/>
        <v>17</v>
      </c>
      <c r="N4906" s="10">
        <f t="shared" si="4"/>
        <v>2</v>
      </c>
      <c r="O4906" s="10" t="str">
        <f t="array" ref="O4906">IFERROR(XLOOKUP(G4906,'Tipo de Carga'!A:A,'Tipo de Carga'!C:C))</f>
        <v>Diesel</v>
      </c>
    </row>
    <row r="4907">
      <c r="A4907" s="16">
        <v>1866.0</v>
      </c>
      <c r="B4907" s="10" t="str">
        <f t="array" ref="B4907">IFERROR(XLOOKUP(A4907,'Asignacion Feb'!A:A,'Asignacion Feb'!C:C))</f>
        <v>Pilgrims Tepo</v>
      </c>
      <c r="C4907" s="10" t="str">
        <f t="array" ref="C4907">IFERROR(XLOOKUP(A4907,'Asignacion Feb'!A:A,'Asignacion Feb'!B:B))</f>
        <v>EC-02</v>
      </c>
      <c r="D4907" s="28">
        <v>45705.0</v>
      </c>
      <c r="E4907" s="16" t="s">
        <v>153</v>
      </c>
      <c r="F4907" s="10" t="str">
        <f t="array" ref="F4907">IFERROR(XLOOKUP(E4907,Operadores!A:A,Operadores!B:B))</f>
        <v>RAMHEC</v>
      </c>
      <c r="G4907" s="16" t="s">
        <v>17</v>
      </c>
      <c r="H4907" s="13">
        <v>19.79799</v>
      </c>
      <c r="I4907" s="18">
        <v>213.0</v>
      </c>
      <c r="J4907" s="15">
        <f t="shared" si="5"/>
        <v>4216.97187</v>
      </c>
      <c r="K4907" s="10" t="str">
        <f t="array" ref="K4907">IFERROR(XLOOKUP(G4907,'Tipo de Carga'!A:A,'Tipo de Carga'!B:B))</f>
        <v>Autoabasto</v>
      </c>
      <c r="L4907" s="10">
        <f t="shared" si="2"/>
        <v>8</v>
      </c>
      <c r="M4907" s="10">
        <f t="shared" si="3"/>
        <v>17</v>
      </c>
      <c r="N4907" s="10">
        <f t="shared" si="4"/>
        <v>2</v>
      </c>
      <c r="O4907" s="10" t="str">
        <f t="array" ref="O4907">IFERROR(XLOOKUP(G4907,'Tipo de Carga'!A:A,'Tipo de Carga'!C:C))</f>
        <v>Diesel</v>
      </c>
    </row>
    <row r="4908">
      <c r="A4908" s="16">
        <v>1985.0</v>
      </c>
      <c r="B4908" s="10" t="str">
        <f t="array" ref="B4908">IFERROR(XLOOKUP(A4908,'Asignacion Feb'!A:A,'Asignacion Feb'!C:C))</f>
        <v>MeLi Dedicado TD</v>
      </c>
      <c r="C4908" s="10" t="str">
        <f t="array" ref="C4908">IFERROR(XLOOKUP(A4908,'Asignacion Feb'!A:A,'Asignacion Feb'!B:B))</f>
        <v>EC-05</v>
      </c>
      <c r="D4908" s="28">
        <v>45705.0</v>
      </c>
      <c r="E4908" s="16" t="s">
        <v>189</v>
      </c>
      <c r="F4908" s="10" t="str">
        <f t="array" ref="F4908">IFERROR(XLOOKUP(E4908,Operadores!A:A,Operadores!B:B))</f>
        <v>MENMI</v>
      </c>
      <c r="G4908" s="16" t="s">
        <v>17</v>
      </c>
      <c r="H4908" s="13">
        <v>19.79799</v>
      </c>
      <c r="I4908" s="18">
        <v>635.0</v>
      </c>
      <c r="J4908" s="15">
        <f t="shared" si="5"/>
        <v>12571.72365</v>
      </c>
      <c r="K4908" s="10" t="str">
        <f t="array" ref="K4908">IFERROR(XLOOKUP(G4908,'Tipo de Carga'!A:A,'Tipo de Carga'!B:B))</f>
        <v>Autoabasto</v>
      </c>
      <c r="L4908" s="10">
        <f t="shared" si="2"/>
        <v>8</v>
      </c>
      <c r="M4908" s="10">
        <f t="shared" si="3"/>
        <v>17</v>
      </c>
      <c r="N4908" s="10">
        <f t="shared" si="4"/>
        <v>2</v>
      </c>
      <c r="O4908" s="10" t="str">
        <f t="array" ref="O4908">IFERROR(XLOOKUP(G4908,'Tipo de Carga'!A:A,'Tipo de Carga'!C:C))</f>
        <v>Diesel</v>
      </c>
    </row>
    <row r="4909">
      <c r="A4909" s="16">
        <v>1986.0</v>
      </c>
      <c r="B4909" s="10" t="str">
        <f t="array" ref="B4909">IFERROR(XLOOKUP(A4909,'Asignacion Feb'!A:A,'Asignacion Feb'!C:C))</f>
        <v>MeLi asignado SD</v>
      </c>
      <c r="C4909" s="10" t="str">
        <f t="array" ref="C4909">IFERROR(XLOOKUP(A4909,'Asignacion Feb'!A:A,'Asignacion Feb'!B:B))</f>
        <v>EC-05</v>
      </c>
      <c r="D4909" s="28">
        <v>45705.0</v>
      </c>
      <c r="E4909" s="16" t="s">
        <v>246</v>
      </c>
      <c r="F4909" s="10" t="str">
        <f t="array" ref="F4909">IFERROR(XLOOKUP(E4909,Operadores!A:A,Operadores!B:B))</f>
        <v>SOSMAR</v>
      </c>
      <c r="G4909" s="16" t="s">
        <v>17</v>
      </c>
      <c r="H4909" s="13">
        <v>19.79799</v>
      </c>
      <c r="I4909" s="18">
        <v>623.0</v>
      </c>
      <c r="J4909" s="15">
        <f t="shared" si="5"/>
        <v>12334.14777</v>
      </c>
      <c r="K4909" s="10" t="str">
        <f t="array" ref="K4909">IFERROR(XLOOKUP(G4909,'Tipo de Carga'!A:A,'Tipo de Carga'!B:B))</f>
        <v>Autoabasto</v>
      </c>
      <c r="L4909" s="10">
        <f t="shared" si="2"/>
        <v>8</v>
      </c>
      <c r="M4909" s="10">
        <f t="shared" si="3"/>
        <v>17</v>
      </c>
      <c r="N4909" s="10">
        <f t="shared" si="4"/>
        <v>2</v>
      </c>
      <c r="O4909" s="10" t="str">
        <f t="array" ref="O4909">IFERROR(XLOOKUP(G4909,'Tipo de Carga'!A:A,'Tipo de Carga'!C:C))</f>
        <v>Diesel</v>
      </c>
    </row>
    <row r="4910">
      <c r="A4910" s="16">
        <v>1795.0</v>
      </c>
      <c r="B4910" s="10" t="str">
        <f t="array" ref="B4910">IFERROR(XLOOKUP(A4910,'Asignacion Feb'!A:A,'Asignacion Feb'!C:C))</f>
        <v>Pilgrims Tepo</v>
      </c>
      <c r="C4910" s="10" t="str">
        <f t="array" ref="C4910">IFERROR(XLOOKUP(A4910,'Asignacion Feb'!A:A,'Asignacion Feb'!B:B))</f>
        <v>EC-02</v>
      </c>
      <c r="D4910" s="28">
        <v>45705.0</v>
      </c>
      <c r="E4910" s="16" t="s">
        <v>338</v>
      </c>
      <c r="F4910" s="10" t="str">
        <f t="array" ref="F4910">IFERROR(XLOOKUP(E4910,Operadores!A:A,Operadores!B:B))</f>
        <v>MEDAND</v>
      </c>
      <c r="G4910" s="16" t="s">
        <v>17</v>
      </c>
      <c r="H4910" s="13">
        <v>19.79799</v>
      </c>
      <c r="I4910" s="18">
        <v>223.0</v>
      </c>
      <c r="J4910" s="15">
        <f t="shared" si="5"/>
        <v>4414.95177</v>
      </c>
      <c r="K4910" s="10" t="str">
        <f t="array" ref="K4910">IFERROR(XLOOKUP(G4910,'Tipo de Carga'!A:A,'Tipo de Carga'!B:B))</f>
        <v>Autoabasto</v>
      </c>
      <c r="L4910" s="10">
        <f t="shared" si="2"/>
        <v>8</v>
      </c>
      <c r="M4910" s="10">
        <f t="shared" si="3"/>
        <v>17</v>
      </c>
      <c r="N4910" s="10">
        <f t="shared" si="4"/>
        <v>2</v>
      </c>
      <c r="O4910" s="10" t="str">
        <f t="array" ref="O4910">IFERROR(XLOOKUP(G4910,'Tipo de Carga'!A:A,'Tipo de Carga'!C:C))</f>
        <v>Diesel</v>
      </c>
    </row>
    <row r="4911">
      <c r="A4911" s="16">
        <v>1683.0</v>
      </c>
      <c r="B4911" s="10" t="str">
        <f t="array" ref="B4911">IFERROR(XLOOKUP(A4911,'Asignacion Feb'!A:A,'Asignacion Feb'!C:C))</f>
        <v>Pilgrims Tepo</v>
      </c>
      <c r="C4911" s="10" t="str">
        <f t="array" ref="C4911">IFERROR(XLOOKUP(A4911,'Asignacion Feb'!A:A,'Asignacion Feb'!B:B))</f>
        <v>EC-02</v>
      </c>
      <c r="D4911" s="28">
        <v>45705.0</v>
      </c>
      <c r="E4911" s="16" t="s">
        <v>312</v>
      </c>
      <c r="F4911" s="10" t="str">
        <f t="array" ref="F4911">IFERROR(XLOOKUP(E4911,Operadores!A:A,Operadores!B:B))</f>
        <v>RENOSC</v>
      </c>
      <c r="G4911" s="16" t="s">
        <v>17</v>
      </c>
      <c r="H4911" s="13">
        <v>19.79799</v>
      </c>
      <c r="I4911" s="18">
        <v>93.0</v>
      </c>
      <c r="J4911" s="15">
        <f t="shared" si="5"/>
        <v>1841.21307</v>
      </c>
      <c r="K4911" s="10" t="str">
        <f t="array" ref="K4911">IFERROR(XLOOKUP(G4911,'Tipo de Carga'!A:A,'Tipo de Carga'!B:B))</f>
        <v>Autoabasto</v>
      </c>
      <c r="L4911" s="10">
        <f t="shared" si="2"/>
        <v>8</v>
      </c>
      <c r="M4911" s="10">
        <f t="shared" si="3"/>
        <v>17</v>
      </c>
      <c r="N4911" s="10">
        <f t="shared" si="4"/>
        <v>2</v>
      </c>
      <c r="O4911" s="10" t="str">
        <f t="array" ref="O4911">IFERROR(XLOOKUP(G4911,'Tipo de Carga'!A:A,'Tipo de Carga'!C:C))</f>
        <v>Diesel</v>
      </c>
    </row>
    <row r="4912">
      <c r="A4912" s="16">
        <v>1757.0</v>
      </c>
      <c r="B4912" s="10" t="str">
        <f t="array" ref="B4912">IFERROR(XLOOKUP(A4912,'Asignacion Feb'!A:A,'Asignacion Feb'!C:C))</f>
        <v>Pilgrims Tepo</v>
      </c>
      <c r="C4912" s="10" t="str">
        <f t="array" ref="C4912">IFERROR(XLOOKUP(A4912,'Asignacion Feb'!A:A,'Asignacion Feb'!B:B))</f>
        <v>EC-02</v>
      </c>
      <c r="D4912" s="28">
        <v>45705.0</v>
      </c>
      <c r="E4912" s="16" t="s">
        <v>193</v>
      </c>
      <c r="F4912" s="10" t="str">
        <f t="array" ref="F4912">IFERROR(XLOOKUP(E4912,Operadores!A:A,Operadores!B:B))</f>
        <v>MARMIG</v>
      </c>
      <c r="G4912" s="16" t="s">
        <v>17</v>
      </c>
      <c r="H4912" s="13">
        <v>19.79799</v>
      </c>
      <c r="I4912" s="18">
        <v>216.0</v>
      </c>
      <c r="J4912" s="15">
        <f t="shared" si="5"/>
        <v>4276.36584</v>
      </c>
      <c r="K4912" s="10" t="str">
        <f t="array" ref="K4912">IFERROR(XLOOKUP(G4912,'Tipo de Carga'!A:A,'Tipo de Carga'!B:B))</f>
        <v>Autoabasto</v>
      </c>
      <c r="L4912" s="10">
        <f t="shared" si="2"/>
        <v>8</v>
      </c>
      <c r="M4912" s="10">
        <f t="shared" si="3"/>
        <v>17</v>
      </c>
      <c r="N4912" s="10">
        <f t="shared" si="4"/>
        <v>2</v>
      </c>
      <c r="O4912" s="10" t="str">
        <f t="array" ref="O4912">IFERROR(XLOOKUP(G4912,'Tipo de Carga'!A:A,'Tipo de Carga'!C:C))</f>
        <v>Diesel</v>
      </c>
    </row>
    <row r="4913">
      <c r="A4913" s="16">
        <v>1689.0</v>
      </c>
      <c r="B4913" s="10" t="str">
        <f t="array" ref="B4913">IFERROR(XLOOKUP(A4913,'Asignacion Feb'!A:A,'Asignacion Feb'!C:C))</f>
        <v>Pilgrims Tepo</v>
      </c>
      <c r="C4913" s="10" t="str">
        <f t="array" ref="C4913">IFERROR(XLOOKUP(A4913,'Asignacion Feb'!A:A,'Asignacion Feb'!B:B))</f>
        <v>EC-02</v>
      </c>
      <c r="D4913" s="28">
        <v>45705.0</v>
      </c>
      <c r="E4913" s="16" t="s">
        <v>128</v>
      </c>
      <c r="F4913" s="10" t="str">
        <f t="array" ref="F4913">IFERROR(XLOOKUP(E4913,Operadores!A:A,Operadores!B:B))</f>
        <v>SANJOR</v>
      </c>
      <c r="G4913" s="16" t="s">
        <v>17</v>
      </c>
      <c r="H4913" s="13">
        <v>19.79799</v>
      </c>
      <c r="I4913" s="18">
        <v>102.0</v>
      </c>
      <c r="J4913" s="15">
        <f t="shared" si="5"/>
        <v>2019.39498</v>
      </c>
      <c r="K4913" s="10" t="str">
        <f t="array" ref="K4913">IFERROR(XLOOKUP(G4913,'Tipo de Carga'!A:A,'Tipo de Carga'!B:B))</f>
        <v>Autoabasto</v>
      </c>
      <c r="L4913" s="10">
        <f t="shared" si="2"/>
        <v>8</v>
      </c>
      <c r="M4913" s="10">
        <f t="shared" si="3"/>
        <v>17</v>
      </c>
      <c r="N4913" s="10">
        <f t="shared" si="4"/>
        <v>2</v>
      </c>
      <c r="O4913" s="10" t="str">
        <f t="array" ref="O4913">IFERROR(XLOOKUP(G4913,'Tipo de Carga'!A:A,'Tipo de Carga'!C:C))</f>
        <v>Diesel</v>
      </c>
    </row>
    <row r="4914">
      <c r="A4914" s="16">
        <v>1704.0</v>
      </c>
      <c r="B4914" s="10" t="str">
        <f t="array" ref="B4914">IFERROR(XLOOKUP(A4914,'Asignacion Feb'!A:A,'Asignacion Feb'!C:C))</f>
        <v>Pilgrims Tepo</v>
      </c>
      <c r="C4914" s="10" t="str">
        <f t="array" ref="C4914">IFERROR(XLOOKUP(A4914,'Asignacion Feb'!A:A,'Asignacion Feb'!B:B))</f>
        <v>EC-02</v>
      </c>
      <c r="D4914" s="28">
        <v>45705.0</v>
      </c>
      <c r="E4914" s="16" t="s">
        <v>340</v>
      </c>
      <c r="F4914" s="10" t="str">
        <f t="array" ref="F4914">IFERROR(XLOOKUP(E4914,Operadores!A:A,Operadores!B:B))</f>
        <v>GONENR</v>
      </c>
      <c r="G4914" s="16" t="s">
        <v>17</v>
      </c>
      <c r="H4914" s="13">
        <v>19.79799</v>
      </c>
      <c r="I4914" s="18">
        <v>255.0</v>
      </c>
      <c r="J4914" s="15">
        <f t="shared" si="5"/>
        <v>5048.48745</v>
      </c>
      <c r="K4914" s="10" t="str">
        <f t="array" ref="K4914">IFERROR(XLOOKUP(G4914,'Tipo de Carga'!A:A,'Tipo de Carga'!B:B))</f>
        <v>Autoabasto</v>
      </c>
      <c r="L4914" s="10">
        <f t="shared" si="2"/>
        <v>8</v>
      </c>
      <c r="M4914" s="10">
        <f t="shared" si="3"/>
        <v>17</v>
      </c>
      <c r="N4914" s="10">
        <f t="shared" si="4"/>
        <v>2</v>
      </c>
      <c r="O4914" s="10" t="str">
        <f t="array" ref="O4914">IFERROR(XLOOKUP(G4914,'Tipo de Carga'!A:A,'Tipo de Carga'!C:C))</f>
        <v>Diesel</v>
      </c>
    </row>
    <row r="4915">
      <c r="A4915" s="16">
        <v>1879.0</v>
      </c>
      <c r="B4915" s="10" t="str">
        <f t="array" ref="B4915">IFERROR(XLOOKUP(A4915,'Asignacion Feb'!A:A,'Asignacion Feb'!C:C))</f>
        <v>Circuitos</v>
      </c>
      <c r="C4915" s="10" t="str">
        <f t="array" ref="C4915">IFERROR(XLOOKUP(A4915,'Asignacion Feb'!A:A,'Asignacion Feb'!B:B))</f>
        <v>EC-03</v>
      </c>
      <c r="D4915" s="28">
        <v>45705.0</v>
      </c>
      <c r="E4915" s="16" t="s">
        <v>132</v>
      </c>
      <c r="F4915" s="10" t="str">
        <f t="array" ref="F4915">IFERROR(XLOOKUP(E4915,Operadores!A:A,Operadores!B:B))</f>
        <v>ISLHI</v>
      </c>
      <c r="G4915" s="16" t="s">
        <v>17</v>
      </c>
      <c r="H4915" s="13">
        <v>19.79799</v>
      </c>
      <c r="I4915" s="18">
        <v>118.0</v>
      </c>
      <c r="J4915" s="15">
        <f t="shared" si="5"/>
        <v>2336.16282</v>
      </c>
      <c r="K4915" s="10" t="str">
        <f t="array" ref="K4915">IFERROR(XLOOKUP(G4915,'Tipo de Carga'!A:A,'Tipo de Carga'!B:B))</f>
        <v>Autoabasto</v>
      </c>
      <c r="L4915" s="10">
        <f t="shared" si="2"/>
        <v>8</v>
      </c>
      <c r="M4915" s="10">
        <f t="shared" si="3"/>
        <v>17</v>
      </c>
      <c r="N4915" s="10">
        <f t="shared" si="4"/>
        <v>2</v>
      </c>
      <c r="O4915" s="10" t="str">
        <f t="array" ref="O4915">IFERROR(XLOOKUP(G4915,'Tipo de Carga'!A:A,'Tipo de Carga'!C:C))</f>
        <v>Diesel</v>
      </c>
    </row>
    <row r="4916">
      <c r="A4916" s="16">
        <v>1931.0</v>
      </c>
      <c r="B4916" s="10" t="str">
        <f t="array" ref="B4916">IFERROR(XLOOKUP(A4916,'Asignacion Feb'!A:A,'Asignacion Feb'!C:C))</f>
        <v>Circuitos</v>
      </c>
      <c r="C4916" s="10" t="str">
        <f t="array" ref="C4916">IFERROR(XLOOKUP(A4916,'Asignacion Feb'!A:A,'Asignacion Feb'!B:B))</f>
        <v>EC-03</v>
      </c>
      <c r="D4916" s="28">
        <v>45705.0</v>
      </c>
      <c r="E4916" s="16" t="s">
        <v>406</v>
      </c>
      <c r="F4916" s="10" t="str">
        <f t="array" ref="F4916">IFERROR(XLOOKUP(E4916,Operadores!A:A,Operadores!B:B))</f>
        <v>ESPIS</v>
      </c>
      <c r="G4916" s="16" t="s">
        <v>17</v>
      </c>
      <c r="H4916" s="13">
        <v>19.79799</v>
      </c>
      <c r="I4916" s="18">
        <v>292.0</v>
      </c>
      <c r="J4916" s="15">
        <f t="shared" si="5"/>
        <v>5781.01308</v>
      </c>
      <c r="K4916" s="10" t="str">
        <f t="array" ref="K4916">IFERROR(XLOOKUP(G4916,'Tipo de Carga'!A:A,'Tipo de Carga'!B:B))</f>
        <v>Autoabasto</v>
      </c>
      <c r="L4916" s="10">
        <f t="shared" si="2"/>
        <v>8</v>
      </c>
      <c r="M4916" s="10">
        <f t="shared" si="3"/>
        <v>17</v>
      </c>
      <c r="N4916" s="10">
        <f t="shared" si="4"/>
        <v>2</v>
      </c>
      <c r="O4916" s="10" t="str">
        <f t="array" ref="O4916">IFERROR(XLOOKUP(G4916,'Tipo de Carga'!A:A,'Tipo de Carga'!C:C))</f>
        <v>Diesel</v>
      </c>
    </row>
    <row r="4917">
      <c r="A4917" s="16">
        <v>1991.0</v>
      </c>
      <c r="B4917" s="10" t="str">
        <f t="array" ref="B4917">IFERROR(XLOOKUP(A4917,'Asignacion Feb'!A:A,'Asignacion Feb'!C:C))</f>
        <v>MeLi Dedicado Merida</v>
      </c>
      <c r="C4917" s="10" t="str">
        <f t="array" ref="C4917">IFERROR(XLOOKUP(A4917,'Asignacion Feb'!A:A,'Asignacion Feb'!B:B))</f>
        <v>EC-05</v>
      </c>
      <c r="D4917" s="28">
        <v>45705.0</v>
      </c>
      <c r="E4917" s="16" t="s">
        <v>165</v>
      </c>
      <c r="F4917" s="10" t="str">
        <f t="array" ref="F4917">IFERROR(XLOOKUP(E4917,Operadores!A:A,Operadores!B:B))</f>
        <v>RUEREN</v>
      </c>
      <c r="G4917" s="16" t="s">
        <v>17</v>
      </c>
      <c r="H4917" s="13">
        <v>19.79799</v>
      </c>
      <c r="I4917" s="18">
        <v>250.0</v>
      </c>
      <c r="J4917" s="15">
        <f t="shared" si="5"/>
        <v>4949.4975</v>
      </c>
      <c r="K4917" s="10" t="str">
        <f t="array" ref="K4917">IFERROR(XLOOKUP(G4917,'Tipo de Carga'!A:A,'Tipo de Carga'!B:B))</f>
        <v>Autoabasto</v>
      </c>
      <c r="L4917" s="10">
        <f t="shared" si="2"/>
        <v>8</v>
      </c>
      <c r="M4917" s="10">
        <f t="shared" si="3"/>
        <v>17</v>
      </c>
      <c r="N4917" s="10">
        <f t="shared" si="4"/>
        <v>2</v>
      </c>
      <c r="O4917" s="10" t="str">
        <f t="array" ref="O4917">IFERROR(XLOOKUP(G4917,'Tipo de Carga'!A:A,'Tipo de Carga'!C:C))</f>
        <v>Diesel</v>
      </c>
    </row>
    <row r="4918">
      <c r="A4918" s="16">
        <v>1780.0</v>
      </c>
      <c r="B4918" s="10" t="str">
        <f t="array" ref="B4918">IFERROR(XLOOKUP(A4918,'Asignacion Feb'!A:A,'Asignacion Feb'!C:C))</f>
        <v>Pilgrims Tepo</v>
      </c>
      <c r="C4918" s="10" t="str">
        <f t="array" ref="C4918">IFERROR(XLOOKUP(A4918,'Asignacion Feb'!A:A,'Asignacion Feb'!B:B))</f>
        <v>EC-02</v>
      </c>
      <c r="D4918" s="28">
        <v>45705.0</v>
      </c>
      <c r="E4918" s="16" t="s">
        <v>196</v>
      </c>
      <c r="F4918" s="10" t="str">
        <f t="array" ref="F4918">IFERROR(XLOOKUP(E4918,Operadores!A:A,Operadores!B:B))</f>
        <v>CHAJUA01</v>
      </c>
      <c r="G4918" s="16" t="s">
        <v>17</v>
      </c>
      <c r="H4918" s="13">
        <v>19.7979899999999</v>
      </c>
      <c r="I4918" s="18">
        <v>284.0</v>
      </c>
      <c r="J4918" s="15">
        <f t="shared" si="5"/>
        <v>5622.62916</v>
      </c>
      <c r="K4918" s="10" t="str">
        <f t="array" ref="K4918">IFERROR(XLOOKUP(G4918,'Tipo de Carga'!A:A,'Tipo de Carga'!B:B))</f>
        <v>Autoabasto</v>
      </c>
      <c r="L4918" s="10">
        <f t="shared" si="2"/>
        <v>8</v>
      </c>
      <c r="M4918" s="10">
        <f t="shared" si="3"/>
        <v>17</v>
      </c>
      <c r="N4918" s="10">
        <f t="shared" si="4"/>
        <v>2</v>
      </c>
      <c r="O4918" s="10" t="str">
        <f t="array" ref="O4918">IFERROR(XLOOKUP(G4918,'Tipo de Carga'!A:A,'Tipo de Carga'!C:C))</f>
        <v>Diesel</v>
      </c>
    </row>
    <row r="4919">
      <c r="A4919" s="16">
        <v>1944.0</v>
      </c>
      <c r="B4919" s="10" t="str">
        <f t="array" ref="B4919">IFERROR(XLOOKUP(A4919,'Asignacion Feb'!A:A,'Asignacion Feb'!C:C))</f>
        <v>MeLi asignado SD</v>
      </c>
      <c r="C4919" s="10" t="str">
        <f t="array" ref="C4919">IFERROR(XLOOKUP(A4919,'Asignacion Feb'!A:A,'Asignacion Feb'!B:B))</f>
        <v>EC-05</v>
      </c>
      <c r="D4919" s="28">
        <v>45705.0</v>
      </c>
      <c r="E4919" s="16" t="s">
        <v>134</v>
      </c>
      <c r="F4919" s="10" t="str">
        <f t="array" ref="F4919">IFERROR(XLOOKUP(E4919,Operadores!A:A,Operadores!B:B))</f>
        <v>IBAJOS</v>
      </c>
      <c r="G4919" s="16" t="s">
        <v>17</v>
      </c>
      <c r="H4919" s="13">
        <v>19.7979899999999</v>
      </c>
      <c r="I4919" s="18">
        <v>192.0</v>
      </c>
      <c r="J4919" s="15">
        <f t="shared" si="5"/>
        <v>3801.21408</v>
      </c>
      <c r="K4919" s="10" t="str">
        <f t="array" ref="K4919">IFERROR(XLOOKUP(G4919,'Tipo de Carga'!A:A,'Tipo de Carga'!B:B))</f>
        <v>Autoabasto</v>
      </c>
      <c r="L4919" s="10">
        <f t="shared" si="2"/>
        <v>8</v>
      </c>
      <c r="M4919" s="10">
        <f t="shared" si="3"/>
        <v>17</v>
      </c>
      <c r="N4919" s="10">
        <f t="shared" si="4"/>
        <v>2</v>
      </c>
      <c r="O4919" s="10" t="str">
        <f t="array" ref="O4919">IFERROR(XLOOKUP(G4919,'Tipo de Carga'!A:A,'Tipo de Carga'!C:C))</f>
        <v>Diesel</v>
      </c>
    </row>
    <row r="4920">
      <c r="A4920" s="16">
        <v>1894.0</v>
      </c>
      <c r="B4920" s="10" t="str">
        <f t="array" ref="B4920">IFERROR(XLOOKUP(A4920,'Asignacion Feb'!A:A,'Asignacion Feb'!C:C))</f>
        <v>Pipas</v>
      </c>
      <c r="C4920" s="10" t="str">
        <f t="array" ref="C4920">IFERROR(XLOOKUP(A4920,'Asignacion Feb'!A:A,'Asignacion Feb'!B:B))</f>
        <v>EC-02</v>
      </c>
      <c r="D4920" s="28">
        <v>45705.0</v>
      </c>
      <c r="E4920" s="16" t="s">
        <v>320</v>
      </c>
      <c r="F4920" s="10" t="str">
        <f t="array" ref="F4920">IFERROR(XLOOKUP(E4920,Operadores!A:A,Operadores!B:B))</f>
        <v>LOPJU</v>
      </c>
      <c r="G4920" s="16" t="s">
        <v>17</v>
      </c>
      <c r="H4920" s="13">
        <v>19.7979899999999</v>
      </c>
      <c r="I4920" s="18">
        <v>750.0</v>
      </c>
      <c r="J4920" s="15">
        <f t="shared" si="5"/>
        <v>14848.4925</v>
      </c>
      <c r="K4920" s="10" t="str">
        <f t="array" ref="K4920">IFERROR(XLOOKUP(G4920,'Tipo de Carga'!A:A,'Tipo de Carga'!B:B))</f>
        <v>Autoabasto</v>
      </c>
      <c r="L4920" s="10">
        <f t="shared" si="2"/>
        <v>8</v>
      </c>
      <c r="M4920" s="10">
        <f t="shared" si="3"/>
        <v>17</v>
      </c>
      <c r="N4920" s="10">
        <f t="shared" si="4"/>
        <v>2</v>
      </c>
      <c r="O4920" s="10" t="str">
        <f t="array" ref="O4920">IFERROR(XLOOKUP(G4920,'Tipo de Carga'!A:A,'Tipo de Carga'!C:C))</f>
        <v>Diesel</v>
      </c>
    </row>
    <row r="4921">
      <c r="A4921" s="16">
        <v>1955.0</v>
      </c>
      <c r="B4921" s="10" t="str">
        <f t="array" ref="B4921">IFERROR(XLOOKUP(A4921,'Asignacion Feb'!A:A,'Asignacion Feb'!C:C))</f>
        <v>Circuitos</v>
      </c>
      <c r="C4921" s="10" t="str">
        <f t="array" ref="C4921">IFERROR(XLOOKUP(A4921,'Asignacion Feb'!A:A,'Asignacion Feb'!B:B))</f>
        <v>EC-03</v>
      </c>
      <c r="D4921" s="28">
        <v>45705.0</v>
      </c>
      <c r="E4921" s="16" t="s">
        <v>329</v>
      </c>
      <c r="F4921" s="10" t="str">
        <f t="array" ref="F4921">IFERROR(XLOOKUP(E4921,Operadores!A:A,Operadores!B:B))</f>
        <v>MOZPEDX</v>
      </c>
      <c r="G4921" s="16" t="s">
        <v>17</v>
      </c>
      <c r="H4921" s="13">
        <v>19.7979899999999</v>
      </c>
      <c r="I4921" s="18">
        <v>407.0</v>
      </c>
      <c r="J4921" s="15">
        <f t="shared" si="5"/>
        <v>8057.78193</v>
      </c>
      <c r="K4921" s="10" t="str">
        <f t="array" ref="K4921">IFERROR(XLOOKUP(G4921,'Tipo de Carga'!A:A,'Tipo de Carga'!B:B))</f>
        <v>Autoabasto</v>
      </c>
      <c r="L4921" s="10">
        <f t="shared" si="2"/>
        <v>8</v>
      </c>
      <c r="M4921" s="10">
        <f t="shared" si="3"/>
        <v>17</v>
      </c>
      <c r="N4921" s="10">
        <f t="shared" si="4"/>
        <v>2</v>
      </c>
      <c r="O4921" s="10" t="str">
        <f t="array" ref="O4921">IFERROR(XLOOKUP(G4921,'Tipo de Carga'!A:A,'Tipo de Carga'!C:C))</f>
        <v>Diesel</v>
      </c>
    </row>
    <row r="4922">
      <c r="A4922" s="16">
        <v>1752.0</v>
      </c>
      <c r="B4922" s="10" t="str">
        <f t="array" ref="B4922">IFERROR(XLOOKUP(A4922,'Asignacion Feb'!A:A,'Asignacion Feb'!C:C))</f>
        <v>Liverpool Local</v>
      </c>
      <c r="C4922" s="10" t="str">
        <f t="array" ref="C4922">IFERROR(XLOOKUP(A4922,'Asignacion Feb'!A:A,'Asignacion Feb'!B:B))</f>
        <v>EC-01</v>
      </c>
      <c r="D4922" s="28">
        <v>45705.0</v>
      </c>
      <c r="E4922" s="16" t="s">
        <v>149</v>
      </c>
      <c r="F4922" s="10" t="str">
        <f t="array" ref="F4922">IFERROR(XLOOKUP(E4922,Operadores!A:A,Operadores!B:B))</f>
        <v>REYGU</v>
      </c>
      <c r="G4922" s="16" t="s">
        <v>17</v>
      </c>
      <c r="H4922" s="13">
        <v>19.7979899999999</v>
      </c>
      <c r="I4922" s="18">
        <v>404.0</v>
      </c>
      <c r="J4922" s="15">
        <f t="shared" si="5"/>
        <v>7998.38796</v>
      </c>
      <c r="K4922" s="10" t="str">
        <f t="array" ref="K4922">IFERROR(XLOOKUP(G4922,'Tipo de Carga'!A:A,'Tipo de Carga'!B:B))</f>
        <v>Autoabasto</v>
      </c>
      <c r="L4922" s="10">
        <f t="shared" si="2"/>
        <v>8</v>
      </c>
      <c r="M4922" s="10">
        <f t="shared" si="3"/>
        <v>17</v>
      </c>
      <c r="N4922" s="10">
        <f t="shared" si="4"/>
        <v>2</v>
      </c>
      <c r="O4922" s="10" t="str">
        <f t="array" ref="O4922">IFERROR(XLOOKUP(G4922,'Tipo de Carga'!A:A,'Tipo de Carga'!C:C))</f>
        <v>Diesel</v>
      </c>
    </row>
    <row r="4923">
      <c r="A4923" s="16">
        <v>1836.0</v>
      </c>
      <c r="B4923" s="10" t="str">
        <f t="array" ref="B4923">IFERROR(XLOOKUP(A4923,'Asignacion Feb'!A:A,'Asignacion Feb'!C:C))</f>
        <v>Full Liver</v>
      </c>
      <c r="C4923" s="10" t="str">
        <f t="array" ref="C4923">IFERROR(XLOOKUP(A4923,'Asignacion Feb'!A:A,'Asignacion Feb'!B:B))</f>
        <v>EC-01</v>
      </c>
      <c r="D4923" s="28">
        <v>45705.0</v>
      </c>
      <c r="E4923" s="16" t="s">
        <v>455</v>
      </c>
      <c r="F4923" s="10" t="str">
        <f t="array" ref="F4923">IFERROR(XLOOKUP(E4923,Operadores!A:A,Operadores!B:B))</f>
        <v>VELART</v>
      </c>
      <c r="G4923" s="16" t="s">
        <v>17</v>
      </c>
      <c r="H4923" s="13">
        <v>19.7979899999999</v>
      </c>
      <c r="I4923" s="18">
        <v>703.0</v>
      </c>
      <c r="J4923" s="15">
        <f t="shared" si="5"/>
        <v>13917.98697</v>
      </c>
      <c r="K4923" s="10" t="str">
        <f t="array" ref="K4923">IFERROR(XLOOKUP(G4923,'Tipo de Carga'!A:A,'Tipo de Carga'!B:B))</f>
        <v>Autoabasto</v>
      </c>
      <c r="L4923" s="10">
        <f t="shared" si="2"/>
        <v>8</v>
      </c>
      <c r="M4923" s="10">
        <f t="shared" si="3"/>
        <v>17</v>
      </c>
      <c r="N4923" s="10">
        <f t="shared" si="4"/>
        <v>2</v>
      </c>
      <c r="O4923" s="10" t="str">
        <f t="array" ref="O4923">IFERROR(XLOOKUP(G4923,'Tipo de Carga'!A:A,'Tipo de Carga'!C:C))</f>
        <v>Diesel</v>
      </c>
    </row>
    <row r="4924">
      <c r="A4924" s="16">
        <v>2026.0</v>
      </c>
      <c r="B4924" s="10" t="str">
        <f t="array" ref="B4924">IFERROR(XLOOKUP(A4924,'Asignacion Feb'!A:A,'Asignacion Feb'!C:C))</f>
        <v>MeLi Dedicado Merida</v>
      </c>
      <c r="C4924" s="10" t="str">
        <f t="array" ref="C4924">IFERROR(XLOOKUP(A4924,'Asignacion Feb'!A:A,'Asignacion Feb'!B:B))</f>
        <v>EC-05</v>
      </c>
      <c r="D4924" s="28">
        <v>45705.0</v>
      </c>
      <c r="E4924" s="16" t="s">
        <v>224</v>
      </c>
      <c r="F4924" s="10" t="str">
        <f t="array" ref="F4924">IFERROR(XLOOKUP(E4924,Operadores!A:A,Operadores!B:B))</f>
        <v>CRUTOM</v>
      </c>
      <c r="G4924" s="16" t="s">
        <v>17</v>
      </c>
      <c r="H4924" s="13">
        <v>19.7979899999999</v>
      </c>
      <c r="I4924" s="18">
        <v>265.0</v>
      </c>
      <c r="J4924" s="15">
        <f t="shared" si="5"/>
        <v>5246.46735</v>
      </c>
      <c r="K4924" s="10" t="str">
        <f t="array" ref="K4924">IFERROR(XLOOKUP(G4924,'Tipo de Carga'!A:A,'Tipo de Carga'!B:B))</f>
        <v>Autoabasto</v>
      </c>
      <c r="L4924" s="10">
        <f t="shared" si="2"/>
        <v>8</v>
      </c>
      <c r="M4924" s="10">
        <f t="shared" si="3"/>
        <v>17</v>
      </c>
      <c r="N4924" s="10">
        <f t="shared" si="4"/>
        <v>2</v>
      </c>
      <c r="O4924" s="10" t="str">
        <f t="array" ref="O4924">IFERROR(XLOOKUP(G4924,'Tipo de Carga'!A:A,'Tipo de Carga'!C:C))</f>
        <v>Diesel</v>
      </c>
    </row>
    <row r="4925">
      <c r="A4925" s="16">
        <v>1765.0</v>
      </c>
      <c r="B4925" s="10" t="str">
        <f t="array" ref="B4925">IFERROR(XLOOKUP(A4925,'Asignacion Feb'!A:A,'Asignacion Feb'!C:C))</f>
        <v>Hisense</v>
      </c>
      <c r="C4925" s="10" t="str">
        <f t="array" ref="C4925">IFERROR(XLOOKUP(A4925,'Asignacion Feb'!A:A,'Asignacion Feb'!B:B))</f>
        <v>EC-02</v>
      </c>
      <c r="D4925" s="28">
        <v>45705.0</v>
      </c>
      <c r="E4925" s="16" t="s">
        <v>107</v>
      </c>
      <c r="F4925" s="10" t="str">
        <f t="array" ref="F4925">IFERROR(XLOOKUP(E4925,Operadores!A:A,Operadores!B:B))</f>
        <v>MIREDM</v>
      </c>
      <c r="G4925" s="16" t="s">
        <v>17</v>
      </c>
      <c r="H4925" s="13">
        <v>19.7979899999999</v>
      </c>
      <c r="I4925" s="18">
        <v>186.0</v>
      </c>
      <c r="J4925" s="15">
        <f t="shared" si="5"/>
        <v>3682.42614</v>
      </c>
      <c r="K4925" s="10" t="str">
        <f t="array" ref="K4925">IFERROR(XLOOKUP(G4925,'Tipo de Carga'!A:A,'Tipo de Carga'!B:B))</f>
        <v>Autoabasto</v>
      </c>
      <c r="L4925" s="10">
        <f t="shared" si="2"/>
        <v>8</v>
      </c>
      <c r="M4925" s="10">
        <f t="shared" si="3"/>
        <v>17</v>
      </c>
      <c r="N4925" s="10">
        <f t="shared" si="4"/>
        <v>2</v>
      </c>
      <c r="O4925" s="10" t="str">
        <f t="array" ref="O4925">IFERROR(XLOOKUP(G4925,'Tipo de Carga'!A:A,'Tipo de Carga'!C:C))</f>
        <v>Diesel</v>
      </c>
    </row>
    <row r="4926">
      <c r="A4926" s="16">
        <v>2085.0</v>
      </c>
      <c r="B4926" s="10" t="str">
        <f t="array" ref="B4926">IFERROR(XLOOKUP(A4926,'Asignacion Feb'!A:A,'Asignacion Feb'!C:C))</f>
        <v>PISA Gdl</v>
      </c>
      <c r="C4926" s="10" t="str">
        <f t="array" ref="C4926">IFERROR(XLOOKUP(A4926,'Asignacion Feb'!A:A,'Asignacion Feb'!B:B))</f>
        <v>EC-06</v>
      </c>
      <c r="D4926" s="28">
        <v>45705.0</v>
      </c>
      <c r="E4926" s="16" t="s">
        <v>416</v>
      </c>
      <c r="F4926" s="10" t="str">
        <f t="array" ref="F4926">IFERROR(XLOOKUP(E4926,Operadores!A:A,Operadores!B:B))</f>
        <v>MARLUI02</v>
      </c>
      <c r="G4926" s="16" t="s">
        <v>17</v>
      </c>
      <c r="H4926" s="13">
        <v>19.7979899999999</v>
      </c>
      <c r="I4926" s="18">
        <v>464.0</v>
      </c>
      <c r="J4926" s="15">
        <f t="shared" si="5"/>
        <v>9186.26736</v>
      </c>
      <c r="K4926" s="10" t="str">
        <f t="array" ref="K4926">IFERROR(XLOOKUP(G4926,'Tipo de Carga'!A:A,'Tipo de Carga'!B:B))</f>
        <v>Autoabasto</v>
      </c>
      <c r="L4926" s="10">
        <f t="shared" si="2"/>
        <v>8</v>
      </c>
      <c r="M4926" s="10">
        <f t="shared" si="3"/>
        <v>17</v>
      </c>
      <c r="N4926" s="10">
        <f t="shared" si="4"/>
        <v>2</v>
      </c>
      <c r="O4926" s="10" t="str">
        <f t="array" ref="O4926">IFERROR(XLOOKUP(G4926,'Tipo de Carga'!A:A,'Tipo de Carga'!C:C))</f>
        <v>Diesel</v>
      </c>
    </row>
    <row r="4927">
      <c r="A4927" s="16">
        <v>2003.0</v>
      </c>
      <c r="B4927" s="10" t="str">
        <f t="array" ref="B4927">IFERROR(XLOOKUP(A4927,'Asignacion Feb'!A:A,'Asignacion Feb'!C:C))</f>
        <v>MeLi Dedicado TD</v>
      </c>
      <c r="C4927" s="10" t="str">
        <f t="array" ref="C4927">IFERROR(XLOOKUP(A4927,'Asignacion Feb'!A:A,'Asignacion Feb'!B:B))</f>
        <v>EC-05</v>
      </c>
      <c r="D4927" s="28">
        <v>45705.0</v>
      </c>
      <c r="E4927" s="16" t="s">
        <v>59</v>
      </c>
      <c r="F4927" s="10" t="str">
        <f t="array" ref="F4927">IFERROR(XLOOKUP(E4927,Operadores!A:A,Operadores!B:B))</f>
        <v>ESCJOR</v>
      </c>
      <c r="G4927" s="16" t="s">
        <v>17</v>
      </c>
      <c r="H4927" s="13">
        <v>19.7979899999999</v>
      </c>
      <c r="I4927" s="18">
        <v>453.0</v>
      </c>
      <c r="J4927" s="15">
        <f t="shared" si="5"/>
        <v>8968.48947</v>
      </c>
      <c r="K4927" s="10" t="str">
        <f t="array" ref="K4927">IFERROR(XLOOKUP(G4927,'Tipo de Carga'!A:A,'Tipo de Carga'!B:B))</f>
        <v>Autoabasto</v>
      </c>
      <c r="L4927" s="10">
        <f t="shared" si="2"/>
        <v>8</v>
      </c>
      <c r="M4927" s="10">
        <f t="shared" si="3"/>
        <v>17</v>
      </c>
      <c r="N4927" s="10">
        <f t="shared" si="4"/>
        <v>2</v>
      </c>
      <c r="O4927" s="10" t="str">
        <f t="array" ref="O4927">IFERROR(XLOOKUP(G4927,'Tipo de Carga'!A:A,'Tipo de Carga'!C:C))</f>
        <v>Diesel</v>
      </c>
    </row>
    <row r="4928">
      <c r="A4928" s="16">
        <v>1959.0</v>
      </c>
      <c r="B4928" s="10" t="str">
        <f t="array" ref="B4928">IFERROR(XLOOKUP(A4928,'Asignacion Feb'!A:A,'Asignacion Feb'!C:C))</f>
        <v>Full Liver</v>
      </c>
      <c r="C4928" s="10" t="str">
        <f t="array" ref="C4928">IFERROR(XLOOKUP(A4928,'Asignacion Feb'!A:A,'Asignacion Feb'!B:B))</f>
        <v>EC-01</v>
      </c>
      <c r="D4928" s="28">
        <v>45705.0</v>
      </c>
      <c r="E4928" s="16" t="s">
        <v>99</v>
      </c>
      <c r="F4928" s="10" t="str">
        <f t="array" ref="F4928">IFERROR(XLOOKUP(E4928,Operadores!A:A,Operadores!B:B))</f>
        <v>JARDAN</v>
      </c>
      <c r="G4928" s="16" t="s">
        <v>17</v>
      </c>
      <c r="H4928" s="13">
        <v>19.7979899999999</v>
      </c>
      <c r="I4928" s="18">
        <v>690.0</v>
      </c>
      <c r="J4928" s="15">
        <f t="shared" si="5"/>
        <v>13660.6131</v>
      </c>
      <c r="K4928" s="10" t="str">
        <f t="array" ref="K4928">IFERROR(XLOOKUP(G4928,'Tipo de Carga'!A:A,'Tipo de Carga'!B:B))</f>
        <v>Autoabasto</v>
      </c>
      <c r="L4928" s="10">
        <f t="shared" si="2"/>
        <v>8</v>
      </c>
      <c r="M4928" s="10">
        <f t="shared" si="3"/>
        <v>17</v>
      </c>
      <c r="N4928" s="10">
        <f t="shared" si="4"/>
        <v>2</v>
      </c>
      <c r="O4928" s="10" t="str">
        <f t="array" ref="O4928">IFERROR(XLOOKUP(G4928,'Tipo de Carga'!A:A,'Tipo de Carga'!C:C))</f>
        <v>Diesel</v>
      </c>
    </row>
    <row r="4929">
      <c r="A4929" s="16">
        <v>2010.0</v>
      </c>
      <c r="B4929" s="10" t="str">
        <f t="array" ref="B4929">IFERROR(XLOOKUP(A4929,'Asignacion Feb'!A:A,'Asignacion Feb'!C:C))</f>
        <v>MeLi asignado SD</v>
      </c>
      <c r="C4929" s="10" t="str">
        <f t="array" ref="C4929">IFERROR(XLOOKUP(A4929,'Asignacion Feb'!A:A,'Asignacion Feb'!B:B))</f>
        <v>EC-05</v>
      </c>
      <c r="D4929" s="28">
        <v>45705.0</v>
      </c>
      <c r="E4929" s="16" t="s">
        <v>175</v>
      </c>
      <c r="F4929" s="10" t="str">
        <f t="array" ref="F4929">IFERROR(XLOOKUP(E4929,Operadores!A:A,Operadores!B:B))</f>
        <v>CHAJE</v>
      </c>
      <c r="G4929" s="16" t="s">
        <v>17</v>
      </c>
      <c r="H4929" s="13">
        <v>19.7979899999999</v>
      </c>
      <c r="I4929" s="18">
        <v>290.0</v>
      </c>
      <c r="J4929" s="15">
        <f t="shared" si="5"/>
        <v>5741.4171</v>
      </c>
      <c r="K4929" s="10" t="str">
        <f t="array" ref="K4929">IFERROR(XLOOKUP(G4929,'Tipo de Carga'!A:A,'Tipo de Carga'!B:B))</f>
        <v>Autoabasto</v>
      </c>
      <c r="L4929" s="10">
        <f t="shared" si="2"/>
        <v>8</v>
      </c>
      <c r="M4929" s="10">
        <f t="shared" si="3"/>
        <v>17</v>
      </c>
      <c r="N4929" s="10">
        <f t="shared" si="4"/>
        <v>2</v>
      </c>
      <c r="O4929" s="10" t="str">
        <f t="array" ref="O4929">IFERROR(XLOOKUP(G4929,'Tipo de Carga'!A:A,'Tipo de Carga'!C:C))</f>
        <v>Diesel</v>
      </c>
    </row>
    <row r="4930">
      <c r="A4930" s="16">
        <v>2035.0</v>
      </c>
      <c r="B4930" s="10" t="str">
        <f t="array" ref="B4930">IFERROR(XLOOKUP(A4930,'Asignacion Feb'!A:A,'Asignacion Feb'!C:C))</f>
        <v>Liverpool Local</v>
      </c>
      <c r="C4930" s="10" t="str">
        <f t="array" ref="C4930">IFERROR(XLOOKUP(A4930,'Asignacion Feb'!A:A,'Asignacion Feb'!B:B))</f>
        <v>EC-01</v>
      </c>
      <c r="D4930" s="28">
        <v>45705.0</v>
      </c>
      <c r="E4930" s="16" t="s">
        <v>141</v>
      </c>
      <c r="F4930" s="10" t="str">
        <f t="array" ref="F4930">IFERROR(XLOOKUP(E4930,Operadores!A:A,Operadores!B:B))</f>
        <v>VELJOR</v>
      </c>
      <c r="G4930" s="16" t="s">
        <v>17</v>
      </c>
      <c r="H4930" s="13">
        <v>19.7979899999999</v>
      </c>
      <c r="I4930" s="18">
        <v>151.0</v>
      </c>
      <c r="J4930" s="15">
        <f t="shared" si="5"/>
        <v>2989.49649</v>
      </c>
      <c r="K4930" s="10" t="str">
        <f t="array" ref="K4930">IFERROR(XLOOKUP(G4930,'Tipo de Carga'!A:A,'Tipo de Carga'!B:B))</f>
        <v>Autoabasto</v>
      </c>
      <c r="L4930" s="10">
        <f t="shared" si="2"/>
        <v>8</v>
      </c>
      <c r="M4930" s="10">
        <f t="shared" si="3"/>
        <v>17</v>
      </c>
      <c r="N4930" s="10">
        <f t="shared" si="4"/>
        <v>2</v>
      </c>
      <c r="O4930" s="10" t="str">
        <f t="array" ref="O4930">IFERROR(XLOOKUP(G4930,'Tipo de Carga'!A:A,'Tipo de Carga'!C:C))</f>
        <v>Diesel</v>
      </c>
    </row>
    <row r="4931">
      <c r="A4931" s="16">
        <v>1901.0</v>
      </c>
      <c r="B4931" s="10" t="str">
        <f t="array" ref="B4931">IFERROR(XLOOKUP(A4931,'Asignacion Feb'!A:A,'Asignacion Feb'!C:C))</f>
        <v>Pipas</v>
      </c>
      <c r="C4931" s="10" t="str">
        <f t="array" ref="C4931">IFERROR(XLOOKUP(A4931,'Asignacion Feb'!A:A,'Asignacion Feb'!B:B))</f>
        <v>EC-02</v>
      </c>
      <c r="D4931" s="28">
        <v>45705.0</v>
      </c>
      <c r="E4931" s="16" t="s">
        <v>343</v>
      </c>
      <c r="F4931" s="10" t="str">
        <f t="array" ref="F4931">IFERROR(XLOOKUP(E4931,Operadores!A:A,Operadores!B:B))</f>
        <v>APODA</v>
      </c>
      <c r="G4931" s="16" t="s">
        <v>17</v>
      </c>
      <c r="H4931" s="13">
        <v>19.7979899999999</v>
      </c>
      <c r="I4931" s="18">
        <v>982.0</v>
      </c>
      <c r="J4931" s="15">
        <f t="shared" si="5"/>
        <v>19441.62618</v>
      </c>
      <c r="K4931" s="10" t="str">
        <f t="array" ref="K4931">IFERROR(XLOOKUP(G4931,'Tipo de Carga'!A:A,'Tipo de Carga'!B:B))</f>
        <v>Autoabasto</v>
      </c>
      <c r="L4931" s="10">
        <f t="shared" si="2"/>
        <v>8</v>
      </c>
      <c r="M4931" s="10">
        <f t="shared" si="3"/>
        <v>17</v>
      </c>
      <c r="N4931" s="10">
        <f t="shared" si="4"/>
        <v>2</v>
      </c>
      <c r="O4931" s="10" t="str">
        <f t="array" ref="O4931">IFERROR(XLOOKUP(G4931,'Tipo de Carga'!A:A,'Tipo de Carga'!C:C))</f>
        <v>Diesel</v>
      </c>
    </row>
    <row r="4932">
      <c r="A4932" s="16">
        <v>2043.0</v>
      </c>
      <c r="B4932" s="10" t="str">
        <f t="array" ref="B4932">IFERROR(XLOOKUP(A4932,'Asignacion Feb'!A:A,'Asignacion Feb'!C:C))</f>
        <v>Liverpool Local</v>
      </c>
      <c r="C4932" s="10" t="str">
        <f t="array" ref="C4932">IFERROR(XLOOKUP(A4932,'Asignacion Feb'!A:A,'Asignacion Feb'!B:B))</f>
        <v>EC-01</v>
      </c>
      <c r="D4932" s="28">
        <v>45705.0</v>
      </c>
      <c r="E4932" s="16" t="s">
        <v>69</v>
      </c>
      <c r="F4932" s="10" t="str">
        <f t="array" ref="F4932">IFERROR(XLOOKUP(E4932,Operadores!A:A,Operadores!B:B))</f>
        <v>GONAL01</v>
      </c>
      <c r="G4932" s="16" t="s">
        <v>17</v>
      </c>
      <c r="H4932" s="13">
        <v>19.7979899999999</v>
      </c>
      <c r="I4932" s="18">
        <v>125.0</v>
      </c>
      <c r="J4932" s="15">
        <f t="shared" si="5"/>
        <v>2474.74875</v>
      </c>
      <c r="K4932" s="10" t="str">
        <f t="array" ref="K4932">IFERROR(XLOOKUP(G4932,'Tipo de Carga'!A:A,'Tipo de Carga'!B:B))</f>
        <v>Autoabasto</v>
      </c>
      <c r="L4932" s="10">
        <f t="shared" si="2"/>
        <v>8</v>
      </c>
      <c r="M4932" s="10">
        <f t="shared" si="3"/>
        <v>17</v>
      </c>
      <c r="N4932" s="10">
        <f t="shared" si="4"/>
        <v>2</v>
      </c>
      <c r="O4932" s="10" t="str">
        <f t="array" ref="O4932">IFERROR(XLOOKUP(G4932,'Tipo de Carga'!A:A,'Tipo de Carga'!C:C))</f>
        <v>Diesel</v>
      </c>
    </row>
    <row r="4933">
      <c r="A4933" s="16">
        <v>2023.0</v>
      </c>
      <c r="B4933" s="10" t="str">
        <f t="array" ref="B4933">IFERROR(XLOOKUP(A4933,'Asignacion Feb'!A:A,'Asignacion Feb'!C:C))</f>
        <v>MeLi Asignado TD</v>
      </c>
      <c r="C4933" s="10" t="str">
        <f t="array" ref="C4933">IFERROR(XLOOKUP(A4933,'Asignacion Feb'!A:A,'Asignacion Feb'!B:B))</f>
        <v>EC-05</v>
      </c>
      <c r="D4933" s="28">
        <v>45705.0</v>
      </c>
      <c r="E4933" s="16" t="s">
        <v>126</v>
      </c>
      <c r="F4933" s="10" t="str">
        <f t="array" ref="F4933">IFERROR(XLOOKUP(E4933,Operadores!A:A,Operadores!B:B))</f>
        <v>ESCSAU</v>
      </c>
      <c r="G4933" s="16" t="s">
        <v>17</v>
      </c>
      <c r="H4933" s="13">
        <v>19.7979899999999</v>
      </c>
      <c r="I4933" s="18">
        <v>603.0</v>
      </c>
      <c r="J4933" s="15">
        <f t="shared" si="5"/>
        <v>11938.18797</v>
      </c>
      <c r="K4933" s="10" t="str">
        <f t="array" ref="K4933">IFERROR(XLOOKUP(G4933,'Tipo de Carga'!A:A,'Tipo de Carga'!B:B))</f>
        <v>Autoabasto</v>
      </c>
      <c r="L4933" s="10">
        <f t="shared" si="2"/>
        <v>8</v>
      </c>
      <c r="M4933" s="10">
        <f t="shared" si="3"/>
        <v>17</v>
      </c>
      <c r="N4933" s="10">
        <f t="shared" si="4"/>
        <v>2</v>
      </c>
      <c r="O4933" s="10" t="str">
        <f t="array" ref="O4933">IFERROR(XLOOKUP(G4933,'Tipo de Carga'!A:A,'Tipo de Carga'!C:C))</f>
        <v>Diesel</v>
      </c>
    </row>
    <row r="4934">
      <c r="A4934" s="16">
        <v>1987.0</v>
      </c>
      <c r="B4934" s="10" t="str">
        <f t="array" ref="B4934">IFERROR(XLOOKUP(A4934,'Asignacion Feb'!A:A,'Asignacion Feb'!C:C))</f>
        <v>MeLi asignado SD</v>
      </c>
      <c r="C4934" s="10" t="str">
        <f t="array" ref="C4934">IFERROR(XLOOKUP(A4934,'Asignacion Feb'!A:A,'Asignacion Feb'!B:B))</f>
        <v>EC-05</v>
      </c>
      <c r="D4934" s="28">
        <v>45705.0</v>
      </c>
      <c r="E4934" s="16" t="s">
        <v>245</v>
      </c>
      <c r="F4934" s="10" t="str">
        <f t="array" ref="F4934">IFERROR(XLOOKUP(E4934,Operadores!A:A,Operadores!B:B))</f>
        <v>SORJUL</v>
      </c>
      <c r="G4934" s="16" t="s">
        <v>17</v>
      </c>
      <c r="H4934" s="13">
        <v>19.7979899999999</v>
      </c>
      <c r="I4934" s="18">
        <v>605.0</v>
      </c>
      <c r="J4934" s="15">
        <f t="shared" si="5"/>
        <v>11977.78395</v>
      </c>
      <c r="K4934" s="10" t="str">
        <f t="array" ref="K4934">IFERROR(XLOOKUP(G4934,'Tipo de Carga'!A:A,'Tipo de Carga'!B:B))</f>
        <v>Autoabasto</v>
      </c>
      <c r="L4934" s="10">
        <f t="shared" si="2"/>
        <v>8</v>
      </c>
      <c r="M4934" s="10">
        <f t="shared" si="3"/>
        <v>17</v>
      </c>
      <c r="N4934" s="10">
        <f t="shared" si="4"/>
        <v>2</v>
      </c>
      <c r="O4934" s="10" t="str">
        <f t="array" ref="O4934">IFERROR(XLOOKUP(G4934,'Tipo de Carga'!A:A,'Tipo de Carga'!C:C))</f>
        <v>Diesel</v>
      </c>
    </row>
    <row r="4935">
      <c r="A4935" s="16">
        <v>1903.0</v>
      </c>
      <c r="B4935" s="10" t="str">
        <f t="array" ref="B4935">IFERROR(XLOOKUP(A4935,'Asignacion Feb'!A:A,'Asignacion Feb'!C:C))</f>
        <v>Sayer Vuelteros</v>
      </c>
      <c r="C4935" s="10" t="str">
        <f t="array" ref="C4935">IFERROR(XLOOKUP(A4935,'Asignacion Feb'!A:A,'Asignacion Feb'!B:B))</f>
        <v>EC-04</v>
      </c>
      <c r="D4935" s="28">
        <v>45705.0</v>
      </c>
      <c r="E4935" s="16" t="s">
        <v>273</v>
      </c>
      <c r="F4935" s="10" t="str">
        <f t="array" ref="F4935">IFERROR(XLOOKUP(E4935,Operadores!A:A,Operadores!B:B))</f>
        <v>HEREM</v>
      </c>
      <c r="G4935" s="16" t="s">
        <v>77</v>
      </c>
      <c r="H4935" s="13">
        <v>19.63419</v>
      </c>
      <c r="I4935" s="18">
        <v>765.0</v>
      </c>
      <c r="J4935" s="15">
        <f t="shared" si="5"/>
        <v>15020.15535</v>
      </c>
      <c r="K4935" s="10" t="str">
        <f t="array" ref="K4935">IFERROR(XLOOKUP(G4935,'Tipo de Carga'!A:A,'Tipo de Carga'!B:B))</f>
        <v>Autoabasto</v>
      </c>
      <c r="L4935" s="10">
        <f t="shared" si="2"/>
        <v>8</v>
      </c>
      <c r="M4935" s="10">
        <f t="shared" si="3"/>
        <v>17</v>
      </c>
      <c r="N4935" s="10">
        <f t="shared" si="4"/>
        <v>2</v>
      </c>
      <c r="O4935" s="10" t="str">
        <f t="array" ref="O4935">IFERROR(XLOOKUP(G4935,'Tipo de Carga'!A:A,'Tipo de Carga'!C:C))</f>
        <v>Diesel</v>
      </c>
    </row>
    <row r="4936">
      <c r="A4936" s="16">
        <v>1872.0</v>
      </c>
      <c r="B4936" s="10" t="str">
        <f t="array" ref="B4936">IFERROR(XLOOKUP(A4936,'Asignacion Feb'!A:A,'Asignacion Feb'!C:C))</f>
        <v>Circuitos</v>
      </c>
      <c r="C4936" s="10" t="str">
        <f t="array" ref="C4936">IFERROR(XLOOKUP(A4936,'Asignacion Feb'!A:A,'Asignacion Feb'!B:B))</f>
        <v>EC-03</v>
      </c>
      <c r="D4936" s="28">
        <v>45705.0</v>
      </c>
      <c r="E4936" s="16" t="s">
        <v>118</v>
      </c>
      <c r="F4936" s="10" t="str">
        <f t="array" ref="F4936">IFERROR(XLOOKUP(E4936,Operadores!A:A,Operadores!B:B))</f>
        <v>BUSJUA</v>
      </c>
      <c r="G4936" s="16" t="s">
        <v>77</v>
      </c>
      <c r="H4936" s="13">
        <v>19.63419</v>
      </c>
      <c r="I4936" s="18">
        <v>508.0</v>
      </c>
      <c r="J4936" s="15">
        <f t="shared" si="5"/>
        <v>9974.16852</v>
      </c>
      <c r="K4936" s="10" t="str">
        <f t="array" ref="K4936">IFERROR(XLOOKUP(G4936,'Tipo de Carga'!A:A,'Tipo de Carga'!B:B))</f>
        <v>Autoabasto</v>
      </c>
      <c r="L4936" s="10">
        <f t="shared" si="2"/>
        <v>8</v>
      </c>
      <c r="M4936" s="10">
        <f t="shared" si="3"/>
        <v>17</v>
      </c>
      <c r="N4936" s="10">
        <f t="shared" si="4"/>
        <v>2</v>
      </c>
      <c r="O4936" s="10" t="str">
        <f t="array" ref="O4936">IFERROR(XLOOKUP(G4936,'Tipo de Carga'!A:A,'Tipo de Carga'!C:C))</f>
        <v>Diesel</v>
      </c>
    </row>
    <row r="4937">
      <c r="A4937" s="16">
        <v>1969.0</v>
      </c>
      <c r="B4937" s="10" t="str">
        <f t="array" ref="B4937">IFERROR(XLOOKUP(A4937,'Asignacion Feb'!A:A,'Asignacion Feb'!C:C))</f>
        <v>Sayer Vuelteros</v>
      </c>
      <c r="C4937" s="10" t="str">
        <f t="array" ref="C4937">IFERROR(XLOOKUP(A4937,'Asignacion Feb'!A:A,'Asignacion Feb'!B:B))</f>
        <v>EC-04</v>
      </c>
      <c r="D4937" s="28">
        <v>45705.0</v>
      </c>
      <c r="E4937" s="16" t="s">
        <v>80</v>
      </c>
      <c r="F4937" s="10" t="str">
        <f t="array" ref="F4937">IFERROR(XLOOKUP(E4937,Operadores!A:A,Operadores!B:B))</f>
        <v>FIGMAR</v>
      </c>
      <c r="G4937" s="16" t="s">
        <v>77</v>
      </c>
      <c r="H4937" s="13">
        <v>19.63419</v>
      </c>
      <c r="I4937" s="18">
        <v>900.0</v>
      </c>
      <c r="J4937" s="15">
        <f t="shared" si="5"/>
        <v>17670.771</v>
      </c>
      <c r="K4937" s="10" t="str">
        <f t="array" ref="K4937">IFERROR(XLOOKUP(G4937,'Tipo de Carga'!A:A,'Tipo de Carga'!B:B))</f>
        <v>Autoabasto</v>
      </c>
      <c r="L4937" s="10">
        <f t="shared" si="2"/>
        <v>8</v>
      </c>
      <c r="M4937" s="10">
        <f t="shared" si="3"/>
        <v>17</v>
      </c>
      <c r="N4937" s="10">
        <f t="shared" si="4"/>
        <v>2</v>
      </c>
      <c r="O4937" s="10" t="str">
        <f t="array" ref="O4937">IFERROR(XLOOKUP(G4937,'Tipo de Carga'!A:A,'Tipo de Carga'!C:C))</f>
        <v>Diesel</v>
      </c>
    </row>
    <row r="4938">
      <c r="A4938" s="16">
        <v>1799.0</v>
      </c>
      <c r="B4938" s="10" t="str">
        <f t="array" ref="B4938">IFERROR(XLOOKUP(A4938,'Asignacion Feb'!A:A,'Asignacion Feb'!C:C))</f>
        <v>Out</v>
      </c>
      <c r="C4938" s="10" t="str">
        <f t="array" ref="C4938">IFERROR(XLOOKUP(A4938,'Asignacion Feb'!A:A,'Asignacion Feb'!B:B))</f>
        <v>AF</v>
      </c>
      <c r="D4938" s="28">
        <v>45705.0</v>
      </c>
      <c r="E4938" s="16" t="s">
        <v>209</v>
      </c>
      <c r="F4938" s="10" t="str">
        <f t="array" ref="F4938">IFERROR(XLOOKUP(E4938,Operadores!A:A,Operadores!B:B))</f>
        <v>FERFRA</v>
      </c>
      <c r="G4938" s="16" t="s">
        <v>77</v>
      </c>
      <c r="H4938" s="13">
        <v>19.63419</v>
      </c>
      <c r="I4938" s="18">
        <v>61.0</v>
      </c>
      <c r="J4938" s="15">
        <f t="shared" si="5"/>
        <v>1197.68559</v>
      </c>
      <c r="K4938" s="10" t="str">
        <f t="array" ref="K4938">IFERROR(XLOOKUP(G4938,'Tipo de Carga'!A:A,'Tipo de Carga'!B:B))</f>
        <v>Autoabasto</v>
      </c>
      <c r="L4938" s="10">
        <f t="shared" si="2"/>
        <v>8</v>
      </c>
      <c r="M4938" s="10">
        <f t="shared" si="3"/>
        <v>17</v>
      </c>
      <c r="N4938" s="10">
        <f t="shared" si="4"/>
        <v>2</v>
      </c>
      <c r="O4938" s="10" t="str">
        <f t="array" ref="O4938">IFERROR(XLOOKUP(G4938,'Tipo de Carga'!A:A,'Tipo de Carga'!C:C))</f>
        <v>Diesel</v>
      </c>
    </row>
    <row r="4939">
      <c r="A4939" s="16">
        <v>1846.0</v>
      </c>
      <c r="B4939" s="10" t="str">
        <f t="array" ref="B4939">IFERROR(XLOOKUP(A4939,'Asignacion Feb'!A:A,'Asignacion Feb'!C:C))</f>
        <v>Sayer Sencillo</v>
      </c>
      <c r="C4939" s="10" t="str">
        <f t="array" ref="C4939">IFERROR(XLOOKUP(A4939,'Asignacion Feb'!A:A,'Asignacion Feb'!B:B))</f>
        <v>EC-04</v>
      </c>
      <c r="D4939" s="28">
        <v>45705.0</v>
      </c>
      <c r="E4939" s="16" t="s">
        <v>279</v>
      </c>
      <c r="F4939" s="10" t="str">
        <f t="array" ref="F4939">IFERROR(XLOOKUP(E4939,Operadores!A:A,Operadores!B:B))</f>
        <v>ARBJO</v>
      </c>
      <c r="G4939" s="16" t="s">
        <v>77</v>
      </c>
      <c r="H4939" s="13">
        <v>19.63419</v>
      </c>
      <c r="I4939" s="18">
        <v>225.0</v>
      </c>
      <c r="J4939" s="15">
        <f t="shared" si="5"/>
        <v>4417.69275</v>
      </c>
      <c r="K4939" s="10" t="str">
        <f t="array" ref="K4939">IFERROR(XLOOKUP(G4939,'Tipo de Carga'!A:A,'Tipo de Carga'!B:B))</f>
        <v>Autoabasto</v>
      </c>
      <c r="L4939" s="10">
        <f t="shared" si="2"/>
        <v>8</v>
      </c>
      <c r="M4939" s="10">
        <f t="shared" si="3"/>
        <v>17</v>
      </c>
      <c r="N4939" s="10">
        <f t="shared" si="4"/>
        <v>2</v>
      </c>
      <c r="O4939" s="10" t="str">
        <f t="array" ref="O4939">IFERROR(XLOOKUP(G4939,'Tipo de Carga'!A:A,'Tipo de Carga'!C:C))</f>
        <v>Diesel</v>
      </c>
    </row>
    <row r="4940">
      <c r="A4940" s="16">
        <v>1822.0</v>
      </c>
      <c r="B4940" s="10" t="str">
        <f t="array" ref="B4940">IFERROR(XLOOKUP(A4940,'Asignacion Feb'!A:A,'Asignacion Feb'!C:C))</f>
        <v>Sayer Vuelteros</v>
      </c>
      <c r="C4940" s="10" t="str">
        <f t="array" ref="C4940">IFERROR(XLOOKUP(A4940,'Asignacion Feb'!A:A,'Asignacion Feb'!B:B))</f>
        <v>EC-04</v>
      </c>
      <c r="D4940" s="28">
        <v>45705.0</v>
      </c>
      <c r="E4940" s="16" t="s">
        <v>399</v>
      </c>
      <c r="F4940" s="10" t="str">
        <f t="array" ref="F4940">IFERROR(XLOOKUP(E4940,Operadores!A:A,Operadores!B:B))</f>
        <v>OLVJES</v>
      </c>
      <c r="G4940" s="16" t="s">
        <v>77</v>
      </c>
      <c r="H4940" s="13">
        <v>19.63419</v>
      </c>
      <c r="I4940" s="18">
        <v>210.0</v>
      </c>
      <c r="J4940" s="15">
        <f t="shared" si="5"/>
        <v>4123.1799</v>
      </c>
      <c r="K4940" s="10" t="str">
        <f t="array" ref="K4940">IFERROR(XLOOKUP(G4940,'Tipo de Carga'!A:A,'Tipo de Carga'!B:B))</f>
        <v>Autoabasto</v>
      </c>
      <c r="L4940" s="10">
        <f t="shared" si="2"/>
        <v>8</v>
      </c>
      <c r="M4940" s="10">
        <f t="shared" si="3"/>
        <v>17</v>
      </c>
      <c r="N4940" s="10">
        <f t="shared" si="4"/>
        <v>2</v>
      </c>
      <c r="O4940" s="10" t="str">
        <f t="array" ref="O4940">IFERROR(XLOOKUP(G4940,'Tipo de Carga'!A:A,'Tipo de Carga'!C:C))</f>
        <v>Diesel</v>
      </c>
    </row>
    <row r="4941">
      <c r="A4941" s="16">
        <v>1835.0</v>
      </c>
      <c r="B4941" s="10" t="str">
        <f t="array" ref="B4941">IFERROR(XLOOKUP(A4941,'Asignacion Feb'!A:A,'Asignacion Feb'!C:C))</f>
        <v>Sayer Full</v>
      </c>
      <c r="C4941" s="10" t="str">
        <f t="array" ref="C4941">IFERROR(XLOOKUP(A4941,'Asignacion Feb'!A:A,'Asignacion Feb'!B:B))</f>
        <v>EC-04</v>
      </c>
      <c r="D4941" s="28">
        <v>45705.0</v>
      </c>
      <c r="E4941" s="16" t="s">
        <v>209</v>
      </c>
      <c r="F4941" s="10" t="str">
        <f t="array" ref="F4941">IFERROR(XLOOKUP(E4941,Operadores!A:A,Operadores!B:B))</f>
        <v>FERFRA</v>
      </c>
      <c r="G4941" s="16" t="s">
        <v>77</v>
      </c>
      <c r="H4941" s="13">
        <v>19.63419</v>
      </c>
      <c r="I4941" s="18">
        <v>335.0</v>
      </c>
      <c r="J4941" s="15">
        <f t="shared" si="5"/>
        <v>6577.45365</v>
      </c>
      <c r="K4941" s="10" t="str">
        <f t="array" ref="K4941">IFERROR(XLOOKUP(G4941,'Tipo de Carga'!A:A,'Tipo de Carga'!B:B))</f>
        <v>Autoabasto</v>
      </c>
      <c r="L4941" s="10">
        <f t="shared" si="2"/>
        <v>8</v>
      </c>
      <c r="M4941" s="10">
        <f t="shared" si="3"/>
        <v>17</v>
      </c>
      <c r="N4941" s="10">
        <f t="shared" si="4"/>
        <v>2</v>
      </c>
      <c r="O4941" s="10" t="str">
        <f t="array" ref="O4941">IFERROR(XLOOKUP(G4941,'Tipo de Carga'!A:A,'Tipo de Carga'!C:C))</f>
        <v>Diesel</v>
      </c>
    </row>
    <row r="4942">
      <c r="A4942" s="16">
        <v>1785.0</v>
      </c>
      <c r="B4942" s="10" t="str">
        <f t="array" ref="B4942">IFERROR(XLOOKUP(A4942,'Asignacion Feb'!A:A,'Asignacion Feb'!C:C))</f>
        <v>Circuitos</v>
      </c>
      <c r="C4942" s="10" t="str">
        <f t="array" ref="C4942">IFERROR(XLOOKUP(A4942,'Asignacion Feb'!A:A,'Asignacion Feb'!B:B))</f>
        <v>EC-03</v>
      </c>
      <c r="D4942" s="28">
        <v>45705.0</v>
      </c>
      <c r="E4942" s="16" t="s">
        <v>159</v>
      </c>
      <c r="F4942" s="10" t="str">
        <f t="array" ref="F4942">IFERROR(XLOOKUP(E4942,Operadores!A:A,Operadores!B:B))</f>
        <v>HERJU01</v>
      </c>
      <c r="G4942" s="16" t="s">
        <v>77</v>
      </c>
      <c r="H4942" s="13">
        <v>19.63419</v>
      </c>
      <c r="I4942" s="18">
        <v>570.0</v>
      </c>
      <c r="J4942" s="15">
        <f t="shared" si="5"/>
        <v>11191.4883</v>
      </c>
      <c r="K4942" s="10" t="str">
        <f t="array" ref="K4942">IFERROR(XLOOKUP(G4942,'Tipo de Carga'!A:A,'Tipo de Carga'!B:B))</f>
        <v>Autoabasto</v>
      </c>
      <c r="L4942" s="10">
        <f t="shared" si="2"/>
        <v>8</v>
      </c>
      <c r="M4942" s="10">
        <f t="shared" si="3"/>
        <v>17</v>
      </c>
      <c r="N4942" s="10">
        <f t="shared" si="4"/>
        <v>2</v>
      </c>
      <c r="O4942" s="10" t="str">
        <f t="array" ref="O4942">IFERROR(XLOOKUP(G4942,'Tipo de Carga'!A:A,'Tipo de Carga'!C:C))</f>
        <v>Diesel</v>
      </c>
    </row>
    <row r="4943">
      <c r="A4943" s="16">
        <v>1810.0</v>
      </c>
      <c r="B4943" s="10" t="str">
        <f t="array" ref="B4943">IFERROR(XLOOKUP(A4943,'Asignacion Feb'!A:A,'Asignacion Feb'!C:C))</f>
        <v>Circuitos</v>
      </c>
      <c r="C4943" s="10" t="str">
        <f t="array" ref="C4943">IFERROR(XLOOKUP(A4943,'Asignacion Feb'!A:A,'Asignacion Feb'!B:B))</f>
        <v>EC-03</v>
      </c>
      <c r="D4943" s="28">
        <v>45705.0</v>
      </c>
      <c r="E4943" s="16" t="s">
        <v>279</v>
      </c>
      <c r="F4943" s="10" t="str">
        <f t="array" ref="F4943">IFERROR(XLOOKUP(E4943,Operadores!A:A,Operadores!B:B))</f>
        <v>ARBJO</v>
      </c>
      <c r="G4943" s="16" t="s">
        <v>77</v>
      </c>
      <c r="H4943" s="13">
        <v>19.63419</v>
      </c>
      <c r="I4943" s="18">
        <v>93.0</v>
      </c>
      <c r="J4943" s="15">
        <f t="shared" si="5"/>
        <v>1825.97967</v>
      </c>
      <c r="K4943" s="10" t="str">
        <f t="array" ref="K4943">IFERROR(XLOOKUP(G4943,'Tipo de Carga'!A:A,'Tipo de Carga'!B:B))</f>
        <v>Autoabasto</v>
      </c>
      <c r="L4943" s="10">
        <f t="shared" si="2"/>
        <v>8</v>
      </c>
      <c r="M4943" s="10">
        <f t="shared" si="3"/>
        <v>17</v>
      </c>
      <c r="N4943" s="10">
        <f t="shared" si="4"/>
        <v>2</v>
      </c>
      <c r="O4943" s="10" t="str">
        <f t="array" ref="O4943">IFERROR(XLOOKUP(G4943,'Tipo de Carga'!A:A,'Tipo de Carga'!C:C))</f>
        <v>Diesel</v>
      </c>
    </row>
    <row r="4944">
      <c r="A4944" s="16">
        <v>1967.0</v>
      </c>
      <c r="B4944" s="10" t="str">
        <f t="array" ref="B4944">IFERROR(XLOOKUP(A4944,'Asignacion Feb'!A:A,'Asignacion Feb'!C:C))</f>
        <v>Sayer Sencillo</v>
      </c>
      <c r="C4944" s="10" t="str">
        <f t="array" ref="C4944">IFERROR(XLOOKUP(A4944,'Asignacion Feb'!A:A,'Asignacion Feb'!B:B))</f>
        <v>EC-04</v>
      </c>
      <c r="D4944" s="28">
        <v>45705.0</v>
      </c>
      <c r="E4944" s="16" t="s">
        <v>315</v>
      </c>
      <c r="F4944" s="10" t="str">
        <f t="array" ref="F4944">IFERROR(XLOOKUP(E4944,Operadores!A:A,Operadores!B:B))</f>
        <v>BARMIGX</v>
      </c>
      <c r="G4944" s="16" t="s">
        <v>77</v>
      </c>
      <c r="H4944" s="13">
        <v>19.63419</v>
      </c>
      <c r="I4944" s="18">
        <v>625.0</v>
      </c>
      <c r="J4944" s="15">
        <f t="shared" si="5"/>
        <v>12271.36875</v>
      </c>
      <c r="K4944" s="10" t="str">
        <f t="array" ref="K4944">IFERROR(XLOOKUP(G4944,'Tipo de Carga'!A:A,'Tipo de Carga'!B:B))</f>
        <v>Autoabasto</v>
      </c>
      <c r="L4944" s="10">
        <f t="shared" si="2"/>
        <v>8</v>
      </c>
      <c r="M4944" s="10">
        <f t="shared" si="3"/>
        <v>17</v>
      </c>
      <c r="N4944" s="10">
        <f t="shared" si="4"/>
        <v>2</v>
      </c>
      <c r="O4944" s="10" t="str">
        <f t="array" ref="O4944">IFERROR(XLOOKUP(G4944,'Tipo de Carga'!A:A,'Tipo de Carga'!C:C))</f>
        <v>Diesel</v>
      </c>
    </row>
    <row r="4945">
      <c r="A4945" s="16">
        <v>309.0</v>
      </c>
      <c r="B4945" s="10" t="str">
        <f t="array" ref="B4945">IFERROR(XLOOKUP(A4945,'Asignacion Feb'!A:A,'Asignacion Feb'!C:C))</f>
        <v>Sayer Thorton</v>
      </c>
      <c r="C4945" s="10" t="str">
        <f t="array" ref="C4945">IFERROR(XLOOKUP(A4945,'Asignacion Feb'!A:A,'Asignacion Feb'!B:B))</f>
        <v>EC-04</v>
      </c>
      <c r="D4945" s="28">
        <v>45705.0</v>
      </c>
      <c r="E4945" s="16" t="s">
        <v>154</v>
      </c>
      <c r="F4945" s="10" t="str">
        <f t="array" ref="F4945">IFERROR(XLOOKUP(E4945,Operadores!A:A,Operadores!B:B))</f>
        <v>REVELI</v>
      </c>
      <c r="G4945" s="16" t="s">
        <v>77</v>
      </c>
      <c r="H4945" s="13">
        <v>19.63419</v>
      </c>
      <c r="I4945" s="18">
        <v>276.0</v>
      </c>
      <c r="J4945" s="15">
        <f t="shared" si="5"/>
        <v>5419.03644</v>
      </c>
      <c r="K4945" s="10" t="str">
        <f t="array" ref="K4945">IFERROR(XLOOKUP(G4945,'Tipo de Carga'!A:A,'Tipo de Carga'!B:B))</f>
        <v>Autoabasto</v>
      </c>
      <c r="L4945" s="10">
        <f t="shared" si="2"/>
        <v>8</v>
      </c>
      <c r="M4945" s="10">
        <f t="shared" si="3"/>
        <v>17</v>
      </c>
      <c r="N4945" s="10">
        <f t="shared" si="4"/>
        <v>2</v>
      </c>
      <c r="O4945" s="10" t="str">
        <f t="array" ref="O4945">IFERROR(XLOOKUP(G4945,'Tipo de Carga'!A:A,'Tipo de Carga'!C:C))</f>
        <v>Diesel</v>
      </c>
    </row>
    <row r="4946">
      <c r="A4946" s="16">
        <v>2083.0</v>
      </c>
      <c r="B4946" s="10" t="str">
        <f t="array" ref="B4946">IFERROR(XLOOKUP(A4946,'Asignacion Feb'!A:A,'Asignacion Feb'!C:C))</f>
        <v>Available EC-06</v>
      </c>
      <c r="C4946" s="10" t="str">
        <f t="array" ref="C4946">IFERROR(XLOOKUP(A4946,'Asignacion Feb'!A:A,'Asignacion Feb'!B:B))</f>
        <v>EC-06</v>
      </c>
      <c r="D4946" s="28">
        <v>45705.0</v>
      </c>
      <c r="E4946" s="16" t="s">
        <v>296</v>
      </c>
      <c r="F4946" s="10" t="str">
        <f t="array" ref="F4946">IFERROR(XLOOKUP(E4946,Operadores!A:A,Operadores!B:B))</f>
        <v>CCEO</v>
      </c>
      <c r="G4946" s="16" t="s">
        <v>77</v>
      </c>
      <c r="H4946" s="13">
        <v>19.63419</v>
      </c>
      <c r="I4946" s="18">
        <v>500.0</v>
      </c>
      <c r="J4946" s="15">
        <f t="shared" si="5"/>
        <v>9817.095</v>
      </c>
      <c r="K4946" s="10" t="str">
        <f t="array" ref="K4946">IFERROR(XLOOKUP(G4946,'Tipo de Carga'!A:A,'Tipo de Carga'!B:B))</f>
        <v>Autoabasto</v>
      </c>
      <c r="L4946" s="10">
        <f t="shared" si="2"/>
        <v>8</v>
      </c>
      <c r="M4946" s="10">
        <f t="shared" si="3"/>
        <v>17</v>
      </c>
      <c r="N4946" s="10">
        <f t="shared" si="4"/>
        <v>2</v>
      </c>
      <c r="O4946" s="10" t="str">
        <f t="array" ref="O4946">IFERROR(XLOOKUP(G4946,'Tipo de Carga'!A:A,'Tipo de Carga'!C:C))</f>
        <v>Diesel</v>
      </c>
    </row>
    <row r="4947">
      <c r="A4947" s="16">
        <v>1890.0</v>
      </c>
      <c r="B4947" s="10" t="str">
        <f t="array" ref="B4947">IFERROR(XLOOKUP(A4947,'Asignacion Feb'!A:A,'Asignacion Feb'!C:C))</f>
        <v>Circuitos</v>
      </c>
      <c r="C4947" s="10" t="str">
        <f t="array" ref="C4947">IFERROR(XLOOKUP(A4947,'Asignacion Feb'!A:A,'Asignacion Feb'!B:B))</f>
        <v>EC-03</v>
      </c>
      <c r="D4947" s="28">
        <v>45705.0</v>
      </c>
      <c r="E4947" s="16" t="s">
        <v>405</v>
      </c>
      <c r="F4947" s="10" t="str">
        <f t="array" ref="F4947">IFERROR(XLOOKUP(E4947,Operadores!A:A,Operadores!B:B))</f>
        <v>OSOCA01</v>
      </c>
      <c r="G4947" s="16" t="s">
        <v>77</v>
      </c>
      <c r="H4947" s="13">
        <v>19.63419</v>
      </c>
      <c r="I4947" s="18">
        <v>680.0</v>
      </c>
      <c r="J4947" s="15">
        <f t="shared" si="5"/>
        <v>13351.2492</v>
      </c>
      <c r="K4947" s="10" t="str">
        <f t="array" ref="K4947">IFERROR(XLOOKUP(G4947,'Tipo de Carga'!A:A,'Tipo de Carga'!B:B))</f>
        <v>Autoabasto</v>
      </c>
      <c r="L4947" s="10">
        <f t="shared" si="2"/>
        <v>8</v>
      </c>
      <c r="M4947" s="10">
        <f t="shared" si="3"/>
        <v>17</v>
      </c>
      <c r="N4947" s="10">
        <f t="shared" si="4"/>
        <v>2</v>
      </c>
      <c r="O4947" s="10" t="str">
        <f t="array" ref="O4947">IFERROR(XLOOKUP(G4947,'Tipo de Carga'!A:A,'Tipo de Carga'!C:C))</f>
        <v>Diesel</v>
      </c>
    </row>
    <row r="4948">
      <c r="A4948" s="16">
        <v>1877.0</v>
      </c>
      <c r="B4948" s="10" t="str">
        <f t="array" ref="B4948">IFERROR(XLOOKUP(A4948,'Asignacion Feb'!A:A,'Asignacion Feb'!C:C))</f>
        <v>Circuitos</v>
      </c>
      <c r="C4948" s="10" t="str">
        <f t="array" ref="C4948">IFERROR(XLOOKUP(A4948,'Asignacion Feb'!A:A,'Asignacion Feb'!B:B))</f>
        <v>EC-03</v>
      </c>
      <c r="D4948" s="28">
        <v>45705.0</v>
      </c>
      <c r="E4948" s="16" t="s">
        <v>211</v>
      </c>
      <c r="F4948" s="10" t="str">
        <f t="array" ref="F4948">IFERROR(XLOOKUP(E4948,Operadores!A:A,Operadores!B:B))</f>
        <v>GRERI</v>
      </c>
      <c r="G4948" s="16" t="s">
        <v>83</v>
      </c>
      <c r="H4948" s="13">
        <v>19.7204</v>
      </c>
      <c r="I4948" s="18">
        <v>556.0</v>
      </c>
      <c r="J4948" s="15">
        <f t="shared" si="5"/>
        <v>10964.5424</v>
      </c>
      <c r="K4948" s="10" t="str">
        <f t="array" ref="K4948">IFERROR(XLOOKUP(G4948,'Tipo de Carga'!A:A,'Tipo de Carga'!B:B))</f>
        <v>Autoabasto</v>
      </c>
      <c r="L4948" s="10">
        <f t="shared" si="2"/>
        <v>8</v>
      </c>
      <c r="M4948" s="10">
        <f t="shared" si="3"/>
        <v>17</v>
      </c>
      <c r="N4948" s="10">
        <f t="shared" si="4"/>
        <v>2</v>
      </c>
      <c r="O4948" s="10" t="str">
        <f t="array" ref="O4948">IFERROR(XLOOKUP(G4948,'Tipo de Carga'!A:A,'Tipo de Carga'!C:C))</f>
        <v>Diesel</v>
      </c>
    </row>
    <row r="4949">
      <c r="A4949" s="16">
        <v>2074.0</v>
      </c>
      <c r="B4949" s="10" t="str">
        <f t="array" ref="B4949">IFERROR(XLOOKUP(A4949,'Asignacion Feb'!A:A,'Asignacion Feb'!C:C))</f>
        <v>Available EC-06</v>
      </c>
      <c r="C4949" s="10" t="str">
        <f t="array" ref="C4949">IFERROR(XLOOKUP(A4949,'Asignacion Feb'!A:A,'Asignacion Feb'!B:B))</f>
        <v>EC-06</v>
      </c>
      <c r="D4949" s="28">
        <v>45705.0</v>
      </c>
      <c r="E4949" s="16" t="s">
        <v>157</v>
      </c>
      <c r="F4949" s="10" t="str">
        <f t="array" ref="F4949">IFERROR(XLOOKUP(E4949,Operadores!A:A,Operadores!B:B))</f>
        <v>FLOJOS02</v>
      </c>
      <c r="G4949" s="16" t="s">
        <v>83</v>
      </c>
      <c r="H4949" s="13">
        <v>19.7204</v>
      </c>
      <c r="I4949" s="18">
        <v>778.0</v>
      </c>
      <c r="J4949" s="15">
        <f t="shared" si="5"/>
        <v>15342.4712</v>
      </c>
      <c r="K4949" s="10" t="str">
        <f t="array" ref="K4949">IFERROR(XLOOKUP(G4949,'Tipo de Carga'!A:A,'Tipo de Carga'!B:B))</f>
        <v>Autoabasto</v>
      </c>
      <c r="L4949" s="10">
        <f t="shared" si="2"/>
        <v>8</v>
      </c>
      <c r="M4949" s="10">
        <f t="shared" si="3"/>
        <v>17</v>
      </c>
      <c r="N4949" s="10">
        <f t="shared" si="4"/>
        <v>2</v>
      </c>
      <c r="O4949" s="10" t="str">
        <f t="array" ref="O4949">IFERROR(XLOOKUP(G4949,'Tipo de Carga'!A:A,'Tipo de Carga'!C:C))</f>
        <v>Diesel</v>
      </c>
    </row>
    <row r="4950">
      <c r="A4950" s="16">
        <v>2059.0</v>
      </c>
      <c r="B4950" s="10" t="str">
        <f t="array" ref="B4950">IFERROR(XLOOKUP(A4950,'Asignacion Feb'!A:A,'Asignacion Feb'!C:C))</f>
        <v>PISA Gdl</v>
      </c>
      <c r="C4950" s="10" t="str">
        <f t="array" ref="C4950">IFERROR(XLOOKUP(A4950,'Asignacion Feb'!A:A,'Asignacion Feb'!B:B))</f>
        <v>EC-06</v>
      </c>
      <c r="D4950" s="28">
        <v>45705.0</v>
      </c>
      <c r="E4950" s="16" t="s">
        <v>278</v>
      </c>
      <c r="F4950" s="10" t="str">
        <f t="array" ref="F4950">IFERROR(XLOOKUP(E4950,Operadores!A:A,Operadores!B:B))</f>
        <v>BUEOSC</v>
      </c>
      <c r="G4950" s="16" t="s">
        <v>83</v>
      </c>
      <c r="H4950" s="13">
        <v>19.7204</v>
      </c>
      <c r="I4950" s="18">
        <v>455.0</v>
      </c>
      <c r="J4950" s="15">
        <f t="shared" si="5"/>
        <v>8972.782</v>
      </c>
      <c r="K4950" s="10" t="str">
        <f t="array" ref="K4950">IFERROR(XLOOKUP(G4950,'Tipo de Carga'!A:A,'Tipo de Carga'!B:B))</f>
        <v>Autoabasto</v>
      </c>
      <c r="L4950" s="10">
        <f t="shared" si="2"/>
        <v>8</v>
      </c>
      <c r="M4950" s="10">
        <f t="shared" si="3"/>
        <v>17</v>
      </c>
      <c r="N4950" s="10">
        <f t="shared" si="4"/>
        <v>2</v>
      </c>
      <c r="O4950" s="10" t="str">
        <f t="array" ref="O4950">IFERROR(XLOOKUP(G4950,'Tipo de Carga'!A:A,'Tipo de Carga'!C:C))</f>
        <v>Diesel</v>
      </c>
    </row>
    <row r="4951">
      <c r="A4951" s="16">
        <v>1880.0</v>
      </c>
      <c r="B4951" s="10" t="str">
        <f t="array" ref="B4951">IFERROR(XLOOKUP(A4951,'Asignacion Feb'!A:A,'Asignacion Feb'!C:C))</f>
        <v>Circuitos</v>
      </c>
      <c r="C4951" s="10" t="str">
        <f t="array" ref="C4951">IFERROR(XLOOKUP(A4951,'Asignacion Feb'!A:A,'Asignacion Feb'!B:B))</f>
        <v>EC-03</v>
      </c>
      <c r="D4951" s="28">
        <v>45705.0</v>
      </c>
      <c r="E4951" s="16" t="s">
        <v>424</v>
      </c>
      <c r="F4951" s="10" t="str">
        <f t="array" ref="F4951">IFERROR(XLOOKUP(E4951,Operadores!A:A,Operadores!B:B))</f>
        <v>CRULE</v>
      </c>
      <c r="G4951" s="16" t="s">
        <v>83</v>
      </c>
      <c r="H4951" s="13">
        <v>19.7204</v>
      </c>
      <c r="I4951" s="18">
        <v>545.0</v>
      </c>
      <c r="J4951" s="15">
        <f t="shared" si="5"/>
        <v>10747.618</v>
      </c>
      <c r="K4951" s="10" t="str">
        <f t="array" ref="K4951">IFERROR(XLOOKUP(G4951,'Tipo de Carga'!A:A,'Tipo de Carga'!B:B))</f>
        <v>Autoabasto</v>
      </c>
      <c r="L4951" s="10">
        <f t="shared" si="2"/>
        <v>8</v>
      </c>
      <c r="M4951" s="10">
        <f t="shared" si="3"/>
        <v>17</v>
      </c>
      <c r="N4951" s="10">
        <f t="shared" si="4"/>
        <v>2</v>
      </c>
      <c r="O4951" s="10" t="str">
        <f t="array" ref="O4951">IFERROR(XLOOKUP(G4951,'Tipo de Carga'!A:A,'Tipo de Carga'!C:C))</f>
        <v>Diesel</v>
      </c>
    </row>
    <row r="4952">
      <c r="A4952" s="16">
        <v>1947.0</v>
      </c>
      <c r="B4952" s="10" t="str">
        <f t="array" ref="B4952">IFERROR(XLOOKUP(A4952,'Asignacion Feb'!A:A,'Asignacion Feb'!C:C))</f>
        <v>Circuitos</v>
      </c>
      <c r="C4952" s="10" t="str">
        <f t="array" ref="C4952">IFERROR(XLOOKUP(A4952,'Asignacion Feb'!A:A,'Asignacion Feb'!B:B))</f>
        <v>EC-03</v>
      </c>
      <c r="D4952" s="28">
        <v>45705.0</v>
      </c>
      <c r="E4952" s="16" t="s">
        <v>41</v>
      </c>
      <c r="F4952" s="10" t="str">
        <f t="array" ref="F4952">IFERROR(XLOOKUP(E4952,Operadores!A:A,Operadores!B:B))</f>
        <v>DAMOS</v>
      </c>
      <c r="G4952" s="16" t="s">
        <v>83</v>
      </c>
      <c r="H4952" s="13">
        <v>19.7204</v>
      </c>
      <c r="I4952" s="18">
        <v>292.0</v>
      </c>
      <c r="J4952" s="15">
        <f t="shared" si="5"/>
        <v>5758.3568</v>
      </c>
      <c r="K4952" s="10" t="str">
        <f t="array" ref="K4952">IFERROR(XLOOKUP(G4952,'Tipo de Carga'!A:A,'Tipo de Carga'!B:B))</f>
        <v>Autoabasto</v>
      </c>
      <c r="L4952" s="10">
        <f t="shared" si="2"/>
        <v>8</v>
      </c>
      <c r="M4952" s="10">
        <f t="shared" si="3"/>
        <v>17</v>
      </c>
      <c r="N4952" s="10">
        <f t="shared" si="4"/>
        <v>2</v>
      </c>
      <c r="O4952" s="10" t="str">
        <f t="array" ref="O4952">IFERROR(XLOOKUP(G4952,'Tipo de Carga'!A:A,'Tipo de Carga'!C:C))</f>
        <v>Diesel</v>
      </c>
    </row>
    <row r="4953">
      <c r="A4953" s="16">
        <v>2080.0</v>
      </c>
      <c r="B4953" s="10" t="str">
        <f t="array" ref="B4953">IFERROR(XLOOKUP(A4953,'Asignacion Feb'!A:A,'Asignacion Feb'!C:C))</f>
        <v>Available EC-06</v>
      </c>
      <c r="C4953" s="10" t="str">
        <f t="array" ref="C4953">IFERROR(XLOOKUP(A4953,'Asignacion Feb'!A:A,'Asignacion Feb'!B:B))</f>
        <v>EC-06</v>
      </c>
      <c r="D4953" s="28">
        <v>45705.0</v>
      </c>
      <c r="E4953" s="16" t="s">
        <v>331</v>
      </c>
      <c r="F4953" s="10" t="str">
        <f t="array" ref="F4953">IFERROR(XLOOKUP(E4953,Operadores!A:A,Operadores!B:B))</f>
        <v>OLVJUA</v>
      </c>
      <c r="G4953" s="16" t="s">
        <v>83</v>
      </c>
      <c r="H4953" s="13">
        <v>19.7204</v>
      </c>
      <c r="I4953" s="18">
        <v>517.0</v>
      </c>
      <c r="J4953" s="15">
        <f t="shared" si="5"/>
        <v>10195.4468</v>
      </c>
      <c r="K4953" s="10" t="str">
        <f t="array" ref="K4953">IFERROR(XLOOKUP(G4953,'Tipo de Carga'!A:A,'Tipo de Carga'!B:B))</f>
        <v>Autoabasto</v>
      </c>
      <c r="L4953" s="10">
        <f t="shared" si="2"/>
        <v>8</v>
      </c>
      <c r="M4953" s="10">
        <f t="shared" si="3"/>
        <v>17</v>
      </c>
      <c r="N4953" s="10">
        <f t="shared" si="4"/>
        <v>2</v>
      </c>
      <c r="O4953" s="10" t="str">
        <f t="array" ref="O4953">IFERROR(XLOOKUP(G4953,'Tipo de Carga'!A:A,'Tipo de Carga'!C:C))</f>
        <v>Diesel</v>
      </c>
    </row>
    <row r="4954">
      <c r="A4954" s="16">
        <v>2053.0</v>
      </c>
      <c r="B4954" s="10" t="str">
        <f t="array" ref="B4954">IFERROR(XLOOKUP(A4954,'Asignacion Feb'!A:A,'Asignacion Feb'!C:C))</f>
        <v>PISA Gdl</v>
      </c>
      <c r="C4954" s="10" t="str">
        <f t="array" ref="C4954">IFERROR(XLOOKUP(A4954,'Asignacion Feb'!A:A,'Asignacion Feb'!B:B))</f>
        <v>EC-06</v>
      </c>
      <c r="D4954" s="28">
        <v>45705.0</v>
      </c>
      <c r="E4954" s="16" t="s">
        <v>138</v>
      </c>
      <c r="F4954" s="10" t="str">
        <f t="array" ref="F4954">IFERROR(XLOOKUP(E4954,Operadores!A:A,Operadores!B:B))</f>
        <v>ORTARM</v>
      </c>
      <c r="G4954" s="16" t="s">
        <v>83</v>
      </c>
      <c r="H4954" s="13">
        <v>19.7204</v>
      </c>
      <c r="I4954" s="18">
        <v>635.0</v>
      </c>
      <c r="J4954" s="15">
        <f t="shared" si="5"/>
        <v>12522.454</v>
      </c>
      <c r="K4954" s="10" t="str">
        <f t="array" ref="K4954">IFERROR(XLOOKUP(G4954,'Tipo de Carga'!A:A,'Tipo de Carga'!B:B))</f>
        <v>Autoabasto</v>
      </c>
      <c r="L4954" s="10">
        <f t="shared" si="2"/>
        <v>8</v>
      </c>
      <c r="M4954" s="10">
        <f t="shared" si="3"/>
        <v>17</v>
      </c>
      <c r="N4954" s="10">
        <f t="shared" si="4"/>
        <v>2</v>
      </c>
      <c r="O4954" s="10" t="str">
        <f t="array" ref="O4954">IFERROR(XLOOKUP(G4954,'Tipo de Carga'!A:A,'Tipo de Carga'!C:C))</f>
        <v>Diesel</v>
      </c>
    </row>
    <row r="4955">
      <c r="A4955" s="16">
        <v>1849.0</v>
      </c>
      <c r="B4955" s="10" t="str">
        <f t="array" ref="B4955">IFERROR(XLOOKUP(A4955,'Asignacion Feb'!A:A,'Asignacion Feb'!C:C))</f>
        <v>Circuitos</v>
      </c>
      <c r="C4955" s="10" t="str">
        <f t="array" ref="C4955">IFERROR(XLOOKUP(A4955,'Asignacion Feb'!A:A,'Asignacion Feb'!B:B))</f>
        <v>EC-03</v>
      </c>
      <c r="D4955" s="28">
        <v>45705.0</v>
      </c>
      <c r="E4955" s="16" t="s">
        <v>208</v>
      </c>
      <c r="F4955" s="10" t="str">
        <f t="array" ref="F4955">IFERROR(XLOOKUP(E4955,Operadores!A:A,Operadores!B:B))</f>
        <v>MUÑGER</v>
      </c>
      <c r="G4955" s="16" t="s">
        <v>86</v>
      </c>
      <c r="H4955" s="13">
        <v>19.81523</v>
      </c>
      <c r="I4955" s="18">
        <v>430.0</v>
      </c>
      <c r="J4955" s="15">
        <f t="shared" si="5"/>
        <v>8520.5489</v>
      </c>
      <c r="K4955" s="10" t="str">
        <f t="array" ref="K4955">IFERROR(XLOOKUP(G4955,'Tipo de Carga'!A:A,'Tipo de Carga'!B:B))</f>
        <v>Autoabasto</v>
      </c>
      <c r="L4955" s="10">
        <f t="shared" si="2"/>
        <v>8</v>
      </c>
      <c r="M4955" s="10">
        <f t="shared" si="3"/>
        <v>17</v>
      </c>
      <c r="N4955" s="10">
        <f t="shared" si="4"/>
        <v>2</v>
      </c>
      <c r="O4955" s="10" t="str">
        <f t="array" ref="O4955">IFERROR(XLOOKUP(G4955,'Tipo de Carga'!A:A,'Tipo de Carga'!C:C))</f>
        <v>Diesel</v>
      </c>
    </row>
    <row r="4956">
      <c r="A4956" s="16">
        <v>1875.0</v>
      </c>
      <c r="B4956" s="10" t="str">
        <f t="array" ref="B4956">IFERROR(XLOOKUP(A4956,'Asignacion Feb'!A:A,'Asignacion Feb'!C:C))</f>
        <v>Circuitos</v>
      </c>
      <c r="C4956" s="10" t="str">
        <f t="array" ref="C4956">IFERROR(XLOOKUP(A4956,'Asignacion Feb'!A:A,'Asignacion Feb'!B:B))</f>
        <v>EC-03</v>
      </c>
      <c r="D4956" s="28">
        <v>45705.0</v>
      </c>
      <c r="E4956" s="16" t="s">
        <v>47</v>
      </c>
      <c r="F4956" s="10" t="str">
        <f t="array" ref="F4956">IFERROR(XLOOKUP(E4956,Operadores!A:A,Operadores!B:B))</f>
        <v>CARJOR</v>
      </c>
      <c r="G4956" s="16" t="s">
        <v>86</v>
      </c>
      <c r="H4956" s="13">
        <v>19.81523</v>
      </c>
      <c r="I4956" s="18">
        <v>489.0</v>
      </c>
      <c r="J4956" s="15">
        <f t="shared" si="5"/>
        <v>9689.64747</v>
      </c>
      <c r="K4956" s="10" t="str">
        <f t="array" ref="K4956">IFERROR(XLOOKUP(G4956,'Tipo de Carga'!A:A,'Tipo de Carga'!B:B))</f>
        <v>Autoabasto</v>
      </c>
      <c r="L4956" s="10">
        <f t="shared" si="2"/>
        <v>8</v>
      </c>
      <c r="M4956" s="10">
        <f t="shared" si="3"/>
        <v>17</v>
      </c>
      <c r="N4956" s="10">
        <f t="shared" si="4"/>
        <v>2</v>
      </c>
      <c r="O4956" s="10" t="str">
        <f t="array" ref="O4956">IFERROR(XLOOKUP(G4956,'Tipo de Carga'!A:A,'Tipo de Carga'!C:C))</f>
        <v>Diesel</v>
      </c>
    </row>
    <row r="4957">
      <c r="A4957" s="16">
        <v>1881.0</v>
      </c>
      <c r="B4957" s="10" t="str">
        <f t="array" ref="B4957">IFERROR(XLOOKUP(A4957,'Asignacion Feb'!A:A,'Asignacion Feb'!C:C))</f>
        <v>Circuitos</v>
      </c>
      <c r="C4957" s="10" t="str">
        <f t="array" ref="C4957">IFERROR(XLOOKUP(A4957,'Asignacion Feb'!A:A,'Asignacion Feb'!B:B))</f>
        <v>EC-03</v>
      </c>
      <c r="D4957" s="28">
        <v>45705.0</v>
      </c>
      <c r="E4957" s="16" t="s">
        <v>156</v>
      </c>
      <c r="F4957" s="10" t="str">
        <f t="array" ref="F4957">IFERROR(XLOOKUP(E4957,Operadores!A:A,Operadores!B:B))</f>
        <v>CERJER</v>
      </c>
      <c r="G4957" s="16" t="s">
        <v>86</v>
      </c>
      <c r="H4957" s="13">
        <v>19.81523</v>
      </c>
      <c r="I4957" s="18">
        <v>340.0</v>
      </c>
      <c r="J4957" s="15">
        <f t="shared" si="5"/>
        <v>6737.1782</v>
      </c>
      <c r="K4957" s="10" t="str">
        <f t="array" ref="K4957">IFERROR(XLOOKUP(G4957,'Tipo de Carga'!A:A,'Tipo de Carga'!B:B))</f>
        <v>Autoabasto</v>
      </c>
      <c r="L4957" s="10">
        <f t="shared" si="2"/>
        <v>8</v>
      </c>
      <c r="M4957" s="10">
        <f t="shared" si="3"/>
        <v>17</v>
      </c>
      <c r="N4957" s="10">
        <f t="shared" si="4"/>
        <v>2</v>
      </c>
      <c r="O4957" s="10" t="str">
        <f t="array" ref="O4957">IFERROR(XLOOKUP(G4957,'Tipo de Carga'!A:A,'Tipo de Carga'!C:C))</f>
        <v>Diesel</v>
      </c>
    </row>
    <row r="4958">
      <c r="A4958" s="16">
        <v>2084.0</v>
      </c>
      <c r="B4958" s="10" t="str">
        <f t="array" ref="B4958">IFERROR(XLOOKUP(A4958,'Asignacion Feb'!A:A,'Asignacion Feb'!C:C))</f>
        <v>PISA Gdl</v>
      </c>
      <c r="C4958" s="10" t="str">
        <f t="array" ref="C4958">IFERROR(XLOOKUP(A4958,'Asignacion Feb'!A:A,'Asignacion Feb'!B:B))</f>
        <v>EC-06</v>
      </c>
      <c r="D4958" s="28">
        <v>45705.0</v>
      </c>
      <c r="E4958" s="16" t="s">
        <v>216</v>
      </c>
      <c r="F4958" s="10" t="str">
        <f t="array" ref="F4958">IFERROR(XLOOKUP(E4958,Operadores!A:A,Operadores!B:B))</f>
        <v>LOPEDU</v>
      </c>
      <c r="G4958" s="16" t="s">
        <v>86</v>
      </c>
      <c r="H4958" s="13">
        <v>19.81523</v>
      </c>
      <c r="I4958" s="18">
        <v>465.0</v>
      </c>
      <c r="J4958" s="15">
        <f t="shared" si="5"/>
        <v>9214.08195</v>
      </c>
      <c r="K4958" s="10" t="str">
        <f t="array" ref="K4958">IFERROR(XLOOKUP(G4958,'Tipo de Carga'!A:A,'Tipo de Carga'!B:B))</f>
        <v>Autoabasto</v>
      </c>
      <c r="L4958" s="10">
        <f t="shared" si="2"/>
        <v>8</v>
      </c>
      <c r="M4958" s="10">
        <f t="shared" si="3"/>
        <v>17</v>
      </c>
      <c r="N4958" s="10">
        <f t="shared" si="4"/>
        <v>2</v>
      </c>
      <c r="O4958" s="10" t="str">
        <f t="array" ref="O4958">IFERROR(XLOOKUP(G4958,'Tipo de Carga'!A:A,'Tipo de Carga'!C:C))</f>
        <v>Diesel</v>
      </c>
    </row>
    <row r="4959">
      <c r="A4959" s="16">
        <v>2061.0</v>
      </c>
      <c r="B4959" s="10" t="str">
        <f t="array" ref="B4959">IFERROR(XLOOKUP(A4959,'Asignacion Feb'!A:A,'Asignacion Feb'!C:C))</f>
        <v>PISA Gdl</v>
      </c>
      <c r="C4959" s="10" t="str">
        <f t="array" ref="C4959">IFERROR(XLOOKUP(A4959,'Asignacion Feb'!A:A,'Asignacion Feb'!B:B))</f>
        <v>EC-06</v>
      </c>
      <c r="D4959" s="28">
        <v>45705.0</v>
      </c>
      <c r="E4959" s="16" t="s">
        <v>215</v>
      </c>
      <c r="F4959" s="10" t="str">
        <f t="array" ref="F4959">IFERROR(XLOOKUP(E4959,Operadores!A:A,Operadores!B:B))</f>
        <v>RESEDU</v>
      </c>
      <c r="G4959" s="16" t="s">
        <v>86</v>
      </c>
      <c r="H4959" s="13">
        <v>19.81523</v>
      </c>
      <c r="I4959" s="18">
        <v>485.0</v>
      </c>
      <c r="J4959" s="15">
        <f t="shared" si="5"/>
        <v>9610.38655</v>
      </c>
      <c r="K4959" s="10" t="str">
        <f t="array" ref="K4959">IFERROR(XLOOKUP(G4959,'Tipo de Carga'!A:A,'Tipo de Carga'!B:B))</f>
        <v>Autoabasto</v>
      </c>
      <c r="L4959" s="10">
        <f t="shared" si="2"/>
        <v>8</v>
      </c>
      <c r="M4959" s="10">
        <f t="shared" si="3"/>
        <v>17</v>
      </c>
      <c r="N4959" s="10">
        <f t="shared" si="4"/>
        <v>2</v>
      </c>
      <c r="O4959" s="10" t="str">
        <f t="array" ref="O4959">IFERROR(XLOOKUP(G4959,'Tipo de Carga'!A:A,'Tipo de Carga'!C:C))</f>
        <v>Diesel</v>
      </c>
    </row>
    <row r="4960">
      <c r="A4960" s="16">
        <v>2054.0</v>
      </c>
      <c r="B4960" s="10" t="str">
        <f t="array" ref="B4960">IFERROR(XLOOKUP(A4960,'Asignacion Feb'!A:A,'Asignacion Feb'!C:C))</f>
        <v>Crisa</v>
      </c>
      <c r="C4960" s="10" t="str">
        <f t="array" ref="C4960">IFERROR(XLOOKUP(A4960,'Asignacion Feb'!A:A,'Asignacion Feb'!B:B))</f>
        <v>EC-07</v>
      </c>
      <c r="D4960" s="28">
        <v>45705.0</v>
      </c>
      <c r="E4960" s="16" t="s">
        <v>430</v>
      </c>
      <c r="F4960" s="10" t="str">
        <f t="array" ref="F4960">IFERROR(XLOOKUP(E4960,Operadores!A:A,Operadores!B:B))</f>
        <v>DELVIC</v>
      </c>
      <c r="G4960" s="16" t="s">
        <v>86</v>
      </c>
      <c r="H4960" s="13">
        <v>19.81523</v>
      </c>
      <c r="I4960" s="18">
        <v>800.0</v>
      </c>
      <c r="J4960" s="15">
        <f t="shared" si="5"/>
        <v>15852.184</v>
      </c>
      <c r="K4960" s="10" t="str">
        <f t="array" ref="K4960">IFERROR(XLOOKUP(G4960,'Tipo de Carga'!A:A,'Tipo de Carga'!B:B))</f>
        <v>Autoabasto</v>
      </c>
      <c r="L4960" s="10">
        <f t="shared" si="2"/>
        <v>8</v>
      </c>
      <c r="M4960" s="10">
        <f t="shared" si="3"/>
        <v>17</v>
      </c>
      <c r="N4960" s="10">
        <f t="shared" si="4"/>
        <v>2</v>
      </c>
      <c r="O4960" s="10" t="str">
        <f t="array" ref="O4960">IFERROR(XLOOKUP(G4960,'Tipo de Carga'!A:A,'Tipo de Carga'!C:C))</f>
        <v>Diesel</v>
      </c>
    </row>
    <row r="4961">
      <c r="A4961" s="16">
        <v>2051.0</v>
      </c>
      <c r="B4961" s="10" t="str">
        <f t="array" ref="B4961">IFERROR(XLOOKUP(A4961,'Asignacion Feb'!A:A,'Asignacion Feb'!C:C))</f>
        <v>PISA Gdl</v>
      </c>
      <c r="C4961" s="10" t="str">
        <f t="array" ref="C4961">IFERROR(XLOOKUP(A4961,'Asignacion Feb'!A:A,'Asignacion Feb'!B:B))</f>
        <v>EC-06</v>
      </c>
      <c r="D4961" s="28">
        <v>45705.0</v>
      </c>
      <c r="E4961" s="16" t="s">
        <v>160</v>
      </c>
      <c r="F4961" s="10" t="str">
        <f t="array" ref="F4961">IFERROR(XLOOKUP(E4961,Operadores!A:A,Operadores!B:B))</f>
        <v>CARGUS</v>
      </c>
      <c r="G4961" s="16" t="s">
        <v>86</v>
      </c>
      <c r="H4961" s="13">
        <v>19.81523</v>
      </c>
      <c r="I4961" s="18">
        <v>746.0</v>
      </c>
      <c r="J4961" s="15">
        <f t="shared" si="5"/>
        <v>14782.16158</v>
      </c>
      <c r="K4961" s="10" t="str">
        <f t="array" ref="K4961">IFERROR(XLOOKUP(G4961,'Tipo de Carga'!A:A,'Tipo de Carga'!B:B))</f>
        <v>Autoabasto</v>
      </c>
      <c r="L4961" s="10">
        <f t="shared" si="2"/>
        <v>8</v>
      </c>
      <c r="M4961" s="10">
        <f t="shared" si="3"/>
        <v>17</v>
      </c>
      <c r="N4961" s="10">
        <f t="shared" si="4"/>
        <v>2</v>
      </c>
      <c r="O4961" s="10" t="str">
        <f t="array" ref="O4961">IFERROR(XLOOKUP(G4961,'Tipo de Carga'!A:A,'Tipo de Carga'!C:C))</f>
        <v>Diesel</v>
      </c>
    </row>
    <row r="4962">
      <c r="A4962" s="16">
        <v>1888.0</v>
      </c>
      <c r="B4962" s="10" t="str">
        <f t="array" ref="B4962">IFERROR(XLOOKUP(A4962,'Asignacion Feb'!A:A,'Asignacion Feb'!C:C))</f>
        <v>Circuitos</v>
      </c>
      <c r="C4962" s="10" t="str">
        <f t="array" ref="C4962">IFERROR(XLOOKUP(A4962,'Asignacion Feb'!A:A,'Asignacion Feb'!B:B))</f>
        <v>EC-03</v>
      </c>
      <c r="D4962" s="28">
        <v>45705.0</v>
      </c>
      <c r="E4962" s="16" t="s">
        <v>84</v>
      </c>
      <c r="F4962" s="10" t="str">
        <f t="array" ref="F4962">IFERROR(XLOOKUP(E4962,Operadores!A:A,Operadores!B:B))</f>
        <v>CUAJOR</v>
      </c>
      <c r="G4962" s="16" t="s">
        <v>33</v>
      </c>
      <c r="H4962" s="13">
        <v>19.29</v>
      </c>
      <c r="I4962" s="18">
        <v>430.0</v>
      </c>
      <c r="J4962" s="15">
        <f t="shared" si="5"/>
        <v>8294.7</v>
      </c>
      <c r="K4962" s="10" t="str">
        <f t="array" ref="K4962">IFERROR(XLOOKUP(G4962,'Tipo de Carga'!A:A,'Tipo de Carga'!B:B))</f>
        <v>Autoabasto</v>
      </c>
      <c r="L4962" s="10">
        <f t="shared" si="2"/>
        <v>8</v>
      </c>
      <c r="M4962" s="10">
        <f t="shared" si="3"/>
        <v>17</v>
      </c>
      <c r="N4962" s="10">
        <f t="shared" si="4"/>
        <v>2</v>
      </c>
      <c r="O4962" s="10" t="str">
        <f t="array" ref="O4962">IFERROR(XLOOKUP(G4962,'Tipo de Carga'!A:A,'Tipo de Carga'!C:C))</f>
        <v>Diesel</v>
      </c>
    </row>
    <row r="4963">
      <c r="A4963" s="16">
        <v>1948.0</v>
      </c>
      <c r="B4963" s="10" t="str">
        <f t="array" ref="B4963">IFERROR(XLOOKUP(A4963,'Asignacion Feb'!A:A,'Asignacion Feb'!C:C))</f>
        <v>Circuitos</v>
      </c>
      <c r="C4963" s="10" t="str">
        <f t="array" ref="C4963">IFERROR(XLOOKUP(A4963,'Asignacion Feb'!A:A,'Asignacion Feb'!B:B))</f>
        <v>EC-03</v>
      </c>
      <c r="D4963" s="28">
        <v>45705.0</v>
      </c>
      <c r="E4963" s="16" t="s">
        <v>81</v>
      </c>
      <c r="F4963" s="10" t="str">
        <f t="array" ref="F4963">IFERROR(XLOOKUP(E4963,Operadores!A:A,Operadores!B:B))</f>
        <v>MOREFR</v>
      </c>
      <c r="G4963" s="16" t="s">
        <v>33</v>
      </c>
      <c r="H4963" s="13">
        <v>19.29</v>
      </c>
      <c r="I4963" s="18">
        <v>465.0</v>
      </c>
      <c r="J4963" s="15">
        <f t="shared" si="5"/>
        <v>8969.85</v>
      </c>
      <c r="K4963" s="10" t="str">
        <f t="array" ref="K4963">IFERROR(XLOOKUP(G4963,'Tipo de Carga'!A:A,'Tipo de Carga'!B:B))</f>
        <v>Autoabasto</v>
      </c>
      <c r="L4963" s="10">
        <f t="shared" si="2"/>
        <v>8</v>
      </c>
      <c r="M4963" s="10">
        <f t="shared" si="3"/>
        <v>17</v>
      </c>
      <c r="N4963" s="10">
        <f t="shared" si="4"/>
        <v>2</v>
      </c>
      <c r="O4963" s="10" t="str">
        <f t="array" ref="O4963">IFERROR(XLOOKUP(G4963,'Tipo de Carga'!A:A,'Tipo de Carga'!C:C))</f>
        <v>Diesel</v>
      </c>
    </row>
    <row r="4964">
      <c r="A4964" s="16">
        <v>1909.0</v>
      </c>
      <c r="B4964" s="10" t="str">
        <f t="array" ref="B4964">IFERROR(XLOOKUP(A4964,'Asignacion Feb'!A:A,'Asignacion Feb'!C:C))</f>
        <v>Circuitos</v>
      </c>
      <c r="C4964" s="10" t="str">
        <f t="array" ref="C4964">IFERROR(XLOOKUP(A4964,'Asignacion Feb'!A:A,'Asignacion Feb'!B:B))</f>
        <v>EC-03</v>
      </c>
      <c r="D4964" s="28">
        <v>45705.0</v>
      </c>
      <c r="E4964" s="16" t="s">
        <v>347</v>
      </c>
      <c r="F4964" s="10" t="str">
        <f t="array" ref="F4964">IFERROR(XLOOKUP(E4964,Operadores!A:A,Operadores!B:B))</f>
        <v>ZUÑDAV</v>
      </c>
      <c r="G4964" s="16" t="s">
        <v>33</v>
      </c>
      <c r="H4964" s="13">
        <v>19.29</v>
      </c>
      <c r="I4964" s="18">
        <v>660.0</v>
      </c>
      <c r="J4964" s="15">
        <f t="shared" si="5"/>
        <v>12731.4</v>
      </c>
      <c r="K4964" s="10" t="str">
        <f t="array" ref="K4964">IFERROR(XLOOKUP(G4964,'Tipo de Carga'!A:A,'Tipo de Carga'!B:B))</f>
        <v>Autoabasto</v>
      </c>
      <c r="L4964" s="10">
        <f t="shared" si="2"/>
        <v>8</v>
      </c>
      <c r="M4964" s="10">
        <f t="shared" si="3"/>
        <v>17</v>
      </c>
      <c r="N4964" s="10">
        <f t="shared" si="4"/>
        <v>2</v>
      </c>
      <c r="O4964" s="10" t="str">
        <f t="array" ref="O4964">IFERROR(XLOOKUP(G4964,'Tipo de Carga'!A:A,'Tipo de Carga'!C:C))</f>
        <v>Diesel</v>
      </c>
    </row>
    <row r="4965">
      <c r="A4965" s="16">
        <v>2021.0</v>
      </c>
      <c r="B4965" s="10" t="str">
        <f t="array" ref="B4965">IFERROR(XLOOKUP(A4965,'Asignacion Feb'!A:A,'Asignacion Feb'!C:C))</f>
        <v>MeLi Dedicado Merida</v>
      </c>
      <c r="C4965" s="10" t="str">
        <f t="array" ref="C4965">IFERROR(XLOOKUP(A4965,'Asignacion Feb'!A:A,'Asignacion Feb'!B:B))</f>
        <v>EC-05</v>
      </c>
      <c r="D4965" s="28">
        <v>45705.0</v>
      </c>
      <c r="E4965" s="16" t="s">
        <v>179</v>
      </c>
      <c r="F4965" s="10" t="str">
        <f t="array" ref="F4965">IFERROR(XLOOKUP(E4965,Operadores!A:A,Operadores!B:B))</f>
        <v>GUTIRV</v>
      </c>
      <c r="G4965" s="16" t="s">
        <v>39</v>
      </c>
      <c r="H4965" s="13">
        <v>20.4273</v>
      </c>
      <c r="I4965" s="18">
        <v>225.0</v>
      </c>
      <c r="J4965" s="15">
        <f t="shared" si="5"/>
        <v>4596.1425</v>
      </c>
      <c r="K4965" s="10" t="str">
        <f t="array" ref="K4965">IFERROR(XLOOKUP(G4965,'Tipo de Carga'!A:A,'Tipo de Carga'!B:B))</f>
        <v>Autoabasto</v>
      </c>
      <c r="L4965" s="10">
        <f t="shared" si="2"/>
        <v>8</v>
      </c>
      <c r="M4965" s="10">
        <f t="shared" si="3"/>
        <v>17</v>
      </c>
      <c r="N4965" s="10">
        <f t="shared" si="4"/>
        <v>2</v>
      </c>
      <c r="O4965" s="10" t="str">
        <f t="array" ref="O4965">IFERROR(XLOOKUP(G4965,'Tipo de Carga'!A:A,'Tipo de Carga'!C:C))</f>
        <v>Diesel</v>
      </c>
    </row>
    <row r="4966">
      <c r="A4966" s="16">
        <v>1907.0</v>
      </c>
      <c r="B4966" s="10" t="str">
        <f t="array" ref="B4966">IFERROR(XLOOKUP(A4966,'Asignacion Feb'!A:A,'Asignacion Feb'!C:C))</f>
        <v>Circuitos</v>
      </c>
      <c r="C4966" s="10" t="str">
        <f t="array" ref="C4966">IFERROR(XLOOKUP(A4966,'Asignacion Feb'!A:A,'Asignacion Feb'!B:B))</f>
        <v>EC-03</v>
      </c>
      <c r="D4966" s="28">
        <v>45705.0</v>
      </c>
      <c r="E4966" s="16" t="s">
        <v>287</v>
      </c>
      <c r="F4966" s="10" t="str">
        <f t="array" ref="F4966">IFERROR(XLOOKUP(E4966,Operadores!A:A,Operadores!B:B))</f>
        <v>HUAIS</v>
      </c>
      <c r="G4966" s="16" t="s">
        <v>39</v>
      </c>
      <c r="H4966" s="13">
        <v>20.4273</v>
      </c>
      <c r="I4966" s="18">
        <v>214.0</v>
      </c>
      <c r="J4966" s="15">
        <f t="shared" si="5"/>
        <v>4371.4422</v>
      </c>
      <c r="K4966" s="10" t="str">
        <f t="array" ref="K4966">IFERROR(XLOOKUP(G4966,'Tipo de Carga'!A:A,'Tipo de Carga'!B:B))</f>
        <v>Autoabasto</v>
      </c>
      <c r="L4966" s="10">
        <f t="shared" si="2"/>
        <v>8</v>
      </c>
      <c r="M4966" s="10">
        <f t="shared" si="3"/>
        <v>17</v>
      </c>
      <c r="N4966" s="10">
        <f t="shared" si="4"/>
        <v>2</v>
      </c>
      <c r="O4966" s="10" t="str">
        <f t="array" ref="O4966">IFERROR(XLOOKUP(G4966,'Tipo de Carga'!A:A,'Tipo de Carga'!C:C))</f>
        <v>Diesel</v>
      </c>
    </row>
    <row r="4967">
      <c r="A4967" s="16">
        <v>1999.0</v>
      </c>
      <c r="B4967" s="10" t="str">
        <f t="array" ref="B4967">IFERROR(XLOOKUP(A4967,'Asignacion Feb'!A:A,'Asignacion Feb'!C:C))</f>
        <v>MeLi Dedicado Merida</v>
      </c>
      <c r="C4967" s="10" t="str">
        <f t="array" ref="C4967">IFERROR(XLOOKUP(A4967,'Asignacion Feb'!A:A,'Asignacion Feb'!B:B))</f>
        <v>EC-05</v>
      </c>
      <c r="D4967" s="28">
        <v>45705.0</v>
      </c>
      <c r="E4967" s="16" t="s">
        <v>88</v>
      </c>
      <c r="F4967" s="10" t="str">
        <f t="array" ref="F4967">IFERROR(XLOOKUP(E4967,Operadores!A:A,Operadores!B:B))</f>
        <v>CAMJOS</v>
      </c>
      <c r="G4967" s="16" t="s">
        <v>39</v>
      </c>
      <c r="H4967" s="13">
        <v>20.4273</v>
      </c>
      <c r="I4967" s="18">
        <v>427.0</v>
      </c>
      <c r="J4967" s="15">
        <f t="shared" si="5"/>
        <v>8722.4571</v>
      </c>
      <c r="K4967" s="10" t="str">
        <f t="array" ref="K4967">IFERROR(XLOOKUP(G4967,'Tipo de Carga'!A:A,'Tipo de Carga'!B:B))</f>
        <v>Autoabasto</v>
      </c>
      <c r="L4967" s="10">
        <f t="shared" si="2"/>
        <v>8</v>
      </c>
      <c r="M4967" s="10">
        <f t="shared" si="3"/>
        <v>17</v>
      </c>
      <c r="N4967" s="10">
        <f t="shared" si="4"/>
        <v>2</v>
      </c>
      <c r="O4967" s="10" t="str">
        <f t="array" ref="O4967">IFERROR(XLOOKUP(G4967,'Tipo de Carga'!A:A,'Tipo de Carga'!C:C))</f>
        <v>Diesel</v>
      </c>
    </row>
    <row r="4968">
      <c r="A4968" s="16">
        <v>1746.0</v>
      </c>
      <c r="B4968" s="10" t="str">
        <f t="array" ref="B4968">IFERROR(XLOOKUP(A4968,'Asignacion Feb'!A:A,'Asignacion Feb'!C:C))</f>
        <v>Wm Full</v>
      </c>
      <c r="C4968" s="10" t="str">
        <f t="array" ref="C4968">IFERROR(XLOOKUP(A4968,'Asignacion Feb'!A:A,'Asignacion Feb'!B:B))</f>
        <v>EC-08</v>
      </c>
      <c r="D4968" s="28">
        <v>45705.0</v>
      </c>
      <c r="E4968" s="16" t="s">
        <v>258</v>
      </c>
      <c r="F4968" s="10" t="str">
        <f t="array" ref="F4968">IFERROR(XLOOKUP(E4968,Operadores!A:A,Operadores!B:B))</f>
        <v>LOPFER</v>
      </c>
      <c r="G4968" s="16" t="s">
        <v>39</v>
      </c>
      <c r="H4968" s="13">
        <v>20.4273</v>
      </c>
      <c r="I4968" s="18">
        <v>367.0</v>
      </c>
      <c r="J4968" s="15">
        <f t="shared" si="5"/>
        <v>7496.8191</v>
      </c>
      <c r="K4968" s="10" t="str">
        <f t="array" ref="K4968">IFERROR(XLOOKUP(G4968,'Tipo de Carga'!A:A,'Tipo de Carga'!B:B))</f>
        <v>Autoabasto</v>
      </c>
      <c r="L4968" s="10">
        <f t="shared" si="2"/>
        <v>8</v>
      </c>
      <c r="M4968" s="10">
        <f t="shared" si="3"/>
        <v>17</v>
      </c>
      <c r="N4968" s="10">
        <f t="shared" si="4"/>
        <v>2</v>
      </c>
      <c r="O4968" s="10" t="str">
        <f t="array" ref="O4968">IFERROR(XLOOKUP(G4968,'Tipo de Carga'!A:A,'Tipo de Carga'!C:C))</f>
        <v>Diesel</v>
      </c>
    </row>
    <row r="4969">
      <c r="A4969" s="16">
        <v>1753.0</v>
      </c>
      <c r="B4969" s="10" t="str">
        <f t="array" ref="B4969">IFERROR(XLOOKUP(A4969,'Asignacion Feb'!A:A,'Asignacion Feb'!C:C))</f>
        <v>Wm Full</v>
      </c>
      <c r="C4969" s="10" t="str">
        <f t="array" ref="C4969">IFERROR(XLOOKUP(A4969,'Asignacion Feb'!A:A,'Asignacion Feb'!B:B))</f>
        <v>EC-08</v>
      </c>
      <c r="D4969" s="28">
        <v>45705.0</v>
      </c>
      <c r="E4969" s="16" t="s">
        <v>432</v>
      </c>
      <c r="F4969" s="10" t="str">
        <f t="array" ref="F4969">IFERROR(XLOOKUP(E4969,Operadores!A:A,Operadores!B:B))</f>
        <v>VAZISA</v>
      </c>
      <c r="G4969" s="16" t="s">
        <v>39</v>
      </c>
      <c r="H4969" s="13">
        <v>20.4273</v>
      </c>
      <c r="I4969" s="18">
        <v>348.0</v>
      </c>
      <c r="J4969" s="15">
        <f t="shared" si="5"/>
        <v>7108.7004</v>
      </c>
      <c r="K4969" s="10" t="str">
        <f t="array" ref="K4969">IFERROR(XLOOKUP(G4969,'Tipo de Carga'!A:A,'Tipo de Carga'!B:B))</f>
        <v>Autoabasto</v>
      </c>
      <c r="L4969" s="10">
        <f t="shared" si="2"/>
        <v>8</v>
      </c>
      <c r="M4969" s="10">
        <f t="shared" si="3"/>
        <v>17</v>
      </c>
      <c r="N4969" s="10">
        <f t="shared" si="4"/>
        <v>2</v>
      </c>
      <c r="O4969" s="10" t="str">
        <f t="array" ref="O4969">IFERROR(XLOOKUP(G4969,'Tipo de Carga'!A:A,'Tipo de Carga'!C:C))</f>
        <v>Diesel</v>
      </c>
    </row>
    <row r="4970">
      <c r="A4970" s="16">
        <v>2000.0</v>
      </c>
      <c r="B4970" s="10" t="str">
        <f t="array" ref="B4970">IFERROR(XLOOKUP(A4970,'Asignacion Feb'!A:A,'Asignacion Feb'!C:C))</f>
        <v>MeLi Dedicado Merida</v>
      </c>
      <c r="C4970" s="10" t="str">
        <f t="array" ref="C4970">IFERROR(XLOOKUP(A4970,'Asignacion Feb'!A:A,'Asignacion Feb'!B:B))</f>
        <v>EC-05</v>
      </c>
      <c r="D4970" s="28">
        <v>45705.0</v>
      </c>
      <c r="E4970" s="16" t="s">
        <v>95</v>
      </c>
      <c r="F4970" s="10" t="str">
        <f t="array" ref="F4970">IFERROR(XLOOKUP(E4970,Operadores!A:A,Operadores!B:B))</f>
        <v>VILYON</v>
      </c>
      <c r="G4970" s="16" t="s">
        <v>39</v>
      </c>
      <c r="H4970" s="13">
        <v>20.4273</v>
      </c>
      <c r="I4970" s="18">
        <v>422.0</v>
      </c>
      <c r="J4970" s="15">
        <f t="shared" si="5"/>
        <v>8620.3206</v>
      </c>
      <c r="K4970" s="10" t="str">
        <f t="array" ref="K4970">IFERROR(XLOOKUP(G4970,'Tipo de Carga'!A:A,'Tipo de Carga'!B:B))</f>
        <v>Autoabasto</v>
      </c>
      <c r="L4970" s="10">
        <f t="shared" si="2"/>
        <v>8</v>
      </c>
      <c r="M4970" s="10">
        <f t="shared" si="3"/>
        <v>17</v>
      </c>
      <c r="N4970" s="10">
        <f t="shared" si="4"/>
        <v>2</v>
      </c>
      <c r="O4970" s="10" t="str">
        <f t="array" ref="O4970">IFERROR(XLOOKUP(G4970,'Tipo de Carga'!A:A,'Tipo de Carga'!C:C))</f>
        <v>Diesel</v>
      </c>
    </row>
    <row r="4971">
      <c r="A4971" s="16">
        <v>1722.0</v>
      </c>
      <c r="B4971" s="10" t="str">
        <f t="array" ref="B4971">IFERROR(XLOOKUP(A4971,'Asignacion Feb'!A:A,'Asignacion Feb'!C:C))</f>
        <v>Wm Full</v>
      </c>
      <c r="C4971" s="10" t="str">
        <f t="array" ref="C4971">IFERROR(XLOOKUP(A4971,'Asignacion Feb'!A:A,'Asignacion Feb'!B:B))</f>
        <v>EC-08</v>
      </c>
      <c r="D4971" s="28">
        <v>45705.0</v>
      </c>
      <c r="E4971" s="16" t="s">
        <v>172</v>
      </c>
      <c r="F4971" s="10" t="str">
        <f t="array" ref="F4971">IFERROR(XLOOKUP(E4971,Operadores!A:A,Operadores!B:B))</f>
        <v>VILJE</v>
      </c>
      <c r="G4971" s="16" t="s">
        <v>39</v>
      </c>
      <c r="H4971" s="13">
        <v>20.4273</v>
      </c>
      <c r="I4971" s="18">
        <v>369.0</v>
      </c>
      <c r="J4971" s="15">
        <f t="shared" si="5"/>
        <v>7537.6737</v>
      </c>
      <c r="K4971" s="10" t="str">
        <f t="array" ref="K4971">IFERROR(XLOOKUP(G4971,'Tipo de Carga'!A:A,'Tipo de Carga'!B:B))</f>
        <v>Autoabasto</v>
      </c>
      <c r="L4971" s="10">
        <f t="shared" si="2"/>
        <v>8</v>
      </c>
      <c r="M4971" s="10">
        <f t="shared" si="3"/>
        <v>17</v>
      </c>
      <c r="N4971" s="10">
        <f t="shared" si="4"/>
        <v>2</v>
      </c>
      <c r="O4971" s="10" t="str">
        <f t="array" ref="O4971">IFERROR(XLOOKUP(G4971,'Tipo de Carga'!A:A,'Tipo de Carga'!C:C))</f>
        <v>Diesel</v>
      </c>
    </row>
    <row r="4972">
      <c r="A4972" s="16">
        <v>1705.0</v>
      </c>
      <c r="B4972" s="10" t="str">
        <f t="array" ref="B4972">IFERROR(XLOOKUP(A4972,'Asignacion Feb'!A:A,'Asignacion Feb'!C:C))</f>
        <v>Wm Full</v>
      </c>
      <c r="C4972" s="10" t="str">
        <f t="array" ref="C4972">IFERROR(XLOOKUP(A4972,'Asignacion Feb'!A:A,'Asignacion Feb'!B:B))</f>
        <v>EC-08</v>
      </c>
      <c r="D4972" s="28">
        <v>45705.0</v>
      </c>
      <c r="E4972" s="16" t="s">
        <v>461</v>
      </c>
      <c r="F4972" s="10" t="str">
        <f t="array" ref="F4972">IFERROR(XLOOKUP(E4972,Operadores!A:A,Operadores!B:B))</f>
        <v>CRUJAV</v>
      </c>
      <c r="G4972" s="16" t="s">
        <v>39</v>
      </c>
      <c r="H4972" s="13">
        <v>20.4273</v>
      </c>
      <c r="I4972" s="18">
        <v>270.0</v>
      </c>
      <c r="J4972" s="15">
        <f t="shared" si="5"/>
        <v>5515.371</v>
      </c>
      <c r="K4972" s="10" t="str">
        <f t="array" ref="K4972">IFERROR(XLOOKUP(G4972,'Tipo de Carga'!A:A,'Tipo de Carga'!B:B))</f>
        <v>Autoabasto</v>
      </c>
      <c r="L4972" s="10">
        <f t="shared" si="2"/>
        <v>8</v>
      </c>
      <c r="M4972" s="10">
        <f t="shared" si="3"/>
        <v>17</v>
      </c>
      <c r="N4972" s="10">
        <f t="shared" si="4"/>
        <v>2</v>
      </c>
      <c r="O4972" s="10" t="str">
        <f t="array" ref="O4972">IFERROR(XLOOKUP(G4972,'Tipo de Carga'!A:A,'Tipo de Carga'!C:C))</f>
        <v>Diesel</v>
      </c>
    </row>
    <row r="4973">
      <c r="A4973" s="16">
        <v>1729.0</v>
      </c>
      <c r="B4973" s="10" t="str">
        <f t="array" ref="B4973">IFERROR(XLOOKUP(A4973,'Asignacion Feb'!A:A,'Asignacion Feb'!C:C))</f>
        <v>Wm Full</v>
      </c>
      <c r="C4973" s="10" t="str">
        <f t="array" ref="C4973">IFERROR(XLOOKUP(A4973,'Asignacion Feb'!A:A,'Asignacion Feb'!B:B))</f>
        <v>EC-08</v>
      </c>
      <c r="D4973" s="28">
        <v>45705.0</v>
      </c>
      <c r="E4973" s="16" t="s">
        <v>220</v>
      </c>
      <c r="F4973" s="10" t="str">
        <f t="array" ref="F4973">IFERROR(XLOOKUP(E4973,Operadores!A:A,Operadores!B:B))</f>
        <v>CAMJU01</v>
      </c>
      <c r="G4973" s="16" t="s">
        <v>39</v>
      </c>
      <c r="H4973" s="13">
        <v>20.4273</v>
      </c>
      <c r="I4973" s="18">
        <v>464.0</v>
      </c>
      <c r="J4973" s="15">
        <f t="shared" si="5"/>
        <v>9478.2672</v>
      </c>
      <c r="K4973" s="10" t="str">
        <f t="array" ref="K4973">IFERROR(XLOOKUP(G4973,'Tipo de Carga'!A:A,'Tipo de Carga'!B:B))</f>
        <v>Autoabasto</v>
      </c>
      <c r="L4973" s="10">
        <f t="shared" si="2"/>
        <v>8</v>
      </c>
      <c r="M4973" s="10">
        <f t="shared" si="3"/>
        <v>17</v>
      </c>
      <c r="N4973" s="10">
        <f t="shared" si="4"/>
        <v>2</v>
      </c>
      <c r="O4973" s="10" t="str">
        <f t="array" ref="O4973">IFERROR(XLOOKUP(G4973,'Tipo de Carga'!A:A,'Tipo de Carga'!C:C))</f>
        <v>Diesel</v>
      </c>
    </row>
    <row r="4974">
      <c r="A4974" s="16">
        <v>1758.0</v>
      </c>
      <c r="B4974" s="10" t="str">
        <f t="array" ref="B4974">IFERROR(XLOOKUP(A4974,'Asignacion Feb'!A:A,'Asignacion Feb'!C:C))</f>
        <v>Wm Full</v>
      </c>
      <c r="C4974" s="10" t="str">
        <f t="array" ref="C4974">IFERROR(XLOOKUP(A4974,'Asignacion Feb'!A:A,'Asignacion Feb'!B:B))</f>
        <v>EC-08</v>
      </c>
      <c r="D4974" s="28">
        <v>45705.0</v>
      </c>
      <c r="E4974" s="16" t="s">
        <v>259</v>
      </c>
      <c r="F4974" s="10" t="str">
        <f t="array" ref="F4974">IFERROR(XLOOKUP(E4974,Operadores!A:A,Operadores!B:B))</f>
        <v>PINGUA</v>
      </c>
      <c r="G4974" s="16" t="s">
        <v>39</v>
      </c>
      <c r="H4974" s="13">
        <v>20.4273</v>
      </c>
      <c r="I4974" s="18">
        <v>459.0</v>
      </c>
      <c r="J4974" s="15">
        <f t="shared" si="5"/>
        <v>9376.1307</v>
      </c>
      <c r="K4974" s="10" t="str">
        <f t="array" ref="K4974">IFERROR(XLOOKUP(G4974,'Tipo de Carga'!A:A,'Tipo de Carga'!B:B))</f>
        <v>Autoabasto</v>
      </c>
      <c r="L4974" s="10">
        <f t="shared" si="2"/>
        <v>8</v>
      </c>
      <c r="M4974" s="10">
        <f t="shared" si="3"/>
        <v>17</v>
      </c>
      <c r="N4974" s="10">
        <f t="shared" si="4"/>
        <v>2</v>
      </c>
      <c r="O4974" s="10" t="str">
        <f t="array" ref="O4974">IFERROR(XLOOKUP(G4974,'Tipo de Carga'!A:A,'Tipo de Carga'!C:C))</f>
        <v>Diesel</v>
      </c>
    </row>
    <row r="4975">
      <c r="A4975" s="16">
        <v>1715.0</v>
      </c>
      <c r="B4975" s="10" t="str">
        <f t="array" ref="B4975">IFERROR(XLOOKUP(A4975,'Asignacion Feb'!A:A,'Asignacion Feb'!C:C))</f>
        <v>Wm Full</v>
      </c>
      <c r="C4975" s="10" t="str">
        <f t="array" ref="C4975">IFERROR(XLOOKUP(A4975,'Asignacion Feb'!A:A,'Asignacion Feb'!B:B))</f>
        <v>EC-08</v>
      </c>
      <c r="D4975" s="28">
        <v>45705.0</v>
      </c>
      <c r="E4975" s="16" t="s">
        <v>96</v>
      </c>
      <c r="F4975" s="10" t="str">
        <f t="array" ref="F4975">IFERROR(XLOOKUP(E4975,Operadores!A:A,Operadores!B:B))</f>
        <v>LEOJAI</v>
      </c>
      <c r="G4975" s="16" t="s">
        <v>39</v>
      </c>
      <c r="H4975" s="13">
        <v>20.4273</v>
      </c>
      <c r="I4975" s="18">
        <v>417.0</v>
      </c>
      <c r="J4975" s="15">
        <f t="shared" si="5"/>
        <v>8518.1841</v>
      </c>
      <c r="K4975" s="10" t="str">
        <f t="array" ref="K4975">IFERROR(XLOOKUP(G4975,'Tipo de Carga'!A:A,'Tipo de Carga'!B:B))</f>
        <v>Autoabasto</v>
      </c>
      <c r="L4975" s="10">
        <f t="shared" si="2"/>
        <v>8</v>
      </c>
      <c r="M4975" s="10">
        <f t="shared" si="3"/>
        <v>17</v>
      </c>
      <c r="N4975" s="10">
        <f t="shared" si="4"/>
        <v>2</v>
      </c>
      <c r="O4975" s="10" t="str">
        <f t="array" ref="O4975">IFERROR(XLOOKUP(G4975,'Tipo de Carga'!A:A,'Tipo de Carga'!C:C))</f>
        <v>Diesel</v>
      </c>
    </row>
    <row r="4976">
      <c r="A4976" s="16">
        <v>1971.0</v>
      </c>
      <c r="B4976" s="10" t="str">
        <f t="array" ref="B4976">IFERROR(XLOOKUP(A4976,'Asignacion Feb'!A:A,'Asignacion Feb'!C:C))</f>
        <v>Sayer Sencillo</v>
      </c>
      <c r="C4976" s="10" t="str">
        <f t="array" ref="C4976">IFERROR(XLOOKUP(A4976,'Asignacion Feb'!A:A,'Asignacion Feb'!B:B))</f>
        <v>EC-04</v>
      </c>
      <c r="D4976" s="28">
        <v>45705.0</v>
      </c>
      <c r="E4976" s="16" t="s">
        <v>79</v>
      </c>
      <c r="F4976" s="10" t="str">
        <f t="array" ref="F4976">IFERROR(XLOOKUP(E4976,Operadores!A:A,Operadores!B:B))</f>
        <v>OLVOSX</v>
      </c>
      <c r="G4976" s="16" t="s">
        <v>39</v>
      </c>
      <c r="H4976" s="13">
        <v>20.4273</v>
      </c>
      <c r="I4976" s="18">
        <v>393.0</v>
      </c>
      <c r="J4976" s="15">
        <f t="shared" si="5"/>
        <v>8027.9289</v>
      </c>
      <c r="K4976" s="10" t="str">
        <f t="array" ref="K4976">IFERROR(XLOOKUP(G4976,'Tipo de Carga'!A:A,'Tipo de Carga'!B:B))</f>
        <v>Autoabasto</v>
      </c>
      <c r="L4976" s="10">
        <f t="shared" si="2"/>
        <v>8</v>
      </c>
      <c r="M4976" s="10">
        <f t="shared" si="3"/>
        <v>17</v>
      </c>
      <c r="N4976" s="10">
        <f t="shared" si="4"/>
        <v>2</v>
      </c>
      <c r="O4976" s="10" t="str">
        <f t="array" ref="O4976">IFERROR(XLOOKUP(G4976,'Tipo de Carga'!A:A,'Tipo de Carga'!C:C))</f>
        <v>Diesel</v>
      </c>
    </row>
    <row r="4977">
      <c r="A4977" s="16">
        <v>2031.0</v>
      </c>
      <c r="B4977" s="10" t="str">
        <f t="array" ref="B4977">IFERROR(XLOOKUP(A4977,'Asignacion Feb'!A:A,'Asignacion Feb'!C:C))</f>
        <v>MeLi Dedicado Merida</v>
      </c>
      <c r="C4977" s="10" t="str">
        <f t="array" ref="C4977">IFERROR(XLOOKUP(A4977,'Asignacion Feb'!A:A,'Asignacion Feb'!B:B))</f>
        <v>EC-05</v>
      </c>
      <c r="D4977" s="28">
        <v>45705.0</v>
      </c>
      <c r="E4977" s="16" t="s">
        <v>239</v>
      </c>
      <c r="F4977" s="10" t="str">
        <f t="array" ref="F4977">IFERROR(XLOOKUP(E4977,Operadores!A:A,Operadores!B:B))</f>
        <v>LEOJUA</v>
      </c>
      <c r="G4977" s="16" t="s">
        <v>39</v>
      </c>
      <c r="H4977" s="13">
        <v>20.4273</v>
      </c>
      <c r="I4977" s="18">
        <v>245.0</v>
      </c>
      <c r="J4977" s="15">
        <f t="shared" si="5"/>
        <v>5004.6885</v>
      </c>
      <c r="K4977" s="10" t="str">
        <f t="array" ref="K4977">IFERROR(XLOOKUP(G4977,'Tipo de Carga'!A:A,'Tipo de Carga'!B:B))</f>
        <v>Autoabasto</v>
      </c>
      <c r="L4977" s="10">
        <f t="shared" si="2"/>
        <v>8</v>
      </c>
      <c r="M4977" s="10">
        <f t="shared" si="3"/>
        <v>17</v>
      </c>
      <c r="N4977" s="10">
        <f t="shared" si="4"/>
        <v>2</v>
      </c>
      <c r="O4977" s="10" t="str">
        <f t="array" ref="O4977">IFERROR(XLOOKUP(G4977,'Tipo de Carga'!A:A,'Tipo de Carga'!C:C))</f>
        <v>Diesel</v>
      </c>
    </row>
    <row r="4978">
      <c r="A4978" s="16">
        <v>2008.0</v>
      </c>
      <c r="B4978" s="10" t="str">
        <f t="array" ref="B4978">IFERROR(XLOOKUP(A4978,'Asignacion Feb'!A:A,'Asignacion Feb'!C:C))</f>
        <v>MeLi Dedicado Merida</v>
      </c>
      <c r="C4978" s="10" t="str">
        <f t="array" ref="C4978">IFERROR(XLOOKUP(A4978,'Asignacion Feb'!A:A,'Asignacion Feb'!B:B))</f>
        <v>EC-05</v>
      </c>
      <c r="D4978" s="28">
        <v>45705.0</v>
      </c>
      <c r="E4978" s="16" t="s">
        <v>394</v>
      </c>
      <c r="F4978" s="10" t="str">
        <f t="array" ref="F4978">IFERROR(XLOOKUP(E4978,Operadores!A:A,Operadores!B:B))</f>
        <v>CADCAR</v>
      </c>
      <c r="G4978" s="16" t="s">
        <v>39</v>
      </c>
      <c r="H4978" s="13">
        <v>20.4273</v>
      </c>
      <c r="I4978" s="18">
        <v>234.0</v>
      </c>
      <c r="J4978" s="15">
        <f t="shared" si="5"/>
        <v>4779.9882</v>
      </c>
      <c r="K4978" s="10" t="str">
        <f t="array" ref="K4978">IFERROR(XLOOKUP(G4978,'Tipo de Carga'!A:A,'Tipo de Carga'!B:B))</f>
        <v>Autoabasto</v>
      </c>
      <c r="L4978" s="10">
        <f t="shared" si="2"/>
        <v>8</v>
      </c>
      <c r="M4978" s="10">
        <f t="shared" si="3"/>
        <v>17</v>
      </c>
      <c r="N4978" s="10">
        <f t="shared" si="4"/>
        <v>2</v>
      </c>
      <c r="O4978" s="10" t="str">
        <f t="array" ref="O4978">IFERROR(XLOOKUP(G4978,'Tipo de Carga'!A:A,'Tipo de Carga'!C:C))</f>
        <v>Diesel</v>
      </c>
    </row>
    <row r="4979">
      <c r="A4979" s="16">
        <v>1818.0</v>
      </c>
      <c r="B4979" s="10" t="str">
        <f t="array" ref="B4979">IFERROR(XLOOKUP(A4979,'Asignacion Feb'!A:A,'Asignacion Feb'!C:C))</f>
        <v>Wm Full</v>
      </c>
      <c r="C4979" s="10" t="str">
        <f t="array" ref="C4979">IFERROR(XLOOKUP(A4979,'Asignacion Feb'!A:A,'Asignacion Feb'!B:B))</f>
        <v>EC-08</v>
      </c>
      <c r="D4979" s="28">
        <v>45705.0</v>
      </c>
      <c r="E4979" s="16" t="s">
        <v>176</v>
      </c>
      <c r="F4979" s="10" t="str">
        <f t="array" ref="F4979">IFERROR(XLOOKUP(E4979,Operadores!A:A,Operadores!B:B))</f>
        <v>HEROCT</v>
      </c>
      <c r="G4979" s="16" t="s">
        <v>39</v>
      </c>
      <c r="H4979" s="13">
        <v>20.4273</v>
      </c>
      <c r="I4979" s="18">
        <v>736.0</v>
      </c>
      <c r="J4979" s="15">
        <f t="shared" si="5"/>
        <v>15034.4928</v>
      </c>
      <c r="K4979" s="10" t="str">
        <f t="array" ref="K4979">IFERROR(XLOOKUP(G4979,'Tipo de Carga'!A:A,'Tipo de Carga'!B:B))</f>
        <v>Autoabasto</v>
      </c>
      <c r="L4979" s="10">
        <f t="shared" si="2"/>
        <v>8</v>
      </c>
      <c r="M4979" s="10">
        <f t="shared" si="3"/>
        <v>17</v>
      </c>
      <c r="N4979" s="10">
        <f t="shared" si="4"/>
        <v>2</v>
      </c>
      <c r="O4979" s="10" t="str">
        <f t="array" ref="O4979">IFERROR(XLOOKUP(G4979,'Tipo de Carga'!A:A,'Tipo de Carga'!C:C))</f>
        <v>Diesel</v>
      </c>
    </row>
    <row r="4980">
      <c r="A4980" s="16">
        <v>2028.0</v>
      </c>
      <c r="B4980" s="10" t="str">
        <f t="array" ref="B4980">IFERROR(XLOOKUP(A4980,'Asignacion Feb'!A:A,'Asignacion Feb'!C:C))</f>
        <v>MeLi Dedicado Merida</v>
      </c>
      <c r="C4980" s="10" t="str">
        <f t="array" ref="C4980">IFERROR(XLOOKUP(A4980,'Asignacion Feb'!A:A,'Asignacion Feb'!B:B))</f>
        <v>EC-05</v>
      </c>
      <c r="D4980" s="28">
        <v>45705.0</v>
      </c>
      <c r="E4980" s="16" t="s">
        <v>94</v>
      </c>
      <c r="F4980" s="10" t="str">
        <f t="array" ref="F4980">IFERROR(XLOOKUP(E4980,Operadores!A:A,Operadores!B:B))</f>
        <v>RODALE</v>
      </c>
      <c r="G4980" s="16" t="s">
        <v>39</v>
      </c>
      <c r="H4980" s="13">
        <v>20.4273</v>
      </c>
      <c r="I4980" s="18">
        <v>336.0</v>
      </c>
      <c r="J4980" s="15">
        <f t="shared" si="5"/>
        <v>6863.5728</v>
      </c>
      <c r="K4980" s="10" t="str">
        <f t="array" ref="K4980">IFERROR(XLOOKUP(G4980,'Tipo de Carga'!A:A,'Tipo de Carga'!B:B))</f>
        <v>Autoabasto</v>
      </c>
      <c r="L4980" s="10">
        <f t="shared" si="2"/>
        <v>8</v>
      </c>
      <c r="M4980" s="10">
        <f t="shared" si="3"/>
        <v>17</v>
      </c>
      <c r="N4980" s="10">
        <f t="shared" si="4"/>
        <v>2</v>
      </c>
      <c r="O4980" s="10" t="str">
        <f t="array" ref="O4980">IFERROR(XLOOKUP(G4980,'Tipo de Carga'!A:A,'Tipo de Carga'!C:C))</f>
        <v>Diesel</v>
      </c>
    </row>
    <row r="4981">
      <c r="A4981" s="16">
        <v>1826.0</v>
      </c>
      <c r="B4981" s="10" t="str">
        <f t="array" ref="B4981">IFERROR(XLOOKUP(A4981,'Asignacion Feb'!A:A,'Asignacion Feb'!C:C))</f>
        <v>Wm Full</v>
      </c>
      <c r="C4981" s="10" t="str">
        <f t="array" ref="C4981">IFERROR(XLOOKUP(A4981,'Asignacion Feb'!A:A,'Asignacion Feb'!B:B))</f>
        <v>EC-08</v>
      </c>
      <c r="D4981" s="28">
        <v>45705.0</v>
      </c>
      <c r="E4981" s="16" t="s">
        <v>361</v>
      </c>
      <c r="F4981" s="10" t="str">
        <f t="array" ref="F4981">IFERROR(XLOOKUP(E4981,Operadores!A:A,Operadores!B:B))</f>
        <v>MORFRE01</v>
      </c>
      <c r="G4981" s="16" t="s">
        <v>39</v>
      </c>
      <c r="H4981" s="13">
        <v>20.4273</v>
      </c>
      <c r="I4981" s="18">
        <v>334.0</v>
      </c>
      <c r="J4981" s="15">
        <f t="shared" si="5"/>
        <v>6822.7182</v>
      </c>
      <c r="K4981" s="10" t="str">
        <f t="array" ref="K4981">IFERROR(XLOOKUP(G4981,'Tipo de Carga'!A:A,'Tipo de Carga'!B:B))</f>
        <v>Autoabasto</v>
      </c>
      <c r="L4981" s="10">
        <f t="shared" si="2"/>
        <v>8</v>
      </c>
      <c r="M4981" s="10">
        <f t="shared" si="3"/>
        <v>17</v>
      </c>
      <c r="N4981" s="10">
        <f t="shared" si="4"/>
        <v>2</v>
      </c>
      <c r="O4981" s="10" t="str">
        <f t="array" ref="O4981">IFERROR(XLOOKUP(G4981,'Tipo de Carga'!A:A,'Tipo de Carga'!C:C))</f>
        <v>Diesel</v>
      </c>
    </row>
    <row r="4982">
      <c r="A4982" s="16">
        <v>1865.0</v>
      </c>
      <c r="B4982" s="10" t="str">
        <f t="array" ref="B4982">IFERROR(XLOOKUP(A4982,'Asignacion Feb'!A:A,'Asignacion Feb'!C:C))</f>
        <v>Circuitos</v>
      </c>
      <c r="C4982" s="10" t="str">
        <f t="array" ref="C4982">IFERROR(XLOOKUP(A4982,'Asignacion Feb'!A:A,'Asignacion Feb'!B:B))</f>
        <v>EC-03</v>
      </c>
      <c r="D4982" s="28">
        <v>45705.0</v>
      </c>
      <c r="E4982" s="16" t="s">
        <v>131</v>
      </c>
      <c r="F4982" s="10" t="str">
        <f t="array" ref="F4982">IFERROR(XLOOKUP(E4982,Operadores!A:A,Operadores!B:B))</f>
        <v>REYRAU</v>
      </c>
      <c r="G4982" s="16" t="s">
        <v>39</v>
      </c>
      <c r="H4982" s="13">
        <v>20.4273</v>
      </c>
      <c r="I4982" s="18">
        <v>265.0</v>
      </c>
      <c r="J4982" s="15">
        <f t="shared" si="5"/>
        <v>5413.2345</v>
      </c>
      <c r="K4982" s="10" t="str">
        <f t="array" ref="K4982">IFERROR(XLOOKUP(G4982,'Tipo de Carga'!A:A,'Tipo de Carga'!B:B))</f>
        <v>Autoabasto</v>
      </c>
      <c r="L4982" s="10">
        <f t="shared" si="2"/>
        <v>8</v>
      </c>
      <c r="M4982" s="10">
        <f t="shared" si="3"/>
        <v>17</v>
      </c>
      <c r="N4982" s="10">
        <f t="shared" si="4"/>
        <v>2</v>
      </c>
      <c r="O4982" s="10" t="str">
        <f t="array" ref="O4982">IFERROR(XLOOKUP(G4982,'Tipo de Carga'!A:A,'Tipo de Carga'!C:C))</f>
        <v>Diesel</v>
      </c>
    </row>
    <row r="4983">
      <c r="A4983" s="16">
        <v>1887.0</v>
      </c>
      <c r="B4983" s="10" t="str">
        <f t="array" ref="B4983">IFERROR(XLOOKUP(A4983,'Asignacion Feb'!A:A,'Asignacion Feb'!C:C))</f>
        <v>Circuitos</v>
      </c>
      <c r="C4983" s="10" t="str">
        <f t="array" ref="C4983">IFERROR(XLOOKUP(A4983,'Asignacion Feb'!A:A,'Asignacion Feb'!B:B))</f>
        <v>EC-03</v>
      </c>
      <c r="D4983" s="28">
        <v>45705.0</v>
      </c>
      <c r="E4983" s="19" t="s">
        <v>375</v>
      </c>
      <c r="F4983" s="10" t="str">
        <f t="array" ref="F4983">IFERROR(XLOOKUP(E4983,Operadores!A:A,Operadores!B:B))</f>
        <v>NARCA</v>
      </c>
      <c r="G4983" s="16" t="s">
        <v>39</v>
      </c>
      <c r="H4983" s="13">
        <v>20.4273</v>
      </c>
      <c r="I4983" s="18">
        <v>532.0</v>
      </c>
      <c r="J4983" s="15">
        <f t="shared" si="5"/>
        <v>10867.3236</v>
      </c>
      <c r="K4983" s="10" t="str">
        <f t="array" ref="K4983">IFERROR(XLOOKUP(G4983,'Tipo de Carga'!A:A,'Tipo de Carga'!B:B))</f>
        <v>Autoabasto</v>
      </c>
      <c r="L4983" s="10">
        <f t="shared" si="2"/>
        <v>8</v>
      </c>
      <c r="M4983" s="10">
        <f t="shared" si="3"/>
        <v>17</v>
      </c>
      <c r="N4983" s="10">
        <f t="shared" si="4"/>
        <v>2</v>
      </c>
      <c r="O4983" s="10" t="str">
        <f t="array" ref="O4983">IFERROR(XLOOKUP(G4983,'Tipo de Carga'!A:A,'Tipo de Carga'!C:C))</f>
        <v>Diesel</v>
      </c>
    </row>
    <row r="4984">
      <c r="A4984" s="16">
        <v>2020.0</v>
      </c>
      <c r="B4984" s="10" t="str">
        <f t="array" ref="B4984">IFERROR(XLOOKUP(A4984,'Asignacion Feb'!A:A,'Asignacion Feb'!C:C))</f>
        <v>MeLi Dedicado Merida</v>
      </c>
      <c r="C4984" s="10" t="str">
        <f t="array" ref="C4984">IFERROR(XLOOKUP(A4984,'Asignacion Feb'!A:A,'Asignacion Feb'!B:B))</f>
        <v>EC-05</v>
      </c>
      <c r="D4984" s="28">
        <v>45705.0</v>
      </c>
      <c r="E4984" s="16" t="s">
        <v>283</v>
      </c>
      <c r="F4984" s="10" t="str">
        <f t="array" ref="F4984">IFERROR(XLOOKUP(E4984,Operadores!A:A,Operadores!B:B))</f>
        <v>MUÑOSC</v>
      </c>
      <c r="G4984" s="16" t="s">
        <v>39</v>
      </c>
      <c r="H4984" s="13">
        <v>20.4273</v>
      </c>
      <c r="I4984" s="18">
        <v>240.0</v>
      </c>
      <c r="J4984" s="15">
        <f t="shared" si="5"/>
        <v>4902.552</v>
      </c>
      <c r="K4984" s="10" t="str">
        <f t="array" ref="K4984">IFERROR(XLOOKUP(G4984,'Tipo de Carga'!A:A,'Tipo de Carga'!B:B))</f>
        <v>Autoabasto</v>
      </c>
      <c r="L4984" s="10">
        <f t="shared" si="2"/>
        <v>8</v>
      </c>
      <c r="M4984" s="10">
        <f t="shared" si="3"/>
        <v>17</v>
      </c>
      <c r="N4984" s="10">
        <f t="shared" si="4"/>
        <v>2</v>
      </c>
      <c r="O4984" s="10" t="str">
        <f t="array" ref="O4984">IFERROR(XLOOKUP(G4984,'Tipo de Carga'!A:A,'Tipo de Carga'!C:C))</f>
        <v>Diesel</v>
      </c>
    </row>
    <row r="4985">
      <c r="A4985" s="16">
        <v>1730.0</v>
      </c>
      <c r="B4985" s="10" t="str">
        <f t="array" ref="B4985">IFERROR(XLOOKUP(A4985,'Asignacion Feb'!A:A,'Asignacion Feb'!C:C))</f>
        <v>Wm Full</v>
      </c>
      <c r="C4985" s="10" t="str">
        <f t="array" ref="C4985">IFERROR(XLOOKUP(A4985,'Asignacion Feb'!A:A,'Asignacion Feb'!B:B))</f>
        <v>EC-08</v>
      </c>
      <c r="D4985" s="28">
        <v>45705.0</v>
      </c>
      <c r="E4985" s="16" t="s">
        <v>219</v>
      </c>
      <c r="F4985" s="10" t="str">
        <f t="array" ref="F4985">IFERROR(XLOOKUP(E4985,Operadores!A:A,Operadores!B:B))</f>
        <v>LOPERI</v>
      </c>
      <c r="G4985" s="16" t="s">
        <v>39</v>
      </c>
      <c r="H4985" s="13">
        <v>20.4273</v>
      </c>
      <c r="I4985" s="18">
        <v>446.0</v>
      </c>
      <c r="J4985" s="15">
        <f t="shared" si="5"/>
        <v>9110.5758</v>
      </c>
      <c r="K4985" s="10" t="str">
        <f t="array" ref="K4985">IFERROR(XLOOKUP(G4985,'Tipo de Carga'!A:A,'Tipo de Carga'!B:B))</f>
        <v>Autoabasto</v>
      </c>
      <c r="L4985" s="10">
        <f t="shared" si="2"/>
        <v>8</v>
      </c>
      <c r="M4985" s="10">
        <f t="shared" si="3"/>
        <v>17</v>
      </c>
      <c r="N4985" s="10">
        <f t="shared" si="4"/>
        <v>2</v>
      </c>
      <c r="O4985" s="10" t="str">
        <f t="array" ref="O4985">IFERROR(XLOOKUP(G4985,'Tipo de Carga'!A:A,'Tipo de Carga'!C:C))</f>
        <v>Diesel</v>
      </c>
    </row>
    <row r="4986">
      <c r="A4986" s="16">
        <v>2018.0</v>
      </c>
      <c r="B4986" s="10" t="str">
        <f t="array" ref="B4986">IFERROR(XLOOKUP(A4986,'Asignacion Feb'!A:A,'Asignacion Feb'!C:C))</f>
        <v>MeLi Dedicado Merida</v>
      </c>
      <c r="C4986" s="10" t="str">
        <f t="array" ref="C4986">IFERROR(XLOOKUP(A4986,'Asignacion Feb'!A:A,'Asignacion Feb'!B:B))</f>
        <v>EC-05</v>
      </c>
      <c r="D4986" s="28">
        <v>45705.0</v>
      </c>
      <c r="E4986" s="16" t="s">
        <v>205</v>
      </c>
      <c r="F4986" s="10" t="str">
        <f t="array" ref="F4986">IFERROR(XLOOKUP(E4986,Operadores!A:A,Operadores!B:B))</f>
        <v>MACFRA</v>
      </c>
      <c r="G4986" s="16" t="s">
        <v>39</v>
      </c>
      <c r="H4986" s="13">
        <v>20.4273</v>
      </c>
      <c r="I4986" s="18">
        <v>230.0</v>
      </c>
      <c r="J4986" s="15">
        <f t="shared" si="5"/>
        <v>4698.279</v>
      </c>
      <c r="K4986" s="10" t="str">
        <f t="array" ref="K4986">IFERROR(XLOOKUP(G4986,'Tipo de Carga'!A:A,'Tipo de Carga'!B:B))</f>
        <v>Autoabasto</v>
      </c>
      <c r="L4986" s="10">
        <f t="shared" si="2"/>
        <v>8</v>
      </c>
      <c r="M4986" s="10">
        <f t="shared" si="3"/>
        <v>17</v>
      </c>
      <c r="N4986" s="10">
        <f t="shared" si="4"/>
        <v>2</v>
      </c>
      <c r="O4986" s="10" t="str">
        <f t="array" ref="O4986">IFERROR(XLOOKUP(G4986,'Tipo de Carga'!A:A,'Tipo de Carga'!C:C))</f>
        <v>Diesel</v>
      </c>
    </row>
    <row r="4987">
      <c r="A4987" s="16">
        <v>1991.0</v>
      </c>
      <c r="B4987" s="10" t="str">
        <f t="array" ref="B4987">IFERROR(XLOOKUP(A4987,'Asignacion Feb'!A:A,'Asignacion Feb'!C:C))</f>
        <v>MeLi Dedicado Merida</v>
      </c>
      <c r="C4987" s="10" t="str">
        <f t="array" ref="C4987">IFERROR(XLOOKUP(A4987,'Asignacion Feb'!A:A,'Asignacion Feb'!B:B))</f>
        <v>EC-05</v>
      </c>
      <c r="D4987" s="28">
        <v>45705.0</v>
      </c>
      <c r="E4987" s="16" t="s">
        <v>165</v>
      </c>
      <c r="F4987" s="10" t="str">
        <f t="array" ref="F4987">IFERROR(XLOOKUP(E4987,Operadores!A:A,Operadores!B:B))</f>
        <v>RUEREN</v>
      </c>
      <c r="G4987" s="16" t="s">
        <v>39</v>
      </c>
      <c r="H4987" s="13">
        <v>20.4273</v>
      </c>
      <c r="I4987" s="18">
        <v>425.0</v>
      </c>
      <c r="J4987" s="15">
        <f t="shared" si="5"/>
        <v>8681.6025</v>
      </c>
      <c r="K4987" s="10" t="str">
        <f t="array" ref="K4987">IFERROR(XLOOKUP(G4987,'Tipo de Carga'!A:A,'Tipo de Carga'!B:B))</f>
        <v>Autoabasto</v>
      </c>
      <c r="L4987" s="10">
        <f t="shared" si="2"/>
        <v>8</v>
      </c>
      <c r="M4987" s="10">
        <f t="shared" si="3"/>
        <v>17</v>
      </c>
      <c r="N4987" s="10">
        <f t="shared" si="4"/>
        <v>2</v>
      </c>
      <c r="O4987" s="10" t="str">
        <f t="array" ref="O4987">IFERROR(XLOOKUP(G4987,'Tipo de Carga'!A:A,'Tipo de Carga'!C:C))</f>
        <v>Diesel</v>
      </c>
    </row>
    <row r="4988">
      <c r="A4988" s="16">
        <v>1856.0</v>
      </c>
      <c r="B4988" s="10" t="str">
        <f t="array" ref="B4988">IFERROR(XLOOKUP(A4988,'Asignacion Feb'!A:A,'Asignacion Feb'!C:C))</f>
        <v>Pipas</v>
      </c>
      <c r="C4988" s="10" t="str">
        <f t="array" ref="C4988">IFERROR(XLOOKUP(A4988,'Asignacion Feb'!A:A,'Asignacion Feb'!B:B))</f>
        <v>EC-02</v>
      </c>
      <c r="D4988" s="28">
        <v>45705.0</v>
      </c>
      <c r="E4988" s="16" t="s">
        <v>291</v>
      </c>
      <c r="F4988" s="10" t="str">
        <f t="array" ref="F4988">IFERROR(XLOOKUP(E4988,Operadores!A:A,Operadores!B:B))</f>
        <v>PACJOS</v>
      </c>
      <c r="G4988" s="16" t="s">
        <v>103</v>
      </c>
      <c r="H4988" s="13">
        <v>26.98</v>
      </c>
      <c r="I4988" s="18">
        <v>445.0</v>
      </c>
      <c r="J4988" s="15">
        <f t="shared" si="5"/>
        <v>12006.1</v>
      </c>
      <c r="K4988" s="10" t="str">
        <f t="array" ref="K4988">IFERROR(XLOOKUP(G4988,'Tipo de Carga'!A:A,'Tipo de Carga'!B:B))</f>
        <v>Ticket</v>
      </c>
      <c r="L4988" s="10">
        <f t="shared" si="2"/>
        <v>8</v>
      </c>
      <c r="M4988" s="10">
        <f t="shared" si="3"/>
        <v>17</v>
      </c>
      <c r="N4988" s="10">
        <f t="shared" si="4"/>
        <v>2</v>
      </c>
      <c r="O4988" s="10" t="str">
        <f t="array" ref="O4988">IFERROR(XLOOKUP(G4988,'Tipo de Carga'!A:A,'Tipo de Carga'!C:C))</f>
        <v>Diesel</v>
      </c>
    </row>
    <row r="4989">
      <c r="A4989" s="16">
        <v>1992.0</v>
      </c>
      <c r="B4989" s="10" t="str">
        <f t="array" ref="B4989">IFERROR(XLOOKUP(A4989,'Asignacion Feb'!A:A,'Asignacion Feb'!C:C))</f>
        <v>MeLi Dedicado TD</v>
      </c>
      <c r="C4989" s="10" t="str">
        <f t="array" ref="C4989">IFERROR(XLOOKUP(A4989,'Asignacion Feb'!A:A,'Asignacion Feb'!B:B))</f>
        <v>EC-05</v>
      </c>
      <c r="D4989" s="28">
        <v>45705.0</v>
      </c>
      <c r="E4989" s="19" t="s">
        <v>65</v>
      </c>
      <c r="F4989" s="10" t="str">
        <f t="array" ref="F4989">IFERROR(XLOOKUP(E4989,Operadores!A:A,Operadores!B:B))</f>
        <v>HERROD</v>
      </c>
      <c r="G4989" s="16" t="s">
        <v>103</v>
      </c>
      <c r="H4989" s="13">
        <v>26.98</v>
      </c>
      <c r="I4989" s="18">
        <v>446.0</v>
      </c>
      <c r="J4989" s="15">
        <f t="shared" si="5"/>
        <v>12033.08</v>
      </c>
      <c r="K4989" s="10" t="str">
        <f t="array" ref="K4989">IFERROR(XLOOKUP(G4989,'Tipo de Carga'!A:A,'Tipo de Carga'!B:B))</f>
        <v>Ticket</v>
      </c>
      <c r="L4989" s="10">
        <f t="shared" si="2"/>
        <v>8</v>
      </c>
      <c r="M4989" s="10">
        <f t="shared" si="3"/>
        <v>17</v>
      </c>
      <c r="N4989" s="10">
        <f t="shared" si="4"/>
        <v>2</v>
      </c>
      <c r="O4989" s="10" t="str">
        <f t="array" ref="O4989">IFERROR(XLOOKUP(G4989,'Tipo de Carga'!A:A,'Tipo de Carga'!C:C))</f>
        <v>Diesel</v>
      </c>
    </row>
    <row r="4990">
      <c r="A4990" s="16">
        <v>1801.0</v>
      </c>
      <c r="B4990" s="10" t="str">
        <f t="array" ref="B4990">IFERROR(XLOOKUP(A4990,'Asignacion Feb'!A:A,'Asignacion Feb'!C:C))</f>
        <v>Sayer Full</v>
      </c>
      <c r="C4990" s="10" t="str">
        <f t="array" ref="C4990">IFERROR(XLOOKUP(A4990,'Asignacion Feb'!A:A,'Asignacion Feb'!B:B))</f>
        <v>EC-04</v>
      </c>
      <c r="D4990" s="28">
        <v>45705.0</v>
      </c>
      <c r="E4990" s="19" t="s">
        <v>276</v>
      </c>
      <c r="F4990" s="10" t="str">
        <f t="array" ref="F4990">IFERROR(XLOOKUP(E4990,Operadores!A:A,Operadores!B:B))</f>
        <v>DURMA01</v>
      </c>
      <c r="G4990" s="16" t="s">
        <v>103</v>
      </c>
      <c r="H4990" s="13">
        <v>26.54</v>
      </c>
      <c r="I4990" s="18">
        <v>414.0</v>
      </c>
      <c r="J4990" s="15">
        <f t="shared" si="5"/>
        <v>10987.56</v>
      </c>
      <c r="K4990" s="10" t="str">
        <f t="array" ref="K4990">IFERROR(XLOOKUP(G4990,'Tipo de Carga'!A:A,'Tipo de Carga'!B:B))</f>
        <v>Ticket</v>
      </c>
      <c r="L4990" s="10">
        <f t="shared" si="2"/>
        <v>8</v>
      </c>
      <c r="M4990" s="10">
        <f t="shared" si="3"/>
        <v>17</v>
      </c>
      <c r="N4990" s="10">
        <f t="shared" si="4"/>
        <v>2</v>
      </c>
      <c r="O4990" s="10" t="str">
        <f t="array" ref="O4990">IFERROR(XLOOKUP(G4990,'Tipo de Carga'!A:A,'Tipo de Carga'!C:C))</f>
        <v>Diesel</v>
      </c>
    </row>
    <row r="4991">
      <c r="A4991" s="16">
        <v>1801.0</v>
      </c>
      <c r="B4991" s="10" t="str">
        <f t="array" ref="B4991">IFERROR(XLOOKUP(A4991,'Asignacion Feb'!A:A,'Asignacion Feb'!C:C))</f>
        <v>Sayer Full</v>
      </c>
      <c r="C4991" s="10" t="str">
        <f t="array" ref="C4991">IFERROR(XLOOKUP(A4991,'Asignacion Feb'!A:A,'Asignacion Feb'!B:B))</f>
        <v>EC-04</v>
      </c>
      <c r="D4991" s="28">
        <v>45705.0</v>
      </c>
      <c r="E4991" s="19" t="s">
        <v>276</v>
      </c>
      <c r="F4991" s="10" t="str">
        <f t="array" ref="F4991">IFERROR(XLOOKUP(E4991,Operadores!A:A,Operadores!B:B))</f>
        <v>DURMA01</v>
      </c>
      <c r="G4991" s="16" t="s">
        <v>103</v>
      </c>
      <c r="H4991" s="13">
        <v>26.54</v>
      </c>
      <c r="I4991" s="18">
        <v>400.0</v>
      </c>
      <c r="J4991" s="15">
        <f t="shared" si="5"/>
        <v>10616</v>
      </c>
      <c r="K4991" s="10" t="str">
        <f t="array" ref="K4991">IFERROR(XLOOKUP(G4991,'Tipo de Carga'!A:A,'Tipo de Carga'!B:B))</f>
        <v>Ticket</v>
      </c>
      <c r="L4991" s="10">
        <f t="shared" si="2"/>
        <v>8</v>
      </c>
      <c r="M4991" s="10">
        <f t="shared" si="3"/>
        <v>17</v>
      </c>
      <c r="N4991" s="10">
        <f t="shared" si="4"/>
        <v>2</v>
      </c>
      <c r="O4991" s="10" t="str">
        <f t="array" ref="O4991">IFERROR(XLOOKUP(G4991,'Tipo de Carga'!A:A,'Tipo de Carga'!C:C))</f>
        <v>Diesel</v>
      </c>
    </row>
    <row r="4992">
      <c r="A4992" s="16">
        <v>1941.0</v>
      </c>
      <c r="B4992" s="10" t="str">
        <f t="array" ref="B4992">IFERROR(XLOOKUP(A4992,'Asignacion Feb'!A:A,'Asignacion Feb'!C:C))</f>
        <v>Available EC-01</v>
      </c>
      <c r="C4992" s="10" t="str">
        <f t="array" ref="C4992">IFERROR(XLOOKUP(A4992,'Asignacion Feb'!A:A,'Asignacion Feb'!B:B))</f>
        <v>EC-01</v>
      </c>
      <c r="D4992" s="28">
        <v>45705.0</v>
      </c>
      <c r="E4992" s="19" t="s">
        <v>89</v>
      </c>
      <c r="F4992" s="10" t="str">
        <f t="array" ref="F4992">IFERROR(XLOOKUP(E4992,Operadores!A:A,Operadores!B:B))</f>
        <v>QUIULI</v>
      </c>
      <c r="G4992" s="16" t="s">
        <v>103</v>
      </c>
      <c r="H4992" s="13">
        <v>26.99</v>
      </c>
      <c r="I4992" s="18">
        <v>445.0</v>
      </c>
      <c r="J4992" s="15">
        <f t="shared" si="5"/>
        <v>12010.55</v>
      </c>
      <c r="K4992" s="10" t="str">
        <f t="array" ref="K4992">IFERROR(XLOOKUP(G4992,'Tipo de Carga'!A:A,'Tipo de Carga'!B:B))</f>
        <v>Ticket</v>
      </c>
      <c r="L4992" s="10">
        <f t="shared" si="2"/>
        <v>8</v>
      </c>
      <c r="M4992" s="10">
        <f t="shared" si="3"/>
        <v>17</v>
      </c>
      <c r="N4992" s="10">
        <f t="shared" si="4"/>
        <v>2</v>
      </c>
      <c r="O4992" s="10" t="str">
        <f t="array" ref="O4992">IFERROR(XLOOKUP(G4992,'Tipo de Carga'!A:A,'Tipo de Carga'!C:C))</f>
        <v>Diesel</v>
      </c>
    </row>
    <row r="4993">
      <c r="A4993" s="16">
        <v>1889.0</v>
      </c>
      <c r="B4993" s="10" t="str">
        <f t="array" ref="B4993">IFERROR(XLOOKUP(A4993,'Asignacion Feb'!A:A,'Asignacion Feb'!C:C))</f>
        <v>Available EC-01</v>
      </c>
      <c r="C4993" s="10" t="str">
        <f t="array" ref="C4993">IFERROR(XLOOKUP(A4993,'Asignacion Feb'!A:A,'Asignacion Feb'!B:B))</f>
        <v>EC-01</v>
      </c>
      <c r="D4993" s="28">
        <v>45705.0</v>
      </c>
      <c r="E4993" s="19" t="s">
        <v>357</v>
      </c>
      <c r="F4993" s="10" t="str">
        <f t="array" ref="F4993">IFERROR(XLOOKUP(E4993,Operadores!A:A,Operadores!B:B))</f>
        <v>GARCRU</v>
      </c>
      <c r="G4993" s="16" t="s">
        <v>103</v>
      </c>
      <c r="H4993" s="13">
        <v>25.99</v>
      </c>
      <c r="I4993" s="18">
        <v>461.0</v>
      </c>
      <c r="J4993" s="15">
        <f t="shared" si="5"/>
        <v>11981.39</v>
      </c>
      <c r="K4993" s="10" t="str">
        <f t="array" ref="K4993">IFERROR(XLOOKUP(G4993,'Tipo de Carga'!A:A,'Tipo de Carga'!B:B))</f>
        <v>Ticket</v>
      </c>
      <c r="L4993" s="10">
        <f t="shared" si="2"/>
        <v>8</v>
      </c>
      <c r="M4993" s="10">
        <f t="shared" si="3"/>
        <v>17</v>
      </c>
      <c r="N4993" s="10">
        <f t="shared" si="4"/>
        <v>2</v>
      </c>
      <c r="O4993" s="10" t="str">
        <f t="array" ref="O4993">IFERROR(XLOOKUP(G4993,'Tipo de Carga'!A:A,'Tipo de Carga'!C:C))</f>
        <v>Diesel</v>
      </c>
    </row>
    <row r="4994">
      <c r="A4994" s="16">
        <v>1938.0</v>
      </c>
      <c r="B4994" s="10" t="str">
        <f t="array" ref="B4994">IFERROR(XLOOKUP(A4994,'Asignacion Feb'!A:A,'Asignacion Feb'!C:C))</f>
        <v>Sayer Sencillo</v>
      </c>
      <c r="C4994" s="10" t="str">
        <f t="array" ref="C4994">IFERROR(XLOOKUP(A4994,'Asignacion Feb'!A:A,'Asignacion Feb'!B:B))</f>
        <v>EC-04</v>
      </c>
      <c r="D4994" s="28">
        <v>45705.0</v>
      </c>
      <c r="E4994" s="19" t="s">
        <v>256</v>
      </c>
      <c r="F4994" s="10" t="str">
        <f t="array" ref="F4994">IFERROR(XLOOKUP(E4994,Operadores!A:A,Operadores!B:B))</f>
        <v>SOSCA01</v>
      </c>
      <c r="G4994" s="16" t="s">
        <v>103</v>
      </c>
      <c r="H4994" s="13">
        <v>26.99</v>
      </c>
      <c r="I4994" s="18">
        <v>177.0</v>
      </c>
      <c r="J4994" s="15">
        <f t="shared" si="5"/>
        <v>4777.23</v>
      </c>
      <c r="K4994" s="10" t="str">
        <f t="array" ref="K4994">IFERROR(XLOOKUP(G4994,'Tipo de Carga'!A:A,'Tipo de Carga'!B:B))</f>
        <v>Ticket</v>
      </c>
      <c r="L4994" s="10">
        <f t="shared" si="2"/>
        <v>8</v>
      </c>
      <c r="M4994" s="10">
        <f t="shared" si="3"/>
        <v>17</v>
      </c>
      <c r="N4994" s="10">
        <f t="shared" si="4"/>
        <v>2</v>
      </c>
      <c r="O4994" s="10" t="str">
        <f t="array" ref="O4994">IFERROR(XLOOKUP(G4994,'Tipo de Carga'!A:A,'Tipo de Carga'!C:C))</f>
        <v>Diesel</v>
      </c>
    </row>
    <row r="4995">
      <c r="A4995" s="16">
        <v>1726.0</v>
      </c>
      <c r="B4995" s="10" t="str">
        <f t="array" ref="B4995">IFERROR(XLOOKUP(A4995,'Asignacion Feb'!A:A,'Asignacion Feb'!C:C))</f>
        <v>Wm Sencillo</v>
      </c>
      <c r="C4995" s="10" t="str">
        <f t="array" ref="C4995">IFERROR(XLOOKUP(A4995,'Asignacion Feb'!A:A,'Asignacion Feb'!B:B))</f>
        <v>EC-08</v>
      </c>
      <c r="D4995" s="28">
        <v>45705.0</v>
      </c>
      <c r="E4995" s="19" t="s">
        <v>443</v>
      </c>
      <c r="F4995" s="10" t="str">
        <f t="array" ref="F4995">IFERROR(XLOOKUP(E4995,Operadores!A:A,Operadores!B:B))</f>
        <v>JUAJUA01</v>
      </c>
      <c r="G4995" s="16" t="s">
        <v>103</v>
      </c>
      <c r="H4995" s="13">
        <v>26.45</v>
      </c>
      <c r="I4995" s="18">
        <v>522.0</v>
      </c>
      <c r="J4995" s="15">
        <f t="shared" si="5"/>
        <v>13806.9</v>
      </c>
      <c r="K4995" s="10" t="str">
        <f t="array" ref="K4995">IFERROR(XLOOKUP(G4995,'Tipo de Carga'!A:A,'Tipo de Carga'!B:B))</f>
        <v>Ticket</v>
      </c>
      <c r="L4995" s="10">
        <f t="shared" si="2"/>
        <v>8</v>
      </c>
      <c r="M4995" s="10">
        <f t="shared" si="3"/>
        <v>17</v>
      </c>
      <c r="N4995" s="10">
        <f t="shared" si="4"/>
        <v>2</v>
      </c>
      <c r="O4995" s="10" t="str">
        <f t="array" ref="O4995">IFERROR(XLOOKUP(G4995,'Tipo de Carga'!A:A,'Tipo de Carga'!C:C))</f>
        <v>Diesel</v>
      </c>
    </row>
    <row r="4996">
      <c r="A4996" s="16">
        <v>2012.0</v>
      </c>
      <c r="B4996" s="10" t="str">
        <f t="array" ref="B4996">IFERROR(XLOOKUP(A4996,'Asignacion Feb'!A:A,'Asignacion Feb'!C:C))</f>
        <v>Sayer Sencillo</v>
      </c>
      <c r="C4996" s="10" t="str">
        <f t="array" ref="C4996">IFERROR(XLOOKUP(A4996,'Asignacion Feb'!A:A,'Asignacion Feb'!B:B))</f>
        <v>EC-04</v>
      </c>
      <c r="D4996" s="28">
        <v>45705.0</v>
      </c>
      <c r="E4996" s="19" t="s">
        <v>317</v>
      </c>
      <c r="F4996" s="10" t="str">
        <f t="array" ref="F4996">IFERROR(XLOOKUP(E4996,Operadores!A:A,Operadores!B:B))</f>
        <v>ZUGRO</v>
      </c>
      <c r="G4996" s="16" t="s">
        <v>103</v>
      </c>
      <c r="H4996" s="13">
        <v>24.99</v>
      </c>
      <c r="I4996" s="18">
        <v>176.0</v>
      </c>
      <c r="J4996" s="15">
        <f t="shared" si="5"/>
        <v>4398.24</v>
      </c>
      <c r="K4996" s="10" t="str">
        <f t="array" ref="K4996">IFERROR(XLOOKUP(G4996,'Tipo de Carga'!A:A,'Tipo de Carga'!B:B))</f>
        <v>Ticket</v>
      </c>
      <c r="L4996" s="10">
        <f t="shared" si="2"/>
        <v>8</v>
      </c>
      <c r="M4996" s="10">
        <f t="shared" si="3"/>
        <v>17</v>
      </c>
      <c r="N4996" s="10">
        <f t="shared" si="4"/>
        <v>2</v>
      </c>
      <c r="O4996" s="10" t="str">
        <f t="array" ref="O4996">IFERROR(XLOOKUP(G4996,'Tipo de Carga'!A:A,'Tipo de Carga'!C:C))</f>
        <v>Diesel</v>
      </c>
    </row>
    <row r="4997">
      <c r="A4997" s="16">
        <v>1970.0</v>
      </c>
      <c r="B4997" s="10" t="str">
        <f t="array" ref="B4997">IFERROR(XLOOKUP(A4997,'Asignacion Feb'!A:A,'Asignacion Feb'!C:C))</f>
        <v>Sayer Vuelteros</v>
      </c>
      <c r="C4997" s="10" t="str">
        <f t="array" ref="C4997">IFERROR(XLOOKUP(A4997,'Asignacion Feb'!A:A,'Asignacion Feb'!B:B))</f>
        <v>EC-04</v>
      </c>
      <c r="D4997" s="28">
        <v>45705.0</v>
      </c>
      <c r="E4997" s="19" t="s">
        <v>155</v>
      </c>
      <c r="F4997" s="10" t="str">
        <f t="array" ref="F4997">IFERROR(XLOOKUP(E4997,Operadores!A:A,Operadores!B:B))</f>
        <v>HERLEX</v>
      </c>
      <c r="G4997" s="16" t="s">
        <v>103</v>
      </c>
      <c r="H4997" s="13">
        <v>24.99</v>
      </c>
      <c r="I4997" s="18">
        <v>184.0</v>
      </c>
      <c r="J4997" s="15">
        <f t="shared" si="5"/>
        <v>4598.16</v>
      </c>
      <c r="K4997" s="10" t="str">
        <f t="array" ref="K4997">IFERROR(XLOOKUP(G4997,'Tipo de Carga'!A:A,'Tipo de Carga'!B:B))</f>
        <v>Ticket</v>
      </c>
      <c r="L4997" s="10">
        <f t="shared" si="2"/>
        <v>8</v>
      </c>
      <c r="M4997" s="10">
        <f t="shared" si="3"/>
        <v>17</v>
      </c>
      <c r="N4997" s="10">
        <f t="shared" si="4"/>
        <v>2</v>
      </c>
      <c r="O4997" s="10" t="str">
        <f t="array" ref="O4997">IFERROR(XLOOKUP(G4997,'Tipo de Carga'!A:A,'Tipo de Carga'!C:C))</f>
        <v>Diesel</v>
      </c>
    </row>
    <row r="4998">
      <c r="A4998" s="16">
        <v>1869.0</v>
      </c>
      <c r="B4998" s="10" t="str">
        <f t="array" ref="B4998">IFERROR(XLOOKUP(A4998,'Asignacion Feb'!A:A,'Asignacion Feb'!C:C))</f>
        <v>Circuitos</v>
      </c>
      <c r="C4998" s="10" t="str">
        <f t="array" ref="C4998">IFERROR(XLOOKUP(A4998,'Asignacion Feb'!A:A,'Asignacion Feb'!B:B))</f>
        <v>EC-03</v>
      </c>
      <c r="D4998" s="28">
        <v>45705.0</v>
      </c>
      <c r="E4998" s="19" t="s">
        <v>213</v>
      </c>
      <c r="F4998" s="10" t="str">
        <f t="array" ref="F4998">IFERROR(XLOOKUP(E4998,Operadores!A:A,Operadores!B:B))</f>
        <v>MERUBA</v>
      </c>
      <c r="G4998" s="16" t="s">
        <v>103</v>
      </c>
      <c r="H4998" s="13">
        <v>26.06</v>
      </c>
      <c r="I4998" s="18">
        <v>138.0</v>
      </c>
      <c r="J4998" s="15">
        <f t="shared" si="5"/>
        <v>3596.28</v>
      </c>
      <c r="K4998" s="10" t="str">
        <f t="array" ref="K4998">IFERROR(XLOOKUP(G4998,'Tipo de Carga'!A:A,'Tipo de Carga'!B:B))</f>
        <v>Ticket</v>
      </c>
      <c r="L4998" s="10">
        <f t="shared" si="2"/>
        <v>8</v>
      </c>
      <c r="M4998" s="10">
        <f t="shared" si="3"/>
        <v>17</v>
      </c>
      <c r="N4998" s="10">
        <f t="shared" si="4"/>
        <v>2</v>
      </c>
      <c r="O4998" s="10" t="str">
        <f t="array" ref="O4998">IFERROR(XLOOKUP(G4998,'Tipo de Carga'!A:A,'Tipo de Carga'!C:C))</f>
        <v>Diesel</v>
      </c>
    </row>
    <row r="4999">
      <c r="A4999" s="16">
        <v>1855.0</v>
      </c>
      <c r="B4999" s="10" t="str">
        <f t="array" ref="B4999">IFERROR(XLOOKUP(A4999,'Asignacion Feb'!A:A,'Asignacion Feb'!C:C))</f>
        <v>Circuitos</v>
      </c>
      <c r="C4999" s="10" t="str">
        <f t="array" ref="C4999">IFERROR(XLOOKUP(A4999,'Asignacion Feb'!A:A,'Asignacion Feb'!B:B))</f>
        <v>EC-03</v>
      </c>
      <c r="D4999" s="28">
        <v>45705.0</v>
      </c>
      <c r="E4999" s="19" t="s">
        <v>62</v>
      </c>
      <c r="F4999" s="10" t="str">
        <f t="array" ref="F4999">IFERROR(XLOOKUP(E4999,Operadores!A:A,Operadores!B:B))</f>
        <v>REYPED</v>
      </c>
      <c r="G4999" s="16" t="s">
        <v>103</v>
      </c>
      <c r="H4999" s="13">
        <v>26.06</v>
      </c>
      <c r="I4999" s="18">
        <v>230.0</v>
      </c>
      <c r="J4999" s="15">
        <f t="shared" si="5"/>
        <v>5993.8</v>
      </c>
      <c r="K4999" s="10" t="str">
        <f t="array" ref="K4999">IFERROR(XLOOKUP(G4999,'Tipo de Carga'!A:A,'Tipo de Carga'!B:B))</f>
        <v>Ticket</v>
      </c>
      <c r="L4999" s="10">
        <f t="shared" si="2"/>
        <v>8</v>
      </c>
      <c r="M4999" s="10">
        <f t="shared" si="3"/>
        <v>17</v>
      </c>
      <c r="N4999" s="10">
        <f t="shared" si="4"/>
        <v>2</v>
      </c>
      <c r="O4999" s="10" t="str">
        <f t="array" ref="O4999">IFERROR(XLOOKUP(G4999,'Tipo de Carga'!A:A,'Tipo de Carga'!C:C))</f>
        <v>Diesel</v>
      </c>
    </row>
    <row r="5000">
      <c r="A5000" s="16">
        <v>1737.0</v>
      </c>
      <c r="B5000" s="10" t="str">
        <f t="array" ref="B5000">IFERROR(XLOOKUP(A5000,'Asignacion Feb'!A:A,'Asignacion Feb'!C:C))</f>
        <v>Wm Sencillo</v>
      </c>
      <c r="C5000" s="10" t="str">
        <f t="array" ref="C5000">IFERROR(XLOOKUP(A5000,'Asignacion Feb'!A:A,'Asignacion Feb'!B:B))</f>
        <v>EC-08</v>
      </c>
      <c r="D5000" s="28">
        <v>45705.0</v>
      </c>
      <c r="E5000" s="19" t="s">
        <v>421</v>
      </c>
      <c r="F5000" s="10" t="str">
        <f t="array" ref="F5000">IFERROR(XLOOKUP(E5000,Operadores!A:A,Operadores!B:B))</f>
        <v>GARERW</v>
      </c>
      <c r="G5000" s="16" t="s">
        <v>103</v>
      </c>
      <c r="H5000" s="13">
        <v>26.45</v>
      </c>
      <c r="I5000" s="18">
        <v>532.0</v>
      </c>
      <c r="J5000" s="15">
        <f t="shared" si="5"/>
        <v>14071.4</v>
      </c>
      <c r="K5000" s="10" t="str">
        <f t="array" ref="K5000">IFERROR(XLOOKUP(G5000,'Tipo de Carga'!A:A,'Tipo de Carga'!B:B))</f>
        <v>Ticket</v>
      </c>
      <c r="L5000" s="10">
        <f t="shared" si="2"/>
        <v>8</v>
      </c>
      <c r="M5000" s="10">
        <f t="shared" si="3"/>
        <v>17</v>
      </c>
      <c r="N5000" s="10">
        <f t="shared" si="4"/>
        <v>2</v>
      </c>
      <c r="O5000" s="10" t="str">
        <f t="array" ref="O5000">IFERROR(XLOOKUP(G5000,'Tipo de Carga'!A:A,'Tipo de Carga'!C:C))</f>
        <v>Diesel</v>
      </c>
    </row>
    <row r="5001">
      <c r="A5001" s="16">
        <v>1975.0</v>
      </c>
      <c r="B5001" s="10" t="str">
        <f t="array" ref="B5001">IFERROR(XLOOKUP(A5001,'Asignacion Feb'!A:A,'Asignacion Feb'!C:C))</f>
        <v>Sayer Sencillo</v>
      </c>
      <c r="C5001" s="10" t="str">
        <f t="array" ref="C5001">IFERROR(XLOOKUP(A5001,'Asignacion Feb'!A:A,'Asignacion Feb'!B:B))</f>
        <v>EC-04</v>
      </c>
      <c r="D5001" s="28">
        <v>45705.0</v>
      </c>
      <c r="E5001" s="19"/>
      <c r="F5001" s="10"/>
      <c r="G5001" s="16" t="s">
        <v>106</v>
      </c>
      <c r="H5001" s="13">
        <v>21.609103</v>
      </c>
      <c r="I5001" s="18">
        <v>620.0</v>
      </c>
      <c r="J5001" s="15">
        <f t="shared" si="5"/>
        <v>13397.64386</v>
      </c>
      <c r="K5001" s="10" t="str">
        <f t="array" ref="K5001">IFERROR(XLOOKUP(G5001,'Tipo de Carga'!A:A,'Tipo de Carga'!B:B))</f>
        <v>Nieto</v>
      </c>
      <c r="L5001" s="10">
        <f t="shared" si="2"/>
        <v>8</v>
      </c>
      <c r="M5001" s="10">
        <f t="shared" si="3"/>
        <v>17</v>
      </c>
      <c r="N5001" s="10">
        <f t="shared" si="4"/>
        <v>2</v>
      </c>
      <c r="O5001" s="10" t="str">
        <f t="array" ref="O5001">IFERROR(XLOOKUP(G5001,'Tipo de Carga'!A:A,'Tipo de Carga'!C:C))</f>
        <v>Diesel</v>
      </c>
    </row>
    <row r="5002">
      <c r="A5002" s="16">
        <v>1958.0</v>
      </c>
      <c r="B5002" s="10" t="str">
        <f t="array" ref="B5002">IFERROR(XLOOKUP(A5002,'Asignacion Feb'!A:A,'Asignacion Feb'!C:C))</f>
        <v>Full Liver</v>
      </c>
      <c r="C5002" s="10" t="str">
        <f t="array" ref="C5002">IFERROR(XLOOKUP(A5002,'Asignacion Feb'!A:A,'Asignacion Feb'!B:B))</f>
        <v>EC-01</v>
      </c>
      <c r="D5002" s="28">
        <v>45706.0</v>
      </c>
      <c r="E5002" s="16" t="s">
        <v>48</v>
      </c>
      <c r="F5002" s="10" t="str">
        <f t="array" ref="F5002">IFERROR(XLOOKUP(E5002,Operadores!A:A,Operadores!B:B))</f>
        <v>MONAL</v>
      </c>
      <c r="G5002" s="16" t="s">
        <v>17</v>
      </c>
      <c r="H5002" s="13">
        <v>19.79799</v>
      </c>
      <c r="I5002" s="18">
        <v>713.0</v>
      </c>
      <c r="J5002" s="15">
        <f t="shared" si="5"/>
        <v>14115.96687</v>
      </c>
      <c r="K5002" s="10" t="str">
        <f t="array" ref="K5002">IFERROR(XLOOKUP(G5002,'Tipo de Carga'!A:A,'Tipo de Carga'!B:B))</f>
        <v>Autoabasto</v>
      </c>
      <c r="L5002" s="10">
        <f t="shared" si="2"/>
        <v>8</v>
      </c>
      <c r="M5002" s="10">
        <f t="shared" si="3"/>
        <v>18</v>
      </c>
      <c r="N5002" s="10">
        <f t="shared" si="4"/>
        <v>2</v>
      </c>
      <c r="O5002" s="10" t="str">
        <f t="array" ref="O5002">IFERROR(XLOOKUP(G5002,'Tipo de Carga'!A:A,'Tipo de Carga'!C:C))</f>
        <v>Diesel</v>
      </c>
    </row>
    <row r="5003">
      <c r="A5003" s="16">
        <v>1997.0</v>
      </c>
      <c r="B5003" s="10" t="str">
        <f t="array" ref="B5003">IFERROR(XLOOKUP(A5003,'Asignacion Feb'!A:A,'Asignacion Feb'!C:C))</f>
        <v>MeLi Dedicado Merida</v>
      </c>
      <c r="C5003" s="10" t="str">
        <f t="array" ref="C5003">IFERROR(XLOOKUP(A5003,'Asignacion Feb'!A:A,'Asignacion Feb'!B:B))</f>
        <v>EC-05</v>
      </c>
      <c r="D5003" s="28">
        <v>45706.0</v>
      </c>
      <c r="E5003" s="16" t="s">
        <v>282</v>
      </c>
      <c r="F5003" s="10" t="str">
        <f t="array" ref="F5003">IFERROR(XLOOKUP(E5003,Operadores!A:A,Operadores!B:B))</f>
        <v>HERVIC02</v>
      </c>
      <c r="G5003" s="16" t="s">
        <v>17</v>
      </c>
      <c r="H5003" s="13">
        <v>19.79799</v>
      </c>
      <c r="I5003" s="18">
        <v>275.0</v>
      </c>
      <c r="J5003" s="15">
        <f t="shared" si="5"/>
        <v>5444.44725</v>
      </c>
      <c r="K5003" s="10" t="str">
        <f t="array" ref="K5003">IFERROR(XLOOKUP(G5003,'Tipo de Carga'!A:A,'Tipo de Carga'!B:B))</f>
        <v>Autoabasto</v>
      </c>
      <c r="L5003" s="10">
        <f t="shared" si="2"/>
        <v>8</v>
      </c>
      <c r="M5003" s="10">
        <f t="shared" si="3"/>
        <v>18</v>
      </c>
      <c r="N5003" s="10">
        <f t="shared" si="4"/>
        <v>2</v>
      </c>
      <c r="O5003" s="10" t="str">
        <f t="array" ref="O5003">IFERROR(XLOOKUP(G5003,'Tipo de Carga'!A:A,'Tipo de Carga'!C:C))</f>
        <v>Diesel</v>
      </c>
    </row>
    <row r="5004">
      <c r="A5004" s="16">
        <v>1897.0</v>
      </c>
      <c r="B5004" s="10" t="str">
        <f t="array" ref="B5004">IFERROR(XLOOKUP(A5004,'Asignacion Feb'!A:A,'Asignacion Feb'!C:C))</f>
        <v>Full Liver</v>
      </c>
      <c r="C5004" s="10" t="str">
        <f t="array" ref="C5004">IFERROR(XLOOKUP(A5004,'Asignacion Feb'!A:A,'Asignacion Feb'!B:B))</f>
        <v>EC-01</v>
      </c>
      <c r="D5004" s="28">
        <v>45706.0</v>
      </c>
      <c r="E5004" s="16" t="s">
        <v>21</v>
      </c>
      <c r="F5004" s="10" t="str">
        <f t="array" ref="F5004">IFERROR(XLOOKUP(E5004,Operadores!A:A,Operadores!B:B))</f>
        <v>RODAR</v>
      </c>
      <c r="G5004" s="16" t="s">
        <v>17</v>
      </c>
      <c r="H5004" s="13">
        <v>19.79799</v>
      </c>
      <c r="I5004" s="18">
        <v>678.0</v>
      </c>
      <c r="J5004" s="15">
        <f t="shared" si="5"/>
        <v>13423.03722</v>
      </c>
      <c r="K5004" s="10" t="str">
        <f t="array" ref="K5004">IFERROR(XLOOKUP(G5004,'Tipo de Carga'!A:A,'Tipo de Carga'!B:B))</f>
        <v>Autoabasto</v>
      </c>
      <c r="L5004" s="10">
        <f t="shared" si="2"/>
        <v>8</v>
      </c>
      <c r="M5004" s="10">
        <f t="shared" si="3"/>
        <v>18</v>
      </c>
      <c r="N5004" s="10">
        <f t="shared" si="4"/>
        <v>2</v>
      </c>
      <c r="O5004" s="10" t="str">
        <f t="array" ref="O5004">IFERROR(XLOOKUP(G5004,'Tipo de Carga'!A:A,'Tipo de Carga'!C:C))</f>
        <v>Diesel</v>
      </c>
    </row>
    <row r="5005">
      <c r="A5005" s="16">
        <v>2042.0</v>
      </c>
      <c r="B5005" s="10" t="str">
        <f t="array" ref="B5005">IFERROR(XLOOKUP(A5005,'Asignacion Feb'!A:A,'Asignacion Feb'!C:C))</f>
        <v>Liverpool Local</v>
      </c>
      <c r="C5005" s="10" t="str">
        <f t="array" ref="C5005">IFERROR(XLOOKUP(A5005,'Asignacion Feb'!A:A,'Asignacion Feb'!B:B))</f>
        <v>EC-01</v>
      </c>
      <c r="D5005" s="28">
        <v>45706.0</v>
      </c>
      <c r="E5005" s="16" t="s">
        <v>150</v>
      </c>
      <c r="F5005" s="10" t="str">
        <f t="array" ref="F5005">IFERROR(XLOOKUP(E5005,Operadores!A:A,Operadores!B:B))</f>
        <v>JUAOSC</v>
      </c>
      <c r="G5005" s="16" t="s">
        <v>17</v>
      </c>
      <c r="H5005" s="13">
        <v>19.79799</v>
      </c>
      <c r="I5005" s="18">
        <v>222.0</v>
      </c>
      <c r="J5005" s="15">
        <f t="shared" si="5"/>
        <v>4395.15378</v>
      </c>
      <c r="K5005" s="10" t="str">
        <f t="array" ref="K5005">IFERROR(XLOOKUP(G5005,'Tipo de Carga'!A:A,'Tipo de Carga'!B:B))</f>
        <v>Autoabasto</v>
      </c>
      <c r="L5005" s="10">
        <f t="shared" si="2"/>
        <v>8</v>
      </c>
      <c r="M5005" s="10">
        <f t="shared" si="3"/>
        <v>18</v>
      </c>
      <c r="N5005" s="10">
        <f t="shared" si="4"/>
        <v>2</v>
      </c>
      <c r="O5005" s="10" t="str">
        <f t="array" ref="O5005">IFERROR(XLOOKUP(G5005,'Tipo de Carga'!A:A,'Tipo de Carga'!C:C))</f>
        <v>Diesel</v>
      </c>
    </row>
    <row r="5006">
      <c r="A5006" s="16">
        <v>1881.0</v>
      </c>
      <c r="B5006" s="10" t="str">
        <f t="array" ref="B5006">IFERROR(XLOOKUP(A5006,'Asignacion Feb'!A:A,'Asignacion Feb'!C:C))</f>
        <v>Circuitos</v>
      </c>
      <c r="C5006" s="10" t="str">
        <f t="array" ref="C5006">IFERROR(XLOOKUP(A5006,'Asignacion Feb'!A:A,'Asignacion Feb'!B:B))</f>
        <v>EC-03</v>
      </c>
      <c r="D5006" s="28">
        <v>45706.0</v>
      </c>
      <c r="E5006" s="16" t="s">
        <v>156</v>
      </c>
      <c r="F5006" s="10" t="str">
        <f t="array" ref="F5006">IFERROR(XLOOKUP(E5006,Operadores!A:A,Operadores!B:B))</f>
        <v>CERJER</v>
      </c>
      <c r="G5006" s="16" t="s">
        <v>17</v>
      </c>
      <c r="H5006" s="13">
        <v>19.79799</v>
      </c>
      <c r="I5006" s="18">
        <v>450.0</v>
      </c>
      <c r="J5006" s="15">
        <f t="shared" si="5"/>
        <v>8909.0955</v>
      </c>
      <c r="K5006" s="10" t="str">
        <f t="array" ref="K5006">IFERROR(XLOOKUP(G5006,'Tipo de Carga'!A:A,'Tipo de Carga'!B:B))</f>
        <v>Autoabasto</v>
      </c>
      <c r="L5006" s="10">
        <f t="shared" si="2"/>
        <v>8</v>
      </c>
      <c r="M5006" s="10">
        <f t="shared" si="3"/>
        <v>18</v>
      </c>
      <c r="N5006" s="10">
        <f t="shared" si="4"/>
        <v>2</v>
      </c>
      <c r="O5006" s="10" t="str">
        <f t="array" ref="O5006">IFERROR(XLOOKUP(G5006,'Tipo de Carga'!A:A,'Tipo de Carga'!C:C))</f>
        <v>Diesel</v>
      </c>
    </row>
    <row r="5007">
      <c r="A5007" s="16">
        <v>2001.0</v>
      </c>
      <c r="B5007" s="10" t="str">
        <f t="array" ref="B5007">IFERROR(XLOOKUP(A5007,'Asignacion Feb'!A:A,'Asignacion Feb'!C:C))</f>
        <v>MeLi Dedicado Merida</v>
      </c>
      <c r="C5007" s="10" t="str">
        <f t="array" ref="C5007">IFERROR(XLOOKUP(A5007,'Asignacion Feb'!A:A,'Asignacion Feb'!B:B))</f>
        <v>EC-05</v>
      </c>
      <c r="D5007" s="28">
        <v>45706.0</v>
      </c>
      <c r="E5007" s="19" t="s">
        <v>362</v>
      </c>
      <c r="F5007" s="10" t="str">
        <f t="array" ref="F5007">IFERROR(XLOOKUP(E5007,Operadores!A:A,Operadores!B:B))</f>
        <v>TRESER</v>
      </c>
      <c r="G5007" s="16" t="s">
        <v>17</v>
      </c>
      <c r="H5007" s="13">
        <v>19.79799</v>
      </c>
      <c r="I5007" s="18">
        <v>267.0</v>
      </c>
      <c r="J5007" s="15">
        <f t="shared" si="5"/>
        <v>5286.06333</v>
      </c>
      <c r="K5007" s="10" t="str">
        <f t="array" ref="K5007">IFERROR(XLOOKUP(G5007,'Tipo de Carga'!A:A,'Tipo de Carga'!B:B))</f>
        <v>Autoabasto</v>
      </c>
      <c r="L5007" s="10">
        <f t="shared" si="2"/>
        <v>8</v>
      </c>
      <c r="M5007" s="10">
        <f t="shared" si="3"/>
        <v>18</v>
      </c>
      <c r="N5007" s="10">
        <f t="shared" si="4"/>
        <v>2</v>
      </c>
      <c r="O5007" s="10" t="str">
        <f t="array" ref="O5007">IFERROR(XLOOKUP(G5007,'Tipo de Carga'!A:A,'Tipo de Carga'!C:C))</f>
        <v>Diesel</v>
      </c>
    </row>
    <row r="5008">
      <c r="A5008" s="16">
        <v>1837.0</v>
      </c>
      <c r="B5008" s="10" t="str">
        <f t="array" ref="B5008">IFERROR(XLOOKUP(A5008,'Asignacion Feb'!A:A,'Asignacion Feb'!C:C))</f>
        <v>Liverpool Local</v>
      </c>
      <c r="C5008" s="10" t="str">
        <f t="array" ref="C5008">IFERROR(XLOOKUP(A5008,'Asignacion Feb'!A:A,'Asignacion Feb'!B:B))</f>
        <v>EC-01</v>
      </c>
      <c r="D5008" s="28">
        <v>45706.0</v>
      </c>
      <c r="E5008" s="16" t="s">
        <v>264</v>
      </c>
      <c r="F5008" s="10" t="str">
        <f t="array" ref="F5008">IFERROR(XLOOKUP(E5008,Operadores!A:A,Operadores!B:B))</f>
        <v>GONCES</v>
      </c>
      <c r="G5008" s="16" t="s">
        <v>17</v>
      </c>
      <c r="H5008" s="13">
        <v>19.79799</v>
      </c>
      <c r="I5008" s="18">
        <v>859.0</v>
      </c>
      <c r="J5008" s="15">
        <f t="shared" si="5"/>
        <v>17006.47341</v>
      </c>
      <c r="K5008" s="10" t="str">
        <f t="array" ref="K5008">IFERROR(XLOOKUP(G5008,'Tipo de Carga'!A:A,'Tipo de Carga'!B:B))</f>
        <v>Autoabasto</v>
      </c>
      <c r="L5008" s="10">
        <f t="shared" si="2"/>
        <v>8</v>
      </c>
      <c r="M5008" s="10">
        <f t="shared" si="3"/>
        <v>18</v>
      </c>
      <c r="N5008" s="10">
        <f t="shared" si="4"/>
        <v>2</v>
      </c>
      <c r="O5008" s="10" t="str">
        <f t="array" ref="O5008">IFERROR(XLOOKUP(G5008,'Tipo de Carga'!A:A,'Tipo de Carga'!C:C))</f>
        <v>Diesel</v>
      </c>
    </row>
    <row r="5009">
      <c r="A5009" s="16">
        <v>1878.0</v>
      </c>
      <c r="B5009" s="10" t="str">
        <f t="array" ref="B5009">IFERROR(XLOOKUP(A5009,'Asignacion Feb'!A:A,'Asignacion Feb'!C:C))</f>
        <v>Circuitos</v>
      </c>
      <c r="C5009" s="10" t="str">
        <f t="array" ref="C5009">IFERROR(XLOOKUP(A5009,'Asignacion Feb'!A:A,'Asignacion Feb'!B:B))</f>
        <v>EC-03</v>
      </c>
      <c r="D5009" s="28">
        <v>45706.0</v>
      </c>
      <c r="E5009" s="16" t="s">
        <v>217</v>
      </c>
      <c r="F5009" s="10" t="str">
        <f t="array" ref="F5009">IFERROR(XLOOKUP(E5009,Operadores!A:A,Operadores!B:B))</f>
        <v>GOMJOV</v>
      </c>
      <c r="G5009" s="16" t="s">
        <v>17</v>
      </c>
      <c r="H5009" s="13">
        <v>19.79799</v>
      </c>
      <c r="I5009" s="18">
        <v>869.0</v>
      </c>
      <c r="J5009" s="15">
        <f t="shared" si="5"/>
        <v>17204.45331</v>
      </c>
      <c r="K5009" s="10" t="str">
        <f t="array" ref="K5009">IFERROR(XLOOKUP(G5009,'Tipo de Carga'!A:A,'Tipo de Carga'!B:B))</f>
        <v>Autoabasto</v>
      </c>
      <c r="L5009" s="10">
        <f t="shared" si="2"/>
        <v>8</v>
      </c>
      <c r="M5009" s="10">
        <f t="shared" si="3"/>
        <v>18</v>
      </c>
      <c r="N5009" s="10">
        <f t="shared" si="4"/>
        <v>2</v>
      </c>
      <c r="O5009" s="10" t="str">
        <f t="array" ref="O5009">IFERROR(XLOOKUP(G5009,'Tipo de Carga'!A:A,'Tipo de Carga'!C:C))</f>
        <v>Diesel</v>
      </c>
    </row>
    <row r="5010">
      <c r="A5010" s="16">
        <v>1987.0</v>
      </c>
      <c r="B5010" s="10" t="str">
        <f t="array" ref="B5010">IFERROR(XLOOKUP(A5010,'Asignacion Feb'!A:A,'Asignacion Feb'!C:C))</f>
        <v>MeLi asignado SD</v>
      </c>
      <c r="C5010" s="10" t="str">
        <f t="array" ref="C5010">IFERROR(XLOOKUP(A5010,'Asignacion Feb'!A:A,'Asignacion Feb'!B:B))</f>
        <v>EC-05</v>
      </c>
      <c r="D5010" s="28">
        <v>45706.0</v>
      </c>
      <c r="E5010" s="16" t="s">
        <v>245</v>
      </c>
      <c r="F5010" s="10" t="str">
        <f t="array" ref="F5010">IFERROR(XLOOKUP(E5010,Operadores!A:A,Operadores!B:B))</f>
        <v>SORJUL</v>
      </c>
      <c r="G5010" s="16" t="s">
        <v>17</v>
      </c>
      <c r="H5010" s="13">
        <v>19.79799</v>
      </c>
      <c r="I5010" s="18">
        <v>213.0</v>
      </c>
      <c r="J5010" s="15">
        <f t="shared" si="5"/>
        <v>4216.97187</v>
      </c>
      <c r="K5010" s="10" t="str">
        <f t="array" ref="K5010">IFERROR(XLOOKUP(G5010,'Tipo de Carga'!A:A,'Tipo de Carga'!B:B))</f>
        <v>Autoabasto</v>
      </c>
      <c r="L5010" s="10">
        <f t="shared" si="2"/>
        <v>8</v>
      </c>
      <c r="M5010" s="10">
        <f t="shared" si="3"/>
        <v>18</v>
      </c>
      <c r="N5010" s="10">
        <f t="shared" si="4"/>
        <v>2</v>
      </c>
      <c r="O5010" s="10" t="str">
        <f t="array" ref="O5010">IFERROR(XLOOKUP(G5010,'Tipo de Carga'!A:A,'Tipo de Carga'!C:C))</f>
        <v>Diesel</v>
      </c>
    </row>
    <row r="5011">
      <c r="A5011" s="16">
        <v>1855.0</v>
      </c>
      <c r="B5011" s="10" t="str">
        <f t="array" ref="B5011">IFERROR(XLOOKUP(A5011,'Asignacion Feb'!A:A,'Asignacion Feb'!C:C))</f>
        <v>Circuitos</v>
      </c>
      <c r="C5011" s="10" t="str">
        <f t="array" ref="C5011">IFERROR(XLOOKUP(A5011,'Asignacion Feb'!A:A,'Asignacion Feb'!B:B))</f>
        <v>EC-03</v>
      </c>
      <c r="D5011" s="28">
        <v>45706.0</v>
      </c>
      <c r="E5011" s="16" t="s">
        <v>62</v>
      </c>
      <c r="F5011" s="10" t="str">
        <f t="array" ref="F5011">IFERROR(XLOOKUP(E5011,Operadores!A:A,Operadores!B:B))</f>
        <v>REYPED</v>
      </c>
      <c r="G5011" s="16" t="s">
        <v>17</v>
      </c>
      <c r="H5011" s="13">
        <v>19.79799</v>
      </c>
      <c r="I5011" s="18">
        <v>724.0</v>
      </c>
      <c r="J5011" s="15">
        <f t="shared" si="5"/>
        <v>14333.74476</v>
      </c>
      <c r="K5011" s="10" t="str">
        <f t="array" ref="K5011">IFERROR(XLOOKUP(G5011,'Tipo de Carga'!A:A,'Tipo de Carga'!B:B))</f>
        <v>Autoabasto</v>
      </c>
      <c r="L5011" s="10">
        <f t="shared" si="2"/>
        <v>8</v>
      </c>
      <c r="M5011" s="10">
        <f t="shared" si="3"/>
        <v>18</v>
      </c>
      <c r="N5011" s="10">
        <f t="shared" si="4"/>
        <v>2</v>
      </c>
      <c r="O5011" s="10" t="str">
        <f t="array" ref="O5011">IFERROR(XLOOKUP(G5011,'Tipo de Carga'!A:A,'Tipo de Carga'!C:C))</f>
        <v>Diesel</v>
      </c>
    </row>
    <row r="5012">
      <c r="A5012" s="16">
        <v>1863.0</v>
      </c>
      <c r="B5012" s="10" t="str">
        <f t="array" ref="B5012">IFERROR(XLOOKUP(A5012,'Asignacion Feb'!A:A,'Asignacion Feb'!C:C))</f>
        <v>Pilgrims Tepo</v>
      </c>
      <c r="C5012" s="10" t="str">
        <f t="array" ref="C5012">IFERROR(XLOOKUP(A5012,'Asignacion Feb'!A:A,'Asignacion Feb'!B:B))</f>
        <v>EC-02</v>
      </c>
      <c r="D5012" s="28">
        <v>45706.0</v>
      </c>
      <c r="E5012" s="16" t="s">
        <v>237</v>
      </c>
      <c r="F5012" s="10" t="str">
        <f t="array" ref="F5012">IFERROR(XLOOKUP(E5012,Operadores!A:A,Operadores!B:B))</f>
        <v>SANJES01</v>
      </c>
      <c r="G5012" s="16" t="s">
        <v>17</v>
      </c>
      <c r="H5012" s="13">
        <v>19.79799</v>
      </c>
      <c r="I5012" s="18">
        <v>173.0</v>
      </c>
      <c r="J5012" s="15">
        <f t="shared" si="5"/>
        <v>3425.05227</v>
      </c>
      <c r="K5012" s="10" t="str">
        <f t="array" ref="K5012">IFERROR(XLOOKUP(G5012,'Tipo de Carga'!A:A,'Tipo de Carga'!B:B))</f>
        <v>Autoabasto</v>
      </c>
      <c r="L5012" s="10">
        <f t="shared" si="2"/>
        <v>8</v>
      </c>
      <c r="M5012" s="10">
        <f t="shared" si="3"/>
        <v>18</v>
      </c>
      <c r="N5012" s="10">
        <f t="shared" si="4"/>
        <v>2</v>
      </c>
      <c r="O5012" s="10" t="str">
        <f t="array" ref="O5012">IFERROR(XLOOKUP(G5012,'Tipo de Carga'!A:A,'Tipo de Carga'!C:C))</f>
        <v>Diesel</v>
      </c>
    </row>
    <row r="5013">
      <c r="A5013" s="16">
        <v>1688.0</v>
      </c>
      <c r="B5013" s="10" t="str">
        <f t="array" ref="B5013">IFERROR(XLOOKUP(A5013,'Asignacion Feb'!A:A,'Asignacion Feb'!C:C))</f>
        <v>Pilgrims Tepo</v>
      </c>
      <c r="C5013" s="10" t="str">
        <f t="array" ref="C5013">IFERROR(XLOOKUP(A5013,'Asignacion Feb'!A:A,'Asignacion Feb'!B:B))</f>
        <v>EC-02</v>
      </c>
      <c r="D5013" s="28">
        <v>45706.0</v>
      </c>
      <c r="E5013" s="16" t="s">
        <v>123</v>
      </c>
      <c r="F5013" s="10" t="str">
        <f t="array" ref="F5013">IFERROR(XLOOKUP(E5013,Operadores!A:A,Operadores!B:B))</f>
        <v>CARJOS02</v>
      </c>
      <c r="G5013" s="16" t="s">
        <v>17</v>
      </c>
      <c r="H5013" s="13">
        <v>19.79799</v>
      </c>
      <c r="I5013" s="18">
        <v>50.0</v>
      </c>
      <c r="J5013" s="15">
        <f t="shared" si="5"/>
        <v>989.8995</v>
      </c>
      <c r="K5013" s="10" t="str">
        <f t="array" ref="K5013">IFERROR(XLOOKUP(G5013,'Tipo de Carga'!A:A,'Tipo de Carga'!B:B))</f>
        <v>Autoabasto</v>
      </c>
      <c r="L5013" s="10">
        <f t="shared" si="2"/>
        <v>8</v>
      </c>
      <c r="M5013" s="10">
        <f t="shared" si="3"/>
        <v>18</v>
      </c>
      <c r="N5013" s="10">
        <f t="shared" si="4"/>
        <v>2</v>
      </c>
      <c r="O5013" s="10" t="str">
        <f t="array" ref="O5013">IFERROR(XLOOKUP(G5013,'Tipo de Carga'!A:A,'Tipo de Carga'!C:C))</f>
        <v>Diesel</v>
      </c>
    </row>
    <row r="5014">
      <c r="A5014" s="16">
        <v>1828.0</v>
      </c>
      <c r="B5014" s="10" t="str">
        <f t="array" ref="B5014">IFERROR(XLOOKUP(A5014,'Asignacion Feb'!A:A,'Asignacion Feb'!C:C))</f>
        <v>Circuitos</v>
      </c>
      <c r="C5014" s="10" t="str">
        <f t="array" ref="C5014">IFERROR(XLOOKUP(A5014,'Asignacion Feb'!A:A,'Asignacion Feb'!B:B))</f>
        <v>EC-03</v>
      </c>
      <c r="D5014" s="28">
        <v>45706.0</v>
      </c>
      <c r="E5014" s="16" t="s">
        <v>25</v>
      </c>
      <c r="F5014" s="10" t="str">
        <f t="array" ref="F5014">IFERROR(XLOOKUP(E5014,Operadores!A:A,Operadores!B:B))</f>
        <v>CRUBE</v>
      </c>
      <c r="G5014" s="16" t="s">
        <v>17</v>
      </c>
      <c r="H5014" s="13">
        <v>19.79799</v>
      </c>
      <c r="I5014" s="18">
        <v>582.0</v>
      </c>
      <c r="J5014" s="15">
        <f t="shared" si="5"/>
        <v>11522.43018</v>
      </c>
      <c r="K5014" s="10" t="str">
        <f t="array" ref="K5014">IFERROR(XLOOKUP(G5014,'Tipo de Carga'!A:A,'Tipo de Carga'!B:B))</f>
        <v>Autoabasto</v>
      </c>
      <c r="L5014" s="10">
        <f t="shared" si="2"/>
        <v>8</v>
      </c>
      <c r="M5014" s="10">
        <f t="shared" si="3"/>
        <v>18</v>
      </c>
      <c r="N5014" s="10">
        <f t="shared" si="4"/>
        <v>2</v>
      </c>
      <c r="O5014" s="10" t="str">
        <f t="array" ref="O5014">IFERROR(XLOOKUP(G5014,'Tipo de Carga'!A:A,'Tipo de Carga'!C:C))</f>
        <v>Diesel</v>
      </c>
    </row>
    <row r="5015">
      <c r="A5015" s="16">
        <v>2101.0</v>
      </c>
      <c r="B5015" s="10" t="str">
        <f t="array" ref="B5015">IFERROR(XLOOKUP(A5015,'Asignacion Feb'!A:A,'Asignacion Feb'!C:C))</f>
        <v>MeLi Ded Puebla</v>
      </c>
      <c r="C5015" s="10" t="str">
        <f t="array" ref="C5015">IFERROR(XLOOKUP(A5015,'Asignacion Feb'!A:A,'Asignacion Feb'!B:B))</f>
        <v>EC-05</v>
      </c>
      <c r="D5015" s="28">
        <v>45706.0</v>
      </c>
      <c r="E5015" s="16" t="s">
        <v>231</v>
      </c>
      <c r="F5015" s="10" t="str">
        <f t="array" ref="F5015">IFERROR(XLOOKUP(E5015,Operadores!A:A,Operadores!B:B))</f>
        <v>PARMI</v>
      </c>
      <c r="G5015" s="16" t="s">
        <v>17</v>
      </c>
      <c r="H5015" s="13">
        <v>19.79799</v>
      </c>
      <c r="I5015" s="18">
        <v>585.0</v>
      </c>
      <c r="J5015" s="15">
        <f t="shared" si="5"/>
        <v>11581.82415</v>
      </c>
      <c r="K5015" s="10" t="str">
        <f t="array" ref="K5015">IFERROR(XLOOKUP(G5015,'Tipo de Carga'!A:A,'Tipo de Carga'!B:B))</f>
        <v>Autoabasto</v>
      </c>
      <c r="L5015" s="10">
        <f t="shared" si="2"/>
        <v>8</v>
      </c>
      <c r="M5015" s="10">
        <f t="shared" si="3"/>
        <v>18</v>
      </c>
      <c r="N5015" s="10">
        <f t="shared" si="4"/>
        <v>2</v>
      </c>
      <c r="O5015" s="10" t="str">
        <f t="array" ref="O5015">IFERROR(XLOOKUP(G5015,'Tipo de Carga'!A:A,'Tipo de Carga'!C:C))</f>
        <v>Diesel</v>
      </c>
    </row>
    <row r="5016">
      <c r="A5016" s="16">
        <v>1789.0</v>
      </c>
      <c r="B5016" s="10" t="str">
        <f t="array" ref="B5016">IFERROR(XLOOKUP(A5016,'Asignacion Feb'!A:A,'Asignacion Feb'!C:C))</f>
        <v>Hisense</v>
      </c>
      <c r="C5016" s="10" t="str">
        <f t="array" ref="C5016">IFERROR(XLOOKUP(A5016,'Asignacion Feb'!A:A,'Asignacion Feb'!B:B))</f>
        <v>EC-02</v>
      </c>
      <c r="D5016" s="28">
        <v>45706.0</v>
      </c>
      <c r="E5016" s="16" t="s">
        <v>114</v>
      </c>
      <c r="F5016" s="10" t="str">
        <f t="array" ref="F5016">IFERROR(XLOOKUP(E5016,Operadores!A:A,Operadores!B:B))</f>
        <v>ACOFED</v>
      </c>
      <c r="G5016" s="16" t="s">
        <v>17</v>
      </c>
      <c r="H5016" s="13">
        <v>19.79799</v>
      </c>
      <c r="I5016" s="18">
        <v>651.0</v>
      </c>
      <c r="J5016" s="15">
        <f t="shared" si="5"/>
        <v>12888.49149</v>
      </c>
      <c r="K5016" s="10" t="str">
        <f t="array" ref="K5016">IFERROR(XLOOKUP(G5016,'Tipo de Carga'!A:A,'Tipo de Carga'!B:B))</f>
        <v>Autoabasto</v>
      </c>
      <c r="L5016" s="10">
        <f t="shared" si="2"/>
        <v>8</v>
      </c>
      <c r="M5016" s="10">
        <f t="shared" si="3"/>
        <v>18</v>
      </c>
      <c r="N5016" s="10">
        <f t="shared" si="4"/>
        <v>2</v>
      </c>
      <c r="O5016" s="10" t="str">
        <f t="array" ref="O5016">IFERROR(XLOOKUP(G5016,'Tipo de Carga'!A:A,'Tipo de Carga'!C:C))</f>
        <v>Diesel</v>
      </c>
    </row>
    <row r="5017">
      <c r="A5017" s="16">
        <v>1874.0</v>
      </c>
      <c r="B5017" s="10" t="str">
        <f t="array" ref="B5017">IFERROR(XLOOKUP(A5017,'Asignacion Feb'!A:A,'Asignacion Feb'!C:C))</f>
        <v>Circuitos</v>
      </c>
      <c r="C5017" s="10" t="str">
        <f t="array" ref="C5017">IFERROR(XLOOKUP(A5017,'Asignacion Feb'!A:A,'Asignacion Feb'!B:B))</f>
        <v>EC-03</v>
      </c>
      <c r="D5017" s="28">
        <v>45706.0</v>
      </c>
      <c r="E5017" s="16" t="s">
        <v>27</v>
      </c>
      <c r="F5017" s="10" t="str">
        <f t="array" ref="F5017">IFERROR(XLOOKUP(E5017,Operadores!A:A,Operadores!B:B))</f>
        <v>CONMAU</v>
      </c>
      <c r="G5017" s="16" t="s">
        <v>17</v>
      </c>
      <c r="H5017" s="13">
        <v>19.79799</v>
      </c>
      <c r="I5017" s="18">
        <v>591.0</v>
      </c>
      <c r="J5017" s="15">
        <f t="shared" si="5"/>
        <v>11700.61209</v>
      </c>
      <c r="K5017" s="10" t="str">
        <f t="array" ref="K5017">IFERROR(XLOOKUP(G5017,'Tipo de Carga'!A:A,'Tipo de Carga'!B:B))</f>
        <v>Autoabasto</v>
      </c>
      <c r="L5017" s="10">
        <f t="shared" si="2"/>
        <v>8</v>
      </c>
      <c r="M5017" s="10">
        <f t="shared" si="3"/>
        <v>18</v>
      </c>
      <c r="N5017" s="10">
        <f t="shared" si="4"/>
        <v>2</v>
      </c>
      <c r="O5017" s="10" t="str">
        <f t="array" ref="O5017">IFERROR(XLOOKUP(G5017,'Tipo de Carga'!A:A,'Tipo de Carga'!C:C))</f>
        <v>Diesel</v>
      </c>
    </row>
    <row r="5018">
      <c r="A5018" s="16">
        <v>1685.0</v>
      </c>
      <c r="B5018" s="10" t="str">
        <f t="array" ref="B5018">IFERROR(XLOOKUP(A5018,'Asignacion Feb'!A:A,'Asignacion Feb'!C:C))</f>
        <v>Pilgrims Tepo</v>
      </c>
      <c r="C5018" s="10" t="str">
        <f t="array" ref="C5018">IFERROR(XLOOKUP(A5018,'Asignacion Feb'!A:A,'Asignacion Feb'!B:B))</f>
        <v>EC-02</v>
      </c>
      <c r="D5018" s="28">
        <v>45706.0</v>
      </c>
      <c r="E5018" s="16" t="s">
        <v>50</v>
      </c>
      <c r="F5018" s="10" t="str">
        <f t="array" ref="F5018">IFERROR(XLOOKUP(E5018,Operadores!A:A,Operadores!B:B))</f>
        <v>SANJUA07</v>
      </c>
      <c r="G5018" s="16" t="s">
        <v>17</v>
      </c>
      <c r="H5018" s="13">
        <v>19.79799</v>
      </c>
      <c r="I5018" s="18">
        <v>391.0</v>
      </c>
      <c r="J5018" s="15">
        <f t="shared" si="5"/>
        <v>7741.01409</v>
      </c>
      <c r="K5018" s="10" t="str">
        <f t="array" ref="K5018">IFERROR(XLOOKUP(G5018,'Tipo de Carga'!A:A,'Tipo de Carga'!B:B))</f>
        <v>Autoabasto</v>
      </c>
      <c r="L5018" s="10">
        <f t="shared" si="2"/>
        <v>8</v>
      </c>
      <c r="M5018" s="10">
        <f t="shared" si="3"/>
        <v>18</v>
      </c>
      <c r="N5018" s="10">
        <f t="shared" si="4"/>
        <v>2</v>
      </c>
      <c r="O5018" s="10" t="str">
        <f t="array" ref="O5018">IFERROR(XLOOKUP(G5018,'Tipo de Carga'!A:A,'Tipo de Carga'!C:C))</f>
        <v>Diesel</v>
      </c>
    </row>
    <row r="5019">
      <c r="A5019" s="16">
        <v>1985.0</v>
      </c>
      <c r="B5019" s="10" t="str">
        <f t="array" ref="B5019">IFERROR(XLOOKUP(A5019,'Asignacion Feb'!A:A,'Asignacion Feb'!C:C))</f>
        <v>MeLi Dedicado TD</v>
      </c>
      <c r="C5019" s="10" t="str">
        <f t="array" ref="C5019">IFERROR(XLOOKUP(A5019,'Asignacion Feb'!A:A,'Asignacion Feb'!B:B))</f>
        <v>EC-05</v>
      </c>
      <c r="D5019" s="28">
        <v>45706.0</v>
      </c>
      <c r="E5019" s="16" t="s">
        <v>266</v>
      </c>
      <c r="F5019" s="10" t="str">
        <f t="array" ref="F5019">IFERROR(XLOOKUP(E5019,Operadores!A:A,Operadores!B:B))</f>
        <v>TORAN</v>
      </c>
      <c r="G5019" s="16" t="s">
        <v>17</v>
      </c>
      <c r="H5019" s="13">
        <v>19.79799</v>
      </c>
      <c r="I5019" s="18">
        <v>301.0</v>
      </c>
      <c r="J5019" s="15">
        <f t="shared" si="5"/>
        <v>5959.19499</v>
      </c>
      <c r="K5019" s="10" t="str">
        <f t="array" ref="K5019">IFERROR(XLOOKUP(G5019,'Tipo de Carga'!A:A,'Tipo de Carga'!B:B))</f>
        <v>Autoabasto</v>
      </c>
      <c r="L5019" s="10">
        <f t="shared" si="2"/>
        <v>8</v>
      </c>
      <c r="M5019" s="10">
        <f t="shared" si="3"/>
        <v>18</v>
      </c>
      <c r="N5019" s="10">
        <f t="shared" si="4"/>
        <v>2</v>
      </c>
      <c r="O5019" s="10" t="str">
        <f t="array" ref="O5019">IFERROR(XLOOKUP(G5019,'Tipo de Carga'!A:A,'Tipo de Carga'!C:C))</f>
        <v>Diesel</v>
      </c>
    </row>
    <row r="5020">
      <c r="A5020" s="16">
        <v>1735.0</v>
      </c>
      <c r="B5020" s="10" t="str">
        <f t="array" ref="B5020">IFERROR(XLOOKUP(A5020,'Asignacion Feb'!A:A,'Asignacion Feb'!C:C))</f>
        <v>Pilgrims Tepo</v>
      </c>
      <c r="C5020" s="10" t="str">
        <f t="array" ref="C5020">IFERROR(XLOOKUP(A5020,'Asignacion Feb'!A:A,'Asignacion Feb'!B:B))</f>
        <v>EC-02</v>
      </c>
      <c r="D5020" s="28">
        <v>45706.0</v>
      </c>
      <c r="E5020" s="16" t="s">
        <v>370</v>
      </c>
      <c r="F5020" s="10" t="str">
        <f t="array" ref="F5020">IFERROR(XLOOKUP(E5020,Operadores!A:A,Operadores!B:B))</f>
        <v>BOROSC</v>
      </c>
      <c r="G5020" s="16" t="s">
        <v>17</v>
      </c>
      <c r="H5020" s="13">
        <v>19.79799</v>
      </c>
      <c r="I5020" s="18">
        <v>333.0</v>
      </c>
      <c r="J5020" s="15">
        <f t="shared" si="5"/>
        <v>6592.73067</v>
      </c>
      <c r="K5020" s="10" t="str">
        <f t="array" ref="K5020">IFERROR(XLOOKUP(G5020,'Tipo de Carga'!A:A,'Tipo de Carga'!B:B))</f>
        <v>Autoabasto</v>
      </c>
      <c r="L5020" s="10">
        <f t="shared" si="2"/>
        <v>8</v>
      </c>
      <c r="M5020" s="10">
        <f t="shared" si="3"/>
        <v>18</v>
      </c>
      <c r="N5020" s="10">
        <f t="shared" si="4"/>
        <v>2</v>
      </c>
      <c r="O5020" s="10" t="str">
        <f t="array" ref="O5020">IFERROR(XLOOKUP(G5020,'Tipo de Carga'!A:A,'Tipo de Carga'!C:C))</f>
        <v>Diesel</v>
      </c>
    </row>
    <row r="5021">
      <c r="A5021" s="16">
        <v>1953.0</v>
      </c>
      <c r="B5021" s="10" t="str">
        <f t="array" ref="B5021">IFERROR(XLOOKUP(A5021,'Asignacion Feb'!A:A,'Asignacion Feb'!C:C))</f>
        <v>MeLi asignado SD</v>
      </c>
      <c r="C5021" s="10" t="str">
        <f t="array" ref="C5021">IFERROR(XLOOKUP(A5021,'Asignacion Feb'!A:A,'Asignacion Feb'!B:B))</f>
        <v>EC-05</v>
      </c>
      <c r="D5021" s="28">
        <v>45706.0</v>
      </c>
      <c r="E5021" s="16" t="s">
        <v>269</v>
      </c>
      <c r="F5021" s="10" t="str">
        <f t="array" ref="F5021">IFERROR(XLOOKUP(E5021,Operadores!A:A,Operadores!B:B))</f>
        <v>REDJUL</v>
      </c>
      <c r="G5021" s="16" t="s">
        <v>17</v>
      </c>
      <c r="H5021" s="13">
        <v>19.79799</v>
      </c>
      <c r="I5021" s="18">
        <v>635.0</v>
      </c>
      <c r="J5021" s="15">
        <f t="shared" si="5"/>
        <v>12571.72365</v>
      </c>
      <c r="K5021" s="10" t="str">
        <f t="array" ref="K5021">IFERROR(XLOOKUP(G5021,'Tipo de Carga'!A:A,'Tipo de Carga'!B:B))</f>
        <v>Autoabasto</v>
      </c>
      <c r="L5021" s="10">
        <f t="shared" si="2"/>
        <v>8</v>
      </c>
      <c r="M5021" s="10">
        <f t="shared" si="3"/>
        <v>18</v>
      </c>
      <c r="N5021" s="10">
        <f t="shared" si="4"/>
        <v>2</v>
      </c>
      <c r="O5021" s="10" t="str">
        <f t="array" ref="O5021">IFERROR(XLOOKUP(G5021,'Tipo de Carga'!A:A,'Tipo de Carga'!C:C))</f>
        <v>Diesel</v>
      </c>
    </row>
    <row r="5022">
      <c r="A5022" s="16">
        <v>1754.0</v>
      </c>
      <c r="B5022" s="10" t="str">
        <f t="array" ref="B5022">IFERROR(XLOOKUP(A5022,'Asignacion Feb'!A:A,'Asignacion Feb'!C:C))</f>
        <v>Pilgrims Tepo</v>
      </c>
      <c r="C5022" s="10" t="str">
        <f t="array" ref="C5022">IFERROR(XLOOKUP(A5022,'Asignacion Feb'!A:A,'Asignacion Feb'!B:B))</f>
        <v>EC-02</v>
      </c>
      <c r="D5022" s="28">
        <v>45706.0</v>
      </c>
      <c r="E5022" s="16" t="s">
        <v>122</v>
      </c>
      <c r="F5022" s="10" t="str">
        <f t="array" ref="F5022">IFERROR(XLOOKUP(E5022,Operadores!A:A,Operadores!B:B))</f>
        <v>SANCAR01</v>
      </c>
      <c r="G5022" s="16" t="s">
        <v>17</v>
      </c>
      <c r="H5022" s="13">
        <v>19.79799</v>
      </c>
      <c r="I5022" s="18">
        <v>178.0</v>
      </c>
      <c r="J5022" s="15">
        <f t="shared" si="5"/>
        <v>3524.04222</v>
      </c>
      <c r="K5022" s="10" t="str">
        <f t="array" ref="K5022">IFERROR(XLOOKUP(G5022,'Tipo de Carga'!A:A,'Tipo de Carga'!B:B))</f>
        <v>Autoabasto</v>
      </c>
      <c r="L5022" s="10">
        <f t="shared" si="2"/>
        <v>8</v>
      </c>
      <c r="M5022" s="10">
        <f t="shared" si="3"/>
        <v>18</v>
      </c>
      <c r="N5022" s="10">
        <f t="shared" si="4"/>
        <v>2</v>
      </c>
      <c r="O5022" s="10" t="str">
        <f t="array" ref="O5022">IFERROR(XLOOKUP(G5022,'Tipo de Carga'!A:A,'Tipo de Carga'!C:C))</f>
        <v>Diesel</v>
      </c>
    </row>
    <row r="5023">
      <c r="A5023" s="16">
        <v>1689.0</v>
      </c>
      <c r="B5023" s="10" t="str">
        <f t="array" ref="B5023">IFERROR(XLOOKUP(A5023,'Asignacion Feb'!A:A,'Asignacion Feb'!C:C))</f>
        <v>Pilgrims Tepo</v>
      </c>
      <c r="C5023" s="10" t="str">
        <f t="array" ref="C5023">IFERROR(XLOOKUP(A5023,'Asignacion Feb'!A:A,'Asignacion Feb'!B:B))</f>
        <v>EC-02</v>
      </c>
      <c r="D5023" s="28">
        <v>45706.0</v>
      </c>
      <c r="E5023" s="16" t="s">
        <v>24</v>
      </c>
      <c r="F5023" s="10" t="str">
        <f t="array" ref="F5023">IFERROR(XLOOKUP(E5023,Operadores!A:A,Operadores!B:B))</f>
        <v>OROEDU</v>
      </c>
      <c r="G5023" s="16" t="s">
        <v>17</v>
      </c>
      <c r="H5023" s="13">
        <v>19.79799</v>
      </c>
      <c r="I5023" s="18">
        <v>116.0</v>
      </c>
      <c r="J5023" s="15">
        <f t="shared" si="5"/>
        <v>2296.56684</v>
      </c>
      <c r="K5023" s="10" t="str">
        <f t="array" ref="K5023">IFERROR(XLOOKUP(G5023,'Tipo de Carga'!A:A,'Tipo de Carga'!B:B))</f>
        <v>Autoabasto</v>
      </c>
      <c r="L5023" s="10">
        <f t="shared" si="2"/>
        <v>8</v>
      </c>
      <c r="M5023" s="10">
        <f t="shared" si="3"/>
        <v>18</v>
      </c>
      <c r="N5023" s="10">
        <f t="shared" si="4"/>
        <v>2</v>
      </c>
      <c r="O5023" s="10" t="str">
        <f t="array" ref="O5023">IFERROR(XLOOKUP(G5023,'Tipo de Carga'!A:A,'Tipo de Carga'!C:C))</f>
        <v>Diesel</v>
      </c>
    </row>
    <row r="5024">
      <c r="A5024" s="16">
        <v>2004.0</v>
      </c>
      <c r="B5024" s="10" t="str">
        <f t="array" ref="B5024">IFERROR(XLOOKUP(A5024,'Asignacion Feb'!A:A,'Asignacion Feb'!C:C))</f>
        <v>MeLi asignado SD</v>
      </c>
      <c r="C5024" s="10" t="str">
        <f t="array" ref="C5024">IFERROR(XLOOKUP(A5024,'Asignacion Feb'!A:A,'Asignacion Feb'!B:B))</f>
        <v>EC-05</v>
      </c>
      <c r="D5024" s="28">
        <v>45706.0</v>
      </c>
      <c r="E5024" s="16" t="s">
        <v>227</v>
      </c>
      <c r="F5024" s="10" t="str">
        <f t="array" ref="F5024">IFERROR(XLOOKUP(E5024,Operadores!A:A,Operadores!B:B))</f>
        <v>SANEUS</v>
      </c>
      <c r="G5024" s="16" t="s">
        <v>17</v>
      </c>
      <c r="H5024" s="13">
        <v>19.79799</v>
      </c>
      <c r="I5024" s="18">
        <v>306.0</v>
      </c>
      <c r="J5024" s="15">
        <f t="shared" si="5"/>
        <v>6058.18494</v>
      </c>
      <c r="K5024" s="10" t="str">
        <f t="array" ref="K5024">IFERROR(XLOOKUP(G5024,'Tipo de Carga'!A:A,'Tipo de Carga'!B:B))</f>
        <v>Autoabasto</v>
      </c>
      <c r="L5024" s="10">
        <f t="shared" si="2"/>
        <v>8</v>
      </c>
      <c r="M5024" s="10">
        <f t="shared" si="3"/>
        <v>18</v>
      </c>
      <c r="N5024" s="10">
        <f t="shared" si="4"/>
        <v>2</v>
      </c>
      <c r="O5024" s="10" t="str">
        <f t="array" ref="O5024">IFERROR(XLOOKUP(G5024,'Tipo de Carga'!A:A,'Tipo de Carga'!C:C))</f>
        <v>Diesel</v>
      </c>
    </row>
    <row r="5025">
      <c r="A5025" s="16">
        <v>1999.0</v>
      </c>
      <c r="B5025" s="10" t="str">
        <f t="array" ref="B5025">IFERROR(XLOOKUP(A5025,'Asignacion Feb'!A:A,'Asignacion Feb'!C:C))</f>
        <v>MeLi Dedicado Merida</v>
      </c>
      <c r="C5025" s="10" t="str">
        <f t="array" ref="C5025">IFERROR(XLOOKUP(A5025,'Asignacion Feb'!A:A,'Asignacion Feb'!B:B))</f>
        <v>EC-05</v>
      </c>
      <c r="D5025" s="28">
        <v>45706.0</v>
      </c>
      <c r="E5025" s="16" t="s">
        <v>88</v>
      </c>
      <c r="F5025" s="10" t="str">
        <f t="array" ref="F5025">IFERROR(XLOOKUP(E5025,Operadores!A:A,Operadores!B:B))</f>
        <v>CAMJOS</v>
      </c>
      <c r="G5025" s="16" t="s">
        <v>17</v>
      </c>
      <c r="H5025" s="13">
        <v>19.79799</v>
      </c>
      <c r="I5025" s="18">
        <v>280.0</v>
      </c>
      <c r="J5025" s="15">
        <f t="shared" si="5"/>
        <v>5543.4372</v>
      </c>
      <c r="K5025" s="10" t="str">
        <f t="array" ref="K5025">IFERROR(XLOOKUP(G5025,'Tipo de Carga'!A:A,'Tipo de Carga'!B:B))</f>
        <v>Autoabasto</v>
      </c>
      <c r="L5025" s="10">
        <f t="shared" si="2"/>
        <v>8</v>
      </c>
      <c r="M5025" s="10">
        <f t="shared" si="3"/>
        <v>18</v>
      </c>
      <c r="N5025" s="10">
        <f t="shared" si="4"/>
        <v>2</v>
      </c>
      <c r="O5025" s="10" t="str">
        <f t="array" ref="O5025">IFERROR(XLOOKUP(G5025,'Tipo de Carga'!A:A,'Tipo de Carga'!C:C))</f>
        <v>Diesel</v>
      </c>
    </row>
    <row r="5026">
      <c r="A5026" s="16">
        <v>1940.0</v>
      </c>
      <c r="B5026" s="10" t="str">
        <f t="array" ref="B5026">IFERROR(XLOOKUP(A5026,'Asignacion Feb'!A:A,'Asignacion Feb'!C:C))</f>
        <v>Circuitos</v>
      </c>
      <c r="C5026" s="10" t="str">
        <f t="array" ref="C5026">IFERROR(XLOOKUP(A5026,'Asignacion Feb'!A:A,'Asignacion Feb'!B:B))</f>
        <v>EC-03</v>
      </c>
      <c r="D5026" s="28">
        <v>45706.0</v>
      </c>
      <c r="E5026" s="16" t="s">
        <v>434</v>
      </c>
      <c r="F5026" s="10" t="str">
        <f t="array" ref="F5026">IFERROR(XLOOKUP(E5026,Operadores!A:A,Operadores!B:B))</f>
        <v>FLOPE</v>
      </c>
      <c r="G5026" s="16" t="s">
        <v>17</v>
      </c>
      <c r="H5026" s="13">
        <v>19.79799</v>
      </c>
      <c r="I5026" s="18">
        <v>487.0</v>
      </c>
      <c r="J5026" s="15">
        <f t="shared" si="5"/>
        <v>9641.62113</v>
      </c>
      <c r="K5026" s="10" t="str">
        <f t="array" ref="K5026">IFERROR(XLOOKUP(G5026,'Tipo de Carga'!A:A,'Tipo de Carga'!B:B))</f>
        <v>Autoabasto</v>
      </c>
      <c r="L5026" s="10">
        <f t="shared" si="2"/>
        <v>8</v>
      </c>
      <c r="M5026" s="10">
        <f t="shared" si="3"/>
        <v>18</v>
      </c>
      <c r="N5026" s="10">
        <f t="shared" si="4"/>
        <v>2</v>
      </c>
      <c r="O5026" s="10" t="str">
        <f t="array" ref="O5026">IFERROR(XLOOKUP(G5026,'Tipo de Carga'!A:A,'Tipo de Carga'!C:C))</f>
        <v>Diesel</v>
      </c>
    </row>
    <row r="5027">
      <c r="A5027" s="16">
        <v>2000.0</v>
      </c>
      <c r="B5027" s="10" t="str">
        <f t="array" ref="B5027">IFERROR(XLOOKUP(A5027,'Asignacion Feb'!A:A,'Asignacion Feb'!C:C))</f>
        <v>MeLi Dedicado Merida</v>
      </c>
      <c r="C5027" s="10" t="str">
        <f t="array" ref="C5027">IFERROR(XLOOKUP(A5027,'Asignacion Feb'!A:A,'Asignacion Feb'!B:B))</f>
        <v>EC-05</v>
      </c>
      <c r="D5027" s="28">
        <v>45706.0</v>
      </c>
      <c r="E5027" s="16" t="s">
        <v>95</v>
      </c>
      <c r="F5027" s="10" t="str">
        <f t="array" ref="F5027">IFERROR(XLOOKUP(E5027,Operadores!A:A,Operadores!B:B))</f>
        <v>VILYON</v>
      </c>
      <c r="G5027" s="16" t="s">
        <v>17</v>
      </c>
      <c r="H5027" s="13">
        <v>19.79799</v>
      </c>
      <c r="I5027" s="18">
        <v>299.0</v>
      </c>
      <c r="J5027" s="15">
        <f t="shared" si="5"/>
        <v>5919.59901</v>
      </c>
      <c r="K5027" s="10" t="str">
        <f t="array" ref="K5027">IFERROR(XLOOKUP(G5027,'Tipo de Carga'!A:A,'Tipo de Carga'!B:B))</f>
        <v>Autoabasto</v>
      </c>
      <c r="L5027" s="10">
        <f t="shared" si="2"/>
        <v>8</v>
      </c>
      <c r="M5027" s="10">
        <f t="shared" si="3"/>
        <v>18</v>
      </c>
      <c r="N5027" s="10">
        <f t="shared" si="4"/>
        <v>2</v>
      </c>
      <c r="O5027" s="10" t="str">
        <f t="array" ref="O5027">IFERROR(XLOOKUP(G5027,'Tipo de Carga'!A:A,'Tipo de Carga'!C:C))</f>
        <v>Diesel</v>
      </c>
    </row>
    <row r="5028">
      <c r="A5028" s="16">
        <v>1944.0</v>
      </c>
      <c r="B5028" s="10" t="str">
        <f t="array" ref="B5028">IFERROR(XLOOKUP(A5028,'Asignacion Feb'!A:A,'Asignacion Feb'!C:C))</f>
        <v>MeLi asignado SD</v>
      </c>
      <c r="C5028" s="10" t="str">
        <f t="array" ref="C5028">IFERROR(XLOOKUP(A5028,'Asignacion Feb'!A:A,'Asignacion Feb'!B:B))</f>
        <v>EC-05</v>
      </c>
      <c r="D5028" s="28">
        <v>45706.0</v>
      </c>
      <c r="E5028" s="16" t="s">
        <v>134</v>
      </c>
      <c r="F5028" s="10" t="str">
        <f t="array" ref="F5028">IFERROR(XLOOKUP(E5028,Operadores!A:A,Operadores!B:B))</f>
        <v>IBAJOS</v>
      </c>
      <c r="G5028" s="16" t="s">
        <v>17</v>
      </c>
      <c r="H5028" s="13">
        <v>19.79799</v>
      </c>
      <c r="I5028" s="18">
        <v>186.0</v>
      </c>
      <c r="J5028" s="15">
        <f t="shared" si="5"/>
        <v>3682.42614</v>
      </c>
      <c r="K5028" s="10" t="str">
        <f t="array" ref="K5028">IFERROR(XLOOKUP(G5028,'Tipo de Carga'!A:A,'Tipo de Carga'!B:B))</f>
        <v>Autoabasto</v>
      </c>
      <c r="L5028" s="10">
        <f t="shared" si="2"/>
        <v>8</v>
      </c>
      <c r="M5028" s="10">
        <f t="shared" si="3"/>
        <v>18</v>
      </c>
      <c r="N5028" s="10">
        <f t="shared" si="4"/>
        <v>2</v>
      </c>
      <c r="O5028" s="10" t="str">
        <f t="array" ref="O5028">IFERROR(XLOOKUP(G5028,'Tipo de Carga'!A:A,'Tipo de Carga'!C:C))</f>
        <v>Diesel</v>
      </c>
    </row>
    <row r="5029">
      <c r="A5029" s="16">
        <v>2009.0</v>
      </c>
      <c r="B5029" s="10" t="str">
        <f t="array" ref="B5029">IFERROR(XLOOKUP(A5029,'Asignacion Feb'!A:A,'Asignacion Feb'!C:C))</f>
        <v>MeLi Dedicado Merida</v>
      </c>
      <c r="C5029" s="10" t="str">
        <f t="array" ref="C5029">IFERROR(XLOOKUP(A5029,'Asignacion Feb'!A:A,'Asignacion Feb'!B:B))</f>
        <v>EC-05</v>
      </c>
      <c r="D5029" s="28">
        <v>45706.0</v>
      </c>
      <c r="E5029" s="16" t="s">
        <v>225</v>
      </c>
      <c r="F5029" s="10" t="str">
        <f t="array" ref="F5029">IFERROR(XLOOKUP(E5029,Operadores!A:A,Operadores!B:B))</f>
        <v>ACOHER</v>
      </c>
      <c r="G5029" s="16" t="s">
        <v>17</v>
      </c>
      <c r="H5029" s="13">
        <v>19.79799</v>
      </c>
      <c r="I5029" s="18">
        <v>219.0</v>
      </c>
      <c r="J5029" s="15">
        <f t="shared" si="5"/>
        <v>4335.75981</v>
      </c>
      <c r="K5029" s="10" t="str">
        <f t="array" ref="K5029">IFERROR(XLOOKUP(G5029,'Tipo de Carga'!A:A,'Tipo de Carga'!B:B))</f>
        <v>Autoabasto</v>
      </c>
      <c r="L5029" s="10">
        <f t="shared" si="2"/>
        <v>8</v>
      </c>
      <c r="M5029" s="10">
        <f t="shared" si="3"/>
        <v>18</v>
      </c>
      <c r="N5029" s="10">
        <f t="shared" si="4"/>
        <v>2</v>
      </c>
      <c r="O5029" s="10" t="str">
        <f t="array" ref="O5029">IFERROR(XLOOKUP(G5029,'Tipo de Carga'!A:A,'Tipo de Carga'!C:C))</f>
        <v>Diesel</v>
      </c>
    </row>
    <row r="5030">
      <c r="A5030" s="16">
        <v>2039.0</v>
      </c>
      <c r="B5030" s="10" t="str">
        <f t="array" ref="B5030">IFERROR(XLOOKUP(A5030,'Asignacion Feb'!A:A,'Asignacion Feb'!C:C))</f>
        <v>MeLi Ded Puebla</v>
      </c>
      <c r="C5030" s="10" t="str">
        <f t="array" ref="C5030">IFERROR(XLOOKUP(A5030,'Asignacion Feb'!A:A,'Asignacion Feb'!B:B))</f>
        <v>EC-05</v>
      </c>
      <c r="D5030" s="28">
        <v>45706.0</v>
      </c>
      <c r="E5030" s="16" t="s">
        <v>110</v>
      </c>
      <c r="F5030" s="10" t="str">
        <f t="array" ref="F5030">IFERROR(XLOOKUP(E5030,Operadores!A:A,Operadores!B:B))</f>
        <v>ALVRAU</v>
      </c>
      <c r="G5030" s="16" t="s">
        <v>17</v>
      </c>
      <c r="H5030" s="13">
        <v>19.79799</v>
      </c>
      <c r="I5030" s="18">
        <v>338.0</v>
      </c>
      <c r="J5030" s="15">
        <f t="shared" si="5"/>
        <v>6691.72062</v>
      </c>
      <c r="K5030" s="10" t="str">
        <f t="array" ref="K5030">IFERROR(XLOOKUP(G5030,'Tipo de Carga'!A:A,'Tipo de Carga'!B:B))</f>
        <v>Autoabasto</v>
      </c>
      <c r="L5030" s="10">
        <f t="shared" si="2"/>
        <v>8</v>
      </c>
      <c r="M5030" s="10">
        <f t="shared" si="3"/>
        <v>18</v>
      </c>
      <c r="N5030" s="10">
        <f t="shared" si="4"/>
        <v>2</v>
      </c>
      <c r="O5030" s="10" t="str">
        <f t="array" ref="O5030">IFERROR(XLOOKUP(G5030,'Tipo de Carga'!A:A,'Tipo de Carga'!C:C))</f>
        <v>Diesel</v>
      </c>
    </row>
    <row r="5031">
      <c r="A5031" s="16">
        <v>1886.0</v>
      </c>
      <c r="B5031" s="10" t="str">
        <f t="array" ref="B5031">IFERROR(XLOOKUP(A5031,'Asignacion Feb'!A:A,'Asignacion Feb'!C:C))</f>
        <v>Circuitos</v>
      </c>
      <c r="C5031" s="10" t="str">
        <f t="array" ref="C5031">IFERROR(XLOOKUP(A5031,'Asignacion Feb'!A:A,'Asignacion Feb'!B:B))</f>
        <v>EC-03</v>
      </c>
      <c r="D5031" s="28">
        <v>45706.0</v>
      </c>
      <c r="E5031" s="16" t="s">
        <v>212</v>
      </c>
      <c r="F5031" s="10" t="str">
        <f t="array" ref="F5031">IFERROR(XLOOKUP(E5031,Operadores!A:A,Operadores!B:B))</f>
        <v>CORER</v>
      </c>
      <c r="G5031" s="16" t="s">
        <v>17</v>
      </c>
      <c r="H5031" s="13">
        <v>19.79799</v>
      </c>
      <c r="I5031" s="18">
        <v>373.0</v>
      </c>
      <c r="J5031" s="15">
        <f t="shared" si="5"/>
        <v>7384.65027</v>
      </c>
      <c r="K5031" s="10" t="str">
        <f t="array" ref="K5031">IFERROR(XLOOKUP(G5031,'Tipo de Carga'!A:A,'Tipo de Carga'!B:B))</f>
        <v>Autoabasto</v>
      </c>
      <c r="L5031" s="10">
        <f t="shared" si="2"/>
        <v>8</v>
      </c>
      <c r="M5031" s="10">
        <f t="shared" si="3"/>
        <v>18</v>
      </c>
      <c r="N5031" s="10">
        <f t="shared" si="4"/>
        <v>2</v>
      </c>
      <c r="O5031" s="10" t="str">
        <f t="array" ref="O5031">IFERROR(XLOOKUP(G5031,'Tipo de Carga'!A:A,'Tipo de Carga'!C:C))</f>
        <v>Diesel</v>
      </c>
    </row>
    <row r="5032">
      <c r="A5032" s="16">
        <v>2002.0</v>
      </c>
      <c r="B5032" s="10" t="str">
        <f t="array" ref="B5032">IFERROR(XLOOKUP(A5032,'Asignacion Feb'!A:A,'Asignacion Feb'!C:C))</f>
        <v>MeLi Dedicado Merida</v>
      </c>
      <c r="C5032" s="10" t="str">
        <f t="array" ref="C5032">IFERROR(XLOOKUP(A5032,'Asignacion Feb'!A:A,'Asignacion Feb'!B:B))</f>
        <v>EC-05</v>
      </c>
      <c r="D5032" s="28">
        <v>45706.0</v>
      </c>
      <c r="E5032" s="16" t="s">
        <v>309</v>
      </c>
      <c r="F5032" s="10" t="str">
        <f t="array" ref="F5032">IFERROR(XLOOKUP(E5032,Operadores!A:A,Operadores!B:B))</f>
        <v>VELALE</v>
      </c>
      <c r="G5032" s="16" t="s">
        <v>17</v>
      </c>
      <c r="H5032" s="13">
        <v>19.79799</v>
      </c>
      <c r="I5032" s="18">
        <v>253.0</v>
      </c>
      <c r="J5032" s="15">
        <f t="shared" si="5"/>
        <v>5008.89147</v>
      </c>
      <c r="K5032" s="10" t="str">
        <f t="array" ref="K5032">IFERROR(XLOOKUP(G5032,'Tipo de Carga'!A:A,'Tipo de Carga'!B:B))</f>
        <v>Autoabasto</v>
      </c>
      <c r="L5032" s="10">
        <f t="shared" si="2"/>
        <v>8</v>
      </c>
      <c r="M5032" s="10">
        <f t="shared" si="3"/>
        <v>18</v>
      </c>
      <c r="N5032" s="10">
        <f t="shared" si="4"/>
        <v>2</v>
      </c>
      <c r="O5032" s="10" t="str">
        <f t="array" ref="O5032">IFERROR(XLOOKUP(G5032,'Tipo de Carga'!A:A,'Tipo de Carga'!C:C))</f>
        <v>Diesel</v>
      </c>
    </row>
    <row r="5033">
      <c r="A5033" s="16">
        <v>2036.0</v>
      </c>
      <c r="B5033" s="10" t="str">
        <f t="array" ref="B5033">IFERROR(XLOOKUP(A5033,'Asignacion Feb'!A:A,'Asignacion Feb'!C:C))</f>
        <v>Liverpool Local</v>
      </c>
      <c r="C5033" s="10" t="str">
        <f t="array" ref="C5033">IFERROR(XLOOKUP(A5033,'Asignacion Feb'!A:A,'Asignacion Feb'!B:B))</f>
        <v>EC-01</v>
      </c>
      <c r="D5033" s="28">
        <v>45706.0</v>
      </c>
      <c r="E5033" s="16" t="s">
        <v>446</v>
      </c>
      <c r="F5033" s="10" t="str">
        <f t="array" ref="F5033">IFERROR(XLOOKUP(E5033,Operadores!A:A,Operadores!B:B))</f>
        <v>FELJOS</v>
      </c>
      <c r="G5033" s="16" t="s">
        <v>17</v>
      </c>
      <c r="H5033" s="13">
        <v>19.79799</v>
      </c>
      <c r="I5033" s="18">
        <v>100.0</v>
      </c>
      <c r="J5033" s="15">
        <f t="shared" si="5"/>
        <v>1979.799</v>
      </c>
      <c r="K5033" s="10" t="str">
        <f t="array" ref="K5033">IFERROR(XLOOKUP(G5033,'Tipo de Carga'!A:A,'Tipo de Carga'!B:B))</f>
        <v>Autoabasto</v>
      </c>
      <c r="L5033" s="10">
        <f t="shared" si="2"/>
        <v>8</v>
      </c>
      <c r="M5033" s="10">
        <f t="shared" si="3"/>
        <v>18</v>
      </c>
      <c r="N5033" s="10">
        <f t="shared" si="4"/>
        <v>2</v>
      </c>
      <c r="O5033" s="10" t="str">
        <f t="array" ref="O5033">IFERROR(XLOOKUP(G5033,'Tipo de Carga'!A:A,'Tipo de Carga'!C:C))</f>
        <v>Diesel</v>
      </c>
    </row>
    <row r="5034">
      <c r="A5034" s="16">
        <v>2011.0</v>
      </c>
      <c r="B5034" s="10" t="str">
        <f t="array" ref="B5034">IFERROR(XLOOKUP(A5034,'Asignacion Feb'!A:A,'Asignacion Feb'!C:C))</f>
        <v>MeLi Asignado TD</v>
      </c>
      <c r="C5034" s="10" t="str">
        <f t="array" ref="C5034">IFERROR(XLOOKUP(A5034,'Asignacion Feb'!A:A,'Asignacion Feb'!B:B))</f>
        <v>EC-05</v>
      </c>
      <c r="D5034" s="28">
        <v>45706.0</v>
      </c>
      <c r="E5034" s="19" t="s">
        <v>30</v>
      </c>
      <c r="F5034" s="10" t="str">
        <f t="array" ref="F5034">IFERROR(XLOOKUP(E5034,Operadores!A:A,Operadores!B:B))</f>
        <v>GUEGAB</v>
      </c>
      <c r="G5034" s="16" t="s">
        <v>17</v>
      </c>
      <c r="H5034" s="13">
        <v>19.79799</v>
      </c>
      <c r="I5034" s="18">
        <v>435.0</v>
      </c>
      <c r="J5034" s="15">
        <f t="shared" si="5"/>
        <v>8612.12565</v>
      </c>
      <c r="K5034" s="10" t="str">
        <f t="array" ref="K5034">IFERROR(XLOOKUP(G5034,'Tipo de Carga'!A:A,'Tipo de Carga'!B:B))</f>
        <v>Autoabasto</v>
      </c>
      <c r="L5034" s="10">
        <f t="shared" si="2"/>
        <v>8</v>
      </c>
      <c r="M5034" s="10">
        <f t="shared" si="3"/>
        <v>18</v>
      </c>
      <c r="N5034" s="10">
        <f t="shared" si="4"/>
        <v>2</v>
      </c>
      <c r="O5034" s="10" t="str">
        <f t="array" ref="O5034">IFERROR(XLOOKUP(G5034,'Tipo de Carga'!A:A,'Tipo de Carga'!C:C))</f>
        <v>Diesel</v>
      </c>
    </row>
    <row r="5035">
      <c r="A5035" s="16">
        <v>1751.0</v>
      </c>
      <c r="B5035" s="10" t="str">
        <f t="array" ref="B5035">IFERROR(XLOOKUP(A5035,'Asignacion Feb'!A:A,'Asignacion Feb'!C:C))</f>
        <v>Liverpool Local</v>
      </c>
      <c r="C5035" s="10" t="str">
        <f t="array" ref="C5035">IFERROR(XLOOKUP(A5035,'Asignacion Feb'!A:A,'Asignacion Feb'!B:B))</f>
        <v>EC-01</v>
      </c>
      <c r="D5035" s="28">
        <v>45706.0</v>
      </c>
      <c r="E5035" s="16" t="s">
        <v>429</v>
      </c>
      <c r="F5035" s="10" t="str">
        <f t="array" ref="F5035">IFERROR(XLOOKUP(E5035,Operadores!A:A,Operadores!B:B))</f>
        <v>VELJU</v>
      </c>
      <c r="G5035" s="16" t="s">
        <v>17</v>
      </c>
      <c r="H5035" s="13">
        <v>19.79799</v>
      </c>
      <c r="I5035" s="18">
        <v>382.0</v>
      </c>
      <c r="J5035" s="15">
        <f t="shared" si="5"/>
        <v>7562.83218</v>
      </c>
      <c r="K5035" s="10" t="str">
        <f t="array" ref="K5035">IFERROR(XLOOKUP(G5035,'Tipo de Carga'!A:A,'Tipo de Carga'!B:B))</f>
        <v>Autoabasto</v>
      </c>
      <c r="L5035" s="10">
        <f t="shared" si="2"/>
        <v>8</v>
      </c>
      <c r="M5035" s="10">
        <f t="shared" si="3"/>
        <v>18</v>
      </c>
      <c r="N5035" s="10">
        <f t="shared" si="4"/>
        <v>2</v>
      </c>
      <c r="O5035" s="10" t="str">
        <f t="array" ref="O5035">IFERROR(XLOOKUP(G5035,'Tipo de Carga'!A:A,'Tipo de Carga'!C:C))</f>
        <v>Diesel</v>
      </c>
    </row>
    <row r="5036">
      <c r="A5036" s="16">
        <v>2043.0</v>
      </c>
      <c r="B5036" s="10" t="str">
        <f t="array" ref="B5036">IFERROR(XLOOKUP(A5036,'Asignacion Feb'!A:A,'Asignacion Feb'!C:C))</f>
        <v>Liverpool Local</v>
      </c>
      <c r="C5036" s="10" t="str">
        <f t="array" ref="C5036">IFERROR(XLOOKUP(A5036,'Asignacion Feb'!A:A,'Asignacion Feb'!B:B))</f>
        <v>EC-01</v>
      </c>
      <c r="D5036" s="28">
        <v>45706.0</v>
      </c>
      <c r="E5036" s="16" t="s">
        <v>200</v>
      </c>
      <c r="F5036" s="10" t="str">
        <f t="array" ref="F5036">IFERROR(XLOOKUP(E5036,Operadores!A:A,Operadores!B:B))</f>
        <v>RUEPAT</v>
      </c>
      <c r="G5036" s="16" t="s">
        <v>17</v>
      </c>
      <c r="H5036" s="13">
        <v>19.79799</v>
      </c>
      <c r="I5036" s="18">
        <v>118.0</v>
      </c>
      <c r="J5036" s="15">
        <f t="shared" si="5"/>
        <v>2336.16282</v>
      </c>
      <c r="K5036" s="10" t="str">
        <f t="array" ref="K5036">IFERROR(XLOOKUP(G5036,'Tipo de Carga'!A:A,'Tipo de Carga'!B:B))</f>
        <v>Autoabasto</v>
      </c>
      <c r="L5036" s="10">
        <f t="shared" si="2"/>
        <v>8</v>
      </c>
      <c r="M5036" s="10">
        <f t="shared" si="3"/>
        <v>18</v>
      </c>
      <c r="N5036" s="10">
        <f t="shared" si="4"/>
        <v>2</v>
      </c>
      <c r="O5036" s="10" t="str">
        <f t="array" ref="O5036">IFERROR(XLOOKUP(G5036,'Tipo de Carga'!A:A,'Tipo de Carga'!C:C))</f>
        <v>Diesel</v>
      </c>
    </row>
    <row r="5037">
      <c r="A5037" s="16">
        <v>1994.0</v>
      </c>
      <c r="B5037" s="10" t="str">
        <f t="array" ref="B5037">IFERROR(XLOOKUP(A5037,'Asignacion Feb'!A:A,'Asignacion Feb'!C:C))</f>
        <v>MeLi asignado SD</v>
      </c>
      <c r="C5037" s="10" t="str">
        <f t="array" ref="C5037">IFERROR(XLOOKUP(A5037,'Asignacion Feb'!A:A,'Asignacion Feb'!B:B))</f>
        <v>EC-05</v>
      </c>
      <c r="D5037" s="28">
        <v>45706.0</v>
      </c>
      <c r="E5037" s="16" t="s">
        <v>136</v>
      </c>
      <c r="F5037" s="10" t="str">
        <f t="array" ref="F5037">IFERROR(XLOOKUP(E5037,Operadores!A:A,Operadores!B:B))</f>
        <v>MENERNX</v>
      </c>
      <c r="G5037" s="16" t="s">
        <v>17</v>
      </c>
      <c r="H5037" s="13">
        <v>19.79799</v>
      </c>
      <c r="I5037" s="18">
        <v>360.0</v>
      </c>
      <c r="J5037" s="15">
        <f t="shared" si="5"/>
        <v>7127.2764</v>
      </c>
      <c r="K5037" s="10" t="str">
        <f t="array" ref="K5037">IFERROR(XLOOKUP(G5037,'Tipo de Carga'!A:A,'Tipo de Carga'!B:B))</f>
        <v>Autoabasto</v>
      </c>
      <c r="L5037" s="10">
        <f t="shared" si="2"/>
        <v>8</v>
      </c>
      <c r="M5037" s="10">
        <f t="shared" si="3"/>
        <v>18</v>
      </c>
      <c r="N5037" s="10">
        <f t="shared" si="4"/>
        <v>2</v>
      </c>
      <c r="O5037" s="10" t="str">
        <f t="array" ref="O5037">IFERROR(XLOOKUP(G5037,'Tipo de Carga'!A:A,'Tipo de Carga'!C:C))</f>
        <v>Diesel</v>
      </c>
    </row>
    <row r="5038">
      <c r="A5038" s="16">
        <v>1797.0</v>
      </c>
      <c r="B5038" s="10" t="str">
        <f t="array" ref="B5038">IFERROR(XLOOKUP(A5038,'Asignacion Feb'!A:A,'Asignacion Feb'!C:C))</f>
        <v>Hisense</v>
      </c>
      <c r="C5038" s="10" t="str">
        <f t="array" ref="C5038">IFERROR(XLOOKUP(A5038,'Asignacion Feb'!A:A,'Asignacion Feb'!B:B))</f>
        <v>EC-02</v>
      </c>
      <c r="D5038" s="28">
        <v>45706.0</v>
      </c>
      <c r="E5038" s="16" t="s">
        <v>78</v>
      </c>
      <c r="F5038" s="10" t="str">
        <f t="array" ref="F5038">IFERROR(XLOOKUP(E5038,Operadores!A:A,Operadores!B:B))</f>
        <v>IBAANY</v>
      </c>
      <c r="G5038" s="16" t="s">
        <v>17</v>
      </c>
      <c r="H5038" s="13">
        <v>19.79799</v>
      </c>
      <c r="I5038" s="18">
        <v>172.0</v>
      </c>
      <c r="J5038" s="15">
        <f t="shared" si="5"/>
        <v>3405.25428</v>
      </c>
      <c r="K5038" s="10" t="str">
        <f t="array" ref="K5038">IFERROR(XLOOKUP(G5038,'Tipo de Carga'!A:A,'Tipo de Carga'!B:B))</f>
        <v>Autoabasto</v>
      </c>
      <c r="L5038" s="10">
        <f t="shared" si="2"/>
        <v>8</v>
      </c>
      <c r="M5038" s="10">
        <f t="shared" si="3"/>
        <v>18</v>
      </c>
      <c r="N5038" s="10">
        <f t="shared" si="4"/>
        <v>2</v>
      </c>
      <c r="O5038" s="10" t="str">
        <f t="array" ref="O5038">IFERROR(XLOOKUP(G5038,'Tipo de Carga'!A:A,'Tipo de Carga'!C:C))</f>
        <v>Diesel</v>
      </c>
    </row>
    <row r="5039">
      <c r="A5039" s="16">
        <v>1963.0</v>
      </c>
      <c r="B5039" s="10" t="str">
        <f t="array" ref="B5039">IFERROR(XLOOKUP(A5039,'Asignacion Feb'!A:A,'Asignacion Feb'!C:C))</f>
        <v>MeLi asignado SD</v>
      </c>
      <c r="C5039" s="10" t="str">
        <f t="array" ref="C5039">IFERROR(XLOOKUP(A5039,'Asignacion Feb'!A:A,'Asignacion Feb'!B:B))</f>
        <v>EC-05</v>
      </c>
      <c r="D5039" s="28">
        <v>45706.0</v>
      </c>
      <c r="E5039" s="16" t="s">
        <v>148</v>
      </c>
      <c r="F5039" s="10" t="str">
        <f t="array" ref="F5039">IFERROR(XLOOKUP(E5039,Operadores!A:A,Operadores!B:B))</f>
        <v>GARSIX</v>
      </c>
      <c r="G5039" s="16" t="s">
        <v>17</v>
      </c>
      <c r="H5039" s="13">
        <v>19.79799</v>
      </c>
      <c r="I5039" s="18">
        <v>207.0</v>
      </c>
      <c r="J5039" s="15">
        <f t="shared" si="5"/>
        <v>4098.18393</v>
      </c>
      <c r="K5039" s="10" t="str">
        <f t="array" ref="K5039">IFERROR(XLOOKUP(G5039,'Tipo de Carga'!A:A,'Tipo de Carga'!B:B))</f>
        <v>Autoabasto</v>
      </c>
      <c r="L5039" s="10">
        <f t="shared" si="2"/>
        <v>8</v>
      </c>
      <c r="M5039" s="10">
        <f t="shared" si="3"/>
        <v>18</v>
      </c>
      <c r="N5039" s="10">
        <f t="shared" si="4"/>
        <v>2</v>
      </c>
      <c r="O5039" s="10" t="str">
        <f t="array" ref="O5039">IFERROR(XLOOKUP(G5039,'Tipo de Carga'!A:A,'Tipo de Carga'!C:C))</f>
        <v>Diesel</v>
      </c>
    </row>
    <row r="5040">
      <c r="A5040" s="16">
        <v>2075.0</v>
      </c>
      <c r="B5040" s="10" t="str">
        <f t="array" ref="B5040">IFERROR(XLOOKUP(A5040,'Asignacion Feb'!A:A,'Asignacion Feb'!C:C))</f>
        <v>Hisense</v>
      </c>
      <c r="C5040" s="10" t="str">
        <f t="array" ref="C5040">IFERROR(XLOOKUP(A5040,'Asignacion Feb'!A:A,'Asignacion Feb'!B:B))</f>
        <v>EC-02</v>
      </c>
      <c r="D5040" s="28">
        <v>45706.0</v>
      </c>
      <c r="E5040" s="16" t="s">
        <v>354</v>
      </c>
      <c r="F5040" s="10" t="str">
        <f t="array" ref="F5040">IFERROR(XLOOKUP(E5040,Operadores!A:A,Operadores!B:B))</f>
        <v>SALMAR01</v>
      </c>
      <c r="G5040" s="16" t="s">
        <v>17</v>
      </c>
      <c r="H5040" s="13">
        <v>19.79799</v>
      </c>
      <c r="I5040" s="18">
        <v>108.0</v>
      </c>
      <c r="J5040" s="15">
        <f t="shared" si="5"/>
        <v>2138.18292</v>
      </c>
      <c r="K5040" s="10" t="str">
        <f t="array" ref="K5040">IFERROR(XLOOKUP(G5040,'Tipo de Carga'!A:A,'Tipo de Carga'!B:B))</f>
        <v>Autoabasto</v>
      </c>
      <c r="L5040" s="10">
        <f t="shared" si="2"/>
        <v>8</v>
      </c>
      <c r="M5040" s="10">
        <f t="shared" si="3"/>
        <v>18</v>
      </c>
      <c r="N5040" s="10">
        <f t="shared" si="4"/>
        <v>2</v>
      </c>
      <c r="O5040" s="10" t="str">
        <f t="array" ref="O5040">IFERROR(XLOOKUP(G5040,'Tipo de Carga'!A:A,'Tipo de Carga'!C:C))</f>
        <v>Diesel</v>
      </c>
    </row>
    <row r="5041">
      <c r="A5041" s="16">
        <v>2035.0</v>
      </c>
      <c r="B5041" s="10" t="str">
        <f t="array" ref="B5041">IFERROR(XLOOKUP(A5041,'Asignacion Feb'!A:A,'Asignacion Feb'!C:C))</f>
        <v>Liverpool Local</v>
      </c>
      <c r="C5041" s="10" t="str">
        <f t="array" ref="C5041">IFERROR(XLOOKUP(A5041,'Asignacion Feb'!A:A,'Asignacion Feb'!B:B))</f>
        <v>EC-01</v>
      </c>
      <c r="D5041" s="28">
        <v>45706.0</v>
      </c>
      <c r="E5041" s="16" t="s">
        <v>141</v>
      </c>
      <c r="F5041" s="10" t="str">
        <f t="array" ref="F5041">IFERROR(XLOOKUP(E5041,Operadores!A:A,Operadores!B:B))</f>
        <v>VELJOR</v>
      </c>
      <c r="G5041" s="16" t="s">
        <v>17</v>
      </c>
      <c r="H5041" s="13">
        <v>19.79799</v>
      </c>
      <c r="I5041" s="18">
        <v>93.0</v>
      </c>
      <c r="J5041" s="15">
        <f t="shared" si="5"/>
        <v>1841.21307</v>
      </c>
      <c r="K5041" s="10" t="str">
        <f t="array" ref="K5041">IFERROR(XLOOKUP(G5041,'Tipo de Carga'!A:A,'Tipo de Carga'!B:B))</f>
        <v>Autoabasto</v>
      </c>
      <c r="L5041" s="10">
        <f t="shared" si="2"/>
        <v>8</v>
      </c>
      <c r="M5041" s="10">
        <f t="shared" si="3"/>
        <v>18</v>
      </c>
      <c r="N5041" s="10">
        <f t="shared" si="4"/>
        <v>2</v>
      </c>
      <c r="O5041" s="10" t="str">
        <f t="array" ref="O5041">IFERROR(XLOOKUP(G5041,'Tipo de Carga'!A:A,'Tipo de Carga'!C:C))</f>
        <v>Diesel</v>
      </c>
    </row>
    <row r="5042">
      <c r="A5042" s="16">
        <v>1833.0</v>
      </c>
      <c r="B5042" s="10" t="str">
        <f t="array" ref="B5042">IFERROR(XLOOKUP(A5042,'Asignacion Feb'!A:A,'Asignacion Feb'!C:C))</f>
        <v>Liverpool Local</v>
      </c>
      <c r="C5042" s="10" t="str">
        <f t="array" ref="C5042">IFERROR(XLOOKUP(A5042,'Asignacion Feb'!A:A,'Asignacion Feb'!B:B))</f>
        <v>EC-01</v>
      </c>
      <c r="D5042" s="28">
        <v>45706.0</v>
      </c>
      <c r="E5042" s="16" t="s">
        <v>143</v>
      </c>
      <c r="F5042" s="10" t="str">
        <f t="array" ref="F5042">IFERROR(XLOOKUP(E5042,Operadores!A:A,Operadores!B:B))</f>
        <v>SANROD</v>
      </c>
      <c r="G5042" s="16" t="s">
        <v>17</v>
      </c>
      <c r="H5042" s="13">
        <v>19.7979899999999</v>
      </c>
      <c r="I5042" s="18">
        <v>428.0</v>
      </c>
      <c r="J5042" s="15">
        <f t="shared" si="5"/>
        <v>8473.53972</v>
      </c>
      <c r="K5042" s="10" t="str">
        <f t="array" ref="K5042">IFERROR(XLOOKUP(G5042,'Tipo de Carga'!A:A,'Tipo de Carga'!B:B))</f>
        <v>Autoabasto</v>
      </c>
      <c r="L5042" s="10">
        <f t="shared" si="2"/>
        <v>8</v>
      </c>
      <c r="M5042" s="10">
        <f t="shared" si="3"/>
        <v>18</v>
      </c>
      <c r="N5042" s="10">
        <f t="shared" si="4"/>
        <v>2</v>
      </c>
      <c r="O5042" s="10" t="str">
        <f t="array" ref="O5042">IFERROR(XLOOKUP(G5042,'Tipo de Carga'!A:A,'Tipo de Carga'!C:C))</f>
        <v>Diesel</v>
      </c>
    </row>
    <row r="5043">
      <c r="A5043" s="16">
        <v>1807.0</v>
      </c>
      <c r="B5043" s="10" t="str">
        <f t="array" ref="B5043">IFERROR(XLOOKUP(A5043,'Asignacion Feb'!A:A,'Asignacion Feb'!C:C))</f>
        <v>Liverpool Local</v>
      </c>
      <c r="C5043" s="10" t="str">
        <f t="array" ref="C5043">IFERROR(XLOOKUP(A5043,'Asignacion Feb'!A:A,'Asignacion Feb'!B:B))</f>
        <v>EC-01</v>
      </c>
      <c r="D5043" s="28">
        <v>45706.0</v>
      </c>
      <c r="E5043" s="16" t="s">
        <v>60</v>
      </c>
      <c r="F5043" s="10" t="str">
        <f t="array" ref="F5043">IFERROR(XLOOKUP(E5043,Operadores!A:A,Operadores!B:B))</f>
        <v>SEGMAU</v>
      </c>
      <c r="G5043" s="16" t="s">
        <v>17</v>
      </c>
      <c r="H5043" s="13">
        <v>19.7979899999999</v>
      </c>
      <c r="I5043" s="18">
        <v>267.0</v>
      </c>
      <c r="J5043" s="15">
        <f t="shared" si="5"/>
        <v>5286.06333</v>
      </c>
      <c r="K5043" s="10" t="str">
        <f t="array" ref="K5043">IFERROR(XLOOKUP(G5043,'Tipo de Carga'!A:A,'Tipo de Carga'!B:B))</f>
        <v>Autoabasto</v>
      </c>
      <c r="L5043" s="10">
        <f t="shared" si="2"/>
        <v>8</v>
      </c>
      <c r="M5043" s="10">
        <f t="shared" si="3"/>
        <v>18</v>
      </c>
      <c r="N5043" s="10">
        <f t="shared" si="4"/>
        <v>2</v>
      </c>
      <c r="O5043" s="10" t="str">
        <f t="array" ref="O5043">IFERROR(XLOOKUP(G5043,'Tipo de Carga'!A:A,'Tipo de Carga'!C:C))</f>
        <v>Diesel</v>
      </c>
    </row>
    <row r="5044">
      <c r="A5044" s="16">
        <v>1741.0</v>
      </c>
      <c r="B5044" s="10" t="str">
        <f t="array" ref="B5044">IFERROR(XLOOKUP(A5044,'Asignacion Feb'!A:A,'Asignacion Feb'!C:C))</f>
        <v>Hisense</v>
      </c>
      <c r="C5044" s="10" t="str">
        <f t="array" ref="C5044">IFERROR(XLOOKUP(A5044,'Asignacion Feb'!A:A,'Asignacion Feb'!B:B))</f>
        <v>EC-02</v>
      </c>
      <c r="D5044" s="28">
        <v>45706.0</v>
      </c>
      <c r="E5044" s="16" t="s">
        <v>117</v>
      </c>
      <c r="F5044" s="10" t="str">
        <f t="array" ref="F5044">IFERROR(XLOOKUP(E5044,Operadores!A:A,Operadores!B:B))</f>
        <v>GALSA</v>
      </c>
      <c r="G5044" s="16" t="s">
        <v>17</v>
      </c>
      <c r="H5044" s="13">
        <v>19.7979899999999</v>
      </c>
      <c r="I5044" s="18">
        <v>87.0</v>
      </c>
      <c r="J5044" s="15">
        <f t="shared" si="5"/>
        <v>1722.42513</v>
      </c>
      <c r="K5044" s="10" t="str">
        <f t="array" ref="K5044">IFERROR(XLOOKUP(G5044,'Tipo de Carga'!A:A,'Tipo de Carga'!B:B))</f>
        <v>Autoabasto</v>
      </c>
      <c r="L5044" s="10">
        <f t="shared" si="2"/>
        <v>8</v>
      </c>
      <c r="M5044" s="10">
        <f t="shared" si="3"/>
        <v>18</v>
      </c>
      <c r="N5044" s="10">
        <f t="shared" si="4"/>
        <v>2</v>
      </c>
      <c r="O5044" s="10" t="str">
        <f t="array" ref="O5044">IFERROR(XLOOKUP(G5044,'Tipo de Carga'!A:A,'Tipo de Carga'!C:C))</f>
        <v>Diesel</v>
      </c>
    </row>
    <row r="5045">
      <c r="A5045" s="16">
        <v>1990.0</v>
      </c>
      <c r="B5045" s="10" t="str">
        <f t="array" ref="B5045">IFERROR(XLOOKUP(A5045,'Asignacion Feb'!A:A,'Asignacion Feb'!C:C))</f>
        <v>MeLi asignado SD</v>
      </c>
      <c r="C5045" s="10" t="str">
        <f t="array" ref="C5045">IFERROR(XLOOKUP(A5045,'Asignacion Feb'!A:A,'Asignacion Feb'!B:B))</f>
        <v>EC-05</v>
      </c>
      <c r="D5045" s="28">
        <v>45706.0</v>
      </c>
      <c r="E5045" s="16" t="s">
        <v>142</v>
      </c>
      <c r="F5045" s="10" t="str">
        <f t="array" ref="F5045">IFERROR(XLOOKUP(E5045,Operadores!A:A,Operadores!B:B))</f>
        <v>GARLUI</v>
      </c>
      <c r="G5045" s="16" t="s">
        <v>17</v>
      </c>
      <c r="H5045" s="13">
        <v>19.7979899999999</v>
      </c>
      <c r="I5045" s="18">
        <v>240.0</v>
      </c>
      <c r="J5045" s="15">
        <f t="shared" si="5"/>
        <v>4751.5176</v>
      </c>
      <c r="K5045" s="10" t="str">
        <f t="array" ref="K5045">IFERROR(XLOOKUP(G5045,'Tipo de Carga'!A:A,'Tipo de Carga'!B:B))</f>
        <v>Autoabasto</v>
      </c>
      <c r="L5045" s="10">
        <f t="shared" si="2"/>
        <v>8</v>
      </c>
      <c r="M5045" s="10">
        <f t="shared" si="3"/>
        <v>18</v>
      </c>
      <c r="N5045" s="10">
        <f t="shared" si="4"/>
        <v>2</v>
      </c>
      <c r="O5045" s="10" t="str">
        <f t="array" ref="O5045">IFERROR(XLOOKUP(G5045,'Tipo de Carga'!A:A,'Tipo de Carga'!C:C))</f>
        <v>Diesel</v>
      </c>
    </row>
    <row r="5046">
      <c r="A5046" s="16">
        <v>2046.0</v>
      </c>
      <c r="B5046" s="10" t="str">
        <f t="array" ref="B5046">IFERROR(XLOOKUP(A5046,'Asignacion Feb'!A:A,'Asignacion Feb'!C:C))</f>
        <v>Liverpool Local</v>
      </c>
      <c r="C5046" s="10" t="str">
        <f t="array" ref="C5046">IFERROR(XLOOKUP(A5046,'Asignacion Feb'!A:A,'Asignacion Feb'!B:B))</f>
        <v>EC-01</v>
      </c>
      <c r="D5046" s="28">
        <v>45706.0</v>
      </c>
      <c r="E5046" s="16" t="s">
        <v>364</v>
      </c>
      <c r="F5046" s="10" t="str">
        <f t="array" ref="F5046">IFERROR(XLOOKUP(E5046,Operadores!A:A,Operadores!B:B))</f>
        <v>ORTROB</v>
      </c>
      <c r="G5046" s="16" t="s">
        <v>17</v>
      </c>
      <c r="H5046" s="13">
        <v>19.7979899999999</v>
      </c>
      <c r="I5046" s="18">
        <v>636.0</v>
      </c>
      <c r="J5046" s="15">
        <f t="shared" si="5"/>
        <v>12591.52164</v>
      </c>
      <c r="K5046" s="10" t="str">
        <f t="array" ref="K5046">IFERROR(XLOOKUP(G5046,'Tipo de Carga'!A:A,'Tipo de Carga'!B:B))</f>
        <v>Autoabasto</v>
      </c>
      <c r="L5046" s="10">
        <f t="shared" si="2"/>
        <v>8</v>
      </c>
      <c r="M5046" s="10">
        <f t="shared" si="3"/>
        <v>18</v>
      </c>
      <c r="N5046" s="10">
        <f t="shared" si="4"/>
        <v>2</v>
      </c>
      <c r="O5046" s="10" t="str">
        <f t="array" ref="O5046">IFERROR(XLOOKUP(G5046,'Tipo de Carga'!A:A,'Tipo de Carga'!C:C))</f>
        <v>Diesel</v>
      </c>
    </row>
    <row r="5047">
      <c r="A5047" s="16">
        <v>1960.0</v>
      </c>
      <c r="B5047" s="10" t="str">
        <f t="array" ref="B5047">IFERROR(XLOOKUP(A5047,'Asignacion Feb'!A:A,'Asignacion Feb'!C:C))</f>
        <v>MeLi asignado SD</v>
      </c>
      <c r="C5047" s="10" t="str">
        <f t="array" ref="C5047">IFERROR(XLOOKUP(A5047,'Asignacion Feb'!A:A,'Asignacion Feb'!B:B))</f>
        <v>EC-05</v>
      </c>
      <c r="D5047" s="28">
        <v>45706.0</v>
      </c>
      <c r="E5047" s="16" t="s">
        <v>147</v>
      </c>
      <c r="F5047" s="10" t="str">
        <f t="array" ref="F5047">IFERROR(XLOOKUP(E5047,Operadores!A:A,Operadores!B:B))</f>
        <v>MARANG</v>
      </c>
      <c r="G5047" s="16" t="s">
        <v>17</v>
      </c>
      <c r="H5047" s="13">
        <v>19.7979899999999</v>
      </c>
      <c r="I5047" s="18">
        <v>358.0</v>
      </c>
      <c r="J5047" s="15">
        <f t="shared" si="5"/>
        <v>7087.68042</v>
      </c>
      <c r="K5047" s="10" t="str">
        <f t="array" ref="K5047">IFERROR(XLOOKUP(G5047,'Tipo de Carga'!A:A,'Tipo de Carga'!B:B))</f>
        <v>Autoabasto</v>
      </c>
      <c r="L5047" s="10">
        <f t="shared" si="2"/>
        <v>8</v>
      </c>
      <c r="M5047" s="10">
        <f t="shared" si="3"/>
        <v>18</v>
      </c>
      <c r="N5047" s="10">
        <f t="shared" si="4"/>
        <v>2</v>
      </c>
      <c r="O5047" s="10" t="str">
        <f t="array" ref="O5047">IFERROR(XLOOKUP(G5047,'Tipo de Carga'!A:A,'Tipo de Carga'!C:C))</f>
        <v>Diesel</v>
      </c>
    </row>
    <row r="5048">
      <c r="A5048" s="16">
        <v>2090.0</v>
      </c>
      <c r="B5048" s="10" t="str">
        <f t="array" ref="B5048">IFERROR(XLOOKUP(A5048,'Asignacion Feb'!A:A,'Asignacion Feb'!C:C))</f>
        <v>MeLi Ded Puebla</v>
      </c>
      <c r="C5048" s="10" t="str">
        <f t="array" ref="C5048">IFERROR(XLOOKUP(A5048,'Asignacion Feb'!A:A,'Asignacion Feb'!B:B))</f>
        <v>EC-05</v>
      </c>
      <c r="D5048" s="28">
        <v>45706.0</v>
      </c>
      <c r="E5048" s="16" t="s">
        <v>28</v>
      </c>
      <c r="F5048" s="10" t="str">
        <f t="array" ref="F5048">IFERROR(XLOOKUP(E5048,Operadores!A:A,Operadores!B:B))</f>
        <v>CADEMM</v>
      </c>
      <c r="G5048" s="16" t="s">
        <v>17</v>
      </c>
      <c r="H5048" s="13">
        <v>19.7979899999999</v>
      </c>
      <c r="I5048" s="18">
        <v>506.0</v>
      </c>
      <c r="J5048" s="15">
        <f t="shared" si="5"/>
        <v>10017.78294</v>
      </c>
      <c r="K5048" s="10" t="str">
        <f t="array" ref="K5048">IFERROR(XLOOKUP(G5048,'Tipo de Carga'!A:A,'Tipo de Carga'!B:B))</f>
        <v>Autoabasto</v>
      </c>
      <c r="L5048" s="10">
        <f t="shared" si="2"/>
        <v>8</v>
      </c>
      <c r="M5048" s="10">
        <f t="shared" si="3"/>
        <v>18</v>
      </c>
      <c r="N5048" s="10">
        <f t="shared" si="4"/>
        <v>2</v>
      </c>
      <c r="O5048" s="10" t="str">
        <f t="array" ref="O5048">IFERROR(XLOOKUP(G5048,'Tipo de Carga'!A:A,'Tipo de Carga'!C:C))</f>
        <v>Diesel</v>
      </c>
    </row>
    <row r="5049">
      <c r="A5049" s="16">
        <v>1724.0</v>
      </c>
      <c r="B5049" s="10" t="str">
        <f t="array" ref="B5049">IFERROR(XLOOKUP(A5049,'Asignacion Feb'!A:A,'Asignacion Feb'!C:C))</f>
        <v>Liverpool Local</v>
      </c>
      <c r="C5049" s="10" t="str">
        <f t="array" ref="C5049">IFERROR(XLOOKUP(A5049,'Asignacion Feb'!A:A,'Asignacion Feb'!B:B))</f>
        <v>EC-01</v>
      </c>
      <c r="D5049" s="28">
        <v>45706.0</v>
      </c>
      <c r="E5049" s="16" t="s">
        <v>57</v>
      </c>
      <c r="F5049" s="10" t="str">
        <f t="array" ref="F5049">IFERROR(XLOOKUP(E5049,Operadores!A:A,Operadores!B:B))</f>
        <v>REYJA01</v>
      </c>
      <c r="G5049" s="16" t="s">
        <v>17</v>
      </c>
      <c r="H5049" s="13">
        <v>19.7979899999999</v>
      </c>
      <c r="I5049" s="18">
        <v>349.0</v>
      </c>
      <c r="J5049" s="15">
        <f t="shared" si="5"/>
        <v>6909.49851</v>
      </c>
      <c r="K5049" s="10" t="str">
        <f t="array" ref="K5049">IFERROR(XLOOKUP(G5049,'Tipo de Carga'!A:A,'Tipo de Carga'!B:B))</f>
        <v>Autoabasto</v>
      </c>
      <c r="L5049" s="10">
        <f t="shared" si="2"/>
        <v>8</v>
      </c>
      <c r="M5049" s="10">
        <f t="shared" si="3"/>
        <v>18</v>
      </c>
      <c r="N5049" s="10">
        <f t="shared" si="4"/>
        <v>2</v>
      </c>
      <c r="O5049" s="10" t="str">
        <f t="array" ref="O5049">IFERROR(XLOOKUP(G5049,'Tipo de Carga'!A:A,'Tipo de Carga'!C:C))</f>
        <v>Diesel</v>
      </c>
    </row>
    <row r="5050">
      <c r="A5050" s="16">
        <v>2099.0</v>
      </c>
      <c r="B5050" s="10" t="str">
        <f t="array" ref="B5050">IFERROR(XLOOKUP(A5050,'Asignacion Feb'!A:A,'Asignacion Feb'!C:C))</f>
        <v>MeLi asignado SD</v>
      </c>
      <c r="C5050" s="10" t="str">
        <f t="array" ref="C5050">IFERROR(XLOOKUP(A5050,'Asignacion Feb'!A:A,'Asignacion Feb'!B:B))</f>
        <v>EC-05</v>
      </c>
      <c r="D5050" s="28">
        <v>45706.0</v>
      </c>
      <c r="E5050" s="16" t="s">
        <v>457</v>
      </c>
      <c r="F5050" s="10" t="str">
        <f t="array" ref="F5050">IFERROR(XLOOKUP(E5050,Operadores!A:A,Operadores!B:B))</f>
        <v>DIAOSC</v>
      </c>
      <c r="G5050" s="16" t="s">
        <v>17</v>
      </c>
      <c r="H5050" s="13">
        <v>19.7979899999999</v>
      </c>
      <c r="I5050" s="18">
        <v>508.0</v>
      </c>
      <c r="J5050" s="15">
        <f t="shared" si="5"/>
        <v>10057.37892</v>
      </c>
      <c r="K5050" s="10" t="str">
        <f t="array" ref="K5050">IFERROR(XLOOKUP(G5050,'Tipo de Carga'!A:A,'Tipo de Carga'!B:B))</f>
        <v>Autoabasto</v>
      </c>
      <c r="L5050" s="10">
        <f t="shared" si="2"/>
        <v>8</v>
      </c>
      <c r="M5050" s="10">
        <f t="shared" si="3"/>
        <v>18</v>
      </c>
      <c r="N5050" s="10">
        <f t="shared" si="4"/>
        <v>2</v>
      </c>
      <c r="O5050" s="10" t="str">
        <f t="array" ref="O5050">IFERROR(XLOOKUP(G5050,'Tipo de Carga'!A:A,'Tipo de Carga'!C:C))</f>
        <v>Diesel</v>
      </c>
    </row>
    <row r="5051">
      <c r="A5051" s="16">
        <v>1950.0</v>
      </c>
      <c r="B5051" s="10" t="str">
        <f t="array" ref="B5051">IFERROR(XLOOKUP(A5051,'Asignacion Feb'!A:A,'Asignacion Feb'!C:C))</f>
        <v>MeLi asignado SD</v>
      </c>
      <c r="C5051" s="10" t="str">
        <f t="array" ref="C5051">IFERROR(XLOOKUP(A5051,'Asignacion Feb'!A:A,'Asignacion Feb'!B:B))</f>
        <v>EC-05</v>
      </c>
      <c r="D5051" s="28">
        <v>45706.0</v>
      </c>
      <c r="E5051" s="16" t="s">
        <v>180</v>
      </c>
      <c r="F5051" s="10" t="str">
        <f t="array" ref="F5051">IFERROR(XLOOKUP(E5051,Operadores!A:A,Operadores!B:B))</f>
        <v>MAROSC</v>
      </c>
      <c r="G5051" s="16" t="s">
        <v>17</v>
      </c>
      <c r="H5051" s="13">
        <v>19.7979899999999</v>
      </c>
      <c r="I5051" s="18">
        <v>313.0</v>
      </c>
      <c r="J5051" s="15">
        <f t="shared" si="5"/>
        <v>6196.77087</v>
      </c>
      <c r="K5051" s="10" t="str">
        <f t="array" ref="K5051">IFERROR(XLOOKUP(G5051,'Tipo de Carga'!A:A,'Tipo de Carga'!B:B))</f>
        <v>Autoabasto</v>
      </c>
      <c r="L5051" s="10">
        <f t="shared" si="2"/>
        <v>8</v>
      </c>
      <c r="M5051" s="10">
        <f t="shared" si="3"/>
        <v>18</v>
      </c>
      <c r="N5051" s="10">
        <f t="shared" si="4"/>
        <v>2</v>
      </c>
      <c r="O5051" s="10" t="str">
        <f t="array" ref="O5051">IFERROR(XLOOKUP(G5051,'Tipo de Carga'!A:A,'Tipo de Carga'!C:C))</f>
        <v>Diesel</v>
      </c>
    </row>
    <row r="5052">
      <c r="A5052" s="16">
        <v>1992.0</v>
      </c>
      <c r="B5052" s="10" t="str">
        <f t="array" ref="B5052">IFERROR(XLOOKUP(A5052,'Asignacion Feb'!A:A,'Asignacion Feb'!C:C))</f>
        <v>MeLi Dedicado TD</v>
      </c>
      <c r="C5052" s="10" t="str">
        <f t="array" ref="C5052">IFERROR(XLOOKUP(A5052,'Asignacion Feb'!A:A,'Asignacion Feb'!B:B))</f>
        <v>EC-05</v>
      </c>
      <c r="D5052" s="28">
        <v>45706.0</v>
      </c>
      <c r="E5052" s="16" t="s">
        <v>65</v>
      </c>
      <c r="F5052" s="10" t="str">
        <f t="array" ref="F5052">IFERROR(XLOOKUP(E5052,Operadores!A:A,Operadores!B:B))</f>
        <v>HERROD</v>
      </c>
      <c r="G5052" s="16" t="s">
        <v>17</v>
      </c>
      <c r="H5052" s="13">
        <v>19.7979899999999</v>
      </c>
      <c r="I5052" s="18">
        <v>518.0</v>
      </c>
      <c r="J5052" s="15">
        <f t="shared" si="5"/>
        <v>10255.35882</v>
      </c>
      <c r="K5052" s="10" t="str">
        <f t="array" ref="K5052">IFERROR(XLOOKUP(G5052,'Tipo de Carga'!A:A,'Tipo de Carga'!B:B))</f>
        <v>Autoabasto</v>
      </c>
      <c r="L5052" s="10">
        <f t="shared" si="2"/>
        <v>8</v>
      </c>
      <c r="M5052" s="10">
        <f t="shared" si="3"/>
        <v>18</v>
      </c>
      <c r="N5052" s="10">
        <f t="shared" si="4"/>
        <v>2</v>
      </c>
      <c r="O5052" s="10" t="str">
        <f t="array" ref="O5052">IFERROR(XLOOKUP(G5052,'Tipo de Carga'!A:A,'Tipo de Carga'!C:C))</f>
        <v>Diesel</v>
      </c>
    </row>
    <row r="5053">
      <c r="A5053" s="16">
        <v>2005.0</v>
      </c>
      <c r="B5053" s="10" t="str">
        <f t="array" ref="B5053">IFERROR(XLOOKUP(A5053,'Asignacion Feb'!A:A,'Asignacion Feb'!C:C))</f>
        <v>MeLi Dedicado Merida</v>
      </c>
      <c r="C5053" s="10" t="str">
        <f t="array" ref="C5053">IFERROR(XLOOKUP(A5053,'Asignacion Feb'!A:A,'Asignacion Feb'!B:B))</f>
        <v>EC-05</v>
      </c>
      <c r="D5053" s="28">
        <v>45706.0</v>
      </c>
      <c r="E5053" s="16" t="s">
        <v>450</v>
      </c>
      <c r="F5053" s="10" t="str">
        <f t="array" ref="F5053">IFERROR(XLOOKUP(E5053,Operadores!A:A,Operadores!B:B))</f>
        <v>FLOVAL</v>
      </c>
      <c r="G5053" s="16" t="s">
        <v>17</v>
      </c>
      <c r="H5053" s="13">
        <v>19.7979899999999</v>
      </c>
      <c r="I5053" s="18">
        <v>374.0</v>
      </c>
      <c r="J5053" s="15">
        <f t="shared" si="5"/>
        <v>7404.44826</v>
      </c>
      <c r="K5053" s="10" t="str">
        <f t="array" ref="K5053">IFERROR(XLOOKUP(G5053,'Tipo de Carga'!A:A,'Tipo de Carga'!B:B))</f>
        <v>Autoabasto</v>
      </c>
      <c r="L5053" s="10">
        <f t="shared" si="2"/>
        <v>8</v>
      </c>
      <c r="M5053" s="10">
        <f t="shared" si="3"/>
        <v>18</v>
      </c>
      <c r="N5053" s="10">
        <f t="shared" si="4"/>
        <v>2</v>
      </c>
      <c r="O5053" s="10" t="str">
        <f t="array" ref="O5053">IFERROR(XLOOKUP(G5053,'Tipo de Carga'!A:A,'Tipo de Carga'!C:C))</f>
        <v>Diesel</v>
      </c>
    </row>
    <row r="5054">
      <c r="A5054" s="16">
        <v>2024.0</v>
      </c>
      <c r="B5054" s="10" t="str">
        <f t="array" ref="B5054">IFERROR(XLOOKUP(A5054,'Asignacion Feb'!A:A,'Asignacion Feb'!C:C))</f>
        <v>MeLi Dedicado Merida</v>
      </c>
      <c r="C5054" s="10" t="str">
        <f t="array" ref="C5054">IFERROR(XLOOKUP(A5054,'Asignacion Feb'!A:A,'Asignacion Feb'!B:B))</f>
        <v>EC-05</v>
      </c>
      <c r="D5054" s="28">
        <v>45706.0</v>
      </c>
      <c r="E5054" s="16" t="s">
        <v>222</v>
      </c>
      <c r="F5054" s="10" t="str">
        <f t="array" ref="F5054">IFERROR(XLOOKUP(E5054,Operadores!A:A,Operadores!B:B))</f>
        <v>TORVIC</v>
      </c>
      <c r="G5054" s="16" t="s">
        <v>17</v>
      </c>
      <c r="H5054" s="13">
        <v>19.7979899999999</v>
      </c>
      <c r="I5054" s="18">
        <v>251.0</v>
      </c>
      <c r="J5054" s="15">
        <f t="shared" si="5"/>
        <v>4969.29549</v>
      </c>
      <c r="K5054" s="10" t="str">
        <f t="array" ref="K5054">IFERROR(XLOOKUP(G5054,'Tipo de Carga'!A:A,'Tipo de Carga'!B:B))</f>
        <v>Autoabasto</v>
      </c>
      <c r="L5054" s="10">
        <f t="shared" si="2"/>
        <v>8</v>
      </c>
      <c r="M5054" s="10">
        <f t="shared" si="3"/>
        <v>18</v>
      </c>
      <c r="N5054" s="10">
        <f t="shared" si="4"/>
        <v>2</v>
      </c>
      <c r="O5054" s="10" t="str">
        <f t="array" ref="O5054">IFERROR(XLOOKUP(G5054,'Tipo de Carga'!A:A,'Tipo de Carga'!C:C))</f>
        <v>Diesel</v>
      </c>
    </row>
    <row r="5055">
      <c r="A5055" s="16">
        <v>2028.0</v>
      </c>
      <c r="B5055" s="10" t="str">
        <f t="array" ref="B5055">IFERROR(XLOOKUP(A5055,'Asignacion Feb'!A:A,'Asignacion Feb'!C:C))</f>
        <v>MeLi Dedicado Merida</v>
      </c>
      <c r="C5055" s="10" t="str">
        <f t="array" ref="C5055">IFERROR(XLOOKUP(A5055,'Asignacion Feb'!A:A,'Asignacion Feb'!B:B))</f>
        <v>EC-05</v>
      </c>
      <c r="D5055" s="28">
        <v>45706.0</v>
      </c>
      <c r="E5055" s="16" t="s">
        <v>94</v>
      </c>
      <c r="F5055" s="10" t="str">
        <f t="array" ref="F5055">IFERROR(XLOOKUP(E5055,Operadores!A:A,Operadores!B:B))</f>
        <v>RODALE</v>
      </c>
      <c r="G5055" s="16" t="s">
        <v>17</v>
      </c>
      <c r="H5055" s="13">
        <v>19.7979899999999</v>
      </c>
      <c r="I5055" s="18">
        <v>234.0</v>
      </c>
      <c r="J5055" s="15">
        <f t="shared" si="5"/>
        <v>4632.72966</v>
      </c>
      <c r="K5055" s="10" t="str">
        <f t="array" ref="K5055">IFERROR(XLOOKUP(G5055,'Tipo de Carga'!A:A,'Tipo de Carga'!B:B))</f>
        <v>Autoabasto</v>
      </c>
      <c r="L5055" s="10">
        <f t="shared" si="2"/>
        <v>8</v>
      </c>
      <c r="M5055" s="10">
        <f t="shared" si="3"/>
        <v>18</v>
      </c>
      <c r="N5055" s="10">
        <f t="shared" si="4"/>
        <v>2</v>
      </c>
      <c r="O5055" s="10" t="str">
        <f t="array" ref="O5055">IFERROR(XLOOKUP(G5055,'Tipo de Carga'!A:A,'Tipo de Carga'!C:C))</f>
        <v>Diesel</v>
      </c>
    </row>
    <row r="5056">
      <c r="A5056" s="16">
        <v>1884.0</v>
      </c>
      <c r="B5056" s="10" t="str">
        <f t="array" ref="B5056">IFERROR(XLOOKUP(A5056,'Asignacion Feb'!A:A,'Asignacion Feb'!C:C))</f>
        <v>Liverpool Local</v>
      </c>
      <c r="C5056" s="10" t="str">
        <f t="array" ref="C5056">IFERROR(XLOOKUP(A5056,'Asignacion Feb'!A:A,'Asignacion Feb'!B:B))</f>
        <v>EC-01</v>
      </c>
      <c r="D5056" s="28">
        <v>45706.0</v>
      </c>
      <c r="E5056" s="16" t="s">
        <v>72</v>
      </c>
      <c r="F5056" s="10" t="str">
        <f t="array" ref="F5056">IFERROR(XLOOKUP(E5056,Operadores!A:A,Operadores!B:B))</f>
        <v>LOPJAV</v>
      </c>
      <c r="G5056" s="16" t="s">
        <v>17</v>
      </c>
      <c r="H5056" s="13">
        <v>19.7979899999998</v>
      </c>
      <c r="I5056" s="18">
        <v>507.0</v>
      </c>
      <c r="J5056" s="15">
        <f t="shared" si="5"/>
        <v>10037.58093</v>
      </c>
      <c r="K5056" s="10" t="str">
        <f t="array" ref="K5056">IFERROR(XLOOKUP(G5056,'Tipo de Carga'!A:A,'Tipo de Carga'!B:B))</f>
        <v>Autoabasto</v>
      </c>
      <c r="L5056" s="10">
        <f t="shared" si="2"/>
        <v>8</v>
      </c>
      <c r="M5056" s="10">
        <f t="shared" si="3"/>
        <v>18</v>
      </c>
      <c r="N5056" s="10">
        <f t="shared" si="4"/>
        <v>2</v>
      </c>
      <c r="O5056" s="10" t="str">
        <f t="array" ref="O5056">IFERROR(XLOOKUP(G5056,'Tipo de Carga'!A:A,'Tipo de Carga'!C:C))</f>
        <v>Diesel</v>
      </c>
    </row>
    <row r="5057">
      <c r="A5057" s="16">
        <v>1853.0</v>
      </c>
      <c r="B5057" s="10" t="str">
        <f t="array" ref="B5057">IFERROR(XLOOKUP(A5057,'Asignacion Feb'!A:A,'Asignacion Feb'!C:C))</f>
        <v>Sayer Sencillo</v>
      </c>
      <c r="C5057" s="10" t="str">
        <f t="array" ref="C5057">IFERROR(XLOOKUP(A5057,'Asignacion Feb'!A:A,'Asignacion Feb'!B:B))</f>
        <v>EC-04</v>
      </c>
      <c r="D5057" s="28">
        <v>45706.0</v>
      </c>
      <c r="E5057" s="16" t="s">
        <v>249</v>
      </c>
      <c r="F5057" s="10" t="str">
        <f t="array" ref="F5057">IFERROR(XLOOKUP(E5057,Operadores!A:A,Operadores!B:B))</f>
        <v>VARRUB</v>
      </c>
      <c r="G5057" s="16" t="s">
        <v>77</v>
      </c>
      <c r="H5057" s="13">
        <v>19.63419</v>
      </c>
      <c r="I5057" s="18">
        <v>840.0</v>
      </c>
      <c r="J5057" s="15">
        <f t="shared" si="5"/>
        <v>16492.7196</v>
      </c>
      <c r="K5057" s="10" t="str">
        <f t="array" ref="K5057">IFERROR(XLOOKUP(G5057,'Tipo de Carga'!A:A,'Tipo de Carga'!B:B))</f>
        <v>Autoabasto</v>
      </c>
      <c r="L5057" s="10">
        <f t="shared" si="2"/>
        <v>8</v>
      </c>
      <c r="M5057" s="10">
        <f t="shared" si="3"/>
        <v>18</v>
      </c>
      <c r="N5057" s="10">
        <f t="shared" si="4"/>
        <v>2</v>
      </c>
      <c r="O5057" s="10" t="str">
        <f t="array" ref="O5057">IFERROR(XLOOKUP(G5057,'Tipo de Carga'!A:A,'Tipo de Carga'!C:C))</f>
        <v>Diesel</v>
      </c>
    </row>
    <row r="5058">
      <c r="A5058" s="16">
        <v>2012.0</v>
      </c>
      <c r="B5058" s="10" t="str">
        <f t="array" ref="B5058">IFERROR(XLOOKUP(A5058,'Asignacion Feb'!A:A,'Asignacion Feb'!C:C))</f>
        <v>Sayer Sencillo</v>
      </c>
      <c r="C5058" s="10" t="str">
        <f t="array" ref="C5058">IFERROR(XLOOKUP(A5058,'Asignacion Feb'!A:A,'Asignacion Feb'!B:B))</f>
        <v>EC-04</v>
      </c>
      <c r="D5058" s="28">
        <v>45706.0</v>
      </c>
      <c r="E5058" s="16" t="s">
        <v>317</v>
      </c>
      <c r="F5058" s="10" t="str">
        <f t="array" ref="F5058">IFERROR(XLOOKUP(E5058,Operadores!A:A,Operadores!B:B))</f>
        <v>ZUGRO</v>
      </c>
      <c r="G5058" s="16" t="s">
        <v>77</v>
      </c>
      <c r="H5058" s="13">
        <v>19.63419</v>
      </c>
      <c r="I5058" s="18">
        <v>290.0</v>
      </c>
      <c r="J5058" s="15">
        <f t="shared" si="5"/>
        <v>5693.9151</v>
      </c>
      <c r="K5058" s="10" t="str">
        <f t="array" ref="K5058">IFERROR(XLOOKUP(G5058,'Tipo de Carga'!A:A,'Tipo de Carga'!B:B))</f>
        <v>Autoabasto</v>
      </c>
      <c r="L5058" s="10">
        <f t="shared" si="2"/>
        <v>8</v>
      </c>
      <c r="M5058" s="10">
        <f t="shared" si="3"/>
        <v>18</v>
      </c>
      <c r="N5058" s="10">
        <f t="shared" si="4"/>
        <v>2</v>
      </c>
      <c r="O5058" s="10" t="str">
        <f t="array" ref="O5058">IFERROR(XLOOKUP(G5058,'Tipo de Carga'!A:A,'Tipo de Carga'!C:C))</f>
        <v>Diesel</v>
      </c>
    </row>
    <row r="5059">
      <c r="A5059" s="16">
        <v>1972.0</v>
      </c>
      <c r="B5059" s="10" t="str">
        <f t="array" ref="B5059">IFERROR(XLOOKUP(A5059,'Asignacion Feb'!A:A,'Asignacion Feb'!C:C))</f>
        <v>Sayer Sencillo</v>
      </c>
      <c r="C5059" s="10" t="str">
        <f t="array" ref="C5059">IFERROR(XLOOKUP(A5059,'Asignacion Feb'!A:A,'Asignacion Feb'!B:B))</f>
        <v>EC-04</v>
      </c>
      <c r="D5059" s="28">
        <v>45706.0</v>
      </c>
      <c r="E5059" s="16" t="s">
        <v>274</v>
      </c>
      <c r="F5059" s="10" t="str">
        <f t="array" ref="F5059">IFERROR(XLOOKUP(E5059,Operadores!A:A,Operadores!B:B))</f>
        <v>ROMJOS</v>
      </c>
      <c r="G5059" s="16" t="s">
        <v>77</v>
      </c>
      <c r="H5059" s="13">
        <v>19.63419</v>
      </c>
      <c r="I5059" s="18">
        <v>515.0</v>
      </c>
      <c r="J5059" s="15">
        <f t="shared" si="5"/>
        <v>10111.60785</v>
      </c>
      <c r="K5059" s="10" t="str">
        <f t="array" ref="K5059">IFERROR(XLOOKUP(G5059,'Tipo de Carga'!A:A,'Tipo de Carga'!B:B))</f>
        <v>Autoabasto</v>
      </c>
      <c r="L5059" s="10">
        <f t="shared" si="2"/>
        <v>8</v>
      </c>
      <c r="M5059" s="10">
        <f t="shared" si="3"/>
        <v>18</v>
      </c>
      <c r="N5059" s="10">
        <f t="shared" si="4"/>
        <v>2</v>
      </c>
      <c r="O5059" s="10" t="str">
        <f t="array" ref="O5059">IFERROR(XLOOKUP(G5059,'Tipo de Carga'!A:A,'Tipo de Carga'!C:C))</f>
        <v>Diesel</v>
      </c>
    </row>
    <row r="5060">
      <c r="A5060" s="16">
        <v>1790.0</v>
      </c>
      <c r="B5060" s="10" t="str">
        <f t="array" ref="B5060">IFERROR(XLOOKUP(A5060,'Asignacion Feb'!A:A,'Asignacion Feb'!C:C))</f>
        <v>Sayer Sencillo</v>
      </c>
      <c r="C5060" s="10" t="str">
        <f t="array" ref="C5060">IFERROR(XLOOKUP(A5060,'Asignacion Feb'!A:A,'Asignacion Feb'!B:B))</f>
        <v>EC-04</v>
      </c>
      <c r="D5060" s="28">
        <v>45706.0</v>
      </c>
      <c r="E5060" s="16" t="s">
        <v>272</v>
      </c>
      <c r="F5060" s="10" t="str">
        <f t="array" ref="F5060">IFERROR(XLOOKUP(E5060,Operadores!A:A,Operadores!B:B))</f>
        <v>DEJISR</v>
      </c>
      <c r="G5060" s="16" t="s">
        <v>77</v>
      </c>
      <c r="H5060" s="13">
        <v>19.63419</v>
      </c>
      <c r="I5060" s="18">
        <v>687.0</v>
      </c>
      <c r="J5060" s="15">
        <f t="shared" si="5"/>
        <v>13488.68853</v>
      </c>
      <c r="K5060" s="10" t="str">
        <f t="array" ref="K5060">IFERROR(XLOOKUP(G5060,'Tipo de Carga'!A:A,'Tipo de Carga'!B:B))</f>
        <v>Autoabasto</v>
      </c>
      <c r="L5060" s="10">
        <f t="shared" si="2"/>
        <v>8</v>
      </c>
      <c r="M5060" s="10">
        <f t="shared" si="3"/>
        <v>18</v>
      </c>
      <c r="N5060" s="10">
        <f t="shared" si="4"/>
        <v>2</v>
      </c>
      <c r="O5060" s="10" t="str">
        <f t="array" ref="O5060">IFERROR(XLOOKUP(G5060,'Tipo de Carga'!A:A,'Tipo de Carga'!C:C))</f>
        <v>Diesel</v>
      </c>
    </row>
    <row r="5061">
      <c r="A5061" s="16">
        <v>1936.0</v>
      </c>
      <c r="B5061" s="10" t="str">
        <f t="array" ref="B5061">IFERROR(XLOOKUP(A5061,'Asignacion Feb'!A:A,'Asignacion Feb'!C:C))</f>
        <v>Circuitos</v>
      </c>
      <c r="C5061" s="10" t="str">
        <f t="array" ref="C5061">IFERROR(XLOOKUP(A5061,'Asignacion Feb'!A:A,'Asignacion Feb'!B:B))</f>
        <v>EC-03</v>
      </c>
      <c r="D5061" s="28">
        <v>45706.0</v>
      </c>
      <c r="E5061" s="16" t="s">
        <v>105</v>
      </c>
      <c r="F5061" s="10" t="str">
        <f t="array" ref="F5061">IFERROR(XLOOKUP(E5061,Operadores!A:A,Operadores!B:B))</f>
        <v>OCAMA</v>
      </c>
      <c r="G5061" s="16" t="s">
        <v>77</v>
      </c>
      <c r="H5061" s="13">
        <v>19.63419</v>
      </c>
      <c r="I5061" s="18">
        <v>341.0</v>
      </c>
      <c r="J5061" s="15">
        <f t="shared" si="5"/>
        <v>6695.25879</v>
      </c>
      <c r="K5061" s="10" t="str">
        <f t="array" ref="K5061">IFERROR(XLOOKUP(G5061,'Tipo de Carga'!A:A,'Tipo de Carga'!B:B))</f>
        <v>Autoabasto</v>
      </c>
      <c r="L5061" s="10">
        <f t="shared" si="2"/>
        <v>8</v>
      </c>
      <c r="M5061" s="10">
        <f t="shared" si="3"/>
        <v>18</v>
      </c>
      <c r="N5061" s="10">
        <f t="shared" si="4"/>
        <v>2</v>
      </c>
      <c r="O5061" s="10" t="str">
        <f t="array" ref="O5061">IFERROR(XLOOKUP(G5061,'Tipo de Carga'!A:A,'Tipo de Carga'!C:C))</f>
        <v>Diesel</v>
      </c>
    </row>
    <row r="5062">
      <c r="A5062" s="16">
        <v>1970.0</v>
      </c>
      <c r="B5062" s="10" t="str">
        <f t="array" ref="B5062">IFERROR(XLOOKUP(A5062,'Asignacion Feb'!A:A,'Asignacion Feb'!C:C))</f>
        <v>Sayer Vuelteros</v>
      </c>
      <c r="C5062" s="10" t="str">
        <f t="array" ref="C5062">IFERROR(XLOOKUP(A5062,'Asignacion Feb'!A:A,'Asignacion Feb'!B:B))</f>
        <v>EC-04</v>
      </c>
      <c r="D5062" s="28">
        <v>45706.0</v>
      </c>
      <c r="E5062" s="16" t="s">
        <v>155</v>
      </c>
      <c r="F5062" s="10" t="str">
        <f t="array" ref="F5062">IFERROR(XLOOKUP(E5062,Operadores!A:A,Operadores!B:B))</f>
        <v>HERLEX</v>
      </c>
      <c r="G5062" s="16" t="s">
        <v>77</v>
      </c>
      <c r="H5062" s="13">
        <v>19.63419</v>
      </c>
      <c r="I5062" s="18">
        <v>436.0</v>
      </c>
      <c r="J5062" s="15">
        <f t="shared" si="5"/>
        <v>8560.50684</v>
      </c>
      <c r="K5062" s="10" t="str">
        <f t="array" ref="K5062">IFERROR(XLOOKUP(G5062,'Tipo de Carga'!A:A,'Tipo de Carga'!B:B))</f>
        <v>Autoabasto</v>
      </c>
      <c r="L5062" s="10">
        <f t="shared" si="2"/>
        <v>8</v>
      </c>
      <c r="M5062" s="10">
        <f t="shared" si="3"/>
        <v>18</v>
      </c>
      <c r="N5062" s="10">
        <f t="shared" si="4"/>
        <v>2</v>
      </c>
      <c r="O5062" s="10" t="str">
        <f t="array" ref="O5062">IFERROR(XLOOKUP(G5062,'Tipo de Carga'!A:A,'Tipo de Carga'!C:C))</f>
        <v>Diesel</v>
      </c>
    </row>
    <row r="5063">
      <c r="A5063" s="16">
        <v>1969.0</v>
      </c>
      <c r="B5063" s="10" t="str">
        <f t="array" ref="B5063">IFERROR(XLOOKUP(A5063,'Asignacion Feb'!A:A,'Asignacion Feb'!C:C))</f>
        <v>Sayer Vuelteros</v>
      </c>
      <c r="C5063" s="10" t="str">
        <f t="array" ref="C5063">IFERROR(XLOOKUP(A5063,'Asignacion Feb'!A:A,'Asignacion Feb'!B:B))</f>
        <v>EC-04</v>
      </c>
      <c r="D5063" s="28">
        <v>45706.0</v>
      </c>
      <c r="E5063" s="16" t="s">
        <v>80</v>
      </c>
      <c r="F5063" s="10" t="str">
        <f t="array" ref="F5063">IFERROR(XLOOKUP(E5063,Operadores!A:A,Operadores!B:B))</f>
        <v>FIGMAR</v>
      </c>
      <c r="G5063" s="16" t="s">
        <v>77</v>
      </c>
      <c r="H5063" s="13">
        <v>19.63419</v>
      </c>
      <c r="I5063" s="18">
        <v>212.0</v>
      </c>
      <c r="J5063" s="15">
        <f t="shared" si="5"/>
        <v>4162.44828</v>
      </c>
      <c r="K5063" s="10" t="str">
        <f t="array" ref="K5063">IFERROR(XLOOKUP(G5063,'Tipo de Carga'!A:A,'Tipo de Carga'!B:B))</f>
        <v>Autoabasto</v>
      </c>
      <c r="L5063" s="10">
        <f t="shared" si="2"/>
        <v>8</v>
      </c>
      <c r="M5063" s="10">
        <f t="shared" si="3"/>
        <v>18</v>
      </c>
      <c r="N5063" s="10">
        <f t="shared" si="4"/>
        <v>2</v>
      </c>
      <c r="O5063" s="10" t="str">
        <f t="array" ref="O5063">IFERROR(XLOOKUP(G5063,'Tipo de Carga'!A:A,'Tipo de Carga'!C:C))</f>
        <v>Diesel</v>
      </c>
    </row>
    <row r="5064">
      <c r="A5064" s="16">
        <v>1848.0</v>
      </c>
      <c r="B5064" s="10" t="str">
        <f t="array" ref="B5064">IFERROR(XLOOKUP(A5064,'Asignacion Feb'!A:A,'Asignacion Feb'!C:C))</f>
        <v>Sayer Sencillo</v>
      </c>
      <c r="C5064" s="10" t="str">
        <f t="array" ref="C5064">IFERROR(XLOOKUP(A5064,'Asignacion Feb'!A:A,'Asignacion Feb'!B:B))</f>
        <v>EC-04</v>
      </c>
      <c r="D5064" s="28">
        <v>45706.0</v>
      </c>
      <c r="E5064" s="16" t="s">
        <v>316</v>
      </c>
      <c r="F5064" s="10" t="str">
        <f t="array" ref="F5064">IFERROR(XLOOKUP(E5064,Operadores!A:A,Operadores!B:B))</f>
        <v>ROSMA</v>
      </c>
      <c r="G5064" s="16" t="s">
        <v>77</v>
      </c>
      <c r="H5064" s="13">
        <v>19.63419</v>
      </c>
      <c r="I5064" s="18">
        <v>540.0</v>
      </c>
      <c r="J5064" s="15">
        <f t="shared" si="5"/>
        <v>10602.4626</v>
      </c>
      <c r="K5064" s="10" t="str">
        <f t="array" ref="K5064">IFERROR(XLOOKUP(G5064,'Tipo de Carga'!A:A,'Tipo de Carga'!B:B))</f>
        <v>Autoabasto</v>
      </c>
      <c r="L5064" s="10">
        <f t="shared" si="2"/>
        <v>8</v>
      </c>
      <c r="M5064" s="10">
        <f t="shared" si="3"/>
        <v>18</v>
      </c>
      <c r="N5064" s="10">
        <f t="shared" si="4"/>
        <v>2</v>
      </c>
      <c r="O5064" s="10" t="str">
        <f t="array" ref="O5064">IFERROR(XLOOKUP(G5064,'Tipo de Carga'!A:A,'Tipo de Carga'!C:C))</f>
        <v>Diesel</v>
      </c>
    </row>
    <row r="5065">
      <c r="A5065" s="16">
        <v>308.0</v>
      </c>
      <c r="B5065" s="10" t="str">
        <f t="array" ref="B5065">IFERROR(XLOOKUP(A5065,'Asignacion Feb'!A:A,'Asignacion Feb'!C:C))</f>
        <v>Sayer Thorton</v>
      </c>
      <c r="C5065" s="10" t="str">
        <f t="array" ref="C5065">IFERROR(XLOOKUP(A5065,'Asignacion Feb'!A:A,'Asignacion Feb'!B:B))</f>
        <v>EC-04</v>
      </c>
      <c r="D5065" s="28">
        <v>45706.0</v>
      </c>
      <c r="E5065" s="16" t="s">
        <v>76</v>
      </c>
      <c r="F5065" s="10" t="str">
        <f t="array" ref="F5065">IFERROR(XLOOKUP(E5065,Operadores!A:A,Operadores!B:B))</f>
        <v>FLOTIT</v>
      </c>
      <c r="G5065" s="16" t="s">
        <v>77</v>
      </c>
      <c r="H5065" s="13">
        <v>19.63419</v>
      </c>
      <c r="I5065" s="18">
        <v>115.0</v>
      </c>
      <c r="J5065" s="15">
        <f t="shared" si="5"/>
        <v>2257.93185</v>
      </c>
      <c r="K5065" s="10" t="str">
        <f t="array" ref="K5065">IFERROR(XLOOKUP(G5065,'Tipo de Carga'!A:A,'Tipo de Carga'!B:B))</f>
        <v>Autoabasto</v>
      </c>
      <c r="L5065" s="10">
        <f t="shared" si="2"/>
        <v>8</v>
      </c>
      <c r="M5065" s="10">
        <f t="shared" si="3"/>
        <v>18</v>
      </c>
      <c r="N5065" s="10">
        <f t="shared" si="4"/>
        <v>2</v>
      </c>
      <c r="O5065" s="10" t="str">
        <f t="array" ref="O5065">IFERROR(XLOOKUP(G5065,'Tipo de Carga'!A:A,'Tipo de Carga'!C:C))</f>
        <v>Diesel</v>
      </c>
    </row>
    <row r="5066">
      <c r="A5066" s="16">
        <v>2095.0</v>
      </c>
      <c r="B5066" s="10" t="str">
        <f t="array" ref="B5066">IFERROR(XLOOKUP(A5066,'Asignacion Feb'!A:A,'Asignacion Feb'!C:C))</f>
        <v>MeLi asignado SD</v>
      </c>
      <c r="C5066" s="10" t="str">
        <f t="array" ref="C5066">IFERROR(XLOOKUP(A5066,'Asignacion Feb'!A:A,'Asignacion Feb'!B:B))</f>
        <v>EC-05</v>
      </c>
      <c r="D5066" s="28">
        <v>45706.0</v>
      </c>
      <c r="E5066" s="16" t="s">
        <v>184</v>
      </c>
      <c r="F5066" s="10" t="str">
        <f t="array" ref="F5066">IFERROR(XLOOKUP(E5066,Operadores!A:A,Operadores!B:B))</f>
        <v>ARASAL</v>
      </c>
      <c r="G5066" s="16" t="s">
        <v>77</v>
      </c>
      <c r="H5066" s="13">
        <v>19.63419</v>
      </c>
      <c r="I5066" s="18">
        <v>180.0</v>
      </c>
      <c r="J5066" s="15">
        <f t="shared" si="5"/>
        <v>3534.1542</v>
      </c>
      <c r="K5066" s="10" t="str">
        <f t="array" ref="K5066">IFERROR(XLOOKUP(G5066,'Tipo de Carga'!A:A,'Tipo de Carga'!B:B))</f>
        <v>Autoabasto</v>
      </c>
      <c r="L5066" s="10">
        <f t="shared" si="2"/>
        <v>8</v>
      </c>
      <c r="M5066" s="10">
        <f t="shared" si="3"/>
        <v>18</v>
      </c>
      <c r="N5066" s="10">
        <f t="shared" si="4"/>
        <v>2</v>
      </c>
      <c r="O5066" s="10" t="str">
        <f t="array" ref="O5066">IFERROR(XLOOKUP(G5066,'Tipo de Carga'!A:A,'Tipo de Carga'!C:C))</f>
        <v>Diesel</v>
      </c>
    </row>
    <row r="5067">
      <c r="A5067" s="16">
        <v>1768.0</v>
      </c>
      <c r="B5067" s="10" t="str">
        <f t="array" ref="B5067">IFERROR(XLOOKUP(A5067,'Asignacion Feb'!A:A,'Asignacion Feb'!C:C))</f>
        <v>Pipas</v>
      </c>
      <c r="C5067" s="10" t="str">
        <f t="array" ref="C5067">IFERROR(XLOOKUP(A5067,'Asignacion Feb'!A:A,'Asignacion Feb'!B:B))</f>
        <v>EC-02</v>
      </c>
      <c r="D5067" s="28">
        <v>45706.0</v>
      </c>
      <c r="E5067" s="16" t="s">
        <v>303</v>
      </c>
      <c r="F5067" s="10" t="str">
        <f t="array" ref="F5067">IFERROR(XLOOKUP(E5067,Operadores!A:A,Operadores!B:B))</f>
        <v>MARJO08</v>
      </c>
      <c r="G5067" s="16" t="s">
        <v>77</v>
      </c>
      <c r="H5067" s="13">
        <v>19.63419</v>
      </c>
      <c r="I5067" s="18">
        <v>400.0</v>
      </c>
      <c r="J5067" s="15">
        <f t="shared" si="5"/>
        <v>7853.676</v>
      </c>
      <c r="K5067" s="10" t="str">
        <f t="array" ref="K5067">IFERROR(XLOOKUP(G5067,'Tipo de Carga'!A:A,'Tipo de Carga'!B:B))</f>
        <v>Autoabasto</v>
      </c>
      <c r="L5067" s="10">
        <f t="shared" si="2"/>
        <v>8</v>
      </c>
      <c r="M5067" s="10">
        <f t="shared" si="3"/>
        <v>18</v>
      </c>
      <c r="N5067" s="10">
        <f t="shared" si="4"/>
        <v>2</v>
      </c>
      <c r="O5067" s="10" t="str">
        <f t="array" ref="O5067">IFERROR(XLOOKUP(G5067,'Tipo de Carga'!A:A,'Tipo de Carga'!C:C))</f>
        <v>Diesel</v>
      </c>
    </row>
    <row r="5068">
      <c r="A5068" s="16">
        <v>1886.0</v>
      </c>
      <c r="B5068" s="10" t="str">
        <f t="array" ref="B5068">IFERROR(XLOOKUP(A5068,'Asignacion Feb'!A:A,'Asignacion Feb'!C:C))</f>
        <v>Circuitos</v>
      </c>
      <c r="C5068" s="10" t="str">
        <f t="array" ref="C5068">IFERROR(XLOOKUP(A5068,'Asignacion Feb'!A:A,'Asignacion Feb'!B:B))</f>
        <v>EC-03</v>
      </c>
      <c r="D5068" s="28">
        <v>45706.0</v>
      </c>
      <c r="E5068" s="16" t="s">
        <v>212</v>
      </c>
      <c r="F5068" s="10" t="str">
        <f t="array" ref="F5068">IFERROR(XLOOKUP(E5068,Operadores!A:A,Operadores!B:B))</f>
        <v>CORER</v>
      </c>
      <c r="G5068" s="16" t="s">
        <v>83</v>
      </c>
      <c r="H5068" s="13">
        <v>19.7204</v>
      </c>
      <c r="I5068" s="18">
        <v>176.0</v>
      </c>
      <c r="J5068" s="15">
        <f t="shared" si="5"/>
        <v>3470.7904</v>
      </c>
      <c r="K5068" s="10" t="str">
        <f t="array" ref="K5068">IFERROR(XLOOKUP(G5068,'Tipo de Carga'!A:A,'Tipo de Carga'!B:B))</f>
        <v>Autoabasto</v>
      </c>
      <c r="L5068" s="10">
        <f t="shared" si="2"/>
        <v>8</v>
      </c>
      <c r="M5068" s="10">
        <f t="shared" si="3"/>
        <v>18</v>
      </c>
      <c r="N5068" s="10">
        <f t="shared" si="4"/>
        <v>2</v>
      </c>
      <c r="O5068" s="10" t="str">
        <f t="array" ref="O5068">IFERROR(XLOOKUP(G5068,'Tipo de Carga'!A:A,'Tipo de Carga'!C:C))</f>
        <v>Diesel</v>
      </c>
    </row>
    <row r="5069">
      <c r="A5069" s="16">
        <v>1877.0</v>
      </c>
      <c r="B5069" s="10" t="str">
        <f t="array" ref="B5069">IFERROR(XLOOKUP(A5069,'Asignacion Feb'!A:A,'Asignacion Feb'!C:C))</f>
        <v>Circuitos</v>
      </c>
      <c r="C5069" s="10" t="str">
        <f t="array" ref="C5069">IFERROR(XLOOKUP(A5069,'Asignacion Feb'!A:A,'Asignacion Feb'!B:B))</f>
        <v>EC-03</v>
      </c>
      <c r="D5069" s="28">
        <v>45706.0</v>
      </c>
      <c r="E5069" s="16" t="s">
        <v>211</v>
      </c>
      <c r="F5069" s="10" t="str">
        <f t="array" ref="F5069">IFERROR(XLOOKUP(E5069,Operadores!A:A,Operadores!B:B))</f>
        <v>GRERI</v>
      </c>
      <c r="G5069" s="16" t="s">
        <v>83</v>
      </c>
      <c r="H5069" s="13">
        <v>19.7204</v>
      </c>
      <c r="I5069" s="18">
        <v>304.0</v>
      </c>
      <c r="J5069" s="15">
        <f t="shared" si="5"/>
        <v>5995.0016</v>
      </c>
      <c r="K5069" s="10" t="str">
        <f t="array" ref="K5069">IFERROR(XLOOKUP(G5069,'Tipo de Carga'!A:A,'Tipo de Carga'!B:B))</f>
        <v>Autoabasto</v>
      </c>
      <c r="L5069" s="10">
        <f t="shared" si="2"/>
        <v>8</v>
      </c>
      <c r="M5069" s="10">
        <f t="shared" si="3"/>
        <v>18</v>
      </c>
      <c r="N5069" s="10">
        <f t="shared" si="4"/>
        <v>2</v>
      </c>
      <c r="O5069" s="10" t="str">
        <f t="array" ref="O5069">IFERROR(XLOOKUP(G5069,'Tipo de Carga'!A:A,'Tipo de Carga'!C:C))</f>
        <v>Diesel</v>
      </c>
    </row>
    <row r="5070">
      <c r="A5070" s="16">
        <v>1931.0</v>
      </c>
      <c r="B5070" s="10" t="str">
        <f t="array" ref="B5070">IFERROR(XLOOKUP(A5070,'Asignacion Feb'!A:A,'Asignacion Feb'!C:C))</f>
        <v>Circuitos</v>
      </c>
      <c r="C5070" s="10" t="str">
        <f t="array" ref="C5070">IFERROR(XLOOKUP(A5070,'Asignacion Feb'!A:A,'Asignacion Feb'!B:B))</f>
        <v>EC-03</v>
      </c>
      <c r="D5070" s="28">
        <v>45706.0</v>
      </c>
      <c r="E5070" s="16" t="s">
        <v>406</v>
      </c>
      <c r="F5070" s="10" t="str">
        <f t="array" ref="F5070">IFERROR(XLOOKUP(E5070,Operadores!A:A,Operadores!B:B))</f>
        <v>ESPIS</v>
      </c>
      <c r="G5070" s="16" t="s">
        <v>83</v>
      </c>
      <c r="H5070" s="13">
        <v>19.7204</v>
      </c>
      <c r="I5070" s="18">
        <v>289.0</v>
      </c>
      <c r="J5070" s="15">
        <f t="shared" si="5"/>
        <v>5699.1956</v>
      </c>
      <c r="K5070" s="10" t="str">
        <f t="array" ref="K5070">IFERROR(XLOOKUP(G5070,'Tipo de Carga'!A:A,'Tipo de Carga'!B:B))</f>
        <v>Autoabasto</v>
      </c>
      <c r="L5070" s="10">
        <f t="shared" si="2"/>
        <v>8</v>
      </c>
      <c r="M5070" s="10">
        <f t="shared" si="3"/>
        <v>18</v>
      </c>
      <c r="N5070" s="10">
        <f t="shared" si="4"/>
        <v>2</v>
      </c>
      <c r="O5070" s="10" t="str">
        <f t="array" ref="O5070">IFERROR(XLOOKUP(G5070,'Tipo de Carga'!A:A,'Tipo de Carga'!C:C))</f>
        <v>Diesel</v>
      </c>
    </row>
    <row r="5071">
      <c r="A5071" s="16">
        <v>2044.0</v>
      </c>
      <c r="B5071" s="10" t="str">
        <f t="array" ref="B5071">IFERROR(XLOOKUP(A5071,'Asignacion Feb'!A:A,'Asignacion Feb'!C:C))</f>
        <v>PISA Gdl</v>
      </c>
      <c r="C5071" s="10" t="str">
        <f t="array" ref="C5071">IFERROR(XLOOKUP(A5071,'Asignacion Feb'!A:A,'Asignacion Feb'!B:B))</f>
        <v>EC-06</v>
      </c>
      <c r="D5071" s="28">
        <v>45706.0</v>
      </c>
      <c r="E5071" s="16" t="s">
        <v>438</v>
      </c>
      <c r="F5071" s="10" t="str">
        <f t="array" ref="F5071">IFERROR(XLOOKUP(E5071,Operadores!A:A,Operadores!B:B))</f>
        <v>SALJO01</v>
      </c>
      <c r="G5071" s="16" t="s">
        <v>83</v>
      </c>
      <c r="H5071" s="13">
        <v>19.7204</v>
      </c>
      <c r="I5071" s="18">
        <v>622.0</v>
      </c>
      <c r="J5071" s="15">
        <f t="shared" si="5"/>
        <v>12266.0888</v>
      </c>
      <c r="K5071" s="10" t="str">
        <f t="array" ref="K5071">IFERROR(XLOOKUP(G5071,'Tipo de Carga'!A:A,'Tipo de Carga'!B:B))</f>
        <v>Autoabasto</v>
      </c>
      <c r="L5071" s="10">
        <f t="shared" si="2"/>
        <v>8</v>
      </c>
      <c r="M5071" s="10">
        <f t="shared" si="3"/>
        <v>18</v>
      </c>
      <c r="N5071" s="10">
        <f t="shared" si="4"/>
        <v>2</v>
      </c>
      <c r="O5071" s="10" t="str">
        <f t="array" ref="O5071">IFERROR(XLOOKUP(G5071,'Tipo de Carga'!A:A,'Tipo de Carga'!C:C))</f>
        <v>Diesel</v>
      </c>
    </row>
    <row r="5072">
      <c r="A5072" s="16">
        <v>2085.0</v>
      </c>
      <c r="B5072" s="10" t="str">
        <f t="array" ref="B5072">IFERROR(XLOOKUP(A5072,'Asignacion Feb'!A:A,'Asignacion Feb'!C:C))</f>
        <v>PISA Gdl</v>
      </c>
      <c r="C5072" s="10" t="str">
        <f t="array" ref="C5072">IFERROR(XLOOKUP(A5072,'Asignacion Feb'!A:A,'Asignacion Feb'!B:B))</f>
        <v>EC-06</v>
      </c>
      <c r="D5072" s="28">
        <v>45706.0</v>
      </c>
      <c r="E5072" s="16" t="s">
        <v>416</v>
      </c>
      <c r="F5072" s="10" t="str">
        <f t="array" ref="F5072">IFERROR(XLOOKUP(E5072,Operadores!A:A,Operadores!B:B))</f>
        <v>MARLUI02</v>
      </c>
      <c r="G5072" s="16" t="s">
        <v>83</v>
      </c>
      <c r="H5072" s="13">
        <v>19.7204</v>
      </c>
      <c r="I5072" s="18">
        <v>248.0</v>
      </c>
      <c r="J5072" s="15">
        <f t="shared" si="5"/>
        <v>4890.6592</v>
      </c>
      <c r="K5072" s="10" t="str">
        <f t="array" ref="K5072">IFERROR(XLOOKUP(G5072,'Tipo de Carga'!A:A,'Tipo de Carga'!B:B))</f>
        <v>Autoabasto</v>
      </c>
      <c r="L5072" s="10">
        <f t="shared" si="2"/>
        <v>8</v>
      </c>
      <c r="M5072" s="10">
        <f t="shared" si="3"/>
        <v>18</v>
      </c>
      <c r="N5072" s="10">
        <f t="shared" si="4"/>
        <v>2</v>
      </c>
      <c r="O5072" s="10" t="str">
        <f t="array" ref="O5072">IFERROR(XLOOKUP(G5072,'Tipo de Carga'!A:A,'Tipo de Carga'!C:C))</f>
        <v>Diesel</v>
      </c>
    </row>
    <row r="5073">
      <c r="A5073" s="16">
        <v>2063.0</v>
      </c>
      <c r="B5073" s="10" t="str">
        <f t="array" ref="B5073">IFERROR(XLOOKUP(A5073,'Asignacion Feb'!A:A,'Asignacion Feb'!C:C))</f>
        <v>PISA Gdl</v>
      </c>
      <c r="C5073" s="10" t="str">
        <f t="array" ref="C5073">IFERROR(XLOOKUP(A5073,'Asignacion Feb'!A:A,'Asignacion Feb'!B:B))</f>
        <v>EC-06</v>
      </c>
      <c r="D5073" s="28">
        <v>45706.0</v>
      </c>
      <c r="E5073" s="16" t="s">
        <v>163</v>
      </c>
      <c r="F5073" s="10" t="str">
        <f t="array" ref="F5073">IFERROR(XLOOKUP(E5073,Operadores!A:A,Operadores!B:B))</f>
        <v>GOMLUI02</v>
      </c>
      <c r="G5073" s="16" t="s">
        <v>83</v>
      </c>
      <c r="H5073" s="13">
        <v>19.7204</v>
      </c>
      <c r="I5073" s="18">
        <v>95.0</v>
      </c>
      <c r="J5073" s="15">
        <f t="shared" si="5"/>
        <v>1873.438</v>
      </c>
      <c r="K5073" s="10" t="str">
        <f t="array" ref="K5073">IFERROR(XLOOKUP(G5073,'Tipo de Carga'!A:A,'Tipo de Carga'!B:B))</f>
        <v>Autoabasto</v>
      </c>
      <c r="L5073" s="10">
        <f t="shared" si="2"/>
        <v>8</v>
      </c>
      <c r="M5073" s="10">
        <f t="shared" si="3"/>
        <v>18</v>
      </c>
      <c r="N5073" s="10">
        <f t="shared" si="4"/>
        <v>2</v>
      </c>
      <c r="O5073" s="10" t="str">
        <f t="array" ref="O5073">IFERROR(XLOOKUP(G5073,'Tipo de Carga'!A:A,'Tipo de Carga'!C:C))</f>
        <v>Diesel</v>
      </c>
    </row>
    <row r="5074">
      <c r="A5074" s="16">
        <v>1869.0</v>
      </c>
      <c r="B5074" s="10" t="str">
        <f t="array" ref="B5074">IFERROR(XLOOKUP(A5074,'Asignacion Feb'!A:A,'Asignacion Feb'!C:C))</f>
        <v>Circuitos</v>
      </c>
      <c r="C5074" s="10" t="str">
        <f t="array" ref="C5074">IFERROR(XLOOKUP(A5074,'Asignacion Feb'!A:A,'Asignacion Feb'!B:B))</f>
        <v>EC-03</v>
      </c>
      <c r="D5074" s="28">
        <v>45706.0</v>
      </c>
      <c r="E5074" s="16" t="s">
        <v>213</v>
      </c>
      <c r="F5074" s="10" t="str">
        <f t="array" ref="F5074">IFERROR(XLOOKUP(E5074,Operadores!A:A,Operadores!B:B))</f>
        <v>MERUBA</v>
      </c>
      <c r="G5074" s="16" t="s">
        <v>83</v>
      </c>
      <c r="H5074" s="13">
        <v>19.7204</v>
      </c>
      <c r="I5074" s="18">
        <v>610.0</v>
      </c>
      <c r="J5074" s="15">
        <f t="shared" si="5"/>
        <v>12029.444</v>
      </c>
      <c r="K5074" s="10" t="str">
        <f t="array" ref="K5074">IFERROR(XLOOKUP(G5074,'Tipo de Carga'!A:A,'Tipo de Carga'!B:B))</f>
        <v>Autoabasto</v>
      </c>
      <c r="L5074" s="10">
        <f t="shared" si="2"/>
        <v>8</v>
      </c>
      <c r="M5074" s="10">
        <f t="shared" si="3"/>
        <v>18</v>
      </c>
      <c r="N5074" s="10">
        <f t="shared" si="4"/>
        <v>2</v>
      </c>
      <c r="O5074" s="10" t="str">
        <f t="array" ref="O5074">IFERROR(XLOOKUP(G5074,'Tipo de Carga'!A:A,'Tipo de Carga'!C:C))</f>
        <v>Diesel</v>
      </c>
    </row>
    <row r="5075">
      <c r="A5075" s="16">
        <v>1796.0</v>
      </c>
      <c r="B5075" s="10" t="str">
        <f t="array" ref="B5075">IFERROR(XLOOKUP(A5075,'Asignacion Feb'!A:A,'Asignacion Feb'!C:C))</f>
        <v>Peñafiel Tlajomulco</v>
      </c>
      <c r="C5075" s="10" t="str">
        <f t="array" ref="C5075">IFERROR(XLOOKUP(A5075,'Asignacion Feb'!A:A,'Asignacion Feb'!B:B))</f>
        <v>EC-06</v>
      </c>
      <c r="D5075" s="28">
        <v>45706.0</v>
      </c>
      <c r="E5075" s="16" t="s">
        <v>157</v>
      </c>
      <c r="F5075" s="10" t="str">
        <f t="array" ref="F5075">IFERROR(XLOOKUP(E5075,Operadores!A:A,Operadores!B:B))</f>
        <v>FLOJOS02</v>
      </c>
      <c r="G5075" s="16" t="s">
        <v>83</v>
      </c>
      <c r="H5075" s="13">
        <v>19.7204</v>
      </c>
      <c r="I5075" s="18">
        <v>773.0</v>
      </c>
      <c r="J5075" s="15">
        <f t="shared" si="5"/>
        <v>15243.8692</v>
      </c>
      <c r="K5075" s="10" t="str">
        <f t="array" ref="K5075">IFERROR(XLOOKUP(G5075,'Tipo de Carga'!A:A,'Tipo de Carga'!B:B))</f>
        <v>Autoabasto</v>
      </c>
      <c r="L5075" s="10">
        <f t="shared" si="2"/>
        <v>8</v>
      </c>
      <c r="M5075" s="10">
        <f t="shared" si="3"/>
        <v>18</v>
      </c>
      <c r="N5075" s="10">
        <f t="shared" si="4"/>
        <v>2</v>
      </c>
      <c r="O5075" s="10" t="str">
        <f t="array" ref="O5075">IFERROR(XLOOKUP(G5075,'Tipo de Carga'!A:A,'Tipo de Carga'!C:C))</f>
        <v>Diesel</v>
      </c>
    </row>
    <row r="5076">
      <c r="A5076" s="16">
        <v>1821.0</v>
      </c>
      <c r="B5076" s="10" t="str">
        <f t="array" ref="B5076">IFERROR(XLOOKUP(A5076,'Asignacion Feb'!A:A,'Asignacion Feb'!C:C))</f>
        <v>Circuitos</v>
      </c>
      <c r="C5076" s="10" t="str">
        <f t="array" ref="C5076">IFERROR(XLOOKUP(A5076,'Asignacion Feb'!A:A,'Asignacion Feb'!B:B))</f>
        <v>EC-03</v>
      </c>
      <c r="D5076" s="28">
        <v>45706.0</v>
      </c>
      <c r="E5076" s="16" t="s">
        <v>20</v>
      </c>
      <c r="F5076" s="10" t="str">
        <f t="array" ref="F5076">IFERROR(XLOOKUP(E5076,Operadores!A:A,Operadores!B:B))</f>
        <v>BAULUI</v>
      </c>
      <c r="G5076" s="16" t="s">
        <v>83</v>
      </c>
      <c r="H5076" s="13">
        <v>19.7204</v>
      </c>
      <c r="I5076" s="18">
        <v>485.0</v>
      </c>
      <c r="J5076" s="15">
        <f t="shared" si="5"/>
        <v>9564.394</v>
      </c>
      <c r="K5076" s="10" t="str">
        <f t="array" ref="K5076">IFERROR(XLOOKUP(G5076,'Tipo de Carga'!A:A,'Tipo de Carga'!B:B))</f>
        <v>Autoabasto</v>
      </c>
      <c r="L5076" s="10">
        <f t="shared" si="2"/>
        <v>8</v>
      </c>
      <c r="M5076" s="10">
        <f t="shared" si="3"/>
        <v>18</v>
      </c>
      <c r="N5076" s="10">
        <f t="shared" si="4"/>
        <v>2</v>
      </c>
      <c r="O5076" s="10" t="str">
        <f t="array" ref="O5076">IFERROR(XLOOKUP(G5076,'Tipo de Carga'!A:A,'Tipo de Carga'!C:C))</f>
        <v>Diesel</v>
      </c>
    </row>
    <row r="5077">
      <c r="A5077" s="16">
        <v>2062.0</v>
      </c>
      <c r="B5077" s="10" t="str">
        <f t="array" ref="B5077">IFERROR(XLOOKUP(A5077,'Asignacion Feb'!A:A,'Asignacion Feb'!C:C))</f>
        <v>PISA Gdl</v>
      </c>
      <c r="C5077" s="10" t="str">
        <f t="array" ref="C5077">IFERROR(XLOOKUP(A5077,'Asignacion Feb'!A:A,'Asignacion Feb'!B:B))</f>
        <v>EC-06</v>
      </c>
      <c r="D5077" s="28">
        <v>45706.0</v>
      </c>
      <c r="E5077" s="16" t="s">
        <v>162</v>
      </c>
      <c r="F5077" s="10" t="str">
        <f t="array" ref="F5077">IFERROR(XLOOKUP(E5077,Operadores!A:A,Operadores!B:B))</f>
        <v>ROSCES</v>
      </c>
      <c r="G5077" s="16" t="s">
        <v>83</v>
      </c>
      <c r="H5077" s="13">
        <v>19.7204</v>
      </c>
      <c r="I5077" s="18">
        <v>402.0</v>
      </c>
      <c r="J5077" s="15">
        <f t="shared" si="5"/>
        <v>7927.6008</v>
      </c>
      <c r="K5077" s="10" t="str">
        <f t="array" ref="K5077">IFERROR(XLOOKUP(G5077,'Tipo de Carga'!A:A,'Tipo de Carga'!B:B))</f>
        <v>Autoabasto</v>
      </c>
      <c r="L5077" s="10">
        <f t="shared" si="2"/>
        <v>8</v>
      </c>
      <c r="M5077" s="10">
        <f t="shared" si="3"/>
        <v>18</v>
      </c>
      <c r="N5077" s="10">
        <f t="shared" si="4"/>
        <v>2</v>
      </c>
      <c r="O5077" s="10" t="str">
        <f t="array" ref="O5077">IFERROR(XLOOKUP(G5077,'Tipo de Carga'!A:A,'Tipo de Carga'!C:C))</f>
        <v>Diesel</v>
      </c>
    </row>
    <row r="5078">
      <c r="A5078" s="16">
        <v>2097.0</v>
      </c>
      <c r="B5078" s="10" t="str">
        <f t="array" ref="B5078">IFERROR(XLOOKUP(A5078,'Asignacion Feb'!A:A,'Asignacion Feb'!C:C))</f>
        <v>Available EC-07</v>
      </c>
      <c r="C5078" s="10" t="str">
        <f t="array" ref="C5078">IFERROR(XLOOKUP(A5078,'Asignacion Feb'!A:A,'Asignacion Feb'!B:B))</f>
        <v>EC-07</v>
      </c>
      <c r="D5078" s="28">
        <v>45706.0</v>
      </c>
      <c r="E5078" s="16" t="s">
        <v>248</v>
      </c>
      <c r="F5078" s="10" t="str">
        <f t="array" ref="F5078">IFERROR(XLOOKUP(E5078,Operadores!A:A,Operadores!B:B))</f>
        <v>SANJE01</v>
      </c>
      <c r="G5078" s="16" t="s">
        <v>86</v>
      </c>
      <c r="H5078" s="13">
        <v>19.81523</v>
      </c>
      <c r="I5078" s="18">
        <v>344.0</v>
      </c>
      <c r="J5078" s="15">
        <f t="shared" si="5"/>
        <v>6816.43912</v>
      </c>
      <c r="K5078" s="10" t="str">
        <f t="array" ref="K5078">IFERROR(XLOOKUP(G5078,'Tipo de Carga'!A:A,'Tipo de Carga'!B:B))</f>
        <v>Autoabasto</v>
      </c>
      <c r="L5078" s="10">
        <f t="shared" si="2"/>
        <v>8</v>
      </c>
      <c r="M5078" s="10">
        <f t="shared" si="3"/>
        <v>18</v>
      </c>
      <c r="N5078" s="10">
        <f t="shared" si="4"/>
        <v>2</v>
      </c>
      <c r="O5078" s="10" t="str">
        <f t="array" ref="O5078">IFERROR(XLOOKUP(G5078,'Tipo de Carga'!A:A,'Tipo de Carga'!C:C))</f>
        <v>Diesel</v>
      </c>
    </row>
    <row r="5079">
      <c r="A5079" s="16">
        <v>1955.0</v>
      </c>
      <c r="B5079" s="10" t="str">
        <f t="array" ref="B5079">IFERROR(XLOOKUP(A5079,'Asignacion Feb'!A:A,'Asignacion Feb'!C:C))</f>
        <v>Circuitos</v>
      </c>
      <c r="C5079" s="10" t="str">
        <f t="array" ref="C5079">IFERROR(XLOOKUP(A5079,'Asignacion Feb'!A:A,'Asignacion Feb'!B:B))</f>
        <v>EC-03</v>
      </c>
      <c r="D5079" s="28">
        <v>45706.0</v>
      </c>
      <c r="E5079" s="16" t="s">
        <v>329</v>
      </c>
      <c r="F5079" s="10" t="str">
        <f t="array" ref="F5079">IFERROR(XLOOKUP(E5079,Operadores!A:A,Operadores!B:B))</f>
        <v>MOZPEDX</v>
      </c>
      <c r="G5079" s="16" t="s">
        <v>86</v>
      </c>
      <c r="H5079" s="13">
        <v>19.81523</v>
      </c>
      <c r="I5079" s="18">
        <v>380.0</v>
      </c>
      <c r="J5079" s="15">
        <f t="shared" si="5"/>
        <v>7529.7874</v>
      </c>
      <c r="K5079" s="10" t="str">
        <f t="array" ref="K5079">IFERROR(XLOOKUP(G5079,'Tipo de Carga'!A:A,'Tipo de Carga'!B:B))</f>
        <v>Autoabasto</v>
      </c>
      <c r="L5079" s="10">
        <f t="shared" si="2"/>
        <v>8</v>
      </c>
      <c r="M5079" s="10">
        <f t="shared" si="3"/>
        <v>18</v>
      </c>
      <c r="N5079" s="10">
        <f t="shared" si="4"/>
        <v>2</v>
      </c>
      <c r="O5079" s="10" t="str">
        <f t="array" ref="O5079">IFERROR(XLOOKUP(G5079,'Tipo de Carga'!A:A,'Tipo de Carga'!C:C))</f>
        <v>Diesel</v>
      </c>
    </row>
    <row r="5080">
      <c r="A5080" s="16">
        <v>1847.0</v>
      </c>
      <c r="B5080" s="10" t="str">
        <f t="array" ref="B5080">IFERROR(XLOOKUP(A5080,'Asignacion Feb'!A:A,'Asignacion Feb'!C:C))</f>
        <v>Circuitos</v>
      </c>
      <c r="C5080" s="10" t="str">
        <f t="array" ref="C5080">IFERROR(XLOOKUP(A5080,'Asignacion Feb'!A:A,'Asignacion Feb'!B:B))</f>
        <v>EC-03</v>
      </c>
      <c r="D5080" s="28">
        <v>45706.0</v>
      </c>
      <c r="E5080" s="16" t="s">
        <v>299</v>
      </c>
      <c r="F5080" s="10" t="str">
        <f t="array" ref="F5080">IFERROR(XLOOKUP(E5080,Operadores!A:A,Operadores!B:B))</f>
        <v>HERJO17X</v>
      </c>
      <c r="G5080" s="16" t="s">
        <v>86</v>
      </c>
      <c r="H5080" s="13">
        <v>19.81523</v>
      </c>
      <c r="I5080" s="18">
        <v>490.0</v>
      </c>
      <c r="J5080" s="15">
        <f t="shared" si="5"/>
        <v>9709.4627</v>
      </c>
      <c r="K5080" s="10" t="str">
        <f t="array" ref="K5080">IFERROR(XLOOKUP(G5080,'Tipo de Carga'!A:A,'Tipo de Carga'!B:B))</f>
        <v>Autoabasto</v>
      </c>
      <c r="L5080" s="10">
        <f t="shared" si="2"/>
        <v>8</v>
      </c>
      <c r="M5080" s="10">
        <f t="shared" si="3"/>
        <v>18</v>
      </c>
      <c r="N5080" s="10">
        <f t="shared" si="4"/>
        <v>2</v>
      </c>
      <c r="O5080" s="10" t="str">
        <f t="array" ref="O5080">IFERROR(XLOOKUP(G5080,'Tipo de Carga'!A:A,'Tipo de Carga'!C:C))</f>
        <v>Diesel</v>
      </c>
    </row>
    <row r="5081">
      <c r="A5081" s="16">
        <v>1908.0</v>
      </c>
      <c r="B5081" s="10" t="str">
        <f t="array" ref="B5081">IFERROR(XLOOKUP(A5081,'Asignacion Feb'!A:A,'Asignacion Feb'!C:C))</f>
        <v>Circuitos</v>
      </c>
      <c r="C5081" s="10" t="str">
        <f t="array" ref="C5081">IFERROR(XLOOKUP(A5081,'Asignacion Feb'!A:A,'Asignacion Feb'!B:B))</f>
        <v>EC-03</v>
      </c>
      <c r="D5081" s="28">
        <v>45706.0</v>
      </c>
      <c r="E5081" s="16" t="s">
        <v>333</v>
      </c>
      <c r="F5081" s="10" t="str">
        <f t="array" ref="F5081">IFERROR(XLOOKUP(E5081,Operadores!A:A,Operadores!B:B))</f>
        <v>GARJOR01</v>
      </c>
      <c r="G5081" s="16" t="s">
        <v>86</v>
      </c>
      <c r="H5081" s="13">
        <v>19.81523</v>
      </c>
      <c r="I5081" s="18">
        <v>407.0</v>
      </c>
      <c r="J5081" s="15">
        <f t="shared" si="5"/>
        <v>8064.79861</v>
      </c>
      <c r="K5081" s="10" t="str">
        <f t="array" ref="K5081">IFERROR(XLOOKUP(G5081,'Tipo de Carga'!A:A,'Tipo de Carga'!B:B))</f>
        <v>Autoabasto</v>
      </c>
      <c r="L5081" s="10">
        <f t="shared" si="2"/>
        <v>8</v>
      </c>
      <c r="M5081" s="10">
        <f t="shared" si="3"/>
        <v>18</v>
      </c>
      <c r="N5081" s="10">
        <f t="shared" si="4"/>
        <v>2</v>
      </c>
      <c r="O5081" s="10" t="str">
        <f t="array" ref="O5081">IFERROR(XLOOKUP(G5081,'Tipo de Carga'!A:A,'Tipo de Carga'!C:C))</f>
        <v>Diesel</v>
      </c>
    </row>
    <row r="5082">
      <c r="A5082" s="16">
        <v>1948.0</v>
      </c>
      <c r="B5082" s="10" t="str">
        <f t="array" ref="B5082">IFERROR(XLOOKUP(A5082,'Asignacion Feb'!A:A,'Asignacion Feb'!C:C))</f>
        <v>Circuitos</v>
      </c>
      <c r="C5082" s="10" t="str">
        <f t="array" ref="C5082">IFERROR(XLOOKUP(A5082,'Asignacion Feb'!A:A,'Asignacion Feb'!B:B))</f>
        <v>EC-03</v>
      </c>
      <c r="D5082" s="28">
        <v>45706.0</v>
      </c>
      <c r="E5082" s="16" t="s">
        <v>81</v>
      </c>
      <c r="F5082" s="10" t="str">
        <f t="array" ref="F5082">IFERROR(XLOOKUP(E5082,Operadores!A:A,Operadores!B:B))</f>
        <v>MOREFR</v>
      </c>
      <c r="G5082" s="16" t="s">
        <v>86</v>
      </c>
      <c r="H5082" s="13">
        <v>19.81523</v>
      </c>
      <c r="I5082" s="18">
        <v>350.0</v>
      </c>
      <c r="J5082" s="15">
        <f t="shared" si="5"/>
        <v>6935.3305</v>
      </c>
      <c r="K5082" s="10" t="str">
        <f t="array" ref="K5082">IFERROR(XLOOKUP(G5082,'Tipo de Carga'!A:A,'Tipo de Carga'!B:B))</f>
        <v>Autoabasto</v>
      </c>
      <c r="L5082" s="10">
        <f t="shared" si="2"/>
        <v>8</v>
      </c>
      <c r="M5082" s="10">
        <f t="shared" si="3"/>
        <v>18</v>
      </c>
      <c r="N5082" s="10">
        <f t="shared" si="4"/>
        <v>2</v>
      </c>
      <c r="O5082" s="10" t="str">
        <f t="array" ref="O5082">IFERROR(XLOOKUP(G5082,'Tipo de Carga'!A:A,'Tipo de Carga'!C:C))</f>
        <v>Diesel</v>
      </c>
    </row>
    <row r="5083">
      <c r="A5083" s="16">
        <v>1862.0</v>
      </c>
      <c r="B5083" s="10" t="str">
        <f t="array" ref="B5083">IFERROR(XLOOKUP(A5083,'Asignacion Feb'!A:A,'Asignacion Feb'!C:C))</f>
        <v>Circuitos</v>
      </c>
      <c r="C5083" s="10" t="str">
        <f t="array" ref="C5083">IFERROR(XLOOKUP(A5083,'Asignacion Feb'!A:A,'Asignacion Feb'!B:B))</f>
        <v>EC-03</v>
      </c>
      <c r="D5083" s="28">
        <v>45706.0</v>
      </c>
      <c r="E5083" s="16" t="s">
        <v>359</v>
      </c>
      <c r="F5083" s="10" t="str">
        <f t="array" ref="F5083">IFERROR(XLOOKUP(E5083,Operadores!A:A,Operadores!B:B))</f>
        <v>PERRI</v>
      </c>
      <c r="G5083" s="16" t="s">
        <v>86</v>
      </c>
      <c r="H5083" s="13">
        <v>19.81523</v>
      </c>
      <c r="I5083" s="18">
        <v>249.0</v>
      </c>
      <c r="J5083" s="15">
        <f t="shared" si="5"/>
        <v>4933.99227</v>
      </c>
      <c r="K5083" s="10" t="str">
        <f t="array" ref="K5083">IFERROR(XLOOKUP(G5083,'Tipo de Carga'!A:A,'Tipo de Carga'!B:B))</f>
        <v>Autoabasto</v>
      </c>
      <c r="L5083" s="10">
        <f t="shared" si="2"/>
        <v>8</v>
      </c>
      <c r="M5083" s="10">
        <f t="shared" si="3"/>
        <v>18</v>
      </c>
      <c r="N5083" s="10">
        <f t="shared" si="4"/>
        <v>2</v>
      </c>
      <c r="O5083" s="10" t="str">
        <f t="array" ref="O5083">IFERROR(XLOOKUP(G5083,'Tipo de Carga'!A:A,'Tipo de Carga'!C:C))</f>
        <v>Diesel</v>
      </c>
    </row>
    <row r="5084">
      <c r="A5084" s="16">
        <v>1945.0</v>
      </c>
      <c r="B5084" s="10" t="str">
        <f t="array" ref="B5084">IFERROR(XLOOKUP(A5084,'Asignacion Feb'!A:A,'Asignacion Feb'!C:C))</f>
        <v>MeLi asignado SD</v>
      </c>
      <c r="C5084" s="10" t="str">
        <f t="array" ref="C5084">IFERROR(XLOOKUP(A5084,'Asignacion Feb'!A:A,'Asignacion Feb'!B:B))</f>
        <v>EC-05</v>
      </c>
      <c r="D5084" s="28">
        <v>45706.0</v>
      </c>
      <c r="E5084" s="16" t="s">
        <v>61</v>
      </c>
      <c r="F5084" s="10" t="str">
        <f t="array" ref="F5084">IFERROR(XLOOKUP(E5084,Operadores!A:A,Operadores!B:B))</f>
        <v>MUÑCEC</v>
      </c>
      <c r="G5084" s="16" t="s">
        <v>33</v>
      </c>
      <c r="H5084" s="13">
        <v>19.29</v>
      </c>
      <c r="I5084" s="18">
        <v>450.0</v>
      </c>
      <c r="J5084" s="15">
        <f t="shared" si="5"/>
        <v>8680.5</v>
      </c>
      <c r="K5084" s="10" t="str">
        <f t="array" ref="K5084">IFERROR(XLOOKUP(G5084,'Tipo de Carga'!A:A,'Tipo de Carga'!B:B))</f>
        <v>Autoabasto</v>
      </c>
      <c r="L5084" s="10">
        <f t="shared" si="2"/>
        <v>8</v>
      </c>
      <c r="M5084" s="10">
        <f t="shared" si="3"/>
        <v>18</v>
      </c>
      <c r="N5084" s="10">
        <f t="shared" si="4"/>
        <v>2</v>
      </c>
      <c r="O5084" s="10" t="str">
        <f t="array" ref="O5084">IFERROR(XLOOKUP(G5084,'Tipo de Carga'!A:A,'Tipo de Carga'!C:C))</f>
        <v>Diesel</v>
      </c>
    </row>
    <row r="5085">
      <c r="A5085" s="16">
        <v>1956.0</v>
      </c>
      <c r="B5085" s="10" t="str">
        <f t="array" ref="B5085">IFERROR(XLOOKUP(A5085,'Asignacion Feb'!A:A,'Asignacion Feb'!C:C))</f>
        <v>MeLi asignado SD</v>
      </c>
      <c r="C5085" s="10" t="str">
        <f t="array" ref="C5085">IFERROR(XLOOKUP(A5085,'Asignacion Feb'!A:A,'Asignacion Feb'!B:B))</f>
        <v>EC-05</v>
      </c>
      <c r="D5085" s="28">
        <v>45706.0</v>
      </c>
      <c r="E5085" s="16" t="s">
        <v>38</v>
      </c>
      <c r="F5085" s="10" t="str">
        <f t="array" ref="F5085">IFERROR(XLOOKUP(E5085,Operadores!A:A,Operadores!B:B))</f>
        <v>BENMAX</v>
      </c>
      <c r="G5085" s="16" t="s">
        <v>33</v>
      </c>
      <c r="H5085" s="13">
        <v>19.29</v>
      </c>
      <c r="I5085" s="18">
        <v>749.0</v>
      </c>
      <c r="J5085" s="15">
        <f t="shared" si="5"/>
        <v>14448.21</v>
      </c>
      <c r="K5085" s="10" t="str">
        <f t="array" ref="K5085">IFERROR(XLOOKUP(G5085,'Tipo de Carga'!A:A,'Tipo de Carga'!B:B))</f>
        <v>Autoabasto</v>
      </c>
      <c r="L5085" s="10">
        <f t="shared" si="2"/>
        <v>8</v>
      </c>
      <c r="M5085" s="10">
        <f t="shared" si="3"/>
        <v>18</v>
      </c>
      <c r="N5085" s="10">
        <f t="shared" si="4"/>
        <v>2</v>
      </c>
      <c r="O5085" s="10" t="str">
        <f t="array" ref="O5085">IFERROR(XLOOKUP(G5085,'Tipo de Carga'!A:A,'Tipo de Carga'!C:C))</f>
        <v>Diesel</v>
      </c>
    </row>
    <row r="5086">
      <c r="A5086" s="16">
        <v>1934.0</v>
      </c>
      <c r="B5086" s="10" t="str">
        <f t="array" ref="B5086">IFERROR(XLOOKUP(A5086,'Asignacion Feb'!A:A,'Asignacion Feb'!C:C))</f>
        <v>Circuitos</v>
      </c>
      <c r="C5086" s="10" t="str">
        <f t="array" ref="C5086">IFERROR(XLOOKUP(A5086,'Asignacion Feb'!A:A,'Asignacion Feb'!B:B))</f>
        <v>EC-03</v>
      </c>
      <c r="D5086" s="28">
        <v>45706.0</v>
      </c>
      <c r="E5086" s="16" t="s">
        <v>298</v>
      </c>
      <c r="F5086" s="10" t="str">
        <f t="array" ref="F5086">IFERROR(XLOOKUP(E5086,Operadores!A:A,Operadores!B:B))</f>
        <v>AVIEN</v>
      </c>
      <c r="G5086" s="16" t="s">
        <v>33</v>
      </c>
      <c r="H5086" s="13">
        <v>19.29</v>
      </c>
      <c r="I5086" s="18">
        <v>330.0</v>
      </c>
      <c r="J5086" s="15">
        <f t="shared" si="5"/>
        <v>6365.7</v>
      </c>
      <c r="K5086" s="10" t="str">
        <f t="array" ref="K5086">IFERROR(XLOOKUP(G5086,'Tipo de Carga'!A:A,'Tipo de Carga'!B:B))</f>
        <v>Autoabasto</v>
      </c>
      <c r="L5086" s="10">
        <f t="shared" si="2"/>
        <v>8</v>
      </c>
      <c r="M5086" s="10">
        <f t="shared" si="3"/>
        <v>18</v>
      </c>
      <c r="N5086" s="10">
        <f t="shared" si="4"/>
        <v>2</v>
      </c>
      <c r="O5086" s="10" t="str">
        <f t="array" ref="O5086">IFERROR(XLOOKUP(G5086,'Tipo de Carga'!A:A,'Tipo de Carga'!C:C))</f>
        <v>Diesel</v>
      </c>
    </row>
    <row r="5087">
      <c r="A5087" s="16">
        <v>2018.0</v>
      </c>
      <c r="B5087" s="10" t="str">
        <f t="array" ref="B5087">IFERROR(XLOOKUP(A5087,'Asignacion Feb'!A:A,'Asignacion Feb'!C:C))</f>
        <v>MeLi Dedicado Merida</v>
      </c>
      <c r="C5087" s="10" t="str">
        <f t="array" ref="C5087">IFERROR(XLOOKUP(A5087,'Asignacion Feb'!A:A,'Asignacion Feb'!B:B))</f>
        <v>EC-05</v>
      </c>
      <c r="D5087" s="28">
        <v>45706.0</v>
      </c>
      <c r="E5087" s="16" t="s">
        <v>205</v>
      </c>
      <c r="F5087" s="10" t="str">
        <f t="array" ref="F5087">IFERROR(XLOOKUP(E5087,Operadores!A:A,Operadores!B:B))</f>
        <v>MACFRA</v>
      </c>
      <c r="G5087" s="16" t="s">
        <v>39</v>
      </c>
      <c r="H5087" s="13">
        <v>20.4273</v>
      </c>
      <c r="I5087" s="18">
        <v>363.0</v>
      </c>
      <c r="J5087" s="15">
        <f t="shared" si="5"/>
        <v>7415.1099</v>
      </c>
      <c r="K5087" s="10" t="str">
        <f t="array" ref="K5087">IFERROR(XLOOKUP(G5087,'Tipo de Carga'!A:A,'Tipo de Carga'!B:B))</f>
        <v>Autoabasto</v>
      </c>
      <c r="L5087" s="10">
        <f t="shared" si="2"/>
        <v>8</v>
      </c>
      <c r="M5087" s="10">
        <f t="shared" si="3"/>
        <v>18</v>
      </c>
      <c r="N5087" s="10">
        <f t="shared" si="4"/>
        <v>2</v>
      </c>
      <c r="O5087" s="10" t="str">
        <f t="array" ref="O5087">IFERROR(XLOOKUP(G5087,'Tipo de Carga'!A:A,'Tipo de Carga'!C:C))</f>
        <v>Diesel</v>
      </c>
    </row>
    <row r="5088">
      <c r="A5088" s="16">
        <v>2005.0</v>
      </c>
      <c r="B5088" s="10" t="str">
        <f t="array" ref="B5088">IFERROR(XLOOKUP(A5088,'Asignacion Feb'!A:A,'Asignacion Feb'!C:C))</f>
        <v>MeLi Dedicado Merida</v>
      </c>
      <c r="C5088" s="10" t="str">
        <f t="array" ref="C5088">IFERROR(XLOOKUP(A5088,'Asignacion Feb'!A:A,'Asignacion Feb'!B:B))</f>
        <v>EC-05</v>
      </c>
      <c r="D5088" s="28">
        <v>45706.0</v>
      </c>
      <c r="E5088" s="16" t="s">
        <v>450</v>
      </c>
      <c r="F5088" s="10" t="str">
        <f t="array" ref="F5088">IFERROR(XLOOKUP(E5088,Operadores!A:A,Operadores!B:B))</f>
        <v>FLOVAL</v>
      </c>
      <c r="G5088" s="16" t="s">
        <v>39</v>
      </c>
      <c r="H5088" s="13">
        <v>20.4273</v>
      </c>
      <c r="I5088" s="18">
        <v>225.0</v>
      </c>
      <c r="J5088" s="15">
        <f t="shared" si="5"/>
        <v>4596.1425</v>
      </c>
      <c r="K5088" s="10" t="str">
        <f t="array" ref="K5088">IFERROR(XLOOKUP(G5088,'Tipo de Carga'!A:A,'Tipo de Carga'!B:B))</f>
        <v>Autoabasto</v>
      </c>
      <c r="L5088" s="10">
        <f t="shared" si="2"/>
        <v>8</v>
      </c>
      <c r="M5088" s="10">
        <f t="shared" si="3"/>
        <v>18</v>
      </c>
      <c r="N5088" s="10">
        <f t="shared" si="4"/>
        <v>2</v>
      </c>
      <c r="O5088" s="10" t="str">
        <f t="array" ref="O5088">IFERROR(XLOOKUP(G5088,'Tipo de Carga'!A:A,'Tipo de Carga'!C:C))</f>
        <v>Diesel</v>
      </c>
    </row>
    <row r="5089">
      <c r="A5089" s="16">
        <v>2029.0</v>
      </c>
      <c r="B5089" s="10" t="str">
        <f t="array" ref="B5089">IFERROR(XLOOKUP(A5089,'Asignacion Feb'!A:A,'Asignacion Feb'!C:C))</f>
        <v>MeLi Dedicado Merida</v>
      </c>
      <c r="C5089" s="10" t="str">
        <f t="array" ref="C5089">IFERROR(XLOOKUP(A5089,'Asignacion Feb'!A:A,'Asignacion Feb'!B:B))</f>
        <v>EC-05</v>
      </c>
      <c r="D5089" s="28">
        <v>45706.0</v>
      </c>
      <c r="E5089" s="16" t="s">
        <v>40</v>
      </c>
      <c r="F5089" s="10" t="str">
        <f t="array" ref="F5089">IFERROR(XLOOKUP(E5089,Operadores!A:A,Operadores!B:B))</f>
        <v>LUNADO</v>
      </c>
      <c r="G5089" s="16" t="s">
        <v>39</v>
      </c>
      <c r="H5089" s="13">
        <v>20.4273</v>
      </c>
      <c r="I5089" s="18">
        <v>237.0</v>
      </c>
      <c r="J5089" s="15">
        <f t="shared" si="5"/>
        <v>4841.2701</v>
      </c>
      <c r="K5089" s="10" t="str">
        <f t="array" ref="K5089">IFERROR(XLOOKUP(G5089,'Tipo de Carga'!A:A,'Tipo de Carga'!B:B))</f>
        <v>Autoabasto</v>
      </c>
      <c r="L5089" s="10">
        <f t="shared" si="2"/>
        <v>8</v>
      </c>
      <c r="M5089" s="10">
        <f t="shared" si="3"/>
        <v>18</v>
      </c>
      <c r="N5089" s="10">
        <f t="shared" si="4"/>
        <v>2</v>
      </c>
      <c r="O5089" s="10" t="str">
        <f t="array" ref="O5089">IFERROR(XLOOKUP(G5089,'Tipo de Carga'!A:A,'Tipo de Carga'!C:C))</f>
        <v>Diesel</v>
      </c>
    </row>
    <row r="5090">
      <c r="A5090" s="16">
        <v>1820.0</v>
      </c>
      <c r="B5090" s="10" t="str">
        <f t="array" ref="B5090">IFERROR(XLOOKUP(A5090,'Asignacion Feb'!A:A,'Asignacion Feb'!C:C))</f>
        <v>Wm Full</v>
      </c>
      <c r="C5090" s="10" t="str">
        <f t="array" ref="C5090">IFERROR(XLOOKUP(A5090,'Asignacion Feb'!A:A,'Asignacion Feb'!B:B))</f>
        <v>EC-08</v>
      </c>
      <c r="D5090" s="28">
        <v>45706.0</v>
      </c>
      <c r="E5090" s="16" t="s">
        <v>167</v>
      </c>
      <c r="F5090" s="10" t="str">
        <f t="array" ref="F5090">IFERROR(XLOOKUP(E5090,Operadores!A:A,Operadores!B:B))</f>
        <v>CAMVI01</v>
      </c>
      <c r="G5090" s="16" t="s">
        <v>39</v>
      </c>
      <c r="H5090" s="13">
        <v>20.4273</v>
      </c>
      <c r="I5090" s="18">
        <v>430.0</v>
      </c>
      <c r="J5090" s="15">
        <f t="shared" si="5"/>
        <v>8783.739</v>
      </c>
      <c r="K5090" s="10" t="str">
        <f t="array" ref="K5090">IFERROR(XLOOKUP(G5090,'Tipo de Carga'!A:A,'Tipo de Carga'!B:B))</f>
        <v>Autoabasto</v>
      </c>
      <c r="L5090" s="10">
        <f t="shared" si="2"/>
        <v>8</v>
      </c>
      <c r="M5090" s="10">
        <f t="shared" si="3"/>
        <v>18</v>
      </c>
      <c r="N5090" s="10">
        <f t="shared" si="4"/>
        <v>2</v>
      </c>
      <c r="O5090" s="10" t="str">
        <f t="array" ref="O5090">IFERROR(XLOOKUP(G5090,'Tipo de Carga'!A:A,'Tipo de Carga'!C:C))</f>
        <v>Diesel</v>
      </c>
    </row>
    <row r="5091">
      <c r="A5091" s="16">
        <v>1728.0</v>
      </c>
      <c r="B5091" s="10" t="str">
        <f t="array" ref="B5091">IFERROR(XLOOKUP(A5091,'Asignacion Feb'!A:A,'Asignacion Feb'!C:C))</f>
        <v>Wm Full</v>
      </c>
      <c r="C5091" s="10" t="str">
        <f t="array" ref="C5091">IFERROR(XLOOKUP(A5091,'Asignacion Feb'!A:A,'Asignacion Feb'!B:B))</f>
        <v>EC-08</v>
      </c>
      <c r="D5091" s="28">
        <v>45706.0</v>
      </c>
      <c r="E5091" s="16" t="s">
        <v>93</v>
      </c>
      <c r="F5091" s="10" t="str">
        <f t="array" ref="F5091">IFERROR(XLOOKUP(E5091,Operadores!A:A,Operadores!B:B))</f>
        <v>MARJO13</v>
      </c>
      <c r="G5091" s="16" t="s">
        <v>39</v>
      </c>
      <c r="H5091" s="13">
        <v>20.4273</v>
      </c>
      <c r="I5091" s="18">
        <v>380.0</v>
      </c>
      <c r="J5091" s="15">
        <f t="shared" si="5"/>
        <v>7762.374</v>
      </c>
      <c r="K5091" s="10" t="str">
        <f t="array" ref="K5091">IFERROR(XLOOKUP(G5091,'Tipo de Carga'!A:A,'Tipo de Carga'!B:B))</f>
        <v>Autoabasto</v>
      </c>
      <c r="L5091" s="10">
        <f t="shared" si="2"/>
        <v>8</v>
      </c>
      <c r="M5091" s="10">
        <f t="shared" si="3"/>
        <v>18</v>
      </c>
      <c r="N5091" s="10">
        <f t="shared" si="4"/>
        <v>2</v>
      </c>
      <c r="O5091" s="10" t="str">
        <f t="array" ref="O5091">IFERROR(XLOOKUP(G5091,'Tipo de Carga'!A:A,'Tipo de Carga'!C:C))</f>
        <v>Diesel</v>
      </c>
    </row>
    <row r="5092">
      <c r="A5092" s="16">
        <v>2031.0</v>
      </c>
      <c r="B5092" s="10" t="str">
        <f t="array" ref="B5092">IFERROR(XLOOKUP(A5092,'Asignacion Feb'!A:A,'Asignacion Feb'!C:C))</f>
        <v>MeLi Dedicado Merida</v>
      </c>
      <c r="C5092" s="10" t="str">
        <f t="array" ref="C5092">IFERROR(XLOOKUP(A5092,'Asignacion Feb'!A:A,'Asignacion Feb'!B:B))</f>
        <v>EC-05</v>
      </c>
      <c r="D5092" s="28">
        <v>45706.0</v>
      </c>
      <c r="E5092" s="16" t="s">
        <v>92</v>
      </c>
      <c r="F5092" s="10" t="str">
        <f t="array" ref="F5092">IFERROR(XLOOKUP(E5092,Operadores!A:A,Operadores!B:B))</f>
        <v>SARJO</v>
      </c>
      <c r="G5092" s="16" t="s">
        <v>39</v>
      </c>
      <c r="H5092" s="13">
        <v>20.4273</v>
      </c>
      <c r="I5092" s="18">
        <v>369.0</v>
      </c>
      <c r="J5092" s="15">
        <f t="shared" si="5"/>
        <v>7537.6737</v>
      </c>
      <c r="K5092" s="10" t="str">
        <f t="array" ref="K5092">IFERROR(XLOOKUP(G5092,'Tipo de Carga'!A:A,'Tipo de Carga'!B:B))</f>
        <v>Autoabasto</v>
      </c>
      <c r="L5092" s="10">
        <f t="shared" si="2"/>
        <v>8</v>
      </c>
      <c r="M5092" s="10">
        <f t="shared" si="3"/>
        <v>18</v>
      </c>
      <c r="N5092" s="10">
        <f t="shared" si="4"/>
        <v>2</v>
      </c>
      <c r="O5092" s="10" t="str">
        <f t="array" ref="O5092">IFERROR(XLOOKUP(G5092,'Tipo de Carga'!A:A,'Tipo de Carga'!C:C))</f>
        <v>Diesel</v>
      </c>
    </row>
    <row r="5093">
      <c r="A5093" s="16">
        <v>2015.0</v>
      </c>
      <c r="B5093" s="10" t="str">
        <f t="array" ref="B5093">IFERROR(XLOOKUP(A5093,'Asignacion Feb'!A:A,'Asignacion Feb'!C:C))</f>
        <v>MeLi asignado SD</v>
      </c>
      <c r="C5093" s="10" t="str">
        <f t="array" ref="C5093">IFERROR(XLOOKUP(A5093,'Asignacion Feb'!A:A,'Asignacion Feb'!B:B))</f>
        <v>EC-05</v>
      </c>
      <c r="D5093" s="28">
        <v>45706.0</v>
      </c>
      <c r="E5093" s="16" t="s">
        <v>174</v>
      </c>
      <c r="F5093" s="10" t="str">
        <f t="array" ref="F5093">IFERROR(XLOOKUP(E5093,Operadores!A:A,Operadores!B:B))</f>
        <v>BENOSC</v>
      </c>
      <c r="G5093" s="16" t="s">
        <v>39</v>
      </c>
      <c r="H5093" s="13">
        <v>20.4273</v>
      </c>
      <c r="I5093" s="18">
        <v>490.0</v>
      </c>
      <c r="J5093" s="15">
        <f t="shared" si="5"/>
        <v>10009.377</v>
      </c>
      <c r="K5093" s="10" t="str">
        <f t="array" ref="K5093">IFERROR(XLOOKUP(G5093,'Tipo de Carga'!A:A,'Tipo de Carga'!B:B))</f>
        <v>Autoabasto</v>
      </c>
      <c r="L5093" s="10">
        <f t="shared" si="2"/>
        <v>8</v>
      </c>
      <c r="M5093" s="10">
        <f t="shared" si="3"/>
        <v>18</v>
      </c>
      <c r="N5093" s="10">
        <f t="shared" si="4"/>
        <v>2</v>
      </c>
      <c r="O5093" s="10" t="str">
        <f t="array" ref="O5093">IFERROR(XLOOKUP(G5093,'Tipo de Carga'!A:A,'Tipo de Carga'!C:C))</f>
        <v>Diesel</v>
      </c>
    </row>
    <row r="5094">
      <c r="A5094" s="16">
        <v>2024.0</v>
      </c>
      <c r="B5094" s="10" t="str">
        <f t="array" ref="B5094">IFERROR(XLOOKUP(A5094,'Asignacion Feb'!A:A,'Asignacion Feb'!C:C))</f>
        <v>MeLi Dedicado Merida</v>
      </c>
      <c r="C5094" s="10" t="str">
        <f t="array" ref="C5094">IFERROR(XLOOKUP(A5094,'Asignacion Feb'!A:A,'Asignacion Feb'!B:B))</f>
        <v>EC-05</v>
      </c>
      <c r="D5094" s="28">
        <v>45706.0</v>
      </c>
      <c r="E5094" s="16" t="s">
        <v>113</v>
      </c>
      <c r="F5094" s="10" t="str">
        <f t="array" ref="F5094">IFERROR(XLOOKUP(E5094,Operadores!A:A,Operadores!B:B))</f>
        <v>DELJOS01</v>
      </c>
      <c r="G5094" s="16" t="s">
        <v>39</v>
      </c>
      <c r="H5094" s="13">
        <v>20.4273</v>
      </c>
      <c r="I5094" s="18">
        <v>223.0</v>
      </c>
      <c r="J5094" s="15">
        <f t="shared" si="5"/>
        <v>4555.2879</v>
      </c>
      <c r="K5094" s="10" t="str">
        <f t="array" ref="K5094">IFERROR(XLOOKUP(G5094,'Tipo de Carga'!A:A,'Tipo de Carga'!B:B))</f>
        <v>Autoabasto</v>
      </c>
      <c r="L5094" s="10">
        <f t="shared" si="2"/>
        <v>8</v>
      </c>
      <c r="M5094" s="10">
        <f t="shared" si="3"/>
        <v>18</v>
      </c>
      <c r="N5094" s="10">
        <f t="shared" si="4"/>
        <v>2</v>
      </c>
      <c r="O5094" s="10" t="str">
        <f t="array" ref="O5094">IFERROR(XLOOKUP(G5094,'Tipo de Carga'!A:A,'Tipo de Carga'!C:C))</f>
        <v>Diesel</v>
      </c>
    </row>
    <row r="5095">
      <c r="A5095" s="16">
        <v>1938.0</v>
      </c>
      <c r="B5095" s="10" t="str">
        <f t="array" ref="B5095">IFERROR(XLOOKUP(A5095,'Asignacion Feb'!A:A,'Asignacion Feb'!C:C))</f>
        <v>Sayer Sencillo</v>
      </c>
      <c r="C5095" s="10" t="str">
        <f t="array" ref="C5095">IFERROR(XLOOKUP(A5095,'Asignacion Feb'!A:A,'Asignacion Feb'!B:B))</f>
        <v>EC-04</v>
      </c>
      <c r="D5095" s="28">
        <v>45706.0</v>
      </c>
      <c r="E5095" s="16" t="s">
        <v>256</v>
      </c>
      <c r="F5095" s="10" t="str">
        <f t="array" ref="F5095">IFERROR(XLOOKUP(E5095,Operadores!A:A,Operadores!B:B))</f>
        <v>SOSCA01</v>
      </c>
      <c r="G5095" s="16" t="s">
        <v>39</v>
      </c>
      <c r="H5095" s="13">
        <v>20.4273</v>
      </c>
      <c r="I5095" s="18">
        <v>500.0</v>
      </c>
      <c r="J5095" s="15">
        <f t="shared" si="5"/>
        <v>10213.65</v>
      </c>
      <c r="K5095" s="10" t="str">
        <f t="array" ref="K5095">IFERROR(XLOOKUP(G5095,'Tipo de Carga'!A:A,'Tipo de Carga'!B:B))</f>
        <v>Autoabasto</v>
      </c>
      <c r="L5095" s="10">
        <f t="shared" si="2"/>
        <v>8</v>
      </c>
      <c r="M5095" s="10">
        <f t="shared" si="3"/>
        <v>18</v>
      </c>
      <c r="N5095" s="10">
        <f t="shared" si="4"/>
        <v>2</v>
      </c>
      <c r="O5095" s="10" t="str">
        <f t="array" ref="O5095">IFERROR(XLOOKUP(G5095,'Tipo de Carga'!A:A,'Tipo de Carga'!C:C))</f>
        <v>Diesel</v>
      </c>
    </row>
    <row r="5096">
      <c r="A5096" s="16">
        <v>1761.0</v>
      </c>
      <c r="B5096" s="10" t="str">
        <f t="array" ref="B5096">IFERROR(XLOOKUP(A5096,'Asignacion Feb'!A:A,'Asignacion Feb'!C:C))</f>
        <v>Wm Full</v>
      </c>
      <c r="C5096" s="10" t="str">
        <f t="array" ref="C5096">IFERROR(XLOOKUP(A5096,'Asignacion Feb'!A:A,'Asignacion Feb'!B:B))</f>
        <v>EC-08</v>
      </c>
      <c r="D5096" s="28">
        <v>45706.0</v>
      </c>
      <c r="E5096" s="16" t="s">
        <v>102</v>
      </c>
      <c r="F5096" s="10" t="str">
        <f t="array" ref="F5096">IFERROR(XLOOKUP(E5096,Operadores!A:A,Operadores!B:B))</f>
        <v>RAMBAR</v>
      </c>
      <c r="G5096" s="16" t="s">
        <v>39</v>
      </c>
      <c r="H5096" s="13">
        <v>20.4273</v>
      </c>
      <c r="I5096" s="18">
        <v>388.0</v>
      </c>
      <c r="J5096" s="15">
        <f t="shared" si="5"/>
        <v>7925.7924</v>
      </c>
      <c r="K5096" s="10" t="str">
        <f t="array" ref="K5096">IFERROR(XLOOKUP(G5096,'Tipo de Carga'!A:A,'Tipo de Carga'!B:B))</f>
        <v>Autoabasto</v>
      </c>
      <c r="L5096" s="10">
        <f t="shared" si="2"/>
        <v>8</v>
      </c>
      <c r="M5096" s="10">
        <f t="shared" si="3"/>
        <v>18</v>
      </c>
      <c r="N5096" s="10">
        <f t="shared" si="4"/>
        <v>2</v>
      </c>
      <c r="O5096" s="10" t="str">
        <f t="array" ref="O5096">IFERROR(XLOOKUP(G5096,'Tipo de Carga'!A:A,'Tipo de Carga'!C:C))</f>
        <v>Diesel</v>
      </c>
    </row>
    <row r="5097">
      <c r="A5097" s="16">
        <v>1895.0</v>
      </c>
      <c r="B5097" s="10" t="str">
        <f t="array" ref="B5097">IFERROR(XLOOKUP(A5097,'Asignacion Feb'!A:A,'Asignacion Feb'!C:C))</f>
        <v>Sayer Sencillo</v>
      </c>
      <c r="C5097" s="10" t="str">
        <f t="array" ref="C5097">IFERROR(XLOOKUP(A5097,'Asignacion Feb'!A:A,'Asignacion Feb'!B:B))</f>
        <v>EC-04</v>
      </c>
      <c r="D5097" s="28">
        <v>45706.0</v>
      </c>
      <c r="E5097" s="16" t="s">
        <v>349</v>
      </c>
      <c r="F5097" s="10" t="str">
        <f t="array" ref="F5097">IFERROR(XLOOKUP(E5097,Operadores!A:A,Operadores!B:B))</f>
        <v>FABMA</v>
      </c>
      <c r="G5097" s="16" t="s">
        <v>39</v>
      </c>
      <c r="H5097" s="13">
        <v>20.4273</v>
      </c>
      <c r="I5097" s="18">
        <v>600.0</v>
      </c>
      <c r="J5097" s="15">
        <f t="shared" si="5"/>
        <v>12256.38</v>
      </c>
      <c r="K5097" s="10" t="str">
        <f t="array" ref="K5097">IFERROR(XLOOKUP(G5097,'Tipo de Carga'!A:A,'Tipo de Carga'!B:B))</f>
        <v>Autoabasto</v>
      </c>
      <c r="L5097" s="10">
        <f t="shared" si="2"/>
        <v>8</v>
      </c>
      <c r="M5097" s="10">
        <f t="shared" si="3"/>
        <v>18</v>
      </c>
      <c r="N5097" s="10">
        <f t="shared" si="4"/>
        <v>2</v>
      </c>
      <c r="O5097" s="10" t="str">
        <f t="array" ref="O5097">IFERROR(XLOOKUP(G5097,'Tipo de Carga'!A:A,'Tipo de Carga'!C:C))</f>
        <v>Diesel</v>
      </c>
    </row>
    <row r="5098">
      <c r="A5098" s="16">
        <v>1701.0</v>
      </c>
      <c r="B5098" s="10" t="str">
        <f t="array" ref="B5098">IFERROR(XLOOKUP(A5098,'Asignacion Feb'!A:A,'Asignacion Feb'!C:C))</f>
        <v>Wm Full</v>
      </c>
      <c r="C5098" s="10" t="str">
        <f t="array" ref="C5098">IFERROR(XLOOKUP(A5098,'Asignacion Feb'!A:A,'Asignacion Feb'!B:B))</f>
        <v>EC-08</v>
      </c>
      <c r="D5098" s="28">
        <v>45706.0</v>
      </c>
      <c r="E5098" s="16" t="s">
        <v>262</v>
      </c>
      <c r="F5098" s="10" t="str">
        <f t="array" ref="F5098">IFERROR(XLOOKUP(E5098,Operadores!A:A,Operadores!B:B))</f>
        <v>HERMOI</v>
      </c>
      <c r="G5098" s="16" t="s">
        <v>39</v>
      </c>
      <c r="H5098" s="13">
        <v>20.4273</v>
      </c>
      <c r="I5098" s="18">
        <v>370.0</v>
      </c>
      <c r="J5098" s="15">
        <f t="shared" si="5"/>
        <v>7558.101</v>
      </c>
      <c r="K5098" s="10" t="str">
        <f t="array" ref="K5098">IFERROR(XLOOKUP(G5098,'Tipo de Carga'!A:A,'Tipo de Carga'!B:B))</f>
        <v>Autoabasto</v>
      </c>
      <c r="L5098" s="10">
        <f t="shared" si="2"/>
        <v>8</v>
      </c>
      <c r="M5098" s="10">
        <f t="shared" si="3"/>
        <v>18</v>
      </c>
      <c r="N5098" s="10">
        <f t="shared" si="4"/>
        <v>2</v>
      </c>
      <c r="O5098" s="10" t="str">
        <f t="array" ref="O5098">IFERROR(XLOOKUP(G5098,'Tipo de Carga'!A:A,'Tipo de Carga'!C:C))</f>
        <v>Diesel</v>
      </c>
    </row>
    <row r="5099">
      <c r="A5099" s="16">
        <v>2006.0</v>
      </c>
      <c r="B5099" s="10" t="str">
        <f t="array" ref="B5099">IFERROR(XLOOKUP(A5099,'Asignacion Feb'!A:A,'Asignacion Feb'!C:C))</f>
        <v>MeLi Dedicado Merida</v>
      </c>
      <c r="C5099" s="10" t="str">
        <f t="array" ref="C5099">IFERROR(XLOOKUP(A5099,'Asignacion Feb'!A:A,'Asignacion Feb'!B:B))</f>
        <v>EC-05</v>
      </c>
      <c r="D5099" s="28">
        <v>45706.0</v>
      </c>
      <c r="E5099" s="16" t="s">
        <v>452</v>
      </c>
      <c r="F5099" s="10" t="str">
        <f t="array" ref="F5099">IFERROR(XLOOKUP(E5099,Operadores!A:A,Operadores!B:B))</f>
        <v>GARMAR02</v>
      </c>
      <c r="G5099" s="16" t="s">
        <v>39</v>
      </c>
      <c r="H5099" s="13">
        <v>20.4273</v>
      </c>
      <c r="I5099" s="18">
        <v>260.0</v>
      </c>
      <c r="J5099" s="15">
        <f t="shared" si="5"/>
        <v>5311.098</v>
      </c>
      <c r="K5099" s="10" t="str">
        <f t="array" ref="K5099">IFERROR(XLOOKUP(G5099,'Tipo de Carga'!A:A,'Tipo de Carga'!B:B))</f>
        <v>Autoabasto</v>
      </c>
      <c r="L5099" s="10">
        <f t="shared" si="2"/>
        <v>8</v>
      </c>
      <c r="M5099" s="10">
        <f t="shared" si="3"/>
        <v>18</v>
      </c>
      <c r="N5099" s="10">
        <f t="shared" si="4"/>
        <v>2</v>
      </c>
      <c r="O5099" s="10" t="str">
        <f t="array" ref="O5099">IFERROR(XLOOKUP(G5099,'Tipo de Carga'!A:A,'Tipo de Carga'!C:C))</f>
        <v>Diesel</v>
      </c>
    </row>
    <row r="5100">
      <c r="A5100" s="16">
        <v>1813.0</v>
      </c>
      <c r="B5100" s="10" t="str">
        <f t="array" ref="B5100">IFERROR(XLOOKUP(A5100,'Asignacion Feb'!A:A,'Asignacion Feb'!C:C))</f>
        <v>Wm Full</v>
      </c>
      <c r="C5100" s="10" t="str">
        <f t="array" ref="C5100">IFERROR(XLOOKUP(A5100,'Asignacion Feb'!A:A,'Asignacion Feb'!B:B))</f>
        <v>EC-08</v>
      </c>
      <c r="D5100" s="28">
        <v>45706.0</v>
      </c>
      <c r="E5100" s="16" t="s">
        <v>100</v>
      </c>
      <c r="F5100" s="10" t="str">
        <f t="array" ref="F5100">IFERROR(XLOOKUP(E5100,Operadores!A:A,Operadores!B:B))</f>
        <v>ALFEDI</v>
      </c>
      <c r="G5100" s="16" t="s">
        <v>39</v>
      </c>
      <c r="H5100" s="13">
        <v>20.4273</v>
      </c>
      <c r="I5100" s="18">
        <v>362.0</v>
      </c>
      <c r="J5100" s="15">
        <f t="shared" si="5"/>
        <v>7394.6826</v>
      </c>
      <c r="K5100" s="10" t="str">
        <f t="array" ref="K5100">IFERROR(XLOOKUP(G5100,'Tipo de Carga'!A:A,'Tipo de Carga'!B:B))</f>
        <v>Autoabasto</v>
      </c>
      <c r="L5100" s="10">
        <f t="shared" si="2"/>
        <v>8</v>
      </c>
      <c r="M5100" s="10">
        <f t="shared" si="3"/>
        <v>18</v>
      </c>
      <c r="N5100" s="10">
        <f t="shared" si="4"/>
        <v>2</v>
      </c>
      <c r="O5100" s="10" t="str">
        <f t="array" ref="O5100">IFERROR(XLOOKUP(G5100,'Tipo de Carga'!A:A,'Tipo de Carga'!C:C))</f>
        <v>Diesel</v>
      </c>
    </row>
    <row r="5101">
      <c r="A5101" s="16">
        <v>1819.0</v>
      </c>
      <c r="B5101" s="10" t="str">
        <f t="array" ref="B5101">IFERROR(XLOOKUP(A5101,'Asignacion Feb'!A:A,'Asignacion Feb'!C:C))</f>
        <v>Wm Full</v>
      </c>
      <c r="C5101" s="10" t="str">
        <f t="array" ref="C5101">IFERROR(XLOOKUP(A5101,'Asignacion Feb'!A:A,'Asignacion Feb'!B:B))</f>
        <v>EC-08</v>
      </c>
      <c r="D5101" s="28">
        <v>45706.0</v>
      </c>
      <c r="E5101" s="16" t="s">
        <v>221</v>
      </c>
      <c r="F5101" s="10" t="str">
        <f t="array" ref="F5101">IFERROR(XLOOKUP(E5101,Operadores!A:A,Operadores!B:B))</f>
        <v>ALVGAB</v>
      </c>
      <c r="G5101" s="16" t="s">
        <v>39</v>
      </c>
      <c r="H5101" s="13">
        <v>20.4273</v>
      </c>
      <c r="I5101" s="18">
        <v>391.0</v>
      </c>
      <c r="J5101" s="15">
        <f t="shared" si="5"/>
        <v>7987.0743</v>
      </c>
      <c r="K5101" s="10" t="str">
        <f t="array" ref="K5101">IFERROR(XLOOKUP(G5101,'Tipo de Carga'!A:A,'Tipo de Carga'!B:B))</f>
        <v>Autoabasto</v>
      </c>
      <c r="L5101" s="10">
        <f t="shared" si="2"/>
        <v>8</v>
      </c>
      <c r="M5101" s="10">
        <f t="shared" si="3"/>
        <v>18</v>
      </c>
      <c r="N5101" s="10">
        <f t="shared" si="4"/>
        <v>2</v>
      </c>
      <c r="O5101" s="10" t="str">
        <f t="array" ref="O5101">IFERROR(XLOOKUP(G5101,'Tipo de Carga'!A:A,'Tipo de Carga'!C:C))</f>
        <v>Diesel</v>
      </c>
    </row>
    <row r="5102">
      <c r="A5102" s="16">
        <v>1762.0</v>
      </c>
      <c r="B5102" s="10" t="str">
        <f t="array" ref="B5102">IFERROR(XLOOKUP(A5102,'Asignacion Feb'!A:A,'Asignacion Feb'!C:C))</f>
        <v>Hisense</v>
      </c>
      <c r="C5102" s="10" t="str">
        <f t="array" ref="C5102">IFERROR(XLOOKUP(A5102,'Asignacion Feb'!A:A,'Asignacion Feb'!B:B))</f>
        <v>EC-02</v>
      </c>
      <c r="D5102" s="28">
        <v>45706.0</v>
      </c>
      <c r="E5102" s="16" t="s">
        <v>188</v>
      </c>
      <c r="F5102" s="10" t="str">
        <f t="array" ref="F5102">IFERROR(XLOOKUP(E5102,Operadores!A:A,Operadores!B:B))</f>
        <v>LOPMA03</v>
      </c>
      <c r="G5102" s="16" t="s">
        <v>39</v>
      </c>
      <c r="H5102" s="13">
        <v>20.4273</v>
      </c>
      <c r="I5102" s="18">
        <v>250.0</v>
      </c>
      <c r="J5102" s="15">
        <f t="shared" si="5"/>
        <v>5106.825</v>
      </c>
      <c r="K5102" s="10" t="str">
        <f t="array" ref="K5102">IFERROR(XLOOKUP(G5102,'Tipo de Carga'!A:A,'Tipo de Carga'!B:B))</f>
        <v>Autoabasto</v>
      </c>
      <c r="L5102" s="10">
        <f t="shared" si="2"/>
        <v>8</v>
      </c>
      <c r="M5102" s="10">
        <f t="shared" si="3"/>
        <v>18</v>
      </c>
      <c r="N5102" s="10">
        <f t="shared" si="4"/>
        <v>2</v>
      </c>
      <c r="O5102" s="10" t="str">
        <f t="array" ref="O5102">IFERROR(XLOOKUP(G5102,'Tipo de Carga'!A:A,'Tipo de Carga'!C:C))</f>
        <v>Diesel</v>
      </c>
    </row>
    <row r="5103">
      <c r="A5103" s="16">
        <v>2013.0</v>
      </c>
      <c r="B5103" s="10" t="str">
        <f t="array" ref="B5103">IFERROR(XLOOKUP(A5103,'Asignacion Feb'!A:A,'Asignacion Feb'!C:C))</f>
        <v>MeLi Dedicado Merida</v>
      </c>
      <c r="C5103" s="10" t="str">
        <f t="array" ref="C5103">IFERROR(XLOOKUP(A5103,'Asignacion Feb'!A:A,'Asignacion Feb'!B:B))</f>
        <v>EC-05</v>
      </c>
      <c r="D5103" s="28">
        <v>45706.0</v>
      </c>
      <c r="E5103" s="16" t="s">
        <v>35</v>
      </c>
      <c r="F5103" s="10" t="str">
        <f t="array" ref="F5103">IFERROR(XLOOKUP(E5103,Operadores!A:A,Operadores!B:B))</f>
        <v>MONENR</v>
      </c>
      <c r="G5103" s="16" t="s">
        <v>39</v>
      </c>
      <c r="H5103" s="13">
        <v>20.4273</v>
      </c>
      <c r="I5103" s="18">
        <v>270.0</v>
      </c>
      <c r="J5103" s="15">
        <f t="shared" si="5"/>
        <v>5515.371</v>
      </c>
      <c r="K5103" s="10" t="str">
        <f t="array" ref="K5103">IFERROR(XLOOKUP(G5103,'Tipo de Carga'!A:A,'Tipo de Carga'!B:B))</f>
        <v>Autoabasto</v>
      </c>
      <c r="L5103" s="10">
        <f t="shared" si="2"/>
        <v>8</v>
      </c>
      <c r="M5103" s="10">
        <f t="shared" si="3"/>
        <v>18</v>
      </c>
      <c r="N5103" s="10">
        <f t="shared" si="4"/>
        <v>2</v>
      </c>
      <c r="O5103" s="10" t="str">
        <f t="array" ref="O5103">IFERROR(XLOOKUP(G5103,'Tipo de Carga'!A:A,'Tipo de Carga'!C:C))</f>
        <v>Diesel</v>
      </c>
    </row>
    <row r="5104">
      <c r="A5104" s="16">
        <v>1997.0</v>
      </c>
      <c r="B5104" s="10" t="str">
        <f t="array" ref="B5104">IFERROR(XLOOKUP(A5104,'Asignacion Feb'!A:A,'Asignacion Feb'!C:C))</f>
        <v>MeLi Dedicado Merida</v>
      </c>
      <c r="C5104" s="10" t="str">
        <f t="array" ref="C5104">IFERROR(XLOOKUP(A5104,'Asignacion Feb'!A:A,'Asignacion Feb'!B:B))</f>
        <v>EC-05</v>
      </c>
      <c r="D5104" s="28">
        <v>45706.0</v>
      </c>
      <c r="E5104" s="16" t="s">
        <v>170</v>
      </c>
      <c r="F5104" s="10" t="str">
        <f t="array" ref="F5104">IFERROR(XLOOKUP(E5104,Operadores!A:A,Operadores!B:B))</f>
        <v>MARLEO</v>
      </c>
      <c r="G5104" s="16" t="s">
        <v>39</v>
      </c>
      <c r="H5104" s="13">
        <v>20.4273</v>
      </c>
      <c r="I5104" s="18">
        <v>415.0</v>
      </c>
      <c r="J5104" s="15">
        <f t="shared" si="5"/>
        <v>8477.3295</v>
      </c>
      <c r="K5104" s="10" t="str">
        <f t="array" ref="K5104">IFERROR(XLOOKUP(G5104,'Tipo de Carga'!A:A,'Tipo de Carga'!B:B))</f>
        <v>Autoabasto</v>
      </c>
      <c r="L5104" s="10">
        <f t="shared" si="2"/>
        <v>8</v>
      </c>
      <c r="M5104" s="10">
        <f t="shared" si="3"/>
        <v>18</v>
      </c>
      <c r="N5104" s="10">
        <f t="shared" si="4"/>
        <v>2</v>
      </c>
      <c r="O5104" s="10" t="str">
        <f t="array" ref="O5104">IFERROR(XLOOKUP(G5104,'Tipo de Carga'!A:A,'Tipo de Carga'!C:C))</f>
        <v>Diesel</v>
      </c>
    </row>
    <row r="5105">
      <c r="A5105" s="16">
        <v>2009.0</v>
      </c>
      <c r="B5105" s="10" t="str">
        <f t="array" ref="B5105">IFERROR(XLOOKUP(A5105,'Asignacion Feb'!A:A,'Asignacion Feb'!C:C))</f>
        <v>MeLi Dedicado Merida</v>
      </c>
      <c r="C5105" s="10" t="str">
        <f t="array" ref="C5105">IFERROR(XLOOKUP(A5105,'Asignacion Feb'!A:A,'Asignacion Feb'!B:B))</f>
        <v>EC-05</v>
      </c>
      <c r="D5105" s="28">
        <v>45706.0</v>
      </c>
      <c r="E5105" s="16" t="s">
        <v>166</v>
      </c>
      <c r="F5105" s="10" t="str">
        <f t="array" ref="F5105">IFERROR(XLOOKUP(E5105,Operadores!A:A,Operadores!B:B))</f>
        <v>GONCAR01</v>
      </c>
      <c r="G5105" s="16" t="s">
        <v>39</v>
      </c>
      <c r="H5105" s="13">
        <v>20.4273</v>
      </c>
      <c r="I5105" s="18">
        <v>377.0</v>
      </c>
      <c r="J5105" s="15">
        <f t="shared" si="5"/>
        <v>7701.0921</v>
      </c>
      <c r="K5105" s="10" t="str">
        <f t="array" ref="K5105">IFERROR(XLOOKUP(G5105,'Tipo de Carga'!A:A,'Tipo de Carga'!B:B))</f>
        <v>Autoabasto</v>
      </c>
      <c r="L5105" s="10">
        <f t="shared" si="2"/>
        <v>8</v>
      </c>
      <c r="M5105" s="10">
        <f t="shared" si="3"/>
        <v>18</v>
      </c>
      <c r="N5105" s="10">
        <f t="shared" si="4"/>
        <v>2</v>
      </c>
      <c r="O5105" s="10" t="str">
        <f t="array" ref="O5105">IFERROR(XLOOKUP(G5105,'Tipo de Carga'!A:A,'Tipo de Carga'!C:C))</f>
        <v>Diesel</v>
      </c>
    </row>
    <row r="5106">
      <c r="A5106" s="16">
        <v>1853.0</v>
      </c>
      <c r="B5106" s="10" t="str">
        <f t="array" ref="B5106">IFERROR(XLOOKUP(A5106,'Asignacion Feb'!A:A,'Asignacion Feb'!C:C))</f>
        <v>Sayer Sencillo</v>
      </c>
      <c r="C5106" s="10" t="str">
        <f t="array" ref="C5106">IFERROR(XLOOKUP(A5106,'Asignacion Feb'!A:A,'Asignacion Feb'!B:B))</f>
        <v>EC-04</v>
      </c>
      <c r="D5106" s="28">
        <v>45706.0</v>
      </c>
      <c r="E5106" s="19" t="s">
        <v>249</v>
      </c>
      <c r="F5106" s="10" t="str">
        <f t="array" ref="F5106">IFERROR(XLOOKUP(E5106,Operadores!A:A,Operadores!B:B))</f>
        <v>VARRUB</v>
      </c>
      <c r="G5106" s="16" t="s">
        <v>103</v>
      </c>
      <c r="H5106" s="13">
        <v>25.49</v>
      </c>
      <c r="I5106" s="18">
        <v>141.0</v>
      </c>
      <c r="J5106" s="15">
        <f t="shared" si="5"/>
        <v>3594.09</v>
      </c>
      <c r="K5106" s="10" t="str">
        <f t="array" ref="K5106">IFERROR(XLOOKUP(G5106,'Tipo de Carga'!A:A,'Tipo de Carga'!B:B))</f>
        <v>Ticket</v>
      </c>
      <c r="L5106" s="10">
        <f t="shared" si="2"/>
        <v>8</v>
      </c>
      <c r="M5106" s="10">
        <f t="shared" si="3"/>
        <v>18</v>
      </c>
      <c r="N5106" s="10">
        <f t="shared" si="4"/>
        <v>2</v>
      </c>
      <c r="O5106" s="10" t="str">
        <f t="array" ref="O5106">IFERROR(XLOOKUP(G5106,'Tipo de Carga'!A:A,'Tipo de Carga'!C:C))</f>
        <v>Diesel</v>
      </c>
    </row>
    <row r="5107">
      <c r="A5107" s="16">
        <v>1742.0</v>
      </c>
      <c r="B5107" s="10" t="str">
        <f t="array" ref="B5107">IFERROR(XLOOKUP(A5107,'Asignacion Feb'!A:A,'Asignacion Feb'!C:C))</f>
        <v>Wm Sencillo</v>
      </c>
      <c r="C5107" s="10" t="str">
        <f t="array" ref="C5107">IFERROR(XLOOKUP(A5107,'Asignacion Feb'!A:A,'Asignacion Feb'!B:B))</f>
        <v>EC-08</v>
      </c>
      <c r="D5107" s="28">
        <v>45706.0</v>
      </c>
      <c r="E5107" s="19" t="s">
        <v>414</v>
      </c>
      <c r="F5107" s="10" t="str">
        <f t="array" ref="F5107">IFERROR(XLOOKUP(E5107,Operadores!A:A,Operadores!B:B))</f>
        <v>PENJUA</v>
      </c>
      <c r="G5107" s="16" t="s">
        <v>103</v>
      </c>
      <c r="H5107" s="13">
        <v>26.45</v>
      </c>
      <c r="I5107" s="18">
        <v>613.0</v>
      </c>
      <c r="J5107" s="15">
        <f t="shared" si="5"/>
        <v>16213.85</v>
      </c>
      <c r="K5107" s="10" t="str">
        <f t="array" ref="K5107">IFERROR(XLOOKUP(G5107,'Tipo de Carga'!A:A,'Tipo de Carga'!B:B))</f>
        <v>Ticket</v>
      </c>
      <c r="L5107" s="10">
        <f t="shared" si="2"/>
        <v>8</v>
      </c>
      <c r="M5107" s="10">
        <f t="shared" si="3"/>
        <v>18</v>
      </c>
      <c r="N5107" s="10">
        <f t="shared" si="4"/>
        <v>2</v>
      </c>
      <c r="O5107" s="10" t="str">
        <f t="array" ref="O5107">IFERROR(XLOOKUP(G5107,'Tipo de Carga'!A:A,'Tipo de Carga'!C:C))</f>
        <v>Diesel</v>
      </c>
    </row>
    <row r="5108">
      <c r="A5108" s="16">
        <v>2011.0</v>
      </c>
      <c r="B5108" s="10" t="str">
        <f t="array" ref="B5108">IFERROR(XLOOKUP(A5108,'Asignacion Feb'!A:A,'Asignacion Feb'!C:C))</f>
        <v>MeLi Asignado TD</v>
      </c>
      <c r="C5108" s="10" t="str">
        <f t="array" ref="C5108">IFERROR(XLOOKUP(A5108,'Asignacion Feb'!A:A,'Asignacion Feb'!B:B))</f>
        <v>EC-05</v>
      </c>
      <c r="D5108" s="28">
        <v>45706.0</v>
      </c>
      <c r="E5108" s="19" t="s">
        <v>30</v>
      </c>
      <c r="F5108" s="10" t="str">
        <f t="array" ref="F5108">IFERROR(XLOOKUP(E5108,Operadores!A:A,Operadores!B:B))</f>
        <v>GUEGAB</v>
      </c>
      <c r="G5108" s="16" t="s">
        <v>103</v>
      </c>
      <c r="H5108" s="13">
        <v>25.69</v>
      </c>
      <c r="I5108" s="18">
        <v>140.0</v>
      </c>
      <c r="J5108" s="15">
        <f t="shared" si="5"/>
        <v>3596.6</v>
      </c>
      <c r="K5108" s="10" t="str">
        <f t="array" ref="K5108">IFERROR(XLOOKUP(G5108,'Tipo de Carga'!A:A,'Tipo de Carga'!B:B))</f>
        <v>Ticket</v>
      </c>
      <c r="L5108" s="10">
        <f t="shared" si="2"/>
        <v>8</v>
      </c>
      <c r="M5108" s="10">
        <f t="shared" si="3"/>
        <v>18</v>
      </c>
      <c r="N5108" s="10">
        <f t="shared" si="4"/>
        <v>2</v>
      </c>
      <c r="O5108" s="10" t="str">
        <f t="array" ref="O5108">IFERROR(XLOOKUP(G5108,'Tipo de Carga'!A:A,'Tipo de Carga'!C:C))</f>
        <v>Diesel</v>
      </c>
    </row>
    <row r="5109">
      <c r="A5109" s="16">
        <v>1738.0</v>
      </c>
      <c r="B5109" s="10" t="str">
        <f t="array" ref="B5109">IFERROR(XLOOKUP(A5109,'Asignacion Feb'!A:A,'Asignacion Feb'!C:C))</f>
        <v>Wm Full</v>
      </c>
      <c r="C5109" s="10" t="str">
        <f t="array" ref="C5109">IFERROR(XLOOKUP(A5109,'Asignacion Feb'!A:A,'Asignacion Feb'!B:B))</f>
        <v>EC-08</v>
      </c>
      <c r="D5109" s="28">
        <v>45706.0</v>
      </c>
      <c r="E5109" s="19" t="s">
        <v>262</v>
      </c>
      <c r="F5109" s="10" t="str">
        <f t="array" ref="F5109">IFERROR(XLOOKUP(E5109,Operadores!A:A,Operadores!B:B))</f>
        <v>HERMOI</v>
      </c>
      <c r="G5109" s="16" t="s">
        <v>103</v>
      </c>
      <c r="H5109" s="13">
        <v>27.09</v>
      </c>
      <c r="I5109" s="18">
        <v>480.0</v>
      </c>
      <c r="J5109" s="15">
        <f t="shared" si="5"/>
        <v>13003.2</v>
      </c>
      <c r="K5109" s="10" t="str">
        <f t="array" ref="K5109">IFERROR(XLOOKUP(G5109,'Tipo de Carga'!A:A,'Tipo de Carga'!B:B))</f>
        <v>Ticket</v>
      </c>
      <c r="L5109" s="10">
        <f t="shared" si="2"/>
        <v>8</v>
      </c>
      <c r="M5109" s="10">
        <f t="shared" si="3"/>
        <v>18</v>
      </c>
      <c r="N5109" s="10">
        <f t="shared" si="4"/>
        <v>2</v>
      </c>
      <c r="O5109" s="10" t="str">
        <f t="array" ref="O5109">IFERROR(XLOOKUP(G5109,'Tipo de Carga'!A:A,'Tipo de Carga'!C:C))</f>
        <v>Diesel</v>
      </c>
    </row>
    <row r="5110">
      <c r="A5110" s="16">
        <v>1945.0</v>
      </c>
      <c r="B5110" s="10" t="str">
        <f t="array" ref="B5110">IFERROR(XLOOKUP(A5110,'Asignacion Feb'!A:A,'Asignacion Feb'!C:C))</f>
        <v>MeLi asignado SD</v>
      </c>
      <c r="C5110" s="10" t="str">
        <f t="array" ref="C5110">IFERROR(XLOOKUP(A5110,'Asignacion Feb'!A:A,'Asignacion Feb'!B:B))</f>
        <v>EC-05</v>
      </c>
      <c r="D5110" s="28">
        <v>45706.0</v>
      </c>
      <c r="E5110" s="19" t="s">
        <v>61</v>
      </c>
      <c r="F5110" s="10" t="str">
        <f t="array" ref="F5110">IFERROR(XLOOKUP(E5110,Operadores!A:A,Operadores!B:B))</f>
        <v>MUÑCEC</v>
      </c>
      <c r="G5110" s="16" t="s">
        <v>103</v>
      </c>
      <c r="H5110" s="13">
        <v>26.99</v>
      </c>
      <c r="I5110" s="18">
        <v>289.0</v>
      </c>
      <c r="J5110" s="15">
        <f t="shared" si="5"/>
        <v>7800.11</v>
      </c>
      <c r="K5110" s="10" t="str">
        <f t="array" ref="K5110">IFERROR(XLOOKUP(G5110,'Tipo de Carga'!A:A,'Tipo de Carga'!B:B))</f>
        <v>Ticket</v>
      </c>
      <c r="L5110" s="10">
        <f t="shared" si="2"/>
        <v>8</v>
      </c>
      <c r="M5110" s="10">
        <f t="shared" si="3"/>
        <v>18</v>
      </c>
      <c r="N5110" s="10">
        <f t="shared" si="4"/>
        <v>2</v>
      </c>
      <c r="O5110" s="10" t="str">
        <f t="array" ref="O5110">IFERROR(XLOOKUP(G5110,'Tipo de Carga'!A:A,'Tipo de Carga'!C:C))</f>
        <v>Diesel</v>
      </c>
    </row>
    <row r="5111">
      <c r="A5111" s="16">
        <v>1856.0</v>
      </c>
      <c r="B5111" s="10" t="str">
        <f t="array" ref="B5111">IFERROR(XLOOKUP(A5111,'Asignacion Feb'!A:A,'Asignacion Feb'!C:C))</f>
        <v>Pipas</v>
      </c>
      <c r="C5111" s="10" t="str">
        <f t="array" ref="C5111">IFERROR(XLOOKUP(A5111,'Asignacion Feb'!A:A,'Asignacion Feb'!B:B))</f>
        <v>EC-02</v>
      </c>
      <c r="D5111" s="28">
        <v>45706.0</v>
      </c>
      <c r="E5111" s="16" t="s">
        <v>291</v>
      </c>
      <c r="F5111" s="10" t="str">
        <f t="array" ref="F5111">IFERROR(XLOOKUP(E5111,Operadores!A:A,Operadores!B:B))</f>
        <v>PACJOS</v>
      </c>
      <c r="G5111" s="16" t="s">
        <v>103</v>
      </c>
      <c r="H5111" s="13">
        <v>25.69</v>
      </c>
      <c r="I5111" s="18">
        <v>340.0</v>
      </c>
      <c r="J5111" s="15">
        <f t="shared" si="5"/>
        <v>8734.6</v>
      </c>
      <c r="K5111" s="10" t="str">
        <f t="array" ref="K5111">IFERROR(XLOOKUP(G5111,'Tipo de Carga'!A:A,'Tipo de Carga'!B:B))</f>
        <v>Ticket</v>
      </c>
      <c r="L5111" s="10">
        <f t="shared" si="2"/>
        <v>8</v>
      </c>
      <c r="M5111" s="10">
        <f t="shared" si="3"/>
        <v>18</v>
      </c>
      <c r="N5111" s="10">
        <f t="shared" si="4"/>
        <v>2</v>
      </c>
      <c r="O5111" s="10" t="str">
        <f t="array" ref="O5111">IFERROR(XLOOKUP(G5111,'Tipo de Carga'!A:A,'Tipo de Carga'!C:C))</f>
        <v>Diesel</v>
      </c>
    </row>
    <row r="5112">
      <c r="A5112" s="16">
        <v>1942.0</v>
      </c>
      <c r="B5112" s="10" t="str">
        <f t="array" ref="B5112">IFERROR(XLOOKUP(A5112,'Asignacion Feb'!A:A,'Asignacion Feb'!C:C))</f>
        <v>Available EC-01</v>
      </c>
      <c r="C5112" s="10" t="str">
        <f t="array" ref="C5112">IFERROR(XLOOKUP(A5112,'Asignacion Feb'!A:A,'Asignacion Feb'!B:B))</f>
        <v>EC-01</v>
      </c>
      <c r="D5112" s="28">
        <v>45706.0</v>
      </c>
      <c r="E5112" s="16" t="s">
        <v>311</v>
      </c>
      <c r="F5112" s="10" t="str">
        <f t="array" ref="F5112">IFERROR(XLOOKUP(E5112,Operadores!A:A,Operadores!B:B))</f>
        <v>ESGJOS</v>
      </c>
      <c r="G5112" s="16" t="s">
        <v>103</v>
      </c>
      <c r="H5112" s="13">
        <v>25.79</v>
      </c>
      <c r="I5112" s="18">
        <v>465.0</v>
      </c>
      <c r="J5112" s="15">
        <f t="shared" si="5"/>
        <v>11992.35</v>
      </c>
      <c r="K5112" s="10" t="str">
        <f t="array" ref="K5112">IFERROR(XLOOKUP(G5112,'Tipo de Carga'!A:A,'Tipo de Carga'!B:B))</f>
        <v>Ticket</v>
      </c>
      <c r="L5112" s="10">
        <f t="shared" si="2"/>
        <v>8</v>
      </c>
      <c r="M5112" s="10">
        <f t="shared" si="3"/>
        <v>18</v>
      </c>
      <c r="N5112" s="10">
        <f t="shared" si="4"/>
        <v>2</v>
      </c>
      <c r="O5112" s="10" t="str">
        <f t="array" ref="O5112">IFERROR(XLOOKUP(G5112,'Tipo de Carga'!A:A,'Tipo de Carga'!C:C))</f>
        <v>Diesel</v>
      </c>
    </row>
    <row r="5113">
      <c r="A5113" s="16">
        <v>1806.0</v>
      </c>
      <c r="B5113" s="10" t="str">
        <f t="array" ref="B5113">IFERROR(XLOOKUP(A5113,'Asignacion Feb'!A:A,'Asignacion Feb'!C:C))</f>
        <v>Sayer Full</v>
      </c>
      <c r="C5113" s="10" t="str">
        <f t="array" ref="C5113">IFERROR(XLOOKUP(A5113,'Asignacion Feb'!A:A,'Asignacion Feb'!B:B))</f>
        <v>EC-04</v>
      </c>
      <c r="D5113" s="28">
        <v>45706.0</v>
      </c>
      <c r="E5113" s="19" t="s">
        <v>257</v>
      </c>
      <c r="F5113" s="10" t="str">
        <f t="array" ref="F5113">IFERROR(XLOOKUP(E5113,Operadores!A:A,Operadores!B:B))</f>
        <v>DIAOMA</v>
      </c>
      <c r="G5113" s="16" t="s">
        <v>103</v>
      </c>
      <c r="H5113" s="13">
        <v>26.17</v>
      </c>
      <c r="I5113" s="18">
        <v>662.0</v>
      </c>
      <c r="J5113" s="15">
        <f t="shared" si="5"/>
        <v>17324.54</v>
      </c>
      <c r="K5113" s="10" t="str">
        <f t="array" ref="K5113">IFERROR(XLOOKUP(G5113,'Tipo de Carga'!A:A,'Tipo de Carga'!B:B))</f>
        <v>Ticket</v>
      </c>
      <c r="L5113" s="10">
        <f t="shared" si="2"/>
        <v>8</v>
      </c>
      <c r="M5113" s="10">
        <f t="shared" si="3"/>
        <v>18</v>
      </c>
      <c r="N5113" s="10">
        <f t="shared" si="4"/>
        <v>2</v>
      </c>
      <c r="O5113" s="10" t="str">
        <f t="array" ref="O5113">IFERROR(XLOOKUP(G5113,'Tipo de Carga'!A:A,'Tipo de Carga'!C:C))</f>
        <v>Diesel</v>
      </c>
    </row>
    <row r="5114">
      <c r="A5114" s="16">
        <v>1903.0</v>
      </c>
      <c r="B5114" s="10" t="str">
        <f t="array" ref="B5114">IFERROR(XLOOKUP(A5114,'Asignacion Feb'!A:A,'Asignacion Feb'!C:C))</f>
        <v>Sayer Vuelteros</v>
      </c>
      <c r="C5114" s="10" t="str">
        <f t="array" ref="C5114">IFERROR(XLOOKUP(A5114,'Asignacion Feb'!A:A,'Asignacion Feb'!B:B))</f>
        <v>EC-04</v>
      </c>
      <c r="D5114" s="28">
        <v>45706.0</v>
      </c>
      <c r="E5114" s="19" t="s">
        <v>273</v>
      </c>
      <c r="F5114" s="10" t="str">
        <f t="array" ref="F5114">IFERROR(XLOOKUP(E5114,Operadores!A:A,Operadores!B:B))</f>
        <v>HEREM</v>
      </c>
      <c r="G5114" s="16" t="s">
        <v>103</v>
      </c>
      <c r="H5114" s="13">
        <v>25.99</v>
      </c>
      <c r="I5114" s="18">
        <v>162.0</v>
      </c>
      <c r="J5114" s="15">
        <f t="shared" si="5"/>
        <v>4210.38</v>
      </c>
      <c r="K5114" s="10" t="str">
        <f t="array" ref="K5114">IFERROR(XLOOKUP(G5114,'Tipo de Carga'!A:A,'Tipo de Carga'!B:B))</f>
        <v>Ticket</v>
      </c>
      <c r="L5114" s="10">
        <f t="shared" si="2"/>
        <v>8</v>
      </c>
      <c r="M5114" s="10">
        <f t="shared" si="3"/>
        <v>18</v>
      </c>
      <c r="N5114" s="10">
        <f t="shared" si="4"/>
        <v>2</v>
      </c>
      <c r="O5114" s="10" t="str">
        <f t="array" ref="O5114">IFERROR(XLOOKUP(G5114,'Tipo de Carga'!A:A,'Tipo de Carga'!C:C))</f>
        <v>Diesel</v>
      </c>
    </row>
    <row r="5115">
      <c r="A5115" s="16">
        <v>1971.0</v>
      </c>
      <c r="B5115" s="10" t="str">
        <f t="array" ref="B5115">IFERROR(XLOOKUP(A5115,'Asignacion Feb'!A:A,'Asignacion Feb'!C:C))</f>
        <v>Sayer Sencillo</v>
      </c>
      <c r="C5115" s="10" t="str">
        <f t="array" ref="C5115">IFERROR(XLOOKUP(A5115,'Asignacion Feb'!A:A,'Asignacion Feb'!B:B))</f>
        <v>EC-04</v>
      </c>
      <c r="D5115" s="28">
        <v>45706.0</v>
      </c>
      <c r="E5115" s="19" t="s">
        <v>79</v>
      </c>
      <c r="F5115" s="10" t="str">
        <f t="array" ref="F5115">IFERROR(XLOOKUP(E5115,Operadores!A:A,Operadores!B:B))</f>
        <v>OLVOSX</v>
      </c>
      <c r="G5115" s="16" t="s">
        <v>103</v>
      </c>
      <c r="H5115" s="13">
        <v>25.99</v>
      </c>
      <c r="I5115" s="18">
        <v>185.0</v>
      </c>
      <c r="J5115" s="15">
        <f t="shared" si="5"/>
        <v>4808.15</v>
      </c>
      <c r="K5115" s="10" t="str">
        <f t="array" ref="K5115">IFERROR(XLOOKUP(G5115,'Tipo de Carga'!A:A,'Tipo de Carga'!B:B))</f>
        <v>Ticket</v>
      </c>
      <c r="L5115" s="10">
        <f t="shared" si="2"/>
        <v>8</v>
      </c>
      <c r="M5115" s="10">
        <f t="shared" si="3"/>
        <v>18</v>
      </c>
      <c r="N5115" s="10">
        <f t="shared" si="4"/>
        <v>2</v>
      </c>
      <c r="O5115" s="10" t="str">
        <f t="array" ref="O5115">IFERROR(XLOOKUP(G5115,'Tipo de Carga'!A:A,'Tipo de Carga'!C:C))</f>
        <v>Diesel</v>
      </c>
    </row>
    <row r="5116">
      <c r="A5116" s="16">
        <v>1755.0</v>
      </c>
      <c r="B5116" s="10" t="str">
        <f t="array" ref="B5116">IFERROR(XLOOKUP(A5116,'Asignacion Feb'!A:A,'Asignacion Feb'!C:C))</f>
        <v>Wm Sencillo</v>
      </c>
      <c r="C5116" s="10" t="str">
        <f t="array" ref="C5116">IFERROR(XLOOKUP(A5116,'Asignacion Feb'!A:A,'Asignacion Feb'!B:B))</f>
        <v>EC-08</v>
      </c>
      <c r="D5116" s="28">
        <v>45706.0</v>
      </c>
      <c r="E5116" s="19" t="s">
        <v>385</v>
      </c>
      <c r="F5116" s="10" t="str">
        <f t="array" ref="F5116">IFERROR(XLOOKUP(E5116,Operadores!A:A,Operadores!B:B))</f>
        <v>PERVIC01</v>
      </c>
      <c r="G5116" s="16" t="s">
        <v>103</v>
      </c>
      <c r="H5116" s="13">
        <v>26.45</v>
      </c>
      <c r="I5116" s="18">
        <v>549.0</v>
      </c>
      <c r="J5116" s="15">
        <f t="shared" si="5"/>
        <v>14521.05</v>
      </c>
      <c r="K5116" s="10" t="str">
        <f t="array" ref="K5116">IFERROR(XLOOKUP(G5116,'Tipo de Carga'!A:A,'Tipo de Carga'!B:B))</f>
        <v>Ticket</v>
      </c>
      <c r="L5116" s="10">
        <f t="shared" si="2"/>
        <v>8</v>
      </c>
      <c r="M5116" s="10">
        <f t="shared" si="3"/>
        <v>18</v>
      </c>
      <c r="N5116" s="10">
        <f t="shared" si="4"/>
        <v>2</v>
      </c>
      <c r="O5116" s="10" t="str">
        <f t="array" ref="O5116">IFERROR(XLOOKUP(G5116,'Tipo de Carga'!A:A,'Tipo de Carga'!C:C))</f>
        <v>Diesel</v>
      </c>
    </row>
    <row r="5117">
      <c r="A5117" s="16">
        <v>1941.0</v>
      </c>
      <c r="B5117" s="10" t="str">
        <f t="array" ref="B5117">IFERROR(XLOOKUP(A5117,'Asignacion Feb'!A:A,'Asignacion Feb'!C:C))</f>
        <v>Available EC-01</v>
      </c>
      <c r="C5117" s="10" t="str">
        <f t="array" ref="C5117">IFERROR(XLOOKUP(A5117,'Asignacion Feb'!A:A,'Asignacion Feb'!B:B))</f>
        <v>EC-01</v>
      </c>
      <c r="D5117" s="28">
        <v>45706.0</v>
      </c>
      <c r="E5117" s="19" t="s">
        <v>89</v>
      </c>
      <c r="F5117" s="10" t="str">
        <f t="array" ref="F5117">IFERROR(XLOOKUP(E5117,Operadores!A:A,Operadores!B:B))</f>
        <v>QUIULI</v>
      </c>
      <c r="G5117" s="16" t="s">
        <v>103</v>
      </c>
      <c r="H5117" s="13">
        <v>26.99</v>
      </c>
      <c r="I5117" s="18">
        <v>355.0</v>
      </c>
      <c r="J5117" s="15">
        <f t="shared" si="5"/>
        <v>9581.45</v>
      </c>
      <c r="K5117" s="10" t="str">
        <f t="array" ref="K5117">IFERROR(XLOOKUP(G5117,'Tipo de Carga'!A:A,'Tipo de Carga'!B:B))</f>
        <v>Ticket</v>
      </c>
      <c r="L5117" s="10">
        <f t="shared" si="2"/>
        <v>8</v>
      </c>
      <c r="M5117" s="10">
        <f t="shared" si="3"/>
        <v>18</v>
      </c>
      <c r="N5117" s="10">
        <f t="shared" si="4"/>
        <v>2</v>
      </c>
      <c r="O5117" s="10" t="str">
        <f t="array" ref="O5117">IFERROR(XLOOKUP(G5117,'Tipo de Carga'!A:A,'Tipo de Carga'!C:C))</f>
        <v>Diesel</v>
      </c>
    </row>
    <row r="5118">
      <c r="A5118" s="16">
        <v>1791.0</v>
      </c>
      <c r="B5118" s="10" t="str">
        <f t="array" ref="B5118">IFERROR(XLOOKUP(A5118,'Asignacion Feb'!A:A,'Asignacion Feb'!C:C))</f>
        <v>Wm Sencillo</v>
      </c>
      <c r="C5118" s="10" t="str">
        <f t="array" ref="C5118">IFERROR(XLOOKUP(A5118,'Asignacion Feb'!A:A,'Asignacion Feb'!B:B))</f>
        <v>EC-08</v>
      </c>
      <c r="D5118" s="28">
        <v>45706.0</v>
      </c>
      <c r="E5118" s="19" t="s">
        <v>426</v>
      </c>
      <c r="F5118" s="10" t="str">
        <f t="array" ref="F5118">IFERROR(XLOOKUP(E5118,Operadores!A:A,Operadores!B:B))</f>
        <v>VIDJOS</v>
      </c>
      <c r="G5118" s="16" t="s">
        <v>103</v>
      </c>
      <c r="H5118" s="13">
        <v>26.45</v>
      </c>
      <c r="I5118" s="18">
        <v>726.0</v>
      </c>
      <c r="J5118" s="15">
        <f t="shared" si="5"/>
        <v>19202.7</v>
      </c>
      <c r="K5118" s="10" t="str">
        <f t="array" ref="K5118">IFERROR(XLOOKUP(G5118,'Tipo de Carga'!A:A,'Tipo de Carga'!B:B))</f>
        <v>Ticket</v>
      </c>
      <c r="L5118" s="10">
        <f t="shared" si="2"/>
        <v>8</v>
      </c>
      <c r="M5118" s="10">
        <f t="shared" si="3"/>
        <v>18</v>
      </c>
      <c r="N5118" s="10">
        <f t="shared" si="4"/>
        <v>2</v>
      </c>
      <c r="O5118" s="10" t="str">
        <f t="array" ref="O5118">IFERROR(XLOOKUP(G5118,'Tipo de Carga'!A:A,'Tipo de Carga'!C:C))</f>
        <v>Diesel</v>
      </c>
    </row>
    <row r="5119">
      <c r="A5119" s="16">
        <v>2022.0</v>
      </c>
      <c r="B5119" s="10" t="str">
        <f t="array" ref="B5119">IFERROR(XLOOKUP(A5119,'Asignacion Feb'!A:A,'Asignacion Feb'!C:C))</f>
        <v>MeLi Dedicado TD</v>
      </c>
      <c r="C5119" s="10" t="str">
        <f t="array" ref="C5119">IFERROR(XLOOKUP(A5119,'Asignacion Feb'!A:A,'Asignacion Feb'!B:B))</f>
        <v>EC-05</v>
      </c>
      <c r="D5119" s="28">
        <v>45706.0</v>
      </c>
      <c r="E5119" s="19" t="s">
        <v>183</v>
      </c>
      <c r="F5119" s="10" t="str">
        <f t="array" ref="F5119">IFERROR(XLOOKUP(E5119,Operadores!A:A,Operadores!B:B))</f>
        <v>DELBL</v>
      </c>
      <c r="G5119" s="16" t="s">
        <v>103</v>
      </c>
      <c r="H5119" s="13">
        <v>26.95</v>
      </c>
      <c r="I5119" s="18">
        <v>445.0</v>
      </c>
      <c r="J5119" s="15">
        <f t="shared" si="5"/>
        <v>11992.75</v>
      </c>
      <c r="K5119" s="10" t="str">
        <f t="array" ref="K5119">IFERROR(XLOOKUP(G5119,'Tipo de Carga'!A:A,'Tipo de Carga'!B:B))</f>
        <v>Ticket</v>
      </c>
      <c r="L5119" s="10">
        <f t="shared" si="2"/>
        <v>8</v>
      </c>
      <c r="M5119" s="10">
        <f t="shared" si="3"/>
        <v>18</v>
      </c>
      <c r="N5119" s="10">
        <f t="shared" si="4"/>
        <v>2</v>
      </c>
      <c r="O5119" s="10" t="str">
        <f t="array" ref="O5119">IFERROR(XLOOKUP(G5119,'Tipo de Carga'!A:A,'Tipo de Carga'!C:C))</f>
        <v>Diesel</v>
      </c>
    </row>
    <row r="5120">
      <c r="A5120" s="16">
        <v>1877.0</v>
      </c>
      <c r="B5120" s="10" t="str">
        <f t="array" ref="B5120">IFERROR(XLOOKUP(A5120,'Asignacion Feb'!A:A,'Asignacion Feb'!C:C))</f>
        <v>Circuitos</v>
      </c>
      <c r="C5120" s="10" t="str">
        <f t="array" ref="C5120">IFERROR(XLOOKUP(A5120,'Asignacion Feb'!A:A,'Asignacion Feb'!B:B))</f>
        <v>EC-03</v>
      </c>
      <c r="D5120" s="28">
        <v>45707.0</v>
      </c>
      <c r="E5120" s="16" t="s">
        <v>211</v>
      </c>
      <c r="F5120" s="10" t="str">
        <f t="array" ref="F5120">IFERROR(XLOOKUP(E5120,Operadores!A:A,Operadores!B:B))</f>
        <v>GRERI</v>
      </c>
      <c r="G5120" s="16" t="s">
        <v>17</v>
      </c>
      <c r="H5120" s="13">
        <v>19.79799</v>
      </c>
      <c r="I5120" s="18">
        <v>230.0</v>
      </c>
      <c r="J5120" s="15">
        <f t="shared" si="5"/>
        <v>4553.5377</v>
      </c>
      <c r="K5120" s="10" t="str">
        <f t="array" ref="K5120">IFERROR(XLOOKUP(G5120,'Tipo de Carga'!A:A,'Tipo de Carga'!B:B))</f>
        <v>Autoabasto</v>
      </c>
      <c r="L5120" s="10">
        <f t="shared" si="2"/>
        <v>8</v>
      </c>
      <c r="M5120" s="10">
        <f t="shared" si="3"/>
        <v>19</v>
      </c>
      <c r="N5120" s="10">
        <f t="shared" si="4"/>
        <v>2</v>
      </c>
      <c r="O5120" s="10" t="str">
        <f t="array" ref="O5120">IFERROR(XLOOKUP(G5120,'Tipo de Carga'!A:A,'Tipo de Carga'!C:C))</f>
        <v>Diesel</v>
      </c>
    </row>
    <row r="5121">
      <c r="A5121" s="16">
        <v>1898.0</v>
      </c>
      <c r="B5121" s="10" t="str">
        <f t="array" ref="B5121">IFERROR(XLOOKUP(A5121,'Asignacion Feb'!A:A,'Asignacion Feb'!C:C))</f>
        <v>Full Liver</v>
      </c>
      <c r="C5121" s="10" t="str">
        <f t="array" ref="C5121">IFERROR(XLOOKUP(A5121,'Asignacion Feb'!A:A,'Asignacion Feb'!B:B))</f>
        <v>EC-01</v>
      </c>
      <c r="D5121" s="28">
        <v>45707.0</v>
      </c>
      <c r="E5121" s="16" t="s">
        <v>182</v>
      </c>
      <c r="F5121" s="10" t="str">
        <f t="array" ref="F5121">IFERROR(XLOOKUP(E5121,Operadores!A:A,Operadores!B:B))</f>
        <v>CASMA</v>
      </c>
      <c r="G5121" s="16" t="s">
        <v>17</v>
      </c>
      <c r="H5121" s="13">
        <v>19.79799</v>
      </c>
      <c r="I5121" s="18">
        <v>864.0</v>
      </c>
      <c r="J5121" s="15">
        <f t="shared" si="5"/>
        <v>17105.46336</v>
      </c>
      <c r="K5121" s="10" t="str">
        <f t="array" ref="K5121">IFERROR(XLOOKUP(G5121,'Tipo de Carga'!A:A,'Tipo de Carga'!B:B))</f>
        <v>Autoabasto</v>
      </c>
      <c r="L5121" s="10">
        <f t="shared" si="2"/>
        <v>8</v>
      </c>
      <c r="M5121" s="10">
        <f t="shared" si="3"/>
        <v>19</v>
      </c>
      <c r="N5121" s="10">
        <f t="shared" si="4"/>
        <v>2</v>
      </c>
      <c r="O5121" s="10" t="str">
        <f t="array" ref="O5121">IFERROR(XLOOKUP(G5121,'Tipo de Carga'!A:A,'Tipo de Carga'!C:C))</f>
        <v>Diesel</v>
      </c>
    </row>
    <row r="5122">
      <c r="A5122" s="16">
        <v>1881.0</v>
      </c>
      <c r="B5122" s="10" t="str">
        <f t="array" ref="B5122">IFERROR(XLOOKUP(A5122,'Asignacion Feb'!A:A,'Asignacion Feb'!C:C))</f>
        <v>Circuitos</v>
      </c>
      <c r="C5122" s="10" t="str">
        <f t="array" ref="C5122">IFERROR(XLOOKUP(A5122,'Asignacion Feb'!A:A,'Asignacion Feb'!B:B))</f>
        <v>EC-03</v>
      </c>
      <c r="D5122" s="28">
        <v>45707.0</v>
      </c>
      <c r="E5122" s="16" t="s">
        <v>156</v>
      </c>
      <c r="F5122" s="10" t="str">
        <f t="array" ref="F5122">IFERROR(XLOOKUP(E5122,Operadores!A:A,Operadores!B:B))</f>
        <v>CERJER</v>
      </c>
      <c r="G5122" s="16" t="s">
        <v>17</v>
      </c>
      <c r="H5122" s="13">
        <v>19.79799</v>
      </c>
      <c r="I5122" s="18">
        <v>400.0</v>
      </c>
      <c r="J5122" s="15">
        <f t="shared" si="5"/>
        <v>7919.196</v>
      </c>
      <c r="K5122" s="10" t="str">
        <f t="array" ref="K5122">IFERROR(XLOOKUP(G5122,'Tipo de Carga'!A:A,'Tipo de Carga'!B:B))</f>
        <v>Autoabasto</v>
      </c>
      <c r="L5122" s="10">
        <f t="shared" si="2"/>
        <v>8</v>
      </c>
      <c r="M5122" s="10">
        <f t="shared" si="3"/>
        <v>19</v>
      </c>
      <c r="N5122" s="10">
        <f t="shared" si="4"/>
        <v>2</v>
      </c>
      <c r="O5122" s="10" t="str">
        <f t="array" ref="O5122">IFERROR(XLOOKUP(G5122,'Tipo de Carga'!A:A,'Tipo de Carga'!C:C))</f>
        <v>Diesel</v>
      </c>
    </row>
    <row r="5123">
      <c r="A5123" s="16">
        <v>1902.0</v>
      </c>
      <c r="B5123" s="10" t="str">
        <f t="array" ref="B5123">IFERROR(XLOOKUP(A5123,'Asignacion Feb'!A:A,'Asignacion Feb'!C:C))</f>
        <v>Pipas</v>
      </c>
      <c r="C5123" s="10" t="str">
        <f t="array" ref="C5123">IFERROR(XLOOKUP(A5123,'Asignacion Feb'!A:A,'Asignacion Feb'!B:B))</f>
        <v>EC-02</v>
      </c>
      <c r="D5123" s="28">
        <v>45707.0</v>
      </c>
      <c r="E5123" s="16" t="s">
        <v>319</v>
      </c>
      <c r="F5123" s="10" t="str">
        <f t="array" ref="F5123">IFERROR(XLOOKUP(E5123,Operadores!A:A,Operadores!B:B))</f>
        <v>GONAA</v>
      </c>
      <c r="G5123" s="16" t="s">
        <v>17</v>
      </c>
      <c r="H5123" s="13">
        <v>19.79799</v>
      </c>
      <c r="I5123" s="18">
        <v>365.0</v>
      </c>
      <c r="J5123" s="15">
        <f t="shared" si="5"/>
        <v>7226.26635</v>
      </c>
      <c r="K5123" s="10" t="str">
        <f t="array" ref="K5123">IFERROR(XLOOKUP(G5123,'Tipo de Carga'!A:A,'Tipo de Carga'!B:B))</f>
        <v>Autoabasto</v>
      </c>
      <c r="L5123" s="10">
        <f t="shared" si="2"/>
        <v>8</v>
      </c>
      <c r="M5123" s="10">
        <f t="shared" si="3"/>
        <v>19</v>
      </c>
      <c r="N5123" s="10">
        <f t="shared" si="4"/>
        <v>2</v>
      </c>
      <c r="O5123" s="10" t="str">
        <f t="array" ref="O5123">IFERROR(XLOOKUP(G5123,'Tipo de Carga'!A:A,'Tipo de Carga'!C:C))</f>
        <v>Diesel</v>
      </c>
    </row>
    <row r="5124">
      <c r="A5124" s="16">
        <v>1983.0</v>
      </c>
      <c r="B5124" s="10" t="str">
        <f t="array" ref="B5124">IFERROR(XLOOKUP(A5124,'Asignacion Feb'!A:A,'Asignacion Feb'!C:C))</f>
        <v>MeLi asignado SD</v>
      </c>
      <c r="C5124" s="10" t="str">
        <f t="array" ref="C5124">IFERROR(XLOOKUP(A5124,'Asignacion Feb'!A:A,'Asignacion Feb'!B:B))</f>
        <v>EC-05</v>
      </c>
      <c r="D5124" s="28">
        <v>45707.0</v>
      </c>
      <c r="E5124" s="16" t="s">
        <v>199</v>
      </c>
      <c r="F5124" s="10" t="str">
        <f t="array" ref="F5124">IFERROR(XLOOKUP(E5124,Operadores!A:A,Operadores!B:B))</f>
        <v>SANART</v>
      </c>
      <c r="G5124" s="16" t="s">
        <v>17</v>
      </c>
      <c r="H5124" s="13">
        <v>19.79799</v>
      </c>
      <c r="I5124" s="18">
        <v>348.0</v>
      </c>
      <c r="J5124" s="15">
        <f t="shared" si="5"/>
        <v>6889.70052</v>
      </c>
      <c r="K5124" s="10" t="str">
        <f t="array" ref="K5124">IFERROR(XLOOKUP(G5124,'Tipo de Carga'!A:A,'Tipo de Carga'!B:B))</f>
        <v>Autoabasto</v>
      </c>
      <c r="L5124" s="10">
        <f t="shared" si="2"/>
        <v>8</v>
      </c>
      <c r="M5124" s="10">
        <f t="shared" si="3"/>
        <v>19</v>
      </c>
      <c r="N5124" s="10">
        <f t="shared" si="4"/>
        <v>2</v>
      </c>
      <c r="O5124" s="10" t="str">
        <f t="array" ref="O5124">IFERROR(XLOOKUP(G5124,'Tipo de Carga'!A:A,'Tipo de Carga'!C:C))</f>
        <v>Diesel</v>
      </c>
    </row>
    <row r="5125">
      <c r="A5125" s="16">
        <v>1765.0</v>
      </c>
      <c r="B5125" s="10" t="str">
        <f t="array" ref="B5125">IFERROR(XLOOKUP(A5125,'Asignacion Feb'!A:A,'Asignacion Feb'!C:C))</f>
        <v>Hisense</v>
      </c>
      <c r="C5125" s="10" t="str">
        <f t="array" ref="C5125">IFERROR(XLOOKUP(A5125,'Asignacion Feb'!A:A,'Asignacion Feb'!B:B))</f>
        <v>EC-02</v>
      </c>
      <c r="D5125" s="28">
        <v>45707.0</v>
      </c>
      <c r="E5125" s="16" t="s">
        <v>51</v>
      </c>
      <c r="F5125" s="10" t="str">
        <f t="array" ref="F5125">IFERROR(XLOOKUP(E5125,Operadores!A:A,Operadores!B:B))</f>
        <v>TABYAI</v>
      </c>
      <c r="G5125" s="16" t="s">
        <v>17</v>
      </c>
      <c r="H5125" s="13">
        <v>19.79799</v>
      </c>
      <c r="I5125" s="18">
        <v>101.0</v>
      </c>
      <c r="J5125" s="15">
        <f t="shared" si="5"/>
        <v>1999.59699</v>
      </c>
      <c r="K5125" s="10" t="str">
        <f t="array" ref="K5125">IFERROR(XLOOKUP(G5125,'Tipo de Carga'!A:A,'Tipo de Carga'!B:B))</f>
        <v>Autoabasto</v>
      </c>
      <c r="L5125" s="10">
        <f t="shared" si="2"/>
        <v>8</v>
      </c>
      <c r="M5125" s="10">
        <f t="shared" si="3"/>
        <v>19</v>
      </c>
      <c r="N5125" s="10">
        <f t="shared" si="4"/>
        <v>2</v>
      </c>
      <c r="O5125" s="10" t="str">
        <f t="array" ref="O5125">IFERROR(XLOOKUP(G5125,'Tipo de Carga'!A:A,'Tipo de Carga'!C:C))</f>
        <v>Diesel</v>
      </c>
    </row>
    <row r="5126">
      <c r="A5126" s="16">
        <v>1944.0</v>
      </c>
      <c r="B5126" s="10" t="str">
        <f t="array" ref="B5126">IFERROR(XLOOKUP(A5126,'Asignacion Feb'!A:A,'Asignacion Feb'!C:C))</f>
        <v>MeLi asignado SD</v>
      </c>
      <c r="C5126" s="10" t="str">
        <f t="array" ref="C5126">IFERROR(XLOOKUP(A5126,'Asignacion Feb'!A:A,'Asignacion Feb'!B:B))</f>
        <v>EC-05</v>
      </c>
      <c r="D5126" s="28">
        <v>45707.0</v>
      </c>
      <c r="E5126" s="16" t="s">
        <v>134</v>
      </c>
      <c r="F5126" s="10" t="str">
        <f t="array" ref="F5126">IFERROR(XLOOKUP(E5126,Operadores!A:A,Operadores!B:B))</f>
        <v>IBAJOS</v>
      </c>
      <c r="G5126" s="16" t="s">
        <v>17</v>
      </c>
      <c r="H5126" s="13">
        <v>19.79799</v>
      </c>
      <c r="I5126" s="18">
        <v>225.0</v>
      </c>
      <c r="J5126" s="15">
        <f t="shared" si="5"/>
        <v>4454.54775</v>
      </c>
      <c r="K5126" s="10" t="str">
        <f t="array" ref="K5126">IFERROR(XLOOKUP(G5126,'Tipo de Carga'!A:A,'Tipo de Carga'!B:B))</f>
        <v>Autoabasto</v>
      </c>
      <c r="L5126" s="10">
        <f t="shared" si="2"/>
        <v>8</v>
      </c>
      <c r="M5126" s="10">
        <f t="shared" si="3"/>
        <v>19</v>
      </c>
      <c r="N5126" s="10">
        <f t="shared" si="4"/>
        <v>2</v>
      </c>
      <c r="O5126" s="10" t="str">
        <f t="array" ref="O5126">IFERROR(XLOOKUP(G5126,'Tipo de Carga'!A:A,'Tipo de Carga'!C:C))</f>
        <v>Diesel</v>
      </c>
    </row>
    <row r="5127">
      <c r="A5127" s="16">
        <v>1780.0</v>
      </c>
      <c r="B5127" s="10" t="str">
        <f t="array" ref="B5127">IFERROR(XLOOKUP(A5127,'Asignacion Feb'!A:A,'Asignacion Feb'!C:C))</f>
        <v>Pilgrims Tepo</v>
      </c>
      <c r="C5127" s="10" t="str">
        <f t="array" ref="C5127">IFERROR(XLOOKUP(A5127,'Asignacion Feb'!A:A,'Asignacion Feb'!B:B))</f>
        <v>EC-02</v>
      </c>
      <c r="D5127" s="28">
        <v>45707.0</v>
      </c>
      <c r="E5127" s="16" t="s">
        <v>292</v>
      </c>
      <c r="F5127" s="10" t="str">
        <f t="array" ref="F5127">IFERROR(XLOOKUP(E5127,Operadores!A:A,Operadores!B:B))</f>
        <v>JIMJOR</v>
      </c>
      <c r="G5127" s="16" t="s">
        <v>17</v>
      </c>
      <c r="H5127" s="13">
        <v>19.79799</v>
      </c>
      <c r="I5127" s="18">
        <v>234.0</v>
      </c>
      <c r="J5127" s="15">
        <f t="shared" si="5"/>
        <v>4632.72966</v>
      </c>
      <c r="K5127" s="10" t="str">
        <f t="array" ref="K5127">IFERROR(XLOOKUP(G5127,'Tipo de Carga'!A:A,'Tipo de Carga'!B:B))</f>
        <v>Autoabasto</v>
      </c>
      <c r="L5127" s="10">
        <f t="shared" si="2"/>
        <v>8</v>
      </c>
      <c r="M5127" s="10">
        <f t="shared" si="3"/>
        <v>19</v>
      </c>
      <c r="N5127" s="10">
        <f t="shared" si="4"/>
        <v>2</v>
      </c>
      <c r="O5127" s="10" t="str">
        <f t="array" ref="O5127">IFERROR(XLOOKUP(G5127,'Tipo de Carga'!A:A,'Tipo de Carga'!C:C))</f>
        <v>Diesel</v>
      </c>
    </row>
    <row r="5128">
      <c r="A5128" s="16">
        <v>1985.0</v>
      </c>
      <c r="B5128" s="10" t="str">
        <f t="array" ref="B5128">IFERROR(XLOOKUP(A5128,'Asignacion Feb'!A:A,'Asignacion Feb'!C:C))</f>
        <v>MeLi Dedicado TD</v>
      </c>
      <c r="C5128" s="10" t="str">
        <f t="array" ref="C5128">IFERROR(XLOOKUP(A5128,'Asignacion Feb'!A:A,'Asignacion Feb'!B:B))</f>
        <v>EC-05</v>
      </c>
      <c r="D5128" s="28">
        <v>45707.0</v>
      </c>
      <c r="E5128" s="19" t="s">
        <v>266</v>
      </c>
      <c r="F5128" s="10" t="str">
        <f t="array" ref="F5128">IFERROR(XLOOKUP(E5128,Operadores!A:A,Operadores!B:B))</f>
        <v>TORAN</v>
      </c>
      <c r="G5128" s="16" t="s">
        <v>17</v>
      </c>
      <c r="H5128" s="13">
        <v>19.79799</v>
      </c>
      <c r="I5128" s="18">
        <v>322.0</v>
      </c>
      <c r="J5128" s="15">
        <f t="shared" si="5"/>
        <v>6374.95278</v>
      </c>
      <c r="K5128" s="10" t="str">
        <f t="array" ref="K5128">IFERROR(XLOOKUP(G5128,'Tipo de Carga'!A:A,'Tipo de Carga'!B:B))</f>
        <v>Autoabasto</v>
      </c>
      <c r="L5128" s="10">
        <f t="shared" si="2"/>
        <v>8</v>
      </c>
      <c r="M5128" s="10">
        <f t="shared" si="3"/>
        <v>19</v>
      </c>
      <c r="N5128" s="10">
        <f t="shared" si="4"/>
        <v>2</v>
      </c>
      <c r="O5128" s="10" t="str">
        <f t="array" ref="O5128">IFERROR(XLOOKUP(G5128,'Tipo de Carga'!A:A,'Tipo de Carga'!C:C))</f>
        <v>Diesel</v>
      </c>
    </row>
    <row r="5129">
      <c r="A5129" s="16">
        <v>1767.0</v>
      </c>
      <c r="B5129" s="10" t="str">
        <f t="array" ref="B5129">IFERROR(XLOOKUP(A5129,'Asignacion Feb'!A:A,'Asignacion Feb'!C:C))</f>
        <v>Pilgrims Tepo</v>
      </c>
      <c r="C5129" s="10" t="str">
        <f t="array" ref="C5129">IFERROR(XLOOKUP(A5129,'Asignacion Feb'!A:A,'Asignacion Feb'!B:B))</f>
        <v>EC-02</v>
      </c>
      <c r="D5129" s="28">
        <v>45707.0</v>
      </c>
      <c r="E5129" s="16" t="s">
        <v>369</v>
      </c>
      <c r="F5129" s="10" t="str">
        <f t="array" ref="F5129">IFERROR(XLOOKUP(E5129,Operadores!A:A,Operadores!B:B))</f>
        <v>HERJUA01</v>
      </c>
      <c r="G5129" s="16" t="s">
        <v>17</v>
      </c>
      <c r="H5129" s="13">
        <v>19.79799</v>
      </c>
      <c r="I5129" s="18">
        <v>185.0</v>
      </c>
      <c r="J5129" s="15">
        <f t="shared" si="5"/>
        <v>3662.62815</v>
      </c>
      <c r="K5129" s="10" t="str">
        <f t="array" ref="K5129">IFERROR(XLOOKUP(G5129,'Tipo de Carga'!A:A,'Tipo de Carga'!B:B))</f>
        <v>Autoabasto</v>
      </c>
      <c r="L5129" s="10">
        <f t="shared" si="2"/>
        <v>8</v>
      </c>
      <c r="M5129" s="10">
        <f t="shared" si="3"/>
        <v>19</v>
      </c>
      <c r="N5129" s="10">
        <f t="shared" si="4"/>
        <v>2</v>
      </c>
      <c r="O5129" s="10" t="str">
        <f t="array" ref="O5129">IFERROR(XLOOKUP(G5129,'Tipo de Carga'!A:A,'Tipo de Carga'!C:C))</f>
        <v>Diesel</v>
      </c>
    </row>
    <row r="5130">
      <c r="A5130" s="16">
        <v>1976.0</v>
      </c>
      <c r="B5130" s="10" t="str">
        <f t="array" ref="B5130">IFERROR(XLOOKUP(A5130,'Asignacion Feb'!A:A,'Asignacion Feb'!C:C))</f>
        <v>MeLi asignado SD</v>
      </c>
      <c r="C5130" s="10" t="str">
        <f t="array" ref="C5130">IFERROR(XLOOKUP(A5130,'Asignacion Feb'!A:A,'Asignacion Feb'!B:B))</f>
        <v>EC-05</v>
      </c>
      <c r="D5130" s="28">
        <v>45707.0</v>
      </c>
      <c r="E5130" s="16" t="s">
        <v>300</v>
      </c>
      <c r="F5130" s="10" t="str">
        <f t="array" ref="F5130">IFERROR(XLOOKUP(E5130,Operadores!A:A,Operadores!B:B))</f>
        <v>BAUGEO</v>
      </c>
      <c r="G5130" s="16" t="s">
        <v>17</v>
      </c>
      <c r="H5130" s="13">
        <v>19.79799</v>
      </c>
      <c r="I5130" s="18">
        <v>541.0</v>
      </c>
      <c r="J5130" s="15">
        <f t="shared" si="5"/>
        <v>10710.71259</v>
      </c>
      <c r="K5130" s="10" t="str">
        <f t="array" ref="K5130">IFERROR(XLOOKUP(G5130,'Tipo de Carga'!A:A,'Tipo de Carga'!B:B))</f>
        <v>Autoabasto</v>
      </c>
      <c r="L5130" s="10">
        <f t="shared" si="2"/>
        <v>8</v>
      </c>
      <c r="M5130" s="10">
        <f t="shared" si="3"/>
        <v>19</v>
      </c>
      <c r="N5130" s="10">
        <f t="shared" si="4"/>
        <v>2</v>
      </c>
      <c r="O5130" s="10" t="str">
        <f t="array" ref="O5130">IFERROR(XLOOKUP(G5130,'Tipo de Carga'!A:A,'Tipo de Carga'!C:C))</f>
        <v>Diesel</v>
      </c>
    </row>
    <row r="5131">
      <c r="A5131" s="16">
        <v>2016.0</v>
      </c>
      <c r="B5131" s="10" t="str">
        <f t="array" ref="B5131">IFERROR(XLOOKUP(A5131,'Asignacion Feb'!A:A,'Asignacion Feb'!C:C))</f>
        <v>MeLi asignado SD</v>
      </c>
      <c r="C5131" s="10" t="str">
        <f t="array" ref="C5131">IFERROR(XLOOKUP(A5131,'Asignacion Feb'!A:A,'Asignacion Feb'!B:B))</f>
        <v>EC-05</v>
      </c>
      <c r="D5131" s="28">
        <v>45707.0</v>
      </c>
      <c r="E5131" s="16" t="s">
        <v>419</v>
      </c>
      <c r="F5131" s="10" t="str">
        <f t="array" ref="F5131">IFERROR(XLOOKUP(E5131,Operadores!A:A,Operadores!B:B))</f>
        <v>SILAL</v>
      </c>
      <c r="G5131" s="16" t="s">
        <v>17</v>
      </c>
      <c r="H5131" s="13">
        <v>19.79799</v>
      </c>
      <c r="I5131" s="18">
        <v>232.0</v>
      </c>
      <c r="J5131" s="15">
        <f t="shared" si="5"/>
        <v>4593.13368</v>
      </c>
      <c r="K5131" s="10" t="str">
        <f t="array" ref="K5131">IFERROR(XLOOKUP(G5131,'Tipo de Carga'!A:A,'Tipo de Carga'!B:B))</f>
        <v>Autoabasto</v>
      </c>
      <c r="L5131" s="10">
        <f t="shared" si="2"/>
        <v>8</v>
      </c>
      <c r="M5131" s="10">
        <f t="shared" si="3"/>
        <v>19</v>
      </c>
      <c r="N5131" s="10">
        <f t="shared" si="4"/>
        <v>2</v>
      </c>
      <c r="O5131" s="10" t="str">
        <f t="array" ref="O5131">IFERROR(XLOOKUP(G5131,'Tipo de Carga'!A:A,'Tipo de Carga'!C:C))</f>
        <v>Diesel</v>
      </c>
    </row>
    <row r="5132">
      <c r="A5132" s="16">
        <v>1683.0</v>
      </c>
      <c r="B5132" s="10" t="str">
        <f t="array" ref="B5132">IFERROR(XLOOKUP(A5132,'Asignacion Feb'!A:A,'Asignacion Feb'!C:C))</f>
        <v>Pilgrims Tepo</v>
      </c>
      <c r="C5132" s="10" t="str">
        <f t="array" ref="C5132">IFERROR(XLOOKUP(A5132,'Asignacion Feb'!A:A,'Asignacion Feb'!B:B))</f>
        <v>EC-02</v>
      </c>
      <c r="D5132" s="28">
        <v>45707.0</v>
      </c>
      <c r="E5132" s="16" t="s">
        <v>265</v>
      </c>
      <c r="F5132" s="10" t="str">
        <f t="array" ref="F5132">IFERROR(XLOOKUP(E5132,Operadores!A:A,Operadores!B:B))</f>
        <v>LEOJOS</v>
      </c>
      <c r="G5132" s="16" t="s">
        <v>17</v>
      </c>
      <c r="H5132" s="13">
        <v>19.79799</v>
      </c>
      <c r="I5132" s="18">
        <v>246.0</v>
      </c>
      <c r="J5132" s="15">
        <f t="shared" si="5"/>
        <v>4870.30554</v>
      </c>
      <c r="K5132" s="10" t="str">
        <f t="array" ref="K5132">IFERROR(XLOOKUP(G5132,'Tipo de Carga'!A:A,'Tipo de Carga'!B:B))</f>
        <v>Autoabasto</v>
      </c>
      <c r="L5132" s="10">
        <f t="shared" si="2"/>
        <v>8</v>
      </c>
      <c r="M5132" s="10">
        <f t="shared" si="3"/>
        <v>19</v>
      </c>
      <c r="N5132" s="10">
        <f t="shared" si="4"/>
        <v>2</v>
      </c>
      <c r="O5132" s="10" t="str">
        <f t="array" ref="O5132">IFERROR(XLOOKUP(G5132,'Tipo de Carga'!A:A,'Tipo de Carga'!C:C))</f>
        <v>Diesel</v>
      </c>
    </row>
    <row r="5133">
      <c r="A5133" s="16">
        <v>1757.0</v>
      </c>
      <c r="B5133" s="10" t="str">
        <f t="array" ref="B5133">IFERROR(XLOOKUP(A5133,'Asignacion Feb'!A:A,'Asignacion Feb'!C:C))</f>
        <v>Pilgrims Tepo</v>
      </c>
      <c r="C5133" s="10" t="str">
        <f t="array" ref="C5133">IFERROR(XLOOKUP(A5133,'Asignacion Feb'!A:A,'Asignacion Feb'!B:B))</f>
        <v>EC-02</v>
      </c>
      <c r="D5133" s="28">
        <v>45707.0</v>
      </c>
      <c r="E5133" s="16" t="s">
        <v>267</v>
      </c>
      <c r="F5133" s="10" t="str">
        <f t="array" ref="F5133">IFERROR(XLOOKUP(E5133,Operadores!A:A,Operadores!B:B))</f>
        <v>RAMJOS</v>
      </c>
      <c r="G5133" s="16" t="s">
        <v>17</v>
      </c>
      <c r="H5133" s="13">
        <v>19.79799</v>
      </c>
      <c r="I5133" s="18">
        <v>253.0</v>
      </c>
      <c r="J5133" s="15">
        <f t="shared" si="5"/>
        <v>5008.89147</v>
      </c>
      <c r="K5133" s="10" t="str">
        <f t="array" ref="K5133">IFERROR(XLOOKUP(G5133,'Tipo de Carga'!A:A,'Tipo de Carga'!B:B))</f>
        <v>Autoabasto</v>
      </c>
      <c r="L5133" s="10">
        <f t="shared" si="2"/>
        <v>8</v>
      </c>
      <c r="M5133" s="10">
        <f t="shared" si="3"/>
        <v>19</v>
      </c>
      <c r="N5133" s="10">
        <f t="shared" si="4"/>
        <v>2</v>
      </c>
      <c r="O5133" s="10" t="str">
        <f t="array" ref="O5133">IFERROR(XLOOKUP(G5133,'Tipo de Carga'!A:A,'Tipo de Carga'!C:C))</f>
        <v>Diesel</v>
      </c>
    </row>
    <row r="5134">
      <c r="A5134" s="16">
        <v>2072.0</v>
      </c>
      <c r="B5134" s="10" t="str">
        <f t="array" ref="B5134">IFERROR(XLOOKUP(A5134,'Asignacion Feb'!A:A,'Asignacion Feb'!C:C))</f>
        <v>Peñafiel Tecamac</v>
      </c>
      <c r="C5134" s="10" t="str">
        <f t="array" ref="C5134">IFERROR(XLOOKUP(A5134,'Asignacion Feb'!A:A,'Asignacion Feb'!B:B))</f>
        <v>EC-02</v>
      </c>
      <c r="D5134" s="28">
        <v>45707.0</v>
      </c>
      <c r="E5134" s="16" t="s">
        <v>293</v>
      </c>
      <c r="F5134" s="10" t="str">
        <f t="array" ref="F5134">IFERROR(XLOOKUP(E5134,Operadores!A:A,Operadores!B:B))</f>
        <v>RODRO01</v>
      </c>
      <c r="G5134" s="16" t="s">
        <v>17</v>
      </c>
      <c r="H5134" s="13">
        <v>19.79799</v>
      </c>
      <c r="I5134" s="18">
        <v>385.0</v>
      </c>
      <c r="J5134" s="15">
        <f t="shared" si="5"/>
        <v>7622.22615</v>
      </c>
      <c r="K5134" s="10" t="str">
        <f t="array" ref="K5134">IFERROR(XLOOKUP(G5134,'Tipo de Carga'!A:A,'Tipo de Carga'!B:B))</f>
        <v>Autoabasto</v>
      </c>
      <c r="L5134" s="10">
        <f t="shared" si="2"/>
        <v>8</v>
      </c>
      <c r="M5134" s="10">
        <f t="shared" si="3"/>
        <v>19</v>
      </c>
      <c r="N5134" s="10">
        <f t="shared" si="4"/>
        <v>2</v>
      </c>
      <c r="O5134" s="10" t="str">
        <f t="array" ref="O5134">IFERROR(XLOOKUP(G5134,'Tipo de Carga'!A:A,'Tipo de Carga'!C:C))</f>
        <v>Diesel</v>
      </c>
    </row>
    <row r="5135">
      <c r="A5135" s="16">
        <v>1735.0</v>
      </c>
      <c r="B5135" s="10" t="str">
        <f t="array" ref="B5135">IFERROR(XLOOKUP(A5135,'Asignacion Feb'!A:A,'Asignacion Feb'!C:C))</f>
        <v>Pilgrims Tepo</v>
      </c>
      <c r="C5135" s="10" t="str">
        <f t="array" ref="C5135">IFERROR(XLOOKUP(A5135,'Asignacion Feb'!A:A,'Asignacion Feb'!B:B))</f>
        <v>EC-02</v>
      </c>
      <c r="D5135" s="28">
        <v>45707.0</v>
      </c>
      <c r="E5135" s="16" t="s">
        <v>135</v>
      </c>
      <c r="F5135" s="10" t="str">
        <f t="array" ref="F5135">IFERROR(XLOOKUP(E5135,Operadores!A:A,Operadores!B:B))</f>
        <v>GALISM</v>
      </c>
      <c r="G5135" s="16" t="s">
        <v>17</v>
      </c>
      <c r="H5135" s="13">
        <v>19.79799</v>
      </c>
      <c r="I5135" s="18">
        <v>76.0</v>
      </c>
      <c r="J5135" s="15">
        <f t="shared" si="5"/>
        <v>1504.64724</v>
      </c>
      <c r="K5135" s="10" t="str">
        <f t="array" ref="K5135">IFERROR(XLOOKUP(G5135,'Tipo de Carga'!A:A,'Tipo de Carga'!B:B))</f>
        <v>Autoabasto</v>
      </c>
      <c r="L5135" s="10">
        <f t="shared" si="2"/>
        <v>8</v>
      </c>
      <c r="M5135" s="10">
        <f t="shared" si="3"/>
        <v>19</v>
      </c>
      <c r="N5135" s="10">
        <f t="shared" si="4"/>
        <v>2</v>
      </c>
      <c r="O5135" s="10" t="str">
        <f t="array" ref="O5135">IFERROR(XLOOKUP(G5135,'Tipo de Carga'!A:A,'Tipo de Carga'!C:C))</f>
        <v>Diesel</v>
      </c>
    </row>
    <row r="5136">
      <c r="A5136" s="16">
        <v>2008.0</v>
      </c>
      <c r="B5136" s="10" t="str">
        <f t="array" ref="B5136">IFERROR(XLOOKUP(A5136,'Asignacion Feb'!A:A,'Asignacion Feb'!C:C))</f>
        <v>MeLi Dedicado Merida</v>
      </c>
      <c r="C5136" s="10" t="str">
        <f t="array" ref="C5136">IFERROR(XLOOKUP(A5136,'Asignacion Feb'!A:A,'Asignacion Feb'!B:B))</f>
        <v>EC-05</v>
      </c>
      <c r="D5136" s="28">
        <v>45707.0</v>
      </c>
      <c r="E5136" s="16" t="s">
        <v>394</v>
      </c>
      <c r="F5136" s="10" t="str">
        <f t="array" ref="F5136">IFERROR(XLOOKUP(E5136,Operadores!A:A,Operadores!B:B))</f>
        <v>CADCAR</v>
      </c>
      <c r="G5136" s="16" t="s">
        <v>17</v>
      </c>
      <c r="H5136" s="13">
        <v>19.79799</v>
      </c>
      <c r="I5136" s="18">
        <v>235.0</v>
      </c>
      <c r="J5136" s="15">
        <f t="shared" si="5"/>
        <v>4652.52765</v>
      </c>
      <c r="K5136" s="10" t="str">
        <f t="array" ref="K5136">IFERROR(XLOOKUP(G5136,'Tipo de Carga'!A:A,'Tipo de Carga'!B:B))</f>
        <v>Autoabasto</v>
      </c>
      <c r="L5136" s="10">
        <f t="shared" si="2"/>
        <v>8</v>
      </c>
      <c r="M5136" s="10">
        <f t="shared" si="3"/>
        <v>19</v>
      </c>
      <c r="N5136" s="10">
        <f t="shared" si="4"/>
        <v>2</v>
      </c>
      <c r="O5136" s="10" t="str">
        <f t="array" ref="O5136">IFERROR(XLOOKUP(G5136,'Tipo de Carga'!A:A,'Tipo de Carga'!C:C))</f>
        <v>Diesel</v>
      </c>
    </row>
    <row r="5137">
      <c r="A5137" s="16">
        <v>1899.0</v>
      </c>
      <c r="B5137" s="10" t="str">
        <f t="array" ref="B5137">IFERROR(XLOOKUP(A5137,'Asignacion Feb'!A:A,'Asignacion Feb'!C:C))</f>
        <v>Full Liver</v>
      </c>
      <c r="C5137" s="10" t="str">
        <f t="array" ref="C5137">IFERROR(XLOOKUP(A5137,'Asignacion Feb'!A:A,'Asignacion Feb'!B:B))</f>
        <v>EC-01</v>
      </c>
      <c r="D5137" s="28">
        <v>45707.0</v>
      </c>
      <c r="E5137" s="16" t="s">
        <v>324</v>
      </c>
      <c r="F5137" s="10" t="str">
        <f t="array" ref="F5137">IFERROR(XLOOKUP(E5137,Operadores!A:A,Operadores!B:B))</f>
        <v>VEROD</v>
      </c>
      <c r="G5137" s="16" t="s">
        <v>17</v>
      </c>
      <c r="H5137" s="13">
        <v>19.79799</v>
      </c>
      <c r="I5137" s="18">
        <v>755.79</v>
      </c>
      <c r="J5137" s="15">
        <f t="shared" si="5"/>
        <v>14963.12286</v>
      </c>
      <c r="K5137" s="10" t="str">
        <f t="array" ref="K5137">IFERROR(XLOOKUP(G5137,'Tipo de Carga'!A:A,'Tipo de Carga'!B:B))</f>
        <v>Autoabasto</v>
      </c>
      <c r="L5137" s="10">
        <f t="shared" si="2"/>
        <v>8</v>
      </c>
      <c r="M5137" s="10">
        <f t="shared" si="3"/>
        <v>19</v>
      </c>
      <c r="N5137" s="10">
        <f t="shared" si="4"/>
        <v>2</v>
      </c>
      <c r="O5137" s="10" t="str">
        <f t="array" ref="O5137">IFERROR(XLOOKUP(G5137,'Tipo de Carga'!A:A,'Tipo de Carga'!C:C))</f>
        <v>Diesel</v>
      </c>
    </row>
    <row r="5138">
      <c r="A5138" s="16">
        <v>2013.0</v>
      </c>
      <c r="B5138" s="10" t="str">
        <f t="array" ref="B5138">IFERROR(XLOOKUP(A5138,'Asignacion Feb'!A:A,'Asignacion Feb'!C:C))</f>
        <v>MeLi Dedicado Merida</v>
      </c>
      <c r="C5138" s="10" t="str">
        <f t="array" ref="C5138">IFERROR(XLOOKUP(A5138,'Asignacion Feb'!A:A,'Asignacion Feb'!B:B))</f>
        <v>EC-05</v>
      </c>
      <c r="D5138" s="28">
        <v>45707.0</v>
      </c>
      <c r="E5138" s="16" t="s">
        <v>35</v>
      </c>
      <c r="F5138" s="10" t="str">
        <f t="array" ref="F5138">IFERROR(XLOOKUP(E5138,Operadores!A:A,Operadores!B:B))</f>
        <v>MONENR</v>
      </c>
      <c r="G5138" s="16" t="s">
        <v>17</v>
      </c>
      <c r="H5138" s="13">
        <v>19.79799</v>
      </c>
      <c r="I5138" s="18">
        <v>273.34</v>
      </c>
      <c r="J5138" s="15">
        <f t="shared" si="5"/>
        <v>5411.582587</v>
      </c>
      <c r="K5138" s="10" t="str">
        <f t="array" ref="K5138">IFERROR(XLOOKUP(G5138,'Tipo de Carga'!A:A,'Tipo de Carga'!B:B))</f>
        <v>Autoabasto</v>
      </c>
      <c r="L5138" s="10">
        <f t="shared" si="2"/>
        <v>8</v>
      </c>
      <c r="M5138" s="10">
        <f t="shared" si="3"/>
        <v>19</v>
      </c>
      <c r="N5138" s="10">
        <f t="shared" si="4"/>
        <v>2</v>
      </c>
      <c r="O5138" s="10" t="str">
        <f t="array" ref="O5138">IFERROR(XLOOKUP(G5138,'Tipo de Carga'!A:A,'Tipo de Carga'!C:C))</f>
        <v>Diesel</v>
      </c>
    </row>
    <row r="5139">
      <c r="A5139" s="16">
        <v>1974.0</v>
      </c>
      <c r="B5139" s="10" t="str">
        <f t="array" ref="B5139">IFERROR(XLOOKUP(A5139,'Asignacion Feb'!A:A,'Asignacion Feb'!C:C))</f>
        <v>MeLi asignado SD</v>
      </c>
      <c r="C5139" s="10" t="str">
        <f t="array" ref="C5139">IFERROR(XLOOKUP(A5139,'Asignacion Feb'!A:A,'Asignacion Feb'!B:B))</f>
        <v>EC-05</v>
      </c>
      <c r="D5139" s="28">
        <v>45707.0</v>
      </c>
      <c r="E5139" s="16" t="s">
        <v>91</v>
      </c>
      <c r="F5139" s="10" t="str">
        <f t="array" ref="F5139">IFERROR(XLOOKUP(E5139,Operadores!A:A,Operadores!B:B))</f>
        <v>SOLBRI</v>
      </c>
      <c r="G5139" s="16" t="s">
        <v>17</v>
      </c>
      <c r="H5139" s="13">
        <v>19.79799</v>
      </c>
      <c r="I5139" s="18">
        <v>798.75</v>
      </c>
      <c r="J5139" s="15">
        <f t="shared" si="5"/>
        <v>15813.64451</v>
      </c>
      <c r="K5139" s="10" t="str">
        <f t="array" ref="K5139">IFERROR(XLOOKUP(G5139,'Tipo de Carga'!A:A,'Tipo de Carga'!B:B))</f>
        <v>Autoabasto</v>
      </c>
      <c r="L5139" s="10">
        <f t="shared" si="2"/>
        <v>8</v>
      </c>
      <c r="M5139" s="10">
        <f t="shared" si="3"/>
        <v>19</v>
      </c>
      <c r="N5139" s="10">
        <f t="shared" si="4"/>
        <v>2</v>
      </c>
      <c r="O5139" s="10" t="str">
        <f t="array" ref="O5139">IFERROR(XLOOKUP(G5139,'Tipo de Carga'!A:A,'Tipo de Carga'!C:C))</f>
        <v>Diesel</v>
      </c>
    </row>
    <row r="5140">
      <c r="A5140" s="16">
        <v>1685.0</v>
      </c>
      <c r="B5140" s="10" t="str">
        <f t="array" ref="B5140">IFERROR(XLOOKUP(A5140,'Asignacion Feb'!A:A,'Asignacion Feb'!C:C))</f>
        <v>Pilgrims Tepo</v>
      </c>
      <c r="C5140" s="10" t="str">
        <f t="array" ref="C5140">IFERROR(XLOOKUP(A5140,'Asignacion Feb'!A:A,'Asignacion Feb'!B:B))</f>
        <v>EC-02</v>
      </c>
      <c r="D5140" s="28">
        <v>45707.0</v>
      </c>
      <c r="E5140" s="16" t="s">
        <v>52</v>
      </c>
      <c r="F5140" s="10" t="str">
        <f t="array" ref="F5140">IFERROR(XLOOKUP(E5140,Operadores!A:A,Operadores!B:B))</f>
        <v>CALPED</v>
      </c>
      <c r="G5140" s="16" t="s">
        <v>17</v>
      </c>
      <c r="H5140" s="13">
        <v>19.79799</v>
      </c>
      <c r="I5140" s="18">
        <v>59.36</v>
      </c>
      <c r="J5140" s="15">
        <f t="shared" si="5"/>
        <v>1175.208686</v>
      </c>
      <c r="K5140" s="10" t="str">
        <f t="array" ref="K5140">IFERROR(XLOOKUP(G5140,'Tipo de Carga'!A:A,'Tipo de Carga'!B:B))</f>
        <v>Autoabasto</v>
      </c>
      <c r="L5140" s="10">
        <f t="shared" si="2"/>
        <v>8</v>
      </c>
      <c r="M5140" s="10">
        <f t="shared" si="3"/>
        <v>19</v>
      </c>
      <c r="N5140" s="10">
        <f t="shared" si="4"/>
        <v>2</v>
      </c>
      <c r="O5140" s="10" t="str">
        <f t="array" ref="O5140">IFERROR(XLOOKUP(G5140,'Tipo de Carga'!A:A,'Tipo de Carga'!C:C))</f>
        <v>Diesel</v>
      </c>
    </row>
    <row r="5141">
      <c r="A5141" s="16">
        <v>2031.0</v>
      </c>
      <c r="B5141" s="10" t="str">
        <f t="array" ref="B5141">IFERROR(XLOOKUP(A5141,'Asignacion Feb'!A:A,'Asignacion Feb'!C:C))</f>
        <v>MeLi Dedicado Merida</v>
      </c>
      <c r="C5141" s="10" t="str">
        <f t="array" ref="C5141">IFERROR(XLOOKUP(A5141,'Asignacion Feb'!A:A,'Asignacion Feb'!B:B))</f>
        <v>EC-05</v>
      </c>
      <c r="D5141" s="28">
        <v>45707.0</v>
      </c>
      <c r="E5141" s="16" t="s">
        <v>92</v>
      </c>
      <c r="F5141" s="10" t="str">
        <f t="array" ref="F5141">IFERROR(XLOOKUP(E5141,Operadores!A:A,Operadores!B:B))</f>
        <v>SARJO</v>
      </c>
      <c r="G5141" s="16" t="s">
        <v>17</v>
      </c>
      <c r="H5141" s="13">
        <v>19.79799</v>
      </c>
      <c r="I5141" s="18">
        <v>281.0</v>
      </c>
      <c r="J5141" s="15">
        <f t="shared" si="5"/>
        <v>5563.23519</v>
      </c>
      <c r="K5141" s="10" t="str">
        <f t="array" ref="K5141">IFERROR(XLOOKUP(G5141,'Tipo de Carga'!A:A,'Tipo de Carga'!B:B))</f>
        <v>Autoabasto</v>
      </c>
      <c r="L5141" s="10">
        <f t="shared" si="2"/>
        <v>8</v>
      </c>
      <c r="M5141" s="10">
        <f t="shared" si="3"/>
        <v>19</v>
      </c>
      <c r="N5141" s="10">
        <f t="shared" si="4"/>
        <v>2</v>
      </c>
      <c r="O5141" s="10" t="str">
        <f t="array" ref="O5141">IFERROR(XLOOKUP(G5141,'Tipo de Carga'!A:A,'Tipo de Carga'!C:C))</f>
        <v>Diesel</v>
      </c>
    </row>
    <row r="5142">
      <c r="A5142" s="16">
        <v>1866.0</v>
      </c>
      <c r="B5142" s="10" t="str">
        <f t="array" ref="B5142">IFERROR(XLOOKUP(A5142,'Asignacion Feb'!A:A,'Asignacion Feb'!C:C))</f>
        <v>Pilgrims Tepo</v>
      </c>
      <c r="C5142" s="10" t="str">
        <f t="array" ref="C5142">IFERROR(XLOOKUP(A5142,'Asignacion Feb'!A:A,'Asignacion Feb'!B:B))</f>
        <v>EC-02</v>
      </c>
      <c r="D5142" s="28">
        <v>45707.0</v>
      </c>
      <c r="E5142" s="16" t="s">
        <v>54</v>
      </c>
      <c r="F5142" s="10" t="str">
        <f t="array" ref="F5142">IFERROR(XLOOKUP(E5142,Operadores!A:A,Operadores!B:B))</f>
        <v>JORJON</v>
      </c>
      <c r="G5142" s="16" t="s">
        <v>17</v>
      </c>
      <c r="H5142" s="13">
        <v>19.79799</v>
      </c>
      <c r="I5142" s="18">
        <v>153.0</v>
      </c>
      <c r="J5142" s="15">
        <f t="shared" si="5"/>
        <v>3029.09247</v>
      </c>
      <c r="K5142" s="10" t="str">
        <f t="array" ref="K5142">IFERROR(XLOOKUP(G5142,'Tipo de Carga'!A:A,'Tipo de Carga'!B:B))</f>
        <v>Autoabasto</v>
      </c>
      <c r="L5142" s="10">
        <f t="shared" si="2"/>
        <v>8</v>
      </c>
      <c r="M5142" s="10">
        <f t="shared" si="3"/>
        <v>19</v>
      </c>
      <c r="N5142" s="10">
        <f t="shared" si="4"/>
        <v>2</v>
      </c>
      <c r="O5142" s="10" t="str">
        <f t="array" ref="O5142">IFERROR(XLOOKUP(G5142,'Tipo de Carga'!A:A,'Tipo de Carga'!C:C))</f>
        <v>Diesel</v>
      </c>
    </row>
    <row r="5143">
      <c r="A5143" s="16">
        <v>1937.0</v>
      </c>
      <c r="B5143" s="10" t="str">
        <f t="array" ref="B5143">IFERROR(XLOOKUP(A5143,'Asignacion Feb'!A:A,'Asignacion Feb'!C:C))</f>
        <v>Circuitos</v>
      </c>
      <c r="C5143" s="10" t="str">
        <f t="array" ref="C5143">IFERROR(XLOOKUP(A5143,'Asignacion Feb'!A:A,'Asignacion Feb'!B:B))</f>
        <v>EC-03</v>
      </c>
      <c r="D5143" s="28">
        <v>45707.0</v>
      </c>
      <c r="E5143" s="16" t="s">
        <v>161</v>
      </c>
      <c r="F5143" s="10" t="str">
        <f t="array" ref="F5143">IFERROR(XLOOKUP(E5143,Operadores!A:A,Operadores!B:B))</f>
        <v>BREISR</v>
      </c>
      <c r="G5143" s="16" t="s">
        <v>17</v>
      </c>
      <c r="H5143" s="13">
        <v>19.79799</v>
      </c>
      <c r="I5143" s="18">
        <v>368.0</v>
      </c>
      <c r="J5143" s="15">
        <f t="shared" si="5"/>
        <v>7285.66032</v>
      </c>
      <c r="K5143" s="10" t="str">
        <f t="array" ref="K5143">IFERROR(XLOOKUP(G5143,'Tipo de Carga'!A:A,'Tipo de Carga'!B:B))</f>
        <v>Autoabasto</v>
      </c>
      <c r="L5143" s="10">
        <f t="shared" si="2"/>
        <v>8</v>
      </c>
      <c r="M5143" s="10">
        <f t="shared" si="3"/>
        <v>19</v>
      </c>
      <c r="N5143" s="10">
        <f t="shared" si="4"/>
        <v>2</v>
      </c>
      <c r="O5143" s="10" t="str">
        <f t="array" ref="O5143">IFERROR(XLOOKUP(G5143,'Tipo de Carga'!A:A,'Tipo de Carga'!C:C))</f>
        <v>Diesel</v>
      </c>
    </row>
    <row r="5144">
      <c r="A5144" s="16">
        <v>2021.0</v>
      </c>
      <c r="B5144" s="10" t="str">
        <f t="array" ref="B5144">IFERROR(XLOOKUP(A5144,'Asignacion Feb'!A:A,'Asignacion Feb'!C:C))</f>
        <v>MeLi Dedicado Merida</v>
      </c>
      <c r="C5144" s="10" t="str">
        <f t="array" ref="C5144">IFERROR(XLOOKUP(A5144,'Asignacion Feb'!A:A,'Asignacion Feb'!B:B))</f>
        <v>EC-05</v>
      </c>
      <c r="D5144" s="28">
        <v>45707.0</v>
      </c>
      <c r="E5144" s="16" t="s">
        <v>403</v>
      </c>
      <c r="F5144" s="10" t="str">
        <f t="array" ref="F5144">IFERROR(XLOOKUP(E5144,Operadores!A:A,Operadores!B:B))</f>
        <v>ORTVIC</v>
      </c>
      <c r="G5144" s="16" t="s">
        <v>17</v>
      </c>
      <c r="H5144" s="13">
        <v>19.79799</v>
      </c>
      <c r="I5144" s="18">
        <v>235.0</v>
      </c>
      <c r="J5144" s="15">
        <f t="shared" si="5"/>
        <v>4652.52765</v>
      </c>
      <c r="K5144" s="10" t="str">
        <f t="array" ref="K5144">IFERROR(XLOOKUP(G5144,'Tipo de Carga'!A:A,'Tipo de Carga'!B:B))</f>
        <v>Autoabasto</v>
      </c>
      <c r="L5144" s="10">
        <f t="shared" si="2"/>
        <v>8</v>
      </c>
      <c r="M5144" s="10">
        <f t="shared" si="3"/>
        <v>19</v>
      </c>
      <c r="N5144" s="10">
        <f t="shared" si="4"/>
        <v>2</v>
      </c>
      <c r="O5144" s="10" t="str">
        <f t="array" ref="O5144">IFERROR(XLOOKUP(G5144,'Tipo de Carga'!A:A,'Tipo de Carga'!C:C))</f>
        <v>Diesel</v>
      </c>
    </row>
    <row r="5145">
      <c r="A5145" s="16">
        <v>2017.0</v>
      </c>
      <c r="B5145" s="10" t="str">
        <f t="array" ref="B5145">IFERROR(XLOOKUP(A5145,'Asignacion Feb'!A:A,'Asignacion Feb'!C:C))</f>
        <v>MeLi asignado SD</v>
      </c>
      <c r="C5145" s="10" t="str">
        <f t="array" ref="C5145">IFERROR(XLOOKUP(A5145,'Asignacion Feb'!A:A,'Asignacion Feb'!B:B))</f>
        <v>EC-05</v>
      </c>
      <c r="D5145" s="28">
        <v>45707.0</v>
      </c>
      <c r="E5145" s="16" t="s">
        <v>137</v>
      </c>
      <c r="F5145" s="10" t="str">
        <f t="array" ref="F5145">IFERROR(XLOOKUP(E5145,Operadores!A:A,Operadores!B:B))</f>
        <v>CARCRI01</v>
      </c>
      <c r="G5145" s="16" t="s">
        <v>17</v>
      </c>
      <c r="H5145" s="13">
        <v>19.79799</v>
      </c>
      <c r="I5145" s="18">
        <v>290.0</v>
      </c>
      <c r="J5145" s="15">
        <f t="shared" si="5"/>
        <v>5741.4171</v>
      </c>
      <c r="K5145" s="10" t="str">
        <f t="array" ref="K5145">IFERROR(XLOOKUP(G5145,'Tipo de Carga'!A:A,'Tipo de Carga'!B:B))</f>
        <v>Autoabasto</v>
      </c>
      <c r="L5145" s="10">
        <f t="shared" si="2"/>
        <v>8</v>
      </c>
      <c r="M5145" s="10">
        <f t="shared" si="3"/>
        <v>19</v>
      </c>
      <c r="N5145" s="10">
        <f t="shared" si="4"/>
        <v>2</v>
      </c>
      <c r="O5145" s="10" t="str">
        <f t="array" ref="O5145">IFERROR(XLOOKUP(G5145,'Tipo de Carga'!A:A,'Tipo de Carga'!C:C))</f>
        <v>Diesel</v>
      </c>
    </row>
    <row r="5146">
      <c r="A5146" s="16">
        <v>1774.0</v>
      </c>
      <c r="B5146" s="10" t="str">
        <f t="array" ref="B5146">IFERROR(XLOOKUP(A5146,'Asignacion Feb'!A:A,'Asignacion Feb'!C:C))</f>
        <v>Out</v>
      </c>
      <c r="C5146" s="10" t="str">
        <f t="array" ref="C5146">IFERROR(XLOOKUP(A5146,'Asignacion Feb'!A:A,'Asignacion Feb'!B:B))</f>
        <v>AF</v>
      </c>
      <c r="D5146" s="28">
        <v>45707.0</v>
      </c>
      <c r="E5146" s="16" t="s">
        <v>397</v>
      </c>
      <c r="F5146" s="10" t="str">
        <f t="array" ref="F5146">IFERROR(XLOOKUP(E5146,Operadores!A:A,Operadores!B:B))</f>
        <v>CASSA</v>
      </c>
      <c r="G5146" s="16" t="s">
        <v>17</v>
      </c>
      <c r="H5146" s="13">
        <v>19.79799</v>
      </c>
      <c r="I5146" s="18">
        <v>396.0</v>
      </c>
      <c r="J5146" s="15">
        <f t="shared" si="5"/>
        <v>7840.00404</v>
      </c>
      <c r="K5146" s="10" t="str">
        <f t="array" ref="K5146">IFERROR(XLOOKUP(G5146,'Tipo de Carga'!A:A,'Tipo de Carga'!B:B))</f>
        <v>Autoabasto</v>
      </c>
      <c r="L5146" s="10">
        <f t="shared" si="2"/>
        <v>8</v>
      </c>
      <c r="M5146" s="10">
        <f t="shared" si="3"/>
        <v>19</v>
      </c>
      <c r="N5146" s="10">
        <f t="shared" si="4"/>
        <v>2</v>
      </c>
      <c r="O5146" s="10" t="str">
        <f t="array" ref="O5146">IFERROR(XLOOKUP(G5146,'Tipo de Carga'!A:A,'Tipo de Carga'!C:C))</f>
        <v>Diesel</v>
      </c>
    </row>
    <row r="5147">
      <c r="A5147" s="16">
        <v>2020.0</v>
      </c>
      <c r="B5147" s="10" t="str">
        <f t="array" ref="B5147">IFERROR(XLOOKUP(A5147,'Asignacion Feb'!A:A,'Asignacion Feb'!C:C))</f>
        <v>MeLi Dedicado Merida</v>
      </c>
      <c r="C5147" s="10" t="str">
        <f t="array" ref="C5147">IFERROR(XLOOKUP(A5147,'Asignacion Feb'!A:A,'Asignacion Feb'!B:B))</f>
        <v>EC-05</v>
      </c>
      <c r="D5147" s="28">
        <v>45707.0</v>
      </c>
      <c r="E5147" s="16" t="s">
        <v>283</v>
      </c>
      <c r="F5147" s="10" t="str">
        <f t="array" ref="F5147">IFERROR(XLOOKUP(E5147,Operadores!A:A,Operadores!B:B))</f>
        <v>MUÑOSC</v>
      </c>
      <c r="G5147" s="16" t="s">
        <v>17</v>
      </c>
      <c r="H5147" s="13">
        <v>19.79799</v>
      </c>
      <c r="I5147" s="18">
        <v>265.0</v>
      </c>
      <c r="J5147" s="15">
        <f t="shared" si="5"/>
        <v>5246.46735</v>
      </c>
      <c r="K5147" s="10" t="str">
        <f t="array" ref="K5147">IFERROR(XLOOKUP(G5147,'Tipo de Carga'!A:A,'Tipo de Carga'!B:B))</f>
        <v>Autoabasto</v>
      </c>
      <c r="L5147" s="10">
        <f t="shared" si="2"/>
        <v>8</v>
      </c>
      <c r="M5147" s="10">
        <f t="shared" si="3"/>
        <v>19</v>
      </c>
      <c r="N5147" s="10">
        <f t="shared" si="4"/>
        <v>2</v>
      </c>
      <c r="O5147" s="10" t="str">
        <f t="array" ref="O5147">IFERROR(XLOOKUP(G5147,'Tipo de Carga'!A:A,'Tipo de Carga'!C:C))</f>
        <v>Diesel</v>
      </c>
    </row>
    <row r="5148">
      <c r="A5148" s="16">
        <v>1885.0</v>
      </c>
      <c r="B5148" s="10" t="str">
        <f t="array" ref="B5148">IFERROR(XLOOKUP(A5148,'Asignacion Feb'!A:A,'Asignacion Feb'!C:C))</f>
        <v>Liverpool Local</v>
      </c>
      <c r="C5148" s="10" t="str">
        <f t="array" ref="C5148">IFERROR(XLOOKUP(A5148,'Asignacion Feb'!A:A,'Asignacion Feb'!B:B))</f>
        <v>EC-01</v>
      </c>
      <c r="D5148" s="28">
        <v>45707.0</v>
      </c>
      <c r="E5148" s="16" t="s">
        <v>68</v>
      </c>
      <c r="F5148" s="10" t="str">
        <f t="array" ref="F5148">IFERROR(XLOOKUP(E5148,Operadores!A:A,Operadores!B:B))</f>
        <v>MONJU</v>
      </c>
      <c r="G5148" s="16" t="s">
        <v>17</v>
      </c>
      <c r="H5148" s="13">
        <v>19.79799</v>
      </c>
      <c r="I5148" s="18">
        <v>596.0</v>
      </c>
      <c r="J5148" s="15">
        <f t="shared" si="5"/>
        <v>11799.60204</v>
      </c>
      <c r="K5148" s="10" t="str">
        <f t="array" ref="K5148">IFERROR(XLOOKUP(G5148,'Tipo de Carga'!A:A,'Tipo de Carga'!B:B))</f>
        <v>Autoabasto</v>
      </c>
      <c r="L5148" s="10">
        <f t="shared" si="2"/>
        <v>8</v>
      </c>
      <c r="M5148" s="10">
        <f t="shared" si="3"/>
        <v>19</v>
      </c>
      <c r="N5148" s="10">
        <f t="shared" si="4"/>
        <v>2</v>
      </c>
      <c r="O5148" s="10" t="str">
        <f t="array" ref="O5148">IFERROR(XLOOKUP(G5148,'Tipo de Carga'!A:A,'Tipo de Carga'!C:C))</f>
        <v>Diesel</v>
      </c>
    </row>
    <row r="5149">
      <c r="A5149" s="16">
        <v>1789.0</v>
      </c>
      <c r="B5149" s="10" t="str">
        <f t="array" ref="B5149">IFERROR(XLOOKUP(A5149,'Asignacion Feb'!A:A,'Asignacion Feb'!C:C))</f>
        <v>Hisense</v>
      </c>
      <c r="C5149" s="10" t="str">
        <f t="array" ref="C5149">IFERROR(XLOOKUP(A5149,'Asignacion Feb'!A:A,'Asignacion Feb'!B:B))</f>
        <v>EC-02</v>
      </c>
      <c r="D5149" s="28">
        <v>45707.0</v>
      </c>
      <c r="E5149" s="19" t="s">
        <v>129</v>
      </c>
      <c r="F5149" s="10" t="str">
        <f t="array" ref="F5149">IFERROR(XLOOKUP(E5149,Operadores!A:A,Operadores!B:B))</f>
        <v>SANKEV</v>
      </c>
      <c r="G5149" s="16" t="s">
        <v>17</v>
      </c>
      <c r="H5149" s="13">
        <v>19.79799</v>
      </c>
      <c r="I5149" s="18">
        <v>87.0</v>
      </c>
      <c r="J5149" s="15">
        <f t="shared" si="5"/>
        <v>1722.42513</v>
      </c>
      <c r="K5149" s="10" t="str">
        <f t="array" ref="K5149">IFERROR(XLOOKUP(G5149,'Tipo de Carga'!A:A,'Tipo de Carga'!B:B))</f>
        <v>Autoabasto</v>
      </c>
      <c r="L5149" s="10">
        <f t="shared" si="2"/>
        <v>8</v>
      </c>
      <c r="M5149" s="10">
        <f t="shared" si="3"/>
        <v>19</v>
      </c>
      <c r="N5149" s="10">
        <f t="shared" si="4"/>
        <v>2</v>
      </c>
      <c r="O5149" s="10" t="str">
        <f t="array" ref="O5149">IFERROR(XLOOKUP(G5149,'Tipo de Carga'!A:A,'Tipo de Carga'!C:C))</f>
        <v>Diesel</v>
      </c>
    </row>
    <row r="5150">
      <c r="A5150" s="16">
        <v>1850.0</v>
      </c>
      <c r="B5150" s="10" t="str">
        <f t="array" ref="B5150">IFERROR(XLOOKUP(A5150,'Asignacion Feb'!A:A,'Asignacion Feb'!C:C))</f>
        <v>Hisense</v>
      </c>
      <c r="C5150" s="10" t="str">
        <f t="array" ref="C5150">IFERROR(XLOOKUP(A5150,'Asignacion Feb'!A:A,'Asignacion Feb'!B:B))</f>
        <v>EC-02</v>
      </c>
      <c r="D5150" s="28">
        <v>45707.0</v>
      </c>
      <c r="E5150" s="16" t="s">
        <v>230</v>
      </c>
      <c r="F5150" s="10" t="str">
        <f t="array" ref="F5150">IFERROR(XLOOKUP(E5150,Operadores!A:A,Operadores!B:B))</f>
        <v>VARJUAX</v>
      </c>
      <c r="G5150" s="16" t="s">
        <v>17</v>
      </c>
      <c r="H5150" s="13">
        <v>19.79799</v>
      </c>
      <c r="I5150" s="18">
        <v>684.0</v>
      </c>
      <c r="J5150" s="15">
        <f t="shared" si="5"/>
        <v>13541.82516</v>
      </c>
      <c r="K5150" s="10" t="str">
        <f t="array" ref="K5150">IFERROR(XLOOKUP(G5150,'Tipo de Carga'!A:A,'Tipo de Carga'!B:B))</f>
        <v>Autoabasto</v>
      </c>
      <c r="L5150" s="10">
        <f t="shared" si="2"/>
        <v>8</v>
      </c>
      <c r="M5150" s="10">
        <f t="shared" si="3"/>
        <v>19</v>
      </c>
      <c r="N5150" s="10">
        <f t="shared" si="4"/>
        <v>2</v>
      </c>
      <c r="O5150" s="10" t="str">
        <f t="array" ref="O5150">IFERROR(XLOOKUP(G5150,'Tipo de Carga'!A:A,'Tipo de Carga'!C:C))</f>
        <v>Diesel</v>
      </c>
    </row>
    <row r="5151">
      <c r="A5151" s="16">
        <v>2018.0</v>
      </c>
      <c r="B5151" s="10" t="str">
        <f t="array" ref="B5151">IFERROR(XLOOKUP(A5151,'Asignacion Feb'!A:A,'Asignacion Feb'!C:C))</f>
        <v>MeLi Dedicado Merida</v>
      </c>
      <c r="C5151" s="10" t="str">
        <f t="array" ref="C5151">IFERROR(XLOOKUP(A5151,'Asignacion Feb'!A:A,'Asignacion Feb'!B:B))</f>
        <v>EC-05</v>
      </c>
      <c r="D5151" s="28">
        <v>45707.0</v>
      </c>
      <c r="E5151" s="16" t="s">
        <v>205</v>
      </c>
      <c r="F5151" s="10" t="str">
        <f t="array" ref="F5151">IFERROR(XLOOKUP(E5151,Operadores!A:A,Operadores!B:B))</f>
        <v>MACFRA</v>
      </c>
      <c r="G5151" s="16" t="s">
        <v>17</v>
      </c>
      <c r="H5151" s="13">
        <v>19.79799</v>
      </c>
      <c r="I5151" s="18">
        <v>218.0</v>
      </c>
      <c r="J5151" s="15">
        <f t="shared" si="5"/>
        <v>4315.96182</v>
      </c>
      <c r="K5151" s="10" t="str">
        <f t="array" ref="K5151">IFERROR(XLOOKUP(G5151,'Tipo de Carga'!A:A,'Tipo de Carga'!B:B))</f>
        <v>Autoabasto</v>
      </c>
      <c r="L5151" s="10">
        <f t="shared" si="2"/>
        <v>8</v>
      </c>
      <c r="M5151" s="10">
        <f t="shared" si="3"/>
        <v>19</v>
      </c>
      <c r="N5151" s="10">
        <f t="shared" si="4"/>
        <v>2</v>
      </c>
      <c r="O5151" s="10" t="str">
        <f t="array" ref="O5151">IFERROR(XLOOKUP(G5151,'Tipo de Carga'!A:A,'Tipo de Carga'!C:C))</f>
        <v>Diesel</v>
      </c>
    </row>
    <row r="5152">
      <c r="A5152" s="16">
        <v>1901.0</v>
      </c>
      <c r="B5152" s="10" t="str">
        <f t="array" ref="B5152">IFERROR(XLOOKUP(A5152,'Asignacion Feb'!A:A,'Asignacion Feb'!C:C))</f>
        <v>Pipas</v>
      </c>
      <c r="C5152" s="10" t="str">
        <f t="array" ref="C5152">IFERROR(XLOOKUP(A5152,'Asignacion Feb'!A:A,'Asignacion Feb'!B:B))</f>
        <v>EC-02</v>
      </c>
      <c r="D5152" s="28">
        <v>45707.0</v>
      </c>
      <c r="E5152" s="16" t="s">
        <v>343</v>
      </c>
      <c r="F5152" s="10" t="str">
        <f t="array" ref="F5152">IFERROR(XLOOKUP(E5152,Operadores!A:A,Operadores!B:B))</f>
        <v>APODA</v>
      </c>
      <c r="G5152" s="16" t="s">
        <v>17</v>
      </c>
      <c r="H5152" s="13">
        <v>19.79799</v>
      </c>
      <c r="I5152" s="18">
        <v>667.0</v>
      </c>
      <c r="J5152" s="15">
        <f t="shared" si="5"/>
        <v>13205.25933</v>
      </c>
      <c r="K5152" s="10" t="str">
        <f t="array" ref="K5152">IFERROR(XLOOKUP(G5152,'Tipo de Carga'!A:A,'Tipo de Carga'!B:B))</f>
        <v>Autoabasto</v>
      </c>
      <c r="L5152" s="10">
        <f t="shared" si="2"/>
        <v>8</v>
      </c>
      <c r="M5152" s="10">
        <f t="shared" si="3"/>
        <v>19</v>
      </c>
      <c r="N5152" s="10">
        <f t="shared" si="4"/>
        <v>2</v>
      </c>
      <c r="O5152" s="10" t="str">
        <f t="array" ref="O5152">IFERROR(XLOOKUP(G5152,'Tipo de Carga'!A:A,'Tipo de Carga'!C:C))</f>
        <v>Diesel</v>
      </c>
    </row>
    <row r="5153">
      <c r="A5153" s="16">
        <v>2036.0</v>
      </c>
      <c r="B5153" s="10" t="str">
        <f t="array" ref="B5153">IFERROR(XLOOKUP(A5153,'Asignacion Feb'!A:A,'Asignacion Feb'!C:C))</f>
        <v>Liverpool Local</v>
      </c>
      <c r="C5153" s="10" t="str">
        <f t="array" ref="C5153">IFERROR(XLOOKUP(A5153,'Asignacion Feb'!A:A,'Asignacion Feb'!B:B))</f>
        <v>EC-01</v>
      </c>
      <c r="D5153" s="28">
        <v>45707.0</v>
      </c>
      <c r="E5153" s="16" t="s">
        <v>446</v>
      </c>
      <c r="F5153" s="10" t="str">
        <f t="array" ref="F5153">IFERROR(XLOOKUP(E5153,Operadores!A:A,Operadores!B:B))</f>
        <v>FELJOS</v>
      </c>
      <c r="G5153" s="16" t="s">
        <v>17</v>
      </c>
      <c r="H5153" s="13">
        <v>19.79799</v>
      </c>
      <c r="I5153" s="18">
        <v>112.0</v>
      </c>
      <c r="J5153" s="15">
        <f t="shared" si="5"/>
        <v>2217.37488</v>
      </c>
      <c r="K5153" s="10" t="str">
        <f t="array" ref="K5153">IFERROR(XLOOKUP(G5153,'Tipo de Carga'!A:A,'Tipo de Carga'!B:B))</f>
        <v>Autoabasto</v>
      </c>
      <c r="L5153" s="10">
        <f t="shared" si="2"/>
        <v>8</v>
      </c>
      <c r="M5153" s="10">
        <f t="shared" si="3"/>
        <v>19</v>
      </c>
      <c r="N5153" s="10">
        <f t="shared" si="4"/>
        <v>2</v>
      </c>
      <c r="O5153" s="10" t="str">
        <f t="array" ref="O5153">IFERROR(XLOOKUP(G5153,'Tipo de Carga'!A:A,'Tipo de Carga'!C:C))</f>
        <v>Diesel</v>
      </c>
    </row>
    <row r="5154">
      <c r="A5154" s="16">
        <v>1993.0</v>
      </c>
      <c r="B5154" s="10" t="str">
        <f t="array" ref="B5154">IFERROR(XLOOKUP(A5154,'Asignacion Feb'!A:A,'Asignacion Feb'!C:C))</f>
        <v>MeLi Dedicado TD</v>
      </c>
      <c r="C5154" s="10" t="str">
        <f t="array" ref="C5154">IFERROR(XLOOKUP(A5154,'Asignacion Feb'!A:A,'Asignacion Feb'!B:B))</f>
        <v>EC-05</v>
      </c>
      <c r="D5154" s="28">
        <v>45707.0</v>
      </c>
      <c r="E5154" s="16" t="s">
        <v>374</v>
      </c>
      <c r="F5154" s="10" t="str">
        <f t="array" ref="F5154">IFERROR(XLOOKUP(E5154,Operadores!A:A,Operadores!B:B))</f>
        <v>CELJOS</v>
      </c>
      <c r="G5154" s="16" t="s">
        <v>17</v>
      </c>
      <c r="H5154" s="13">
        <v>19.79799</v>
      </c>
      <c r="I5154" s="18">
        <v>500.0</v>
      </c>
      <c r="J5154" s="15">
        <f t="shared" si="5"/>
        <v>9898.995</v>
      </c>
      <c r="K5154" s="10" t="str">
        <f t="array" ref="K5154">IFERROR(XLOOKUP(G5154,'Tipo de Carga'!A:A,'Tipo de Carga'!B:B))</f>
        <v>Autoabasto</v>
      </c>
      <c r="L5154" s="10">
        <f t="shared" si="2"/>
        <v>8</v>
      </c>
      <c r="M5154" s="10">
        <f t="shared" si="3"/>
        <v>19</v>
      </c>
      <c r="N5154" s="10">
        <f t="shared" si="4"/>
        <v>2</v>
      </c>
      <c r="O5154" s="10" t="str">
        <f t="array" ref="O5154">IFERROR(XLOOKUP(G5154,'Tipo de Carga'!A:A,'Tipo de Carga'!C:C))</f>
        <v>Diesel</v>
      </c>
    </row>
    <row r="5155">
      <c r="A5155" s="16">
        <v>2087.0</v>
      </c>
      <c r="B5155" s="10" t="str">
        <f t="array" ref="B5155">IFERROR(XLOOKUP(A5155,'Asignacion Feb'!A:A,'Asignacion Feb'!C:C))</f>
        <v>MeLi asignado SD</v>
      </c>
      <c r="C5155" s="10" t="str">
        <f t="array" ref="C5155">IFERROR(XLOOKUP(A5155,'Asignacion Feb'!A:A,'Asignacion Feb'!B:B))</f>
        <v>EC-05</v>
      </c>
      <c r="D5155" s="28">
        <v>45707.0</v>
      </c>
      <c r="E5155" s="16" t="s">
        <v>234</v>
      </c>
      <c r="F5155" s="10" t="str">
        <f t="array" ref="F5155">IFERROR(XLOOKUP(E5155,Operadores!A:A,Operadores!B:B))</f>
        <v>BARPED</v>
      </c>
      <c r="G5155" s="16" t="s">
        <v>17</v>
      </c>
      <c r="H5155" s="13">
        <v>19.79799</v>
      </c>
      <c r="I5155" s="18">
        <v>454.0</v>
      </c>
      <c r="J5155" s="15">
        <f t="shared" si="5"/>
        <v>8988.28746</v>
      </c>
      <c r="K5155" s="10" t="str">
        <f t="array" ref="K5155">IFERROR(XLOOKUP(G5155,'Tipo de Carga'!A:A,'Tipo de Carga'!B:B))</f>
        <v>Autoabasto</v>
      </c>
      <c r="L5155" s="10">
        <f t="shared" si="2"/>
        <v>8</v>
      </c>
      <c r="M5155" s="10">
        <f t="shared" si="3"/>
        <v>19</v>
      </c>
      <c r="N5155" s="10">
        <f t="shared" si="4"/>
        <v>2</v>
      </c>
      <c r="O5155" s="10" t="str">
        <f t="array" ref="O5155">IFERROR(XLOOKUP(G5155,'Tipo de Carga'!A:A,'Tipo de Carga'!C:C))</f>
        <v>Diesel</v>
      </c>
    </row>
    <row r="5156">
      <c r="A5156" s="16">
        <v>2015.0</v>
      </c>
      <c r="B5156" s="10" t="str">
        <f t="array" ref="B5156">IFERROR(XLOOKUP(A5156,'Asignacion Feb'!A:A,'Asignacion Feb'!C:C))</f>
        <v>MeLi asignado SD</v>
      </c>
      <c r="C5156" s="10" t="str">
        <f t="array" ref="C5156">IFERROR(XLOOKUP(A5156,'Asignacion Feb'!A:A,'Asignacion Feb'!B:B))</f>
        <v>EC-05</v>
      </c>
      <c r="D5156" s="28">
        <v>45707.0</v>
      </c>
      <c r="E5156" s="16" t="s">
        <v>174</v>
      </c>
      <c r="F5156" s="10" t="str">
        <f t="array" ref="F5156">IFERROR(XLOOKUP(E5156,Operadores!A:A,Operadores!B:B))</f>
        <v>BENOSC</v>
      </c>
      <c r="G5156" s="16" t="s">
        <v>17</v>
      </c>
      <c r="H5156" s="13">
        <v>19.79799</v>
      </c>
      <c r="I5156" s="18">
        <v>223.0</v>
      </c>
      <c r="J5156" s="15">
        <f t="shared" si="5"/>
        <v>4414.95177</v>
      </c>
      <c r="K5156" s="10" t="str">
        <f t="array" ref="K5156">IFERROR(XLOOKUP(G5156,'Tipo de Carga'!A:A,'Tipo de Carga'!B:B))</f>
        <v>Autoabasto</v>
      </c>
      <c r="L5156" s="10">
        <f t="shared" si="2"/>
        <v>8</v>
      </c>
      <c r="M5156" s="10">
        <f t="shared" si="3"/>
        <v>19</v>
      </c>
      <c r="N5156" s="10">
        <f t="shared" si="4"/>
        <v>2</v>
      </c>
      <c r="O5156" s="10" t="str">
        <f t="array" ref="O5156">IFERROR(XLOOKUP(G5156,'Tipo de Carga'!A:A,'Tipo de Carga'!C:C))</f>
        <v>Diesel</v>
      </c>
    </row>
    <row r="5157">
      <c r="A5157" s="16">
        <v>2043.0</v>
      </c>
      <c r="B5157" s="10" t="str">
        <f t="array" ref="B5157">IFERROR(XLOOKUP(A5157,'Asignacion Feb'!A:A,'Asignacion Feb'!C:C))</f>
        <v>Liverpool Local</v>
      </c>
      <c r="C5157" s="10" t="str">
        <f t="array" ref="C5157">IFERROR(XLOOKUP(A5157,'Asignacion Feb'!A:A,'Asignacion Feb'!B:B))</f>
        <v>EC-01</v>
      </c>
      <c r="D5157" s="28">
        <v>45707.0</v>
      </c>
      <c r="E5157" s="16" t="s">
        <v>69</v>
      </c>
      <c r="F5157" s="10" t="str">
        <f t="array" ref="F5157">IFERROR(XLOOKUP(E5157,Operadores!A:A,Operadores!B:B))</f>
        <v>GONAL01</v>
      </c>
      <c r="G5157" s="16" t="s">
        <v>17</v>
      </c>
      <c r="H5157" s="13">
        <v>19.79799</v>
      </c>
      <c r="I5157" s="18">
        <v>121.0</v>
      </c>
      <c r="J5157" s="15">
        <f t="shared" si="5"/>
        <v>2395.55679</v>
      </c>
      <c r="K5157" s="10" t="str">
        <f t="array" ref="K5157">IFERROR(XLOOKUP(G5157,'Tipo de Carga'!A:A,'Tipo de Carga'!B:B))</f>
        <v>Autoabasto</v>
      </c>
      <c r="L5157" s="10">
        <f t="shared" si="2"/>
        <v>8</v>
      </c>
      <c r="M5157" s="10">
        <f t="shared" si="3"/>
        <v>19</v>
      </c>
      <c r="N5157" s="10">
        <f t="shared" si="4"/>
        <v>2</v>
      </c>
      <c r="O5157" s="10" t="str">
        <f t="array" ref="O5157">IFERROR(XLOOKUP(G5157,'Tipo de Carga'!A:A,'Tipo de Carga'!C:C))</f>
        <v>Diesel</v>
      </c>
    </row>
    <row r="5158">
      <c r="A5158" s="16">
        <v>2037.0</v>
      </c>
      <c r="B5158" s="10" t="str">
        <f t="array" ref="B5158">IFERROR(XLOOKUP(A5158,'Asignacion Feb'!A:A,'Asignacion Feb'!C:C))</f>
        <v>Liverpool Local</v>
      </c>
      <c r="C5158" s="10" t="str">
        <f t="array" ref="C5158">IFERROR(XLOOKUP(A5158,'Asignacion Feb'!A:A,'Asignacion Feb'!B:B))</f>
        <v>EC-01</v>
      </c>
      <c r="D5158" s="28">
        <v>45707.0</v>
      </c>
      <c r="E5158" s="16" t="s">
        <v>363</v>
      </c>
      <c r="F5158" s="10" t="str">
        <f t="array" ref="F5158">IFERROR(XLOOKUP(E5158,Operadores!A:A,Operadores!B:B))</f>
        <v>ANGMIG</v>
      </c>
      <c r="G5158" s="16" t="s">
        <v>17</v>
      </c>
      <c r="H5158" s="13">
        <v>19.79799</v>
      </c>
      <c r="I5158" s="18">
        <v>319.0</v>
      </c>
      <c r="J5158" s="15">
        <f t="shared" si="5"/>
        <v>6315.55881</v>
      </c>
      <c r="K5158" s="10" t="str">
        <f t="array" ref="K5158">IFERROR(XLOOKUP(G5158,'Tipo de Carga'!A:A,'Tipo de Carga'!B:B))</f>
        <v>Autoabasto</v>
      </c>
      <c r="L5158" s="10">
        <f t="shared" si="2"/>
        <v>8</v>
      </c>
      <c r="M5158" s="10">
        <f t="shared" si="3"/>
        <v>19</v>
      </c>
      <c r="N5158" s="10">
        <f t="shared" si="4"/>
        <v>2</v>
      </c>
      <c r="O5158" s="10" t="str">
        <f t="array" ref="O5158">IFERROR(XLOOKUP(G5158,'Tipo de Carga'!A:A,'Tipo de Carga'!C:C))</f>
        <v>Diesel</v>
      </c>
    </row>
    <row r="5159">
      <c r="A5159" s="16">
        <v>2035.0</v>
      </c>
      <c r="B5159" s="10" t="str">
        <f t="array" ref="B5159">IFERROR(XLOOKUP(A5159,'Asignacion Feb'!A:A,'Asignacion Feb'!C:C))</f>
        <v>Liverpool Local</v>
      </c>
      <c r="C5159" s="10" t="str">
        <f t="array" ref="C5159">IFERROR(XLOOKUP(A5159,'Asignacion Feb'!A:A,'Asignacion Feb'!B:B))</f>
        <v>EC-01</v>
      </c>
      <c r="D5159" s="28">
        <v>45707.0</v>
      </c>
      <c r="E5159" s="16" t="s">
        <v>66</v>
      </c>
      <c r="F5159" s="10" t="str">
        <f t="array" ref="F5159">IFERROR(XLOOKUP(E5159,Operadores!A:A,Operadores!B:B))</f>
        <v>LOPALF</v>
      </c>
      <c r="G5159" s="16" t="s">
        <v>17</v>
      </c>
      <c r="H5159" s="13">
        <v>19.79799</v>
      </c>
      <c r="I5159" s="18">
        <v>91.0</v>
      </c>
      <c r="J5159" s="15">
        <f t="shared" si="5"/>
        <v>1801.61709</v>
      </c>
      <c r="K5159" s="10" t="str">
        <f t="array" ref="K5159">IFERROR(XLOOKUP(G5159,'Tipo de Carga'!A:A,'Tipo de Carga'!B:B))</f>
        <v>Autoabasto</v>
      </c>
      <c r="L5159" s="10">
        <f t="shared" si="2"/>
        <v>8</v>
      </c>
      <c r="M5159" s="10">
        <f t="shared" si="3"/>
        <v>19</v>
      </c>
      <c r="N5159" s="10">
        <f t="shared" si="4"/>
        <v>2</v>
      </c>
      <c r="O5159" s="10" t="str">
        <f t="array" ref="O5159">IFERROR(XLOOKUP(G5159,'Tipo de Carga'!A:A,'Tipo de Carga'!C:C))</f>
        <v>Diesel</v>
      </c>
    </row>
    <row r="5160">
      <c r="A5160" s="16">
        <v>1996.0</v>
      </c>
      <c r="B5160" s="10" t="str">
        <f t="array" ref="B5160">IFERROR(XLOOKUP(A5160,'Asignacion Feb'!A:A,'Asignacion Feb'!C:C))</f>
        <v>MeLi asignado SD</v>
      </c>
      <c r="C5160" s="10" t="str">
        <f t="array" ref="C5160">IFERROR(XLOOKUP(A5160,'Asignacion Feb'!A:A,'Asignacion Feb'!B:B))</f>
        <v>EC-05</v>
      </c>
      <c r="D5160" s="28">
        <v>45707.0</v>
      </c>
      <c r="E5160" s="16" t="s">
        <v>339</v>
      </c>
      <c r="F5160" s="10" t="str">
        <f t="array" ref="F5160">IFERROR(XLOOKUP(E5160,Operadores!A:A,Operadores!B:B))</f>
        <v>AGUARM</v>
      </c>
      <c r="G5160" s="16" t="s">
        <v>17</v>
      </c>
      <c r="H5160" s="13">
        <v>19.79799</v>
      </c>
      <c r="I5160" s="18">
        <v>291.0</v>
      </c>
      <c r="J5160" s="15">
        <f t="shared" si="5"/>
        <v>5761.21509</v>
      </c>
      <c r="K5160" s="10" t="str">
        <f t="array" ref="K5160">IFERROR(XLOOKUP(G5160,'Tipo de Carga'!A:A,'Tipo de Carga'!B:B))</f>
        <v>Autoabasto</v>
      </c>
      <c r="L5160" s="10">
        <f t="shared" si="2"/>
        <v>8</v>
      </c>
      <c r="M5160" s="10">
        <f t="shared" si="3"/>
        <v>19</v>
      </c>
      <c r="N5160" s="10">
        <f t="shared" si="4"/>
        <v>2</v>
      </c>
      <c r="O5160" s="10" t="str">
        <f t="array" ref="O5160">IFERROR(XLOOKUP(G5160,'Tipo de Carga'!A:A,'Tipo de Carga'!C:C))</f>
        <v>Diesel</v>
      </c>
    </row>
    <row r="5161">
      <c r="A5161" s="16">
        <v>2103.0</v>
      </c>
      <c r="B5161" s="10" t="str">
        <f t="array" ref="B5161">IFERROR(XLOOKUP(A5161,'Asignacion Feb'!A:A,'Asignacion Feb'!C:C))</f>
        <v>MeLi Ded Puebla</v>
      </c>
      <c r="C5161" s="10" t="str">
        <f t="array" ref="C5161">IFERROR(XLOOKUP(A5161,'Asignacion Feb'!A:A,'Asignacion Feb'!B:B))</f>
        <v>EC-05</v>
      </c>
      <c r="D5161" s="28">
        <v>45707.0</v>
      </c>
      <c r="E5161" s="16" t="s">
        <v>322</v>
      </c>
      <c r="F5161" s="10" t="str">
        <f t="array" ref="F5161">IFERROR(XLOOKUP(E5161,Operadores!A:A,Operadores!B:B))</f>
        <v>HERRE</v>
      </c>
      <c r="G5161" s="16" t="s">
        <v>17</v>
      </c>
      <c r="H5161" s="13">
        <v>19.7979899999999</v>
      </c>
      <c r="I5161" s="18">
        <v>435.0</v>
      </c>
      <c r="J5161" s="15">
        <f t="shared" si="5"/>
        <v>8612.12565</v>
      </c>
      <c r="K5161" s="10" t="str">
        <f t="array" ref="K5161">IFERROR(XLOOKUP(G5161,'Tipo de Carga'!A:A,'Tipo de Carga'!B:B))</f>
        <v>Autoabasto</v>
      </c>
      <c r="L5161" s="10">
        <f t="shared" si="2"/>
        <v>8</v>
      </c>
      <c r="M5161" s="10">
        <f t="shared" si="3"/>
        <v>19</v>
      </c>
      <c r="N5161" s="10">
        <f t="shared" si="4"/>
        <v>2</v>
      </c>
      <c r="O5161" s="10" t="str">
        <f t="array" ref="O5161">IFERROR(XLOOKUP(G5161,'Tipo de Carga'!A:A,'Tipo de Carga'!C:C))</f>
        <v>Diesel</v>
      </c>
    </row>
    <row r="5162">
      <c r="A5162" s="16">
        <v>1870.0</v>
      </c>
      <c r="B5162" s="10" t="str">
        <f t="array" ref="B5162">IFERROR(XLOOKUP(A5162,'Asignacion Feb'!A:A,'Asignacion Feb'!C:C))</f>
        <v>Circuitos</v>
      </c>
      <c r="C5162" s="10" t="str">
        <f t="array" ref="C5162">IFERROR(XLOOKUP(A5162,'Asignacion Feb'!A:A,'Asignacion Feb'!B:B))</f>
        <v>EC-03</v>
      </c>
      <c r="D5162" s="28">
        <v>45707.0</v>
      </c>
      <c r="E5162" s="16" t="s">
        <v>18</v>
      </c>
      <c r="F5162" s="10" t="str">
        <f t="array" ref="F5162">IFERROR(XLOOKUP(E5162,Operadores!A:A,Operadores!B:B))</f>
        <v>RIOFE</v>
      </c>
      <c r="G5162" s="16" t="s">
        <v>17</v>
      </c>
      <c r="H5162" s="13">
        <v>19.7979899999999</v>
      </c>
      <c r="I5162" s="18">
        <v>680.0</v>
      </c>
      <c r="J5162" s="15">
        <f t="shared" si="5"/>
        <v>13462.6332</v>
      </c>
      <c r="K5162" s="10" t="str">
        <f t="array" ref="K5162">IFERROR(XLOOKUP(G5162,'Tipo de Carga'!A:A,'Tipo de Carga'!B:B))</f>
        <v>Autoabasto</v>
      </c>
      <c r="L5162" s="10">
        <f t="shared" si="2"/>
        <v>8</v>
      </c>
      <c r="M5162" s="10">
        <f t="shared" si="3"/>
        <v>19</v>
      </c>
      <c r="N5162" s="10">
        <f t="shared" si="4"/>
        <v>2</v>
      </c>
      <c r="O5162" s="10" t="str">
        <f t="array" ref="O5162">IFERROR(XLOOKUP(G5162,'Tipo de Carga'!A:A,'Tipo de Carga'!C:C))</f>
        <v>Diesel</v>
      </c>
    </row>
    <row r="5163">
      <c r="A5163" s="16">
        <v>2058.0</v>
      </c>
      <c r="B5163" s="10" t="str">
        <f t="array" ref="B5163">IFERROR(XLOOKUP(A5163,'Asignacion Feb'!A:A,'Asignacion Feb'!C:C))</f>
        <v>Peñafiel Tecamac</v>
      </c>
      <c r="C5163" s="10" t="str">
        <f t="array" ref="C5163">IFERROR(XLOOKUP(A5163,'Asignacion Feb'!A:A,'Asignacion Feb'!B:B))</f>
        <v>EC-02</v>
      </c>
      <c r="D5163" s="28">
        <v>45707.0</v>
      </c>
      <c r="E5163" s="16" t="s">
        <v>398</v>
      </c>
      <c r="F5163" s="10" t="str">
        <f t="array" ref="F5163">IFERROR(XLOOKUP(E5163,Operadores!A:A,Operadores!B:B))</f>
        <v>PERJU04</v>
      </c>
      <c r="G5163" s="16" t="s">
        <v>17</v>
      </c>
      <c r="H5163" s="13">
        <v>19.7979899999999</v>
      </c>
      <c r="I5163" s="18">
        <v>172.0</v>
      </c>
      <c r="J5163" s="15">
        <f t="shared" si="5"/>
        <v>3405.25428</v>
      </c>
      <c r="K5163" s="10" t="str">
        <f t="array" ref="K5163">IFERROR(XLOOKUP(G5163,'Tipo de Carga'!A:A,'Tipo de Carga'!B:B))</f>
        <v>Autoabasto</v>
      </c>
      <c r="L5163" s="10">
        <f t="shared" si="2"/>
        <v>8</v>
      </c>
      <c r="M5163" s="10">
        <f t="shared" si="3"/>
        <v>19</v>
      </c>
      <c r="N5163" s="10">
        <f t="shared" si="4"/>
        <v>2</v>
      </c>
      <c r="O5163" s="10" t="str">
        <f t="array" ref="O5163">IFERROR(XLOOKUP(G5163,'Tipo de Carga'!A:A,'Tipo de Carga'!C:C))</f>
        <v>Diesel</v>
      </c>
    </row>
    <row r="5164">
      <c r="A5164" s="16">
        <v>1995.0</v>
      </c>
      <c r="B5164" s="10" t="str">
        <f t="array" ref="B5164">IFERROR(XLOOKUP(A5164,'Asignacion Feb'!A:A,'Asignacion Feb'!C:C))</f>
        <v>MeLi asignado SD</v>
      </c>
      <c r="C5164" s="10" t="str">
        <f t="array" ref="C5164">IFERROR(XLOOKUP(A5164,'Asignacion Feb'!A:A,'Asignacion Feb'!B:B))</f>
        <v>EC-05</v>
      </c>
      <c r="D5164" s="28">
        <v>45707.0</v>
      </c>
      <c r="E5164" s="16" t="s">
        <v>459</v>
      </c>
      <c r="F5164" s="10" t="str">
        <f t="array" ref="F5164">IFERROR(XLOOKUP(E5164,Operadores!A:A,Operadores!B:B))</f>
        <v>PERMAR</v>
      </c>
      <c r="G5164" s="16" t="s">
        <v>17</v>
      </c>
      <c r="H5164" s="13">
        <v>19.7979899999999</v>
      </c>
      <c r="I5164" s="18">
        <v>385.0</v>
      </c>
      <c r="J5164" s="15">
        <f t="shared" si="5"/>
        <v>7622.22615</v>
      </c>
      <c r="K5164" s="10" t="str">
        <f t="array" ref="K5164">IFERROR(XLOOKUP(G5164,'Tipo de Carga'!A:A,'Tipo de Carga'!B:B))</f>
        <v>Autoabasto</v>
      </c>
      <c r="L5164" s="10">
        <f t="shared" si="2"/>
        <v>8</v>
      </c>
      <c r="M5164" s="10">
        <f t="shared" si="3"/>
        <v>19</v>
      </c>
      <c r="N5164" s="10">
        <f t="shared" si="4"/>
        <v>2</v>
      </c>
      <c r="O5164" s="10" t="str">
        <f t="array" ref="O5164">IFERROR(XLOOKUP(G5164,'Tipo de Carga'!A:A,'Tipo de Carga'!C:C))</f>
        <v>Diesel</v>
      </c>
    </row>
    <row r="5165">
      <c r="A5165" s="16">
        <v>1984.0</v>
      </c>
      <c r="B5165" s="10" t="str">
        <f t="array" ref="B5165">IFERROR(XLOOKUP(A5165,'Asignacion Feb'!A:A,'Asignacion Feb'!C:C))</f>
        <v>MeLi asignado SD</v>
      </c>
      <c r="C5165" s="10" t="str">
        <f t="array" ref="C5165">IFERROR(XLOOKUP(A5165,'Asignacion Feb'!A:A,'Asignacion Feb'!B:B))</f>
        <v>EC-05</v>
      </c>
      <c r="D5165" s="28">
        <v>45707.0</v>
      </c>
      <c r="E5165" s="16" t="s">
        <v>244</v>
      </c>
      <c r="F5165" s="10" t="str">
        <f t="array" ref="F5165">IFERROR(XLOOKUP(E5165,Operadores!A:A,Operadores!B:B))</f>
        <v>PERFID</v>
      </c>
      <c r="G5165" s="16" t="s">
        <v>17</v>
      </c>
      <c r="H5165" s="13">
        <v>19.7979899999999</v>
      </c>
      <c r="I5165" s="18">
        <v>406.0</v>
      </c>
      <c r="J5165" s="15">
        <f t="shared" si="5"/>
        <v>8037.98394</v>
      </c>
      <c r="K5165" s="10" t="str">
        <f t="array" ref="K5165">IFERROR(XLOOKUP(G5165,'Tipo de Carga'!A:A,'Tipo de Carga'!B:B))</f>
        <v>Autoabasto</v>
      </c>
      <c r="L5165" s="10">
        <f t="shared" si="2"/>
        <v>8</v>
      </c>
      <c r="M5165" s="10">
        <f t="shared" si="3"/>
        <v>19</v>
      </c>
      <c r="N5165" s="10">
        <f t="shared" si="4"/>
        <v>2</v>
      </c>
      <c r="O5165" s="10" t="str">
        <f t="array" ref="O5165">IFERROR(XLOOKUP(G5165,'Tipo de Carga'!A:A,'Tipo de Carga'!C:C))</f>
        <v>Diesel</v>
      </c>
    </row>
    <row r="5166">
      <c r="A5166" s="16">
        <v>2088.0</v>
      </c>
      <c r="B5166" s="10" t="str">
        <f t="array" ref="B5166">IFERROR(XLOOKUP(A5166,'Asignacion Feb'!A:A,'Asignacion Feb'!C:C))</f>
        <v>MeLi Ded Puebla</v>
      </c>
      <c r="C5166" s="10" t="str">
        <f t="array" ref="C5166">IFERROR(XLOOKUP(A5166,'Asignacion Feb'!A:A,'Asignacion Feb'!B:B))</f>
        <v>EC-05</v>
      </c>
      <c r="D5166" s="28">
        <v>45707.0</v>
      </c>
      <c r="E5166" s="16" t="s">
        <v>310</v>
      </c>
      <c r="F5166" s="10" t="str">
        <f t="array" ref="F5166">IFERROR(XLOOKUP(E5166,Operadores!A:A,Operadores!B:B))</f>
        <v>SANMA05</v>
      </c>
      <c r="G5166" s="16" t="s">
        <v>17</v>
      </c>
      <c r="H5166" s="13">
        <v>19.7979899999999</v>
      </c>
      <c r="I5166" s="18">
        <v>399.0</v>
      </c>
      <c r="J5166" s="15">
        <f t="shared" si="5"/>
        <v>7899.39801</v>
      </c>
      <c r="K5166" s="10" t="str">
        <f t="array" ref="K5166">IFERROR(XLOOKUP(G5166,'Tipo de Carga'!A:A,'Tipo de Carga'!B:B))</f>
        <v>Autoabasto</v>
      </c>
      <c r="L5166" s="10">
        <f t="shared" si="2"/>
        <v>8</v>
      </c>
      <c r="M5166" s="10">
        <f t="shared" si="3"/>
        <v>19</v>
      </c>
      <c r="N5166" s="10">
        <f t="shared" si="4"/>
        <v>2</v>
      </c>
      <c r="O5166" s="10" t="str">
        <f t="array" ref="O5166">IFERROR(XLOOKUP(G5166,'Tipo de Carga'!A:A,'Tipo de Carga'!C:C))</f>
        <v>Diesel</v>
      </c>
    </row>
    <row r="5167">
      <c r="A5167" s="16">
        <v>2069.0</v>
      </c>
      <c r="B5167" s="10" t="str">
        <f t="array" ref="B5167">IFERROR(XLOOKUP(A5167,'Asignacion Feb'!A:A,'Asignacion Feb'!C:C))</f>
        <v>Peñafiel Tecamac</v>
      </c>
      <c r="C5167" s="10" t="str">
        <f t="array" ref="C5167">IFERROR(XLOOKUP(A5167,'Asignacion Feb'!A:A,'Asignacion Feb'!B:B))</f>
        <v>EC-02</v>
      </c>
      <c r="D5167" s="28">
        <v>45707.0</v>
      </c>
      <c r="E5167" s="16" t="s">
        <v>120</v>
      </c>
      <c r="F5167" s="10" t="str">
        <f t="array" ref="F5167">IFERROR(XLOOKUP(E5167,Operadores!A:A,Operadores!B:B))</f>
        <v>VALJUA</v>
      </c>
      <c r="G5167" s="16" t="s">
        <v>17</v>
      </c>
      <c r="H5167" s="13">
        <v>19.7979899999999</v>
      </c>
      <c r="I5167" s="18">
        <v>178.0</v>
      </c>
      <c r="J5167" s="15">
        <f t="shared" si="5"/>
        <v>3524.04222</v>
      </c>
      <c r="K5167" s="10" t="str">
        <f t="array" ref="K5167">IFERROR(XLOOKUP(G5167,'Tipo de Carga'!A:A,'Tipo de Carga'!B:B))</f>
        <v>Autoabasto</v>
      </c>
      <c r="L5167" s="10">
        <f t="shared" si="2"/>
        <v>8</v>
      </c>
      <c r="M5167" s="10">
        <f t="shared" si="3"/>
        <v>19</v>
      </c>
      <c r="N5167" s="10">
        <f t="shared" si="4"/>
        <v>2</v>
      </c>
      <c r="O5167" s="10" t="str">
        <f t="array" ref="O5167">IFERROR(XLOOKUP(G5167,'Tipo de Carga'!A:A,'Tipo de Carga'!C:C))</f>
        <v>Diesel</v>
      </c>
    </row>
    <row r="5168">
      <c r="A5168" s="16">
        <v>1762.0</v>
      </c>
      <c r="B5168" s="10" t="str">
        <f t="array" ref="B5168">IFERROR(XLOOKUP(A5168,'Asignacion Feb'!A:A,'Asignacion Feb'!C:C))</f>
        <v>Hisense</v>
      </c>
      <c r="C5168" s="10" t="str">
        <f t="array" ref="C5168">IFERROR(XLOOKUP(A5168,'Asignacion Feb'!A:A,'Asignacion Feb'!B:B))</f>
        <v>EC-02</v>
      </c>
      <c r="D5168" s="28">
        <v>45707.0</v>
      </c>
      <c r="E5168" s="16" t="s">
        <v>188</v>
      </c>
      <c r="F5168" s="10" t="str">
        <f t="array" ref="F5168">IFERROR(XLOOKUP(E5168,Operadores!A:A,Operadores!B:B))</f>
        <v>LOPMA03</v>
      </c>
      <c r="G5168" s="16" t="s">
        <v>17</v>
      </c>
      <c r="H5168" s="13">
        <v>19.7979899999999</v>
      </c>
      <c r="I5168" s="18">
        <v>351.0</v>
      </c>
      <c r="J5168" s="15">
        <f t="shared" si="5"/>
        <v>6949.09449</v>
      </c>
      <c r="K5168" s="10" t="str">
        <f t="array" ref="K5168">IFERROR(XLOOKUP(G5168,'Tipo de Carga'!A:A,'Tipo de Carga'!B:B))</f>
        <v>Autoabasto</v>
      </c>
      <c r="L5168" s="10">
        <f t="shared" si="2"/>
        <v>8</v>
      </c>
      <c r="M5168" s="10">
        <f t="shared" si="3"/>
        <v>19</v>
      </c>
      <c r="N5168" s="10">
        <f t="shared" si="4"/>
        <v>2</v>
      </c>
      <c r="O5168" s="10" t="str">
        <f t="array" ref="O5168">IFERROR(XLOOKUP(G5168,'Tipo de Carga'!A:A,'Tipo de Carga'!C:C))</f>
        <v>Diesel</v>
      </c>
    </row>
    <row r="5169">
      <c r="A5169" s="16">
        <v>1875.0</v>
      </c>
      <c r="B5169" s="10" t="str">
        <f t="array" ref="B5169">IFERROR(XLOOKUP(A5169,'Asignacion Feb'!A:A,'Asignacion Feb'!C:C))</f>
        <v>Circuitos</v>
      </c>
      <c r="C5169" s="10" t="str">
        <f t="array" ref="C5169">IFERROR(XLOOKUP(A5169,'Asignacion Feb'!A:A,'Asignacion Feb'!B:B))</f>
        <v>EC-03</v>
      </c>
      <c r="D5169" s="28">
        <v>45707.0</v>
      </c>
      <c r="E5169" s="16" t="s">
        <v>47</v>
      </c>
      <c r="F5169" s="10" t="str">
        <f t="array" ref="F5169">IFERROR(XLOOKUP(E5169,Operadores!A:A,Operadores!B:B))</f>
        <v>CARJOR</v>
      </c>
      <c r="G5169" s="16" t="s">
        <v>17</v>
      </c>
      <c r="H5169" s="13">
        <v>19.7979899999999</v>
      </c>
      <c r="I5169" s="18">
        <v>707.0</v>
      </c>
      <c r="J5169" s="15">
        <f t="shared" si="5"/>
        <v>13997.17893</v>
      </c>
      <c r="K5169" s="10" t="str">
        <f t="array" ref="K5169">IFERROR(XLOOKUP(G5169,'Tipo de Carga'!A:A,'Tipo de Carga'!B:B))</f>
        <v>Autoabasto</v>
      </c>
      <c r="L5169" s="10">
        <f t="shared" si="2"/>
        <v>8</v>
      </c>
      <c r="M5169" s="10">
        <f t="shared" si="3"/>
        <v>19</v>
      </c>
      <c r="N5169" s="10">
        <f t="shared" si="4"/>
        <v>2</v>
      </c>
      <c r="O5169" s="10" t="str">
        <f t="array" ref="O5169">IFERROR(XLOOKUP(G5169,'Tipo de Carga'!A:A,'Tipo de Carga'!C:C))</f>
        <v>Diesel</v>
      </c>
    </row>
    <row r="5170">
      <c r="A5170" s="16">
        <v>1859.0</v>
      </c>
      <c r="B5170" s="10" t="str">
        <f t="array" ref="B5170">IFERROR(XLOOKUP(A5170,'Asignacion Feb'!A:A,'Asignacion Feb'!C:C))</f>
        <v>Circuitos</v>
      </c>
      <c r="C5170" s="10" t="str">
        <f t="array" ref="C5170">IFERROR(XLOOKUP(A5170,'Asignacion Feb'!A:A,'Asignacion Feb'!B:B))</f>
        <v>EC-03</v>
      </c>
      <c r="D5170" s="28">
        <v>45707.0</v>
      </c>
      <c r="E5170" s="16" t="s">
        <v>415</v>
      </c>
      <c r="F5170" s="10" t="str">
        <f t="array" ref="F5170">IFERROR(XLOOKUP(E5170,Operadores!A:A,Operadores!B:B))</f>
        <v>JIMMI</v>
      </c>
      <c r="G5170" s="16" t="s">
        <v>17</v>
      </c>
      <c r="H5170" s="13">
        <v>19.7979899999999</v>
      </c>
      <c r="I5170" s="18">
        <v>484.0</v>
      </c>
      <c r="J5170" s="15">
        <f t="shared" si="5"/>
        <v>9582.22716</v>
      </c>
      <c r="K5170" s="10" t="str">
        <f t="array" ref="K5170">IFERROR(XLOOKUP(G5170,'Tipo de Carga'!A:A,'Tipo de Carga'!B:B))</f>
        <v>Autoabasto</v>
      </c>
      <c r="L5170" s="10">
        <f t="shared" si="2"/>
        <v>8</v>
      </c>
      <c r="M5170" s="10">
        <f t="shared" si="3"/>
        <v>19</v>
      </c>
      <c r="N5170" s="10">
        <f t="shared" si="4"/>
        <v>2</v>
      </c>
      <c r="O5170" s="10" t="str">
        <f t="array" ref="O5170">IFERROR(XLOOKUP(G5170,'Tipo de Carga'!A:A,'Tipo de Carga'!C:C))</f>
        <v>Diesel</v>
      </c>
    </row>
    <row r="5171">
      <c r="A5171" s="16">
        <v>1903.0</v>
      </c>
      <c r="B5171" s="10" t="str">
        <f t="array" ref="B5171">IFERROR(XLOOKUP(A5171,'Asignacion Feb'!A:A,'Asignacion Feb'!C:C))</f>
        <v>Sayer Vuelteros</v>
      </c>
      <c r="C5171" s="10" t="str">
        <f t="array" ref="C5171">IFERROR(XLOOKUP(A5171,'Asignacion Feb'!A:A,'Asignacion Feb'!B:B))</f>
        <v>EC-04</v>
      </c>
      <c r="D5171" s="28">
        <v>45707.0</v>
      </c>
      <c r="E5171" s="16" t="s">
        <v>273</v>
      </c>
      <c r="F5171" s="10" t="str">
        <f t="array" ref="F5171">IFERROR(XLOOKUP(E5171,Operadores!A:A,Operadores!B:B))</f>
        <v>HEREM</v>
      </c>
      <c r="G5171" s="16" t="s">
        <v>77</v>
      </c>
      <c r="H5171" s="13">
        <v>19.63419</v>
      </c>
      <c r="I5171" s="18">
        <v>660.0</v>
      </c>
      <c r="J5171" s="15">
        <f t="shared" si="5"/>
        <v>12958.5654</v>
      </c>
      <c r="K5171" s="10" t="str">
        <f t="array" ref="K5171">IFERROR(XLOOKUP(G5171,'Tipo de Carga'!A:A,'Tipo de Carga'!B:B))</f>
        <v>Autoabasto</v>
      </c>
      <c r="L5171" s="10">
        <f t="shared" si="2"/>
        <v>8</v>
      </c>
      <c r="M5171" s="10">
        <f t="shared" si="3"/>
        <v>19</v>
      </c>
      <c r="N5171" s="10">
        <f t="shared" si="4"/>
        <v>2</v>
      </c>
      <c r="O5171" s="10" t="str">
        <f t="array" ref="O5171">IFERROR(XLOOKUP(G5171,'Tipo de Carga'!A:A,'Tipo de Carga'!C:C))</f>
        <v>Diesel</v>
      </c>
    </row>
    <row r="5172">
      <c r="A5172" s="16">
        <v>1967.0</v>
      </c>
      <c r="B5172" s="10" t="str">
        <f t="array" ref="B5172">IFERROR(XLOOKUP(A5172,'Asignacion Feb'!A:A,'Asignacion Feb'!C:C))</f>
        <v>Sayer Sencillo</v>
      </c>
      <c r="C5172" s="10" t="str">
        <f t="array" ref="C5172">IFERROR(XLOOKUP(A5172,'Asignacion Feb'!A:A,'Asignacion Feb'!B:B))</f>
        <v>EC-04</v>
      </c>
      <c r="D5172" s="28">
        <v>45707.0</v>
      </c>
      <c r="E5172" s="16" t="s">
        <v>315</v>
      </c>
      <c r="F5172" s="10" t="str">
        <f t="array" ref="F5172">IFERROR(XLOOKUP(E5172,Operadores!A:A,Operadores!B:B))</f>
        <v>BARMIGX</v>
      </c>
      <c r="G5172" s="16" t="s">
        <v>77</v>
      </c>
      <c r="H5172" s="13">
        <v>19.63419</v>
      </c>
      <c r="I5172" s="18">
        <v>615.0</v>
      </c>
      <c r="J5172" s="15">
        <f t="shared" si="5"/>
        <v>12075.02685</v>
      </c>
      <c r="K5172" s="10" t="str">
        <f t="array" ref="K5172">IFERROR(XLOOKUP(G5172,'Tipo de Carga'!A:A,'Tipo de Carga'!B:B))</f>
        <v>Autoabasto</v>
      </c>
      <c r="L5172" s="10">
        <f t="shared" si="2"/>
        <v>8</v>
      </c>
      <c r="M5172" s="10">
        <f t="shared" si="3"/>
        <v>19</v>
      </c>
      <c r="N5172" s="10">
        <f t="shared" si="4"/>
        <v>2</v>
      </c>
      <c r="O5172" s="10" t="str">
        <f t="array" ref="O5172">IFERROR(XLOOKUP(G5172,'Tipo de Carga'!A:A,'Tipo de Carga'!C:C))</f>
        <v>Diesel</v>
      </c>
    </row>
    <row r="5173">
      <c r="A5173" s="16">
        <v>1895.0</v>
      </c>
      <c r="B5173" s="10" t="str">
        <f t="array" ref="B5173">IFERROR(XLOOKUP(A5173,'Asignacion Feb'!A:A,'Asignacion Feb'!C:C))</f>
        <v>Sayer Sencillo</v>
      </c>
      <c r="C5173" s="10" t="str">
        <f t="array" ref="C5173">IFERROR(XLOOKUP(A5173,'Asignacion Feb'!A:A,'Asignacion Feb'!B:B))</f>
        <v>EC-04</v>
      </c>
      <c r="D5173" s="28">
        <v>45707.0</v>
      </c>
      <c r="E5173" s="16" t="s">
        <v>349</v>
      </c>
      <c r="F5173" s="10" t="str">
        <f t="array" ref="F5173">IFERROR(XLOOKUP(E5173,Operadores!A:A,Operadores!B:B))</f>
        <v>FABMA</v>
      </c>
      <c r="G5173" s="16" t="s">
        <v>77</v>
      </c>
      <c r="H5173" s="13">
        <v>19.63419</v>
      </c>
      <c r="I5173" s="18">
        <v>280.0</v>
      </c>
      <c r="J5173" s="15">
        <f t="shared" si="5"/>
        <v>5497.5732</v>
      </c>
      <c r="K5173" s="10" t="str">
        <f t="array" ref="K5173">IFERROR(XLOOKUP(G5173,'Tipo de Carga'!A:A,'Tipo de Carga'!B:B))</f>
        <v>Autoabasto</v>
      </c>
      <c r="L5173" s="10">
        <f t="shared" si="2"/>
        <v>8</v>
      </c>
      <c r="M5173" s="10">
        <f t="shared" si="3"/>
        <v>19</v>
      </c>
      <c r="N5173" s="10">
        <f t="shared" si="4"/>
        <v>2</v>
      </c>
      <c r="O5173" s="10" t="str">
        <f t="array" ref="O5173">IFERROR(XLOOKUP(G5173,'Tipo de Carga'!A:A,'Tipo de Carga'!C:C))</f>
        <v>Diesel</v>
      </c>
    </row>
    <row r="5174">
      <c r="A5174" s="16">
        <v>1938.0</v>
      </c>
      <c r="B5174" s="10" t="str">
        <f t="array" ref="B5174">IFERROR(XLOOKUP(A5174,'Asignacion Feb'!A:A,'Asignacion Feb'!C:C))</f>
        <v>Sayer Sencillo</v>
      </c>
      <c r="C5174" s="10" t="str">
        <f t="array" ref="C5174">IFERROR(XLOOKUP(A5174,'Asignacion Feb'!A:A,'Asignacion Feb'!B:B))</f>
        <v>EC-04</v>
      </c>
      <c r="D5174" s="28">
        <v>45707.0</v>
      </c>
      <c r="E5174" s="16" t="s">
        <v>256</v>
      </c>
      <c r="F5174" s="10" t="str">
        <f t="array" ref="F5174">IFERROR(XLOOKUP(E5174,Operadores!A:A,Operadores!B:B))</f>
        <v>SOSCA01</v>
      </c>
      <c r="G5174" s="16" t="s">
        <v>77</v>
      </c>
      <c r="H5174" s="13">
        <v>19.63419</v>
      </c>
      <c r="I5174" s="18">
        <v>305.0</v>
      </c>
      <c r="J5174" s="15">
        <f t="shared" si="5"/>
        <v>5988.42795</v>
      </c>
      <c r="K5174" s="10" t="str">
        <f t="array" ref="K5174">IFERROR(XLOOKUP(G5174,'Tipo de Carga'!A:A,'Tipo de Carga'!B:B))</f>
        <v>Autoabasto</v>
      </c>
      <c r="L5174" s="10">
        <f t="shared" si="2"/>
        <v>8</v>
      </c>
      <c r="M5174" s="10">
        <f t="shared" si="3"/>
        <v>19</v>
      </c>
      <c r="N5174" s="10">
        <f t="shared" si="4"/>
        <v>2</v>
      </c>
      <c r="O5174" s="10" t="str">
        <f t="array" ref="O5174">IFERROR(XLOOKUP(G5174,'Tipo de Carga'!A:A,'Tipo de Carga'!C:C))</f>
        <v>Diesel</v>
      </c>
    </row>
    <row r="5175">
      <c r="A5175" s="16">
        <v>2114.0</v>
      </c>
      <c r="B5175" s="10" t="str">
        <f t="array" ref="B5175">IFERROR(XLOOKUP(A5175,'Asignacion Feb'!A:A,'Asignacion Feb'!C:C))</f>
        <v>Available EC-04</v>
      </c>
      <c r="C5175" s="10" t="str">
        <f t="array" ref="C5175">IFERROR(XLOOKUP(A5175,'Asignacion Feb'!A:A,'Asignacion Feb'!B:B))</f>
        <v>EC-04</v>
      </c>
      <c r="D5175" s="28">
        <v>45707.0</v>
      </c>
      <c r="E5175" s="16" t="s">
        <v>32</v>
      </c>
      <c r="F5175" s="10" t="str">
        <f t="array" ref="F5175">IFERROR(XLOOKUP(E5175,Operadores!A:A,Operadores!B:B))</f>
        <v>MTTO</v>
      </c>
      <c r="G5175" s="16" t="s">
        <v>77</v>
      </c>
      <c r="H5175" s="13">
        <v>19.63419</v>
      </c>
      <c r="I5175" s="18">
        <v>797.0</v>
      </c>
      <c r="J5175" s="15">
        <f t="shared" si="5"/>
        <v>15648.44943</v>
      </c>
      <c r="K5175" s="10" t="str">
        <f t="array" ref="K5175">IFERROR(XLOOKUP(G5175,'Tipo de Carga'!A:A,'Tipo de Carga'!B:B))</f>
        <v>Autoabasto</v>
      </c>
      <c r="L5175" s="10">
        <f t="shared" si="2"/>
        <v>8</v>
      </c>
      <c r="M5175" s="10">
        <f t="shared" si="3"/>
        <v>19</v>
      </c>
      <c r="N5175" s="10">
        <f t="shared" si="4"/>
        <v>2</v>
      </c>
      <c r="O5175" s="10" t="str">
        <f t="array" ref="O5175">IFERROR(XLOOKUP(G5175,'Tipo de Carga'!A:A,'Tipo de Carga'!C:C))</f>
        <v>Diesel</v>
      </c>
    </row>
    <row r="5176">
      <c r="A5176" s="16">
        <v>1971.0</v>
      </c>
      <c r="B5176" s="10" t="str">
        <f t="array" ref="B5176">IFERROR(XLOOKUP(A5176,'Asignacion Feb'!A:A,'Asignacion Feb'!C:C))</f>
        <v>Sayer Sencillo</v>
      </c>
      <c r="C5176" s="10" t="str">
        <f t="array" ref="C5176">IFERROR(XLOOKUP(A5176,'Asignacion Feb'!A:A,'Asignacion Feb'!B:B))</f>
        <v>EC-04</v>
      </c>
      <c r="D5176" s="28">
        <v>45707.0</v>
      </c>
      <c r="E5176" s="16" t="s">
        <v>79</v>
      </c>
      <c r="F5176" s="10" t="str">
        <f t="array" ref="F5176">IFERROR(XLOOKUP(E5176,Operadores!A:A,Operadores!B:B))</f>
        <v>OLVOSX</v>
      </c>
      <c r="G5176" s="16" t="s">
        <v>77</v>
      </c>
      <c r="H5176" s="13">
        <v>19.63419</v>
      </c>
      <c r="I5176" s="18">
        <v>336.0</v>
      </c>
      <c r="J5176" s="15">
        <f t="shared" si="5"/>
        <v>6597.08784</v>
      </c>
      <c r="K5176" s="10" t="str">
        <f t="array" ref="K5176">IFERROR(XLOOKUP(G5176,'Tipo de Carga'!A:A,'Tipo de Carga'!B:B))</f>
        <v>Autoabasto</v>
      </c>
      <c r="L5176" s="10">
        <f t="shared" si="2"/>
        <v>8</v>
      </c>
      <c r="M5176" s="10">
        <f t="shared" si="3"/>
        <v>19</v>
      </c>
      <c r="N5176" s="10">
        <f t="shared" si="4"/>
        <v>2</v>
      </c>
      <c r="O5176" s="10" t="str">
        <f t="array" ref="O5176">IFERROR(XLOOKUP(G5176,'Tipo de Carga'!A:A,'Tipo de Carga'!C:C))</f>
        <v>Diesel</v>
      </c>
    </row>
    <row r="5177">
      <c r="A5177" s="16">
        <v>2068.0</v>
      </c>
      <c r="B5177" s="10" t="str">
        <f t="array" ref="B5177">IFERROR(XLOOKUP(A5177,'Asignacion Feb'!A:A,'Asignacion Feb'!C:C))</f>
        <v>Sayer Pipas</v>
      </c>
      <c r="C5177" s="10" t="str">
        <f t="array" ref="C5177">IFERROR(XLOOKUP(A5177,'Asignacion Feb'!A:A,'Asignacion Feb'!B:B))</f>
        <v>EC-04</v>
      </c>
      <c r="D5177" s="28">
        <v>45707.0</v>
      </c>
      <c r="E5177" s="16" t="s">
        <v>356</v>
      </c>
      <c r="F5177" s="10" t="str">
        <f t="array" ref="F5177">IFERROR(XLOOKUP(E5177,Operadores!A:A,Operadores!B:B))</f>
        <v>LEMMIG</v>
      </c>
      <c r="G5177" s="16" t="s">
        <v>77</v>
      </c>
      <c r="H5177" s="13">
        <v>19.63419</v>
      </c>
      <c r="I5177" s="18">
        <v>769.0</v>
      </c>
      <c r="J5177" s="15">
        <f t="shared" si="5"/>
        <v>15098.69211</v>
      </c>
      <c r="K5177" s="10" t="str">
        <f t="array" ref="K5177">IFERROR(XLOOKUP(G5177,'Tipo de Carga'!A:A,'Tipo de Carga'!B:B))</f>
        <v>Autoabasto</v>
      </c>
      <c r="L5177" s="10">
        <f t="shared" si="2"/>
        <v>8</v>
      </c>
      <c r="M5177" s="10">
        <f t="shared" si="3"/>
        <v>19</v>
      </c>
      <c r="N5177" s="10">
        <f t="shared" si="4"/>
        <v>2</v>
      </c>
      <c r="O5177" s="10" t="str">
        <f t="array" ref="O5177">IFERROR(XLOOKUP(G5177,'Tipo de Carga'!A:A,'Tipo de Carga'!C:C))</f>
        <v>Diesel</v>
      </c>
    </row>
    <row r="5178">
      <c r="A5178" s="16">
        <v>1786.0</v>
      </c>
      <c r="B5178" s="10" t="str">
        <f t="array" ref="B5178">IFERROR(XLOOKUP(A5178,'Asignacion Feb'!A:A,'Asignacion Feb'!C:C))</f>
        <v>Sayer Sencillo</v>
      </c>
      <c r="C5178" s="10" t="str">
        <f t="array" ref="C5178">IFERROR(XLOOKUP(A5178,'Asignacion Feb'!A:A,'Asignacion Feb'!B:B))</f>
        <v>EC-04</v>
      </c>
      <c r="D5178" s="28">
        <v>45707.0</v>
      </c>
      <c r="E5178" s="16" t="s">
        <v>334</v>
      </c>
      <c r="F5178" s="10" t="str">
        <f t="array" ref="F5178">IFERROR(XLOOKUP(E5178,Operadores!A:A,Operadores!B:B))</f>
        <v>GARISM</v>
      </c>
      <c r="G5178" s="16" t="s">
        <v>77</v>
      </c>
      <c r="H5178" s="13">
        <v>19.63419</v>
      </c>
      <c r="I5178" s="18">
        <v>461.0</v>
      </c>
      <c r="J5178" s="15">
        <f t="shared" si="5"/>
        <v>9051.36159</v>
      </c>
      <c r="K5178" s="10" t="str">
        <f t="array" ref="K5178">IFERROR(XLOOKUP(G5178,'Tipo de Carga'!A:A,'Tipo de Carga'!B:B))</f>
        <v>Autoabasto</v>
      </c>
      <c r="L5178" s="10">
        <f t="shared" si="2"/>
        <v>8</v>
      </c>
      <c r="M5178" s="10">
        <f t="shared" si="3"/>
        <v>19</v>
      </c>
      <c r="N5178" s="10">
        <f t="shared" si="4"/>
        <v>2</v>
      </c>
      <c r="O5178" s="10" t="str">
        <f t="array" ref="O5178">IFERROR(XLOOKUP(G5178,'Tipo de Carga'!A:A,'Tipo de Carga'!C:C))</f>
        <v>Diesel</v>
      </c>
    </row>
    <row r="5179">
      <c r="A5179" s="16">
        <v>2007.0</v>
      </c>
      <c r="B5179" s="10" t="str">
        <f t="array" ref="B5179">IFERROR(XLOOKUP(A5179,'Asignacion Feb'!A:A,'Asignacion Feb'!C:C))</f>
        <v>MeLi asignado SD</v>
      </c>
      <c r="C5179" s="10" t="str">
        <f t="array" ref="C5179">IFERROR(XLOOKUP(A5179,'Asignacion Feb'!A:A,'Asignacion Feb'!B:B))</f>
        <v>EC-05</v>
      </c>
      <c r="D5179" s="28">
        <v>45707.0</v>
      </c>
      <c r="E5179" s="16" t="s">
        <v>190</v>
      </c>
      <c r="F5179" s="10" t="str">
        <f t="array" ref="F5179">IFERROR(XLOOKUP(E5179,Operadores!A:A,Operadores!B:B))</f>
        <v>PADRI</v>
      </c>
      <c r="G5179" s="16" t="s">
        <v>77</v>
      </c>
      <c r="H5179" s="13">
        <v>19.63419</v>
      </c>
      <c r="I5179" s="18">
        <v>315.0</v>
      </c>
      <c r="J5179" s="15">
        <f t="shared" si="5"/>
        <v>6184.76985</v>
      </c>
      <c r="K5179" s="10" t="str">
        <f t="array" ref="K5179">IFERROR(XLOOKUP(G5179,'Tipo de Carga'!A:A,'Tipo de Carga'!B:B))</f>
        <v>Autoabasto</v>
      </c>
      <c r="L5179" s="10">
        <f t="shared" si="2"/>
        <v>8</v>
      </c>
      <c r="M5179" s="10">
        <f t="shared" si="3"/>
        <v>19</v>
      </c>
      <c r="N5179" s="10">
        <f t="shared" si="4"/>
        <v>2</v>
      </c>
      <c r="O5179" s="10" t="str">
        <f t="array" ref="O5179">IFERROR(XLOOKUP(G5179,'Tipo de Carga'!A:A,'Tipo de Carga'!C:C))</f>
        <v>Diesel</v>
      </c>
    </row>
    <row r="5180">
      <c r="A5180" s="16">
        <v>1862.0</v>
      </c>
      <c r="B5180" s="10" t="str">
        <f t="array" ref="B5180">IFERROR(XLOOKUP(A5180,'Asignacion Feb'!A:A,'Asignacion Feb'!C:C))</f>
        <v>Circuitos</v>
      </c>
      <c r="C5180" s="10" t="str">
        <f t="array" ref="C5180">IFERROR(XLOOKUP(A5180,'Asignacion Feb'!A:A,'Asignacion Feb'!B:B))</f>
        <v>EC-03</v>
      </c>
      <c r="D5180" s="28">
        <v>45707.0</v>
      </c>
      <c r="E5180" s="16" t="s">
        <v>359</v>
      </c>
      <c r="F5180" s="10" t="str">
        <f t="array" ref="F5180">IFERROR(XLOOKUP(E5180,Operadores!A:A,Operadores!B:B))</f>
        <v>PERRI</v>
      </c>
      <c r="G5180" s="16" t="s">
        <v>77</v>
      </c>
      <c r="H5180" s="13">
        <v>19.63419</v>
      </c>
      <c r="I5180" s="18">
        <v>369.0</v>
      </c>
      <c r="J5180" s="15">
        <f t="shared" si="5"/>
        <v>7245.01611</v>
      </c>
      <c r="K5180" s="10" t="str">
        <f t="array" ref="K5180">IFERROR(XLOOKUP(G5180,'Tipo de Carga'!A:A,'Tipo de Carga'!B:B))</f>
        <v>Autoabasto</v>
      </c>
      <c r="L5180" s="10">
        <f t="shared" si="2"/>
        <v>8</v>
      </c>
      <c r="M5180" s="10">
        <f t="shared" si="3"/>
        <v>19</v>
      </c>
      <c r="N5180" s="10">
        <f t="shared" si="4"/>
        <v>2</v>
      </c>
      <c r="O5180" s="10" t="str">
        <f t="array" ref="O5180">IFERROR(XLOOKUP(G5180,'Tipo de Carga'!A:A,'Tipo de Carga'!C:C))</f>
        <v>Diesel</v>
      </c>
    </row>
    <row r="5181">
      <c r="A5181" s="16">
        <v>1961.0</v>
      </c>
      <c r="B5181" s="10" t="str">
        <f t="array" ref="B5181">IFERROR(XLOOKUP(A5181,'Asignacion Feb'!A:A,'Asignacion Feb'!C:C))</f>
        <v>MeLi asignado SD</v>
      </c>
      <c r="C5181" s="10" t="str">
        <f t="array" ref="C5181">IFERROR(XLOOKUP(A5181,'Asignacion Feb'!A:A,'Asignacion Feb'!B:B))</f>
        <v>EC-05</v>
      </c>
      <c r="D5181" s="28">
        <v>45707.0</v>
      </c>
      <c r="E5181" s="16" t="s">
        <v>387</v>
      </c>
      <c r="F5181" s="10" t="str">
        <f t="array" ref="F5181">IFERROR(XLOOKUP(E5181,Operadores!A:A,Operadores!B:B))</f>
        <v>HERJOS07</v>
      </c>
      <c r="G5181" s="16" t="s">
        <v>77</v>
      </c>
      <c r="H5181" s="13">
        <v>19.63419</v>
      </c>
      <c r="I5181" s="18">
        <v>148.0</v>
      </c>
      <c r="J5181" s="15">
        <f t="shared" si="5"/>
        <v>2905.86012</v>
      </c>
      <c r="K5181" s="10" t="str">
        <f t="array" ref="K5181">IFERROR(XLOOKUP(G5181,'Tipo de Carga'!A:A,'Tipo de Carga'!B:B))</f>
        <v>Autoabasto</v>
      </c>
      <c r="L5181" s="10">
        <f t="shared" si="2"/>
        <v>8</v>
      </c>
      <c r="M5181" s="10">
        <f t="shared" si="3"/>
        <v>19</v>
      </c>
      <c r="N5181" s="10">
        <f t="shared" si="4"/>
        <v>2</v>
      </c>
      <c r="O5181" s="10" t="str">
        <f t="array" ref="O5181">IFERROR(XLOOKUP(G5181,'Tipo de Carga'!A:A,'Tipo de Carga'!C:C))</f>
        <v>Diesel</v>
      </c>
    </row>
    <row r="5182">
      <c r="A5182" s="16">
        <v>1801.0</v>
      </c>
      <c r="B5182" s="10" t="str">
        <f t="array" ref="B5182">IFERROR(XLOOKUP(A5182,'Asignacion Feb'!A:A,'Asignacion Feb'!C:C))</f>
        <v>Sayer Full</v>
      </c>
      <c r="C5182" s="10" t="str">
        <f t="array" ref="C5182">IFERROR(XLOOKUP(A5182,'Asignacion Feb'!A:A,'Asignacion Feb'!B:B))</f>
        <v>EC-04</v>
      </c>
      <c r="D5182" s="28">
        <v>45707.0</v>
      </c>
      <c r="E5182" s="16" t="s">
        <v>276</v>
      </c>
      <c r="F5182" s="10" t="str">
        <f t="array" ref="F5182">IFERROR(XLOOKUP(E5182,Operadores!A:A,Operadores!B:B))</f>
        <v>DURMA01</v>
      </c>
      <c r="G5182" s="16" t="s">
        <v>77</v>
      </c>
      <c r="H5182" s="13">
        <v>19.63419</v>
      </c>
      <c r="I5182" s="18">
        <v>835.0</v>
      </c>
      <c r="J5182" s="15">
        <f t="shared" si="5"/>
        <v>16394.54865</v>
      </c>
      <c r="K5182" s="10" t="str">
        <f t="array" ref="K5182">IFERROR(XLOOKUP(G5182,'Tipo de Carga'!A:A,'Tipo de Carga'!B:B))</f>
        <v>Autoabasto</v>
      </c>
      <c r="L5182" s="10">
        <f t="shared" si="2"/>
        <v>8</v>
      </c>
      <c r="M5182" s="10">
        <f t="shared" si="3"/>
        <v>19</v>
      </c>
      <c r="N5182" s="10">
        <f t="shared" si="4"/>
        <v>2</v>
      </c>
      <c r="O5182" s="10" t="str">
        <f t="array" ref="O5182">IFERROR(XLOOKUP(G5182,'Tipo de Carga'!A:A,'Tipo de Carga'!C:C))</f>
        <v>Diesel</v>
      </c>
    </row>
    <row r="5183">
      <c r="A5183" s="16">
        <v>1935.0</v>
      </c>
      <c r="B5183" s="10" t="str">
        <f t="array" ref="B5183">IFERROR(XLOOKUP(A5183,'Asignacion Feb'!A:A,'Asignacion Feb'!C:C))</f>
        <v>Patieros sucursal</v>
      </c>
      <c r="C5183" s="10" t="str">
        <f t="array" ref="C5183">IFERROR(XLOOKUP(A5183,'Asignacion Feb'!A:A,'Asignacion Feb'!B:B))</f>
        <v>EC-03</v>
      </c>
      <c r="D5183" s="28">
        <v>45707.0</v>
      </c>
      <c r="E5183" s="16" t="s">
        <v>318</v>
      </c>
      <c r="F5183" s="10" t="str">
        <f t="array" ref="F5183">IFERROR(XLOOKUP(E5183,Operadores!A:A,Operadores!B:B))</f>
        <v>RODRAU01</v>
      </c>
      <c r="G5183" s="16" t="s">
        <v>77</v>
      </c>
      <c r="H5183" s="13">
        <v>19.63419</v>
      </c>
      <c r="I5183" s="18">
        <v>250.0</v>
      </c>
      <c r="J5183" s="15">
        <f t="shared" si="5"/>
        <v>4908.5475</v>
      </c>
      <c r="K5183" s="10" t="str">
        <f t="array" ref="K5183">IFERROR(XLOOKUP(G5183,'Tipo de Carga'!A:A,'Tipo de Carga'!B:B))</f>
        <v>Autoabasto</v>
      </c>
      <c r="L5183" s="10">
        <f t="shared" si="2"/>
        <v>8</v>
      </c>
      <c r="M5183" s="10">
        <f t="shared" si="3"/>
        <v>19</v>
      </c>
      <c r="N5183" s="10">
        <f t="shared" si="4"/>
        <v>2</v>
      </c>
      <c r="O5183" s="10" t="str">
        <f t="array" ref="O5183">IFERROR(XLOOKUP(G5183,'Tipo de Carga'!A:A,'Tipo de Carga'!C:C))</f>
        <v>Diesel</v>
      </c>
    </row>
    <row r="5184">
      <c r="A5184" s="16">
        <v>2041.0</v>
      </c>
      <c r="B5184" s="10" t="str">
        <f t="array" ref="B5184">IFERROR(XLOOKUP(A5184,'Asignacion Feb'!A:A,'Asignacion Feb'!C:C))</f>
        <v>PISA Gdl</v>
      </c>
      <c r="C5184" s="10" t="str">
        <f t="array" ref="C5184">IFERROR(XLOOKUP(A5184,'Asignacion Feb'!A:A,'Asignacion Feb'!B:B))</f>
        <v>EC-06</v>
      </c>
      <c r="D5184" s="28">
        <v>45707.0</v>
      </c>
      <c r="E5184" s="16" t="s">
        <v>393</v>
      </c>
      <c r="F5184" s="10" t="str">
        <f t="array" ref="F5184">IFERROR(XLOOKUP(E5184,Operadores!A:A,Operadores!B:B))</f>
        <v>GONRAF</v>
      </c>
      <c r="G5184" s="16" t="s">
        <v>83</v>
      </c>
      <c r="H5184" s="13">
        <v>19.7204</v>
      </c>
      <c r="I5184" s="18">
        <v>209.0</v>
      </c>
      <c r="J5184" s="15">
        <f t="shared" si="5"/>
        <v>4121.5636</v>
      </c>
      <c r="K5184" s="10" t="str">
        <f t="array" ref="K5184">IFERROR(XLOOKUP(G5184,'Tipo de Carga'!A:A,'Tipo de Carga'!B:B))</f>
        <v>Autoabasto</v>
      </c>
      <c r="L5184" s="10">
        <f t="shared" si="2"/>
        <v>8</v>
      </c>
      <c r="M5184" s="10">
        <f t="shared" si="3"/>
        <v>19</v>
      </c>
      <c r="N5184" s="10">
        <f t="shared" si="4"/>
        <v>2</v>
      </c>
      <c r="O5184" s="10" t="str">
        <f t="array" ref="O5184">IFERROR(XLOOKUP(G5184,'Tipo de Carga'!A:A,'Tipo de Carga'!C:C))</f>
        <v>Diesel</v>
      </c>
    </row>
    <row r="5185">
      <c r="A5185" s="16">
        <v>2053.0</v>
      </c>
      <c r="B5185" s="10" t="str">
        <f t="array" ref="B5185">IFERROR(XLOOKUP(A5185,'Asignacion Feb'!A:A,'Asignacion Feb'!C:C))</f>
        <v>PISA Gdl</v>
      </c>
      <c r="C5185" s="10" t="str">
        <f t="array" ref="C5185">IFERROR(XLOOKUP(A5185,'Asignacion Feb'!A:A,'Asignacion Feb'!B:B))</f>
        <v>EC-06</v>
      </c>
      <c r="D5185" s="28">
        <v>45707.0</v>
      </c>
      <c r="E5185" s="16" t="s">
        <v>138</v>
      </c>
      <c r="F5185" s="10" t="str">
        <f t="array" ref="F5185">IFERROR(XLOOKUP(E5185,Operadores!A:A,Operadores!B:B))</f>
        <v>ORTARM</v>
      </c>
      <c r="G5185" s="16" t="s">
        <v>83</v>
      </c>
      <c r="H5185" s="13">
        <v>19.7204</v>
      </c>
      <c r="I5185" s="18">
        <v>575.0</v>
      </c>
      <c r="J5185" s="15">
        <f t="shared" si="5"/>
        <v>11339.23</v>
      </c>
      <c r="K5185" s="10" t="str">
        <f t="array" ref="K5185">IFERROR(XLOOKUP(G5185,'Tipo de Carga'!A:A,'Tipo de Carga'!B:B))</f>
        <v>Autoabasto</v>
      </c>
      <c r="L5185" s="10">
        <f t="shared" si="2"/>
        <v>8</v>
      </c>
      <c r="M5185" s="10">
        <f t="shared" si="3"/>
        <v>19</v>
      </c>
      <c r="N5185" s="10">
        <f t="shared" si="4"/>
        <v>2</v>
      </c>
      <c r="O5185" s="10" t="str">
        <f t="array" ref="O5185">IFERROR(XLOOKUP(G5185,'Tipo de Carga'!A:A,'Tipo de Carga'!C:C))</f>
        <v>Diesel</v>
      </c>
    </row>
    <row r="5186">
      <c r="A5186" s="16">
        <v>2061.0</v>
      </c>
      <c r="B5186" s="10" t="str">
        <f t="array" ref="B5186">IFERROR(XLOOKUP(A5186,'Asignacion Feb'!A:A,'Asignacion Feb'!C:C))</f>
        <v>PISA Gdl</v>
      </c>
      <c r="C5186" s="10" t="str">
        <f t="array" ref="C5186">IFERROR(XLOOKUP(A5186,'Asignacion Feb'!A:A,'Asignacion Feb'!B:B))</f>
        <v>EC-06</v>
      </c>
      <c r="D5186" s="28">
        <v>45707.0</v>
      </c>
      <c r="E5186" s="16" t="s">
        <v>215</v>
      </c>
      <c r="F5186" s="10" t="str">
        <f t="array" ref="F5186">IFERROR(XLOOKUP(E5186,Operadores!A:A,Operadores!B:B))</f>
        <v>RESEDU</v>
      </c>
      <c r="G5186" s="16" t="s">
        <v>83</v>
      </c>
      <c r="H5186" s="13">
        <v>19.7204</v>
      </c>
      <c r="I5186" s="18">
        <v>375.0</v>
      </c>
      <c r="J5186" s="15">
        <f t="shared" si="5"/>
        <v>7395.15</v>
      </c>
      <c r="K5186" s="10" t="str">
        <f t="array" ref="K5186">IFERROR(XLOOKUP(G5186,'Tipo de Carga'!A:A,'Tipo de Carga'!B:B))</f>
        <v>Autoabasto</v>
      </c>
      <c r="L5186" s="10">
        <f t="shared" si="2"/>
        <v>8</v>
      </c>
      <c r="M5186" s="10">
        <f t="shared" si="3"/>
        <v>19</v>
      </c>
      <c r="N5186" s="10">
        <f t="shared" si="4"/>
        <v>2</v>
      </c>
      <c r="O5186" s="10" t="str">
        <f t="array" ref="O5186">IFERROR(XLOOKUP(G5186,'Tipo de Carga'!A:A,'Tipo de Carga'!C:C))</f>
        <v>Diesel</v>
      </c>
    </row>
    <row r="5187">
      <c r="A5187" s="16">
        <v>1768.0</v>
      </c>
      <c r="B5187" s="10" t="str">
        <f t="array" ref="B5187">IFERROR(XLOOKUP(A5187,'Asignacion Feb'!A:A,'Asignacion Feb'!C:C))</f>
        <v>Pipas</v>
      </c>
      <c r="C5187" s="10" t="str">
        <f t="array" ref="C5187">IFERROR(XLOOKUP(A5187,'Asignacion Feb'!A:A,'Asignacion Feb'!B:B))</f>
        <v>EC-02</v>
      </c>
      <c r="D5187" s="28">
        <v>45707.0</v>
      </c>
      <c r="E5187" s="16" t="s">
        <v>303</v>
      </c>
      <c r="F5187" s="10" t="str">
        <f t="array" ref="F5187">IFERROR(XLOOKUP(E5187,Operadores!A:A,Operadores!B:B))</f>
        <v>MARJO08</v>
      </c>
      <c r="G5187" s="16" t="s">
        <v>83</v>
      </c>
      <c r="H5187" s="13">
        <v>19.7204</v>
      </c>
      <c r="I5187" s="18">
        <v>250.0</v>
      </c>
      <c r="J5187" s="15">
        <f t="shared" si="5"/>
        <v>4930.1</v>
      </c>
      <c r="K5187" s="10" t="str">
        <f t="array" ref="K5187">IFERROR(XLOOKUP(G5187,'Tipo de Carga'!A:A,'Tipo de Carga'!B:B))</f>
        <v>Autoabasto</v>
      </c>
      <c r="L5187" s="10">
        <f t="shared" si="2"/>
        <v>8</v>
      </c>
      <c r="M5187" s="10">
        <f t="shared" si="3"/>
        <v>19</v>
      </c>
      <c r="N5187" s="10">
        <f t="shared" si="4"/>
        <v>2</v>
      </c>
      <c r="O5187" s="10" t="str">
        <f t="array" ref="O5187">IFERROR(XLOOKUP(G5187,'Tipo de Carga'!A:A,'Tipo de Carga'!C:C))</f>
        <v>Diesel</v>
      </c>
    </row>
    <row r="5188">
      <c r="A5188" s="16">
        <v>2084.0</v>
      </c>
      <c r="B5188" s="10" t="str">
        <f t="array" ref="B5188">IFERROR(XLOOKUP(A5188,'Asignacion Feb'!A:A,'Asignacion Feb'!C:C))</f>
        <v>PISA Gdl</v>
      </c>
      <c r="C5188" s="10" t="str">
        <f t="array" ref="C5188">IFERROR(XLOOKUP(A5188,'Asignacion Feb'!A:A,'Asignacion Feb'!B:B))</f>
        <v>EC-06</v>
      </c>
      <c r="D5188" s="28">
        <v>45707.0</v>
      </c>
      <c r="E5188" s="16" t="s">
        <v>216</v>
      </c>
      <c r="F5188" s="10" t="str">
        <f t="array" ref="F5188">IFERROR(XLOOKUP(E5188,Operadores!A:A,Operadores!B:B))</f>
        <v>LOPEDU</v>
      </c>
      <c r="G5188" s="16" t="s">
        <v>83</v>
      </c>
      <c r="H5188" s="13">
        <v>19.7204</v>
      </c>
      <c r="I5188" s="18">
        <v>380.0</v>
      </c>
      <c r="J5188" s="15">
        <f t="shared" si="5"/>
        <v>7493.752</v>
      </c>
      <c r="K5188" s="10" t="str">
        <f t="array" ref="K5188">IFERROR(XLOOKUP(G5188,'Tipo de Carga'!A:A,'Tipo de Carga'!B:B))</f>
        <v>Autoabasto</v>
      </c>
      <c r="L5188" s="10">
        <f t="shared" si="2"/>
        <v>8</v>
      </c>
      <c r="M5188" s="10">
        <f t="shared" si="3"/>
        <v>19</v>
      </c>
      <c r="N5188" s="10">
        <f t="shared" si="4"/>
        <v>2</v>
      </c>
      <c r="O5188" s="10" t="str">
        <f t="array" ref="O5188">IFERROR(XLOOKUP(G5188,'Tipo de Carga'!A:A,'Tipo de Carga'!C:C))</f>
        <v>Diesel</v>
      </c>
    </row>
    <row r="5189">
      <c r="A5189" s="16">
        <v>2060.0</v>
      </c>
      <c r="B5189" s="10" t="str">
        <f t="array" ref="B5189">IFERROR(XLOOKUP(A5189,'Asignacion Feb'!A:A,'Asignacion Feb'!C:C))</f>
        <v>PISA Gdl</v>
      </c>
      <c r="C5189" s="10" t="str">
        <f t="array" ref="C5189">IFERROR(XLOOKUP(A5189,'Asignacion Feb'!A:A,'Asignacion Feb'!B:B))</f>
        <v>EC-06</v>
      </c>
      <c r="D5189" s="28">
        <v>45707.0</v>
      </c>
      <c r="E5189" s="16" t="s">
        <v>16</v>
      </c>
      <c r="F5189" s="10" t="str">
        <f t="array" ref="F5189">IFERROR(XLOOKUP(E5189,Operadores!A:A,Operadores!B:B))</f>
        <v>VALGUS</v>
      </c>
      <c r="G5189" s="16" t="s">
        <v>83</v>
      </c>
      <c r="H5189" s="13">
        <v>19.7204</v>
      </c>
      <c r="I5189" s="18">
        <v>350.0</v>
      </c>
      <c r="J5189" s="15">
        <f t="shared" si="5"/>
        <v>6902.14</v>
      </c>
      <c r="K5189" s="10" t="str">
        <f t="array" ref="K5189">IFERROR(XLOOKUP(G5189,'Tipo de Carga'!A:A,'Tipo de Carga'!B:B))</f>
        <v>Autoabasto</v>
      </c>
      <c r="L5189" s="10">
        <f t="shared" si="2"/>
        <v>8</v>
      </c>
      <c r="M5189" s="10">
        <f t="shared" si="3"/>
        <v>19</v>
      </c>
      <c r="N5189" s="10">
        <f t="shared" si="4"/>
        <v>2</v>
      </c>
      <c r="O5189" s="10" t="str">
        <f t="array" ref="O5189">IFERROR(XLOOKUP(G5189,'Tipo de Carga'!A:A,'Tipo de Carga'!C:C))</f>
        <v>Diesel</v>
      </c>
    </row>
    <row r="5190">
      <c r="A5190" s="16">
        <v>2070.0</v>
      </c>
      <c r="B5190" s="10" t="str">
        <f t="array" ref="B5190">IFERROR(XLOOKUP(A5190,'Asignacion Feb'!A:A,'Asignacion Feb'!C:C))</f>
        <v>PISA Gdl</v>
      </c>
      <c r="C5190" s="10" t="str">
        <f t="array" ref="C5190">IFERROR(XLOOKUP(A5190,'Asignacion Feb'!A:A,'Asignacion Feb'!B:B))</f>
        <v>EC-06</v>
      </c>
      <c r="D5190" s="28">
        <v>45707.0</v>
      </c>
      <c r="E5190" s="16" t="s">
        <v>260</v>
      </c>
      <c r="F5190" s="10" t="str">
        <f t="array" ref="F5190">IFERROR(XLOOKUP(E5190,Operadores!A:A,Operadores!B:B))</f>
        <v>HUELUI</v>
      </c>
      <c r="G5190" s="16" t="s">
        <v>86</v>
      </c>
      <c r="H5190" s="13">
        <v>19.81523</v>
      </c>
      <c r="I5190" s="18">
        <v>516.0</v>
      </c>
      <c r="J5190" s="15">
        <f t="shared" si="5"/>
        <v>10224.65868</v>
      </c>
      <c r="K5190" s="10" t="str">
        <f t="array" ref="K5190">IFERROR(XLOOKUP(G5190,'Tipo de Carga'!A:A,'Tipo de Carga'!B:B))</f>
        <v>Autoabasto</v>
      </c>
      <c r="L5190" s="10">
        <f t="shared" si="2"/>
        <v>8</v>
      </c>
      <c r="M5190" s="10">
        <f t="shared" si="3"/>
        <v>19</v>
      </c>
      <c r="N5190" s="10">
        <f t="shared" si="4"/>
        <v>2</v>
      </c>
      <c r="O5190" s="10" t="str">
        <f t="array" ref="O5190">IFERROR(XLOOKUP(G5190,'Tipo de Carga'!A:A,'Tipo de Carga'!C:C))</f>
        <v>Diesel</v>
      </c>
    </row>
    <row r="5191">
      <c r="A5191" s="16">
        <v>1894.0</v>
      </c>
      <c r="B5191" s="10" t="str">
        <f t="array" ref="B5191">IFERROR(XLOOKUP(A5191,'Asignacion Feb'!A:A,'Asignacion Feb'!C:C))</f>
        <v>Pipas</v>
      </c>
      <c r="C5191" s="10" t="str">
        <f t="array" ref="C5191">IFERROR(XLOOKUP(A5191,'Asignacion Feb'!A:A,'Asignacion Feb'!B:B))</f>
        <v>EC-02</v>
      </c>
      <c r="D5191" s="28">
        <v>45707.0</v>
      </c>
      <c r="E5191" s="16" t="s">
        <v>320</v>
      </c>
      <c r="F5191" s="10" t="str">
        <f t="array" ref="F5191">IFERROR(XLOOKUP(E5191,Operadores!A:A,Operadores!B:B))</f>
        <v>LOPJU</v>
      </c>
      <c r="G5191" s="16" t="s">
        <v>86</v>
      </c>
      <c r="H5191" s="13">
        <v>19.81523</v>
      </c>
      <c r="I5191" s="18">
        <v>480.0</v>
      </c>
      <c r="J5191" s="15">
        <f t="shared" si="5"/>
        <v>9511.3104</v>
      </c>
      <c r="K5191" s="10" t="str">
        <f t="array" ref="K5191">IFERROR(XLOOKUP(G5191,'Tipo de Carga'!A:A,'Tipo de Carga'!B:B))</f>
        <v>Autoabasto</v>
      </c>
      <c r="L5191" s="10">
        <f t="shared" si="2"/>
        <v>8</v>
      </c>
      <c r="M5191" s="10">
        <f t="shared" si="3"/>
        <v>19</v>
      </c>
      <c r="N5191" s="10">
        <f t="shared" si="4"/>
        <v>2</v>
      </c>
      <c r="O5191" s="10" t="str">
        <f t="array" ref="O5191">IFERROR(XLOOKUP(G5191,'Tipo de Carga'!A:A,'Tipo de Carga'!C:C))</f>
        <v>Diesel</v>
      </c>
    </row>
    <row r="5192">
      <c r="A5192" s="16">
        <v>1909.0</v>
      </c>
      <c r="B5192" s="10" t="str">
        <f t="array" ref="B5192">IFERROR(XLOOKUP(A5192,'Asignacion Feb'!A:A,'Asignacion Feb'!C:C))</f>
        <v>Circuitos</v>
      </c>
      <c r="C5192" s="10" t="str">
        <f t="array" ref="C5192">IFERROR(XLOOKUP(A5192,'Asignacion Feb'!A:A,'Asignacion Feb'!B:B))</f>
        <v>EC-03</v>
      </c>
      <c r="D5192" s="28">
        <v>45707.0</v>
      </c>
      <c r="E5192" s="16" t="s">
        <v>347</v>
      </c>
      <c r="F5192" s="10" t="str">
        <f t="array" ref="F5192">IFERROR(XLOOKUP(E5192,Operadores!A:A,Operadores!B:B))</f>
        <v>ZUÑDAV</v>
      </c>
      <c r="G5192" s="16" t="s">
        <v>33</v>
      </c>
      <c r="H5192" s="13">
        <v>19.29</v>
      </c>
      <c r="I5192" s="18">
        <v>860.0</v>
      </c>
      <c r="J5192" s="15">
        <f t="shared" si="5"/>
        <v>16589.4</v>
      </c>
      <c r="K5192" s="10" t="str">
        <f t="array" ref="K5192">IFERROR(XLOOKUP(G5192,'Tipo de Carga'!A:A,'Tipo de Carga'!B:B))</f>
        <v>Autoabasto</v>
      </c>
      <c r="L5192" s="10">
        <f t="shared" si="2"/>
        <v>8</v>
      </c>
      <c r="M5192" s="10">
        <f t="shared" si="3"/>
        <v>19</v>
      </c>
      <c r="N5192" s="10">
        <f t="shared" si="4"/>
        <v>2</v>
      </c>
      <c r="O5192" s="10" t="str">
        <f t="array" ref="O5192">IFERROR(XLOOKUP(G5192,'Tipo de Carga'!A:A,'Tipo de Carga'!C:C))</f>
        <v>Diesel</v>
      </c>
    </row>
    <row r="5193">
      <c r="A5193" s="16">
        <v>1979.0</v>
      </c>
      <c r="B5193" s="10" t="str">
        <f t="array" ref="B5193">IFERROR(XLOOKUP(A5193,'Asignacion Feb'!A:A,'Asignacion Feb'!C:C))</f>
        <v>MeLi asignado SD</v>
      </c>
      <c r="C5193" s="10" t="str">
        <f t="array" ref="C5193">IFERROR(XLOOKUP(A5193,'Asignacion Feb'!A:A,'Asignacion Feb'!B:B))</f>
        <v>EC-05</v>
      </c>
      <c r="D5193" s="28">
        <v>45707.0</v>
      </c>
      <c r="E5193" s="16" t="s">
        <v>64</v>
      </c>
      <c r="F5193" s="10" t="str">
        <f t="array" ref="F5193">IFERROR(XLOOKUP(E5193,Operadores!A:A,Operadores!B:B))</f>
        <v>GARJUA04</v>
      </c>
      <c r="G5193" s="16" t="s">
        <v>33</v>
      </c>
      <c r="H5193" s="13">
        <v>19.29</v>
      </c>
      <c r="I5193" s="18">
        <v>644.0</v>
      </c>
      <c r="J5193" s="15">
        <f t="shared" si="5"/>
        <v>12422.76</v>
      </c>
      <c r="K5193" s="10" t="str">
        <f t="array" ref="K5193">IFERROR(XLOOKUP(G5193,'Tipo de Carga'!A:A,'Tipo de Carga'!B:B))</f>
        <v>Autoabasto</v>
      </c>
      <c r="L5193" s="10">
        <f t="shared" si="2"/>
        <v>8</v>
      </c>
      <c r="M5193" s="10">
        <f t="shared" si="3"/>
        <v>19</v>
      </c>
      <c r="N5193" s="10">
        <f t="shared" si="4"/>
        <v>2</v>
      </c>
      <c r="O5193" s="10" t="str">
        <f t="array" ref="O5193">IFERROR(XLOOKUP(G5193,'Tipo de Carga'!A:A,'Tipo de Carga'!C:C))</f>
        <v>Diesel</v>
      </c>
    </row>
    <row r="5194">
      <c r="A5194" s="16">
        <v>2041.0</v>
      </c>
      <c r="B5194" s="10" t="str">
        <f t="array" ref="B5194">IFERROR(XLOOKUP(A5194,'Asignacion Feb'!A:A,'Asignacion Feb'!C:C))</f>
        <v>PISA Gdl</v>
      </c>
      <c r="C5194" s="10" t="str">
        <f t="array" ref="C5194">IFERROR(XLOOKUP(A5194,'Asignacion Feb'!A:A,'Asignacion Feb'!B:B))</f>
        <v>EC-06</v>
      </c>
      <c r="D5194" s="28">
        <v>45707.0</v>
      </c>
      <c r="E5194" s="16" t="s">
        <v>393</v>
      </c>
      <c r="F5194" s="10" t="str">
        <f t="array" ref="F5194">IFERROR(XLOOKUP(E5194,Operadores!A:A,Operadores!B:B))</f>
        <v>GONRAF</v>
      </c>
      <c r="G5194" s="16" t="s">
        <v>33</v>
      </c>
      <c r="H5194" s="13">
        <v>19.29</v>
      </c>
      <c r="I5194" s="18">
        <v>547.0</v>
      </c>
      <c r="J5194" s="15">
        <f t="shared" si="5"/>
        <v>10551.63</v>
      </c>
      <c r="K5194" s="10" t="str">
        <f t="array" ref="K5194">IFERROR(XLOOKUP(G5194,'Tipo de Carga'!A:A,'Tipo de Carga'!B:B))</f>
        <v>Autoabasto</v>
      </c>
      <c r="L5194" s="10">
        <f t="shared" si="2"/>
        <v>8</v>
      </c>
      <c r="M5194" s="10">
        <f t="shared" si="3"/>
        <v>19</v>
      </c>
      <c r="N5194" s="10">
        <f t="shared" si="4"/>
        <v>2</v>
      </c>
      <c r="O5194" s="10" t="str">
        <f t="array" ref="O5194">IFERROR(XLOOKUP(G5194,'Tipo de Carga'!A:A,'Tipo de Carga'!C:C))</f>
        <v>Diesel</v>
      </c>
    </row>
    <row r="5195">
      <c r="A5195" s="16">
        <v>2001.0</v>
      </c>
      <c r="B5195" s="10" t="str">
        <f t="array" ref="B5195">IFERROR(XLOOKUP(A5195,'Asignacion Feb'!A:A,'Asignacion Feb'!C:C))</f>
        <v>MeLi Dedicado Merida</v>
      </c>
      <c r="C5195" s="10" t="str">
        <f t="array" ref="C5195">IFERROR(XLOOKUP(A5195,'Asignacion Feb'!A:A,'Asignacion Feb'!B:B))</f>
        <v>EC-05</v>
      </c>
      <c r="D5195" s="28">
        <v>45707.0</v>
      </c>
      <c r="E5195" s="16" t="s">
        <v>362</v>
      </c>
      <c r="F5195" s="10" t="str">
        <f t="array" ref="F5195">IFERROR(XLOOKUP(E5195,Operadores!A:A,Operadores!B:B))</f>
        <v>TRESER</v>
      </c>
      <c r="G5195" s="16" t="s">
        <v>39</v>
      </c>
      <c r="H5195" s="13">
        <v>20.4273</v>
      </c>
      <c r="I5195" s="18">
        <v>220.0</v>
      </c>
      <c r="J5195" s="15">
        <f t="shared" si="5"/>
        <v>4494.006</v>
      </c>
      <c r="K5195" s="10" t="str">
        <f t="array" ref="K5195">IFERROR(XLOOKUP(G5195,'Tipo de Carga'!A:A,'Tipo de Carga'!B:B))</f>
        <v>Autoabasto</v>
      </c>
      <c r="L5195" s="10">
        <f t="shared" si="2"/>
        <v>8</v>
      </c>
      <c r="M5195" s="10">
        <f t="shared" si="3"/>
        <v>19</v>
      </c>
      <c r="N5195" s="10">
        <f t="shared" si="4"/>
        <v>2</v>
      </c>
      <c r="O5195" s="10" t="str">
        <f t="array" ref="O5195">IFERROR(XLOOKUP(G5195,'Tipo de Carga'!A:A,'Tipo de Carga'!C:C))</f>
        <v>Diesel</v>
      </c>
    </row>
    <row r="5196">
      <c r="A5196" s="16">
        <v>1997.0</v>
      </c>
      <c r="B5196" s="10" t="str">
        <f t="array" ref="B5196">IFERROR(XLOOKUP(A5196,'Asignacion Feb'!A:A,'Asignacion Feb'!C:C))</f>
        <v>MeLi Dedicado Merida</v>
      </c>
      <c r="C5196" s="10" t="str">
        <f t="array" ref="C5196">IFERROR(XLOOKUP(A5196,'Asignacion Feb'!A:A,'Asignacion Feb'!B:B))</f>
        <v>EC-05</v>
      </c>
      <c r="D5196" s="28">
        <v>45707.0</v>
      </c>
      <c r="E5196" s="16" t="s">
        <v>282</v>
      </c>
      <c r="F5196" s="10" t="str">
        <f t="array" ref="F5196">IFERROR(XLOOKUP(E5196,Operadores!A:A,Operadores!B:B))</f>
        <v>HERVIC02</v>
      </c>
      <c r="G5196" s="16" t="s">
        <v>39</v>
      </c>
      <c r="H5196" s="13">
        <v>20.4273</v>
      </c>
      <c r="I5196" s="18">
        <v>230.0</v>
      </c>
      <c r="J5196" s="15">
        <f t="shared" si="5"/>
        <v>4698.279</v>
      </c>
      <c r="K5196" s="10" t="str">
        <f t="array" ref="K5196">IFERROR(XLOOKUP(G5196,'Tipo de Carga'!A:A,'Tipo de Carga'!B:B))</f>
        <v>Autoabasto</v>
      </c>
      <c r="L5196" s="10">
        <f t="shared" si="2"/>
        <v>8</v>
      </c>
      <c r="M5196" s="10">
        <f t="shared" si="3"/>
        <v>19</v>
      </c>
      <c r="N5196" s="10">
        <f t="shared" si="4"/>
        <v>2</v>
      </c>
      <c r="O5196" s="10" t="str">
        <f t="array" ref="O5196">IFERROR(XLOOKUP(G5196,'Tipo de Carga'!A:A,'Tipo de Carga'!C:C))</f>
        <v>Diesel</v>
      </c>
    </row>
    <row r="5197">
      <c r="A5197" s="16">
        <v>2000.0</v>
      </c>
      <c r="B5197" s="10" t="str">
        <f t="array" ref="B5197">IFERROR(XLOOKUP(A5197,'Asignacion Feb'!A:A,'Asignacion Feb'!C:C))</f>
        <v>MeLi Dedicado Merida</v>
      </c>
      <c r="C5197" s="10" t="str">
        <f t="array" ref="C5197">IFERROR(XLOOKUP(A5197,'Asignacion Feb'!A:A,'Asignacion Feb'!B:B))</f>
        <v>EC-05</v>
      </c>
      <c r="D5197" s="28">
        <v>45707.0</v>
      </c>
      <c r="E5197" s="16" t="s">
        <v>95</v>
      </c>
      <c r="F5197" s="10" t="str">
        <f t="array" ref="F5197">IFERROR(XLOOKUP(E5197,Operadores!A:A,Operadores!B:B))</f>
        <v>VILYON</v>
      </c>
      <c r="G5197" s="16" t="s">
        <v>39</v>
      </c>
      <c r="H5197" s="13">
        <v>20.4273</v>
      </c>
      <c r="I5197" s="18">
        <v>247.0</v>
      </c>
      <c r="J5197" s="15">
        <f t="shared" si="5"/>
        <v>5045.5431</v>
      </c>
      <c r="K5197" s="10" t="str">
        <f t="array" ref="K5197">IFERROR(XLOOKUP(G5197,'Tipo de Carga'!A:A,'Tipo de Carga'!B:B))</f>
        <v>Autoabasto</v>
      </c>
      <c r="L5197" s="10">
        <f t="shared" si="2"/>
        <v>8</v>
      </c>
      <c r="M5197" s="10">
        <f t="shared" si="3"/>
        <v>19</v>
      </c>
      <c r="N5197" s="10">
        <f t="shared" si="4"/>
        <v>2</v>
      </c>
      <c r="O5197" s="10" t="str">
        <f t="array" ref="O5197">IFERROR(XLOOKUP(G5197,'Tipo de Carga'!A:A,'Tipo de Carga'!C:C))</f>
        <v>Diesel</v>
      </c>
    </row>
    <row r="5198">
      <c r="A5198" s="16">
        <v>1746.0</v>
      </c>
      <c r="B5198" s="10" t="str">
        <f t="array" ref="B5198">IFERROR(XLOOKUP(A5198,'Asignacion Feb'!A:A,'Asignacion Feb'!C:C))</f>
        <v>Wm Full</v>
      </c>
      <c r="C5198" s="10" t="str">
        <f t="array" ref="C5198">IFERROR(XLOOKUP(A5198,'Asignacion Feb'!A:A,'Asignacion Feb'!B:B))</f>
        <v>EC-08</v>
      </c>
      <c r="D5198" s="28">
        <v>45707.0</v>
      </c>
      <c r="E5198" s="16" t="s">
        <v>258</v>
      </c>
      <c r="F5198" s="10" t="str">
        <f t="array" ref="F5198">IFERROR(XLOOKUP(E5198,Operadores!A:A,Operadores!B:B))</f>
        <v>LOPFER</v>
      </c>
      <c r="G5198" s="16" t="s">
        <v>39</v>
      </c>
      <c r="H5198" s="13">
        <v>20.4273</v>
      </c>
      <c r="I5198" s="18">
        <v>410.0</v>
      </c>
      <c r="J5198" s="15">
        <f t="shared" si="5"/>
        <v>8375.193</v>
      </c>
      <c r="K5198" s="10" t="str">
        <f t="array" ref="K5198">IFERROR(XLOOKUP(G5198,'Tipo de Carga'!A:A,'Tipo de Carga'!B:B))</f>
        <v>Autoabasto</v>
      </c>
      <c r="L5198" s="10">
        <f t="shared" si="2"/>
        <v>8</v>
      </c>
      <c r="M5198" s="10">
        <f t="shared" si="3"/>
        <v>19</v>
      </c>
      <c r="N5198" s="10">
        <f t="shared" si="4"/>
        <v>2</v>
      </c>
      <c r="O5198" s="10" t="str">
        <f t="array" ref="O5198">IFERROR(XLOOKUP(G5198,'Tipo de Carga'!A:A,'Tipo de Carga'!C:C))</f>
        <v>Diesel</v>
      </c>
    </row>
    <row r="5199">
      <c r="A5199" s="16">
        <v>1999.0</v>
      </c>
      <c r="B5199" s="10" t="str">
        <f t="array" ref="B5199">IFERROR(XLOOKUP(A5199,'Asignacion Feb'!A:A,'Asignacion Feb'!C:C))</f>
        <v>MeLi Dedicado Merida</v>
      </c>
      <c r="C5199" s="10" t="str">
        <f t="array" ref="C5199">IFERROR(XLOOKUP(A5199,'Asignacion Feb'!A:A,'Asignacion Feb'!B:B))</f>
        <v>EC-05</v>
      </c>
      <c r="D5199" s="28">
        <v>45707.0</v>
      </c>
      <c r="E5199" s="16" t="s">
        <v>88</v>
      </c>
      <c r="F5199" s="10" t="str">
        <f t="array" ref="F5199">IFERROR(XLOOKUP(E5199,Operadores!A:A,Operadores!B:B))</f>
        <v>CAMJOS</v>
      </c>
      <c r="G5199" s="16" t="s">
        <v>39</v>
      </c>
      <c r="H5199" s="13">
        <v>20.4273</v>
      </c>
      <c r="I5199" s="18">
        <v>230.0</v>
      </c>
      <c r="J5199" s="15">
        <f t="shared" si="5"/>
        <v>4698.279</v>
      </c>
      <c r="K5199" s="10" t="str">
        <f t="array" ref="K5199">IFERROR(XLOOKUP(G5199,'Tipo de Carga'!A:A,'Tipo de Carga'!B:B))</f>
        <v>Autoabasto</v>
      </c>
      <c r="L5199" s="10">
        <f t="shared" si="2"/>
        <v>8</v>
      </c>
      <c r="M5199" s="10">
        <f t="shared" si="3"/>
        <v>19</v>
      </c>
      <c r="N5199" s="10">
        <f t="shared" si="4"/>
        <v>2</v>
      </c>
      <c r="O5199" s="10" t="str">
        <f t="array" ref="O5199">IFERROR(XLOOKUP(G5199,'Tipo de Carga'!A:A,'Tipo de Carga'!C:C))</f>
        <v>Diesel</v>
      </c>
    </row>
    <row r="5200">
      <c r="A5200" s="16">
        <v>1897.0</v>
      </c>
      <c r="B5200" s="10" t="str">
        <f t="array" ref="B5200">IFERROR(XLOOKUP(A5200,'Asignacion Feb'!A:A,'Asignacion Feb'!C:C))</f>
        <v>Full Liver</v>
      </c>
      <c r="C5200" s="10" t="str">
        <f t="array" ref="C5200">IFERROR(XLOOKUP(A5200,'Asignacion Feb'!A:A,'Asignacion Feb'!B:B))</f>
        <v>EC-01</v>
      </c>
      <c r="D5200" s="28">
        <v>45707.0</v>
      </c>
      <c r="E5200" s="16" t="s">
        <v>21</v>
      </c>
      <c r="F5200" s="10" t="str">
        <f t="array" ref="F5200">IFERROR(XLOOKUP(E5200,Operadores!A:A,Operadores!B:B))</f>
        <v>RODAR</v>
      </c>
      <c r="G5200" s="16" t="s">
        <v>39</v>
      </c>
      <c r="H5200" s="13">
        <v>20.4273</v>
      </c>
      <c r="I5200" s="18">
        <v>250.0</v>
      </c>
      <c r="J5200" s="15">
        <f t="shared" si="5"/>
        <v>5106.825</v>
      </c>
      <c r="K5200" s="10" t="str">
        <f t="array" ref="K5200">IFERROR(XLOOKUP(G5200,'Tipo de Carga'!A:A,'Tipo de Carga'!B:B))</f>
        <v>Autoabasto</v>
      </c>
      <c r="L5200" s="10">
        <f t="shared" si="2"/>
        <v>8</v>
      </c>
      <c r="M5200" s="10">
        <f t="shared" si="3"/>
        <v>19</v>
      </c>
      <c r="N5200" s="10">
        <f t="shared" si="4"/>
        <v>2</v>
      </c>
      <c r="O5200" s="10" t="str">
        <f t="array" ref="O5200">IFERROR(XLOOKUP(G5200,'Tipo de Carga'!A:A,'Tipo de Carga'!C:C))</f>
        <v>Diesel</v>
      </c>
    </row>
    <row r="5201">
      <c r="A5201" s="16">
        <v>1818.0</v>
      </c>
      <c r="B5201" s="10" t="str">
        <f t="array" ref="B5201">IFERROR(XLOOKUP(A5201,'Asignacion Feb'!A:A,'Asignacion Feb'!C:C))</f>
        <v>Wm Full</v>
      </c>
      <c r="C5201" s="10" t="str">
        <f t="array" ref="C5201">IFERROR(XLOOKUP(A5201,'Asignacion Feb'!A:A,'Asignacion Feb'!B:B))</f>
        <v>EC-08</v>
      </c>
      <c r="D5201" s="28">
        <v>45707.0</v>
      </c>
      <c r="E5201" s="16" t="s">
        <v>176</v>
      </c>
      <c r="F5201" s="10" t="str">
        <f t="array" ref="F5201">IFERROR(XLOOKUP(E5201,Operadores!A:A,Operadores!B:B))</f>
        <v>HEROCT</v>
      </c>
      <c r="G5201" s="16" t="s">
        <v>39</v>
      </c>
      <c r="H5201" s="13">
        <v>20.4273</v>
      </c>
      <c r="I5201" s="18">
        <v>413.0</v>
      </c>
      <c r="J5201" s="15">
        <f t="shared" si="5"/>
        <v>8436.4749</v>
      </c>
      <c r="K5201" s="10" t="str">
        <f t="array" ref="K5201">IFERROR(XLOOKUP(G5201,'Tipo de Carga'!A:A,'Tipo de Carga'!B:B))</f>
        <v>Autoabasto</v>
      </c>
      <c r="L5201" s="10">
        <f t="shared" si="2"/>
        <v>8</v>
      </c>
      <c r="M5201" s="10">
        <f t="shared" si="3"/>
        <v>19</v>
      </c>
      <c r="N5201" s="10">
        <f t="shared" si="4"/>
        <v>2</v>
      </c>
      <c r="O5201" s="10" t="str">
        <f t="array" ref="O5201">IFERROR(XLOOKUP(G5201,'Tipo de Carga'!A:A,'Tipo de Carga'!C:C))</f>
        <v>Diesel</v>
      </c>
    </row>
    <row r="5202">
      <c r="A5202" s="16">
        <v>2024.0</v>
      </c>
      <c r="B5202" s="10" t="str">
        <f t="array" ref="B5202">IFERROR(XLOOKUP(A5202,'Asignacion Feb'!A:A,'Asignacion Feb'!C:C))</f>
        <v>MeLi Dedicado Merida</v>
      </c>
      <c r="C5202" s="10" t="str">
        <f t="array" ref="C5202">IFERROR(XLOOKUP(A5202,'Asignacion Feb'!A:A,'Asignacion Feb'!B:B))</f>
        <v>EC-05</v>
      </c>
      <c r="D5202" s="28">
        <v>45707.0</v>
      </c>
      <c r="E5202" s="16" t="s">
        <v>113</v>
      </c>
      <c r="F5202" s="10" t="str">
        <f t="array" ref="F5202">IFERROR(XLOOKUP(E5202,Operadores!A:A,Operadores!B:B))</f>
        <v>DELJOS01</v>
      </c>
      <c r="G5202" s="16" t="s">
        <v>39</v>
      </c>
      <c r="H5202" s="13">
        <v>20.4273</v>
      </c>
      <c r="I5202" s="18">
        <v>380.0</v>
      </c>
      <c r="J5202" s="15">
        <f t="shared" si="5"/>
        <v>7762.374</v>
      </c>
      <c r="K5202" s="10" t="str">
        <f t="array" ref="K5202">IFERROR(XLOOKUP(G5202,'Tipo de Carga'!A:A,'Tipo de Carga'!B:B))</f>
        <v>Autoabasto</v>
      </c>
      <c r="L5202" s="10">
        <f t="shared" si="2"/>
        <v>8</v>
      </c>
      <c r="M5202" s="10">
        <f t="shared" si="3"/>
        <v>19</v>
      </c>
      <c r="N5202" s="10">
        <f t="shared" si="4"/>
        <v>2</v>
      </c>
      <c r="O5202" s="10" t="str">
        <f t="array" ref="O5202">IFERROR(XLOOKUP(G5202,'Tipo de Carga'!A:A,'Tipo de Carga'!C:C))</f>
        <v>Diesel</v>
      </c>
    </row>
    <row r="5203">
      <c r="A5203" s="16">
        <v>2010.0</v>
      </c>
      <c r="B5203" s="10" t="str">
        <f t="array" ref="B5203">IFERROR(XLOOKUP(A5203,'Asignacion Feb'!A:A,'Asignacion Feb'!C:C))</f>
        <v>MeLi asignado SD</v>
      </c>
      <c r="C5203" s="10" t="str">
        <f t="array" ref="C5203">IFERROR(XLOOKUP(A5203,'Asignacion Feb'!A:A,'Asignacion Feb'!B:B))</f>
        <v>EC-05</v>
      </c>
      <c r="D5203" s="28">
        <v>45707.0</v>
      </c>
      <c r="E5203" s="16" t="s">
        <v>175</v>
      </c>
      <c r="F5203" s="10" t="str">
        <f t="array" ref="F5203">IFERROR(XLOOKUP(E5203,Operadores!A:A,Operadores!B:B))</f>
        <v>CHAJE</v>
      </c>
      <c r="G5203" s="16" t="s">
        <v>39</v>
      </c>
      <c r="H5203" s="13">
        <v>20.4273</v>
      </c>
      <c r="I5203" s="18">
        <v>250.0</v>
      </c>
      <c r="J5203" s="15">
        <f t="shared" si="5"/>
        <v>5106.825</v>
      </c>
      <c r="K5203" s="10" t="str">
        <f t="array" ref="K5203">IFERROR(XLOOKUP(G5203,'Tipo de Carga'!A:A,'Tipo de Carga'!B:B))</f>
        <v>Autoabasto</v>
      </c>
      <c r="L5203" s="10">
        <f t="shared" si="2"/>
        <v>8</v>
      </c>
      <c r="M5203" s="10">
        <f t="shared" si="3"/>
        <v>19</v>
      </c>
      <c r="N5203" s="10">
        <f t="shared" si="4"/>
        <v>2</v>
      </c>
      <c r="O5203" s="10" t="str">
        <f t="array" ref="O5203">IFERROR(XLOOKUP(G5203,'Tipo de Carga'!A:A,'Tipo de Carga'!C:C))</f>
        <v>Diesel</v>
      </c>
    </row>
    <row r="5204">
      <c r="A5204" s="16">
        <v>1730.0</v>
      </c>
      <c r="B5204" s="10" t="str">
        <f t="array" ref="B5204">IFERROR(XLOOKUP(A5204,'Asignacion Feb'!A:A,'Asignacion Feb'!C:C))</f>
        <v>Wm Full</v>
      </c>
      <c r="C5204" s="10" t="str">
        <f t="array" ref="C5204">IFERROR(XLOOKUP(A5204,'Asignacion Feb'!A:A,'Asignacion Feb'!B:B))</f>
        <v>EC-08</v>
      </c>
      <c r="D5204" s="28">
        <v>45707.0</v>
      </c>
      <c r="E5204" s="16" t="s">
        <v>219</v>
      </c>
      <c r="F5204" s="10" t="str">
        <f t="array" ref="F5204">IFERROR(XLOOKUP(E5204,Operadores!A:A,Operadores!B:B))</f>
        <v>LOPERI</v>
      </c>
      <c r="G5204" s="16" t="s">
        <v>39</v>
      </c>
      <c r="H5204" s="13">
        <v>20.4273</v>
      </c>
      <c r="I5204" s="18">
        <v>420.0</v>
      </c>
      <c r="J5204" s="15">
        <f t="shared" si="5"/>
        <v>8579.466</v>
      </c>
      <c r="K5204" s="10" t="str">
        <f t="array" ref="K5204">IFERROR(XLOOKUP(G5204,'Tipo de Carga'!A:A,'Tipo de Carga'!B:B))</f>
        <v>Autoabasto</v>
      </c>
      <c r="L5204" s="10">
        <f t="shared" si="2"/>
        <v>8</v>
      </c>
      <c r="M5204" s="10">
        <f t="shared" si="3"/>
        <v>19</v>
      </c>
      <c r="N5204" s="10">
        <f t="shared" si="4"/>
        <v>2</v>
      </c>
      <c r="O5204" s="10" t="str">
        <f t="array" ref="O5204">IFERROR(XLOOKUP(G5204,'Tipo de Carga'!A:A,'Tipo de Carga'!C:C))</f>
        <v>Diesel</v>
      </c>
    </row>
    <row r="5205">
      <c r="A5205" s="16">
        <v>1715.0</v>
      </c>
      <c r="B5205" s="10" t="str">
        <f t="array" ref="B5205">IFERROR(XLOOKUP(A5205,'Asignacion Feb'!A:A,'Asignacion Feb'!C:C))</f>
        <v>Wm Full</v>
      </c>
      <c r="C5205" s="10" t="str">
        <f t="array" ref="C5205">IFERROR(XLOOKUP(A5205,'Asignacion Feb'!A:A,'Asignacion Feb'!B:B))</f>
        <v>EC-08</v>
      </c>
      <c r="D5205" s="28">
        <v>45707.0</v>
      </c>
      <c r="E5205" s="16" t="s">
        <v>371</v>
      </c>
      <c r="F5205" s="10" t="str">
        <f t="array" ref="F5205">IFERROR(XLOOKUP(E5205,Operadores!A:A,Operadores!B:B))</f>
        <v>MAYSA</v>
      </c>
      <c r="G5205" s="16" t="s">
        <v>39</v>
      </c>
      <c r="H5205" s="13">
        <v>20.4273</v>
      </c>
      <c r="I5205" s="18">
        <v>392.0</v>
      </c>
      <c r="J5205" s="15">
        <f t="shared" si="5"/>
        <v>8007.5016</v>
      </c>
      <c r="K5205" s="10" t="str">
        <f t="array" ref="K5205">IFERROR(XLOOKUP(G5205,'Tipo de Carga'!A:A,'Tipo de Carga'!B:B))</f>
        <v>Autoabasto</v>
      </c>
      <c r="L5205" s="10">
        <f t="shared" si="2"/>
        <v>8</v>
      </c>
      <c r="M5205" s="10">
        <f t="shared" si="3"/>
        <v>19</v>
      </c>
      <c r="N5205" s="10">
        <f t="shared" si="4"/>
        <v>2</v>
      </c>
      <c r="O5205" s="10" t="str">
        <f t="array" ref="O5205">IFERROR(XLOOKUP(G5205,'Tipo de Carga'!A:A,'Tipo de Carga'!C:C))</f>
        <v>Diesel</v>
      </c>
    </row>
    <row r="5206">
      <c r="A5206" s="16">
        <v>1892.0</v>
      </c>
      <c r="B5206" s="10" t="str">
        <f t="array" ref="B5206">IFERROR(XLOOKUP(A5206,'Asignacion Feb'!A:A,'Asignacion Feb'!C:C))</f>
        <v>Full Liver</v>
      </c>
      <c r="C5206" s="10" t="str">
        <f t="array" ref="C5206">IFERROR(XLOOKUP(A5206,'Asignacion Feb'!A:A,'Asignacion Feb'!B:B))</f>
        <v>EC-01</v>
      </c>
      <c r="D5206" s="28">
        <v>45707.0</v>
      </c>
      <c r="E5206" s="16" t="s">
        <v>73</v>
      </c>
      <c r="F5206" s="10" t="str">
        <f t="array" ref="F5206">IFERROR(XLOOKUP(E5206,Operadores!A:A,Operadores!B:B))</f>
        <v>CALVI</v>
      </c>
      <c r="G5206" s="16" t="s">
        <v>39</v>
      </c>
      <c r="H5206" s="13">
        <v>20.4273</v>
      </c>
      <c r="I5206" s="18">
        <v>652.0</v>
      </c>
      <c r="J5206" s="15">
        <f t="shared" si="5"/>
        <v>13318.5996</v>
      </c>
      <c r="K5206" s="10" t="str">
        <f t="array" ref="K5206">IFERROR(XLOOKUP(G5206,'Tipo de Carga'!A:A,'Tipo de Carga'!B:B))</f>
        <v>Autoabasto</v>
      </c>
      <c r="L5206" s="10">
        <f t="shared" si="2"/>
        <v>8</v>
      </c>
      <c r="M5206" s="10">
        <f t="shared" si="3"/>
        <v>19</v>
      </c>
      <c r="N5206" s="10">
        <f t="shared" si="4"/>
        <v>2</v>
      </c>
      <c r="O5206" s="10" t="str">
        <f t="array" ref="O5206">IFERROR(XLOOKUP(G5206,'Tipo de Carga'!A:A,'Tipo de Carga'!C:C))</f>
        <v>Diesel</v>
      </c>
    </row>
    <row r="5207">
      <c r="A5207" s="16">
        <v>1854.0</v>
      </c>
      <c r="B5207" s="10" t="str">
        <f t="array" ref="B5207">IFERROR(XLOOKUP(A5207,'Asignacion Feb'!A:A,'Asignacion Feb'!C:C))</f>
        <v>Hisense</v>
      </c>
      <c r="C5207" s="10" t="str">
        <f t="array" ref="C5207">IFERROR(XLOOKUP(A5207,'Asignacion Feb'!A:A,'Asignacion Feb'!B:B))</f>
        <v>EC-02</v>
      </c>
      <c r="D5207" s="28">
        <v>45707.0</v>
      </c>
      <c r="E5207" s="16" t="s">
        <v>181</v>
      </c>
      <c r="F5207" s="10" t="str">
        <f t="array" ref="F5207">IFERROR(XLOOKUP(E5207,Operadores!A:A,Operadores!B:B))</f>
        <v>CARMAUX</v>
      </c>
      <c r="G5207" s="16" t="s">
        <v>39</v>
      </c>
      <c r="H5207" s="13">
        <v>20.4273</v>
      </c>
      <c r="I5207" s="18">
        <v>705.0</v>
      </c>
      <c r="J5207" s="15">
        <f t="shared" si="5"/>
        <v>14401.2465</v>
      </c>
      <c r="K5207" s="10" t="str">
        <f t="array" ref="K5207">IFERROR(XLOOKUP(G5207,'Tipo de Carga'!A:A,'Tipo de Carga'!B:B))</f>
        <v>Autoabasto</v>
      </c>
      <c r="L5207" s="10">
        <f t="shared" si="2"/>
        <v>8</v>
      </c>
      <c r="M5207" s="10">
        <f t="shared" si="3"/>
        <v>19</v>
      </c>
      <c r="N5207" s="10">
        <f t="shared" si="4"/>
        <v>2</v>
      </c>
      <c r="O5207" s="10" t="str">
        <f t="array" ref="O5207">IFERROR(XLOOKUP(G5207,'Tipo de Carga'!A:A,'Tipo de Carga'!C:C))</f>
        <v>Diesel</v>
      </c>
    </row>
    <row r="5208">
      <c r="A5208" s="16">
        <v>1817.0</v>
      </c>
      <c r="B5208" s="10" t="str">
        <f t="array" ref="B5208">IFERROR(XLOOKUP(A5208,'Asignacion Feb'!A:A,'Asignacion Feb'!C:C))</f>
        <v>Wm Full</v>
      </c>
      <c r="C5208" s="10" t="str">
        <f t="array" ref="C5208">IFERROR(XLOOKUP(A5208,'Asignacion Feb'!A:A,'Asignacion Feb'!B:B))</f>
        <v>EC-08</v>
      </c>
      <c r="D5208" s="28">
        <v>45707.0</v>
      </c>
      <c r="E5208" s="16" t="s">
        <v>101</v>
      </c>
      <c r="F5208" s="10" t="str">
        <f t="array" ref="F5208">IFERROR(XLOOKUP(E5208,Operadores!A:A,Operadores!B:B))</f>
        <v>RUIROBX</v>
      </c>
      <c r="G5208" s="16" t="s">
        <v>39</v>
      </c>
      <c r="H5208" s="13">
        <v>20.4273</v>
      </c>
      <c r="I5208" s="18">
        <v>665.0</v>
      </c>
      <c r="J5208" s="15">
        <f t="shared" si="5"/>
        <v>13584.1545</v>
      </c>
      <c r="K5208" s="10" t="str">
        <f t="array" ref="K5208">IFERROR(XLOOKUP(G5208,'Tipo de Carga'!A:A,'Tipo de Carga'!B:B))</f>
        <v>Autoabasto</v>
      </c>
      <c r="L5208" s="10">
        <f t="shared" si="2"/>
        <v>8</v>
      </c>
      <c r="M5208" s="10">
        <f t="shared" si="3"/>
        <v>19</v>
      </c>
      <c r="N5208" s="10">
        <f t="shared" si="4"/>
        <v>2</v>
      </c>
      <c r="O5208" s="10" t="str">
        <f t="array" ref="O5208">IFERROR(XLOOKUP(G5208,'Tipo de Carga'!A:A,'Tipo de Carga'!C:C))</f>
        <v>Diesel</v>
      </c>
    </row>
    <row r="5209">
      <c r="A5209" s="16">
        <v>1816.0</v>
      </c>
      <c r="B5209" s="10" t="str">
        <f t="array" ref="B5209">IFERROR(XLOOKUP(A5209,'Asignacion Feb'!A:A,'Asignacion Feb'!C:C))</f>
        <v>Wm Full</v>
      </c>
      <c r="C5209" s="10" t="str">
        <f t="array" ref="C5209">IFERROR(XLOOKUP(A5209,'Asignacion Feb'!A:A,'Asignacion Feb'!B:B))</f>
        <v>EC-08</v>
      </c>
      <c r="D5209" s="28">
        <v>45707.0</v>
      </c>
      <c r="E5209" s="16" t="s">
        <v>169</v>
      </c>
      <c r="F5209" s="10" t="str">
        <f t="array" ref="F5209">IFERROR(XLOOKUP(E5209,Operadores!A:A,Operadores!B:B))</f>
        <v>RODMIG</v>
      </c>
      <c r="G5209" s="16" t="s">
        <v>39</v>
      </c>
      <c r="H5209" s="13">
        <v>20.4273</v>
      </c>
      <c r="I5209" s="18">
        <v>610.0</v>
      </c>
      <c r="J5209" s="15">
        <f t="shared" si="5"/>
        <v>12460.653</v>
      </c>
      <c r="K5209" s="10" t="str">
        <f t="array" ref="K5209">IFERROR(XLOOKUP(G5209,'Tipo de Carga'!A:A,'Tipo de Carga'!B:B))</f>
        <v>Autoabasto</v>
      </c>
      <c r="L5209" s="10">
        <f t="shared" si="2"/>
        <v>8</v>
      </c>
      <c r="M5209" s="10">
        <f t="shared" si="3"/>
        <v>19</v>
      </c>
      <c r="N5209" s="10">
        <f t="shared" si="4"/>
        <v>2</v>
      </c>
      <c r="O5209" s="10" t="str">
        <f t="array" ref="O5209">IFERROR(XLOOKUP(G5209,'Tipo de Carga'!A:A,'Tipo de Carga'!C:C))</f>
        <v>Diesel</v>
      </c>
    </row>
    <row r="5210">
      <c r="A5210" s="16">
        <v>2006.0</v>
      </c>
      <c r="B5210" s="10" t="str">
        <f t="array" ref="B5210">IFERROR(XLOOKUP(A5210,'Asignacion Feb'!A:A,'Asignacion Feb'!C:C))</f>
        <v>MeLi Dedicado Merida</v>
      </c>
      <c r="C5210" s="10" t="str">
        <f t="array" ref="C5210">IFERROR(XLOOKUP(A5210,'Asignacion Feb'!A:A,'Asignacion Feb'!B:B))</f>
        <v>EC-05</v>
      </c>
      <c r="D5210" s="28">
        <v>45707.0</v>
      </c>
      <c r="E5210" s="16" t="s">
        <v>452</v>
      </c>
      <c r="F5210" s="10" t="str">
        <f t="array" ref="F5210">IFERROR(XLOOKUP(E5210,Operadores!A:A,Operadores!B:B))</f>
        <v>GARMAR02</v>
      </c>
      <c r="G5210" s="16" t="s">
        <v>39</v>
      </c>
      <c r="H5210" s="13">
        <v>20.4273</v>
      </c>
      <c r="I5210" s="18">
        <v>356.0</v>
      </c>
      <c r="J5210" s="15">
        <f t="shared" si="5"/>
        <v>7272.1188</v>
      </c>
      <c r="K5210" s="10" t="str">
        <f t="array" ref="K5210">IFERROR(XLOOKUP(G5210,'Tipo de Carga'!A:A,'Tipo de Carga'!B:B))</f>
        <v>Autoabasto</v>
      </c>
      <c r="L5210" s="10">
        <f t="shared" si="2"/>
        <v>8</v>
      </c>
      <c r="M5210" s="10">
        <f t="shared" si="3"/>
        <v>19</v>
      </c>
      <c r="N5210" s="10">
        <f t="shared" si="4"/>
        <v>2</v>
      </c>
      <c r="O5210" s="10" t="str">
        <f t="array" ref="O5210">IFERROR(XLOOKUP(G5210,'Tipo de Carga'!A:A,'Tipo de Carga'!C:C))</f>
        <v>Diesel</v>
      </c>
    </row>
    <row r="5211">
      <c r="A5211" s="16">
        <v>1991.0</v>
      </c>
      <c r="B5211" s="10" t="str">
        <f t="array" ref="B5211">IFERROR(XLOOKUP(A5211,'Asignacion Feb'!A:A,'Asignacion Feb'!C:C))</f>
        <v>MeLi Dedicado Merida</v>
      </c>
      <c r="C5211" s="10" t="str">
        <f t="array" ref="C5211">IFERROR(XLOOKUP(A5211,'Asignacion Feb'!A:A,'Asignacion Feb'!B:B))</f>
        <v>EC-05</v>
      </c>
      <c r="D5211" s="28">
        <v>45707.0</v>
      </c>
      <c r="E5211" s="16" t="s">
        <v>165</v>
      </c>
      <c r="F5211" s="10" t="str">
        <f t="array" ref="F5211">IFERROR(XLOOKUP(E5211,Operadores!A:A,Operadores!B:B))</f>
        <v>RUEREN</v>
      </c>
      <c r="G5211" s="16" t="s">
        <v>39</v>
      </c>
      <c r="H5211" s="13">
        <v>20.4273</v>
      </c>
      <c r="I5211" s="18">
        <v>245.0</v>
      </c>
      <c r="J5211" s="15">
        <f t="shared" si="5"/>
        <v>5004.6885</v>
      </c>
      <c r="K5211" s="10" t="str">
        <f t="array" ref="K5211">IFERROR(XLOOKUP(G5211,'Tipo de Carga'!A:A,'Tipo de Carga'!B:B))</f>
        <v>Autoabasto</v>
      </c>
      <c r="L5211" s="10">
        <f t="shared" si="2"/>
        <v>8</v>
      </c>
      <c r="M5211" s="10">
        <f t="shared" si="3"/>
        <v>19</v>
      </c>
      <c r="N5211" s="10">
        <f t="shared" si="4"/>
        <v>2</v>
      </c>
      <c r="O5211" s="10" t="str">
        <f t="array" ref="O5211">IFERROR(XLOOKUP(G5211,'Tipo de Carga'!A:A,'Tipo de Carga'!C:C))</f>
        <v>Diesel</v>
      </c>
    </row>
    <row r="5212">
      <c r="A5212" s="16">
        <v>2028.0</v>
      </c>
      <c r="B5212" s="10" t="str">
        <f t="array" ref="B5212">IFERROR(XLOOKUP(A5212,'Asignacion Feb'!A:A,'Asignacion Feb'!C:C))</f>
        <v>MeLi Dedicado Merida</v>
      </c>
      <c r="C5212" s="10" t="str">
        <f t="array" ref="C5212">IFERROR(XLOOKUP(A5212,'Asignacion Feb'!A:A,'Asignacion Feb'!B:B))</f>
        <v>EC-05</v>
      </c>
      <c r="D5212" s="28">
        <v>45707.0</v>
      </c>
      <c r="E5212" s="16" t="s">
        <v>94</v>
      </c>
      <c r="F5212" s="10" t="str">
        <f t="array" ref="F5212">IFERROR(XLOOKUP(E5212,Operadores!A:A,Operadores!B:B))</f>
        <v>RODALE</v>
      </c>
      <c r="G5212" s="16" t="s">
        <v>39</v>
      </c>
      <c r="H5212" s="13">
        <v>20.4273</v>
      </c>
      <c r="I5212" s="18">
        <v>220.0</v>
      </c>
      <c r="J5212" s="15">
        <f t="shared" si="5"/>
        <v>4494.006</v>
      </c>
      <c r="K5212" s="10" t="str">
        <f t="array" ref="K5212">IFERROR(XLOOKUP(G5212,'Tipo de Carga'!A:A,'Tipo de Carga'!B:B))</f>
        <v>Autoabasto</v>
      </c>
      <c r="L5212" s="10">
        <f t="shared" si="2"/>
        <v>8</v>
      </c>
      <c r="M5212" s="10">
        <f t="shared" si="3"/>
        <v>19</v>
      </c>
      <c r="N5212" s="10">
        <f t="shared" si="4"/>
        <v>2</v>
      </c>
      <c r="O5212" s="10" t="str">
        <f t="array" ref="O5212">IFERROR(XLOOKUP(G5212,'Tipo de Carga'!A:A,'Tipo de Carga'!C:C))</f>
        <v>Diesel</v>
      </c>
    </row>
    <row r="5213">
      <c r="A5213" s="16">
        <v>1798.0</v>
      </c>
      <c r="B5213" s="10" t="str">
        <f t="array" ref="B5213">IFERROR(XLOOKUP(A5213,'Asignacion Feb'!A:A,'Asignacion Feb'!C:C))</f>
        <v>Wm Full</v>
      </c>
      <c r="C5213" s="10" t="str">
        <f t="array" ref="C5213">IFERROR(XLOOKUP(A5213,'Asignacion Feb'!A:A,'Asignacion Feb'!B:B))</f>
        <v>EC-08</v>
      </c>
      <c r="D5213" s="28">
        <v>45707.0</v>
      </c>
      <c r="E5213" s="16" t="s">
        <v>42</v>
      </c>
      <c r="F5213" s="10" t="str">
        <f t="array" ref="F5213">IFERROR(XLOOKUP(E5213,Operadores!A:A,Operadores!B:B))</f>
        <v>COPJAI</v>
      </c>
      <c r="G5213" s="16" t="s">
        <v>39</v>
      </c>
      <c r="H5213" s="13">
        <v>20.4273</v>
      </c>
      <c r="I5213" s="18">
        <v>361.0</v>
      </c>
      <c r="J5213" s="15">
        <f t="shared" si="5"/>
        <v>7374.2553</v>
      </c>
      <c r="K5213" s="10" t="str">
        <f t="array" ref="K5213">IFERROR(XLOOKUP(G5213,'Tipo de Carga'!A:A,'Tipo de Carga'!B:B))</f>
        <v>Autoabasto</v>
      </c>
      <c r="L5213" s="10">
        <f t="shared" si="2"/>
        <v>8</v>
      </c>
      <c r="M5213" s="10">
        <f t="shared" si="3"/>
        <v>19</v>
      </c>
      <c r="N5213" s="10">
        <f t="shared" si="4"/>
        <v>2</v>
      </c>
      <c r="O5213" s="10" t="str">
        <f t="array" ref="O5213">IFERROR(XLOOKUP(G5213,'Tipo de Carga'!A:A,'Tipo de Carga'!C:C))</f>
        <v>Diesel</v>
      </c>
    </row>
    <row r="5214">
      <c r="A5214" s="16">
        <v>2013.0</v>
      </c>
      <c r="B5214" s="10" t="str">
        <f t="array" ref="B5214">IFERROR(XLOOKUP(A5214,'Asignacion Feb'!A:A,'Asignacion Feb'!C:C))</f>
        <v>MeLi Dedicado Merida</v>
      </c>
      <c r="C5214" s="10" t="str">
        <f t="array" ref="C5214">IFERROR(XLOOKUP(A5214,'Asignacion Feb'!A:A,'Asignacion Feb'!B:B))</f>
        <v>EC-05</v>
      </c>
      <c r="D5214" s="28">
        <v>45707.0</v>
      </c>
      <c r="E5214" s="16" t="s">
        <v>417</v>
      </c>
      <c r="F5214" s="10" t="str">
        <f t="array" ref="F5214">IFERROR(XLOOKUP(E5214,Operadores!A:A,Operadores!B:B))</f>
        <v>MONJON</v>
      </c>
      <c r="G5214" s="16" t="s">
        <v>39</v>
      </c>
      <c r="H5214" s="13">
        <v>20.4273</v>
      </c>
      <c r="I5214" s="18">
        <v>381.0</v>
      </c>
      <c r="J5214" s="15">
        <f t="shared" si="5"/>
        <v>7782.8013</v>
      </c>
      <c r="K5214" s="10" t="str">
        <f t="array" ref="K5214">IFERROR(XLOOKUP(G5214,'Tipo de Carga'!A:A,'Tipo de Carga'!B:B))</f>
        <v>Autoabasto</v>
      </c>
      <c r="L5214" s="10">
        <f t="shared" si="2"/>
        <v>8</v>
      </c>
      <c r="M5214" s="10">
        <f t="shared" si="3"/>
        <v>19</v>
      </c>
      <c r="N5214" s="10">
        <f t="shared" si="4"/>
        <v>2</v>
      </c>
      <c r="O5214" s="10" t="str">
        <f t="array" ref="O5214">IFERROR(XLOOKUP(G5214,'Tipo de Carga'!A:A,'Tipo de Carga'!C:C))</f>
        <v>Diesel</v>
      </c>
    </row>
    <row r="5215">
      <c r="A5215" s="16">
        <v>2021.0</v>
      </c>
      <c r="B5215" s="10" t="str">
        <f t="array" ref="B5215">IFERROR(XLOOKUP(A5215,'Asignacion Feb'!A:A,'Asignacion Feb'!C:C))</f>
        <v>MeLi Dedicado Merida</v>
      </c>
      <c r="C5215" s="10" t="str">
        <f t="array" ref="C5215">IFERROR(XLOOKUP(A5215,'Asignacion Feb'!A:A,'Asignacion Feb'!B:B))</f>
        <v>EC-05</v>
      </c>
      <c r="D5215" s="28">
        <v>45707.0</v>
      </c>
      <c r="E5215" s="16" t="s">
        <v>179</v>
      </c>
      <c r="F5215" s="10" t="str">
        <f t="array" ref="F5215">IFERROR(XLOOKUP(E5215,Operadores!A:A,Operadores!B:B))</f>
        <v>GUTIRV</v>
      </c>
      <c r="G5215" s="16" t="s">
        <v>39</v>
      </c>
      <c r="H5215" s="13">
        <v>20.4273</v>
      </c>
      <c r="I5215" s="18">
        <v>380.0</v>
      </c>
      <c r="J5215" s="15">
        <f t="shared" si="5"/>
        <v>7762.374</v>
      </c>
      <c r="K5215" s="10" t="str">
        <f t="array" ref="K5215">IFERROR(XLOOKUP(G5215,'Tipo de Carga'!A:A,'Tipo de Carga'!B:B))</f>
        <v>Autoabasto</v>
      </c>
      <c r="L5215" s="10">
        <f t="shared" si="2"/>
        <v>8</v>
      </c>
      <c r="M5215" s="10">
        <f t="shared" si="3"/>
        <v>19</v>
      </c>
      <c r="N5215" s="10">
        <f t="shared" si="4"/>
        <v>2</v>
      </c>
      <c r="O5215" s="10" t="str">
        <f t="array" ref="O5215">IFERROR(XLOOKUP(G5215,'Tipo de Carga'!A:A,'Tipo de Carga'!C:C))</f>
        <v>Diesel</v>
      </c>
    </row>
    <row r="5216">
      <c r="A5216" s="16">
        <v>2008.0</v>
      </c>
      <c r="B5216" s="10" t="str">
        <f t="array" ref="B5216">IFERROR(XLOOKUP(A5216,'Asignacion Feb'!A:A,'Asignacion Feb'!C:C))</f>
        <v>MeLi Dedicado Merida</v>
      </c>
      <c r="C5216" s="10" t="str">
        <f t="array" ref="C5216">IFERROR(XLOOKUP(A5216,'Asignacion Feb'!A:A,'Asignacion Feb'!B:B))</f>
        <v>EC-05</v>
      </c>
      <c r="D5216" s="28">
        <v>45707.0</v>
      </c>
      <c r="E5216" s="16" t="s">
        <v>394</v>
      </c>
      <c r="F5216" s="10" t="str">
        <f t="array" ref="F5216">IFERROR(XLOOKUP(E5216,Operadores!A:A,Operadores!B:B))</f>
        <v>CADCAR</v>
      </c>
      <c r="G5216" s="16" t="s">
        <v>39</v>
      </c>
      <c r="H5216" s="13">
        <v>20.4273</v>
      </c>
      <c r="I5216" s="18">
        <v>350.0</v>
      </c>
      <c r="J5216" s="15">
        <f t="shared" si="5"/>
        <v>7149.555</v>
      </c>
      <c r="K5216" s="10" t="str">
        <f t="array" ref="K5216">IFERROR(XLOOKUP(G5216,'Tipo de Carga'!A:A,'Tipo de Carga'!B:B))</f>
        <v>Autoabasto</v>
      </c>
      <c r="L5216" s="10">
        <f t="shared" si="2"/>
        <v>8</v>
      </c>
      <c r="M5216" s="10">
        <f t="shared" si="3"/>
        <v>19</v>
      </c>
      <c r="N5216" s="10">
        <f t="shared" si="4"/>
        <v>2</v>
      </c>
      <c r="O5216" s="10" t="str">
        <f t="array" ref="O5216">IFERROR(XLOOKUP(G5216,'Tipo de Carga'!A:A,'Tipo de Carga'!C:C))</f>
        <v>Diesel</v>
      </c>
    </row>
    <row r="5217">
      <c r="A5217" s="16">
        <v>2026.0</v>
      </c>
      <c r="B5217" s="10" t="str">
        <f t="array" ref="B5217">IFERROR(XLOOKUP(A5217,'Asignacion Feb'!A:A,'Asignacion Feb'!C:C))</f>
        <v>MeLi Dedicado Merida</v>
      </c>
      <c r="C5217" s="10" t="str">
        <f t="array" ref="C5217">IFERROR(XLOOKUP(A5217,'Asignacion Feb'!A:A,'Asignacion Feb'!B:B))</f>
        <v>EC-05</v>
      </c>
      <c r="D5217" s="28">
        <v>45707.0</v>
      </c>
      <c r="E5217" s="16" t="s">
        <v>224</v>
      </c>
      <c r="F5217" s="10" t="str">
        <f t="array" ref="F5217">IFERROR(XLOOKUP(E5217,Operadores!A:A,Operadores!B:B))</f>
        <v>CRUTOM</v>
      </c>
      <c r="G5217" s="16" t="s">
        <v>39</v>
      </c>
      <c r="H5217" s="13">
        <v>20.4273</v>
      </c>
      <c r="I5217" s="18">
        <v>225.0</v>
      </c>
      <c r="J5217" s="15">
        <f t="shared" si="5"/>
        <v>4596.1425</v>
      </c>
      <c r="K5217" s="10" t="str">
        <f t="array" ref="K5217">IFERROR(XLOOKUP(G5217,'Tipo de Carga'!A:A,'Tipo de Carga'!B:B))</f>
        <v>Autoabasto</v>
      </c>
      <c r="L5217" s="10">
        <f t="shared" si="2"/>
        <v>8</v>
      </c>
      <c r="M5217" s="10">
        <f t="shared" si="3"/>
        <v>19</v>
      </c>
      <c r="N5217" s="10">
        <f t="shared" si="4"/>
        <v>2</v>
      </c>
      <c r="O5217" s="10" t="str">
        <f t="array" ref="O5217">IFERROR(XLOOKUP(G5217,'Tipo de Carga'!A:A,'Tipo de Carga'!C:C))</f>
        <v>Diesel</v>
      </c>
    </row>
    <row r="5218">
      <c r="A5218" s="16">
        <v>2020.0</v>
      </c>
      <c r="B5218" s="10" t="str">
        <f t="array" ref="B5218">IFERROR(XLOOKUP(A5218,'Asignacion Feb'!A:A,'Asignacion Feb'!C:C))</f>
        <v>MeLi Dedicado Merida</v>
      </c>
      <c r="C5218" s="10" t="str">
        <f t="array" ref="C5218">IFERROR(XLOOKUP(A5218,'Asignacion Feb'!A:A,'Asignacion Feb'!B:B))</f>
        <v>EC-05</v>
      </c>
      <c r="D5218" s="28">
        <v>45707.0</v>
      </c>
      <c r="E5218" s="16" t="s">
        <v>283</v>
      </c>
      <c r="F5218" s="10" t="str">
        <f t="array" ref="F5218">IFERROR(XLOOKUP(E5218,Operadores!A:A,Operadores!B:B))</f>
        <v>MUÑOSC</v>
      </c>
      <c r="G5218" s="16" t="s">
        <v>39</v>
      </c>
      <c r="H5218" s="13">
        <v>20.4273</v>
      </c>
      <c r="I5218" s="18">
        <v>365.0</v>
      </c>
      <c r="J5218" s="15">
        <f t="shared" si="5"/>
        <v>7455.9645</v>
      </c>
      <c r="K5218" s="10" t="str">
        <f t="array" ref="K5218">IFERROR(XLOOKUP(G5218,'Tipo de Carga'!A:A,'Tipo de Carga'!B:B))</f>
        <v>Autoabasto</v>
      </c>
      <c r="L5218" s="10">
        <f t="shared" si="2"/>
        <v>8</v>
      </c>
      <c r="M5218" s="10">
        <f t="shared" si="3"/>
        <v>19</v>
      </c>
      <c r="N5218" s="10">
        <f t="shared" si="4"/>
        <v>2</v>
      </c>
      <c r="O5218" s="10" t="str">
        <f t="array" ref="O5218">IFERROR(XLOOKUP(G5218,'Tipo de Carga'!A:A,'Tipo de Carga'!C:C))</f>
        <v>Diesel</v>
      </c>
    </row>
    <row r="5219">
      <c r="A5219" s="16">
        <v>1716.0</v>
      </c>
      <c r="B5219" s="10" t="str">
        <f t="array" ref="B5219">IFERROR(XLOOKUP(A5219,'Asignacion Feb'!A:A,'Asignacion Feb'!C:C))</f>
        <v>Wm Sencillo</v>
      </c>
      <c r="C5219" s="10" t="str">
        <f t="array" ref="C5219">IFERROR(XLOOKUP(A5219,'Asignacion Feb'!A:A,'Asignacion Feb'!B:B))</f>
        <v>EC-08</v>
      </c>
      <c r="D5219" s="28">
        <v>45707.0</v>
      </c>
      <c r="E5219" s="19" t="s">
        <v>414</v>
      </c>
      <c r="F5219" s="10" t="str">
        <f t="array" ref="F5219">IFERROR(XLOOKUP(E5219,Operadores!A:A,Operadores!B:B))</f>
        <v>PENJUA</v>
      </c>
      <c r="G5219" s="16" t="s">
        <v>103</v>
      </c>
      <c r="H5219" s="13">
        <v>26.45</v>
      </c>
      <c r="I5219" s="18">
        <v>152.0</v>
      </c>
      <c r="J5219" s="15">
        <f t="shared" si="5"/>
        <v>4020.4</v>
      </c>
      <c r="K5219" s="10" t="str">
        <f t="array" ref="K5219">IFERROR(XLOOKUP(G5219,'Tipo de Carga'!A:A,'Tipo de Carga'!B:B))</f>
        <v>Ticket</v>
      </c>
      <c r="L5219" s="10">
        <f t="shared" si="2"/>
        <v>8</v>
      </c>
      <c r="M5219" s="10">
        <f t="shared" si="3"/>
        <v>19</v>
      </c>
      <c r="N5219" s="10">
        <f t="shared" si="4"/>
        <v>2</v>
      </c>
      <c r="O5219" s="10" t="str">
        <f t="array" ref="O5219">IFERROR(XLOOKUP(G5219,'Tipo de Carga'!A:A,'Tipo de Carga'!C:C))</f>
        <v>Diesel</v>
      </c>
    </row>
    <row r="5220">
      <c r="A5220" s="16">
        <v>1895.0</v>
      </c>
      <c r="B5220" s="10" t="str">
        <f t="array" ref="B5220">IFERROR(XLOOKUP(A5220,'Asignacion Feb'!A:A,'Asignacion Feb'!C:C))</f>
        <v>Sayer Sencillo</v>
      </c>
      <c r="C5220" s="10" t="str">
        <f t="array" ref="C5220">IFERROR(XLOOKUP(A5220,'Asignacion Feb'!A:A,'Asignacion Feb'!B:B))</f>
        <v>EC-04</v>
      </c>
      <c r="D5220" s="28">
        <v>45707.0</v>
      </c>
      <c r="E5220" s="19" t="s">
        <v>349</v>
      </c>
      <c r="F5220" s="10" t="str">
        <f t="array" ref="F5220">IFERROR(XLOOKUP(E5220,Operadores!A:A,Operadores!B:B))</f>
        <v>FABMA</v>
      </c>
      <c r="G5220" s="16" t="s">
        <v>103</v>
      </c>
      <c r="H5220" s="13">
        <v>26.21</v>
      </c>
      <c r="I5220" s="18">
        <v>137.0</v>
      </c>
      <c r="J5220" s="15">
        <f t="shared" si="5"/>
        <v>3590.77</v>
      </c>
      <c r="K5220" s="10" t="str">
        <f t="array" ref="K5220">IFERROR(XLOOKUP(G5220,'Tipo de Carga'!A:A,'Tipo de Carga'!B:B))</f>
        <v>Ticket</v>
      </c>
      <c r="L5220" s="10">
        <f t="shared" si="2"/>
        <v>8</v>
      </c>
      <c r="M5220" s="10">
        <f t="shared" si="3"/>
        <v>19</v>
      </c>
      <c r="N5220" s="10">
        <f t="shared" si="4"/>
        <v>2</v>
      </c>
      <c r="O5220" s="10" t="str">
        <f t="array" ref="O5220">IFERROR(XLOOKUP(G5220,'Tipo de Carga'!A:A,'Tipo de Carga'!C:C))</f>
        <v>Diesel</v>
      </c>
    </row>
    <row r="5221">
      <c r="A5221" s="16">
        <v>1835.0</v>
      </c>
      <c r="B5221" s="10" t="str">
        <f t="array" ref="B5221">IFERROR(XLOOKUP(A5221,'Asignacion Feb'!A:A,'Asignacion Feb'!C:C))</f>
        <v>Sayer Full</v>
      </c>
      <c r="C5221" s="10" t="str">
        <f t="array" ref="C5221">IFERROR(XLOOKUP(A5221,'Asignacion Feb'!A:A,'Asignacion Feb'!B:B))</f>
        <v>EC-04</v>
      </c>
      <c r="D5221" s="28">
        <v>45707.0</v>
      </c>
      <c r="E5221" s="19" t="s">
        <v>209</v>
      </c>
      <c r="F5221" s="10" t="str">
        <f t="array" ref="F5221">IFERROR(XLOOKUP(E5221,Operadores!A:A,Operadores!B:B))</f>
        <v>FERFRA</v>
      </c>
      <c r="G5221" s="16" t="s">
        <v>103</v>
      </c>
      <c r="H5221" s="13">
        <v>26.54</v>
      </c>
      <c r="I5221" s="18">
        <v>735.0</v>
      </c>
      <c r="J5221" s="15">
        <f t="shared" si="5"/>
        <v>19506.9</v>
      </c>
      <c r="K5221" s="10" t="str">
        <f t="array" ref="K5221">IFERROR(XLOOKUP(G5221,'Tipo de Carga'!A:A,'Tipo de Carga'!B:B))</f>
        <v>Ticket</v>
      </c>
      <c r="L5221" s="10">
        <f t="shared" si="2"/>
        <v>8</v>
      </c>
      <c r="M5221" s="10">
        <f t="shared" si="3"/>
        <v>19</v>
      </c>
      <c r="N5221" s="10">
        <f t="shared" si="4"/>
        <v>2</v>
      </c>
      <c r="O5221" s="10" t="str">
        <f t="array" ref="O5221">IFERROR(XLOOKUP(G5221,'Tipo de Carga'!A:A,'Tipo de Carga'!C:C))</f>
        <v>Diesel</v>
      </c>
    </row>
    <row r="5222">
      <c r="A5222" s="16">
        <v>1739.0</v>
      </c>
      <c r="B5222" s="10" t="str">
        <f t="array" ref="B5222">IFERROR(XLOOKUP(A5222,'Asignacion Feb'!A:A,'Asignacion Feb'!C:C))</f>
        <v>Wm Sencillo</v>
      </c>
      <c r="C5222" s="10" t="str">
        <f t="array" ref="C5222">IFERROR(XLOOKUP(A5222,'Asignacion Feb'!A:A,'Asignacion Feb'!B:B))</f>
        <v>EC-08</v>
      </c>
      <c r="D5222" s="28">
        <v>45707.0</v>
      </c>
      <c r="E5222" s="19" t="s">
        <v>401</v>
      </c>
      <c r="F5222" s="10" t="str">
        <f t="array" ref="F5222">IFERROR(XLOOKUP(E5222,Operadores!A:A,Operadores!B:B))</f>
        <v>LOPJUA</v>
      </c>
      <c r="G5222" s="16" t="s">
        <v>103</v>
      </c>
      <c r="H5222" s="13">
        <v>26.45</v>
      </c>
      <c r="I5222" s="18">
        <v>458.0</v>
      </c>
      <c r="J5222" s="15">
        <f t="shared" si="5"/>
        <v>12114.1</v>
      </c>
      <c r="K5222" s="10" t="str">
        <f t="array" ref="K5222">IFERROR(XLOOKUP(G5222,'Tipo de Carga'!A:A,'Tipo de Carga'!B:B))</f>
        <v>Ticket</v>
      </c>
      <c r="L5222" s="10">
        <f t="shared" si="2"/>
        <v>8</v>
      </c>
      <c r="M5222" s="10">
        <f t="shared" si="3"/>
        <v>19</v>
      </c>
      <c r="N5222" s="10">
        <f t="shared" si="4"/>
        <v>2</v>
      </c>
      <c r="O5222" s="10" t="str">
        <f t="array" ref="O5222">IFERROR(XLOOKUP(G5222,'Tipo de Carga'!A:A,'Tipo de Carga'!C:C))</f>
        <v>Diesel</v>
      </c>
    </row>
    <row r="5223">
      <c r="A5223" s="16">
        <v>1942.0</v>
      </c>
      <c r="B5223" s="10" t="str">
        <f t="array" ref="B5223">IFERROR(XLOOKUP(A5223,'Asignacion Feb'!A:A,'Asignacion Feb'!C:C))</f>
        <v>Available EC-01</v>
      </c>
      <c r="C5223" s="10" t="str">
        <f t="array" ref="C5223">IFERROR(XLOOKUP(A5223,'Asignacion Feb'!A:A,'Asignacion Feb'!B:B))</f>
        <v>EC-01</v>
      </c>
      <c r="D5223" s="28">
        <v>45707.0</v>
      </c>
      <c r="E5223" s="16" t="s">
        <v>311</v>
      </c>
      <c r="F5223" s="10" t="str">
        <f t="array" ref="F5223">IFERROR(XLOOKUP(E5223,Operadores!A:A,Operadores!B:B))</f>
        <v>ESGJOS</v>
      </c>
      <c r="G5223" s="16" t="s">
        <v>103</v>
      </c>
      <c r="H5223" s="13">
        <v>26.99</v>
      </c>
      <c r="I5223" s="18">
        <v>389.0</v>
      </c>
      <c r="J5223" s="15">
        <f t="shared" si="5"/>
        <v>10499.11</v>
      </c>
      <c r="K5223" s="10" t="str">
        <f t="array" ref="K5223">IFERROR(XLOOKUP(G5223,'Tipo de Carga'!A:A,'Tipo de Carga'!B:B))</f>
        <v>Ticket</v>
      </c>
      <c r="L5223" s="10">
        <f t="shared" si="2"/>
        <v>8</v>
      </c>
      <c r="M5223" s="10">
        <f t="shared" si="3"/>
        <v>19</v>
      </c>
      <c r="N5223" s="10">
        <f t="shared" si="4"/>
        <v>2</v>
      </c>
      <c r="O5223" s="10" t="str">
        <f t="array" ref="O5223">IFERROR(XLOOKUP(G5223,'Tipo de Carga'!A:A,'Tipo de Carga'!C:C))</f>
        <v>Diesel</v>
      </c>
    </row>
    <row r="5224">
      <c r="A5224" s="16">
        <v>1889.0</v>
      </c>
      <c r="B5224" s="10" t="str">
        <f t="array" ref="B5224">IFERROR(XLOOKUP(A5224,'Asignacion Feb'!A:A,'Asignacion Feb'!C:C))</f>
        <v>Available EC-01</v>
      </c>
      <c r="C5224" s="10" t="str">
        <f t="array" ref="C5224">IFERROR(XLOOKUP(A5224,'Asignacion Feb'!A:A,'Asignacion Feb'!B:B))</f>
        <v>EC-01</v>
      </c>
      <c r="D5224" s="28">
        <v>45707.0</v>
      </c>
      <c r="E5224" s="19" t="s">
        <v>357</v>
      </c>
      <c r="F5224" s="10" t="str">
        <f t="array" ref="F5224">IFERROR(XLOOKUP(E5224,Operadores!A:A,Operadores!B:B))</f>
        <v>GARCRU</v>
      </c>
      <c r="G5224" s="16" t="s">
        <v>103</v>
      </c>
      <c r="H5224" s="13">
        <v>26.97</v>
      </c>
      <c r="I5224" s="18">
        <v>445.0</v>
      </c>
      <c r="J5224" s="15">
        <f t="shared" si="5"/>
        <v>12001.65</v>
      </c>
      <c r="K5224" s="10" t="str">
        <f t="array" ref="K5224">IFERROR(XLOOKUP(G5224,'Tipo de Carga'!A:A,'Tipo de Carga'!B:B))</f>
        <v>Ticket</v>
      </c>
      <c r="L5224" s="10">
        <f t="shared" si="2"/>
        <v>8</v>
      </c>
      <c r="M5224" s="10">
        <f t="shared" si="3"/>
        <v>19</v>
      </c>
      <c r="N5224" s="10">
        <f t="shared" si="4"/>
        <v>2</v>
      </c>
      <c r="O5224" s="10" t="str">
        <f t="array" ref="O5224">IFERROR(XLOOKUP(G5224,'Tipo de Carga'!A:A,'Tipo de Carga'!C:C))</f>
        <v>Diesel</v>
      </c>
    </row>
    <row r="5225">
      <c r="A5225" s="16">
        <v>1941.0</v>
      </c>
      <c r="B5225" s="10" t="str">
        <f t="array" ref="B5225">IFERROR(XLOOKUP(A5225,'Asignacion Feb'!A:A,'Asignacion Feb'!C:C))</f>
        <v>Available EC-01</v>
      </c>
      <c r="C5225" s="10" t="str">
        <f t="array" ref="C5225">IFERROR(XLOOKUP(A5225,'Asignacion Feb'!A:A,'Asignacion Feb'!B:B))</f>
        <v>EC-01</v>
      </c>
      <c r="D5225" s="28">
        <v>45707.0</v>
      </c>
      <c r="E5225" s="19" t="s">
        <v>89</v>
      </c>
      <c r="F5225" s="10" t="str">
        <f t="array" ref="F5225">IFERROR(XLOOKUP(E5225,Operadores!A:A,Operadores!B:B))</f>
        <v>QUIULI</v>
      </c>
      <c r="G5225" s="16" t="s">
        <v>103</v>
      </c>
      <c r="H5225" s="13">
        <v>25.39</v>
      </c>
      <c r="I5225" s="18">
        <v>473.0</v>
      </c>
      <c r="J5225" s="15">
        <f t="shared" si="5"/>
        <v>12009.47</v>
      </c>
      <c r="K5225" s="10" t="str">
        <f t="array" ref="K5225">IFERROR(XLOOKUP(G5225,'Tipo de Carga'!A:A,'Tipo de Carga'!B:B))</f>
        <v>Ticket</v>
      </c>
      <c r="L5225" s="10">
        <f t="shared" si="2"/>
        <v>8</v>
      </c>
      <c r="M5225" s="10">
        <f t="shared" si="3"/>
        <v>19</v>
      </c>
      <c r="N5225" s="10">
        <f t="shared" si="4"/>
        <v>2</v>
      </c>
      <c r="O5225" s="10" t="str">
        <f t="array" ref="O5225">IFERROR(XLOOKUP(G5225,'Tipo de Carga'!A:A,'Tipo de Carga'!C:C))</f>
        <v>Diesel</v>
      </c>
    </row>
    <row r="5226">
      <c r="A5226" s="16">
        <v>1769.0</v>
      </c>
      <c r="B5226" s="10" t="str">
        <f t="array" ref="B5226">IFERROR(XLOOKUP(A5226,'Asignacion Feb'!A:A,'Asignacion Feb'!C:C))</f>
        <v>Wm Sencillo</v>
      </c>
      <c r="C5226" s="10" t="str">
        <f t="array" ref="C5226">IFERROR(XLOOKUP(A5226,'Asignacion Feb'!A:A,'Asignacion Feb'!B:B))</f>
        <v>EC-08</v>
      </c>
      <c r="D5226" s="28">
        <v>45707.0</v>
      </c>
      <c r="E5226" s="19" t="s">
        <v>321</v>
      </c>
      <c r="F5226" s="10" t="str">
        <f t="array" ref="F5226">IFERROR(XLOOKUP(E5226,Operadores!A:A,Operadores!B:B))</f>
        <v>TOVREN</v>
      </c>
      <c r="G5226" s="16" t="s">
        <v>103</v>
      </c>
      <c r="H5226" s="13">
        <v>26.45</v>
      </c>
      <c r="I5226" s="18">
        <v>458.0</v>
      </c>
      <c r="J5226" s="15">
        <f t="shared" si="5"/>
        <v>12114.1</v>
      </c>
      <c r="K5226" s="10" t="str">
        <f t="array" ref="K5226">IFERROR(XLOOKUP(G5226,'Tipo de Carga'!A:A,'Tipo de Carga'!B:B))</f>
        <v>Ticket</v>
      </c>
      <c r="L5226" s="10">
        <f t="shared" si="2"/>
        <v>8</v>
      </c>
      <c r="M5226" s="10">
        <f t="shared" si="3"/>
        <v>19</v>
      </c>
      <c r="N5226" s="10">
        <f t="shared" si="4"/>
        <v>2</v>
      </c>
      <c r="O5226" s="10" t="str">
        <f t="array" ref="O5226">IFERROR(XLOOKUP(G5226,'Tipo de Carga'!A:A,'Tipo de Carga'!C:C))</f>
        <v>Diesel</v>
      </c>
    </row>
    <row r="5227">
      <c r="A5227" s="16">
        <v>1725.0</v>
      </c>
      <c r="B5227" s="10" t="str">
        <f t="array" ref="B5227">IFERROR(XLOOKUP(A5227,'Asignacion Feb'!A:A,'Asignacion Feb'!C:C))</f>
        <v>Wm Sencillo</v>
      </c>
      <c r="C5227" s="10" t="str">
        <f t="array" ref="C5227">IFERROR(XLOOKUP(A5227,'Asignacion Feb'!A:A,'Asignacion Feb'!B:B))</f>
        <v>EC-08</v>
      </c>
      <c r="D5227" s="28">
        <v>45707.0</v>
      </c>
      <c r="E5227" s="19" t="s">
        <v>413</v>
      </c>
      <c r="F5227" s="10" t="str">
        <f t="array" ref="F5227">IFERROR(XLOOKUP(E5227,Operadores!A:A,Operadores!B:B))</f>
        <v>SOTLAZ</v>
      </c>
      <c r="G5227" s="16" t="s">
        <v>103</v>
      </c>
      <c r="H5227" s="13">
        <v>26.45</v>
      </c>
      <c r="I5227" s="18">
        <v>443.0</v>
      </c>
      <c r="J5227" s="15">
        <f t="shared" si="5"/>
        <v>11717.35</v>
      </c>
      <c r="K5227" s="10" t="str">
        <f t="array" ref="K5227">IFERROR(XLOOKUP(G5227,'Tipo de Carga'!A:A,'Tipo de Carga'!B:B))</f>
        <v>Ticket</v>
      </c>
      <c r="L5227" s="10">
        <f t="shared" si="2"/>
        <v>8</v>
      </c>
      <c r="M5227" s="10">
        <f t="shared" si="3"/>
        <v>19</v>
      </c>
      <c r="N5227" s="10">
        <f t="shared" si="4"/>
        <v>2</v>
      </c>
      <c r="O5227" s="10" t="str">
        <f t="array" ref="O5227">IFERROR(XLOOKUP(G5227,'Tipo de Carga'!A:A,'Tipo de Carga'!C:C))</f>
        <v>Diesel</v>
      </c>
    </row>
    <row r="5228">
      <c r="A5228" s="16">
        <v>1961.0</v>
      </c>
      <c r="B5228" s="10" t="str">
        <f t="array" ref="B5228">IFERROR(XLOOKUP(A5228,'Asignacion Feb'!A:A,'Asignacion Feb'!C:C))</f>
        <v>MeLi asignado SD</v>
      </c>
      <c r="C5228" s="10" t="str">
        <f t="array" ref="C5228">IFERROR(XLOOKUP(A5228,'Asignacion Feb'!A:A,'Asignacion Feb'!B:B))</f>
        <v>EC-05</v>
      </c>
      <c r="D5228" s="28">
        <v>45708.0</v>
      </c>
      <c r="E5228" s="19" t="s">
        <v>387</v>
      </c>
      <c r="F5228" s="10" t="str">
        <f t="array" ref="F5228">IFERROR(XLOOKUP(E5228,Operadores!A:A,Operadores!B:B))</f>
        <v>HERJOS07</v>
      </c>
      <c r="G5228" s="16" t="s">
        <v>17</v>
      </c>
      <c r="H5228" s="13">
        <v>19.79799</v>
      </c>
      <c r="I5228" s="18">
        <v>133.94</v>
      </c>
      <c r="J5228" s="15">
        <f t="shared" si="5"/>
        <v>2651.742781</v>
      </c>
      <c r="K5228" s="10" t="str">
        <f t="array" ref="K5228">IFERROR(XLOOKUP(G5228,'Tipo de Carga'!A:A,'Tipo de Carga'!B:B))</f>
        <v>Autoabasto</v>
      </c>
      <c r="L5228" s="10">
        <f t="shared" si="2"/>
        <v>8</v>
      </c>
      <c r="M5228" s="10">
        <f t="shared" si="3"/>
        <v>20</v>
      </c>
      <c r="N5228" s="10">
        <f t="shared" si="4"/>
        <v>2</v>
      </c>
      <c r="O5228" s="10" t="str">
        <f t="array" ref="O5228">IFERROR(XLOOKUP(G5228,'Tipo de Carga'!A:A,'Tipo de Carga'!C:C))</f>
        <v>Diesel</v>
      </c>
    </row>
    <row r="5229">
      <c r="A5229" s="16">
        <v>1978.0</v>
      </c>
      <c r="B5229" s="10" t="str">
        <f t="array" ref="B5229">IFERROR(XLOOKUP(A5229,'Asignacion Feb'!A:A,'Asignacion Feb'!C:C))</f>
        <v>MeLi asignado SD</v>
      </c>
      <c r="C5229" s="10" t="str">
        <f t="array" ref="C5229">IFERROR(XLOOKUP(A5229,'Asignacion Feb'!A:A,'Asignacion Feb'!B:B))</f>
        <v>EC-05</v>
      </c>
      <c r="D5229" s="28">
        <v>45708.0</v>
      </c>
      <c r="E5229" s="16" t="s">
        <v>390</v>
      </c>
      <c r="F5229" s="10" t="str">
        <f t="array" ref="F5229">IFERROR(XLOOKUP(E5229,Operadores!A:A,Operadores!B:B))</f>
        <v>MALART</v>
      </c>
      <c r="G5229" s="16" t="s">
        <v>17</v>
      </c>
      <c r="H5229" s="13">
        <v>19.79799</v>
      </c>
      <c r="I5229" s="18">
        <v>520.66</v>
      </c>
      <c r="J5229" s="15">
        <f t="shared" si="5"/>
        <v>10308.02147</v>
      </c>
      <c r="K5229" s="10" t="str">
        <f t="array" ref="K5229">IFERROR(XLOOKUP(G5229,'Tipo de Carga'!A:A,'Tipo de Carga'!B:B))</f>
        <v>Autoabasto</v>
      </c>
      <c r="L5229" s="10">
        <f t="shared" si="2"/>
        <v>8</v>
      </c>
      <c r="M5229" s="10">
        <f t="shared" si="3"/>
        <v>20</v>
      </c>
      <c r="N5229" s="10">
        <f t="shared" si="4"/>
        <v>2</v>
      </c>
      <c r="O5229" s="10" t="str">
        <f t="array" ref="O5229">IFERROR(XLOOKUP(G5229,'Tipo de Carga'!A:A,'Tipo de Carga'!C:C))</f>
        <v>Diesel</v>
      </c>
    </row>
    <row r="5230">
      <c r="A5230" s="16">
        <v>1797.0</v>
      </c>
      <c r="B5230" s="10" t="str">
        <f t="array" ref="B5230">IFERROR(XLOOKUP(A5230,'Asignacion Feb'!A:A,'Asignacion Feb'!C:C))</f>
        <v>Hisense</v>
      </c>
      <c r="C5230" s="10" t="str">
        <f t="array" ref="C5230">IFERROR(XLOOKUP(A5230,'Asignacion Feb'!A:A,'Asignacion Feb'!B:B))</f>
        <v>EC-02</v>
      </c>
      <c r="D5230" s="28">
        <v>45708.0</v>
      </c>
      <c r="E5230" s="19" t="s">
        <v>463</v>
      </c>
      <c r="F5230" s="10" t="str">
        <f t="array" ref="F5230">IFERROR(XLOOKUP(E5230,Operadores!A:A,Operadores!B:B))</f>
        <v>COLALE</v>
      </c>
      <c r="G5230" s="16" t="s">
        <v>17</v>
      </c>
      <c r="H5230" s="13">
        <v>19.79799</v>
      </c>
      <c r="I5230" s="18">
        <v>740.02</v>
      </c>
      <c r="J5230" s="15">
        <f t="shared" si="5"/>
        <v>14650.90856</v>
      </c>
      <c r="K5230" s="10" t="str">
        <f t="array" ref="K5230">IFERROR(XLOOKUP(G5230,'Tipo de Carga'!A:A,'Tipo de Carga'!B:B))</f>
        <v>Autoabasto</v>
      </c>
      <c r="L5230" s="10">
        <f t="shared" si="2"/>
        <v>8</v>
      </c>
      <c r="M5230" s="10">
        <f t="shared" si="3"/>
        <v>20</v>
      </c>
      <c r="N5230" s="10">
        <f t="shared" si="4"/>
        <v>2</v>
      </c>
      <c r="O5230" s="10" t="str">
        <f t="array" ref="O5230">IFERROR(XLOOKUP(G5230,'Tipo de Carga'!A:A,'Tipo de Carga'!C:C))</f>
        <v>Diesel</v>
      </c>
    </row>
    <row r="5231">
      <c r="A5231" s="16">
        <v>2026.0</v>
      </c>
      <c r="B5231" s="10" t="str">
        <f t="array" ref="B5231">IFERROR(XLOOKUP(A5231,'Asignacion Feb'!A:A,'Asignacion Feb'!C:C))</f>
        <v>MeLi Dedicado Merida</v>
      </c>
      <c r="C5231" s="10" t="str">
        <f t="array" ref="C5231">IFERROR(XLOOKUP(A5231,'Asignacion Feb'!A:A,'Asignacion Feb'!B:B))</f>
        <v>EC-05</v>
      </c>
      <c r="D5231" s="28">
        <v>45708.0</v>
      </c>
      <c r="E5231" s="16" t="s">
        <v>224</v>
      </c>
      <c r="F5231" s="10" t="str">
        <f t="array" ref="F5231">IFERROR(XLOOKUP(E5231,Operadores!A:A,Operadores!B:B))</f>
        <v>CRUTOM</v>
      </c>
      <c r="G5231" s="16" t="s">
        <v>17</v>
      </c>
      <c r="H5231" s="13">
        <v>19.79799</v>
      </c>
      <c r="I5231" s="18">
        <v>260.25</v>
      </c>
      <c r="J5231" s="15">
        <f t="shared" si="5"/>
        <v>5152.426898</v>
      </c>
      <c r="K5231" s="10" t="str">
        <f t="array" ref="K5231">IFERROR(XLOOKUP(G5231,'Tipo de Carga'!A:A,'Tipo de Carga'!B:B))</f>
        <v>Autoabasto</v>
      </c>
      <c r="L5231" s="10">
        <f t="shared" si="2"/>
        <v>8</v>
      </c>
      <c r="M5231" s="10">
        <f t="shared" si="3"/>
        <v>20</v>
      </c>
      <c r="N5231" s="10">
        <f t="shared" si="4"/>
        <v>2</v>
      </c>
      <c r="O5231" s="10" t="str">
        <f t="array" ref="O5231">IFERROR(XLOOKUP(G5231,'Tipo de Carga'!A:A,'Tipo de Carga'!C:C))</f>
        <v>Diesel</v>
      </c>
    </row>
    <row r="5232">
      <c r="A5232" s="16">
        <v>1957.0</v>
      </c>
      <c r="B5232" s="10" t="str">
        <f t="array" ref="B5232">IFERROR(XLOOKUP(A5232,'Asignacion Feb'!A:A,'Asignacion Feb'!C:C))</f>
        <v>MeLi asignado SD</v>
      </c>
      <c r="C5232" s="10" t="str">
        <f t="array" ref="C5232">IFERROR(XLOOKUP(A5232,'Asignacion Feb'!A:A,'Asignacion Feb'!B:B))</f>
        <v>EC-05</v>
      </c>
      <c r="D5232" s="28">
        <v>45708.0</v>
      </c>
      <c r="E5232" s="16" t="s">
        <v>90</v>
      </c>
      <c r="F5232" s="10" t="str">
        <f t="array" ref="F5232">IFERROR(XLOOKUP(E5232,Operadores!A:A,Operadores!B:B))</f>
        <v>HERFRA</v>
      </c>
      <c r="G5232" s="16" t="s">
        <v>17</v>
      </c>
      <c r="H5232" s="13">
        <v>19.79799</v>
      </c>
      <c r="I5232" s="18">
        <v>779.39</v>
      </c>
      <c r="J5232" s="15">
        <f t="shared" si="5"/>
        <v>15430.35543</v>
      </c>
      <c r="K5232" s="10" t="str">
        <f t="array" ref="K5232">IFERROR(XLOOKUP(G5232,'Tipo de Carga'!A:A,'Tipo de Carga'!B:B))</f>
        <v>Autoabasto</v>
      </c>
      <c r="L5232" s="10">
        <f t="shared" si="2"/>
        <v>8</v>
      </c>
      <c r="M5232" s="10">
        <f t="shared" si="3"/>
        <v>20</v>
      </c>
      <c r="N5232" s="10">
        <f t="shared" si="4"/>
        <v>2</v>
      </c>
      <c r="O5232" s="10" t="str">
        <f t="array" ref="O5232">IFERROR(XLOOKUP(G5232,'Tipo de Carga'!A:A,'Tipo de Carga'!C:C))</f>
        <v>Diesel</v>
      </c>
    </row>
    <row r="5233">
      <c r="A5233" s="16">
        <v>309.0</v>
      </c>
      <c r="B5233" s="10" t="str">
        <f t="array" ref="B5233">IFERROR(XLOOKUP(A5233,'Asignacion Feb'!A:A,'Asignacion Feb'!C:C))</f>
        <v>Sayer Thorton</v>
      </c>
      <c r="C5233" s="10" t="str">
        <f t="array" ref="C5233">IFERROR(XLOOKUP(A5233,'Asignacion Feb'!A:A,'Asignacion Feb'!B:B))</f>
        <v>EC-04</v>
      </c>
      <c r="D5233" s="28">
        <v>45708.0</v>
      </c>
      <c r="E5233" s="16" t="s">
        <v>154</v>
      </c>
      <c r="F5233" s="10" t="str">
        <f t="array" ref="F5233">IFERROR(XLOOKUP(E5233,Operadores!A:A,Operadores!B:B))</f>
        <v>REVELI</v>
      </c>
      <c r="G5233" s="16" t="s">
        <v>17</v>
      </c>
      <c r="H5233" s="13">
        <v>19.79799</v>
      </c>
      <c r="I5233" s="18">
        <v>344.0</v>
      </c>
      <c r="J5233" s="15">
        <f t="shared" si="5"/>
        <v>6810.50856</v>
      </c>
      <c r="K5233" s="10" t="str">
        <f t="array" ref="K5233">IFERROR(XLOOKUP(G5233,'Tipo de Carga'!A:A,'Tipo de Carga'!B:B))</f>
        <v>Autoabasto</v>
      </c>
      <c r="L5233" s="10">
        <f t="shared" si="2"/>
        <v>8</v>
      </c>
      <c r="M5233" s="10">
        <f t="shared" si="3"/>
        <v>20</v>
      </c>
      <c r="N5233" s="10">
        <f t="shared" si="4"/>
        <v>2</v>
      </c>
      <c r="O5233" s="10" t="str">
        <f t="array" ref="O5233">IFERROR(XLOOKUP(G5233,'Tipo de Carga'!A:A,'Tipo de Carga'!C:C))</f>
        <v>Diesel</v>
      </c>
    </row>
    <row r="5234">
      <c r="A5234" s="16">
        <v>1795.0</v>
      </c>
      <c r="B5234" s="10" t="str">
        <f t="array" ref="B5234">IFERROR(XLOOKUP(A5234,'Asignacion Feb'!A:A,'Asignacion Feb'!C:C))</f>
        <v>Pilgrims Tepo</v>
      </c>
      <c r="C5234" s="10" t="str">
        <f t="array" ref="C5234">IFERROR(XLOOKUP(A5234,'Asignacion Feb'!A:A,'Asignacion Feb'!B:B))</f>
        <v>EC-02</v>
      </c>
      <c r="D5234" s="28">
        <v>45708.0</v>
      </c>
      <c r="E5234" s="19" t="s">
        <v>338</v>
      </c>
      <c r="F5234" s="10" t="str">
        <f t="array" ref="F5234">IFERROR(XLOOKUP(E5234,Operadores!A:A,Operadores!B:B))</f>
        <v>MEDAND</v>
      </c>
      <c r="G5234" s="16" t="s">
        <v>17</v>
      </c>
      <c r="H5234" s="13">
        <v>19.79799</v>
      </c>
      <c r="I5234" s="18">
        <v>474.0</v>
      </c>
      <c r="J5234" s="15">
        <f t="shared" si="5"/>
        <v>9384.24726</v>
      </c>
      <c r="K5234" s="10" t="str">
        <f t="array" ref="K5234">IFERROR(XLOOKUP(G5234,'Tipo de Carga'!A:A,'Tipo de Carga'!B:B))</f>
        <v>Autoabasto</v>
      </c>
      <c r="L5234" s="10">
        <f t="shared" si="2"/>
        <v>8</v>
      </c>
      <c r="M5234" s="10">
        <f t="shared" si="3"/>
        <v>20</v>
      </c>
      <c r="N5234" s="10">
        <f t="shared" si="4"/>
        <v>2</v>
      </c>
      <c r="O5234" s="10" t="str">
        <f t="array" ref="O5234">IFERROR(XLOOKUP(G5234,'Tipo de Carga'!A:A,'Tipo de Carga'!C:C))</f>
        <v>Diesel</v>
      </c>
    </row>
    <row r="5235">
      <c r="A5235" s="16">
        <v>1866.0</v>
      </c>
      <c r="B5235" s="10" t="str">
        <f t="array" ref="B5235">IFERROR(XLOOKUP(A5235,'Asignacion Feb'!A:A,'Asignacion Feb'!C:C))</f>
        <v>Pilgrims Tepo</v>
      </c>
      <c r="C5235" s="10" t="str">
        <f t="array" ref="C5235">IFERROR(XLOOKUP(A5235,'Asignacion Feb'!A:A,'Asignacion Feb'!B:B))</f>
        <v>EC-02</v>
      </c>
      <c r="D5235" s="28">
        <v>45708.0</v>
      </c>
      <c r="E5235" s="16" t="s">
        <v>377</v>
      </c>
      <c r="F5235" s="10" t="str">
        <f t="array" ref="F5235">IFERROR(XLOOKUP(E5235,Operadores!A:A,Operadores!B:B))</f>
        <v>FRAMAU</v>
      </c>
      <c r="G5235" s="16" t="s">
        <v>17</v>
      </c>
      <c r="H5235" s="13">
        <v>19.79799</v>
      </c>
      <c r="I5235" s="18">
        <v>98.0</v>
      </c>
      <c r="J5235" s="15">
        <f t="shared" si="5"/>
        <v>1940.20302</v>
      </c>
      <c r="K5235" s="10" t="str">
        <f t="array" ref="K5235">IFERROR(XLOOKUP(G5235,'Tipo de Carga'!A:A,'Tipo de Carga'!B:B))</f>
        <v>Autoabasto</v>
      </c>
      <c r="L5235" s="10">
        <f t="shared" si="2"/>
        <v>8</v>
      </c>
      <c r="M5235" s="10">
        <f t="shared" si="3"/>
        <v>20</v>
      </c>
      <c r="N5235" s="10">
        <f t="shared" si="4"/>
        <v>2</v>
      </c>
      <c r="O5235" s="10" t="str">
        <f t="array" ref="O5235">IFERROR(XLOOKUP(G5235,'Tipo de Carga'!A:A,'Tipo de Carga'!C:C))</f>
        <v>Diesel</v>
      </c>
    </row>
    <row r="5236">
      <c r="A5236" s="16">
        <v>1837.0</v>
      </c>
      <c r="B5236" s="10" t="str">
        <f t="array" ref="B5236">IFERROR(XLOOKUP(A5236,'Asignacion Feb'!A:A,'Asignacion Feb'!C:C))</f>
        <v>Liverpool Local</v>
      </c>
      <c r="C5236" s="10" t="str">
        <f t="array" ref="C5236">IFERROR(XLOOKUP(A5236,'Asignacion Feb'!A:A,'Asignacion Feb'!B:B))</f>
        <v>EC-01</v>
      </c>
      <c r="D5236" s="28">
        <v>45708.0</v>
      </c>
      <c r="E5236" s="16" t="s">
        <v>264</v>
      </c>
      <c r="F5236" s="10" t="str">
        <f t="array" ref="F5236">IFERROR(XLOOKUP(E5236,Operadores!A:A,Operadores!B:B))</f>
        <v>GONCES</v>
      </c>
      <c r="G5236" s="16" t="s">
        <v>17</v>
      </c>
      <c r="H5236" s="13">
        <v>19.79799</v>
      </c>
      <c r="I5236" s="18">
        <v>895.0</v>
      </c>
      <c r="J5236" s="15">
        <f t="shared" si="5"/>
        <v>17719.20105</v>
      </c>
      <c r="K5236" s="10" t="str">
        <f t="array" ref="K5236">IFERROR(XLOOKUP(G5236,'Tipo de Carga'!A:A,'Tipo de Carga'!B:B))</f>
        <v>Autoabasto</v>
      </c>
      <c r="L5236" s="10">
        <f t="shared" si="2"/>
        <v>8</v>
      </c>
      <c r="M5236" s="10">
        <f t="shared" si="3"/>
        <v>20</v>
      </c>
      <c r="N5236" s="10">
        <f t="shared" si="4"/>
        <v>2</v>
      </c>
      <c r="O5236" s="10" t="str">
        <f t="array" ref="O5236">IFERROR(XLOOKUP(G5236,'Tipo de Carga'!A:A,'Tipo de Carga'!C:C))</f>
        <v>Diesel</v>
      </c>
    </row>
    <row r="5237">
      <c r="A5237" s="16">
        <v>1894.0</v>
      </c>
      <c r="B5237" s="10" t="str">
        <f t="array" ref="B5237">IFERROR(XLOOKUP(A5237,'Asignacion Feb'!A:A,'Asignacion Feb'!C:C))</f>
        <v>Pipas</v>
      </c>
      <c r="C5237" s="10" t="str">
        <f t="array" ref="C5237">IFERROR(XLOOKUP(A5237,'Asignacion Feb'!A:A,'Asignacion Feb'!B:B))</f>
        <v>EC-02</v>
      </c>
      <c r="D5237" s="28">
        <v>45708.0</v>
      </c>
      <c r="E5237" s="16" t="s">
        <v>320</v>
      </c>
      <c r="F5237" s="10" t="str">
        <f t="array" ref="F5237">IFERROR(XLOOKUP(E5237,Operadores!A:A,Operadores!B:B))</f>
        <v>LOPJU</v>
      </c>
      <c r="G5237" s="16" t="s">
        <v>17</v>
      </c>
      <c r="H5237" s="13">
        <v>19.79799</v>
      </c>
      <c r="I5237" s="18">
        <v>300.0</v>
      </c>
      <c r="J5237" s="15">
        <f t="shared" si="5"/>
        <v>5939.397</v>
      </c>
      <c r="K5237" s="10" t="str">
        <f t="array" ref="K5237">IFERROR(XLOOKUP(G5237,'Tipo de Carga'!A:A,'Tipo de Carga'!B:B))</f>
        <v>Autoabasto</v>
      </c>
      <c r="L5237" s="10">
        <f t="shared" si="2"/>
        <v>8</v>
      </c>
      <c r="M5237" s="10">
        <f t="shared" si="3"/>
        <v>20</v>
      </c>
      <c r="N5237" s="10">
        <f t="shared" si="4"/>
        <v>2</v>
      </c>
      <c r="O5237" s="10" t="str">
        <f t="array" ref="O5237">IFERROR(XLOOKUP(G5237,'Tipo de Carga'!A:A,'Tipo de Carga'!C:C))</f>
        <v>Diesel</v>
      </c>
    </row>
    <row r="5238">
      <c r="A5238" s="16">
        <v>2028.0</v>
      </c>
      <c r="B5238" s="10" t="str">
        <f t="array" ref="B5238">IFERROR(XLOOKUP(A5238,'Asignacion Feb'!A:A,'Asignacion Feb'!C:C))</f>
        <v>MeLi Dedicado Merida</v>
      </c>
      <c r="C5238" s="10" t="str">
        <f t="array" ref="C5238">IFERROR(XLOOKUP(A5238,'Asignacion Feb'!A:A,'Asignacion Feb'!B:B))</f>
        <v>EC-05</v>
      </c>
      <c r="D5238" s="28">
        <v>45708.0</v>
      </c>
      <c r="E5238" s="16" t="s">
        <v>94</v>
      </c>
      <c r="F5238" s="10" t="str">
        <f t="array" ref="F5238">IFERROR(XLOOKUP(E5238,Operadores!A:A,Operadores!B:B))</f>
        <v>RODALE</v>
      </c>
      <c r="G5238" s="16" t="s">
        <v>17</v>
      </c>
      <c r="H5238" s="13">
        <v>19.79799</v>
      </c>
      <c r="I5238" s="18">
        <v>240.0</v>
      </c>
      <c r="J5238" s="15">
        <f t="shared" si="5"/>
        <v>4751.5176</v>
      </c>
      <c r="K5238" s="10" t="str">
        <f t="array" ref="K5238">IFERROR(XLOOKUP(G5238,'Tipo de Carga'!A:A,'Tipo de Carga'!B:B))</f>
        <v>Autoabasto</v>
      </c>
      <c r="L5238" s="10">
        <f t="shared" si="2"/>
        <v>8</v>
      </c>
      <c r="M5238" s="10">
        <f t="shared" si="3"/>
        <v>20</v>
      </c>
      <c r="N5238" s="10">
        <f t="shared" si="4"/>
        <v>2</v>
      </c>
      <c r="O5238" s="10" t="str">
        <f t="array" ref="O5238">IFERROR(XLOOKUP(G5238,'Tipo de Carga'!A:A,'Tipo de Carga'!C:C))</f>
        <v>Diesel</v>
      </c>
    </row>
    <row r="5239">
      <c r="A5239" s="16">
        <v>1704.0</v>
      </c>
      <c r="B5239" s="10" t="str">
        <f t="array" ref="B5239">IFERROR(XLOOKUP(A5239,'Asignacion Feb'!A:A,'Asignacion Feb'!C:C))</f>
        <v>Pilgrims Tepo</v>
      </c>
      <c r="C5239" s="10" t="str">
        <f t="array" ref="C5239">IFERROR(XLOOKUP(A5239,'Asignacion Feb'!A:A,'Asignacion Feb'!B:B))</f>
        <v>EC-02</v>
      </c>
      <c r="D5239" s="28">
        <v>45708.0</v>
      </c>
      <c r="E5239" s="16" t="s">
        <v>58</v>
      </c>
      <c r="F5239" s="10" t="str">
        <f t="array" ref="F5239">IFERROR(XLOOKUP(E5239,Operadores!A:A,Operadores!B:B))</f>
        <v>ESTMANX</v>
      </c>
      <c r="G5239" s="16" t="s">
        <v>17</v>
      </c>
      <c r="H5239" s="13">
        <v>19.79799</v>
      </c>
      <c r="I5239" s="18">
        <v>112.0</v>
      </c>
      <c r="J5239" s="15">
        <f t="shared" si="5"/>
        <v>2217.37488</v>
      </c>
      <c r="K5239" s="10" t="str">
        <f t="array" ref="K5239">IFERROR(XLOOKUP(G5239,'Tipo de Carga'!A:A,'Tipo de Carga'!B:B))</f>
        <v>Autoabasto</v>
      </c>
      <c r="L5239" s="10">
        <f t="shared" si="2"/>
        <v>8</v>
      </c>
      <c r="M5239" s="10">
        <f t="shared" si="3"/>
        <v>20</v>
      </c>
      <c r="N5239" s="10">
        <f t="shared" si="4"/>
        <v>2</v>
      </c>
      <c r="O5239" s="10" t="str">
        <f t="array" ref="O5239">IFERROR(XLOOKUP(G5239,'Tipo de Carga'!A:A,'Tipo de Carga'!C:C))</f>
        <v>Diesel</v>
      </c>
    </row>
    <row r="5240">
      <c r="A5240" s="16">
        <v>1980.0</v>
      </c>
      <c r="B5240" s="10" t="str">
        <f t="array" ref="B5240">IFERROR(XLOOKUP(A5240,'Asignacion Feb'!A:A,'Asignacion Feb'!C:C))</f>
        <v>MeLi asignado SD</v>
      </c>
      <c r="C5240" s="10" t="str">
        <f t="array" ref="C5240">IFERROR(XLOOKUP(A5240,'Asignacion Feb'!A:A,'Asignacion Feb'!B:B))</f>
        <v>EC-05</v>
      </c>
      <c r="D5240" s="28">
        <v>45708.0</v>
      </c>
      <c r="E5240" s="16" t="s">
        <v>29</v>
      </c>
      <c r="F5240" s="10" t="str">
        <f t="array" ref="F5240">IFERROR(XLOOKUP(E5240,Operadores!A:A,Operadores!B:B))</f>
        <v>ANGMA</v>
      </c>
      <c r="G5240" s="16" t="s">
        <v>17</v>
      </c>
      <c r="H5240" s="13">
        <v>19.79799</v>
      </c>
      <c r="I5240" s="18">
        <v>304.0</v>
      </c>
      <c r="J5240" s="15">
        <f t="shared" si="5"/>
        <v>6018.58896</v>
      </c>
      <c r="K5240" s="10" t="str">
        <f t="array" ref="K5240">IFERROR(XLOOKUP(G5240,'Tipo de Carga'!A:A,'Tipo de Carga'!B:B))</f>
        <v>Autoabasto</v>
      </c>
      <c r="L5240" s="10">
        <f t="shared" si="2"/>
        <v>8</v>
      </c>
      <c r="M5240" s="10">
        <f t="shared" si="3"/>
        <v>20</v>
      </c>
      <c r="N5240" s="10">
        <f t="shared" si="4"/>
        <v>2</v>
      </c>
      <c r="O5240" s="10" t="str">
        <f t="array" ref="O5240">IFERROR(XLOOKUP(G5240,'Tipo de Carga'!A:A,'Tipo de Carga'!C:C))</f>
        <v>Diesel</v>
      </c>
    </row>
    <row r="5241">
      <c r="A5241" s="16">
        <v>1863.0</v>
      </c>
      <c r="B5241" s="10" t="str">
        <f t="array" ref="B5241">IFERROR(XLOOKUP(A5241,'Asignacion Feb'!A:A,'Asignacion Feb'!C:C))</f>
        <v>Pilgrims Tepo</v>
      </c>
      <c r="C5241" s="10" t="str">
        <f t="array" ref="C5241">IFERROR(XLOOKUP(A5241,'Asignacion Feb'!A:A,'Asignacion Feb'!B:B))</f>
        <v>EC-02</v>
      </c>
      <c r="D5241" s="28">
        <v>45708.0</v>
      </c>
      <c r="E5241" s="16" t="s">
        <v>312</v>
      </c>
      <c r="F5241" s="10" t="str">
        <f t="array" ref="F5241">IFERROR(XLOOKUP(E5241,Operadores!A:A,Operadores!B:B))</f>
        <v>RENOSC</v>
      </c>
      <c r="G5241" s="16" t="s">
        <v>17</v>
      </c>
      <c r="H5241" s="13">
        <v>19.79799</v>
      </c>
      <c r="I5241" s="18">
        <v>102.0</v>
      </c>
      <c r="J5241" s="15">
        <f t="shared" si="5"/>
        <v>2019.39498</v>
      </c>
      <c r="K5241" s="10" t="str">
        <f t="array" ref="K5241">IFERROR(XLOOKUP(G5241,'Tipo de Carga'!A:A,'Tipo de Carga'!B:B))</f>
        <v>Autoabasto</v>
      </c>
      <c r="L5241" s="10">
        <f t="shared" si="2"/>
        <v>8</v>
      </c>
      <c r="M5241" s="10">
        <f t="shared" si="3"/>
        <v>20</v>
      </c>
      <c r="N5241" s="10">
        <f t="shared" si="4"/>
        <v>2</v>
      </c>
      <c r="O5241" s="10" t="str">
        <f t="array" ref="O5241">IFERROR(XLOOKUP(G5241,'Tipo de Carga'!A:A,'Tipo de Carga'!C:C))</f>
        <v>Diesel</v>
      </c>
    </row>
    <row r="5242">
      <c r="A5242" s="16">
        <v>1896.0</v>
      </c>
      <c r="B5242" s="10" t="str">
        <f t="array" ref="B5242">IFERROR(XLOOKUP(A5242,'Asignacion Feb'!A:A,'Asignacion Feb'!C:C))</f>
        <v>Hisense</v>
      </c>
      <c r="C5242" s="10" t="str">
        <f t="array" ref="C5242">IFERROR(XLOOKUP(A5242,'Asignacion Feb'!A:A,'Asignacion Feb'!B:B))</f>
        <v>EC-02</v>
      </c>
      <c r="D5242" s="28">
        <v>45708.0</v>
      </c>
      <c r="E5242" s="16" t="s">
        <v>255</v>
      </c>
      <c r="F5242" s="10" t="str">
        <f t="array" ref="F5242">IFERROR(XLOOKUP(E5242,Operadores!A:A,Operadores!B:B))</f>
        <v>BALEDU</v>
      </c>
      <c r="G5242" s="16" t="s">
        <v>17</v>
      </c>
      <c r="H5242" s="13">
        <v>19.79799</v>
      </c>
      <c r="I5242" s="18">
        <v>774.0</v>
      </c>
      <c r="J5242" s="15">
        <f t="shared" si="5"/>
        <v>15323.64426</v>
      </c>
      <c r="K5242" s="10" t="str">
        <f t="array" ref="K5242">IFERROR(XLOOKUP(G5242,'Tipo de Carga'!A:A,'Tipo de Carga'!B:B))</f>
        <v>Autoabasto</v>
      </c>
      <c r="L5242" s="10">
        <f t="shared" si="2"/>
        <v>8</v>
      </c>
      <c r="M5242" s="10">
        <f t="shared" si="3"/>
        <v>20</v>
      </c>
      <c r="N5242" s="10">
        <f t="shared" si="4"/>
        <v>2</v>
      </c>
      <c r="O5242" s="10" t="str">
        <f t="array" ref="O5242">IFERROR(XLOOKUP(G5242,'Tipo de Carga'!A:A,'Tipo de Carga'!C:C))</f>
        <v>Diesel</v>
      </c>
    </row>
    <row r="5243">
      <c r="A5243" s="16">
        <v>1754.0</v>
      </c>
      <c r="B5243" s="10" t="str">
        <f t="array" ref="B5243">IFERROR(XLOOKUP(A5243,'Asignacion Feb'!A:A,'Asignacion Feb'!C:C))</f>
        <v>Pilgrims Tepo</v>
      </c>
      <c r="C5243" s="10" t="str">
        <f t="array" ref="C5243">IFERROR(XLOOKUP(A5243,'Asignacion Feb'!A:A,'Asignacion Feb'!B:B))</f>
        <v>EC-02</v>
      </c>
      <c r="D5243" s="28">
        <v>45708.0</v>
      </c>
      <c r="E5243" s="16" t="s">
        <v>127</v>
      </c>
      <c r="F5243" s="10" t="str">
        <f t="array" ref="F5243">IFERROR(XLOOKUP(E5243,Operadores!A:A,Operadores!B:B))</f>
        <v>PATRAM</v>
      </c>
      <c r="G5243" s="16" t="s">
        <v>17</v>
      </c>
      <c r="H5243" s="13">
        <v>19.79799</v>
      </c>
      <c r="I5243" s="18">
        <v>195.0</v>
      </c>
      <c r="J5243" s="15">
        <f t="shared" si="5"/>
        <v>3860.60805</v>
      </c>
      <c r="K5243" s="10" t="str">
        <f t="array" ref="K5243">IFERROR(XLOOKUP(G5243,'Tipo de Carga'!A:A,'Tipo de Carga'!B:B))</f>
        <v>Autoabasto</v>
      </c>
      <c r="L5243" s="10">
        <f t="shared" si="2"/>
        <v>8</v>
      </c>
      <c r="M5243" s="10">
        <f t="shared" si="3"/>
        <v>20</v>
      </c>
      <c r="N5243" s="10">
        <f t="shared" si="4"/>
        <v>2</v>
      </c>
      <c r="O5243" s="10" t="str">
        <f t="array" ref="O5243">IFERROR(XLOOKUP(G5243,'Tipo de Carga'!A:A,'Tipo de Carga'!C:C))</f>
        <v>Diesel</v>
      </c>
    </row>
    <row r="5244">
      <c r="A5244" s="16">
        <v>1688.0</v>
      </c>
      <c r="B5244" s="10" t="str">
        <f t="array" ref="B5244">IFERROR(XLOOKUP(A5244,'Asignacion Feb'!A:A,'Asignacion Feb'!C:C))</f>
        <v>Pilgrims Tepo</v>
      </c>
      <c r="C5244" s="10" t="str">
        <f t="array" ref="C5244">IFERROR(XLOOKUP(A5244,'Asignacion Feb'!A:A,'Asignacion Feb'!B:B))</f>
        <v>EC-02</v>
      </c>
      <c r="D5244" s="28">
        <v>45708.0</v>
      </c>
      <c r="E5244" s="16" t="s">
        <v>123</v>
      </c>
      <c r="F5244" s="10" t="str">
        <f t="array" ref="F5244">IFERROR(XLOOKUP(E5244,Operadores!A:A,Operadores!B:B))</f>
        <v>CARJOS02</v>
      </c>
      <c r="G5244" s="16" t="s">
        <v>17</v>
      </c>
      <c r="H5244" s="13">
        <v>19.79799</v>
      </c>
      <c r="I5244" s="18">
        <v>202.0</v>
      </c>
      <c r="J5244" s="15">
        <f t="shared" si="5"/>
        <v>3999.19398</v>
      </c>
      <c r="K5244" s="10" t="str">
        <f t="array" ref="K5244">IFERROR(XLOOKUP(G5244,'Tipo de Carga'!A:A,'Tipo de Carga'!B:B))</f>
        <v>Autoabasto</v>
      </c>
      <c r="L5244" s="10">
        <f t="shared" si="2"/>
        <v>8</v>
      </c>
      <c r="M5244" s="10">
        <f t="shared" si="3"/>
        <v>20</v>
      </c>
      <c r="N5244" s="10">
        <f t="shared" si="4"/>
        <v>2</v>
      </c>
      <c r="O5244" s="10" t="str">
        <f t="array" ref="O5244">IFERROR(XLOOKUP(G5244,'Tipo de Carga'!A:A,'Tipo de Carga'!C:C))</f>
        <v>Diesel</v>
      </c>
    </row>
    <row r="5245">
      <c r="A5245" s="16">
        <v>1985.0</v>
      </c>
      <c r="B5245" s="10" t="str">
        <f t="array" ref="B5245">IFERROR(XLOOKUP(A5245,'Asignacion Feb'!A:A,'Asignacion Feb'!C:C))</f>
        <v>MeLi Dedicado TD</v>
      </c>
      <c r="C5245" s="10" t="str">
        <f t="array" ref="C5245">IFERROR(XLOOKUP(A5245,'Asignacion Feb'!A:A,'Asignacion Feb'!B:B))</f>
        <v>EC-05</v>
      </c>
      <c r="D5245" s="28">
        <v>45708.0</v>
      </c>
      <c r="E5245" s="16" t="s">
        <v>266</v>
      </c>
      <c r="F5245" s="10" t="str">
        <f t="array" ref="F5245">IFERROR(XLOOKUP(E5245,Operadores!A:A,Operadores!B:B))</f>
        <v>TORAN</v>
      </c>
      <c r="G5245" s="16" t="s">
        <v>17</v>
      </c>
      <c r="H5245" s="13">
        <v>19.79799</v>
      </c>
      <c r="I5245" s="18">
        <v>312.0</v>
      </c>
      <c r="J5245" s="15">
        <f t="shared" si="5"/>
        <v>6176.97288</v>
      </c>
      <c r="K5245" s="10" t="str">
        <f t="array" ref="K5245">IFERROR(XLOOKUP(G5245,'Tipo de Carga'!A:A,'Tipo de Carga'!B:B))</f>
        <v>Autoabasto</v>
      </c>
      <c r="L5245" s="10">
        <f t="shared" si="2"/>
        <v>8</v>
      </c>
      <c r="M5245" s="10">
        <f t="shared" si="3"/>
        <v>20</v>
      </c>
      <c r="N5245" s="10">
        <f t="shared" si="4"/>
        <v>2</v>
      </c>
      <c r="O5245" s="10" t="str">
        <f t="array" ref="O5245">IFERROR(XLOOKUP(G5245,'Tipo de Carga'!A:A,'Tipo de Carga'!C:C))</f>
        <v>Diesel</v>
      </c>
    </row>
    <row r="5246">
      <c r="A5246" s="16">
        <v>1869.0</v>
      </c>
      <c r="B5246" s="10" t="str">
        <f t="array" ref="B5246">IFERROR(XLOOKUP(A5246,'Asignacion Feb'!A:A,'Asignacion Feb'!C:C))</f>
        <v>Circuitos</v>
      </c>
      <c r="C5246" s="10" t="str">
        <f t="array" ref="C5246">IFERROR(XLOOKUP(A5246,'Asignacion Feb'!A:A,'Asignacion Feb'!B:B))</f>
        <v>EC-03</v>
      </c>
      <c r="D5246" s="28">
        <v>45708.0</v>
      </c>
      <c r="E5246" s="16" t="s">
        <v>213</v>
      </c>
      <c r="F5246" s="10" t="str">
        <f t="array" ref="F5246">IFERROR(XLOOKUP(E5246,Operadores!A:A,Operadores!B:B))</f>
        <v>MERUBA</v>
      </c>
      <c r="G5246" s="16" t="s">
        <v>17</v>
      </c>
      <c r="H5246" s="13">
        <v>19.79799</v>
      </c>
      <c r="I5246" s="18">
        <v>383.0</v>
      </c>
      <c r="J5246" s="15">
        <f t="shared" si="5"/>
        <v>7582.63017</v>
      </c>
      <c r="K5246" s="10" t="str">
        <f t="array" ref="K5246">IFERROR(XLOOKUP(G5246,'Tipo de Carga'!A:A,'Tipo de Carga'!B:B))</f>
        <v>Autoabasto</v>
      </c>
      <c r="L5246" s="10">
        <f t="shared" si="2"/>
        <v>8</v>
      </c>
      <c r="M5246" s="10">
        <f t="shared" si="3"/>
        <v>20</v>
      </c>
      <c r="N5246" s="10">
        <f t="shared" si="4"/>
        <v>2</v>
      </c>
      <c r="O5246" s="10" t="str">
        <f t="array" ref="O5246">IFERROR(XLOOKUP(G5246,'Tipo de Carga'!A:A,'Tipo de Carga'!C:C))</f>
        <v>Diesel</v>
      </c>
    </row>
    <row r="5247">
      <c r="A5247" s="16">
        <v>2004.0</v>
      </c>
      <c r="B5247" s="10" t="str">
        <f t="array" ref="B5247">IFERROR(XLOOKUP(A5247,'Asignacion Feb'!A:A,'Asignacion Feb'!C:C))</f>
        <v>MeLi asignado SD</v>
      </c>
      <c r="C5247" s="10" t="str">
        <f t="array" ref="C5247">IFERROR(XLOOKUP(A5247,'Asignacion Feb'!A:A,'Asignacion Feb'!B:B))</f>
        <v>EC-05</v>
      </c>
      <c r="D5247" s="28">
        <v>45708.0</v>
      </c>
      <c r="E5247" s="16" t="s">
        <v>227</v>
      </c>
      <c r="F5247" s="10" t="str">
        <f t="array" ref="F5247">IFERROR(XLOOKUP(E5247,Operadores!A:A,Operadores!B:B))</f>
        <v>SANEUS</v>
      </c>
      <c r="G5247" s="16" t="s">
        <v>17</v>
      </c>
      <c r="H5247" s="13">
        <v>19.79799</v>
      </c>
      <c r="I5247" s="18">
        <v>335.0</v>
      </c>
      <c r="J5247" s="15">
        <f t="shared" si="5"/>
        <v>6632.32665</v>
      </c>
      <c r="K5247" s="10" t="str">
        <f t="array" ref="K5247">IFERROR(XLOOKUP(G5247,'Tipo de Carga'!A:A,'Tipo de Carga'!B:B))</f>
        <v>Autoabasto</v>
      </c>
      <c r="L5247" s="10">
        <f t="shared" si="2"/>
        <v>8</v>
      </c>
      <c r="M5247" s="10">
        <f t="shared" si="3"/>
        <v>20</v>
      </c>
      <c r="N5247" s="10">
        <f t="shared" si="4"/>
        <v>2</v>
      </c>
      <c r="O5247" s="10" t="str">
        <f t="array" ref="O5247">IFERROR(XLOOKUP(G5247,'Tipo de Carga'!A:A,'Tipo de Carga'!C:C))</f>
        <v>Diesel</v>
      </c>
    </row>
    <row r="5248">
      <c r="A5248" s="16">
        <v>1944.0</v>
      </c>
      <c r="B5248" s="10" t="str">
        <f t="array" ref="B5248">IFERROR(XLOOKUP(A5248,'Asignacion Feb'!A:A,'Asignacion Feb'!C:C))</f>
        <v>MeLi asignado SD</v>
      </c>
      <c r="C5248" s="10" t="str">
        <f t="array" ref="C5248">IFERROR(XLOOKUP(A5248,'Asignacion Feb'!A:A,'Asignacion Feb'!B:B))</f>
        <v>EC-05</v>
      </c>
      <c r="D5248" s="28">
        <v>45708.0</v>
      </c>
      <c r="E5248" s="16" t="s">
        <v>134</v>
      </c>
      <c r="F5248" s="10" t="str">
        <f t="array" ref="F5248">IFERROR(XLOOKUP(E5248,Operadores!A:A,Operadores!B:B))</f>
        <v>IBAJOS</v>
      </c>
      <c r="G5248" s="16" t="s">
        <v>17</v>
      </c>
      <c r="H5248" s="13">
        <v>19.79799</v>
      </c>
      <c r="I5248" s="18">
        <v>186.0</v>
      </c>
      <c r="J5248" s="15">
        <f t="shared" si="5"/>
        <v>3682.42614</v>
      </c>
      <c r="K5248" s="10" t="str">
        <f t="array" ref="K5248">IFERROR(XLOOKUP(G5248,'Tipo de Carga'!A:A,'Tipo de Carga'!B:B))</f>
        <v>Autoabasto</v>
      </c>
      <c r="L5248" s="10">
        <f t="shared" si="2"/>
        <v>8</v>
      </c>
      <c r="M5248" s="10">
        <f t="shared" si="3"/>
        <v>20</v>
      </c>
      <c r="N5248" s="10">
        <f t="shared" si="4"/>
        <v>2</v>
      </c>
      <c r="O5248" s="10" t="str">
        <f t="array" ref="O5248">IFERROR(XLOOKUP(G5248,'Tipo de Carga'!A:A,'Tipo de Carga'!C:C))</f>
        <v>Diesel</v>
      </c>
    </row>
    <row r="5249">
      <c r="A5249" s="16">
        <v>2029.0</v>
      </c>
      <c r="B5249" s="10" t="str">
        <f t="array" ref="B5249">IFERROR(XLOOKUP(A5249,'Asignacion Feb'!A:A,'Asignacion Feb'!C:C))</f>
        <v>MeLi Dedicado Merida</v>
      </c>
      <c r="C5249" s="10" t="str">
        <f t="array" ref="C5249">IFERROR(XLOOKUP(A5249,'Asignacion Feb'!A:A,'Asignacion Feb'!B:B))</f>
        <v>EC-05</v>
      </c>
      <c r="D5249" s="28">
        <v>45708.0</v>
      </c>
      <c r="E5249" s="16" t="s">
        <v>22</v>
      </c>
      <c r="F5249" s="10" t="str">
        <f t="array" ref="F5249">IFERROR(XLOOKUP(E5249,Operadores!A:A,Operadores!B:B))</f>
        <v>AGUMAU</v>
      </c>
      <c r="G5249" s="16" t="s">
        <v>17</v>
      </c>
      <c r="H5249" s="13">
        <v>19.79799</v>
      </c>
      <c r="I5249" s="18">
        <v>272.0</v>
      </c>
      <c r="J5249" s="15">
        <f t="shared" si="5"/>
        <v>5385.05328</v>
      </c>
      <c r="K5249" s="10" t="str">
        <f t="array" ref="K5249">IFERROR(XLOOKUP(G5249,'Tipo de Carga'!A:A,'Tipo de Carga'!B:B))</f>
        <v>Autoabasto</v>
      </c>
      <c r="L5249" s="10">
        <f t="shared" si="2"/>
        <v>8</v>
      </c>
      <c r="M5249" s="10">
        <f t="shared" si="3"/>
        <v>20</v>
      </c>
      <c r="N5249" s="10">
        <f t="shared" si="4"/>
        <v>2</v>
      </c>
      <c r="O5249" s="10" t="str">
        <f t="array" ref="O5249">IFERROR(XLOOKUP(G5249,'Tipo de Carga'!A:A,'Tipo de Carga'!C:C))</f>
        <v>Diesel</v>
      </c>
    </row>
    <row r="5250">
      <c r="A5250" s="16">
        <v>1887.0</v>
      </c>
      <c r="B5250" s="10" t="str">
        <f t="array" ref="B5250">IFERROR(XLOOKUP(A5250,'Asignacion Feb'!A:A,'Asignacion Feb'!C:C))</f>
        <v>Circuitos</v>
      </c>
      <c r="C5250" s="10" t="str">
        <f t="array" ref="C5250">IFERROR(XLOOKUP(A5250,'Asignacion Feb'!A:A,'Asignacion Feb'!B:B))</f>
        <v>EC-03</v>
      </c>
      <c r="D5250" s="28">
        <v>45708.0</v>
      </c>
      <c r="E5250" s="16" t="s">
        <v>375</v>
      </c>
      <c r="F5250" s="10" t="str">
        <f t="array" ref="F5250">IFERROR(XLOOKUP(E5250,Operadores!A:A,Operadores!B:B))</f>
        <v>NARCA</v>
      </c>
      <c r="G5250" s="16" t="s">
        <v>17</v>
      </c>
      <c r="H5250" s="13">
        <v>19.79799</v>
      </c>
      <c r="I5250" s="18">
        <v>783.0</v>
      </c>
      <c r="J5250" s="15">
        <f t="shared" si="5"/>
        <v>15501.82617</v>
      </c>
      <c r="K5250" s="10" t="str">
        <f t="array" ref="K5250">IFERROR(XLOOKUP(G5250,'Tipo de Carga'!A:A,'Tipo de Carga'!B:B))</f>
        <v>Autoabasto</v>
      </c>
      <c r="L5250" s="10">
        <f t="shared" si="2"/>
        <v>8</v>
      </c>
      <c r="M5250" s="10">
        <f t="shared" si="3"/>
        <v>20</v>
      </c>
      <c r="N5250" s="10">
        <f t="shared" si="4"/>
        <v>2</v>
      </c>
      <c r="O5250" s="10" t="str">
        <f t="array" ref="O5250">IFERROR(XLOOKUP(G5250,'Tipo de Carga'!A:A,'Tipo de Carga'!C:C))</f>
        <v>Diesel</v>
      </c>
    </row>
    <row r="5251">
      <c r="A5251" s="16">
        <v>1851.0</v>
      </c>
      <c r="B5251" s="10" t="str">
        <f t="array" ref="B5251">IFERROR(XLOOKUP(A5251,'Asignacion Feb'!A:A,'Asignacion Feb'!C:C))</f>
        <v>Circuitos</v>
      </c>
      <c r="C5251" s="10" t="str">
        <f t="array" ref="C5251">IFERROR(XLOOKUP(A5251,'Asignacion Feb'!A:A,'Asignacion Feb'!B:B))</f>
        <v>EC-03</v>
      </c>
      <c r="D5251" s="28">
        <v>45708.0</v>
      </c>
      <c r="E5251" s="16" t="s">
        <v>36</v>
      </c>
      <c r="F5251" s="10" t="str">
        <f t="array" ref="F5251">IFERROR(XLOOKUP(E5251,Operadores!A:A,Operadores!B:B))</f>
        <v>ROJFEL</v>
      </c>
      <c r="G5251" s="16" t="s">
        <v>17</v>
      </c>
      <c r="H5251" s="13">
        <v>19.79799</v>
      </c>
      <c r="I5251" s="18">
        <v>837.0</v>
      </c>
      <c r="J5251" s="15">
        <f t="shared" si="5"/>
        <v>16570.91763</v>
      </c>
      <c r="K5251" s="10" t="str">
        <f t="array" ref="K5251">IFERROR(XLOOKUP(G5251,'Tipo de Carga'!A:A,'Tipo de Carga'!B:B))</f>
        <v>Autoabasto</v>
      </c>
      <c r="L5251" s="10">
        <f t="shared" si="2"/>
        <v>8</v>
      </c>
      <c r="M5251" s="10">
        <f t="shared" si="3"/>
        <v>20</v>
      </c>
      <c r="N5251" s="10">
        <f t="shared" si="4"/>
        <v>2</v>
      </c>
      <c r="O5251" s="10" t="str">
        <f t="array" ref="O5251">IFERROR(XLOOKUP(G5251,'Tipo de Carga'!A:A,'Tipo de Carga'!C:C))</f>
        <v>Diesel</v>
      </c>
    </row>
    <row r="5252">
      <c r="A5252" s="16">
        <v>1689.0</v>
      </c>
      <c r="B5252" s="10" t="str">
        <f t="array" ref="B5252">IFERROR(XLOOKUP(A5252,'Asignacion Feb'!A:A,'Asignacion Feb'!C:C))</f>
        <v>Pilgrims Tepo</v>
      </c>
      <c r="C5252" s="10" t="str">
        <f t="array" ref="C5252">IFERROR(XLOOKUP(A5252,'Asignacion Feb'!A:A,'Asignacion Feb'!B:B))</f>
        <v>EC-02</v>
      </c>
      <c r="D5252" s="28">
        <v>45708.0</v>
      </c>
      <c r="E5252" s="16" t="s">
        <v>128</v>
      </c>
      <c r="F5252" s="10" t="str">
        <f t="array" ref="F5252">IFERROR(XLOOKUP(E5252,Operadores!A:A,Operadores!B:B))</f>
        <v>SANJOR</v>
      </c>
      <c r="G5252" s="16" t="s">
        <v>17</v>
      </c>
      <c r="H5252" s="13">
        <v>19.79799</v>
      </c>
      <c r="I5252" s="18">
        <v>241.0</v>
      </c>
      <c r="J5252" s="15">
        <f t="shared" si="5"/>
        <v>4771.31559</v>
      </c>
      <c r="K5252" s="10" t="str">
        <f t="array" ref="K5252">IFERROR(XLOOKUP(G5252,'Tipo de Carga'!A:A,'Tipo de Carga'!B:B))</f>
        <v>Autoabasto</v>
      </c>
      <c r="L5252" s="10">
        <f t="shared" si="2"/>
        <v>8</v>
      </c>
      <c r="M5252" s="10">
        <f t="shared" si="3"/>
        <v>20</v>
      </c>
      <c r="N5252" s="10">
        <f t="shared" si="4"/>
        <v>2</v>
      </c>
      <c r="O5252" s="10" t="str">
        <f t="array" ref="O5252">IFERROR(XLOOKUP(G5252,'Tipo de Carga'!A:A,'Tipo de Carga'!C:C))</f>
        <v>Diesel</v>
      </c>
    </row>
    <row r="5253">
      <c r="A5253" s="16">
        <v>1829.0</v>
      </c>
      <c r="B5253" s="10" t="str">
        <f t="array" ref="B5253">IFERROR(XLOOKUP(A5253,'Asignacion Feb'!A:A,'Asignacion Feb'!C:C))</f>
        <v>Circuitos</v>
      </c>
      <c r="C5253" s="10" t="str">
        <f t="array" ref="C5253">IFERROR(XLOOKUP(A5253,'Asignacion Feb'!A:A,'Asignacion Feb'!B:B))</f>
        <v>EC-03</v>
      </c>
      <c r="D5253" s="28">
        <v>45708.0</v>
      </c>
      <c r="E5253" s="16" t="s">
        <v>152</v>
      </c>
      <c r="F5253" s="10" t="str">
        <f t="array" ref="F5253">IFERROR(XLOOKUP(E5253,Operadores!A:A,Operadores!B:B))</f>
        <v>HERAL04</v>
      </c>
      <c r="G5253" s="16" t="s">
        <v>17</v>
      </c>
      <c r="H5253" s="13">
        <v>19.79799</v>
      </c>
      <c r="I5253" s="18">
        <v>35.0</v>
      </c>
      <c r="J5253" s="15">
        <f t="shared" si="5"/>
        <v>692.92965</v>
      </c>
      <c r="K5253" s="10" t="str">
        <f t="array" ref="K5253">IFERROR(XLOOKUP(G5253,'Tipo de Carga'!A:A,'Tipo de Carga'!B:B))</f>
        <v>Autoabasto</v>
      </c>
      <c r="L5253" s="10">
        <f t="shared" si="2"/>
        <v>8</v>
      </c>
      <c r="M5253" s="10">
        <f t="shared" si="3"/>
        <v>20</v>
      </c>
      <c r="N5253" s="10">
        <f t="shared" si="4"/>
        <v>2</v>
      </c>
      <c r="O5253" s="10" t="str">
        <f t="array" ref="O5253">IFERROR(XLOOKUP(G5253,'Tipo de Carga'!A:A,'Tipo de Carga'!C:C))</f>
        <v>Diesel</v>
      </c>
    </row>
    <row r="5254">
      <c r="A5254" s="16">
        <v>1947.0</v>
      </c>
      <c r="B5254" s="10" t="str">
        <f t="array" ref="B5254">IFERROR(XLOOKUP(A5254,'Asignacion Feb'!A:A,'Asignacion Feb'!C:C))</f>
        <v>Circuitos</v>
      </c>
      <c r="C5254" s="10" t="str">
        <f t="array" ref="C5254">IFERROR(XLOOKUP(A5254,'Asignacion Feb'!A:A,'Asignacion Feb'!B:B))</f>
        <v>EC-03</v>
      </c>
      <c r="D5254" s="28">
        <v>45708.0</v>
      </c>
      <c r="E5254" s="19" t="s">
        <v>41</v>
      </c>
      <c r="F5254" s="10" t="str">
        <f t="array" ref="F5254">IFERROR(XLOOKUP(E5254,Operadores!A:A,Operadores!B:B))</f>
        <v>DAMOS</v>
      </c>
      <c r="G5254" s="16" t="s">
        <v>17</v>
      </c>
      <c r="H5254" s="13">
        <v>19.79799</v>
      </c>
      <c r="I5254" s="18">
        <v>366.0</v>
      </c>
      <c r="J5254" s="15">
        <f t="shared" si="5"/>
        <v>7246.06434</v>
      </c>
      <c r="K5254" s="10" t="str">
        <f t="array" ref="K5254">IFERROR(XLOOKUP(G5254,'Tipo de Carga'!A:A,'Tipo de Carga'!B:B))</f>
        <v>Autoabasto</v>
      </c>
      <c r="L5254" s="10">
        <f t="shared" si="2"/>
        <v>8</v>
      </c>
      <c r="M5254" s="10">
        <f t="shared" si="3"/>
        <v>20</v>
      </c>
      <c r="N5254" s="10">
        <f t="shared" si="4"/>
        <v>2</v>
      </c>
      <c r="O5254" s="10" t="str">
        <f t="array" ref="O5254">IFERROR(XLOOKUP(G5254,'Tipo de Carga'!A:A,'Tipo de Carga'!C:C))</f>
        <v>Diesel</v>
      </c>
    </row>
    <row r="5255">
      <c r="A5255" s="16">
        <v>1937.0</v>
      </c>
      <c r="B5255" s="10" t="str">
        <f t="array" ref="B5255">IFERROR(XLOOKUP(A5255,'Asignacion Feb'!A:A,'Asignacion Feb'!C:C))</f>
        <v>Circuitos</v>
      </c>
      <c r="C5255" s="10" t="str">
        <f t="array" ref="C5255">IFERROR(XLOOKUP(A5255,'Asignacion Feb'!A:A,'Asignacion Feb'!B:B))</f>
        <v>EC-03</v>
      </c>
      <c r="D5255" s="28">
        <v>45708.0</v>
      </c>
      <c r="E5255" s="16" t="s">
        <v>161</v>
      </c>
      <c r="F5255" s="10" t="str">
        <f t="array" ref="F5255">IFERROR(XLOOKUP(E5255,Operadores!A:A,Operadores!B:B))</f>
        <v>BREISR</v>
      </c>
      <c r="G5255" s="16" t="s">
        <v>17</v>
      </c>
      <c r="H5255" s="13">
        <v>19.79799</v>
      </c>
      <c r="I5255" s="18">
        <v>82.0</v>
      </c>
      <c r="J5255" s="15">
        <f t="shared" si="5"/>
        <v>1623.43518</v>
      </c>
      <c r="K5255" s="10" t="str">
        <f t="array" ref="K5255">IFERROR(XLOOKUP(G5255,'Tipo de Carga'!A:A,'Tipo de Carga'!B:B))</f>
        <v>Autoabasto</v>
      </c>
      <c r="L5255" s="10">
        <f t="shared" si="2"/>
        <v>8</v>
      </c>
      <c r="M5255" s="10">
        <f t="shared" si="3"/>
        <v>20</v>
      </c>
      <c r="N5255" s="10">
        <f t="shared" si="4"/>
        <v>2</v>
      </c>
      <c r="O5255" s="10" t="str">
        <f t="array" ref="O5255">IFERROR(XLOOKUP(G5255,'Tipo de Carga'!A:A,'Tipo de Carga'!C:C))</f>
        <v>Diesel</v>
      </c>
    </row>
    <row r="5256">
      <c r="A5256" s="16">
        <v>2023.0</v>
      </c>
      <c r="B5256" s="10" t="str">
        <f t="array" ref="B5256">IFERROR(XLOOKUP(A5256,'Asignacion Feb'!A:A,'Asignacion Feb'!C:C))</f>
        <v>MeLi Asignado TD</v>
      </c>
      <c r="C5256" s="10" t="str">
        <f t="array" ref="C5256">IFERROR(XLOOKUP(A5256,'Asignacion Feb'!A:A,'Asignacion Feb'!B:B))</f>
        <v>EC-05</v>
      </c>
      <c r="D5256" s="28">
        <v>45708.0</v>
      </c>
      <c r="E5256" s="16" t="s">
        <v>126</v>
      </c>
      <c r="F5256" s="10" t="str">
        <f t="array" ref="F5256">IFERROR(XLOOKUP(E5256,Operadores!A:A,Operadores!B:B))</f>
        <v>ESCSAU</v>
      </c>
      <c r="G5256" s="16" t="s">
        <v>17</v>
      </c>
      <c r="H5256" s="13">
        <v>19.79799</v>
      </c>
      <c r="I5256" s="18">
        <v>593.0</v>
      </c>
      <c r="J5256" s="15">
        <f t="shared" si="5"/>
        <v>11740.20807</v>
      </c>
      <c r="K5256" s="10" t="str">
        <f t="array" ref="K5256">IFERROR(XLOOKUP(G5256,'Tipo de Carga'!A:A,'Tipo de Carga'!B:B))</f>
        <v>Autoabasto</v>
      </c>
      <c r="L5256" s="10">
        <f t="shared" si="2"/>
        <v>8</v>
      </c>
      <c r="M5256" s="10">
        <f t="shared" si="3"/>
        <v>20</v>
      </c>
      <c r="N5256" s="10">
        <f t="shared" si="4"/>
        <v>2</v>
      </c>
      <c r="O5256" s="10" t="str">
        <f t="array" ref="O5256">IFERROR(XLOOKUP(G5256,'Tipo de Carga'!A:A,'Tipo de Carga'!C:C))</f>
        <v>Diesel</v>
      </c>
    </row>
    <row r="5257">
      <c r="A5257" s="16">
        <v>2036.0</v>
      </c>
      <c r="B5257" s="10" t="str">
        <f t="array" ref="B5257">IFERROR(XLOOKUP(A5257,'Asignacion Feb'!A:A,'Asignacion Feb'!C:C))</f>
        <v>Liverpool Local</v>
      </c>
      <c r="C5257" s="10" t="str">
        <f t="array" ref="C5257">IFERROR(XLOOKUP(A5257,'Asignacion Feb'!A:A,'Asignacion Feb'!B:B))</f>
        <v>EC-01</v>
      </c>
      <c r="D5257" s="28">
        <v>45708.0</v>
      </c>
      <c r="E5257" s="16" t="s">
        <v>140</v>
      </c>
      <c r="F5257" s="10" t="str">
        <f t="array" ref="F5257">IFERROR(XLOOKUP(E5257,Operadores!A:A,Operadores!B:B))</f>
        <v>BUEMA</v>
      </c>
      <c r="G5257" s="16" t="s">
        <v>17</v>
      </c>
      <c r="H5257" s="13">
        <v>19.79799</v>
      </c>
      <c r="I5257" s="18">
        <v>150.0</v>
      </c>
      <c r="J5257" s="15">
        <f t="shared" si="5"/>
        <v>2969.6985</v>
      </c>
      <c r="K5257" s="10" t="str">
        <f t="array" ref="K5257">IFERROR(XLOOKUP(G5257,'Tipo de Carga'!A:A,'Tipo de Carga'!B:B))</f>
        <v>Autoabasto</v>
      </c>
      <c r="L5257" s="10">
        <f t="shared" si="2"/>
        <v>8</v>
      </c>
      <c r="M5257" s="10">
        <f t="shared" si="3"/>
        <v>20</v>
      </c>
      <c r="N5257" s="10">
        <f t="shared" si="4"/>
        <v>2</v>
      </c>
      <c r="O5257" s="10" t="str">
        <f t="array" ref="O5257">IFERROR(XLOOKUP(G5257,'Tipo de Carga'!A:A,'Tipo de Carga'!C:C))</f>
        <v>Diesel</v>
      </c>
    </row>
    <row r="5258">
      <c r="A5258" s="16">
        <v>2024.0</v>
      </c>
      <c r="B5258" s="10" t="str">
        <f t="array" ref="B5258">IFERROR(XLOOKUP(A5258,'Asignacion Feb'!A:A,'Asignacion Feb'!C:C))</f>
        <v>MeLi Dedicado Merida</v>
      </c>
      <c r="C5258" s="10" t="str">
        <f t="array" ref="C5258">IFERROR(XLOOKUP(A5258,'Asignacion Feb'!A:A,'Asignacion Feb'!B:B))</f>
        <v>EC-05</v>
      </c>
      <c r="D5258" s="28">
        <v>45708.0</v>
      </c>
      <c r="E5258" s="16" t="s">
        <v>113</v>
      </c>
      <c r="F5258" s="10" t="str">
        <f t="array" ref="F5258">IFERROR(XLOOKUP(E5258,Operadores!A:A,Operadores!B:B))</f>
        <v>DELJOS01</v>
      </c>
      <c r="G5258" s="16" t="s">
        <v>17</v>
      </c>
      <c r="H5258" s="13">
        <v>19.79799</v>
      </c>
      <c r="I5258" s="18">
        <v>279.0</v>
      </c>
      <c r="J5258" s="15">
        <f t="shared" si="5"/>
        <v>5523.63921</v>
      </c>
      <c r="K5258" s="10" t="str">
        <f t="array" ref="K5258">IFERROR(XLOOKUP(G5258,'Tipo de Carga'!A:A,'Tipo de Carga'!B:B))</f>
        <v>Autoabasto</v>
      </c>
      <c r="L5258" s="10">
        <f t="shared" si="2"/>
        <v>8</v>
      </c>
      <c r="M5258" s="10">
        <f t="shared" si="3"/>
        <v>20</v>
      </c>
      <c r="N5258" s="10">
        <f t="shared" si="4"/>
        <v>2</v>
      </c>
      <c r="O5258" s="10" t="str">
        <f t="array" ref="O5258">IFERROR(XLOOKUP(G5258,'Tipo de Carga'!A:A,'Tipo de Carga'!C:C))</f>
        <v>Diesel</v>
      </c>
    </row>
    <row r="5259">
      <c r="A5259" s="16">
        <v>2010.0</v>
      </c>
      <c r="B5259" s="10" t="str">
        <f t="array" ref="B5259">IFERROR(XLOOKUP(A5259,'Asignacion Feb'!A:A,'Asignacion Feb'!C:C))</f>
        <v>MeLi asignado SD</v>
      </c>
      <c r="C5259" s="10" t="str">
        <f t="array" ref="C5259">IFERROR(XLOOKUP(A5259,'Asignacion Feb'!A:A,'Asignacion Feb'!B:B))</f>
        <v>EC-05</v>
      </c>
      <c r="D5259" s="28">
        <v>45708.0</v>
      </c>
      <c r="E5259" s="16" t="s">
        <v>175</v>
      </c>
      <c r="F5259" s="10" t="str">
        <f t="array" ref="F5259">IFERROR(XLOOKUP(E5259,Operadores!A:A,Operadores!B:B))</f>
        <v>CHAJE</v>
      </c>
      <c r="G5259" s="16" t="s">
        <v>17</v>
      </c>
      <c r="H5259" s="13">
        <v>19.79799</v>
      </c>
      <c r="I5259" s="18">
        <v>275.0</v>
      </c>
      <c r="J5259" s="15">
        <f t="shared" si="5"/>
        <v>5444.44725</v>
      </c>
      <c r="K5259" s="10" t="str">
        <f t="array" ref="K5259">IFERROR(XLOOKUP(G5259,'Tipo de Carga'!A:A,'Tipo de Carga'!B:B))</f>
        <v>Autoabasto</v>
      </c>
      <c r="L5259" s="10">
        <f t="shared" si="2"/>
        <v>8</v>
      </c>
      <c r="M5259" s="10">
        <f t="shared" si="3"/>
        <v>20</v>
      </c>
      <c r="N5259" s="10">
        <f t="shared" si="4"/>
        <v>2</v>
      </c>
      <c r="O5259" s="10" t="str">
        <f t="array" ref="O5259">IFERROR(XLOOKUP(G5259,'Tipo de Carga'!A:A,'Tipo de Carga'!C:C))</f>
        <v>Diesel</v>
      </c>
    </row>
    <row r="5260">
      <c r="A5260" s="16">
        <v>2003.0</v>
      </c>
      <c r="B5260" s="10" t="str">
        <f t="array" ref="B5260">IFERROR(XLOOKUP(A5260,'Asignacion Feb'!A:A,'Asignacion Feb'!C:C))</f>
        <v>MeLi Dedicado TD</v>
      </c>
      <c r="C5260" s="10" t="str">
        <f t="array" ref="C5260">IFERROR(XLOOKUP(A5260,'Asignacion Feb'!A:A,'Asignacion Feb'!B:B))</f>
        <v>EC-05</v>
      </c>
      <c r="D5260" s="28">
        <v>45708.0</v>
      </c>
      <c r="E5260" s="16" t="s">
        <v>59</v>
      </c>
      <c r="F5260" s="10" t="str">
        <f t="array" ref="F5260">IFERROR(XLOOKUP(E5260,Operadores!A:A,Operadores!B:B))</f>
        <v>ESCJOR</v>
      </c>
      <c r="G5260" s="16" t="s">
        <v>17</v>
      </c>
      <c r="H5260" s="13">
        <v>19.79799</v>
      </c>
      <c r="I5260" s="18">
        <v>495.0</v>
      </c>
      <c r="J5260" s="15">
        <f t="shared" si="5"/>
        <v>9800.00505</v>
      </c>
      <c r="K5260" s="10" t="str">
        <f t="array" ref="K5260">IFERROR(XLOOKUP(G5260,'Tipo de Carga'!A:A,'Tipo de Carga'!B:B))</f>
        <v>Autoabasto</v>
      </c>
      <c r="L5260" s="10">
        <f t="shared" si="2"/>
        <v>8</v>
      </c>
      <c r="M5260" s="10">
        <f t="shared" si="3"/>
        <v>20</v>
      </c>
      <c r="N5260" s="10">
        <f t="shared" si="4"/>
        <v>2</v>
      </c>
      <c r="O5260" s="10" t="str">
        <f t="array" ref="O5260">IFERROR(XLOOKUP(G5260,'Tipo de Carga'!A:A,'Tipo de Carga'!C:C))</f>
        <v>Diesel</v>
      </c>
    </row>
    <row r="5261">
      <c r="A5261" s="16">
        <v>1880.0</v>
      </c>
      <c r="B5261" s="10" t="str">
        <f t="array" ref="B5261">IFERROR(XLOOKUP(A5261,'Asignacion Feb'!A:A,'Asignacion Feb'!C:C))</f>
        <v>Circuitos</v>
      </c>
      <c r="C5261" s="10" t="str">
        <f t="array" ref="C5261">IFERROR(XLOOKUP(A5261,'Asignacion Feb'!A:A,'Asignacion Feb'!B:B))</f>
        <v>EC-03</v>
      </c>
      <c r="D5261" s="28">
        <v>45708.0</v>
      </c>
      <c r="E5261" s="16" t="s">
        <v>424</v>
      </c>
      <c r="F5261" s="10" t="str">
        <f t="array" ref="F5261">IFERROR(XLOOKUP(E5261,Operadores!A:A,Operadores!B:B))</f>
        <v>CRULE</v>
      </c>
      <c r="G5261" s="16" t="s">
        <v>17</v>
      </c>
      <c r="H5261" s="13">
        <v>19.79799</v>
      </c>
      <c r="I5261" s="18">
        <v>243.0</v>
      </c>
      <c r="J5261" s="15">
        <f t="shared" si="5"/>
        <v>4810.91157</v>
      </c>
      <c r="K5261" s="10" t="str">
        <f t="array" ref="K5261">IFERROR(XLOOKUP(G5261,'Tipo de Carga'!A:A,'Tipo de Carga'!B:B))</f>
        <v>Autoabasto</v>
      </c>
      <c r="L5261" s="10">
        <f t="shared" si="2"/>
        <v>8</v>
      </c>
      <c r="M5261" s="10">
        <f t="shared" si="3"/>
        <v>20</v>
      </c>
      <c r="N5261" s="10">
        <f t="shared" si="4"/>
        <v>2</v>
      </c>
      <c r="O5261" s="10" t="str">
        <f t="array" ref="O5261">IFERROR(XLOOKUP(G5261,'Tipo de Carga'!A:A,'Tipo de Carga'!C:C))</f>
        <v>Diesel</v>
      </c>
    </row>
    <row r="5262">
      <c r="A5262" s="16">
        <v>1733.0</v>
      </c>
      <c r="B5262" s="10" t="str">
        <f t="array" ref="B5262">IFERROR(XLOOKUP(A5262,'Asignacion Feb'!A:A,'Asignacion Feb'!C:C))</f>
        <v>Liverpool Local</v>
      </c>
      <c r="C5262" s="10" t="str">
        <f t="array" ref="C5262">IFERROR(XLOOKUP(A5262,'Asignacion Feb'!A:A,'Asignacion Feb'!B:B))</f>
        <v>EC-01</v>
      </c>
      <c r="D5262" s="28">
        <v>45708.0</v>
      </c>
      <c r="E5262" s="16" t="s">
        <v>301</v>
      </c>
      <c r="F5262" s="10" t="str">
        <f t="array" ref="F5262">IFERROR(XLOOKUP(E5262,Operadores!A:A,Operadores!B:B))</f>
        <v>CABCAR</v>
      </c>
      <c r="G5262" s="16" t="s">
        <v>17</v>
      </c>
      <c r="H5262" s="13">
        <v>19.79799</v>
      </c>
      <c r="I5262" s="18">
        <v>348.0</v>
      </c>
      <c r="J5262" s="15">
        <f t="shared" si="5"/>
        <v>6889.70052</v>
      </c>
      <c r="K5262" s="10" t="str">
        <f t="array" ref="K5262">IFERROR(XLOOKUP(G5262,'Tipo de Carga'!A:A,'Tipo de Carga'!B:B))</f>
        <v>Autoabasto</v>
      </c>
      <c r="L5262" s="10">
        <f t="shared" si="2"/>
        <v>8</v>
      </c>
      <c r="M5262" s="10">
        <f t="shared" si="3"/>
        <v>20</v>
      </c>
      <c r="N5262" s="10">
        <f t="shared" si="4"/>
        <v>2</v>
      </c>
      <c r="O5262" s="10" t="str">
        <f t="array" ref="O5262">IFERROR(XLOOKUP(G5262,'Tipo de Carga'!A:A,'Tipo de Carga'!C:C))</f>
        <v>Diesel</v>
      </c>
    </row>
    <row r="5263">
      <c r="A5263" s="16">
        <v>1879.0</v>
      </c>
      <c r="B5263" s="10" t="str">
        <f t="array" ref="B5263">IFERROR(XLOOKUP(A5263,'Asignacion Feb'!A:A,'Asignacion Feb'!C:C))</f>
        <v>Circuitos</v>
      </c>
      <c r="C5263" s="10" t="str">
        <f t="array" ref="C5263">IFERROR(XLOOKUP(A5263,'Asignacion Feb'!A:A,'Asignacion Feb'!B:B))</f>
        <v>EC-03</v>
      </c>
      <c r="D5263" s="28">
        <v>45708.0</v>
      </c>
      <c r="E5263" s="16" t="s">
        <v>132</v>
      </c>
      <c r="F5263" s="10" t="str">
        <f t="array" ref="F5263">IFERROR(XLOOKUP(E5263,Operadores!A:A,Operadores!B:B))</f>
        <v>ISLHI</v>
      </c>
      <c r="G5263" s="16" t="s">
        <v>17</v>
      </c>
      <c r="H5263" s="13">
        <v>19.79799</v>
      </c>
      <c r="I5263" s="18">
        <v>677.0</v>
      </c>
      <c r="J5263" s="15">
        <f t="shared" si="5"/>
        <v>13403.23923</v>
      </c>
      <c r="K5263" s="10" t="str">
        <f t="array" ref="K5263">IFERROR(XLOOKUP(G5263,'Tipo de Carga'!A:A,'Tipo de Carga'!B:B))</f>
        <v>Autoabasto</v>
      </c>
      <c r="L5263" s="10">
        <f t="shared" si="2"/>
        <v>8</v>
      </c>
      <c r="M5263" s="10">
        <f t="shared" si="3"/>
        <v>20</v>
      </c>
      <c r="N5263" s="10">
        <f t="shared" si="4"/>
        <v>2</v>
      </c>
      <c r="O5263" s="10" t="str">
        <f t="array" ref="O5263">IFERROR(XLOOKUP(G5263,'Tipo de Carga'!A:A,'Tipo de Carga'!C:C))</f>
        <v>Diesel</v>
      </c>
    </row>
    <row r="5264">
      <c r="A5264" s="16">
        <v>1964.0</v>
      </c>
      <c r="B5264" s="10" t="str">
        <f t="array" ref="B5264">IFERROR(XLOOKUP(A5264,'Asignacion Feb'!A:A,'Asignacion Feb'!C:C))</f>
        <v>MeLi asignado SD</v>
      </c>
      <c r="C5264" s="10" t="str">
        <f t="array" ref="C5264">IFERROR(XLOOKUP(A5264,'Asignacion Feb'!A:A,'Asignacion Feb'!B:B))</f>
        <v>EC-05</v>
      </c>
      <c r="D5264" s="28">
        <v>45708.0</v>
      </c>
      <c r="E5264" s="16" t="s">
        <v>75</v>
      </c>
      <c r="F5264" s="10" t="str">
        <f t="array" ref="F5264">IFERROR(XLOOKUP(E5264,Operadores!A:A,Operadores!B:B))</f>
        <v>OLVJUA01</v>
      </c>
      <c r="G5264" s="16" t="s">
        <v>17</v>
      </c>
      <c r="H5264" s="13">
        <v>19.79799</v>
      </c>
      <c r="I5264" s="18">
        <v>617.0</v>
      </c>
      <c r="J5264" s="15">
        <f t="shared" si="5"/>
        <v>12215.35983</v>
      </c>
      <c r="K5264" s="10" t="str">
        <f t="array" ref="K5264">IFERROR(XLOOKUP(G5264,'Tipo de Carga'!A:A,'Tipo de Carga'!B:B))</f>
        <v>Autoabasto</v>
      </c>
      <c r="L5264" s="10">
        <f t="shared" si="2"/>
        <v>8</v>
      </c>
      <c r="M5264" s="10">
        <f t="shared" si="3"/>
        <v>20</v>
      </c>
      <c r="N5264" s="10">
        <f t="shared" si="4"/>
        <v>2</v>
      </c>
      <c r="O5264" s="10" t="str">
        <f t="array" ref="O5264">IFERROR(XLOOKUP(G5264,'Tipo de Carga'!A:A,'Tipo de Carga'!C:C))</f>
        <v>Diesel</v>
      </c>
    </row>
    <row r="5265">
      <c r="A5265" s="16">
        <v>1959.0</v>
      </c>
      <c r="B5265" s="10" t="str">
        <f t="array" ref="B5265">IFERROR(XLOOKUP(A5265,'Asignacion Feb'!A:A,'Asignacion Feb'!C:C))</f>
        <v>Full Liver</v>
      </c>
      <c r="C5265" s="10" t="str">
        <f t="array" ref="C5265">IFERROR(XLOOKUP(A5265,'Asignacion Feb'!A:A,'Asignacion Feb'!B:B))</f>
        <v>EC-01</v>
      </c>
      <c r="D5265" s="28">
        <v>45708.0</v>
      </c>
      <c r="E5265" s="16" t="s">
        <v>99</v>
      </c>
      <c r="F5265" s="10" t="str">
        <f t="array" ref="F5265">IFERROR(XLOOKUP(E5265,Operadores!A:A,Operadores!B:B))</f>
        <v>JARDAN</v>
      </c>
      <c r="G5265" s="16" t="s">
        <v>17</v>
      </c>
      <c r="H5265" s="13">
        <v>19.79799</v>
      </c>
      <c r="I5265" s="18">
        <v>640.0</v>
      </c>
      <c r="J5265" s="15">
        <f t="shared" si="5"/>
        <v>12670.7136</v>
      </c>
      <c r="K5265" s="10" t="str">
        <f t="array" ref="K5265">IFERROR(XLOOKUP(G5265,'Tipo de Carga'!A:A,'Tipo de Carga'!B:B))</f>
        <v>Autoabasto</v>
      </c>
      <c r="L5265" s="10">
        <f t="shared" si="2"/>
        <v>8</v>
      </c>
      <c r="M5265" s="10">
        <f t="shared" si="3"/>
        <v>20</v>
      </c>
      <c r="N5265" s="10">
        <f t="shared" si="4"/>
        <v>2</v>
      </c>
      <c r="O5265" s="10" t="str">
        <f t="array" ref="O5265">IFERROR(XLOOKUP(G5265,'Tipo de Carga'!A:A,'Tipo de Carga'!C:C))</f>
        <v>Diesel</v>
      </c>
    </row>
    <row r="5266">
      <c r="A5266" s="16">
        <v>1833.0</v>
      </c>
      <c r="B5266" s="10" t="str">
        <f t="array" ref="B5266">IFERROR(XLOOKUP(A5266,'Asignacion Feb'!A:A,'Asignacion Feb'!C:C))</f>
        <v>Liverpool Local</v>
      </c>
      <c r="C5266" s="10" t="str">
        <f t="array" ref="C5266">IFERROR(XLOOKUP(A5266,'Asignacion Feb'!A:A,'Asignacion Feb'!B:B))</f>
        <v>EC-01</v>
      </c>
      <c r="D5266" s="28">
        <v>45708.0</v>
      </c>
      <c r="E5266" s="16" t="s">
        <v>143</v>
      </c>
      <c r="F5266" s="10" t="str">
        <f t="array" ref="F5266">IFERROR(XLOOKUP(E5266,Operadores!A:A,Operadores!B:B))</f>
        <v>SANROD</v>
      </c>
      <c r="G5266" s="16" t="s">
        <v>17</v>
      </c>
      <c r="H5266" s="13">
        <v>19.79799</v>
      </c>
      <c r="I5266" s="18">
        <v>263.0</v>
      </c>
      <c r="J5266" s="15">
        <f t="shared" si="5"/>
        <v>5206.87137</v>
      </c>
      <c r="K5266" s="10" t="str">
        <f t="array" ref="K5266">IFERROR(XLOOKUP(G5266,'Tipo de Carga'!A:A,'Tipo de Carga'!B:B))</f>
        <v>Autoabasto</v>
      </c>
      <c r="L5266" s="10">
        <f t="shared" si="2"/>
        <v>8</v>
      </c>
      <c r="M5266" s="10">
        <f t="shared" si="3"/>
        <v>20</v>
      </c>
      <c r="N5266" s="10">
        <f t="shared" si="4"/>
        <v>2</v>
      </c>
      <c r="O5266" s="10" t="str">
        <f t="array" ref="O5266">IFERROR(XLOOKUP(G5266,'Tipo de Carga'!A:A,'Tipo de Carga'!C:C))</f>
        <v>Diesel</v>
      </c>
    </row>
    <row r="5267">
      <c r="A5267" s="16">
        <v>1823.0</v>
      </c>
      <c r="B5267" s="10" t="str">
        <f t="array" ref="B5267">IFERROR(XLOOKUP(A5267,'Asignacion Feb'!A:A,'Asignacion Feb'!C:C))</f>
        <v>Liverpool Local</v>
      </c>
      <c r="C5267" s="10" t="str">
        <f t="array" ref="C5267">IFERROR(XLOOKUP(A5267,'Asignacion Feb'!A:A,'Asignacion Feb'!B:B))</f>
        <v>EC-01</v>
      </c>
      <c r="D5267" s="28">
        <v>45708.0</v>
      </c>
      <c r="E5267" s="16" t="s">
        <v>367</v>
      </c>
      <c r="F5267" s="10" t="str">
        <f t="array" ref="F5267">IFERROR(XLOOKUP(E5267,Operadores!A:A,Operadores!B:B))</f>
        <v>MONCAR</v>
      </c>
      <c r="G5267" s="16" t="s">
        <v>17</v>
      </c>
      <c r="H5267" s="13">
        <v>19.79799</v>
      </c>
      <c r="I5267" s="18">
        <v>792.0</v>
      </c>
      <c r="J5267" s="15">
        <f t="shared" si="5"/>
        <v>15680.00808</v>
      </c>
      <c r="K5267" s="10" t="str">
        <f t="array" ref="K5267">IFERROR(XLOOKUP(G5267,'Tipo de Carga'!A:A,'Tipo de Carga'!B:B))</f>
        <v>Autoabasto</v>
      </c>
      <c r="L5267" s="10">
        <f t="shared" si="2"/>
        <v>8</v>
      </c>
      <c r="M5267" s="10">
        <f t="shared" si="3"/>
        <v>20</v>
      </c>
      <c r="N5267" s="10">
        <f t="shared" si="4"/>
        <v>2</v>
      </c>
      <c r="O5267" s="10" t="str">
        <f t="array" ref="O5267">IFERROR(XLOOKUP(G5267,'Tipo de Carga'!A:A,'Tipo de Carga'!C:C))</f>
        <v>Diesel</v>
      </c>
    </row>
    <row r="5268">
      <c r="A5268" s="16">
        <v>1812.0</v>
      </c>
      <c r="B5268" s="10" t="str">
        <f t="array" ref="B5268">IFERROR(XLOOKUP(A5268,'Asignacion Feb'!A:A,'Asignacion Feb'!C:C))</f>
        <v>Patieros sucursal</v>
      </c>
      <c r="C5268" s="10" t="str">
        <f t="array" ref="C5268">IFERROR(XLOOKUP(A5268,'Asignacion Feb'!A:A,'Asignacion Feb'!B:B))</f>
        <v>EC-03</v>
      </c>
      <c r="D5268" s="28">
        <v>45708.0</v>
      </c>
      <c r="E5268" s="16" t="s">
        <v>201</v>
      </c>
      <c r="F5268" s="10" t="str">
        <f t="array" ref="F5268">IFERROR(XLOOKUP(E5268,Operadores!A:A,Operadores!B:B))</f>
        <v>REYVI01</v>
      </c>
      <c r="G5268" s="16" t="s">
        <v>17</v>
      </c>
      <c r="H5268" s="13">
        <v>19.79799</v>
      </c>
      <c r="I5268" s="18">
        <v>513.0</v>
      </c>
      <c r="J5268" s="15">
        <f t="shared" si="5"/>
        <v>10156.36887</v>
      </c>
      <c r="K5268" s="10" t="str">
        <f t="array" ref="K5268">IFERROR(XLOOKUP(G5268,'Tipo de Carga'!A:A,'Tipo de Carga'!B:B))</f>
        <v>Autoabasto</v>
      </c>
      <c r="L5268" s="10">
        <f t="shared" si="2"/>
        <v>8</v>
      </c>
      <c r="M5268" s="10">
        <f t="shared" si="3"/>
        <v>20</v>
      </c>
      <c r="N5268" s="10">
        <f t="shared" si="4"/>
        <v>2</v>
      </c>
      <c r="O5268" s="10" t="str">
        <f t="array" ref="O5268">IFERROR(XLOOKUP(G5268,'Tipo de Carga'!A:A,'Tipo de Carga'!C:C))</f>
        <v>Diesel</v>
      </c>
    </row>
    <row r="5269">
      <c r="A5269" s="16">
        <v>1951.0</v>
      </c>
      <c r="B5269" s="10" t="str">
        <f t="array" ref="B5269">IFERROR(XLOOKUP(A5269,'Asignacion Feb'!A:A,'Asignacion Feb'!C:C))</f>
        <v>MeLi asignado SD</v>
      </c>
      <c r="C5269" s="10" t="str">
        <f t="array" ref="C5269">IFERROR(XLOOKUP(A5269,'Asignacion Feb'!A:A,'Asignacion Feb'!B:B))</f>
        <v>EC-05</v>
      </c>
      <c r="D5269" s="28">
        <v>45708.0</v>
      </c>
      <c r="E5269" s="16" t="s">
        <v>119</v>
      </c>
      <c r="F5269" s="10" t="str">
        <f t="array" ref="F5269">IFERROR(XLOOKUP(E5269,Operadores!A:A,Operadores!B:B))</f>
        <v>HERJOS08</v>
      </c>
      <c r="G5269" s="16" t="s">
        <v>17</v>
      </c>
      <c r="H5269" s="13">
        <v>19.7979899999999</v>
      </c>
      <c r="I5269" s="18">
        <v>337.0</v>
      </c>
      <c r="J5269" s="15">
        <f t="shared" si="5"/>
        <v>6671.92263</v>
      </c>
      <c r="K5269" s="10" t="str">
        <f t="array" ref="K5269">IFERROR(XLOOKUP(G5269,'Tipo de Carga'!A:A,'Tipo de Carga'!B:B))</f>
        <v>Autoabasto</v>
      </c>
      <c r="L5269" s="10">
        <f t="shared" si="2"/>
        <v>8</v>
      </c>
      <c r="M5269" s="10">
        <f t="shared" si="3"/>
        <v>20</v>
      </c>
      <c r="N5269" s="10">
        <f t="shared" si="4"/>
        <v>2</v>
      </c>
      <c r="O5269" s="10" t="str">
        <f t="array" ref="O5269">IFERROR(XLOOKUP(G5269,'Tipo de Carga'!A:A,'Tipo de Carga'!C:C))</f>
        <v>Diesel</v>
      </c>
    </row>
    <row r="5270">
      <c r="A5270" s="16">
        <v>1949.0</v>
      </c>
      <c r="B5270" s="10" t="str">
        <f t="array" ref="B5270">IFERROR(XLOOKUP(A5270,'Asignacion Feb'!A:A,'Asignacion Feb'!C:C))</f>
        <v>MeLi asignado SD</v>
      </c>
      <c r="C5270" s="10" t="str">
        <f t="array" ref="C5270">IFERROR(XLOOKUP(A5270,'Asignacion Feb'!A:A,'Asignacion Feb'!B:B))</f>
        <v>EC-05</v>
      </c>
      <c r="D5270" s="28">
        <v>45708.0</v>
      </c>
      <c r="E5270" s="16" t="s">
        <v>195</v>
      </c>
      <c r="F5270" s="10" t="str">
        <f t="array" ref="F5270">IFERROR(XLOOKUP(E5270,Operadores!A:A,Operadores!B:B))</f>
        <v>MUÑJU</v>
      </c>
      <c r="G5270" s="16" t="s">
        <v>17</v>
      </c>
      <c r="H5270" s="13">
        <v>19.7979899999999</v>
      </c>
      <c r="I5270" s="18">
        <v>351.0</v>
      </c>
      <c r="J5270" s="15">
        <f t="shared" si="5"/>
        <v>6949.09449</v>
      </c>
      <c r="K5270" s="10" t="str">
        <f t="array" ref="K5270">IFERROR(XLOOKUP(G5270,'Tipo de Carga'!A:A,'Tipo de Carga'!B:B))</f>
        <v>Autoabasto</v>
      </c>
      <c r="L5270" s="10">
        <f t="shared" si="2"/>
        <v>8</v>
      </c>
      <c r="M5270" s="10">
        <f t="shared" si="3"/>
        <v>20</v>
      </c>
      <c r="N5270" s="10">
        <f t="shared" si="4"/>
        <v>2</v>
      </c>
      <c r="O5270" s="10" t="str">
        <f t="array" ref="O5270">IFERROR(XLOOKUP(G5270,'Tipo de Carga'!A:A,'Tipo de Carga'!C:C))</f>
        <v>Diesel</v>
      </c>
    </row>
    <row r="5271">
      <c r="A5271" s="16">
        <v>1847.0</v>
      </c>
      <c r="B5271" s="10" t="str">
        <f t="array" ref="B5271">IFERROR(XLOOKUP(A5271,'Asignacion Feb'!A:A,'Asignacion Feb'!C:C))</f>
        <v>Circuitos</v>
      </c>
      <c r="C5271" s="10" t="str">
        <f t="array" ref="C5271">IFERROR(XLOOKUP(A5271,'Asignacion Feb'!A:A,'Asignacion Feb'!B:B))</f>
        <v>EC-03</v>
      </c>
      <c r="D5271" s="28">
        <v>45708.0</v>
      </c>
      <c r="E5271" s="16" t="s">
        <v>299</v>
      </c>
      <c r="F5271" s="10" t="str">
        <f t="array" ref="F5271">IFERROR(XLOOKUP(E5271,Operadores!A:A,Operadores!B:B))</f>
        <v>HERJO17X</v>
      </c>
      <c r="G5271" s="16" t="s">
        <v>17</v>
      </c>
      <c r="H5271" s="13">
        <v>19.7979899999999</v>
      </c>
      <c r="I5271" s="18">
        <v>440.0</v>
      </c>
      <c r="J5271" s="15">
        <f t="shared" si="5"/>
        <v>8711.1156</v>
      </c>
      <c r="K5271" s="10" t="str">
        <f t="array" ref="K5271">IFERROR(XLOOKUP(G5271,'Tipo de Carga'!A:A,'Tipo de Carga'!B:B))</f>
        <v>Autoabasto</v>
      </c>
      <c r="L5271" s="10">
        <f t="shared" si="2"/>
        <v>8</v>
      </c>
      <c r="M5271" s="10">
        <f t="shared" si="3"/>
        <v>20</v>
      </c>
      <c r="N5271" s="10">
        <f t="shared" si="4"/>
        <v>2</v>
      </c>
      <c r="O5271" s="10" t="str">
        <f t="array" ref="O5271">IFERROR(XLOOKUP(G5271,'Tipo de Carga'!A:A,'Tipo de Carga'!C:C))</f>
        <v>Diesel</v>
      </c>
    </row>
    <row r="5272">
      <c r="A5272" s="16">
        <v>2006.0</v>
      </c>
      <c r="B5272" s="10" t="str">
        <f t="array" ref="B5272">IFERROR(XLOOKUP(A5272,'Asignacion Feb'!A:A,'Asignacion Feb'!C:C))</f>
        <v>MeLi Dedicado Merida</v>
      </c>
      <c r="C5272" s="10" t="str">
        <f t="array" ref="C5272">IFERROR(XLOOKUP(A5272,'Asignacion Feb'!A:A,'Asignacion Feb'!B:B))</f>
        <v>EC-05</v>
      </c>
      <c r="D5272" s="28">
        <v>45708.0</v>
      </c>
      <c r="E5272" s="16" t="s">
        <v>452</v>
      </c>
      <c r="F5272" s="10" t="str">
        <f t="array" ref="F5272">IFERROR(XLOOKUP(E5272,Operadores!A:A,Operadores!B:B))</f>
        <v>GARMAR02</v>
      </c>
      <c r="G5272" s="16" t="s">
        <v>17</v>
      </c>
      <c r="H5272" s="13">
        <v>19.7979899999999</v>
      </c>
      <c r="I5272" s="18">
        <v>307.0</v>
      </c>
      <c r="J5272" s="15">
        <f t="shared" si="5"/>
        <v>6077.98293</v>
      </c>
      <c r="K5272" s="10" t="str">
        <f t="array" ref="K5272">IFERROR(XLOOKUP(G5272,'Tipo de Carga'!A:A,'Tipo de Carga'!B:B))</f>
        <v>Autoabasto</v>
      </c>
      <c r="L5272" s="10">
        <f t="shared" si="2"/>
        <v>8</v>
      </c>
      <c r="M5272" s="10">
        <f t="shared" si="3"/>
        <v>20</v>
      </c>
      <c r="N5272" s="10">
        <f t="shared" si="4"/>
        <v>2</v>
      </c>
      <c r="O5272" s="10" t="str">
        <f t="array" ref="O5272">IFERROR(XLOOKUP(G5272,'Tipo de Carga'!A:A,'Tipo de Carga'!C:C))</f>
        <v>Diesel</v>
      </c>
    </row>
    <row r="5273">
      <c r="A5273" s="16">
        <v>1731.0</v>
      </c>
      <c r="B5273" s="10" t="str">
        <f t="array" ref="B5273">IFERROR(XLOOKUP(A5273,'Asignacion Feb'!A:A,'Asignacion Feb'!C:C))</f>
        <v>Pilgrims Tepo</v>
      </c>
      <c r="C5273" s="10" t="str">
        <f t="array" ref="C5273">IFERROR(XLOOKUP(A5273,'Asignacion Feb'!A:A,'Asignacion Feb'!B:B))</f>
        <v>EC-02</v>
      </c>
      <c r="D5273" s="28">
        <v>45708.0</v>
      </c>
      <c r="E5273" s="16" t="s">
        <v>270</v>
      </c>
      <c r="F5273" s="10" t="str">
        <f t="array" ref="F5273">IFERROR(XLOOKUP(E5273,Operadores!A:A,Operadores!B:B))</f>
        <v>ROSGIL</v>
      </c>
      <c r="G5273" s="16" t="s">
        <v>17</v>
      </c>
      <c r="H5273" s="13">
        <v>19.7979899999999</v>
      </c>
      <c r="I5273" s="18">
        <v>334.0</v>
      </c>
      <c r="J5273" s="15">
        <f t="shared" si="5"/>
        <v>6612.52866</v>
      </c>
      <c r="K5273" s="10" t="str">
        <f t="array" ref="K5273">IFERROR(XLOOKUP(G5273,'Tipo de Carga'!A:A,'Tipo de Carga'!B:B))</f>
        <v>Autoabasto</v>
      </c>
      <c r="L5273" s="10">
        <f t="shared" si="2"/>
        <v>8</v>
      </c>
      <c r="M5273" s="10">
        <f t="shared" si="3"/>
        <v>20</v>
      </c>
      <c r="N5273" s="10">
        <f t="shared" si="4"/>
        <v>2</v>
      </c>
      <c r="O5273" s="10" t="str">
        <f t="array" ref="O5273">IFERROR(XLOOKUP(G5273,'Tipo de Carga'!A:A,'Tipo de Carga'!C:C))</f>
        <v>Diesel</v>
      </c>
    </row>
    <row r="5274">
      <c r="A5274" s="16">
        <v>2105.0</v>
      </c>
      <c r="B5274" s="10" t="str">
        <f t="array" ref="B5274">IFERROR(XLOOKUP(A5274,'Asignacion Feb'!A:A,'Asignacion Feb'!C:C))</f>
        <v>MeLi Ded Puebla</v>
      </c>
      <c r="C5274" s="10" t="str">
        <f t="array" ref="C5274">IFERROR(XLOOKUP(A5274,'Asignacion Feb'!A:A,'Asignacion Feb'!B:B))</f>
        <v>EC-05</v>
      </c>
      <c r="D5274" s="28">
        <v>45708.0</v>
      </c>
      <c r="E5274" s="16" t="s">
        <v>233</v>
      </c>
      <c r="F5274" s="10" t="str">
        <f t="array" ref="F5274">IFERROR(XLOOKUP(E5274,Operadores!A:A,Operadores!B:B))</f>
        <v>REYFER01</v>
      </c>
      <c r="G5274" s="16" t="s">
        <v>17</v>
      </c>
      <c r="H5274" s="13">
        <v>19.7979899999999</v>
      </c>
      <c r="I5274" s="18">
        <v>328.0</v>
      </c>
      <c r="J5274" s="15">
        <f t="shared" si="5"/>
        <v>6493.74072</v>
      </c>
      <c r="K5274" s="10" t="str">
        <f t="array" ref="K5274">IFERROR(XLOOKUP(G5274,'Tipo de Carga'!A:A,'Tipo de Carga'!B:B))</f>
        <v>Autoabasto</v>
      </c>
      <c r="L5274" s="10">
        <f t="shared" si="2"/>
        <v>8</v>
      </c>
      <c r="M5274" s="10">
        <f t="shared" si="3"/>
        <v>20</v>
      </c>
      <c r="N5274" s="10">
        <f t="shared" si="4"/>
        <v>2</v>
      </c>
      <c r="O5274" s="10" t="str">
        <f t="array" ref="O5274">IFERROR(XLOOKUP(G5274,'Tipo de Carga'!A:A,'Tipo de Carga'!C:C))</f>
        <v>Diesel</v>
      </c>
    </row>
    <row r="5275">
      <c r="A5275" s="16">
        <v>2022.0</v>
      </c>
      <c r="B5275" s="10" t="str">
        <f t="array" ref="B5275">IFERROR(XLOOKUP(A5275,'Asignacion Feb'!A:A,'Asignacion Feb'!C:C))</f>
        <v>MeLi Dedicado TD</v>
      </c>
      <c r="C5275" s="10" t="str">
        <f t="array" ref="C5275">IFERROR(XLOOKUP(A5275,'Asignacion Feb'!A:A,'Asignacion Feb'!B:B))</f>
        <v>EC-05</v>
      </c>
      <c r="D5275" s="28">
        <v>45708.0</v>
      </c>
      <c r="E5275" s="16" t="s">
        <v>183</v>
      </c>
      <c r="F5275" s="10" t="str">
        <f t="array" ref="F5275">IFERROR(XLOOKUP(E5275,Operadores!A:A,Operadores!B:B))</f>
        <v>DELBL</v>
      </c>
      <c r="G5275" s="16" t="s">
        <v>17</v>
      </c>
      <c r="H5275" s="13">
        <v>19.7979899999999</v>
      </c>
      <c r="I5275" s="18">
        <v>520.0</v>
      </c>
      <c r="J5275" s="15">
        <f t="shared" si="5"/>
        <v>10294.9548</v>
      </c>
      <c r="K5275" s="10" t="str">
        <f t="array" ref="K5275">IFERROR(XLOOKUP(G5275,'Tipo de Carga'!A:A,'Tipo de Carga'!B:B))</f>
        <v>Autoabasto</v>
      </c>
      <c r="L5275" s="10">
        <f t="shared" si="2"/>
        <v>8</v>
      </c>
      <c r="M5275" s="10">
        <f t="shared" si="3"/>
        <v>20</v>
      </c>
      <c r="N5275" s="10">
        <f t="shared" si="4"/>
        <v>2</v>
      </c>
      <c r="O5275" s="10" t="str">
        <f t="array" ref="O5275">IFERROR(XLOOKUP(G5275,'Tipo de Carga'!A:A,'Tipo de Carga'!C:C))</f>
        <v>Diesel</v>
      </c>
    </row>
    <row r="5276">
      <c r="A5276" s="16">
        <v>1982.0</v>
      </c>
      <c r="B5276" s="10" t="str">
        <f t="array" ref="B5276">IFERROR(XLOOKUP(A5276,'Asignacion Feb'!A:A,'Asignacion Feb'!C:C))</f>
        <v>MeLi asignado SD</v>
      </c>
      <c r="C5276" s="10" t="str">
        <f t="array" ref="C5276">IFERROR(XLOOKUP(A5276,'Asignacion Feb'!A:A,'Asignacion Feb'!B:B))</f>
        <v>EC-05</v>
      </c>
      <c r="D5276" s="28">
        <v>45708.0</v>
      </c>
      <c r="E5276" s="16" t="s">
        <v>254</v>
      </c>
      <c r="F5276" s="10" t="str">
        <f t="array" ref="F5276">IFERROR(XLOOKUP(E5276,Operadores!A:A,Operadores!B:B))</f>
        <v>HERJUV</v>
      </c>
      <c r="G5276" s="16" t="s">
        <v>17</v>
      </c>
      <c r="H5276" s="13">
        <v>19.7979899999999</v>
      </c>
      <c r="I5276" s="18">
        <v>540.0</v>
      </c>
      <c r="J5276" s="15">
        <f t="shared" si="5"/>
        <v>10690.9146</v>
      </c>
      <c r="K5276" s="10" t="str">
        <f t="array" ref="K5276">IFERROR(XLOOKUP(G5276,'Tipo de Carga'!A:A,'Tipo de Carga'!B:B))</f>
        <v>Autoabasto</v>
      </c>
      <c r="L5276" s="10">
        <f t="shared" si="2"/>
        <v>8</v>
      </c>
      <c r="M5276" s="10">
        <f t="shared" si="3"/>
        <v>20</v>
      </c>
      <c r="N5276" s="10">
        <f t="shared" si="4"/>
        <v>2</v>
      </c>
      <c r="O5276" s="10" t="str">
        <f t="array" ref="O5276">IFERROR(XLOOKUP(G5276,'Tipo de Carga'!A:A,'Tipo de Carga'!C:C))</f>
        <v>Diesel</v>
      </c>
    </row>
    <row r="5277">
      <c r="A5277" s="16">
        <v>1883.0</v>
      </c>
      <c r="B5277" s="10" t="str">
        <f t="array" ref="B5277">IFERROR(XLOOKUP(A5277,'Asignacion Feb'!A:A,'Asignacion Feb'!C:C))</f>
        <v>Circuitos</v>
      </c>
      <c r="C5277" s="10" t="str">
        <f t="array" ref="C5277">IFERROR(XLOOKUP(A5277,'Asignacion Feb'!A:A,'Asignacion Feb'!B:B))</f>
        <v>EC-03</v>
      </c>
      <c r="D5277" s="28">
        <v>45708.0</v>
      </c>
      <c r="E5277" s="16" t="s">
        <v>23</v>
      </c>
      <c r="F5277" s="10" t="str">
        <f t="array" ref="F5277">IFERROR(XLOOKUP(E5277,Operadores!A:A,Operadores!B:B))</f>
        <v>JIMMI01</v>
      </c>
      <c r="G5277" s="16" t="s">
        <v>17</v>
      </c>
      <c r="H5277" s="13">
        <v>19.7979899999999</v>
      </c>
      <c r="I5277" s="18">
        <v>671.0</v>
      </c>
      <c r="J5277" s="15">
        <f t="shared" si="5"/>
        <v>13284.45129</v>
      </c>
      <c r="K5277" s="10" t="str">
        <f t="array" ref="K5277">IFERROR(XLOOKUP(G5277,'Tipo de Carga'!A:A,'Tipo de Carga'!B:B))</f>
        <v>Autoabasto</v>
      </c>
      <c r="L5277" s="10">
        <f t="shared" si="2"/>
        <v>8</v>
      </c>
      <c r="M5277" s="10">
        <f t="shared" si="3"/>
        <v>20</v>
      </c>
      <c r="N5277" s="10">
        <f t="shared" si="4"/>
        <v>2</v>
      </c>
      <c r="O5277" s="10" t="str">
        <f t="array" ref="O5277">IFERROR(XLOOKUP(G5277,'Tipo de Carga'!A:A,'Tipo de Carga'!C:C))</f>
        <v>Diesel</v>
      </c>
    </row>
    <row r="5278">
      <c r="A5278" s="16">
        <v>1938.0</v>
      </c>
      <c r="B5278" s="10" t="str">
        <f t="array" ref="B5278">IFERROR(XLOOKUP(A5278,'Asignacion Feb'!A:A,'Asignacion Feb'!C:C))</f>
        <v>Sayer Sencillo</v>
      </c>
      <c r="C5278" s="10" t="str">
        <f t="array" ref="C5278">IFERROR(XLOOKUP(A5278,'Asignacion Feb'!A:A,'Asignacion Feb'!B:B))</f>
        <v>EC-04</v>
      </c>
      <c r="D5278" s="28">
        <v>45708.0</v>
      </c>
      <c r="E5278" s="16" t="s">
        <v>256</v>
      </c>
      <c r="F5278" s="10" t="str">
        <f t="array" ref="F5278">IFERROR(XLOOKUP(E5278,Operadores!A:A,Operadores!B:B))</f>
        <v>SOSCA01</v>
      </c>
      <c r="G5278" s="16" t="s">
        <v>77</v>
      </c>
      <c r="H5278" s="13">
        <v>19.63419</v>
      </c>
      <c r="I5278" s="18">
        <v>215.0</v>
      </c>
      <c r="J5278" s="15">
        <f t="shared" si="5"/>
        <v>4221.35085</v>
      </c>
      <c r="K5278" s="10" t="str">
        <f t="array" ref="K5278">IFERROR(XLOOKUP(G5278,'Tipo de Carga'!A:A,'Tipo de Carga'!B:B))</f>
        <v>Autoabasto</v>
      </c>
      <c r="L5278" s="10">
        <f t="shared" si="2"/>
        <v>8</v>
      </c>
      <c r="M5278" s="10">
        <f t="shared" si="3"/>
        <v>20</v>
      </c>
      <c r="N5278" s="10">
        <f t="shared" si="4"/>
        <v>2</v>
      </c>
      <c r="O5278" s="10" t="str">
        <f t="array" ref="O5278">IFERROR(XLOOKUP(G5278,'Tipo de Carga'!A:A,'Tipo de Carga'!C:C))</f>
        <v>Diesel</v>
      </c>
    </row>
    <row r="5279">
      <c r="A5279" s="16">
        <v>1948.0</v>
      </c>
      <c r="B5279" s="10" t="str">
        <f t="array" ref="B5279">IFERROR(XLOOKUP(A5279,'Asignacion Feb'!A:A,'Asignacion Feb'!C:C))</f>
        <v>Circuitos</v>
      </c>
      <c r="C5279" s="10" t="str">
        <f t="array" ref="C5279">IFERROR(XLOOKUP(A5279,'Asignacion Feb'!A:A,'Asignacion Feb'!B:B))</f>
        <v>EC-03</v>
      </c>
      <c r="D5279" s="28">
        <v>45708.0</v>
      </c>
      <c r="E5279" s="16" t="s">
        <v>81</v>
      </c>
      <c r="F5279" s="10" t="str">
        <f t="array" ref="F5279">IFERROR(XLOOKUP(E5279,Operadores!A:A,Operadores!B:B))</f>
        <v>MOREFR</v>
      </c>
      <c r="G5279" s="16" t="s">
        <v>77</v>
      </c>
      <c r="H5279" s="13">
        <v>19.63419</v>
      </c>
      <c r="I5279" s="18">
        <v>385.0</v>
      </c>
      <c r="J5279" s="15">
        <f t="shared" si="5"/>
        <v>7559.16315</v>
      </c>
      <c r="K5279" s="10" t="str">
        <f t="array" ref="K5279">IFERROR(XLOOKUP(G5279,'Tipo de Carga'!A:A,'Tipo de Carga'!B:B))</f>
        <v>Autoabasto</v>
      </c>
      <c r="L5279" s="10">
        <f t="shared" si="2"/>
        <v>8</v>
      </c>
      <c r="M5279" s="10">
        <f t="shared" si="3"/>
        <v>20</v>
      </c>
      <c r="N5279" s="10">
        <f t="shared" si="4"/>
        <v>2</v>
      </c>
      <c r="O5279" s="10" t="str">
        <f t="array" ref="O5279">IFERROR(XLOOKUP(G5279,'Tipo de Carga'!A:A,'Tipo de Carga'!C:C))</f>
        <v>Diesel</v>
      </c>
    </row>
    <row r="5280">
      <c r="A5280" s="16">
        <v>1890.0</v>
      </c>
      <c r="B5280" s="10" t="str">
        <f t="array" ref="B5280">IFERROR(XLOOKUP(A5280,'Asignacion Feb'!A:A,'Asignacion Feb'!C:C))</f>
        <v>Circuitos</v>
      </c>
      <c r="C5280" s="10" t="str">
        <f t="array" ref="C5280">IFERROR(XLOOKUP(A5280,'Asignacion Feb'!A:A,'Asignacion Feb'!B:B))</f>
        <v>EC-03</v>
      </c>
      <c r="D5280" s="28">
        <v>45708.0</v>
      </c>
      <c r="E5280" s="16" t="s">
        <v>405</v>
      </c>
      <c r="F5280" s="10" t="str">
        <f t="array" ref="F5280">IFERROR(XLOOKUP(E5280,Operadores!A:A,Operadores!B:B))</f>
        <v>OSOCA01</v>
      </c>
      <c r="G5280" s="16" t="s">
        <v>77</v>
      </c>
      <c r="H5280" s="13">
        <v>19.63419</v>
      </c>
      <c r="I5280" s="18">
        <v>641.0</v>
      </c>
      <c r="J5280" s="15">
        <f t="shared" si="5"/>
        <v>12585.51579</v>
      </c>
      <c r="K5280" s="10" t="str">
        <f t="array" ref="K5280">IFERROR(XLOOKUP(G5280,'Tipo de Carga'!A:A,'Tipo de Carga'!B:B))</f>
        <v>Autoabasto</v>
      </c>
      <c r="L5280" s="10">
        <f t="shared" si="2"/>
        <v>8</v>
      </c>
      <c r="M5280" s="10">
        <f t="shared" si="3"/>
        <v>20</v>
      </c>
      <c r="N5280" s="10">
        <f t="shared" si="4"/>
        <v>2</v>
      </c>
      <c r="O5280" s="10" t="str">
        <f t="array" ref="O5280">IFERROR(XLOOKUP(G5280,'Tipo de Carga'!A:A,'Tipo de Carga'!C:C))</f>
        <v>Diesel</v>
      </c>
    </row>
    <row r="5281">
      <c r="A5281" s="16">
        <v>1785.0</v>
      </c>
      <c r="B5281" s="10" t="str">
        <f t="array" ref="B5281">IFERROR(XLOOKUP(A5281,'Asignacion Feb'!A:A,'Asignacion Feb'!C:C))</f>
        <v>Circuitos</v>
      </c>
      <c r="C5281" s="10" t="str">
        <f t="array" ref="C5281">IFERROR(XLOOKUP(A5281,'Asignacion Feb'!A:A,'Asignacion Feb'!B:B))</f>
        <v>EC-03</v>
      </c>
      <c r="D5281" s="28">
        <v>45708.0</v>
      </c>
      <c r="E5281" s="16" t="s">
        <v>159</v>
      </c>
      <c r="F5281" s="10" t="str">
        <f t="array" ref="F5281">IFERROR(XLOOKUP(E5281,Operadores!A:A,Operadores!B:B))</f>
        <v>HERJU01</v>
      </c>
      <c r="G5281" s="16" t="s">
        <v>77</v>
      </c>
      <c r="H5281" s="13">
        <v>19.63419</v>
      </c>
      <c r="I5281" s="18">
        <v>710.0</v>
      </c>
      <c r="J5281" s="15">
        <f t="shared" si="5"/>
        <v>13940.2749</v>
      </c>
      <c r="K5281" s="10" t="str">
        <f t="array" ref="K5281">IFERROR(XLOOKUP(G5281,'Tipo de Carga'!A:A,'Tipo de Carga'!B:B))</f>
        <v>Autoabasto</v>
      </c>
      <c r="L5281" s="10">
        <f t="shared" si="2"/>
        <v>8</v>
      </c>
      <c r="M5281" s="10">
        <f t="shared" si="3"/>
        <v>20</v>
      </c>
      <c r="N5281" s="10">
        <f t="shared" si="4"/>
        <v>2</v>
      </c>
      <c r="O5281" s="10" t="str">
        <f t="array" ref="O5281">IFERROR(XLOOKUP(G5281,'Tipo de Carga'!A:A,'Tipo de Carga'!C:C))</f>
        <v>Diesel</v>
      </c>
    </row>
    <row r="5282">
      <c r="A5282" s="16">
        <v>1891.0</v>
      </c>
      <c r="B5282" s="10" t="str">
        <f t="array" ref="B5282">IFERROR(XLOOKUP(A5282,'Asignacion Feb'!A:A,'Asignacion Feb'!C:C))</f>
        <v>Circuitos</v>
      </c>
      <c r="C5282" s="10" t="str">
        <f t="array" ref="C5282">IFERROR(XLOOKUP(A5282,'Asignacion Feb'!A:A,'Asignacion Feb'!B:B))</f>
        <v>EC-03</v>
      </c>
      <c r="D5282" s="28">
        <v>45708.0</v>
      </c>
      <c r="E5282" s="16" t="s">
        <v>355</v>
      </c>
      <c r="F5282" s="10" t="str">
        <f t="array" ref="F5282">IFERROR(XLOOKUP(E5282,Operadores!A:A,Operadores!B:B))</f>
        <v>GONJOS03</v>
      </c>
      <c r="G5282" s="16" t="s">
        <v>77</v>
      </c>
      <c r="H5282" s="13">
        <v>19.63419</v>
      </c>
      <c r="I5282" s="18">
        <v>675.0</v>
      </c>
      <c r="J5282" s="15">
        <f t="shared" si="5"/>
        <v>13253.07825</v>
      </c>
      <c r="K5282" s="10" t="str">
        <f t="array" ref="K5282">IFERROR(XLOOKUP(G5282,'Tipo de Carga'!A:A,'Tipo de Carga'!B:B))</f>
        <v>Autoabasto</v>
      </c>
      <c r="L5282" s="10">
        <f t="shared" si="2"/>
        <v>8</v>
      </c>
      <c r="M5282" s="10">
        <f t="shared" si="3"/>
        <v>20</v>
      </c>
      <c r="N5282" s="10">
        <f t="shared" si="4"/>
        <v>2</v>
      </c>
      <c r="O5282" s="10" t="str">
        <f t="array" ref="O5282">IFERROR(XLOOKUP(G5282,'Tipo de Carga'!A:A,'Tipo de Carga'!C:C))</f>
        <v>Diesel</v>
      </c>
    </row>
    <row r="5283">
      <c r="A5283" s="16">
        <v>1805.0</v>
      </c>
      <c r="B5283" s="10" t="str">
        <f t="array" ref="B5283">IFERROR(XLOOKUP(A5283,'Asignacion Feb'!A:A,'Asignacion Feb'!C:C))</f>
        <v>Sayer Full</v>
      </c>
      <c r="C5283" s="10" t="str">
        <f t="array" ref="C5283">IFERROR(XLOOKUP(A5283,'Asignacion Feb'!A:A,'Asignacion Feb'!B:B))</f>
        <v>EC-04</v>
      </c>
      <c r="D5283" s="28">
        <v>45708.0</v>
      </c>
      <c r="E5283" s="16" t="s">
        <v>464</v>
      </c>
      <c r="F5283" s="10" t="str">
        <f t="array" ref="F5283">IFERROR(XLOOKUP(E5283,Operadores!A:A,Operadores!B:B))</f>
        <v>HERRIG</v>
      </c>
      <c r="G5283" s="16" t="s">
        <v>77</v>
      </c>
      <c r="H5283" s="13">
        <v>19.63419</v>
      </c>
      <c r="I5283" s="18">
        <v>38.0</v>
      </c>
      <c r="J5283" s="15">
        <f t="shared" si="5"/>
        <v>746.09922</v>
      </c>
      <c r="K5283" s="10" t="str">
        <f t="array" ref="K5283">IFERROR(XLOOKUP(G5283,'Tipo de Carga'!A:A,'Tipo de Carga'!B:B))</f>
        <v>Autoabasto</v>
      </c>
      <c r="L5283" s="10">
        <f t="shared" si="2"/>
        <v>8</v>
      </c>
      <c r="M5283" s="10">
        <f t="shared" si="3"/>
        <v>20</v>
      </c>
      <c r="N5283" s="10">
        <f t="shared" si="4"/>
        <v>2</v>
      </c>
      <c r="O5283" s="10" t="str">
        <f t="array" ref="O5283">IFERROR(XLOOKUP(G5283,'Tipo de Carga'!A:A,'Tipo de Carga'!C:C))</f>
        <v>Diesel</v>
      </c>
    </row>
    <row r="5284">
      <c r="A5284" s="16">
        <v>1805.0</v>
      </c>
      <c r="B5284" s="10" t="str">
        <f t="array" ref="B5284">IFERROR(XLOOKUP(A5284,'Asignacion Feb'!A:A,'Asignacion Feb'!C:C))</f>
        <v>Sayer Full</v>
      </c>
      <c r="C5284" s="10" t="str">
        <f t="array" ref="C5284">IFERROR(XLOOKUP(A5284,'Asignacion Feb'!A:A,'Asignacion Feb'!B:B))</f>
        <v>EC-04</v>
      </c>
      <c r="D5284" s="28">
        <v>45708.0</v>
      </c>
      <c r="E5284" s="16" t="s">
        <v>464</v>
      </c>
      <c r="F5284" s="10" t="str">
        <f t="array" ref="F5284">IFERROR(XLOOKUP(E5284,Operadores!A:A,Operadores!B:B))</f>
        <v>HERRIG</v>
      </c>
      <c r="G5284" s="16" t="s">
        <v>77</v>
      </c>
      <c r="H5284" s="13">
        <v>19.63419</v>
      </c>
      <c r="I5284" s="18">
        <v>311.0</v>
      </c>
      <c r="J5284" s="15">
        <f t="shared" si="5"/>
        <v>6106.23309</v>
      </c>
      <c r="K5284" s="10" t="str">
        <f t="array" ref="K5284">IFERROR(XLOOKUP(G5284,'Tipo de Carga'!A:A,'Tipo de Carga'!B:B))</f>
        <v>Autoabasto</v>
      </c>
      <c r="L5284" s="10">
        <f t="shared" si="2"/>
        <v>8</v>
      </c>
      <c r="M5284" s="10">
        <f t="shared" si="3"/>
        <v>20</v>
      </c>
      <c r="N5284" s="10">
        <f t="shared" si="4"/>
        <v>2</v>
      </c>
      <c r="O5284" s="10" t="str">
        <f t="array" ref="O5284">IFERROR(XLOOKUP(G5284,'Tipo de Carga'!A:A,'Tipo de Carga'!C:C))</f>
        <v>Diesel</v>
      </c>
    </row>
    <row r="5285">
      <c r="A5285" s="16">
        <v>1970.0</v>
      </c>
      <c r="B5285" s="10" t="str">
        <f t="array" ref="B5285">IFERROR(XLOOKUP(A5285,'Asignacion Feb'!A:A,'Asignacion Feb'!C:C))</f>
        <v>Sayer Vuelteros</v>
      </c>
      <c r="C5285" s="10" t="str">
        <f t="array" ref="C5285">IFERROR(XLOOKUP(A5285,'Asignacion Feb'!A:A,'Asignacion Feb'!B:B))</f>
        <v>EC-04</v>
      </c>
      <c r="D5285" s="28">
        <v>45708.0</v>
      </c>
      <c r="E5285" s="16" t="s">
        <v>155</v>
      </c>
      <c r="F5285" s="10" t="str">
        <f t="array" ref="F5285">IFERROR(XLOOKUP(E5285,Operadores!A:A,Operadores!B:B))</f>
        <v>HERLEX</v>
      </c>
      <c r="G5285" s="16" t="s">
        <v>77</v>
      </c>
      <c r="H5285" s="13">
        <v>19.63419</v>
      </c>
      <c r="I5285" s="18">
        <v>790.0</v>
      </c>
      <c r="J5285" s="15">
        <f t="shared" si="5"/>
        <v>15511.0101</v>
      </c>
      <c r="K5285" s="10" t="str">
        <f t="array" ref="K5285">IFERROR(XLOOKUP(G5285,'Tipo de Carga'!A:A,'Tipo de Carga'!B:B))</f>
        <v>Autoabasto</v>
      </c>
      <c r="L5285" s="10">
        <f t="shared" si="2"/>
        <v>8</v>
      </c>
      <c r="M5285" s="10">
        <f t="shared" si="3"/>
        <v>20</v>
      </c>
      <c r="N5285" s="10">
        <f t="shared" si="4"/>
        <v>2</v>
      </c>
      <c r="O5285" s="10" t="str">
        <f t="array" ref="O5285">IFERROR(XLOOKUP(G5285,'Tipo de Carga'!A:A,'Tipo de Carga'!C:C))</f>
        <v>Diesel</v>
      </c>
    </row>
    <row r="5286">
      <c r="A5286" s="16">
        <v>2117.0</v>
      </c>
      <c r="B5286" s="10" t="str">
        <f t="array" ref="B5286">IFERROR(XLOOKUP(A5286,'Asignacion Feb'!A:A,'Asignacion Feb'!C:C))</f>
        <v>Available EC-04</v>
      </c>
      <c r="C5286" s="10" t="str">
        <f t="array" ref="C5286">IFERROR(XLOOKUP(A5286,'Asignacion Feb'!A:A,'Asignacion Feb'!B:B))</f>
        <v>EC-04</v>
      </c>
      <c r="D5286" s="28">
        <v>45708.0</v>
      </c>
      <c r="E5286" s="16" t="s">
        <v>32</v>
      </c>
      <c r="F5286" s="10" t="str">
        <f t="array" ref="F5286">IFERROR(XLOOKUP(E5286,Operadores!A:A,Operadores!B:B))</f>
        <v>MTTO</v>
      </c>
      <c r="G5286" s="16" t="s">
        <v>77</v>
      </c>
      <c r="H5286" s="13">
        <v>19.63419</v>
      </c>
      <c r="I5286" s="18">
        <v>941.0</v>
      </c>
      <c r="J5286" s="15">
        <f t="shared" si="5"/>
        <v>18475.77279</v>
      </c>
      <c r="K5286" s="10" t="str">
        <f t="array" ref="K5286">IFERROR(XLOOKUP(G5286,'Tipo de Carga'!A:A,'Tipo de Carga'!B:B))</f>
        <v>Autoabasto</v>
      </c>
      <c r="L5286" s="10">
        <f t="shared" si="2"/>
        <v>8</v>
      </c>
      <c r="M5286" s="10">
        <f t="shared" si="3"/>
        <v>20</v>
      </c>
      <c r="N5286" s="10">
        <f t="shared" si="4"/>
        <v>2</v>
      </c>
      <c r="O5286" s="10" t="str">
        <f t="array" ref="O5286">IFERROR(XLOOKUP(G5286,'Tipo de Carga'!A:A,'Tipo de Carga'!C:C))</f>
        <v>Diesel</v>
      </c>
    </row>
    <row r="5287">
      <c r="A5287" s="16">
        <v>2115.0</v>
      </c>
      <c r="B5287" s="10" t="str">
        <f t="array" ref="B5287">IFERROR(XLOOKUP(A5287,'Asignacion Feb'!A:A,'Asignacion Feb'!C:C))</f>
        <v>Available EC-04</v>
      </c>
      <c r="C5287" s="10" t="str">
        <f t="array" ref="C5287">IFERROR(XLOOKUP(A5287,'Asignacion Feb'!A:A,'Asignacion Feb'!B:B))</f>
        <v>EC-04</v>
      </c>
      <c r="D5287" s="28">
        <v>45708.0</v>
      </c>
      <c r="E5287" s="16" t="s">
        <v>32</v>
      </c>
      <c r="F5287" s="10" t="str">
        <f t="array" ref="F5287">IFERROR(XLOOKUP(E5287,Operadores!A:A,Operadores!B:B))</f>
        <v>MTTO</v>
      </c>
      <c r="G5287" s="16" t="s">
        <v>77</v>
      </c>
      <c r="H5287" s="13">
        <v>19.63419</v>
      </c>
      <c r="I5287" s="18">
        <v>862.0</v>
      </c>
      <c r="J5287" s="15">
        <f t="shared" si="5"/>
        <v>16924.67178</v>
      </c>
      <c r="K5287" s="10" t="str">
        <f t="array" ref="K5287">IFERROR(XLOOKUP(G5287,'Tipo de Carga'!A:A,'Tipo de Carga'!B:B))</f>
        <v>Autoabasto</v>
      </c>
      <c r="L5287" s="10">
        <f t="shared" si="2"/>
        <v>8</v>
      </c>
      <c r="M5287" s="10">
        <f t="shared" si="3"/>
        <v>20</v>
      </c>
      <c r="N5287" s="10">
        <f t="shared" si="4"/>
        <v>2</v>
      </c>
      <c r="O5287" s="10" t="str">
        <f t="array" ref="O5287">IFERROR(XLOOKUP(G5287,'Tipo de Carga'!A:A,'Tipo de Carga'!C:C))</f>
        <v>Diesel</v>
      </c>
    </row>
    <row r="5288">
      <c r="A5288" s="16">
        <v>2113.0</v>
      </c>
      <c r="B5288" s="10" t="str">
        <f t="array" ref="B5288">IFERROR(XLOOKUP(A5288,'Asignacion Feb'!A:A,'Asignacion Feb'!C:C))</f>
        <v>Available EC-04</v>
      </c>
      <c r="C5288" s="10" t="str">
        <f t="array" ref="C5288">IFERROR(XLOOKUP(A5288,'Asignacion Feb'!A:A,'Asignacion Feb'!B:B))</f>
        <v>EC-04</v>
      </c>
      <c r="D5288" s="28">
        <v>45708.0</v>
      </c>
      <c r="E5288" s="16" t="s">
        <v>32</v>
      </c>
      <c r="F5288" s="10" t="str">
        <f t="array" ref="F5288">IFERROR(XLOOKUP(E5288,Operadores!A:A,Operadores!B:B))</f>
        <v>MTTO</v>
      </c>
      <c r="G5288" s="16" t="s">
        <v>77</v>
      </c>
      <c r="H5288" s="13">
        <v>19.63419</v>
      </c>
      <c r="I5288" s="18">
        <v>926.0</v>
      </c>
      <c r="J5288" s="15">
        <f t="shared" si="5"/>
        <v>18181.25994</v>
      </c>
      <c r="K5288" s="10" t="str">
        <f t="array" ref="K5288">IFERROR(XLOOKUP(G5288,'Tipo de Carga'!A:A,'Tipo de Carga'!B:B))</f>
        <v>Autoabasto</v>
      </c>
      <c r="L5288" s="10">
        <f t="shared" si="2"/>
        <v>8</v>
      </c>
      <c r="M5288" s="10">
        <f t="shared" si="3"/>
        <v>20</v>
      </c>
      <c r="N5288" s="10">
        <f t="shared" si="4"/>
        <v>2</v>
      </c>
      <c r="O5288" s="10" t="str">
        <f t="array" ref="O5288">IFERROR(XLOOKUP(G5288,'Tipo de Carga'!A:A,'Tipo de Carga'!C:C))</f>
        <v>Diesel</v>
      </c>
    </row>
    <row r="5289">
      <c r="A5289" s="16">
        <v>1790.0</v>
      </c>
      <c r="B5289" s="10" t="str">
        <f t="array" ref="B5289">IFERROR(XLOOKUP(A5289,'Asignacion Feb'!A:A,'Asignacion Feb'!C:C))</f>
        <v>Sayer Sencillo</v>
      </c>
      <c r="C5289" s="10" t="str">
        <f t="array" ref="C5289">IFERROR(XLOOKUP(A5289,'Asignacion Feb'!A:A,'Asignacion Feb'!B:B))</f>
        <v>EC-04</v>
      </c>
      <c r="D5289" s="28">
        <v>45708.0</v>
      </c>
      <c r="E5289" s="16" t="s">
        <v>272</v>
      </c>
      <c r="F5289" s="10" t="str">
        <f t="array" ref="F5289">IFERROR(XLOOKUP(E5289,Operadores!A:A,Operadores!B:B))</f>
        <v>DEJISR</v>
      </c>
      <c r="G5289" s="16" t="s">
        <v>77</v>
      </c>
      <c r="H5289" s="13">
        <v>19.63419</v>
      </c>
      <c r="I5289" s="18">
        <v>660.0</v>
      </c>
      <c r="J5289" s="15">
        <f t="shared" si="5"/>
        <v>12958.5654</v>
      </c>
      <c r="K5289" s="10" t="str">
        <f t="array" ref="K5289">IFERROR(XLOOKUP(G5289,'Tipo de Carga'!A:A,'Tipo de Carga'!B:B))</f>
        <v>Autoabasto</v>
      </c>
      <c r="L5289" s="10">
        <f t="shared" si="2"/>
        <v>8</v>
      </c>
      <c r="M5289" s="10">
        <f t="shared" si="3"/>
        <v>20</v>
      </c>
      <c r="N5289" s="10">
        <f t="shared" si="4"/>
        <v>2</v>
      </c>
      <c r="O5289" s="10" t="str">
        <f t="array" ref="O5289">IFERROR(XLOOKUP(G5289,'Tipo de Carga'!A:A,'Tipo de Carga'!C:C))</f>
        <v>Diesel</v>
      </c>
    </row>
    <row r="5290">
      <c r="A5290" s="16">
        <v>2096.0</v>
      </c>
      <c r="B5290" s="10" t="str">
        <f t="array" ref="B5290">IFERROR(XLOOKUP(A5290,'Asignacion Feb'!A:A,'Asignacion Feb'!C:C))</f>
        <v>Available EC-07</v>
      </c>
      <c r="C5290" s="10" t="str">
        <f t="array" ref="C5290">IFERROR(XLOOKUP(A5290,'Asignacion Feb'!A:A,'Asignacion Feb'!B:B))</f>
        <v>EC-07</v>
      </c>
      <c r="D5290" s="28">
        <v>45708.0</v>
      </c>
      <c r="E5290" s="16" t="s">
        <v>465</v>
      </c>
      <c r="F5290" s="10" t="str">
        <f t="array" ref="F5290">IFERROR(XLOOKUP(E5290,Operadores!A:A,Operadores!B:B))</f>
        <v>FLOROB</v>
      </c>
      <c r="G5290" s="16" t="s">
        <v>77</v>
      </c>
      <c r="H5290" s="13">
        <v>19.63419</v>
      </c>
      <c r="I5290" s="18">
        <v>640.0</v>
      </c>
      <c r="J5290" s="15">
        <f t="shared" si="5"/>
        <v>12565.8816</v>
      </c>
      <c r="K5290" s="10" t="str">
        <f t="array" ref="K5290">IFERROR(XLOOKUP(G5290,'Tipo de Carga'!A:A,'Tipo de Carga'!B:B))</f>
        <v>Autoabasto</v>
      </c>
      <c r="L5290" s="10">
        <f t="shared" si="2"/>
        <v>8</v>
      </c>
      <c r="M5290" s="10">
        <f t="shared" si="3"/>
        <v>20</v>
      </c>
      <c r="N5290" s="10">
        <f t="shared" si="4"/>
        <v>2</v>
      </c>
      <c r="O5290" s="10" t="str">
        <f t="array" ref="O5290">IFERROR(XLOOKUP(G5290,'Tipo de Carga'!A:A,'Tipo de Carga'!C:C))</f>
        <v>Diesel</v>
      </c>
    </row>
    <row r="5291">
      <c r="A5291" s="16">
        <v>2012.0</v>
      </c>
      <c r="B5291" s="10" t="str">
        <f t="array" ref="B5291">IFERROR(XLOOKUP(A5291,'Asignacion Feb'!A:A,'Asignacion Feb'!C:C))</f>
        <v>Sayer Sencillo</v>
      </c>
      <c r="C5291" s="10" t="str">
        <f t="array" ref="C5291">IFERROR(XLOOKUP(A5291,'Asignacion Feb'!A:A,'Asignacion Feb'!B:B))</f>
        <v>EC-04</v>
      </c>
      <c r="D5291" s="28">
        <v>45708.0</v>
      </c>
      <c r="E5291" s="16" t="s">
        <v>317</v>
      </c>
      <c r="F5291" s="10" t="str">
        <f t="array" ref="F5291">IFERROR(XLOOKUP(E5291,Operadores!A:A,Operadores!B:B))</f>
        <v>ZUGRO</v>
      </c>
      <c r="G5291" s="16" t="s">
        <v>77</v>
      </c>
      <c r="H5291" s="13">
        <v>19.63419</v>
      </c>
      <c r="I5291" s="18">
        <v>375.0</v>
      </c>
      <c r="J5291" s="15">
        <f t="shared" si="5"/>
        <v>7362.82125</v>
      </c>
      <c r="K5291" s="10" t="str">
        <f t="array" ref="K5291">IFERROR(XLOOKUP(G5291,'Tipo de Carga'!A:A,'Tipo de Carga'!B:B))</f>
        <v>Autoabasto</v>
      </c>
      <c r="L5291" s="10">
        <f t="shared" si="2"/>
        <v>8</v>
      </c>
      <c r="M5291" s="10">
        <f t="shared" si="3"/>
        <v>20</v>
      </c>
      <c r="N5291" s="10">
        <f t="shared" si="4"/>
        <v>2</v>
      </c>
      <c r="O5291" s="10" t="str">
        <f t="array" ref="O5291">IFERROR(XLOOKUP(G5291,'Tipo de Carga'!A:A,'Tipo de Carga'!C:C))</f>
        <v>Diesel</v>
      </c>
    </row>
    <row r="5292">
      <c r="A5292" s="16">
        <v>308.0</v>
      </c>
      <c r="B5292" s="10" t="str">
        <f t="array" ref="B5292">IFERROR(XLOOKUP(A5292,'Asignacion Feb'!A:A,'Asignacion Feb'!C:C))</f>
        <v>Sayer Thorton</v>
      </c>
      <c r="C5292" s="10" t="str">
        <f t="array" ref="C5292">IFERROR(XLOOKUP(A5292,'Asignacion Feb'!A:A,'Asignacion Feb'!B:B))</f>
        <v>EC-04</v>
      </c>
      <c r="D5292" s="28">
        <v>45708.0</v>
      </c>
      <c r="E5292" s="16" t="s">
        <v>76</v>
      </c>
      <c r="F5292" s="10" t="str">
        <f t="array" ref="F5292">IFERROR(XLOOKUP(E5292,Operadores!A:A,Operadores!B:B))</f>
        <v>FLOTIT</v>
      </c>
      <c r="G5292" s="16" t="s">
        <v>77</v>
      </c>
      <c r="H5292" s="13">
        <v>19.63419</v>
      </c>
      <c r="I5292" s="18">
        <v>270.0</v>
      </c>
      <c r="J5292" s="15">
        <f t="shared" si="5"/>
        <v>5301.2313</v>
      </c>
      <c r="K5292" s="10" t="str">
        <f t="array" ref="K5292">IFERROR(XLOOKUP(G5292,'Tipo de Carga'!A:A,'Tipo de Carga'!B:B))</f>
        <v>Autoabasto</v>
      </c>
      <c r="L5292" s="10">
        <f t="shared" si="2"/>
        <v>8</v>
      </c>
      <c r="M5292" s="10">
        <f t="shared" si="3"/>
        <v>20</v>
      </c>
      <c r="N5292" s="10">
        <f t="shared" si="4"/>
        <v>2</v>
      </c>
      <c r="O5292" s="10" t="str">
        <f t="array" ref="O5292">IFERROR(XLOOKUP(G5292,'Tipo de Carga'!A:A,'Tipo de Carga'!C:C))</f>
        <v>Diesel</v>
      </c>
    </row>
    <row r="5293">
      <c r="A5293" s="16">
        <v>1975.0</v>
      </c>
      <c r="B5293" s="10" t="str">
        <f t="array" ref="B5293">IFERROR(XLOOKUP(A5293,'Asignacion Feb'!A:A,'Asignacion Feb'!C:C))</f>
        <v>Sayer Sencillo</v>
      </c>
      <c r="C5293" s="10" t="str">
        <f t="array" ref="C5293">IFERROR(XLOOKUP(A5293,'Asignacion Feb'!A:A,'Asignacion Feb'!B:B))</f>
        <v>EC-04</v>
      </c>
      <c r="D5293" s="28">
        <v>45708.0</v>
      </c>
      <c r="E5293" s="16" t="s">
        <v>247</v>
      </c>
      <c r="F5293" s="10" t="str">
        <f t="array" ref="F5293">IFERROR(XLOOKUP(E5293,Operadores!A:A,Operadores!B:B))</f>
        <v>SANMAN</v>
      </c>
      <c r="G5293" s="16" t="s">
        <v>77</v>
      </c>
      <c r="H5293" s="13">
        <v>19.63419</v>
      </c>
      <c r="I5293" s="18">
        <v>596.0</v>
      </c>
      <c r="J5293" s="15">
        <f t="shared" si="5"/>
        <v>11701.97724</v>
      </c>
      <c r="K5293" s="10" t="str">
        <f t="array" ref="K5293">IFERROR(XLOOKUP(G5293,'Tipo de Carga'!A:A,'Tipo de Carga'!B:B))</f>
        <v>Autoabasto</v>
      </c>
      <c r="L5293" s="10">
        <f t="shared" si="2"/>
        <v>8</v>
      </c>
      <c r="M5293" s="10">
        <f t="shared" si="3"/>
        <v>20</v>
      </c>
      <c r="N5293" s="10">
        <f t="shared" si="4"/>
        <v>2</v>
      </c>
      <c r="O5293" s="10" t="str">
        <f t="array" ref="O5293">IFERROR(XLOOKUP(G5293,'Tipo de Carga'!A:A,'Tipo de Carga'!C:C))</f>
        <v>Diesel</v>
      </c>
    </row>
    <row r="5294">
      <c r="A5294" s="16">
        <v>2065.0</v>
      </c>
      <c r="B5294" s="10" t="str">
        <f t="array" ref="B5294">IFERROR(XLOOKUP(A5294,'Asignacion Feb'!A:A,'Asignacion Feb'!C:C))</f>
        <v>PISA Gdl</v>
      </c>
      <c r="C5294" s="10" t="str">
        <f t="array" ref="C5294">IFERROR(XLOOKUP(A5294,'Asignacion Feb'!A:A,'Asignacion Feb'!B:B))</f>
        <v>EC-06</v>
      </c>
      <c r="D5294" s="28">
        <v>45708.0</v>
      </c>
      <c r="E5294" s="16" t="s">
        <v>214</v>
      </c>
      <c r="F5294" s="10" t="str">
        <f t="array" ref="F5294">IFERROR(XLOOKUP(E5294,Operadores!A:A,Operadores!B:B))</f>
        <v>GOMIZT</v>
      </c>
      <c r="G5294" s="16" t="s">
        <v>83</v>
      </c>
      <c r="H5294" s="13">
        <v>19.7204</v>
      </c>
      <c r="I5294" s="18">
        <v>763.0</v>
      </c>
      <c r="J5294" s="15">
        <f t="shared" si="5"/>
        <v>15046.6652</v>
      </c>
      <c r="K5294" s="10" t="str">
        <f t="array" ref="K5294">IFERROR(XLOOKUP(G5294,'Tipo de Carga'!A:A,'Tipo de Carga'!B:B))</f>
        <v>Autoabasto</v>
      </c>
      <c r="L5294" s="10">
        <f t="shared" si="2"/>
        <v>8</v>
      </c>
      <c r="M5294" s="10">
        <f t="shared" si="3"/>
        <v>20</v>
      </c>
      <c r="N5294" s="10">
        <f t="shared" si="4"/>
        <v>2</v>
      </c>
      <c r="O5294" s="10" t="str">
        <f t="array" ref="O5294">IFERROR(XLOOKUP(G5294,'Tipo de Carga'!A:A,'Tipo de Carga'!C:C))</f>
        <v>Diesel</v>
      </c>
    </row>
    <row r="5295">
      <c r="A5295" s="16">
        <v>2060.0</v>
      </c>
      <c r="B5295" s="10" t="str">
        <f t="array" ref="B5295">IFERROR(XLOOKUP(A5295,'Asignacion Feb'!A:A,'Asignacion Feb'!C:C))</f>
        <v>PISA Gdl</v>
      </c>
      <c r="C5295" s="10" t="str">
        <f t="array" ref="C5295">IFERROR(XLOOKUP(A5295,'Asignacion Feb'!A:A,'Asignacion Feb'!B:B))</f>
        <v>EC-06</v>
      </c>
      <c r="D5295" s="28">
        <v>45708.0</v>
      </c>
      <c r="E5295" s="16" t="s">
        <v>16</v>
      </c>
      <c r="F5295" s="10" t="str">
        <f t="array" ref="F5295">IFERROR(XLOOKUP(E5295,Operadores!A:A,Operadores!B:B))</f>
        <v>VALGUS</v>
      </c>
      <c r="G5295" s="16" t="s">
        <v>83</v>
      </c>
      <c r="H5295" s="13">
        <v>19.7204</v>
      </c>
      <c r="I5295" s="18">
        <v>707.0</v>
      </c>
      <c r="J5295" s="15">
        <f t="shared" si="5"/>
        <v>13942.3228</v>
      </c>
      <c r="K5295" s="10" t="str">
        <f t="array" ref="K5295">IFERROR(XLOOKUP(G5295,'Tipo de Carga'!A:A,'Tipo de Carga'!B:B))</f>
        <v>Autoabasto</v>
      </c>
      <c r="L5295" s="10">
        <f t="shared" si="2"/>
        <v>8</v>
      </c>
      <c r="M5295" s="10">
        <f t="shared" si="3"/>
        <v>20</v>
      </c>
      <c r="N5295" s="10">
        <f t="shared" si="4"/>
        <v>2</v>
      </c>
      <c r="O5295" s="10" t="str">
        <f t="array" ref="O5295">IFERROR(XLOOKUP(G5295,'Tipo de Carga'!A:A,'Tipo de Carga'!C:C))</f>
        <v>Diesel</v>
      </c>
    </row>
    <row r="5296">
      <c r="A5296" s="16">
        <v>1794.0</v>
      </c>
      <c r="B5296" s="10" t="str">
        <f t="array" ref="B5296">IFERROR(XLOOKUP(A5296,'Asignacion Feb'!A:A,'Asignacion Feb'!C:C))</f>
        <v>Peñafiel Tlajomulco</v>
      </c>
      <c r="C5296" s="10" t="str">
        <f t="array" ref="C5296">IFERROR(XLOOKUP(A5296,'Asignacion Feb'!A:A,'Asignacion Feb'!B:B))</f>
        <v>EC-06</v>
      </c>
      <c r="D5296" s="28">
        <v>45708.0</v>
      </c>
      <c r="E5296" s="16" t="s">
        <v>278</v>
      </c>
      <c r="F5296" s="10" t="str">
        <f t="array" ref="F5296">IFERROR(XLOOKUP(E5296,Operadores!A:A,Operadores!B:B))</f>
        <v>BUEOSC</v>
      </c>
      <c r="G5296" s="16" t="s">
        <v>83</v>
      </c>
      <c r="H5296" s="13">
        <v>19.7204</v>
      </c>
      <c r="I5296" s="18">
        <v>505.0</v>
      </c>
      <c r="J5296" s="15">
        <f t="shared" si="5"/>
        <v>9958.802</v>
      </c>
      <c r="K5296" s="10" t="str">
        <f t="array" ref="K5296">IFERROR(XLOOKUP(G5296,'Tipo de Carga'!A:A,'Tipo de Carga'!B:B))</f>
        <v>Autoabasto</v>
      </c>
      <c r="L5296" s="10">
        <f t="shared" si="2"/>
        <v>8</v>
      </c>
      <c r="M5296" s="10">
        <f t="shared" si="3"/>
        <v>20</v>
      </c>
      <c r="N5296" s="10">
        <f t="shared" si="4"/>
        <v>2</v>
      </c>
      <c r="O5296" s="10" t="str">
        <f t="array" ref="O5296">IFERROR(XLOOKUP(G5296,'Tipo de Carga'!A:A,'Tipo de Carga'!C:C))</f>
        <v>Diesel</v>
      </c>
    </row>
    <row r="5297">
      <c r="A5297" s="16">
        <v>2077.0</v>
      </c>
      <c r="B5297" s="10" t="str">
        <f t="array" ref="B5297">IFERROR(XLOOKUP(A5297,'Asignacion Feb'!A:A,'Asignacion Feb'!C:C))</f>
        <v>PISA Gdl</v>
      </c>
      <c r="C5297" s="10" t="str">
        <f t="array" ref="C5297">IFERROR(XLOOKUP(A5297,'Asignacion Feb'!A:A,'Asignacion Feb'!B:B))</f>
        <v>EC-06</v>
      </c>
      <c r="D5297" s="28">
        <v>45708.0</v>
      </c>
      <c r="E5297" s="16" t="s">
        <v>158</v>
      </c>
      <c r="F5297" s="10" t="str">
        <f t="array" ref="F5297">IFERROR(XLOOKUP(E5297,Operadores!A:A,Operadores!B:B))</f>
        <v>SANVIC01</v>
      </c>
      <c r="G5297" s="16" t="s">
        <v>83</v>
      </c>
      <c r="H5297" s="13">
        <v>19.7204</v>
      </c>
      <c r="I5297" s="18">
        <v>725.0</v>
      </c>
      <c r="J5297" s="15">
        <f t="shared" si="5"/>
        <v>14297.29</v>
      </c>
      <c r="K5297" s="10" t="str">
        <f t="array" ref="K5297">IFERROR(XLOOKUP(G5297,'Tipo de Carga'!A:A,'Tipo de Carga'!B:B))</f>
        <v>Autoabasto</v>
      </c>
      <c r="L5297" s="10">
        <f t="shared" si="2"/>
        <v>8</v>
      </c>
      <c r="M5297" s="10">
        <f t="shared" si="3"/>
        <v>20</v>
      </c>
      <c r="N5297" s="10">
        <f t="shared" si="4"/>
        <v>2</v>
      </c>
      <c r="O5297" s="10" t="str">
        <f t="array" ref="O5297">IFERROR(XLOOKUP(G5297,'Tipo de Carga'!A:A,'Tipo de Carga'!C:C))</f>
        <v>Diesel</v>
      </c>
    </row>
    <row r="5298">
      <c r="A5298" s="16">
        <v>1878.0</v>
      </c>
      <c r="B5298" s="10" t="str">
        <f t="array" ref="B5298">IFERROR(XLOOKUP(A5298,'Asignacion Feb'!A:A,'Asignacion Feb'!C:C))</f>
        <v>Circuitos</v>
      </c>
      <c r="C5298" s="10" t="str">
        <f t="array" ref="C5298">IFERROR(XLOOKUP(A5298,'Asignacion Feb'!A:A,'Asignacion Feb'!B:B))</f>
        <v>EC-03</v>
      </c>
      <c r="D5298" s="28">
        <v>45708.0</v>
      </c>
      <c r="E5298" s="16" t="s">
        <v>217</v>
      </c>
      <c r="F5298" s="10" t="str">
        <f t="array" ref="F5298">IFERROR(XLOOKUP(E5298,Operadores!A:A,Operadores!B:B))</f>
        <v>GOMJOV</v>
      </c>
      <c r="G5298" s="16" t="s">
        <v>83</v>
      </c>
      <c r="H5298" s="13">
        <v>19.7204</v>
      </c>
      <c r="I5298" s="18">
        <v>309.0</v>
      </c>
      <c r="J5298" s="15">
        <f t="shared" si="5"/>
        <v>6093.6036</v>
      </c>
      <c r="K5298" s="10" t="str">
        <f t="array" ref="K5298">IFERROR(XLOOKUP(G5298,'Tipo de Carga'!A:A,'Tipo de Carga'!B:B))</f>
        <v>Autoabasto</v>
      </c>
      <c r="L5298" s="10">
        <f t="shared" si="2"/>
        <v>8</v>
      </c>
      <c r="M5298" s="10">
        <f t="shared" si="3"/>
        <v>20</v>
      </c>
      <c r="N5298" s="10">
        <f t="shared" si="4"/>
        <v>2</v>
      </c>
      <c r="O5298" s="10" t="str">
        <f t="array" ref="O5298">IFERROR(XLOOKUP(G5298,'Tipo de Carga'!A:A,'Tipo de Carga'!C:C))</f>
        <v>Diesel</v>
      </c>
    </row>
    <row r="5299">
      <c r="A5299" s="16">
        <v>1873.0</v>
      </c>
      <c r="B5299" s="10" t="str">
        <f t="array" ref="B5299">IFERROR(XLOOKUP(A5299,'Asignacion Feb'!A:A,'Asignacion Feb'!C:C))</f>
        <v>Circuitos</v>
      </c>
      <c r="C5299" s="10" t="str">
        <f t="array" ref="C5299">IFERROR(XLOOKUP(A5299,'Asignacion Feb'!A:A,'Asignacion Feb'!B:B))</f>
        <v>EC-03</v>
      </c>
      <c r="D5299" s="28">
        <v>45708.0</v>
      </c>
      <c r="E5299" s="16" t="s">
        <v>295</v>
      </c>
      <c r="F5299" s="10" t="str">
        <f t="array" ref="F5299">IFERROR(XLOOKUP(E5299,Operadores!A:A,Operadores!B:B))</f>
        <v>GUADI</v>
      </c>
      <c r="G5299" s="16" t="s">
        <v>83</v>
      </c>
      <c r="H5299" s="13">
        <v>19.7204</v>
      </c>
      <c r="I5299" s="18">
        <v>810.0</v>
      </c>
      <c r="J5299" s="15">
        <f t="shared" si="5"/>
        <v>15973.524</v>
      </c>
      <c r="K5299" s="10" t="str">
        <f t="array" ref="K5299">IFERROR(XLOOKUP(G5299,'Tipo de Carga'!A:A,'Tipo de Carga'!B:B))</f>
        <v>Autoabasto</v>
      </c>
      <c r="L5299" s="10">
        <f t="shared" si="2"/>
        <v>8</v>
      </c>
      <c r="M5299" s="10">
        <f t="shared" si="3"/>
        <v>20</v>
      </c>
      <c r="N5299" s="10">
        <f t="shared" si="4"/>
        <v>2</v>
      </c>
      <c r="O5299" s="10" t="str">
        <f t="array" ref="O5299">IFERROR(XLOOKUP(G5299,'Tipo de Carga'!A:A,'Tipo de Carga'!C:C))</f>
        <v>Diesel</v>
      </c>
    </row>
    <row r="5300">
      <c r="A5300" s="16">
        <v>1934.0</v>
      </c>
      <c r="B5300" s="10" t="str">
        <f t="array" ref="B5300">IFERROR(XLOOKUP(A5300,'Asignacion Feb'!A:A,'Asignacion Feb'!C:C))</f>
        <v>Circuitos</v>
      </c>
      <c r="C5300" s="10" t="str">
        <f t="array" ref="C5300">IFERROR(XLOOKUP(A5300,'Asignacion Feb'!A:A,'Asignacion Feb'!B:B))</f>
        <v>EC-03</v>
      </c>
      <c r="D5300" s="28">
        <v>45708.0</v>
      </c>
      <c r="E5300" s="16" t="s">
        <v>298</v>
      </c>
      <c r="F5300" s="10" t="str">
        <f t="array" ref="F5300">IFERROR(XLOOKUP(E5300,Operadores!A:A,Operadores!B:B))</f>
        <v>AVIEN</v>
      </c>
      <c r="G5300" s="16" t="s">
        <v>83</v>
      </c>
      <c r="H5300" s="13">
        <v>19.7204</v>
      </c>
      <c r="I5300" s="18">
        <v>430.0</v>
      </c>
      <c r="J5300" s="15">
        <f t="shared" si="5"/>
        <v>8479.772</v>
      </c>
      <c r="K5300" s="10" t="str">
        <f t="array" ref="K5300">IFERROR(XLOOKUP(G5300,'Tipo de Carga'!A:A,'Tipo de Carga'!B:B))</f>
        <v>Autoabasto</v>
      </c>
      <c r="L5300" s="10">
        <f t="shared" si="2"/>
        <v>8</v>
      </c>
      <c r="M5300" s="10">
        <f t="shared" si="3"/>
        <v>20</v>
      </c>
      <c r="N5300" s="10">
        <f t="shared" si="4"/>
        <v>2</v>
      </c>
      <c r="O5300" s="10" t="str">
        <f t="array" ref="O5300">IFERROR(XLOOKUP(G5300,'Tipo de Carga'!A:A,'Tipo de Carga'!C:C))</f>
        <v>Diesel</v>
      </c>
    </row>
    <row r="5301">
      <c r="A5301" s="16">
        <v>1862.0</v>
      </c>
      <c r="B5301" s="10" t="str">
        <f t="array" ref="B5301">IFERROR(XLOOKUP(A5301,'Asignacion Feb'!A:A,'Asignacion Feb'!C:C))</f>
        <v>Circuitos</v>
      </c>
      <c r="C5301" s="10" t="str">
        <f t="array" ref="C5301">IFERROR(XLOOKUP(A5301,'Asignacion Feb'!A:A,'Asignacion Feb'!B:B))</f>
        <v>EC-03</v>
      </c>
      <c r="D5301" s="28">
        <v>45708.0</v>
      </c>
      <c r="E5301" s="16" t="s">
        <v>359</v>
      </c>
      <c r="F5301" s="10" t="str">
        <f t="array" ref="F5301">IFERROR(XLOOKUP(E5301,Operadores!A:A,Operadores!B:B))</f>
        <v>PERRI</v>
      </c>
      <c r="G5301" s="16" t="s">
        <v>86</v>
      </c>
      <c r="H5301" s="13">
        <v>19.81523</v>
      </c>
      <c r="I5301" s="18">
        <v>257.0</v>
      </c>
      <c r="J5301" s="15">
        <f t="shared" si="5"/>
        <v>5092.51411</v>
      </c>
      <c r="K5301" s="10" t="str">
        <f t="array" ref="K5301">IFERROR(XLOOKUP(G5301,'Tipo de Carga'!A:A,'Tipo de Carga'!B:B))</f>
        <v>Autoabasto</v>
      </c>
      <c r="L5301" s="10">
        <f t="shared" si="2"/>
        <v>8</v>
      </c>
      <c r="M5301" s="10">
        <f t="shared" si="3"/>
        <v>20</v>
      </c>
      <c r="N5301" s="10">
        <f t="shared" si="4"/>
        <v>2</v>
      </c>
      <c r="O5301" s="10" t="str">
        <f t="array" ref="O5301">IFERROR(XLOOKUP(G5301,'Tipo de Carga'!A:A,'Tipo de Carga'!C:C))</f>
        <v>Diesel</v>
      </c>
    </row>
    <row r="5302">
      <c r="A5302" s="16">
        <v>1940.0</v>
      </c>
      <c r="B5302" s="10" t="str">
        <f t="array" ref="B5302">IFERROR(XLOOKUP(A5302,'Asignacion Feb'!A:A,'Asignacion Feb'!C:C))</f>
        <v>Circuitos</v>
      </c>
      <c r="C5302" s="10" t="str">
        <f t="array" ref="C5302">IFERROR(XLOOKUP(A5302,'Asignacion Feb'!A:A,'Asignacion Feb'!B:B))</f>
        <v>EC-03</v>
      </c>
      <c r="D5302" s="28">
        <v>45708.0</v>
      </c>
      <c r="E5302" s="16" t="s">
        <v>434</v>
      </c>
      <c r="F5302" s="10" t="str">
        <f t="array" ref="F5302">IFERROR(XLOOKUP(E5302,Operadores!A:A,Operadores!B:B))</f>
        <v>FLOPE</v>
      </c>
      <c r="G5302" s="16" t="s">
        <v>86</v>
      </c>
      <c r="H5302" s="13">
        <v>19.81523</v>
      </c>
      <c r="I5302" s="18">
        <v>341.0</v>
      </c>
      <c r="J5302" s="15">
        <f t="shared" si="5"/>
        <v>6756.99343</v>
      </c>
      <c r="K5302" s="10" t="str">
        <f t="array" ref="K5302">IFERROR(XLOOKUP(G5302,'Tipo de Carga'!A:A,'Tipo de Carga'!B:B))</f>
        <v>Autoabasto</v>
      </c>
      <c r="L5302" s="10">
        <f t="shared" si="2"/>
        <v>8</v>
      </c>
      <c r="M5302" s="10">
        <f t="shared" si="3"/>
        <v>20</v>
      </c>
      <c r="N5302" s="10">
        <f t="shared" si="4"/>
        <v>2</v>
      </c>
      <c r="O5302" s="10" t="str">
        <f t="array" ref="O5302">IFERROR(XLOOKUP(G5302,'Tipo de Carga'!A:A,'Tipo de Carga'!C:C))</f>
        <v>Diesel</v>
      </c>
    </row>
    <row r="5303">
      <c r="A5303" s="16">
        <v>1745.0</v>
      </c>
      <c r="B5303" s="10" t="str">
        <f t="array" ref="B5303">IFERROR(XLOOKUP(A5303,'Asignacion Feb'!A:A,'Asignacion Feb'!C:C))</f>
        <v>Patieros sucursal</v>
      </c>
      <c r="C5303" s="10" t="str">
        <f t="array" ref="C5303">IFERROR(XLOOKUP(A5303,'Asignacion Feb'!A:A,'Asignacion Feb'!B:B))</f>
        <v>EC-03</v>
      </c>
      <c r="D5303" s="28">
        <v>45708.0</v>
      </c>
      <c r="E5303" s="16" t="s">
        <v>383</v>
      </c>
      <c r="F5303" s="10" t="str">
        <f t="array" ref="F5303">IFERROR(XLOOKUP(E5303,Operadores!A:A,Operadores!B:B))</f>
        <v>CHAAL</v>
      </c>
      <c r="G5303" s="16" t="s">
        <v>86</v>
      </c>
      <c r="H5303" s="13">
        <v>19.81523</v>
      </c>
      <c r="I5303" s="18">
        <v>552.0</v>
      </c>
      <c r="J5303" s="15">
        <f t="shared" si="5"/>
        <v>10938.00696</v>
      </c>
      <c r="K5303" s="10" t="str">
        <f t="array" ref="K5303">IFERROR(XLOOKUP(G5303,'Tipo de Carga'!A:A,'Tipo de Carga'!B:B))</f>
        <v>Autoabasto</v>
      </c>
      <c r="L5303" s="10">
        <f t="shared" si="2"/>
        <v>8</v>
      </c>
      <c r="M5303" s="10">
        <f t="shared" si="3"/>
        <v>20</v>
      </c>
      <c r="N5303" s="10">
        <f t="shared" si="4"/>
        <v>2</v>
      </c>
      <c r="O5303" s="10" t="str">
        <f t="array" ref="O5303">IFERROR(XLOOKUP(G5303,'Tipo de Carga'!A:A,'Tipo de Carga'!C:C))</f>
        <v>Diesel</v>
      </c>
    </row>
    <row r="5304">
      <c r="A5304" s="16">
        <v>1849.0</v>
      </c>
      <c r="B5304" s="10" t="str">
        <f t="array" ref="B5304">IFERROR(XLOOKUP(A5304,'Asignacion Feb'!A:A,'Asignacion Feb'!C:C))</f>
        <v>Circuitos</v>
      </c>
      <c r="C5304" s="10" t="str">
        <f t="array" ref="C5304">IFERROR(XLOOKUP(A5304,'Asignacion Feb'!A:A,'Asignacion Feb'!B:B))</f>
        <v>EC-03</v>
      </c>
      <c r="D5304" s="28">
        <v>45708.0</v>
      </c>
      <c r="E5304" s="16" t="s">
        <v>208</v>
      </c>
      <c r="F5304" s="10" t="str">
        <f t="array" ref="F5304">IFERROR(XLOOKUP(E5304,Operadores!A:A,Operadores!B:B))</f>
        <v>MUÑGER</v>
      </c>
      <c r="G5304" s="16" t="s">
        <v>86</v>
      </c>
      <c r="H5304" s="13">
        <v>19.81523</v>
      </c>
      <c r="I5304" s="18">
        <v>690.0</v>
      </c>
      <c r="J5304" s="15">
        <f t="shared" si="5"/>
        <v>13672.5087</v>
      </c>
      <c r="K5304" s="10" t="str">
        <f t="array" ref="K5304">IFERROR(XLOOKUP(G5304,'Tipo de Carga'!A:A,'Tipo de Carga'!B:B))</f>
        <v>Autoabasto</v>
      </c>
      <c r="L5304" s="10">
        <f t="shared" si="2"/>
        <v>8</v>
      </c>
      <c r="M5304" s="10">
        <f t="shared" si="3"/>
        <v>20</v>
      </c>
      <c r="N5304" s="10">
        <f t="shared" si="4"/>
        <v>2</v>
      </c>
      <c r="O5304" s="10" t="str">
        <f t="array" ref="O5304">IFERROR(XLOOKUP(G5304,'Tipo de Carga'!A:A,'Tipo de Carga'!C:C))</f>
        <v>Diesel</v>
      </c>
    </row>
    <row r="5305">
      <c r="A5305" s="16">
        <v>1908.0</v>
      </c>
      <c r="B5305" s="10" t="str">
        <f t="array" ref="B5305">IFERROR(XLOOKUP(A5305,'Asignacion Feb'!A:A,'Asignacion Feb'!C:C))</f>
        <v>Circuitos</v>
      </c>
      <c r="C5305" s="10" t="str">
        <f t="array" ref="C5305">IFERROR(XLOOKUP(A5305,'Asignacion Feb'!A:A,'Asignacion Feb'!B:B))</f>
        <v>EC-03</v>
      </c>
      <c r="D5305" s="28">
        <v>45708.0</v>
      </c>
      <c r="E5305" s="16" t="s">
        <v>333</v>
      </c>
      <c r="F5305" s="10" t="str">
        <f t="array" ref="F5305">IFERROR(XLOOKUP(E5305,Operadores!A:A,Operadores!B:B))</f>
        <v>GARJOR01</v>
      </c>
      <c r="G5305" s="16" t="s">
        <v>33</v>
      </c>
      <c r="H5305" s="13">
        <v>19.29</v>
      </c>
      <c r="I5305" s="18">
        <v>482.0</v>
      </c>
      <c r="J5305" s="15">
        <f t="shared" si="5"/>
        <v>9297.78</v>
      </c>
      <c r="K5305" s="10" t="str">
        <f t="array" ref="K5305">IFERROR(XLOOKUP(G5305,'Tipo de Carga'!A:A,'Tipo de Carga'!B:B))</f>
        <v>Autoabasto</v>
      </c>
      <c r="L5305" s="10">
        <f t="shared" si="2"/>
        <v>8</v>
      </c>
      <c r="M5305" s="10">
        <f t="shared" si="3"/>
        <v>20</v>
      </c>
      <c r="N5305" s="10">
        <f t="shared" si="4"/>
        <v>2</v>
      </c>
      <c r="O5305" s="10" t="str">
        <f t="array" ref="O5305">IFERROR(XLOOKUP(G5305,'Tipo de Carga'!A:A,'Tipo de Carga'!C:C))</f>
        <v>Diesel</v>
      </c>
    </row>
    <row r="5306">
      <c r="A5306" s="16">
        <v>2020.0</v>
      </c>
      <c r="B5306" s="10" t="str">
        <f t="array" ref="B5306">IFERROR(XLOOKUP(A5306,'Asignacion Feb'!A:A,'Asignacion Feb'!C:C))</f>
        <v>MeLi Dedicado Merida</v>
      </c>
      <c r="C5306" s="10" t="str">
        <f t="array" ref="C5306">IFERROR(XLOOKUP(A5306,'Asignacion Feb'!A:A,'Asignacion Feb'!B:B))</f>
        <v>EC-05</v>
      </c>
      <c r="D5306" s="28">
        <v>45708.0</v>
      </c>
      <c r="E5306" s="16" t="s">
        <v>283</v>
      </c>
      <c r="F5306" s="10" t="str">
        <f t="array" ref="F5306">IFERROR(XLOOKUP(E5306,Operadores!A:A,Operadores!B:B))</f>
        <v>MUÑOSC</v>
      </c>
      <c r="G5306" s="16" t="s">
        <v>39</v>
      </c>
      <c r="H5306" s="13">
        <v>20.4273</v>
      </c>
      <c r="I5306" s="18">
        <v>230.0</v>
      </c>
      <c r="J5306" s="15">
        <f t="shared" si="5"/>
        <v>4698.279</v>
      </c>
      <c r="K5306" s="10" t="str">
        <f t="array" ref="K5306">IFERROR(XLOOKUP(G5306,'Tipo de Carga'!A:A,'Tipo de Carga'!B:B))</f>
        <v>Autoabasto</v>
      </c>
      <c r="L5306" s="10">
        <f t="shared" si="2"/>
        <v>8</v>
      </c>
      <c r="M5306" s="10">
        <f t="shared" si="3"/>
        <v>20</v>
      </c>
      <c r="N5306" s="10">
        <f t="shared" si="4"/>
        <v>2</v>
      </c>
      <c r="O5306" s="10" t="str">
        <f t="array" ref="O5306">IFERROR(XLOOKUP(G5306,'Tipo de Carga'!A:A,'Tipo de Carga'!C:C))</f>
        <v>Diesel</v>
      </c>
    </row>
    <row r="5307">
      <c r="A5307" s="16">
        <v>2013.0</v>
      </c>
      <c r="B5307" s="10" t="str">
        <f t="array" ref="B5307">IFERROR(XLOOKUP(A5307,'Asignacion Feb'!A:A,'Asignacion Feb'!C:C))</f>
        <v>MeLi Dedicado Merida</v>
      </c>
      <c r="C5307" s="10" t="str">
        <f t="array" ref="C5307">IFERROR(XLOOKUP(A5307,'Asignacion Feb'!A:A,'Asignacion Feb'!B:B))</f>
        <v>EC-05</v>
      </c>
      <c r="D5307" s="28">
        <v>45708.0</v>
      </c>
      <c r="E5307" s="16" t="s">
        <v>417</v>
      </c>
      <c r="F5307" s="10" t="str">
        <f t="array" ref="F5307">IFERROR(XLOOKUP(E5307,Operadores!A:A,Operadores!B:B))</f>
        <v>MONJON</v>
      </c>
      <c r="G5307" s="16" t="s">
        <v>39</v>
      </c>
      <c r="H5307" s="13">
        <v>20.4273</v>
      </c>
      <c r="I5307" s="18">
        <v>251.0</v>
      </c>
      <c r="J5307" s="15">
        <f t="shared" si="5"/>
        <v>5127.2523</v>
      </c>
      <c r="K5307" s="10" t="str">
        <f t="array" ref="K5307">IFERROR(XLOOKUP(G5307,'Tipo de Carga'!A:A,'Tipo de Carga'!B:B))</f>
        <v>Autoabasto</v>
      </c>
      <c r="L5307" s="10">
        <f t="shared" si="2"/>
        <v>8</v>
      </c>
      <c r="M5307" s="10">
        <f t="shared" si="3"/>
        <v>20</v>
      </c>
      <c r="N5307" s="10">
        <f t="shared" si="4"/>
        <v>2</v>
      </c>
      <c r="O5307" s="10" t="str">
        <f t="array" ref="O5307">IFERROR(XLOOKUP(G5307,'Tipo de Carga'!A:A,'Tipo de Carga'!C:C))</f>
        <v>Diesel</v>
      </c>
    </row>
    <row r="5308">
      <c r="A5308" s="16">
        <v>2006.0</v>
      </c>
      <c r="B5308" s="10" t="str">
        <f t="array" ref="B5308">IFERROR(XLOOKUP(A5308,'Asignacion Feb'!A:A,'Asignacion Feb'!C:C))</f>
        <v>MeLi Dedicado Merida</v>
      </c>
      <c r="C5308" s="10" t="str">
        <f t="array" ref="C5308">IFERROR(XLOOKUP(A5308,'Asignacion Feb'!A:A,'Asignacion Feb'!B:B))</f>
        <v>EC-05</v>
      </c>
      <c r="D5308" s="28">
        <v>45708.0</v>
      </c>
      <c r="E5308" s="16" t="s">
        <v>452</v>
      </c>
      <c r="F5308" s="10" t="str">
        <f t="array" ref="F5308">IFERROR(XLOOKUP(E5308,Operadores!A:A,Operadores!B:B))</f>
        <v>GARMAR02</v>
      </c>
      <c r="G5308" s="16" t="s">
        <v>39</v>
      </c>
      <c r="H5308" s="13">
        <v>20.4273</v>
      </c>
      <c r="I5308" s="18">
        <v>286.0</v>
      </c>
      <c r="J5308" s="15">
        <f t="shared" si="5"/>
        <v>5842.2078</v>
      </c>
      <c r="K5308" s="10" t="str">
        <f t="array" ref="K5308">IFERROR(XLOOKUP(G5308,'Tipo de Carga'!A:A,'Tipo de Carga'!B:B))</f>
        <v>Autoabasto</v>
      </c>
      <c r="L5308" s="10">
        <f t="shared" si="2"/>
        <v>8</v>
      </c>
      <c r="M5308" s="10">
        <f t="shared" si="3"/>
        <v>20</v>
      </c>
      <c r="N5308" s="10">
        <f t="shared" si="4"/>
        <v>2</v>
      </c>
      <c r="O5308" s="10" t="str">
        <f t="array" ref="O5308">IFERROR(XLOOKUP(G5308,'Tipo de Carga'!A:A,'Tipo de Carga'!C:C))</f>
        <v>Diesel</v>
      </c>
    </row>
    <row r="5309">
      <c r="A5309" s="16">
        <v>1820.0</v>
      </c>
      <c r="B5309" s="10" t="str">
        <f t="array" ref="B5309">IFERROR(XLOOKUP(A5309,'Asignacion Feb'!A:A,'Asignacion Feb'!C:C))</f>
        <v>Wm Full</v>
      </c>
      <c r="C5309" s="10" t="str">
        <f t="array" ref="C5309">IFERROR(XLOOKUP(A5309,'Asignacion Feb'!A:A,'Asignacion Feb'!B:B))</f>
        <v>EC-08</v>
      </c>
      <c r="D5309" s="28">
        <v>45708.0</v>
      </c>
      <c r="E5309" s="16" t="s">
        <v>167</v>
      </c>
      <c r="F5309" s="10" t="str">
        <f t="array" ref="F5309">IFERROR(XLOOKUP(E5309,Operadores!A:A,Operadores!B:B))</f>
        <v>CAMVI01</v>
      </c>
      <c r="G5309" s="16" t="s">
        <v>39</v>
      </c>
      <c r="H5309" s="13">
        <v>20.4273</v>
      </c>
      <c r="I5309" s="18">
        <v>387.0</v>
      </c>
      <c r="J5309" s="15">
        <f t="shared" si="5"/>
        <v>7905.3651</v>
      </c>
      <c r="K5309" s="10" t="str">
        <f t="array" ref="K5309">IFERROR(XLOOKUP(G5309,'Tipo de Carga'!A:A,'Tipo de Carga'!B:B))</f>
        <v>Autoabasto</v>
      </c>
      <c r="L5309" s="10">
        <f t="shared" si="2"/>
        <v>8</v>
      </c>
      <c r="M5309" s="10">
        <f t="shared" si="3"/>
        <v>20</v>
      </c>
      <c r="N5309" s="10">
        <f t="shared" si="4"/>
        <v>2</v>
      </c>
      <c r="O5309" s="10" t="str">
        <f t="array" ref="O5309">IFERROR(XLOOKUP(G5309,'Tipo de Carga'!A:A,'Tipo de Carga'!C:C))</f>
        <v>Diesel</v>
      </c>
    </row>
    <row r="5310">
      <c r="A5310" s="16">
        <v>1999.0</v>
      </c>
      <c r="B5310" s="10" t="str">
        <f t="array" ref="B5310">IFERROR(XLOOKUP(A5310,'Asignacion Feb'!A:A,'Asignacion Feb'!C:C))</f>
        <v>MeLi Dedicado Merida</v>
      </c>
      <c r="C5310" s="10" t="str">
        <f t="array" ref="C5310">IFERROR(XLOOKUP(A5310,'Asignacion Feb'!A:A,'Asignacion Feb'!B:B))</f>
        <v>EC-05</v>
      </c>
      <c r="D5310" s="28">
        <v>45708.0</v>
      </c>
      <c r="E5310" s="16" t="s">
        <v>88</v>
      </c>
      <c r="F5310" s="10" t="str">
        <f t="array" ref="F5310">IFERROR(XLOOKUP(E5310,Operadores!A:A,Operadores!B:B))</f>
        <v>CAMJOS</v>
      </c>
      <c r="G5310" s="16" t="s">
        <v>39</v>
      </c>
      <c r="H5310" s="13">
        <v>20.4273</v>
      </c>
      <c r="I5310" s="18">
        <v>346.0</v>
      </c>
      <c r="J5310" s="15">
        <f t="shared" si="5"/>
        <v>7067.8458</v>
      </c>
      <c r="K5310" s="10" t="str">
        <f t="array" ref="K5310">IFERROR(XLOOKUP(G5310,'Tipo de Carga'!A:A,'Tipo de Carga'!B:B))</f>
        <v>Autoabasto</v>
      </c>
      <c r="L5310" s="10">
        <f t="shared" si="2"/>
        <v>8</v>
      </c>
      <c r="M5310" s="10">
        <f t="shared" si="3"/>
        <v>20</v>
      </c>
      <c r="N5310" s="10">
        <f t="shared" si="4"/>
        <v>2</v>
      </c>
      <c r="O5310" s="10" t="str">
        <f t="array" ref="O5310">IFERROR(XLOOKUP(G5310,'Tipo de Carga'!A:A,'Tipo de Carga'!C:C))</f>
        <v>Diesel</v>
      </c>
    </row>
    <row r="5311">
      <c r="A5311" s="16">
        <v>2031.0</v>
      </c>
      <c r="B5311" s="10" t="str">
        <f t="array" ref="B5311">IFERROR(XLOOKUP(A5311,'Asignacion Feb'!A:A,'Asignacion Feb'!C:C))</f>
        <v>MeLi Dedicado Merida</v>
      </c>
      <c r="C5311" s="10" t="str">
        <f t="array" ref="C5311">IFERROR(XLOOKUP(A5311,'Asignacion Feb'!A:A,'Asignacion Feb'!B:B))</f>
        <v>EC-05</v>
      </c>
      <c r="D5311" s="28">
        <v>45708.0</v>
      </c>
      <c r="E5311" s="16" t="s">
        <v>239</v>
      </c>
      <c r="F5311" s="10" t="str">
        <f t="array" ref="F5311">IFERROR(XLOOKUP(E5311,Operadores!A:A,Operadores!B:B))</f>
        <v>LEOJUA</v>
      </c>
      <c r="G5311" s="16" t="s">
        <v>39</v>
      </c>
      <c r="H5311" s="13">
        <v>20.4273</v>
      </c>
      <c r="I5311" s="18">
        <v>232.0</v>
      </c>
      <c r="J5311" s="15">
        <f t="shared" si="5"/>
        <v>4739.1336</v>
      </c>
      <c r="K5311" s="10" t="str">
        <f t="array" ref="K5311">IFERROR(XLOOKUP(G5311,'Tipo de Carga'!A:A,'Tipo de Carga'!B:B))</f>
        <v>Autoabasto</v>
      </c>
      <c r="L5311" s="10">
        <f t="shared" si="2"/>
        <v>8</v>
      </c>
      <c r="M5311" s="10">
        <f t="shared" si="3"/>
        <v>20</v>
      </c>
      <c r="N5311" s="10">
        <f t="shared" si="4"/>
        <v>2</v>
      </c>
      <c r="O5311" s="10" t="str">
        <f t="array" ref="O5311">IFERROR(XLOOKUP(G5311,'Tipo de Carga'!A:A,'Tipo de Carga'!C:C))</f>
        <v>Diesel</v>
      </c>
    </row>
    <row r="5312">
      <c r="A5312" s="16">
        <v>1728.0</v>
      </c>
      <c r="B5312" s="10" t="str">
        <f t="array" ref="B5312">IFERROR(XLOOKUP(A5312,'Asignacion Feb'!A:A,'Asignacion Feb'!C:C))</f>
        <v>Wm Full</v>
      </c>
      <c r="C5312" s="10" t="str">
        <f t="array" ref="C5312">IFERROR(XLOOKUP(A5312,'Asignacion Feb'!A:A,'Asignacion Feb'!B:B))</f>
        <v>EC-08</v>
      </c>
      <c r="D5312" s="28">
        <v>45708.0</v>
      </c>
      <c r="E5312" s="16" t="s">
        <v>93</v>
      </c>
      <c r="F5312" s="10" t="str">
        <f t="array" ref="F5312">IFERROR(XLOOKUP(E5312,Operadores!A:A,Operadores!B:B))</f>
        <v>MARJO13</v>
      </c>
      <c r="G5312" s="16" t="s">
        <v>39</v>
      </c>
      <c r="H5312" s="13">
        <v>20.4273</v>
      </c>
      <c r="I5312" s="18">
        <v>380.0</v>
      </c>
      <c r="J5312" s="15">
        <f t="shared" si="5"/>
        <v>7762.374</v>
      </c>
      <c r="K5312" s="10" t="str">
        <f t="array" ref="K5312">IFERROR(XLOOKUP(G5312,'Tipo de Carga'!A:A,'Tipo de Carga'!B:B))</f>
        <v>Autoabasto</v>
      </c>
      <c r="L5312" s="10">
        <f t="shared" si="2"/>
        <v>8</v>
      </c>
      <c r="M5312" s="10">
        <f t="shared" si="3"/>
        <v>20</v>
      </c>
      <c r="N5312" s="10">
        <f t="shared" si="4"/>
        <v>2</v>
      </c>
      <c r="O5312" s="10" t="str">
        <f t="array" ref="O5312">IFERROR(XLOOKUP(G5312,'Tipo de Carga'!A:A,'Tipo de Carga'!C:C))</f>
        <v>Diesel</v>
      </c>
    </row>
    <row r="5313">
      <c r="A5313" s="16">
        <v>1816.0</v>
      </c>
      <c r="B5313" s="10" t="str">
        <f t="array" ref="B5313">IFERROR(XLOOKUP(A5313,'Asignacion Feb'!A:A,'Asignacion Feb'!C:C))</f>
        <v>Wm Full</v>
      </c>
      <c r="C5313" s="10" t="str">
        <f t="array" ref="C5313">IFERROR(XLOOKUP(A5313,'Asignacion Feb'!A:A,'Asignacion Feb'!B:B))</f>
        <v>EC-08</v>
      </c>
      <c r="D5313" s="28">
        <v>45708.0</v>
      </c>
      <c r="E5313" s="16" t="s">
        <v>169</v>
      </c>
      <c r="F5313" s="10" t="str">
        <f t="array" ref="F5313">IFERROR(XLOOKUP(E5313,Operadores!A:A,Operadores!B:B))</f>
        <v>RODMIG</v>
      </c>
      <c r="G5313" s="16" t="s">
        <v>39</v>
      </c>
      <c r="H5313" s="13">
        <v>20.4273</v>
      </c>
      <c r="I5313" s="18">
        <v>360.0</v>
      </c>
      <c r="J5313" s="15">
        <f t="shared" si="5"/>
        <v>7353.828</v>
      </c>
      <c r="K5313" s="10" t="str">
        <f t="array" ref="K5313">IFERROR(XLOOKUP(G5313,'Tipo de Carga'!A:A,'Tipo de Carga'!B:B))</f>
        <v>Autoabasto</v>
      </c>
      <c r="L5313" s="10">
        <f t="shared" si="2"/>
        <v>8</v>
      </c>
      <c r="M5313" s="10">
        <f t="shared" si="3"/>
        <v>20</v>
      </c>
      <c r="N5313" s="10">
        <f t="shared" si="4"/>
        <v>2</v>
      </c>
      <c r="O5313" s="10" t="str">
        <f t="array" ref="O5313">IFERROR(XLOOKUP(G5313,'Tipo de Carga'!A:A,'Tipo de Carga'!C:C))</f>
        <v>Diesel</v>
      </c>
    </row>
    <row r="5314">
      <c r="A5314" s="16">
        <v>1761.0</v>
      </c>
      <c r="B5314" s="10" t="str">
        <f t="array" ref="B5314">IFERROR(XLOOKUP(A5314,'Asignacion Feb'!A:A,'Asignacion Feb'!C:C))</f>
        <v>Wm Full</v>
      </c>
      <c r="C5314" s="10" t="str">
        <f t="array" ref="C5314">IFERROR(XLOOKUP(A5314,'Asignacion Feb'!A:A,'Asignacion Feb'!B:B))</f>
        <v>EC-08</v>
      </c>
      <c r="D5314" s="28">
        <v>45708.0</v>
      </c>
      <c r="E5314" s="16" t="s">
        <v>348</v>
      </c>
      <c r="F5314" s="10" t="str">
        <f t="array" ref="F5314">IFERROR(XLOOKUP(E5314,Operadores!A:A,Operadores!B:B))</f>
        <v>PERVIC</v>
      </c>
      <c r="G5314" s="16" t="s">
        <v>39</v>
      </c>
      <c r="H5314" s="13">
        <v>20.4273</v>
      </c>
      <c r="I5314" s="18">
        <v>364.0</v>
      </c>
      <c r="J5314" s="15">
        <f t="shared" si="5"/>
        <v>7435.5372</v>
      </c>
      <c r="K5314" s="10" t="str">
        <f t="array" ref="K5314">IFERROR(XLOOKUP(G5314,'Tipo de Carga'!A:A,'Tipo de Carga'!B:B))</f>
        <v>Autoabasto</v>
      </c>
      <c r="L5314" s="10">
        <f t="shared" si="2"/>
        <v>8</v>
      </c>
      <c r="M5314" s="10">
        <f t="shared" si="3"/>
        <v>20</v>
      </c>
      <c r="N5314" s="10">
        <f t="shared" si="4"/>
        <v>2</v>
      </c>
      <c r="O5314" s="10" t="str">
        <f t="array" ref="O5314">IFERROR(XLOOKUP(G5314,'Tipo de Carga'!A:A,'Tipo de Carga'!C:C))</f>
        <v>Diesel</v>
      </c>
    </row>
    <row r="5315">
      <c r="A5315" s="16">
        <v>1813.0</v>
      </c>
      <c r="B5315" s="10" t="str">
        <f t="array" ref="B5315">IFERROR(XLOOKUP(A5315,'Asignacion Feb'!A:A,'Asignacion Feb'!C:C))</f>
        <v>Wm Full</v>
      </c>
      <c r="C5315" s="10" t="str">
        <f t="array" ref="C5315">IFERROR(XLOOKUP(A5315,'Asignacion Feb'!A:A,'Asignacion Feb'!B:B))</f>
        <v>EC-08</v>
      </c>
      <c r="D5315" s="28">
        <v>45708.0</v>
      </c>
      <c r="E5315" s="16" t="s">
        <v>100</v>
      </c>
      <c r="F5315" s="10" t="str">
        <f t="array" ref="F5315">IFERROR(XLOOKUP(E5315,Operadores!A:A,Operadores!B:B))</f>
        <v>ALFEDI</v>
      </c>
      <c r="G5315" s="16" t="s">
        <v>39</v>
      </c>
      <c r="H5315" s="13">
        <v>20.4273</v>
      </c>
      <c r="I5315" s="18">
        <v>370.0</v>
      </c>
      <c r="J5315" s="15">
        <f t="shared" si="5"/>
        <v>7558.101</v>
      </c>
      <c r="K5315" s="10" t="str">
        <f t="array" ref="K5315">IFERROR(XLOOKUP(G5315,'Tipo de Carga'!A:A,'Tipo de Carga'!B:B))</f>
        <v>Autoabasto</v>
      </c>
      <c r="L5315" s="10">
        <f t="shared" si="2"/>
        <v>8</v>
      </c>
      <c r="M5315" s="10">
        <f t="shared" si="3"/>
        <v>20</v>
      </c>
      <c r="N5315" s="10">
        <f t="shared" si="4"/>
        <v>2</v>
      </c>
      <c r="O5315" s="10" t="str">
        <f t="array" ref="O5315">IFERROR(XLOOKUP(G5315,'Tipo de Carga'!A:A,'Tipo de Carga'!C:C))</f>
        <v>Diesel</v>
      </c>
    </row>
    <row r="5316">
      <c r="A5316" s="16">
        <v>1736.0</v>
      </c>
      <c r="B5316" s="10" t="str">
        <f t="array" ref="B5316">IFERROR(XLOOKUP(A5316,'Asignacion Feb'!A:A,'Asignacion Feb'!C:C))</f>
        <v>Wm Full</v>
      </c>
      <c r="C5316" s="10" t="str">
        <f t="array" ref="C5316">IFERROR(XLOOKUP(A5316,'Asignacion Feb'!A:A,'Asignacion Feb'!B:B))</f>
        <v>EC-08</v>
      </c>
      <c r="D5316" s="28">
        <v>45708.0</v>
      </c>
      <c r="E5316" s="16" t="s">
        <v>172</v>
      </c>
      <c r="F5316" s="10" t="str">
        <f t="array" ref="F5316">IFERROR(XLOOKUP(E5316,Operadores!A:A,Operadores!B:B))</f>
        <v>VILJE</v>
      </c>
      <c r="G5316" s="16" t="s">
        <v>39</v>
      </c>
      <c r="H5316" s="13">
        <v>20.4273</v>
      </c>
      <c r="I5316" s="18">
        <v>90.0</v>
      </c>
      <c r="J5316" s="15">
        <f t="shared" si="5"/>
        <v>1838.457</v>
      </c>
      <c r="K5316" s="10" t="str">
        <f t="array" ref="K5316">IFERROR(XLOOKUP(G5316,'Tipo de Carga'!A:A,'Tipo de Carga'!B:B))</f>
        <v>Autoabasto</v>
      </c>
      <c r="L5316" s="10">
        <f t="shared" si="2"/>
        <v>8</v>
      </c>
      <c r="M5316" s="10">
        <f t="shared" si="3"/>
        <v>20</v>
      </c>
      <c r="N5316" s="10">
        <f t="shared" si="4"/>
        <v>2</v>
      </c>
      <c r="O5316" s="10" t="str">
        <f t="array" ref="O5316">IFERROR(XLOOKUP(G5316,'Tipo de Carga'!A:A,'Tipo de Carga'!C:C))</f>
        <v>Diesel</v>
      </c>
    </row>
    <row r="5317">
      <c r="A5317" s="16">
        <v>2018.0</v>
      </c>
      <c r="B5317" s="10" t="str">
        <f t="array" ref="B5317">IFERROR(XLOOKUP(A5317,'Asignacion Feb'!A:A,'Asignacion Feb'!C:C))</f>
        <v>MeLi Dedicado Merida</v>
      </c>
      <c r="C5317" s="10" t="str">
        <f t="array" ref="C5317">IFERROR(XLOOKUP(A5317,'Asignacion Feb'!A:A,'Asignacion Feb'!B:B))</f>
        <v>EC-05</v>
      </c>
      <c r="D5317" s="28">
        <v>45708.0</v>
      </c>
      <c r="E5317" s="16" t="s">
        <v>205</v>
      </c>
      <c r="F5317" s="10" t="str">
        <f t="array" ref="F5317">IFERROR(XLOOKUP(E5317,Operadores!A:A,Operadores!B:B))</f>
        <v>MACFRA</v>
      </c>
      <c r="G5317" s="16" t="s">
        <v>39</v>
      </c>
      <c r="H5317" s="13">
        <v>20.4273</v>
      </c>
      <c r="I5317" s="18">
        <v>246.0</v>
      </c>
      <c r="J5317" s="15">
        <f t="shared" si="5"/>
        <v>5025.1158</v>
      </c>
      <c r="K5317" s="10" t="str">
        <f t="array" ref="K5317">IFERROR(XLOOKUP(G5317,'Tipo de Carga'!A:A,'Tipo de Carga'!B:B))</f>
        <v>Autoabasto</v>
      </c>
      <c r="L5317" s="10">
        <f t="shared" si="2"/>
        <v>8</v>
      </c>
      <c r="M5317" s="10">
        <f t="shared" si="3"/>
        <v>20</v>
      </c>
      <c r="N5317" s="10">
        <f t="shared" si="4"/>
        <v>2</v>
      </c>
      <c r="O5317" s="10" t="str">
        <f t="array" ref="O5317">IFERROR(XLOOKUP(G5317,'Tipo de Carga'!A:A,'Tipo de Carga'!C:C))</f>
        <v>Diesel</v>
      </c>
    </row>
    <row r="5318">
      <c r="A5318" s="16">
        <v>1758.0</v>
      </c>
      <c r="B5318" s="10" t="str">
        <f t="array" ref="B5318">IFERROR(XLOOKUP(A5318,'Asignacion Feb'!A:A,'Asignacion Feb'!C:C))</f>
        <v>Wm Full</v>
      </c>
      <c r="C5318" s="10" t="str">
        <f t="array" ref="C5318">IFERROR(XLOOKUP(A5318,'Asignacion Feb'!A:A,'Asignacion Feb'!B:B))</f>
        <v>EC-08</v>
      </c>
      <c r="D5318" s="28">
        <v>45708.0</v>
      </c>
      <c r="E5318" s="16" t="s">
        <v>259</v>
      </c>
      <c r="F5318" s="10" t="str">
        <f t="array" ref="F5318">IFERROR(XLOOKUP(E5318,Operadores!A:A,Operadores!B:B))</f>
        <v>PINGUA</v>
      </c>
      <c r="G5318" s="16" t="s">
        <v>39</v>
      </c>
      <c r="H5318" s="13">
        <v>20.4273</v>
      </c>
      <c r="I5318" s="18">
        <v>457.0</v>
      </c>
      <c r="J5318" s="15">
        <f t="shared" si="5"/>
        <v>9335.2761</v>
      </c>
      <c r="K5318" s="10" t="str">
        <f t="array" ref="K5318">IFERROR(XLOOKUP(G5318,'Tipo de Carga'!A:A,'Tipo de Carga'!B:B))</f>
        <v>Autoabasto</v>
      </c>
      <c r="L5318" s="10">
        <f t="shared" si="2"/>
        <v>8</v>
      </c>
      <c r="M5318" s="10">
        <f t="shared" si="3"/>
        <v>20</v>
      </c>
      <c r="N5318" s="10">
        <f t="shared" si="4"/>
        <v>2</v>
      </c>
      <c r="O5318" s="10" t="str">
        <f t="array" ref="O5318">IFERROR(XLOOKUP(G5318,'Tipo de Carga'!A:A,'Tipo de Carga'!C:C))</f>
        <v>Diesel</v>
      </c>
    </row>
    <row r="5319">
      <c r="A5319" s="16">
        <v>2015.0</v>
      </c>
      <c r="B5319" s="10" t="str">
        <f t="array" ref="B5319">IFERROR(XLOOKUP(A5319,'Asignacion Feb'!A:A,'Asignacion Feb'!C:C))</f>
        <v>MeLi asignado SD</v>
      </c>
      <c r="C5319" s="10" t="str">
        <f t="array" ref="C5319">IFERROR(XLOOKUP(A5319,'Asignacion Feb'!A:A,'Asignacion Feb'!B:B))</f>
        <v>EC-05</v>
      </c>
      <c r="D5319" s="28">
        <v>45708.0</v>
      </c>
      <c r="E5319" s="16" t="s">
        <v>174</v>
      </c>
      <c r="F5319" s="10" t="str">
        <f t="array" ref="F5319">IFERROR(XLOOKUP(E5319,Operadores!A:A,Operadores!B:B))</f>
        <v>BENOSC</v>
      </c>
      <c r="G5319" s="16" t="s">
        <v>39</v>
      </c>
      <c r="H5319" s="13">
        <v>20.4273</v>
      </c>
      <c r="I5319" s="18">
        <v>250.0</v>
      </c>
      <c r="J5319" s="15">
        <f t="shared" si="5"/>
        <v>5106.825</v>
      </c>
      <c r="K5319" s="10" t="str">
        <f t="array" ref="K5319">IFERROR(XLOOKUP(G5319,'Tipo de Carga'!A:A,'Tipo de Carga'!B:B))</f>
        <v>Autoabasto</v>
      </c>
      <c r="L5319" s="10">
        <f t="shared" si="2"/>
        <v>8</v>
      </c>
      <c r="M5319" s="10">
        <f t="shared" si="3"/>
        <v>20</v>
      </c>
      <c r="N5319" s="10">
        <f t="shared" si="4"/>
        <v>2</v>
      </c>
      <c r="O5319" s="10" t="str">
        <f t="array" ref="O5319">IFERROR(XLOOKUP(G5319,'Tipo de Carga'!A:A,'Tipo de Carga'!C:C))</f>
        <v>Diesel</v>
      </c>
    </row>
    <row r="5320">
      <c r="A5320" s="16">
        <v>1722.0</v>
      </c>
      <c r="B5320" s="10" t="str">
        <f t="array" ref="B5320">IFERROR(XLOOKUP(A5320,'Asignacion Feb'!A:A,'Asignacion Feb'!C:C))</f>
        <v>Wm Full</v>
      </c>
      <c r="C5320" s="10" t="str">
        <f t="array" ref="C5320">IFERROR(XLOOKUP(A5320,'Asignacion Feb'!A:A,'Asignacion Feb'!B:B))</f>
        <v>EC-08</v>
      </c>
      <c r="D5320" s="28">
        <v>45708.0</v>
      </c>
      <c r="E5320" s="16" t="s">
        <v>172</v>
      </c>
      <c r="F5320" s="10" t="str">
        <f t="array" ref="F5320">IFERROR(XLOOKUP(E5320,Operadores!A:A,Operadores!B:B))</f>
        <v>VILJE</v>
      </c>
      <c r="G5320" s="16" t="s">
        <v>39</v>
      </c>
      <c r="H5320" s="13">
        <v>20.4273</v>
      </c>
      <c r="I5320" s="18">
        <v>440.0</v>
      </c>
      <c r="J5320" s="15">
        <f t="shared" si="5"/>
        <v>8988.012</v>
      </c>
      <c r="K5320" s="10" t="str">
        <f t="array" ref="K5320">IFERROR(XLOOKUP(G5320,'Tipo de Carga'!A:A,'Tipo de Carga'!B:B))</f>
        <v>Autoabasto</v>
      </c>
      <c r="L5320" s="10">
        <f t="shared" si="2"/>
        <v>8</v>
      </c>
      <c r="M5320" s="10">
        <f t="shared" si="3"/>
        <v>20</v>
      </c>
      <c r="N5320" s="10">
        <f t="shared" si="4"/>
        <v>2</v>
      </c>
      <c r="O5320" s="10" t="str">
        <f t="array" ref="O5320">IFERROR(XLOOKUP(G5320,'Tipo de Carga'!A:A,'Tipo de Carga'!C:C))</f>
        <v>Diesel</v>
      </c>
    </row>
    <row r="5321">
      <c r="A5321" s="16">
        <v>1907.0</v>
      </c>
      <c r="B5321" s="10" t="str">
        <f t="array" ref="B5321">IFERROR(XLOOKUP(A5321,'Asignacion Feb'!A:A,'Asignacion Feb'!C:C))</f>
        <v>Circuitos</v>
      </c>
      <c r="C5321" s="10" t="str">
        <f t="array" ref="C5321">IFERROR(XLOOKUP(A5321,'Asignacion Feb'!A:A,'Asignacion Feb'!B:B))</f>
        <v>EC-03</v>
      </c>
      <c r="D5321" s="28">
        <v>45708.0</v>
      </c>
      <c r="E5321" s="16" t="s">
        <v>287</v>
      </c>
      <c r="F5321" s="10" t="str">
        <f t="array" ref="F5321">IFERROR(XLOOKUP(E5321,Operadores!A:A,Operadores!B:B))</f>
        <v>HUAIS</v>
      </c>
      <c r="G5321" s="16" t="s">
        <v>39</v>
      </c>
      <c r="H5321" s="13">
        <v>20.4273</v>
      </c>
      <c r="I5321" s="18">
        <v>538.0</v>
      </c>
      <c r="J5321" s="15">
        <f t="shared" si="5"/>
        <v>10989.8874</v>
      </c>
      <c r="K5321" s="10" t="str">
        <f t="array" ref="K5321">IFERROR(XLOOKUP(G5321,'Tipo de Carga'!A:A,'Tipo de Carga'!B:B))</f>
        <v>Autoabasto</v>
      </c>
      <c r="L5321" s="10">
        <f t="shared" si="2"/>
        <v>8</v>
      </c>
      <c r="M5321" s="10">
        <f t="shared" si="3"/>
        <v>20</v>
      </c>
      <c r="N5321" s="10">
        <f t="shared" si="4"/>
        <v>2</v>
      </c>
      <c r="O5321" s="10" t="str">
        <f t="array" ref="O5321">IFERROR(XLOOKUP(G5321,'Tipo de Carga'!A:A,'Tipo de Carga'!C:C))</f>
        <v>Diesel</v>
      </c>
    </row>
    <row r="5322">
      <c r="A5322" s="16">
        <v>1753.0</v>
      </c>
      <c r="B5322" s="10" t="str">
        <f t="array" ref="B5322">IFERROR(XLOOKUP(A5322,'Asignacion Feb'!A:A,'Asignacion Feb'!C:C))</f>
        <v>Wm Full</v>
      </c>
      <c r="C5322" s="10" t="str">
        <f t="array" ref="C5322">IFERROR(XLOOKUP(A5322,'Asignacion Feb'!A:A,'Asignacion Feb'!B:B))</f>
        <v>EC-08</v>
      </c>
      <c r="D5322" s="28">
        <v>45708.0</v>
      </c>
      <c r="E5322" s="16" t="s">
        <v>432</v>
      </c>
      <c r="F5322" s="10" t="str">
        <f t="array" ref="F5322">IFERROR(XLOOKUP(E5322,Operadores!A:A,Operadores!B:B))</f>
        <v>VAZISA</v>
      </c>
      <c r="G5322" s="16" t="s">
        <v>39</v>
      </c>
      <c r="H5322" s="13">
        <v>20.4273</v>
      </c>
      <c r="I5322" s="18">
        <v>382.0</v>
      </c>
      <c r="J5322" s="15">
        <f t="shared" si="5"/>
        <v>7803.2286</v>
      </c>
      <c r="K5322" s="10" t="str">
        <f t="array" ref="K5322">IFERROR(XLOOKUP(G5322,'Tipo de Carga'!A:A,'Tipo de Carga'!B:B))</f>
        <v>Autoabasto</v>
      </c>
      <c r="L5322" s="10">
        <f t="shared" si="2"/>
        <v>8</v>
      </c>
      <c r="M5322" s="10">
        <f t="shared" si="3"/>
        <v>20</v>
      </c>
      <c r="N5322" s="10">
        <f t="shared" si="4"/>
        <v>2</v>
      </c>
      <c r="O5322" s="10" t="str">
        <f t="array" ref="O5322">IFERROR(XLOOKUP(G5322,'Tipo de Carga'!A:A,'Tipo de Carga'!C:C))</f>
        <v>Diesel</v>
      </c>
    </row>
    <row r="5323">
      <c r="A5323" s="16">
        <v>1824.0</v>
      </c>
      <c r="B5323" s="10" t="str">
        <f t="array" ref="B5323">IFERROR(XLOOKUP(A5323,'Asignacion Feb'!A:A,'Asignacion Feb'!C:C))</f>
        <v>Wm Full</v>
      </c>
      <c r="C5323" s="10" t="str">
        <f t="array" ref="C5323">IFERROR(XLOOKUP(A5323,'Asignacion Feb'!A:A,'Asignacion Feb'!B:B))</f>
        <v>EC-08</v>
      </c>
      <c r="D5323" s="28">
        <v>45708.0</v>
      </c>
      <c r="E5323" s="16" t="s">
        <v>285</v>
      </c>
      <c r="F5323" s="10" t="str">
        <f t="array" ref="F5323">IFERROR(XLOOKUP(E5323,Operadores!A:A,Operadores!B:B))</f>
        <v>MENJUA01</v>
      </c>
      <c r="G5323" s="16" t="s">
        <v>39</v>
      </c>
      <c r="H5323" s="13">
        <v>20.4273</v>
      </c>
      <c r="I5323" s="18">
        <v>405.0</v>
      </c>
      <c r="J5323" s="15">
        <f t="shared" si="5"/>
        <v>8273.0565</v>
      </c>
      <c r="K5323" s="10" t="str">
        <f t="array" ref="K5323">IFERROR(XLOOKUP(G5323,'Tipo de Carga'!A:A,'Tipo de Carga'!B:B))</f>
        <v>Autoabasto</v>
      </c>
      <c r="L5323" s="10">
        <f t="shared" si="2"/>
        <v>8</v>
      </c>
      <c r="M5323" s="10">
        <f t="shared" si="3"/>
        <v>20</v>
      </c>
      <c r="N5323" s="10">
        <f t="shared" si="4"/>
        <v>2</v>
      </c>
      <c r="O5323" s="10" t="str">
        <f t="array" ref="O5323">IFERROR(XLOOKUP(G5323,'Tipo de Carga'!A:A,'Tipo de Carga'!C:C))</f>
        <v>Diesel</v>
      </c>
    </row>
    <row r="5324">
      <c r="A5324" s="16">
        <v>1991.0</v>
      </c>
      <c r="B5324" s="10" t="str">
        <f t="array" ref="B5324">IFERROR(XLOOKUP(A5324,'Asignacion Feb'!A:A,'Asignacion Feb'!C:C))</f>
        <v>MeLi Dedicado Merida</v>
      </c>
      <c r="C5324" s="10" t="str">
        <f t="array" ref="C5324">IFERROR(XLOOKUP(A5324,'Asignacion Feb'!A:A,'Asignacion Feb'!B:B))</f>
        <v>EC-05</v>
      </c>
      <c r="D5324" s="28">
        <v>45708.0</v>
      </c>
      <c r="E5324" s="16" t="s">
        <v>165</v>
      </c>
      <c r="F5324" s="10" t="str">
        <f t="array" ref="F5324">IFERROR(XLOOKUP(E5324,Operadores!A:A,Operadores!B:B))</f>
        <v>RUEREN</v>
      </c>
      <c r="G5324" s="16" t="s">
        <v>39</v>
      </c>
      <c r="H5324" s="13">
        <v>20.4273</v>
      </c>
      <c r="I5324" s="18">
        <v>416.0</v>
      </c>
      <c r="J5324" s="15">
        <f t="shared" si="5"/>
        <v>8497.7568</v>
      </c>
      <c r="K5324" s="10" t="str">
        <f t="array" ref="K5324">IFERROR(XLOOKUP(G5324,'Tipo de Carga'!A:A,'Tipo de Carga'!B:B))</f>
        <v>Autoabasto</v>
      </c>
      <c r="L5324" s="10">
        <f t="shared" si="2"/>
        <v>8</v>
      </c>
      <c r="M5324" s="10">
        <f t="shared" si="3"/>
        <v>20</v>
      </c>
      <c r="N5324" s="10">
        <f t="shared" si="4"/>
        <v>2</v>
      </c>
      <c r="O5324" s="10" t="str">
        <f t="array" ref="O5324">IFERROR(XLOOKUP(G5324,'Tipo de Carga'!A:A,'Tipo de Carga'!C:C))</f>
        <v>Diesel</v>
      </c>
    </row>
    <row r="5325">
      <c r="A5325" s="16">
        <v>1729.0</v>
      </c>
      <c r="B5325" s="10" t="str">
        <f t="array" ref="B5325">IFERROR(XLOOKUP(A5325,'Asignacion Feb'!A:A,'Asignacion Feb'!C:C))</f>
        <v>Wm Full</v>
      </c>
      <c r="C5325" s="10" t="str">
        <f t="array" ref="C5325">IFERROR(XLOOKUP(A5325,'Asignacion Feb'!A:A,'Asignacion Feb'!B:B))</f>
        <v>EC-08</v>
      </c>
      <c r="D5325" s="28">
        <v>45708.0</v>
      </c>
      <c r="E5325" s="16" t="s">
        <v>220</v>
      </c>
      <c r="F5325" s="10" t="str">
        <f t="array" ref="F5325">IFERROR(XLOOKUP(E5325,Operadores!A:A,Operadores!B:B))</f>
        <v>CAMJU01</v>
      </c>
      <c r="G5325" s="16" t="s">
        <v>39</v>
      </c>
      <c r="H5325" s="13">
        <v>20.4273</v>
      </c>
      <c r="I5325" s="18">
        <v>424.0</v>
      </c>
      <c r="J5325" s="15">
        <f t="shared" si="5"/>
        <v>8661.1752</v>
      </c>
      <c r="K5325" s="10" t="str">
        <f t="array" ref="K5325">IFERROR(XLOOKUP(G5325,'Tipo de Carga'!A:A,'Tipo de Carga'!B:B))</f>
        <v>Autoabasto</v>
      </c>
      <c r="L5325" s="10">
        <f t="shared" si="2"/>
        <v>8</v>
      </c>
      <c r="M5325" s="10">
        <f t="shared" si="3"/>
        <v>20</v>
      </c>
      <c r="N5325" s="10">
        <f t="shared" si="4"/>
        <v>2</v>
      </c>
      <c r="O5325" s="10" t="str">
        <f t="array" ref="O5325">IFERROR(XLOOKUP(G5325,'Tipo de Carga'!A:A,'Tipo de Carga'!C:C))</f>
        <v>Diesel</v>
      </c>
    </row>
    <row r="5326">
      <c r="A5326" s="16">
        <v>1826.0</v>
      </c>
      <c r="B5326" s="10" t="str">
        <f t="array" ref="B5326">IFERROR(XLOOKUP(A5326,'Asignacion Feb'!A:A,'Asignacion Feb'!C:C))</f>
        <v>Wm Full</v>
      </c>
      <c r="C5326" s="10" t="str">
        <f t="array" ref="C5326">IFERROR(XLOOKUP(A5326,'Asignacion Feb'!A:A,'Asignacion Feb'!B:B))</f>
        <v>EC-08</v>
      </c>
      <c r="D5326" s="28">
        <v>45708.0</v>
      </c>
      <c r="E5326" s="16" t="s">
        <v>361</v>
      </c>
      <c r="F5326" s="10" t="str">
        <f t="array" ref="F5326">IFERROR(XLOOKUP(E5326,Operadores!A:A,Operadores!B:B))</f>
        <v>MORFRE01</v>
      </c>
      <c r="G5326" s="16" t="s">
        <v>39</v>
      </c>
      <c r="H5326" s="13">
        <v>20.4273</v>
      </c>
      <c r="I5326" s="18">
        <v>384.0</v>
      </c>
      <c r="J5326" s="15">
        <f t="shared" si="5"/>
        <v>7844.0832</v>
      </c>
      <c r="K5326" s="10" t="str">
        <f t="array" ref="K5326">IFERROR(XLOOKUP(G5326,'Tipo de Carga'!A:A,'Tipo de Carga'!B:B))</f>
        <v>Autoabasto</v>
      </c>
      <c r="L5326" s="10">
        <f t="shared" si="2"/>
        <v>8</v>
      </c>
      <c r="M5326" s="10">
        <f t="shared" si="3"/>
        <v>20</v>
      </c>
      <c r="N5326" s="10">
        <f t="shared" si="4"/>
        <v>2</v>
      </c>
      <c r="O5326" s="10" t="str">
        <f t="array" ref="O5326">IFERROR(XLOOKUP(G5326,'Tipo de Carga'!A:A,'Tipo de Carga'!C:C))</f>
        <v>Diesel</v>
      </c>
    </row>
    <row r="5327">
      <c r="A5327" s="16">
        <v>1900.0</v>
      </c>
      <c r="B5327" s="10" t="str">
        <f t="array" ref="B5327">IFERROR(XLOOKUP(A5327,'Asignacion Feb'!A:A,'Asignacion Feb'!C:C))</f>
        <v>Full Liver</v>
      </c>
      <c r="C5327" s="10" t="str">
        <f t="array" ref="C5327">IFERROR(XLOOKUP(A5327,'Asignacion Feb'!A:A,'Asignacion Feb'!B:B))</f>
        <v>EC-01</v>
      </c>
      <c r="D5327" s="28">
        <v>45708.0</v>
      </c>
      <c r="E5327" s="16" t="s">
        <v>26</v>
      </c>
      <c r="F5327" s="10" t="str">
        <f t="array" ref="F5327">IFERROR(XLOOKUP(E5327,Operadores!A:A,Operadores!B:B))</f>
        <v>DEJJOS</v>
      </c>
      <c r="G5327" s="16" t="s">
        <v>39</v>
      </c>
      <c r="H5327" s="13">
        <v>20.4273</v>
      </c>
      <c r="I5327" s="18">
        <v>738.0</v>
      </c>
      <c r="J5327" s="15">
        <f t="shared" si="5"/>
        <v>15075.3474</v>
      </c>
      <c r="K5327" s="10" t="str">
        <f t="array" ref="K5327">IFERROR(XLOOKUP(G5327,'Tipo de Carga'!A:A,'Tipo de Carga'!B:B))</f>
        <v>Autoabasto</v>
      </c>
      <c r="L5327" s="10">
        <f t="shared" si="2"/>
        <v>8</v>
      </c>
      <c r="M5327" s="10">
        <f t="shared" si="3"/>
        <v>20</v>
      </c>
      <c r="N5327" s="10">
        <f t="shared" si="4"/>
        <v>2</v>
      </c>
      <c r="O5327" s="10" t="str">
        <f t="array" ref="O5327">IFERROR(XLOOKUP(G5327,'Tipo de Carga'!A:A,'Tipo de Carga'!C:C))</f>
        <v>Diesel</v>
      </c>
    </row>
    <row r="5328">
      <c r="A5328" s="16">
        <v>2028.0</v>
      </c>
      <c r="B5328" s="10" t="str">
        <f t="array" ref="B5328">IFERROR(XLOOKUP(A5328,'Asignacion Feb'!A:A,'Asignacion Feb'!C:C))</f>
        <v>MeLi Dedicado Merida</v>
      </c>
      <c r="C5328" s="10" t="str">
        <f t="array" ref="C5328">IFERROR(XLOOKUP(A5328,'Asignacion Feb'!A:A,'Asignacion Feb'!B:B))</f>
        <v>EC-05</v>
      </c>
      <c r="D5328" s="28">
        <v>45708.0</v>
      </c>
      <c r="E5328" s="16" t="s">
        <v>407</v>
      </c>
      <c r="F5328" s="10" t="str">
        <f t="array" ref="F5328">IFERROR(XLOOKUP(E5328,Operadores!A:A,Operadores!B:B))</f>
        <v>CERDAV</v>
      </c>
      <c r="G5328" s="16" t="s">
        <v>39</v>
      </c>
      <c r="H5328" s="13">
        <v>20.4273</v>
      </c>
      <c r="I5328" s="18">
        <v>320.0</v>
      </c>
      <c r="J5328" s="15">
        <f t="shared" si="5"/>
        <v>6536.736</v>
      </c>
      <c r="K5328" s="10" t="str">
        <f t="array" ref="K5328">IFERROR(XLOOKUP(G5328,'Tipo de Carga'!A:A,'Tipo de Carga'!B:B))</f>
        <v>Autoabasto</v>
      </c>
      <c r="L5328" s="10">
        <f t="shared" si="2"/>
        <v>8</v>
      </c>
      <c r="M5328" s="10">
        <f t="shared" si="3"/>
        <v>20</v>
      </c>
      <c r="N5328" s="10">
        <f t="shared" si="4"/>
        <v>2</v>
      </c>
      <c r="O5328" s="10" t="str">
        <f t="array" ref="O5328">IFERROR(XLOOKUP(G5328,'Tipo de Carga'!A:A,'Tipo de Carga'!C:C))</f>
        <v>Diesel</v>
      </c>
    </row>
    <row r="5329">
      <c r="A5329" s="16">
        <v>2026.0</v>
      </c>
      <c r="B5329" s="10" t="str">
        <f t="array" ref="B5329">IFERROR(XLOOKUP(A5329,'Asignacion Feb'!A:A,'Asignacion Feb'!C:C))</f>
        <v>MeLi Dedicado Merida</v>
      </c>
      <c r="C5329" s="10" t="str">
        <f t="array" ref="C5329">IFERROR(XLOOKUP(A5329,'Asignacion Feb'!A:A,'Asignacion Feb'!B:B))</f>
        <v>EC-05</v>
      </c>
      <c r="D5329" s="28">
        <v>45708.0</v>
      </c>
      <c r="E5329" s="16" t="s">
        <v>224</v>
      </c>
      <c r="F5329" s="10" t="str">
        <f t="array" ref="F5329">IFERROR(XLOOKUP(E5329,Operadores!A:A,Operadores!B:B))</f>
        <v>CRUTOM</v>
      </c>
      <c r="G5329" s="16" t="s">
        <v>39</v>
      </c>
      <c r="H5329" s="13">
        <v>20.4273</v>
      </c>
      <c r="I5329" s="18">
        <v>330.0</v>
      </c>
      <c r="J5329" s="15">
        <f t="shared" si="5"/>
        <v>6741.009</v>
      </c>
      <c r="K5329" s="10" t="str">
        <f t="array" ref="K5329">IFERROR(XLOOKUP(G5329,'Tipo de Carga'!A:A,'Tipo de Carga'!B:B))</f>
        <v>Autoabasto</v>
      </c>
      <c r="L5329" s="10">
        <f t="shared" si="2"/>
        <v>8</v>
      </c>
      <c r="M5329" s="10">
        <f t="shared" si="3"/>
        <v>20</v>
      </c>
      <c r="N5329" s="10">
        <f t="shared" si="4"/>
        <v>2</v>
      </c>
      <c r="O5329" s="10" t="str">
        <f t="array" ref="O5329">IFERROR(XLOOKUP(G5329,'Tipo de Carga'!A:A,'Tipo de Carga'!C:C))</f>
        <v>Diesel</v>
      </c>
    </row>
    <row r="5330">
      <c r="A5330" s="16">
        <v>2009.0</v>
      </c>
      <c r="B5330" s="10" t="str">
        <f t="array" ref="B5330">IFERROR(XLOOKUP(A5330,'Asignacion Feb'!A:A,'Asignacion Feb'!C:C))</f>
        <v>MeLi Dedicado Merida</v>
      </c>
      <c r="C5330" s="10" t="str">
        <f t="array" ref="C5330">IFERROR(XLOOKUP(A5330,'Asignacion Feb'!A:A,'Asignacion Feb'!B:B))</f>
        <v>EC-05</v>
      </c>
      <c r="D5330" s="28">
        <v>45708.0</v>
      </c>
      <c r="E5330" s="16" t="s">
        <v>166</v>
      </c>
      <c r="F5330" s="10" t="str">
        <f t="array" ref="F5330">IFERROR(XLOOKUP(E5330,Operadores!A:A,Operadores!B:B))</f>
        <v>GONCAR01</v>
      </c>
      <c r="G5330" s="16" t="s">
        <v>39</v>
      </c>
      <c r="H5330" s="13">
        <v>20.4273</v>
      </c>
      <c r="I5330" s="18">
        <v>222.0</v>
      </c>
      <c r="J5330" s="15">
        <f t="shared" si="5"/>
        <v>4534.8606</v>
      </c>
      <c r="K5330" s="10" t="str">
        <f t="array" ref="K5330">IFERROR(XLOOKUP(G5330,'Tipo de Carga'!A:A,'Tipo de Carga'!B:B))</f>
        <v>Autoabasto</v>
      </c>
      <c r="L5330" s="10">
        <f t="shared" si="2"/>
        <v>8</v>
      </c>
      <c r="M5330" s="10">
        <f t="shared" si="3"/>
        <v>20</v>
      </c>
      <c r="N5330" s="10">
        <f t="shared" si="4"/>
        <v>2</v>
      </c>
      <c r="O5330" s="10" t="str">
        <f t="array" ref="O5330">IFERROR(XLOOKUP(G5330,'Tipo de Carga'!A:A,'Tipo de Carga'!C:C))</f>
        <v>Diesel</v>
      </c>
    </row>
    <row r="5331">
      <c r="A5331" s="16">
        <v>2029.0</v>
      </c>
      <c r="B5331" s="10" t="str">
        <f t="array" ref="B5331">IFERROR(XLOOKUP(A5331,'Asignacion Feb'!A:A,'Asignacion Feb'!C:C))</f>
        <v>MeLi Dedicado Merida</v>
      </c>
      <c r="C5331" s="10" t="str">
        <f t="array" ref="C5331">IFERROR(XLOOKUP(A5331,'Asignacion Feb'!A:A,'Asignacion Feb'!B:B))</f>
        <v>EC-05</v>
      </c>
      <c r="D5331" s="28">
        <v>45708.0</v>
      </c>
      <c r="E5331" s="16" t="s">
        <v>40</v>
      </c>
      <c r="F5331" s="10" t="str">
        <f t="array" ref="F5331">IFERROR(XLOOKUP(E5331,Operadores!A:A,Operadores!B:B))</f>
        <v>LUNADO</v>
      </c>
      <c r="G5331" s="16" t="s">
        <v>39</v>
      </c>
      <c r="H5331" s="13">
        <v>20.4273</v>
      </c>
      <c r="I5331" s="18">
        <v>363.0</v>
      </c>
      <c r="J5331" s="15">
        <f t="shared" si="5"/>
        <v>7415.1099</v>
      </c>
      <c r="K5331" s="10" t="str">
        <f t="array" ref="K5331">IFERROR(XLOOKUP(G5331,'Tipo de Carga'!A:A,'Tipo de Carga'!B:B))</f>
        <v>Autoabasto</v>
      </c>
      <c r="L5331" s="10">
        <f t="shared" si="2"/>
        <v>8</v>
      </c>
      <c r="M5331" s="10">
        <f t="shared" si="3"/>
        <v>20</v>
      </c>
      <c r="N5331" s="10">
        <f t="shared" si="4"/>
        <v>2</v>
      </c>
      <c r="O5331" s="10" t="str">
        <f t="array" ref="O5331">IFERROR(XLOOKUP(G5331,'Tipo de Carga'!A:A,'Tipo de Carga'!C:C))</f>
        <v>Diesel</v>
      </c>
    </row>
    <row r="5332">
      <c r="A5332" s="16">
        <v>2005.0</v>
      </c>
      <c r="B5332" s="10" t="str">
        <f t="array" ref="B5332">IFERROR(XLOOKUP(A5332,'Asignacion Feb'!A:A,'Asignacion Feb'!C:C))</f>
        <v>MeLi Dedicado Merida</v>
      </c>
      <c r="C5332" s="10" t="str">
        <f t="array" ref="C5332">IFERROR(XLOOKUP(A5332,'Asignacion Feb'!A:A,'Asignacion Feb'!B:B))</f>
        <v>EC-05</v>
      </c>
      <c r="D5332" s="28">
        <v>45708.0</v>
      </c>
      <c r="E5332" s="16" t="s">
        <v>450</v>
      </c>
      <c r="F5332" s="10" t="str">
        <f t="array" ref="F5332">IFERROR(XLOOKUP(E5332,Operadores!A:A,Operadores!B:B))</f>
        <v>FLOVAL</v>
      </c>
      <c r="G5332" s="16" t="s">
        <v>39</v>
      </c>
      <c r="H5332" s="13">
        <v>20.4273</v>
      </c>
      <c r="I5332" s="18">
        <v>370.0</v>
      </c>
      <c r="J5332" s="15">
        <f t="shared" si="5"/>
        <v>7558.101</v>
      </c>
      <c r="K5332" s="10" t="str">
        <f t="array" ref="K5332">IFERROR(XLOOKUP(G5332,'Tipo de Carga'!A:A,'Tipo de Carga'!B:B))</f>
        <v>Autoabasto</v>
      </c>
      <c r="L5332" s="10">
        <f t="shared" si="2"/>
        <v>8</v>
      </c>
      <c r="M5332" s="10">
        <f t="shared" si="3"/>
        <v>20</v>
      </c>
      <c r="N5332" s="10">
        <f t="shared" si="4"/>
        <v>2</v>
      </c>
      <c r="O5332" s="10" t="str">
        <f t="array" ref="O5332">IFERROR(XLOOKUP(G5332,'Tipo de Carga'!A:A,'Tipo de Carga'!C:C))</f>
        <v>Diesel</v>
      </c>
    </row>
    <row r="5333">
      <c r="A5333" s="16">
        <v>1806.0</v>
      </c>
      <c r="B5333" s="10" t="str">
        <f t="array" ref="B5333">IFERROR(XLOOKUP(A5333,'Asignacion Feb'!A:A,'Asignacion Feb'!C:C))</f>
        <v>Sayer Full</v>
      </c>
      <c r="C5333" s="10" t="str">
        <f t="array" ref="C5333">IFERROR(XLOOKUP(A5333,'Asignacion Feb'!A:A,'Asignacion Feb'!B:B))</f>
        <v>EC-04</v>
      </c>
      <c r="D5333" s="28">
        <v>45708.0</v>
      </c>
      <c r="E5333" s="19" t="s">
        <v>257</v>
      </c>
      <c r="F5333" s="10" t="str">
        <f t="array" ref="F5333">IFERROR(XLOOKUP(E5333,Operadores!A:A,Operadores!B:B))</f>
        <v>DIAOMA</v>
      </c>
      <c r="G5333" s="16" t="s">
        <v>103</v>
      </c>
      <c r="H5333" s="13">
        <v>25.99</v>
      </c>
      <c r="I5333" s="18">
        <v>440.0</v>
      </c>
      <c r="J5333" s="15">
        <f t="shared" si="5"/>
        <v>11435.6</v>
      </c>
      <c r="K5333" s="10" t="str">
        <f t="array" ref="K5333">IFERROR(XLOOKUP(G5333,'Tipo de Carga'!A:A,'Tipo de Carga'!B:B))</f>
        <v>Ticket</v>
      </c>
      <c r="L5333" s="10">
        <f t="shared" si="2"/>
        <v>8</v>
      </c>
      <c r="M5333" s="10">
        <f t="shared" si="3"/>
        <v>20</v>
      </c>
      <c r="N5333" s="10">
        <f t="shared" si="4"/>
        <v>2</v>
      </c>
      <c r="O5333" s="10" t="str">
        <f t="array" ref="O5333">IFERROR(XLOOKUP(G5333,'Tipo de Carga'!A:A,'Tipo de Carga'!C:C))</f>
        <v>Diesel</v>
      </c>
    </row>
    <row r="5334">
      <c r="A5334" s="16">
        <v>1806.0</v>
      </c>
      <c r="B5334" s="10" t="str">
        <f t="array" ref="B5334">IFERROR(XLOOKUP(A5334,'Asignacion Feb'!A:A,'Asignacion Feb'!C:C))</f>
        <v>Sayer Full</v>
      </c>
      <c r="C5334" s="10" t="str">
        <f t="array" ref="C5334">IFERROR(XLOOKUP(A5334,'Asignacion Feb'!A:A,'Asignacion Feb'!B:B))</f>
        <v>EC-04</v>
      </c>
      <c r="D5334" s="28">
        <v>45708.0</v>
      </c>
      <c r="E5334" s="19" t="s">
        <v>257</v>
      </c>
      <c r="F5334" s="10" t="str">
        <f t="array" ref="F5334">IFERROR(XLOOKUP(E5334,Operadores!A:A,Operadores!B:B))</f>
        <v>DIAOMA</v>
      </c>
      <c r="G5334" s="16" t="s">
        <v>103</v>
      </c>
      <c r="H5334" s="13">
        <v>25.99</v>
      </c>
      <c r="I5334" s="18">
        <v>440.0</v>
      </c>
      <c r="J5334" s="15">
        <f t="shared" si="5"/>
        <v>11435.6</v>
      </c>
      <c r="K5334" s="10" t="str">
        <f t="array" ref="K5334">IFERROR(XLOOKUP(G5334,'Tipo de Carga'!A:A,'Tipo de Carga'!B:B))</f>
        <v>Ticket</v>
      </c>
      <c r="L5334" s="10">
        <f t="shared" si="2"/>
        <v>8</v>
      </c>
      <c r="M5334" s="10">
        <f t="shared" si="3"/>
        <v>20</v>
      </c>
      <c r="N5334" s="10">
        <f t="shared" si="4"/>
        <v>2</v>
      </c>
      <c r="O5334" s="10" t="str">
        <f t="array" ref="O5334">IFERROR(XLOOKUP(G5334,'Tipo de Carga'!A:A,'Tipo de Carga'!C:C))</f>
        <v>Diesel</v>
      </c>
    </row>
    <row r="5335">
      <c r="A5335" s="16">
        <v>1959.0</v>
      </c>
      <c r="B5335" s="10" t="str">
        <f t="array" ref="B5335">IFERROR(XLOOKUP(A5335,'Asignacion Feb'!A:A,'Asignacion Feb'!C:C))</f>
        <v>Full Liver</v>
      </c>
      <c r="C5335" s="10" t="str">
        <f t="array" ref="C5335">IFERROR(XLOOKUP(A5335,'Asignacion Feb'!A:A,'Asignacion Feb'!B:B))</f>
        <v>EC-01</v>
      </c>
      <c r="D5335" s="28">
        <v>45708.0</v>
      </c>
      <c r="E5335" s="19" t="s">
        <v>99</v>
      </c>
      <c r="F5335" s="10" t="str">
        <f t="array" ref="F5335">IFERROR(XLOOKUP(E5335,Operadores!A:A,Operadores!B:B))</f>
        <v>JARDAN</v>
      </c>
      <c r="G5335" s="16" t="s">
        <v>103</v>
      </c>
      <c r="H5335" s="13">
        <v>25.99</v>
      </c>
      <c r="I5335" s="18">
        <v>139.0</v>
      </c>
      <c r="J5335" s="15">
        <f t="shared" si="5"/>
        <v>3612.61</v>
      </c>
      <c r="K5335" s="10" t="str">
        <f t="array" ref="K5335">IFERROR(XLOOKUP(G5335,'Tipo de Carga'!A:A,'Tipo de Carga'!B:B))</f>
        <v>Ticket</v>
      </c>
      <c r="L5335" s="10">
        <f t="shared" si="2"/>
        <v>8</v>
      </c>
      <c r="M5335" s="10">
        <f t="shared" si="3"/>
        <v>20</v>
      </c>
      <c r="N5335" s="10">
        <f t="shared" si="4"/>
        <v>2</v>
      </c>
      <c r="O5335" s="10" t="str">
        <f t="array" ref="O5335">IFERROR(XLOOKUP(G5335,'Tipo de Carga'!A:A,'Tipo de Carga'!C:C))</f>
        <v>Diesel</v>
      </c>
    </row>
    <row r="5336">
      <c r="A5336" s="16">
        <v>2030.0</v>
      </c>
      <c r="B5336" s="10" t="str">
        <f t="array" ref="B5336">IFERROR(XLOOKUP(A5336,'Asignacion Feb'!A:A,'Asignacion Feb'!C:C))</f>
        <v>MeLi Dedicado TD</v>
      </c>
      <c r="C5336" s="10" t="str">
        <f t="array" ref="C5336">IFERROR(XLOOKUP(A5336,'Asignacion Feb'!A:A,'Asignacion Feb'!B:B))</f>
        <v>EC-05</v>
      </c>
      <c r="D5336" s="28">
        <v>45708.0</v>
      </c>
      <c r="E5336" s="19" t="s">
        <v>337</v>
      </c>
      <c r="F5336" s="10" t="str">
        <f t="array" ref="F5336">IFERROR(XLOOKUP(E5336,Operadores!A:A,Operadores!B:B))</f>
        <v>MENBER</v>
      </c>
      <c r="G5336" s="16" t="s">
        <v>103</v>
      </c>
      <c r="H5336" s="13">
        <v>26.89</v>
      </c>
      <c r="I5336" s="18">
        <v>446.0</v>
      </c>
      <c r="J5336" s="15">
        <f t="shared" si="5"/>
        <v>11992.94</v>
      </c>
      <c r="K5336" s="10" t="str">
        <f t="array" ref="K5336">IFERROR(XLOOKUP(G5336,'Tipo de Carga'!A:A,'Tipo de Carga'!B:B))</f>
        <v>Ticket</v>
      </c>
      <c r="L5336" s="10">
        <f t="shared" si="2"/>
        <v>8</v>
      </c>
      <c r="M5336" s="10">
        <f t="shared" si="3"/>
        <v>20</v>
      </c>
      <c r="N5336" s="10">
        <f t="shared" si="4"/>
        <v>2</v>
      </c>
      <c r="O5336" s="10" t="str">
        <f t="array" ref="O5336">IFERROR(XLOOKUP(G5336,'Tipo de Carga'!A:A,'Tipo de Carga'!C:C))</f>
        <v>Diesel</v>
      </c>
    </row>
    <row r="5337">
      <c r="A5337" s="16">
        <v>1942.0</v>
      </c>
      <c r="B5337" s="10" t="str">
        <f t="array" ref="B5337">IFERROR(XLOOKUP(A5337,'Asignacion Feb'!A:A,'Asignacion Feb'!C:C))</f>
        <v>Available EC-01</v>
      </c>
      <c r="C5337" s="10" t="str">
        <f t="array" ref="C5337">IFERROR(XLOOKUP(A5337,'Asignacion Feb'!A:A,'Asignacion Feb'!B:B))</f>
        <v>EC-01</v>
      </c>
      <c r="D5337" s="28">
        <v>45708.0</v>
      </c>
      <c r="E5337" s="16" t="s">
        <v>311</v>
      </c>
      <c r="F5337" s="10" t="str">
        <f t="array" ref="F5337">IFERROR(XLOOKUP(E5337,Operadores!A:A,Operadores!B:B))</f>
        <v>ESGJOS</v>
      </c>
      <c r="G5337" s="16" t="s">
        <v>103</v>
      </c>
      <c r="H5337" s="13">
        <v>27.46</v>
      </c>
      <c r="I5337" s="18">
        <v>382.0</v>
      </c>
      <c r="J5337" s="15">
        <f t="shared" si="5"/>
        <v>10489.72</v>
      </c>
      <c r="K5337" s="10" t="str">
        <f t="array" ref="K5337">IFERROR(XLOOKUP(G5337,'Tipo de Carga'!A:A,'Tipo de Carga'!B:B))</f>
        <v>Ticket</v>
      </c>
      <c r="L5337" s="10">
        <f t="shared" si="2"/>
        <v>8</v>
      </c>
      <c r="M5337" s="10">
        <f t="shared" si="3"/>
        <v>20</v>
      </c>
      <c r="N5337" s="10">
        <f t="shared" si="4"/>
        <v>2</v>
      </c>
      <c r="O5337" s="10" t="str">
        <f t="array" ref="O5337">IFERROR(XLOOKUP(G5337,'Tipo de Carga'!A:A,'Tipo de Carga'!C:C))</f>
        <v>Diesel</v>
      </c>
    </row>
    <row r="5338">
      <c r="A5338" s="16">
        <v>1856.0</v>
      </c>
      <c r="B5338" s="10" t="str">
        <f t="array" ref="B5338">IFERROR(XLOOKUP(A5338,'Asignacion Feb'!A:A,'Asignacion Feb'!C:C))</f>
        <v>Pipas</v>
      </c>
      <c r="C5338" s="10" t="str">
        <f t="array" ref="C5338">IFERROR(XLOOKUP(A5338,'Asignacion Feb'!A:A,'Asignacion Feb'!B:B))</f>
        <v>EC-02</v>
      </c>
      <c r="D5338" s="28">
        <v>45708.0</v>
      </c>
      <c r="E5338" s="16" t="s">
        <v>291</v>
      </c>
      <c r="F5338" s="10" t="str">
        <f t="array" ref="F5338">IFERROR(XLOOKUP(E5338,Operadores!A:A,Operadores!B:B))</f>
        <v>PACJOS</v>
      </c>
      <c r="G5338" s="16" t="s">
        <v>103</v>
      </c>
      <c r="H5338" s="13">
        <v>25.99</v>
      </c>
      <c r="I5338" s="18">
        <v>125.0</v>
      </c>
      <c r="J5338" s="15">
        <f t="shared" si="5"/>
        <v>3248.75</v>
      </c>
      <c r="K5338" s="10" t="str">
        <f t="array" ref="K5338">IFERROR(XLOOKUP(G5338,'Tipo de Carga'!A:A,'Tipo de Carga'!B:B))</f>
        <v>Ticket</v>
      </c>
      <c r="L5338" s="10">
        <f t="shared" si="2"/>
        <v>8</v>
      </c>
      <c r="M5338" s="10">
        <f t="shared" si="3"/>
        <v>20</v>
      </c>
      <c r="N5338" s="10">
        <f t="shared" si="4"/>
        <v>2</v>
      </c>
      <c r="O5338" s="10" t="str">
        <f t="array" ref="O5338">IFERROR(XLOOKUP(G5338,'Tipo de Carga'!A:A,'Tipo de Carga'!C:C))</f>
        <v>Diesel</v>
      </c>
    </row>
    <row r="5339">
      <c r="A5339" s="16">
        <v>1738.0</v>
      </c>
      <c r="B5339" s="10" t="str">
        <f t="array" ref="B5339">IFERROR(XLOOKUP(A5339,'Asignacion Feb'!A:A,'Asignacion Feb'!C:C))</f>
        <v>Wm Full</v>
      </c>
      <c r="C5339" s="10" t="str">
        <f t="array" ref="C5339">IFERROR(XLOOKUP(A5339,'Asignacion Feb'!A:A,'Asignacion Feb'!B:B))</f>
        <v>EC-08</v>
      </c>
      <c r="D5339" s="28">
        <v>45708.0</v>
      </c>
      <c r="E5339" s="19" t="s">
        <v>223</v>
      </c>
      <c r="F5339" s="10" t="str">
        <f t="array" ref="F5339">IFERROR(XLOOKUP(E5339,Operadores!A:A,Operadores!B:B))</f>
        <v>PEROMA</v>
      </c>
      <c r="G5339" s="16" t="s">
        <v>103</v>
      </c>
      <c r="H5339" s="13">
        <v>27.34</v>
      </c>
      <c r="I5339" s="18">
        <v>365.0</v>
      </c>
      <c r="J5339" s="15">
        <f t="shared" si="5"/>
        <v>9979.1</v>
      </c>
      <c r="K5339" s="10" t="str">
        <f t="array" ref="K5339">IFERROR(XLOOKUP(G5339,'Tipo de Carga'!A:A,'Tipo de Carga'!B:B))</f>
        <v>Ticket</v>
      </c>
      <c r="L5339" s="10">
        <f t="shared" si="2"/>
        <v>8</v>
      </c>
      <c r="M5339" s="10">
        <f t="shared" si="3"/>
        <v>20</v>
      </c>
      <c r="N5339" s="10">
        <f t="shared" si="4"/>
        <v>2</v>
      </c>
      <c r="O5339" s="10" t="str">
        <f t="array" ref="O5339">IFERROR(XLOOKUP(G5339,'Tipo de Carga'!A:A,'Tipo de Carga'!C:C))</f>
        <v>Diesel</v>
      </c>
    </row>
    <row r="5340">
      <c r="A5340" s="16">
        <v>1848.0</v>
      </c>
      <c r="B5340" s="10" t="str">
        <f t="array" ref="B5340">IFERROR(XLOOKUP(A5340,'Asignacion Feb'!A:A,'Asignacion Feb'!C:C))</f>
        <v>Sayer Sencillo</v>
      </c>
      <c r="C5340" s="10" t="str">
        <f t="array" ref="C5340">IFERROR(XLOOKUP(A5340,'Asignacion Feb'!A:A,'Asignacion Feb'!B:B))</f>
        <v>EC-04</v>
      </c>
      <c r="D5340" s="28">
        <v>45708.0</v>
      </c>
      <c r="E5340" s="19" t="s">
        <v>316</v>
      </c>
      <c r="F5340" s="10" t="str">
        <f t="array" ref="F5340">IFERROR(XLOOKUP(E5340,Operadores!A:A,Operadores!B:B))</f>
        <v>ROSMA</v>
      </c>
      <c r="G5340" s="16" t="s">
        <v>103</v>
      </c>
      <c r="H5340" s="13">
        <v>26.54</v>
      </c>
      <c r="I5340" s="18">
        <v>371.0</v>
      </c>
      <c r="J5340" s="15">
        <f t="shared" si="5"/>
        <v>9846.34</v>
      </c>
      <c r="K5340" s="10" t="str">
        <f t="array" ref="K5340">IFERROR(XLOOKUP(G5340,'Tipo de Carga'!A:A,'Tipo de Carga'!B:B))</f>
        <v>Ticket</v>
      </c>
      <c r="L5340" s="10">
        <f t="shared" si="2"/>
        <v>8</v>
      </c>
      <c r="M5340" s="10">
        <f t="shared" si="3"/>
        <v>20</v>
      </c>
      <c r="N5340" s="10">
        <f t="shared" si="4"/>
        <v>2</v>
      </c>
      <c r="O5340" s="10" t="str">
        <f t="array" ref="O5340">IFERROR(XLOOKUP(G5340,'Tipo de Carga'!A:A,'Tipo de Carga'!C:C))</f>
        <v>Diesel</v>
      </c>
    </row>
    <row r="5341">
      <c r="A5341" s="16">
        <v>1856.0</v>
      </c>
      <c r="B5341" s="10" t="str">
        <f t="array" ref="B5341">IFERROR(XLOOKUP(A5341,'Asignacion Feb'!A:A,'Asignacion Feb'!C:C))</f>
        <v>Pipas</v>
      </c>
      <c r="C5341" s="10" t="str">
        <f t="array" ref="C5341">IFERROR(XLOOKUP(A5341,'Asignacion Feb'!A:A,'Asignacion Feb'!B:B))</f>
        <v>EC-02</v>
      </c>
      <c r="D5341" s="28">
        <v>45708.0</v>
      </c>
      <c r="E5341" s="16" t="s">
        <v>291</v>
      </c>
      <c r="F5341" s="10" t="str">
        <f t="array" ref="F5341">IFERROR(XLOOKUP(E5341,Operadores!A:A,Operadores!B:B))</f>
        <v>PACJOS</v>
      </c>
      <c r="G5341" s="16" t="s">
        <v>103</v>
      </c>
      <c r="H5341" s="13">
        <v>25.69</v>
      </c>
      <c r="I5341" s="18">
        <v>250.0</v>
      </c>
      <c r="J5341" s="15">
        <f t="shared" si="5"/>
        <v>6422.5</v>
      </c>
      <c r="K5341" s="10" t="str">
        <f t="array" ref="K5341">IFERROR(XLOOKUP(G5341,'Tipo de Carga'!A:A,'Tipo de Carga'!B:B))</f>
        <v>Ticket</v>
      </c>
      <c r="L5341" s="10">
        <f t="shared" si="2"/>
        <v>8</v>
      </c>
      <c r="M5341" s="10">
        <f t="shared" si="3"/>
        <v>20</v>
      </c>
      <c r="N5341" s="10">
        <f t="shared" si="4"/>
        <v>2</v>
      </c>
      <c r="O5341" s="10" t="str">
        <f t="array" ref="O5341">IFERROR(XLOOKUP(G5341,'Tipo de Carga'!A:A,'Tipo de Carga'!C:C))</f>
        <v>Diesel</v>
      </c>
    </row>
    <row r="5342">
      <c r="A5342" s="16">
        <v>1762.0</v>
      </c>
      <c r="B5342" s="10" t="str">
        <f t="array" ref="B5342">IFERROR(XLOOKUP(A5342,'Asignacion Feb'!A:A,'Asignacion Feb'!C:C))</f>
        <v>Hisense</v>
      </c>
      <c r="C5342" s="10" t="str">
        <f t="array" ref="C5342">IFERROR(XLOOKUP(A5342,'Asignacion Feb'!A:A,'Asignacion Feb'!B:B))</f>
        <v>EC-02</v>
      </c>
      <c r="D5342" s="28">
        <v>45708.0</v>
      </c>
      <c r="E5342" s="19" t="s">
        <v>412</v>
      </c>
      <c r="F5342" s="10" t="str">
        <f t="array" ref="F5342">IFERROR(XLOOKUP(E5342,Operadores!A:A,Operadores!B:B))</f>
        <v>LOPMA03</v>
      </c>
      <c r="G5342" s="16" t="s">
        <v>103</v>
      </c>
      <c r="H5342" s="13">
        <v>26.2</v>
      </c>
      <c r="I5342" s="18">
        <v>220.0</v>
      </c>
      <c r="J5342" s="15">
        <f t="shared" si="5"/>
        <v>5764</v>
      </c>
      <c r="K5342" s="10" t="str">
        <f t="array" ref="K5342">IFERROR(XLOOKUP(G5342,'Tipo de Carga'!A:A,'Tipo de Carga'!B:B))</f>
        <v>Ticket</v>
      </c>
      <c r="L5342" s="10">
        <f t="shared" si="2"/>
        <v>8</v>
      </c>
      <c r="M5342" s="10">
        <f t="shared" si="3"/>
        <v>20</v>
      </c>
      <c r="N5342" s="10">
        <f t="shared" si="4"/>
        <v>2</v>
      </c>
      <c r="O5342" s="10" t="str">
        <f t="array" ref="O5342">IFERROR(XLOOKUP(G5342,'Tipo de Carga'!A:A,'Tipo de Carga'!C:C))</f>
        <v>Diesel</v>
      </c>
    </row>
    <row r="5343">
      <c r="A5343" s="16">
        <v>1808.0</v>
      </c>
      <c r="B5343" s="10" t="str">
        <f t="array" ref="B5343">IFERROR(XLOOKUP(A5343,'Asignacion Feb'!A:A,'Asignacion Feb'!C:C))</f>
        <v>Sayer Full</v>
      </c>
      <c r="C5343" s="10" t="str">
        <f t="array" ref="C5343">IFERROR(XLOOKUP(A5343,'Asignacion Feb'!A:A,'Asignacion Feb'!B:B))</f>
        <v>EC-04</v>
      </c>
      <c r="D5343" s="28">
        <v>45708.0</v>
      </c>
      <c r="E5343" s="19" t="s">
        <v>335</v>
      </c>
      <c r="F5343" s="10" t="str">
        <f t="array" ref="F5343">IFERROR(XLOOKUP(E5343,Operadores!A:A,Operadores!B:B))</f>
        <v>ZAPNO</v>
      </c>
      <c r="G5343" s="16" t="s">
        <v>103</v>
      </c>
      <c r="H5343" s="13">
        <v>26.54</v>
      </c>
      <c r="I5343" s="18">
        <v>754.0</v>
      </c>
      <c r="J5343" s="15">
        <f t="shared" si="5"/>
        <v>20011.16</v>
      </c>
      <c r="K5343" s="10" t="str">
        <f t="array" ref="K5343">IFERROR(XLOOKUP(G5343,'Tipo de Carga'!A:A,'Tipo de Carga'!B:B))</f>
        <v>Ticket</v>
      </c>
      <c r="L5343" s="10">
        <f t="shared" si="2"/>
        <v>8</v>
      </c>
      <c r="M5343" s="10">
        <f t="shared" si="3"/>
        <v>20</v>
      </c>
      <c r="N5343" s="10">
        <f t="shared" si="4"/>
        <v>2</v>
      </c>
      <c r="O5343" s="10" t="str">
        <f t="array" ref="O5343">IFERROR(XLOOKUP(G5343,'Tipo de Carga'!A:A,'Tipo de Carga'!C:C))</f>
        <v>Diesel</v>
      </c>
    </row>
    <row r="5344">
      <c r="A5344" s="16">
        <v>1994.0</v>
      </c>
      <c r="B5344" s="10" t="str">
        <f t="array" ref="B5344">IFERROR(XLOOKUP(A5344,'Asignacion Feb'!A:A,'Asignacion Feb'!C:C))</f>
        <v>MeLi asignado SD</v>
      </c>
      <c r="C5344" s="10" t="str">
        <f t="array" ref="C5344">IFERROR(XLOOKUP(A5344,'Asignacion Feb'!A:A,'Asignacion Feb'!B:B))</f>
        <v>EC-05</v>
      </c>
      <c r="D5344" s="28">
        <v>45708.0</v>
      </c>
      <c r="E5344" s="19" t="s">
        <v>136</v>
      </c>
      <c r="F5344" s="10" t="str">
        <f t="array" ref="F5344">IFERROR(XLOOKUP(E5344,Operadores!A:A,Operadores!B:B))</f>
        <v>MENERNX</v>
      </c>
      <c r="G5344" s="16" t="s">
        <v>103</v>
      </c>
      <c r="H5344" s="13">
        <v>25.7</v>
      </c>
      <c r="I5344" s="18">
        <v>311.0</v>
      </c>
      <c r="J5344" s="15">
        <f t="shared" si="5"/>
        <v>7992.7</v>
      </c>
      <c r="K5344" s="10" t="str">
        <f t="array" ref="K5344">IFERROR(XLOOKUP(G5344,'Tipo de Carga'!A:A,'Tipo de Carga'!B:B))</f>
        <v>Ticket</v>
      </c>
      <c r="L5344" s="10">
        <f t="shared" si="2"/>
        <v>8</v>
      </c>
      <c r="M5344" s="10">
        <f t="shared" si="3"/>
        <v>20</v>
      </c>
      <c r="N5344" s="10">
        <f t="shared" si="4"/>
        <v>2</v>
      </c>
      <c r="O5344" s="10" t="str">
        <f t="array" ref="O5344">IFERROR(XLOOKUP(G5344,'Tipo de Carga'!A:A,'Tipo de Carga'!C:C))</f>
        <v>Diesel</v>
      </c>
    </row>
    <row r="5345">
      <c r="A5345" s="16">
        <v>1992.0</v>
      </c>
      <c r="B5345" s="10" t="str">
        <f t="array" ref="B5345">IFERROR(XLOOKUP(A5345,'Asignacion Feb'!A:A,'Asignacion Feb'!C:C))</f>
        <v>MeLi Dedicado TD</v>
      </c>
      <c r="C5345" s="10" t="str">
        <f t="array" ref="C5345">IFERROR(XLOOKUP(A5345,'Asignacion Feb'!A:A,'Asignacion Feb'!B:B))</f>
        <v>EC-05</v>
      </c>
      <c r="D5345" s="28">
        <v>45708.0</v>
      </c>
      <c r="E5345" s="19" t="s">
        <v>65</v>
      </c>
      <c r="F5345" s="10" t="str">
        <f t="array" ref="F5345">IFERROR(XLOOKUP(E5345,Operadores!A:A,Operadores!B:B))</f>
        <v>HERROD</v>
      </c>
      <c r="G5345" s="16" t="s">
        <v>103</v>
      </c>
      <c r="H5345" s="13">
        <v>26.89</v>
      </c>
      <c r="I5345" s="18">
        <v>428.0</v>
      </c>
      <c r="J5345" s="15">
        <f t="shared" si="5"/>
        <v>11508.92</v>
      </c>
      <c r="K5345" s="10" t="str">
        <f t="array" ref="K5345">IFERROR(XLOOKUP(G5345,'Tipo de Carga'!A:A,'Tipo de Carga'!B:B))</f>
        <v>Ticket</v>
      </c>
      <c r="L5345" s="10">
        <f t="shared" si="2"/>
        <v>8</v>
      </c>
      <c r="M5345" s="10">
        <f t="shared" si="3"/>
        <v>20</v>
      </c>
      <c r="N5345" s="10">
        <f t="shared" si="4"/>
        <v>2</v>
      </c>
      <c r="O5345" s="10" t="str">
        <f t="array" ref="O5345">IFERROR(XLOOKUP(G5345,'Tipo de Carga'!A:A,'Tipo de Carga'!C:C))</f>
        <v>Diesel</v>
      </c>
    </row>
    <row r="5346">
      <c r="A5346" s="16">
        <v>1741.0</v>
      </c>
      <c r="B5346" s="10" t="str">
        <f t="array" ref="B5346">IFERROR(XLOOKUP(A5346,'Asignacion Feb'!A:A,'Asignacion Feb'!C:C))</f>
        <v>Hisense</v>
      </c>
      <c r="C5346" s="10" t="str">
        <f t="array" ref="C5346">IFERROR(XLOOKUP(A5346,'Asignacion Feb'!A:A,'Asignacion Feb'!B:B))</f>
        <v>EC-02</v>
      </c>
      <c r="D5346" s="28">
        <v>45708.0</v>
      </c>
      <c r="E5346" s="19" t="s">
        <v>117</v>
      </c>
      <c r="F5346" s="10" t="str">
        <f t="array" ref="F5346">IFERROR(XLOOKUP(E5346,Operadores!A:A,Operadores!B:B))</f>
        <v>GALSA</v>
      </c>
      <c r="G5346" s="16" t="s">
        <v>103</v>
      </c>
      <c r="H5346" s="13">
        <v>26.21</v>
      </c>
      <c r="I5346" s="18">
        <v>183.0</v>
      </c>
      <c r="J5346" s="15">
        <f t="shared" si="5"/>
        <v>4796.43</v>
      </c>
      <c r="K5346" s="10" t="str">
        <f t="array" ref="K5346">IFERROR(XLOOKUP(G5346,'Tipo de Carga'!A:A,'Tipo de Carga'!B:B))</f>
        <v>Ticket</v>
      </c>
      <c r="L5346" s="10">
        <f t="shared" si="2"/>
        <v>8</v>
      </c>
      <c r="M5346" s="10">
        <f t="shared" si="3"/>
        <v>20</v>
      </c>
      <c r="N5346" s="10">
        <f t="shared" si="4"/>
        <v>2</v>
      </c>
      <c r="O5346" s="10" t="str">
        <f t="array" ref="O5346">IFERROR(XLOOKUP(G5346,'Tipo de Carga'!A:A,'Tipo de Carga'!C:C))</f>
        <v>Diesel</v>
      </c>
    </row>
    <row r="5347">
      <c r="A5347" s="16">
        <v>1941.0</v>
      </c>
      <c r="B5347" s="10" t="str">
        <f t="array" ref="B5347">IFERROR(XLOOKUP(A5347,'Asignacion Feb'!A:A,'Asignacion Feb'!C:C))</f>
        <v>Available EC-01</v>
      </c>
      <c r="C5347" s="10" t="str">
        <f t="array" ref="C5347">IFERROR(XLOOKUP(A5347,'Asignacion Feb'!A:A,'Asignacion Feb'!B:B))</f>
        <v>EC-01</v>
      </c>
      <c r="D5347" s="28">
        <v>45708.0</v>
      </c>
      <c r="E5347" s="19" t="s">
        <v>89</v>
      </c>
      <c r="F5347" s="10" t="str">
        <f t="array" ref="F5347">IFERROR(XLOOKUP(E5347,Operadores!A:A,Operadores!B:B))</f>
        <v>QUIULI</v>
      </c>
      <c r="G5347" s="16" t="s">
        <v>103</v>
      </c>
      <c r="H5347" s="13">
        <v>26.99</v>
      </c>
      <c r="I5347" s="18">
        <v>445.0</v>
      </c>
      <c r="J5347" s="15">
        <f t="shared" si="5"/>
        <v>12010.55</v>
      </c>
      <c r="K5347" s="10" t="str">
        <f t="array" ref="K5347">IFERROR(XLOOKUP(G5347,'Tipo de Carga'!A:A,'Tipo de Carga'!B:B))</f>
        <v>Ticket</v>
      </c>
      <c r="L5347" s="10">
        <f t="shared" si="2"/>
        <v>8</v>
      </c>
      <c r="M5347" s="10">
        <f t="shared" si="3"/>
        <v>20</v>
      </c>
      <c r="N5347" s="10">
        <f t="shared" si="4"/>
        <v>2</v>
      </c>
      <c r="O5347" s="10" t="str">
        <f t="array" ref="O5347">IFERROR(XLOOKUP(G5347,'Tipo de Carga'!A:A,'Tipo de Carga'!C:C))</f>
        <v>Diesel</v>
      </c>
    </row>
    <row r="5348">
      <c r="A5348" s="16">
        <v>1856.0</v>
      </c>
      <c r="B5348" s="10" t="str">
        <f t="array" ref="B5348">IFERROR(XLOOKUP(A5348,'Asignacion Feb'!A:A,'Asignacion Feb'!C:C))</f>
        <v>Pipas</v>
      </c>
      <c r="C5348" s="10" t="str">
        <f t="array" ref="C5348">IFERROR(XLOOKUP(A5348,'Asignacion Feb'!A:A,'Asignacion Feb'!B:B))</f>
        <v>EC-02</v>
      </c>
      <c r="D5348" s="28">
        <v>45708.0</v>
      </c>
      <c r="E5348" s="16" t="s">
        <v>291</v>
      </c>
      <c r="F5348" s="10" t="str">
        <f t="array" ref="F5348">IFERROR(XLOOKUP(E5348,Operadores!A:A,Operadores!B:B))</f>
        <v>PACJOS</v>
      </c>
      <c r="G5348" s="16" t="s">
        <v>103</v>
      </c>
      <c r="H5348" s="13">
        <v>26.98</v>
      </c>
      <c r="I5348" s="18">
        <v>206.0</v>
      </c>
      <c r="J5348" s="15">
        <f t="shared" si="5"/>
        <v>5557.88</v>
      </c>
      <c r="K5348" s="10" t="str">
        <f t="array" ref="K5348">IFERROR(XLOOKUP(G5348,'Tipo de Carga'!A:A,'Tipo de Carga'!B:B))</f>
        <v>Ticket</v>
      </c>
      <c r="L5348" s="10">
        <f t="shared" si="2"/>
        <v>8</v>
      </c>
      <c r="M5348" s="10">
        <f t="shared" si="3"/>
        <v>20</v>
      </c>
      <c r="N5348" s="10">
        <f t="shared" si="4"/>
        <v>2</v>
      </c>
      <c r="O5348" s="10" t="str">
        <f t="array" ref="O5348">IFERROR(XLOOKUP(G5348,'Tipo de Carga'!A:A,'Tipo de Carga'!C:C))</f>
        <v>Diesel</v>
      </c>
    </row>
    <row r="5349">
      <c r="A5349" s="16">
        <v>1853.0</v>
      </c>
      <c r="B5349" s="10" t="str">
        <f t="array" ref="B5349">IFERROR(XLOOKUP(A5349,'Asignacion Feb'!A:A,'Asignacion Feb'!C:C))</f>
        <v>Sayer Sencillo</v>
      </c>
      <c r="C5349" s="10" t="str">
        <f t="array" ref="C5349">IFERROR(XLOOKUP(A5349,'Asignacion Feb'!A:A,'Asignacion Feb'!B:B))</f>
        <v>EC-04</v>
      </c>
      <c r="D5349" s="28">
        <v>45708.0</v>
      </c>
      <c r="E5349" s="19" t="s">
        <v>249</v>
      </c>
      <c r="F5349" s="10" t="str">
        <f t="array" ref="F5349">IFERROR(XLOOKUP(E5349,Operadores!A:A,Operadores!B:B))</f>
        <v>VARRUB</v>
      </c>
      <c r="G5349" s="16" t="s">
        <v>103</v>
      </c>
      <c r="H5349" s="13">
        <v>26.99</v>
      </c>
      <c r="I5349" s="18">
        <v>630.0</v>
      </c>
      <c r="J5349" s="15">
        <f t="shared" si="5"/>
        <v>17003.7</v>
      </c>
      <c r="K5349" s="10" t="str">
        <f t="array" ref="K5349">IFERROR(XLOOKUP(G5349,'Tipo de Carga'!A:A,'Tipo de Carga'!B:B))</f>
        <v>Ticket</v>
      </c>
      <c r="L5349" s="10">
        <f t="shared" si="2"/>
        <v>8</v>
      </c>
      <c r="M5349" s="10">
        <f t="shared" si="3"/>
        <v>20</v>
      </c>
      <c r="N5349" s="10">
        <f t="shared" si="4"/>
        <v>2</v>
      </c>
      <c r="O5349" s="10" t="str">
        <f t="array" ref="O5349">IFERROR(XLOOKUP(G5349,'Tipo de Carga'!A:A,'Tipo de Carga'!C:C))</f>
        <v>Diesel</v>
      </c>
    </row>
    <row r="5350">
      <c r="A5350" s="16">
        <v>1705.0</v>
      </c>
      <c r="B5350" s="10" t="str">
        <f t="array" ref="B5350">IFERROR(XLOOKUP(A5350,'Asignacion Feb'!A:A,'Asignacion Feb'!C:C))</f>
        <v>Wm Full</v>
      </c>
      <c r="C5350" s="10" t="str">
        <f t="array" ref="C5350">IFERROR(XLOOKUP(A5350,'Asignacion Feb'!A:A,'Asignacion Feb'!B:B))</f>
        <v>EC-08</v>
      </c>
      <c r="D5350" s="28">
        <v>45708.0</v>
      </c>
      <c r="E5350" s="16" t="s">
        <v>461</v>
      </c>
      <c r="F5350" s="10" t="str">
        <f t="array" ref="F5350">IFERROR(XLOOKUP(E5350,Operadores!A:A,Operadores!B:B))</f>
        <v>CRUJAV</v>
      </c>
      <c r="G5350" s="16" t="s">
        <v>103</v>
      </c>
      <c r="H5350" s="13">
        <v>24.99</v>
      </c>
      <c r="I5350" s="18">
        <v>160.0</v>
      </c>
      <c r="J5350" s="15">
        <f t="shared" si="5"/>
        <v>3998.4</v>
      </c>
      <c r="K5350" s="10" t="str">
        <f t="array" ref="K5350">IFERROR(XLOOKUP(G5350,'Tipo de Carga'!A:A,'Tipo de Carga'!B:B))</f>
        <v>Ticket</v>
      </c>
      <c r="L5350" s="10">
        <f t="shared" si="2"/>
        <v>8</v>
      </c>
      <c r="M5350" s="10">
        <f t="shared" si="3"/>
        <v>20</v>
      </c>
      <c r="N5350" s="10">
        <f t="shared" si="4"/>
        <v>2</v>
      </c>
      <c r="O5350" s="10" t="str">
        <f t="array" ref="O5350">IFERROR(XLOOKUP(G5350,'Tipo de Carga'!A:A,'Tipo de Carga'!C:C))</f>
        <v>Diesel</v>
      </c>
    </row>
    <row r="5351">
      <c r="A5351" s="16">
        <v>1992.0</v>
      </c>
      <c r="B5351" s="10" t="str">
        <f t="array" ref="B5351">IFERROR(XLOOKUP(A5351,'Asignacion Feb'!A:A,'Asignacion Feb'!C:C))</f>
        <v>MeLi Dedicado TD</v>
      </c>
      <c r="C5351" s="10" t="str">
        <f t="array" ref="C5351">IFERROR(XLOOKUP(A5351,'Asignacion Feb'!A:A,'Asignacion Feb'!B:B))</f>
        <v>EC-05</v>
      </c>
      <c r="D5351" s="28">
        <v>45709.0</v>
      </c>
      <c r="E5351" s="16" t="s">
        <v>44</v>
      </c>
      <c r="F5351" s="10" t="str">
        <f t="array" ref="F5351">IFERROR(XLOOKUP(E5351,Operadores!A:A,Operadores!B:B))</f>
        <v>BONAR</v>
      </c>
      <c r="G5351" s="16" t="s">
        <v>17</v>
      </c>
      <c r="H5351" s="13">
        <v>19.79799</v>
      </c>
      <c r="I5351" s="18">
        <v>262.0</v>
      </c>
      <c r="J5351" s="15">
        <f t="shared" si="5"/>
        <v>5187.07338</v>
      </c>
      <c r="K5351" s="10" t="str">
        <f t="array" ref="K5351">IFERROR(XLOOKUP(G5351,'Tipo de Carga'!A:A,'Tipo de Carga'!B:B))</f>
        <v>Autoabasto</v>
      </c>
      <c r="L5351" s="10">
        <f t="shared" si="2"/>
        <v>8</v>
      </c>
      <c r="M5351" s="10">
        <f t="shared" si="3"/>
        <v>21</v>
      </c>
      <c r="N5351" s="10">
        <f t="shared" si="4"/>
        <v>2</v>
      </c>
      <c r="O5351" s="10" t="str">
        <f t="array" ref="O5351">IFERROR(XLOOKUP(G5351,'Tipo de Carga'!A:A,'Tipo de Carga'!C:C))</f>
        <v>Diesel</v>
      </c>
    </row>
    <row r="5352">
      <c r="A5352" s="16">
        <v>1909.0</v>
      </c>
      <c r="B5352" s="10" t="str">
        <f t="array" ref="B5352">IFERROR(XLOOKUP(A5352,'Asignacion Feb'!A:A,'Asignacion Feb'!C:C))</f>
        <v>Circuitos</v>
      </c>
      <c r="C5352" s="10" t="str">
        <f t="array" ref="C5352">IFERROR(XLOOKUP(A5352,'Asignacion Feb'!A:A,'Asignacion Feb'!B:B))</f>
        <v>EC-03</v>
      </c>
      <c r="D5352" s="28">
        <v>45709.0</v>
      </c>
      <c r="E5352" s="16" t="s">
        <v>347</v>
      </c>
      <c r="F5352" s="10" t="str">
        <f t="array" ref="F5352">IFERROR(XLOOKUP(E5352,Operadores!A:A,Operadores!B:B))</f>
        <v>ZUÑDAV</v>
      </c>
      <c r="G5352" s="16" t="s">
        <v>17</v>
      </c>
      <c r="H5352" s="13">
        <v>19.79799</v>
      </c>
      <c r="I5352" s="18">
        <v>38.0</v>
      </c>
      <c r="J5352" s="15">
        <f t="shared" si="5"/>
        <v>752.32362</v>
      </c>
      <c r="K5352" s="10" t="str">
        <f t="array" ref="K5352">IFERROR(XLOOKUP(G5352,'Tipo de Carga'!A:A,'Tipo de Carga'!B:B))</f>
        <v>Autoabasto</v>
      </c>
      <c r="L5352" s="10">
        <f t="shared" si="2"/>
        <v>8</v>
      </c>
      <c r="M5352" s="10">
        <f t="shared" si="3"/>
        <v>21</v>
      </c>
      <c r="N5352" s="10">
        <f t="shared" si="4"/>
        <v>2</v>
      </c>
      <c r="O5352" s="10" t="str">
        <f t="array" ref="O5352">IFERROR(XLOOKUP(G5352,'Tipo de Carga'!A:A,'Tipo de Carga'!C:C))</f>
        <v>Diesel</v>
      </c>
    </row>
    <row r="5353">
      <c r="A5353" s="16">
        <v>1907.0</v>
      </c>
      <c r="B5353" s="10" t="str">
        <f t="array" ref="B5353">IFERROR(XLOOKUP(A5353,'Asignacion Feb'!A:A,'Asignacion Feb'!C:C))</f>
        <v>Circuitos</v>
      </c>
      <c r="C5353" s="10" t="str">
        <f t="array" ref="C5353">IFERROR(XLOOKUP(A5353,'Asignacion Feb'!A:A,'Asignacion Feb'!B:B))</f>
        <v>EC-03</v>
      </c>
      <c r="D5353" s="28">
        <v>45709.0</v>
      </c>
      <c r="E5353" s="16" t="s">
        <v>287</v>
      </c>
      <c r="F5353" s="10" t="str">
        <f t="array" ref="F5353">IFERROR(XLOOKUP(E5353,Operadores!A:A,Operadores!B:B))</f>
        <v>HUAIS</v>
      </c>
      <c r="G5353" s="16" t="s">
        <v>17</v>
      </c>
      <c r="H5353" s="13">
        <v>19.79799</v>
      </c>
      <c r="I5353" s="18">
        <v>306.0</v>
      </c>
      <c r="J5353" s="15">
        <f t="shared" si="5"/>
        <v>6058.18494</v>
      </c>
      <c r="K5353" s="10" t="str">
        <f t="array" ref="K5353">IFERROR(XLOOKUP(G5353,'Tipo de Carga'!A:A,'Tipo de Carga'!B:B))</f>
        <v>Autoabasto</v>
      </c>
      <c r="L5353" s="10">
        <f t="shared" si="2"/>
        <v>8</v>
      </c>
      <c r="M5353" s="10">
        <f t="shared" si="3"/>
        <v>21</v>
      </c>
      <c r="N5353" s="10">
        <f t="shared" si="4"/>
        <v>2</v>
      </c>
      <c r="O5353" s="10" t="str">
        <f t="array" ref="O5353">IFERROR(XLOOKUP(G5353,'Tipo de Carga'!A:A,'Tipo de Carga'!C:C))</f>
        <v>Diesel</v>
      </c>
    </row>
    <row r="5354">
      <c r="A5354" s="16">
        <v>1704.0</v>
      </c>
      <c r="B5354" s="10" t="str">
        <f t="array" ref="B5354">IFERROR(XLOOKUP(A5354,'Asignacion Feb'!A:A,'Asignacion Feb'!C:C))</f>
        <v>Pilgrims Tepo</v>
      </c>
      <c r="C5354" s="10" t="str">
        <f t="array" ref="C5354">IFERROR(XLOOKUP(A5354,'Asignacion Feb'!A:A,'Asignacion Feb'!B:B))</f>
        <v>EC-02</v>
      </c>
      <c r="D5354" s="28">
        <v>45709.0</v>
      </c>
      <c r="E5354" s="16" t="s">
        <v>312</v>
      </c>
      <c r="F5354" s="10" t="str">
        <f t="array" ref="F5354">IFERROR(XLOOKUP(E5354,Operadores!A:A,Operadores!B:B))</f>
        <v>RENOSC</v>
      </c>
      <c r="G5354" s="16" t="s">
        <v>17</v>
      </c>
      <c r="H5354" s="13">
        <v>19.79799</v>
      </c>
      <c r="I5354" s="18">
        <v>148.0</v>
      </c>
      <c r="J5354" s="15">
        <f t="shared" si="5"/>
        <v>2930.10252</v>
      </c>
      <c r="K5354" s="10" t="str">
        <f t="array" ref="K5354">IFERROR(XLOOKUP(G5354,'Tipo de Carga'!A:A,'Tipo de Carga'!B:B))</f>
        <v>Autoabasto</v>
      </c>
      <c r="L5354" s="10">
        <f t="shared" si="2"/>
        <v>8</v>
      </c>
      <c r="M5354" s="10">
        <f t="shared" si="3"/>
        <v>21</v>
      </c>
      <c r="N5354" s="10">
        <f t="shared" si="4"/>
        <v>2</v>
      </c>
      <c r="O5354" s="10" t="str">
        <f t="array" ref="O5354">IFERROR(XLOOKUP(G5354,'Tipo de Carga'!A:A,'Tipo de Carga'!C:C))</f>
        <v>Diesel</v>
      </c>
    </row>
    <row r="5355">
      <c r="A5355" s="16">
        <v>1985.0</v>
      </c>
      <c r="B5355" s="10" t="str">
        <f t="array" ref="B5355">IFERROR(XLOOKUP(A5355,'Asignacion Feb'!A:A,'Asignacion Feb'!C:C))</f>
        <v>MeLi Dedicado TD</v>
      </c>
      <c r="C5355" s="10" t="str">
        <f t="array" ref="C5355">IFERROR(XLOOKUP(A5355,'Asignacion Feb'!A:A,'Asignacion Feb'!B:B))</f>
        <v>EC-05</v>
      </c>
      <c r="D5355" s="28">
        <v>45709.0</v>
      </c>
      <c r="E5355" s="16" t="s">
        <v>189</v>
      </c>
      <c r="F5355" s="10" t="str">
        <f t="array" ref="F5355">IFERROR(XLOOKUP(E5355,Operadores!A:A,Operadores!B:B))</f>
        <v>MENMI</v>
      </c>
      <c r="G5355" s="16" t="s">
        <v>17</v>
      </c>
      <c r="H5355" s="13">
        <v>19.79799</v>
      </c>
      <c r="I5355" s="18">
        <v>346.0</v>
      </c>
      <c r="J5355" s="15">
        <f t="shared" si="5"/>
        <v>6850.10454</v>
      </c>
      <c r="K5355" s="10" t="str">
        <f t="array" ref="K5355">IFERROR(XLOOKUP(G5355,'Tipo de Carga'!A:A,'Tipo de Carga'!B:B))</f>
        <v>Autoabasto</v>
      </c>
      <c r="L5355" s="10">
        <f t="shared" si="2"/>
        <v>8</v>
      </c>
      <c r="M5355" s="10">
        <f t="shared" si="3"/>
        <v>21</v>
      </c>
      <c r="N5355" s="10">
        <f t="shared" si="4"/>
        <v>2</v>
      </c>
      <c r="O5355" s="10" t="str">
        <f t="array" ref="O5355">IFERROR(XLOOKUP(G5355,'Tipo de Carga'!A:A,'Tipo de Carga'!C:C))</f>
        <v>Diesel</v>
      </c>
    </row>
    <row r="5356">
      <c r="A5356" s="16">
        <v>2016.0</v>
      </c>
      <c r="B5356" s="10" t="str">
        <f t="array" ref="B5356">IFERROR(XLOOKUP(A5356,'Asignacion Feb'!A:A,'Asignacion Feb'!C:C))</f>
        <v>MeLi asignado SD</v>
      </c>
      <c r="C5356" s="10" t="str">
        <f t="array" ref="C5356">IFERROR(XLOOKUP(A5356,'Asignacion Feb'!A:A,'Asignacion Feb'!B:B))</f>
        <v>EC-05</v>
      </c>
      <c r="D5356" s="28">
        <v>45709.0</v>
      </c>
      <c r="E5356" s="16" t="s">
        <v>419</v>
      </c>
      <c r="F5356" s="10" t="str">
        <f t="array" ref="F5356">IFERROR(XLOOKUP(E5356,Operadores!A:A,Operadores!B:B))</f>
        <v>SILAL</v>
      </c>
      <c r="G5356" s="16" t="s">
        <v>17</v>
      </c>
      <c r="H5356" s="13">
        <v>19.79799</v>
      </c>
      <c r="I5356" s="18">
        <v>235.0</v>
      </c>
      <c r="J5356" s="15">
        <f t="shared" si="5"/>
        <v>4652.52765</v>
      </c>
      <c r="K5356" s="10" t="str">
        <f t="array" ref="K5356">IFERROR(XLOOKUP(G5356,'Tipo de Carga'!A:A,'Tipo de Carga'!B:B))</f>
        <v>Autoabasto</v>
      </c>
      <c r="L5356" s="10">
        <f t="shared" si="2"/>
        <v>8</v>
      </c>
      <c r="M5356" s="10">
        <f t="shared" si="3"/>
        <v>21</v>
      </c>
      <c r="N5356" s="10">
        <f t="shared" si="4"/>
        <v>2</v>
      </c>
      <c r="O5356" s="10" t="str">
        <f t="array" ref="O5356">IFERROR(XLOOKUP(G5356,'Tipo de Carga'!A:A,'Tipo de Carga'!C:C))</f>
        <v>Diesel</v>
      </c>
    </row>
    <row r="5357">
      <c r="A5357" s="16">
        <v>1793.0</v>
      </c>
      <c r="B5357" s="10" t="str">
        <f t="array" ref="B5357">IFERROR(XLOOKUP(A5357,'Asignacion Feb'!A:A,'Asignacion Feb'!C:C))</f>
        <v>Hisense</v>
      </c>
      <c r="C5357" s="10" t="str">
        <f t="array" ref="C5357">IFERROR(XLOOKUP(A5357,'Asignacion Feb'!A:A,'Asignacion Feb'!B:B))</f>
        <v>EC-02</v>
      </c>
      <c r="D5357" s="28">
        <v>45709.0</v>
      </c>
      <c r="E5357" s="16" t="s">
        <v>253</v>
      </c>
      <c r="F5357" s="10" t="str">
        <f t="array" ref="F5357">IFERROR(XLOOKUP(E5357,Operadores!A:A,Operadores!B:B))</f>
        <v>GALODI</v>
      </c>
      <c r="G5357" s="16" t="s">
        <v>17</v>
      </c>
      <c r="H5357" s="13">
        <v>19.79799</v>
      </c>
      <c r="I5357" s="18">
        <v>390.0</v>
      </c>
      <c r="J5357" s="15">
        <f t="shared" si="5"/>
        <v>7721.2161</v>
      </c>
      <c r="K5357" s="10" t="str">
        <f t="array" ref="K5357">IFERROR(XLOOKUP(G5357,'Tipo de Carga'!A:A,'Tipo de Carga'!B:B))</f>
        <v>Autoabasto</v>
      </c>
      <c r="L5357" s="10">
        <f t="shared" si="2"/>
        <v>8</v>
      </c>
      <c r="M5357" s="10">
        <f t="shared" si="3"/>
        <v>21</v>
      </c>
      <c r="N5357" s="10">
        <f t="shared" si="4"/>
        <v>2</v>
      </c>
      <c r="O5357" s="10" t="str">
        <f t="array" ref="O5357">IFERROR(XLOOKUP(G5357,'Tipo de Carga'!A:A,'Tipo de Carga'!C:C))</f>
        <v>Diesel</v>
      </c>
    </row>
    <row r="5358">
      <c r="A5358" s="16">
        <v>1859.0</v>
      </c>
      <c r="B5358" s="10" t="str">
        <f t="array" ref="B5358">IFERROR(XLOOKUP(A5358,'Asignacion Feb'!A:A,'Asignacion Feb'!C:C))</f>
        <v>Circuitos</v>
      </c>
      <c r="C5358" s="10" t="str">
        <f t="array" ref="C5358">IFERROR(XLOOKUP(A5358,'Asignacion Feb'!A:A,'Asignacion Feb'!B:B))</f>
        <v>EC-03</v>
      </c>
      <c r="D5358" s="28">
        <v>45709.0</v>
      </c>
      <c r="E5358" s="16" t="s">
        <v>415</v>
      </c>
      <c r="F5358" s="10" t="str">
        <f t="array" ref="F5358">IFERROR(XLOOKUP(E5358,Operadores!A:A,Operadores!B:B))</f>
        <v>JIMMI</v>
      </c>
      <c r="G5358" s="16" t="s">
        <v>17</v>
      </c>
      <c r="H5358" s="13">
        <v>19.79799</v>
      </c>
      <c r="I5358" s="18">
        <v>788.0</v>
      </c>
      <c r="J5358" s="15">
        <f t="shared" si="5"/>
        <v>15600.81612</v>
      </c>
      <c r="K5358" s="10" t="str">
        <f t="array" ref="K5358">IFERROR(XLOOKUP(G5358,'Tipo de Carga'!A:A,'Tipo de Carga'!B:B))</f>
        <v>Autoabasto</v>
      </c>
      <c r="L5358" s="10">
        <f t="shared" si="2"/>
        <v>8</v>
      </c>
      <c r="M5358" s="10">
        <f t="shared" si="3"/>
        <v>21</v>
      </c>
      <c r="N5358" s="10">
        <f t="shared" si="4"/>
        <v>2</v>
      </c>
      <c r="O5358" s="10" t="str">
        <f t="array" ref="O5358">IFERROR(XLOOKUP(G5358,'Tipo de Carga'!A:A,'Tipo de Carga'!C:C))</f>
        <v>Diesel</v>
      </c>
    </row>
    <row r="5359">
      <c r="A5359" s="16">
        <v>1735.0</v>
      </c>
      <c r="B5359" s="10" t="str">
        <f t="array" ref="B5359">IFERROR(XLOOKUP(A5359,'Asignacion Feb'!A:A,'Asignacion Feb'!C:C))</f>
        <v>Pilgrims Tepo</v>
      </c>
      <c r="C5359" s="10" t="str">
        <f t="array" ref="C5359">IFERROR(XLOOKUP(A5359,'Asignacion Feb'!A:A,'Asignacion Feb'!B:B))</f>
        <v>EC-02</v>
      </c>
      <c r="D5359" s="28">
        <v>45709.0</v>
      </c>
      <c r="E5359" s="19" t="s">
        <v>370</v>
      </c>
      <c r="F5359" s="10" t="str">
        <f t="array" ref="F5359">IFERROR(XLOOKUP(E5359,Operadores!A:A,Operadores!B:B))</f>
        <v>BOROSC</v>
      </c>
      <c r="G5359" s="16" t="s">
        <v>17</v>
      </c>
      <c r="H5359" s="13">
        <v>19.79799</v>
      </c>
      <c r="I5359" s="18">
        <v>177.0</v>
      </c>
      <c r="J5359" s="15">
        <f t="shared" si="5"/>
        <v>3504.24423</v>
      </c>
      <c r="K5359" s="10" t="str">
        <f t="array" ref="K5359">IFERROR(XLOOKUP(G5359,'Tipo de Carga'!A:A,'Tipo de Carga'!B:B))</f>
        <v>Autoabasto</v>
      </c>
      <c r="L5359" s="10">
        <f t="shared" si="2"/>
        <v>8</v>
      </c>
      <c r="M5359" s="10">
        <f t="shared" si="3"/>
        <v>21</v>
      </c>
      <c r="N5359" s="10">
        <f t="shared" si="4"/>
        <v>2</v>
      </c>
      <c r="O5359" s="10" t="str">
        <f t="array" ref="O5359">IFERROR(XLOOKUP(G5359,'Tipo de Carga'!A:A,'Tipo de Carga'!C:C))</f>
        <v>Diesel</v>
      </c>
    </row>
    <row r="5360">
      <c r="A5360" s="16">
        <v>2017.0</v>
      </c>
      <c r="B5360" s="10" t="str">
        <f t="array" ref="B5360">IFERROR(XLOOKUP(A5360,'Asignacion Feb'!A:A,'Asignacion Feb'!C:C))</f>
        <v>MeLi asignado SD</v>
      </c>
      <c r="C5360" s="10" t="str">
        <f t="array" ref="C5360">IFERROR(XLOOKUP(A5360,'Asignacion Feb'!A:A,'Asignacion Feb'!B:B))</f>
        <v>EC-05</v>
      </c>
      <c r="D5360" s="28">
        <v>45709.0</v>
      </c>
      <c r="E5360" s="16" t="s">
        <v>137</v>
      </c>
      <c r="F5360" s="10" t="str">
        <f t="array" ref="F5360">IFERROR(XLOOKUP(E5360,Operadores!A:A,Operadores!B:B))</f>
        <v>CARCRI01</v>
      </c>
      <c r="G5360" s="16" t="s">
        <v>17</v>
      </c>
      <c r="H5360" s="13">
        <v>19.79799</v>
      </c>
      <c r="I5360" s="18">
        <v>257.0</v>
      </c>
      <c r="J5360" s="15">
        <f t="shared" si="5"/>
        <v>5088.08343</v>
      </c>
      <c r="K5360" s="10" t="str">
        <f t="array" ref="K5360">IFERROR(XLOOKUP(G5360,'Tipo de Carga'!A:A,'Tipo de Carga'!B:B))</f>
        <v>Autoabasto</v>
      </c>
      <c r="L5360" s="10">
        <f t="shared" si="2"/>
        <v>8</v>
      </c>
      <c r="M5360" s="10">
        <f t="shared" si="3"/>
        <v>21</v>
      </c>
      <c r="N5360" s="10">
        <f t="shared" si="4"/>
        <v>2</v>
      </c>
      <c r="O5360" s="10" t="str">
        <f t="array" ref="O5360">IFERROR(XLOOKUP(G5360,'Tipo de Carga'!A:A,'Tipo de Carga'!C:C))</f>
        <v>Diesel</v>
      </c>
    </row>
    <row r="5361">
      <c r="A5361" s="16">
        <v>1946.0</v>
      </c>
      <c r="B5361" s="10" t="str">
        <f t="array" ref="B5361">IFERROR(XLOOKUP(A5361,'Asignacion Feb'!A:A,'Asignacion Feb'!C:C))</f>
        <v>MeLi asignado SD</v>
      </c>
      <c r="C5361" s="10" t="str">
        <f t="array" ref="C5361">IFERROR(XLOOKUP(A5361,'Asignacion Feb'!A:A,'Asignacion Feb'!B:B))</f>
        <v>EC-05</v>
      </c>
      <c r="D5361" s="28">
        <v>45709.0</v>
      </c>
      <c r="E5361" s="16" t="s">
        <v>192</v>
      </c>
      <c r="F5361" s="10" t="str">
        <f t="array" ref="F5361">IFERROR(XLOOKUP(E5361,Operadores!A:A,Operadores!B:B))</f>
        <v>MARARM</v>
      </c>
      <c r="G5361" s="16" t="s">
        <v>17</v>
      </c>
      <c r="H5361" s="13">
        <v>19.79799</v>
      </c>
      <c r="I5361" s="18">
        <v>35.0</v>
      </c>
      <c r="J5361" s="15">
        <f t="shared" si="5"/>
        <v>692.92965</v>
      </c>
      <c r="K5361" s="10" t="str">
        <f t="array" ref="K5361">IFERROR(XLOOKUP(G5361,'Tipo de Carga'!A:A,'Tipo de Carga'!B:B))</f>
        <v>Autoabasto</v>
      </c>
      <c r="L5361" s="10">
        <f t="shared" si="2"/>
        <v>8</v>
      </c>
      <c r="M5361" s="10">
        <f t="shared" si="3"/>
        <v>21</v>
      </c>
      <c r="N5361" s="10">
        <f t="shared" si="4"/>
        <v>2</v>
      </c>
      <c r="O5361" s="10" t="str">
        <f t="array" ref="O5361">IFERROR(XLOOKUP(G5361,'Tipo de Carga'!A:A,'Tipo de Carga'!C:C))</f>
        <v>Diesel</v>
      </c>
    </row>
    <row r="5362">
      <c r="A5362" s="16">
        <v>1731.0</v>
      </c>
      <c r="B5362" s="10" t="str">
        <f t="array" ref="B5362">IFERROR(XLOOKUP(A5362,'Asignacion Feb'!A:A,'Asignacion Feb'!C:C))</f>
        <v>Pilgrims Tepo</v>
      </c>
      <c r="C5362" s="10" t="str">
        <f t="array" ref="C5362">IFERROR(XLOOKUP(A5362,'Asignacion Feb'!A:A,'Asignacion Feb'!B:B))</f>
        <v>EC-02</v>
      </c>
      <c r="D5362" s="28">
        <v>45709.0</v>
      </c>
      <c r="E5362" s="16" t="s">
        <v>153</v>
      </c>
      <c r="F5362" s="10" t="str">
        <f t="array" ref="F5362">IFERROR(XLOOKUP(E5362,Operadores!A:A,Operadores!B:B))</f>
        <v>RAMHEC</v>
      </c>
      <c r="G5362" s="16" t="s">
        <v>17</v>
      </c>
      <c r="H5362" s="13">
        <v>19.79799</v>
      </c>
      <c r="I5362" s="18">
        <v>219.0</v>
      </c>
      <c r="J5362" s="15">
        <f t="shared" si="5"/>
        <v>4335.75981</v>
      </c>
      <c r="K5362" s="10" t="str">
        <f t="array" ref="K5362">IFERROR(XLOOKUP(G5362,'Tipo de Carga'!A:A,'Tipo de Carga'!B:B))</f>
        <v>Autoabasto</v>
      </c>
      <c r="L5362" s="10">
        <f t="shared" si="2"/>
        <v>8</v>
      </c>
      <c r="M5362" s="10">
        <f t="shared" si="3"/>
        <v>21</v>
      </c>
      <c r="N5362" s="10">
        <f t="shared" si="4"/>
        <v>2</v>
      </c>
      <c r="O5362" s="10" t="str">
        <f t="array" ref="O5362">IFERROR(XLOOKUP(G5362,'Tipo de Carga'!A:A,'Tipo de Carga'!C:C))</f>
        <v>Diesel</v>
      </c>
    </row>
    <row r="5363">
      <c r="A5363" s="16">
        <v>1990.0</v>
      </c>
      <c r="B5363" s="10" t="str">
        <f t="array" ref="B5363">IFERROR(XLOOKUP(A5363,'Asignacion Feb'!A:A,'Asignacion Feb'!C:C))</f>
        <v>MeLi asignado SD</v>
      </c>
      <c r="C5363" s="10" t="str">
        <f t="array" ref="C5363">IFERROR(XLOOKUP(A5363,'Asignacion Feb'!A:A,'Asignacion Feb'!B:B))</f>
        <v>EC-05</v>
      </c>
      <c r="D5363" s="28">
        <v>45709.0</v>
      </c>
      <c r="E5363" s="19" t="s">
        <v>192</v>
      </c>
      <c r="F5363" s="10" t="str">
        <f t="array" ref="F5363">IFERROR(XLOOKUP(E5363,Operadores!A:A,Operadores!B:B))</f>
        <v>MARARM</v>
      </c>
      <c r="G5363" s="16" t="s">
        <v>17</v>
      </c>
      <c r="H5363" s="13">
        <v>19.79799</v>
      </c>
      <c r="I5363" s="18">
        <v>265.0</v>
      </c>
      <c r="J5363" s="15">
        <f t="shared" si="5"/>
        <v>5246.46735</v>
      </c>
      <c r="K5363" s="10" t="str">
        <f t="array" ref="K5363">IFERROR(XLOOKUP(G5363,'Tipo de Carga'!A:A,'Tipo de Carga'!B:B))</f>
        <v>Autoabasto</v>
      </c>
      <c r="L5363" s="10">
        <f t="shared" si="2"/>
        <v>8</v>
      </c>
      <c r="M5363" s="10">
        <f t="shared" si="3"/>
        <v>21</v>
      </c>
      <c r="N5363" s="10">
        <f t="shared" si="4"/>
        <v>2</v>
      </c>
      <c r="O5363" s="10" t="str">
        <f t="array" ref="O5363">IFERROR(XLOOKUP(G5363,'Tipo de Carga'!A:A,'Tipo de Carga'!C:C))</f>
        <v>Diesel</v>
      </c>
    </row>
    <row r="5364">
      <c r="A5364" s="16">
        <v>1821.0</v>
      </c>
      <c r="B5364" s="10" t="str">
        <f t="array" ref="B5364">IFERROR(XLOOKUP(A5364,'Asignacion Feb'!A:A,'Asignacion Feb'!C:C))</f>
        <v>Circuitos</v>
      </c>
      <c r="C5364" s="10" t="str">
        <f t="array" ref="C5364">IFERROR(XLOOKUP(A5364,'Asignacion Feb'!A:A,'Asignacion Feb'!B:B))</f>
        <v>EC-03</v>
      </c>
      <c r="D5364" s="28">
        <v>45709.0</v>
      </c>
      <c r="E5364" s="16" t="s">
        <v>20</v>
      </c>
      <c r="F5364" s="10" t="str">
        <f t="array" ref="F5364">IFERROR(XLOOKUP(E5364,Operadores!A:A,Operadores!B:B))</f>
        <v>BAULUI</v>
      </c>
      <c r="G5364" s="16" t="s">
        <v>17</v>
      </c>
      <c r="H5364" s="13">
        <v>19.79799</v>
      </c>
      <c r="I5364" s="18">
        <v>325.0</v>
      </c>
      <c r="J5364" s="15">
        <f t="shared" si="5"/>
        <v>6434.34675</v>
      </c>
      <c r="K5364" s="10" t="str">
        <f t="array" ref="K5364">IFERROR(XLOOKUP(G5364,'Tipo de Carga'!A:A,'Tipo de Carga'!B:B))</f>
        <v>Autoabasto</v>
      </c>
      <c r="L5364" s="10">
        <f t="shared" si="2"/>
        <v>8</v>
      </c>
      <c r="M5364" s="10">
        <f t="shared" si="3"/>
        <v>21</v>
      </c>
      <c r="N5364" s="10">
        <f t="shared" si="4"/>
        <v>2</v>
      </c>
      <c r="O5364" s="10" t="str">
        <f t="array" ref="O5364">IFERROR(XLOOKUP(G5364,'Tipo de Carga'!A:A,'Tipo de Carga'!C:C))</f>
        <v>Diesel</v>
      </c>
    </row>
    <row r="5365">
      <c r="A5365" s="16">
        <v>1757.0</v>
      </c>
      <c r="B5365" s="10" t="str">
        <f t="array" ref="B5365">IFERROR(XLOOKUP(A5365,'Asignacion Feb'!A:A,'Asignacion Feb'!C:C))</f>
        <v>Pilgrims Tepo</v>
      </c>
      <c r="C5365" s="10" t="str">
        <f t="array" ref="C5365">IFERROR(XLOOKUP(A5365,'Asignacion Feb'!A:A,'Asignacion Feb'!B:B))</f>
        <v>EC-02</v>
      </c>
      <c r="D5365" s="28">
        <v>45709.0</v>
      </c>
      <c r="E5365" s="16" t="s">
        <v>193</v>
      </c>
      <c r="F5365" s="10" t="str">
        <f t="array" ref="F5365">IFERROR(XLOOKUP(E5365,Operadores!A:A,Operadores!B:B))</f>
        <v>MARMIG</v>
      </c>
      <c r="G5365" s="16" t="s">
        <v>17</v>
      </c>
      <c r="H5365" s="13">
        <v>19.79799</v>
      </c>
      <c r="I5365" s="18">
        <v>213.0</v>
      </c>
      <c r="J5365" s="15">
        <f t="shared" si="5"/>
        <v>4216.97187</v>
      </c>
      <c r="K5365" s="10" t="str">
        <f t="array" ref="K5365">IFERROR(XLOOKUP(G5365,'Tipo de Carga'!A:A,'Tipo de Carga'!B:B))</f>
        <v>Autoabasto</v>
      </c>
      <c r="L5365" s="10">
        <f t="shared" si="2"/>
        <v>8</v>
      </c>
      <c r="M5365" s="10">
        <f t="shared" si="3"/>
        <v>21</v>
      </c>
      <c r="N5365" s="10">
        <f t="shared" si="4"/>
        <v>2</v>
      </c>
      <c r="O5365" s="10" t="str">
        <f t="array" ref="O5365">IFERROR(XLOOKUP(G5365,'Tipo de Carga'!A:A,'Tipo de Carga'!C:C))</f>
        <v>Diesel</v>
      </c>
    </row>
    <row r="5366">
      <c r="A5366" s="16">
        <v>1935.0</v>
      </c>
      <c r="B5366" s="10" t="str">
        <f t="array" ref="B5366">IFERROR(XLOOKUP(A5366,'Asignacion Feb'!A:A,'Asignacion Feb'!C:C))</f>
        <v>Patieros sucursal</v>
      </c>
      <c r="C5366" s="10" t="str">
        <f t="array" ref="C5366">IFERROR(XLOOKUP(A5366,'Asignacion Feb'!A:A,'Asignacion Feb'!B:B))</f>
        <v>EC-03</v>
      </c>
      <c r="D5366" s="28">
        <v>45709.0</v>
      </c>
      <c r="E5366" s="16" t="s">
        <v>318</v>
      </c>
      <c r="F5366" s="10" t="str">
        <f t="array" ref="F5366">IFERROR(XLOOKUP(E5366,Operadores!A:A,Operadores!B:B))</f>
        <v>RODRAU01</v>
      </c>
      <c r="G5366" s="16" t="s">
        <v>17</v>
      </c>
      <c r="H5366" s="13">
        <v>19.79799</v>
      </c>
      <c r="I5366" s="18">
        <v>257.0</v>
      </c>
      <c r="J5366" s="15">
        <f t="shared" si="5"/>
        <v>5088.08343</v>
      </c>
      <c r="K5366" s="10" t="str">
        <f t="array" ref="K5366">IFERROR(XLOOKUP(G5366,'Tipo de Carga'!A:A,'Tipo de Carga'!B:B))</f>
        <v>Autoabasto</v>
      </c>
      <c r="L5366" s="10">
        <f t="shared" si="2"/>
        <v>8</v>
      </c>
      <c r="M5366" s="10">
        <f t="shared" si="3"/>
        <v>21</v>
      </c>
      <c r="N5366" s="10">
        <f t="shared" si="4"/>
        <v>2</v>
      </c>
      <c r="O5366" s="10" t="str">
        <f t="array" ref="O5366">IFERROR(XLOOKUP(G5366,'Tipo de Carga'!A:A,'Tipo de Carga'!C:C))</f>
        <v>Diesel</v>
      </c>
    </row>
    <row r="5367">
      <c r="A5367" s="16">
        <v>1936.0</v>
      </c>
      <c r="B5367" s="10" t="str">
        <f t="array" ref="B5367">IFERROR(XLOOKUP(A5367,'Asignacion Feb'!A:A,'Asignacion Feb'!C:C))</f>
        <v>Circuitos</v>
      </c>
      <c r="C5367" s="10" t="str">
        <f t="array" ref="C5367">IFERROR(XLOOKUP(A5367,'Asignacion Feb'!A:A,'Asignacion Feb'!B:B))</f>
        <v>EC-03</v>
      </c>
      <c r="D5367" s="28">
        <v>45709.0</v>
      </c>
      <c r="E5367" s="16" t="s">
        <v>105</v>
      </c>
      <c r="F5367" s="10" t="str">
        <f t="array" ref="F5367">IFERROR(XLOOKUP(E5367,Operadores!A:A,Operadores!B:B))</f>
        <v>OCAMA</v>
      </c>
      <c r="G5367" s="16" t="s">
        <v>17</v>
      </c>
      <c r="H5367" s="13">
        <v>19.79799</v>
      </c>
      <c r="I5367" s="18">
        <v>44.0</v>
      </c>
      <c r="J5367" s="15">
        <f t="shared" si="5"/>
        <v>871.11156</v>
      </c>
      <c r="K5367" s="10" t="str">
        <f t="array" ref="K5367">IFERROR(XLOOKUP(G5367,'Tipo de Carga'!A:A,'Tipo de Carga'!B:B))</f>
        <v>Autoabasto</v>
      </c>
      <c r="L5367" s="10">
        <f t="shared" si="2"/>
        <v>8</v>
      </c>
      <c r="M5367" s="10">
        <f t="shared" si="3"/>
        <v>21</v>
      </c>
      <c r="N5367" s="10">
        <f t="shared" si="4"/>
        <v>2</v>
      </c>
      <c r="O5367" s="10" t="str">
        <f t="array" ref="O5367">IFERROR(XLOOKUP(G5367,'Tipo de Carga'!A:A,'Tipo de Carga'!C:C))</f>
        <v>Diesel</v>
      </c>
    </row>
    <row r="5368">
      <c r="A5368" s="16">
        <v>1780.0</v>
      </c>
      <c r="B5368" s="10" t="str">
        <f t="array" ref="B5368">IFERROR(XLOOKUP(A5368,'Asignacion Feb'!A:A,'Asignacion Feb'!C:C))</f>
        <v>Pilgrims Tepo</v>
      </c>
      <c r="C5368" s="10" t="str">
        <f t="array" ref="C5368">IFERROR(XLOOKUP(A5368,'Asignacion Feb'!A:A,'Asignacion Feb'!B:B))</f>
        <v>EC-02</v>
      </c>
      <c r="D5368" s="28">
        <v>45709.0</v>
      </c>
      <c r="E5368" s="16" t="s">
        <v>196</v>
      </c>
      <c r="F5368" s="10" t="str">
        <f t="array" ref="F5368">IFERROR(XLOOKUP(E5368,Operadores!A:A,Operadores!B:B))</f>
        <v>CHAJUA01</v>
      </c>
      <c r="G5368" s="16" t="s">
        <v>17</v>
      </c>
      <c r="H5368" s="13">
        <v>19.7979899999999</v>
      </c>
      <c r="I5368" s="18">
        <v>186.0</v>
      </c>
      <c r="J5368" s="15">
        <f t="shared" si="5"/>
        <v>3682.42614</v>
      </c>
      <c r="K5368" s="10" t="str">
        <f t="array" ref="K5368">IFERROR(XLOOKUP(G5368,'Tipo de Carga'!A:A,'Tipo de Carga'!B:B))</f>
        <v>Autoabasto</v>
      </c>
      <c r="L5368" s="10">
        <f t="shared" si="2"/>
        <v>8</v>
      </c>
      <c r="M5368" s="10">
        <f t="shared" si="3"/>
        <v>21</v>
      </c>
      <c r="N5368" s="10">
        <f t="shared" si="4"/>
        <v>2</v>
      </c>
      <c r="O5368" s="10" t="str">
        <f t="array" ref="O5368">IFERROR(XLOOKUP(G5368,'Tipo de Carga'!A:A,'Tipo de Carga'!C:C))</f>
        <v>Diesel</v>
      </c>
    </row>
    <row r="5369">
      <c r="A5369" s="16">
        <v>1952.0</v>
      </c>
      <c r="B5369" s="10" t="str">
        <f t="array" ref="B5369">IFERROR(XLOOKUP(A5369,'Asignacion Feb'!A:A,'Asignacion Feb'!C:C))</f>
        <v>MeLi asignado SD</v>
      </c>
      <c r="C5369" s="10" t="str">
        <f t="array" ref="C5369">IFERROR(XLOOKUP(A5369,'Asignacion Feb'!A:A,'Asignacion Feb'!B:B))</f>
        <v>EC-05</v>
      </c>
      <c r="D5369" s="28">
        <v>45709.0</v>
      </c>
      <c r="E5369" s="16" t="s">
        <v>345</v>
      </c>
      <c r="F5369" s="10" t="str">
        <f t="array" ref="F5369">IFERROR(XLOOKUP(E5369,Operadores!A:A,Operadores!B:B))</f>
        <v>TREJUA</v>
      </c>
      <c r="G5369" s="16" t="s">
        <v>17</v>
      </c>
      <c r="H5369" s="13">
        <v>19.7979899999999</v>
      </c>
      <c r="I5369" s="18">
        <v>818.0</v>
      </c>
      <c r="J5369" s="15">
        <f t="shared" si="5"/>
        <v>16194.75582</v>
      </c>
      <c r="K5369" s="10" t="str">
        <f t="array" ref="K5369">IFERROR(XLOOKUP(G5369,'Tipo de Carga'!A:A,'Tipo de Carga'!B:B))</f>
        <v>Autoabasto</v>
      </c>
      <c r="L5369" s="10">
        <f t="shared" si="2"/>
        <v>8</v>
      </c>
      <c r="M5369" s="10">
        <f t="shared" si="3"/>
        <v>21</v>
      </c>
      <c r="N5369" s="10">
        <f t="shared" si="4"/>
        <v>2</v>
      </c>
      <c r="O5369" s="10" t="str">
        <f t="array" ref="O5369">IFERROR(XLOOKUP(G5369,'Tipo de Carga'!A:A,'Tipo de Carga'!C:C))</f>
        <v>Diesel</v>
      </c>
    </row>
    <row r="5370">
      <c r="A5370" s="16">
        <v>1873.0</v>
      </c>
      <c r="B5370" s="10" t="str">
        <f t="array" ref="B5370">IFERROR(XLOOKUP(A5370,'Asignacion Feb'!A:A,'Asignacion Feb'!C:C))</f>
        <v>Circuitos</v>
      </c>
      <c r="C5370" s="10" t="str">
        <f t="array" ref="C5370">IFERROR(XLOOKUP(A5370,'Asignacion Feb'!A:A,'Asignacion Feb'!B:B))</f>
        <v>EC-03</v>
      </c>
      <c r="D5370" s="28">
        <v>45709.0</v>
      </c>
      <c r="E5370" s="16" t="s">
        <v>295</v>
      </c>
      <c r="F5370" s="10" t="str">
        <f t="array" ref="F5370">IFERROR(XLOOKUP(E5370,Operadores!A:A,Operadores!B:B))</f>
        <v>GUADI</v>
      </c>
      <c r="G5370" s="16" t="s">
        <v>17</v>
      </c>
      <c r="H5370" s="13">
        <v>19.7979899999999</v>
      </c>
      <c r="I5370" s="18">
        <v>330.0</v>
      </c>
      <c r="J5370" s="15">
        <f t="shared" si="5"/>
        <v>6533.3367</v>
      </c>
      <c r="K5370" s="10" t="str">
        <f t="array" ref="K5370">IFERROR(XLOOKUP(G5370,'Tipo de Carga'!A:A,'Tipo de Carga'!B:B))</f>
        <v>Autoabasto</v>
      </c>
      <c r="L5370" s="10">
        <f t="shared" si="2"/>
        <v>8</v>
      </c>
      <c r="M5370" s="10">
        <f t="shared" si="3"/>
        <v>21</v>
      </c>
      <c r="N5370" s="10">
        <f t="shared" si="4"/>
        <v>2</v>
      </c>
      <c r="O5370" s="10" t="str">
        <f t="array" ref="O5370">IFERROR(XLOOKUP(G5370,'Tipo de Carga'!A:A,'Tipo de Carga'!C:C))</f>
        <v>Diesel</v>
      </c>
    </row>
    <row r="5371">
      <c r="A5371" s="16">
        <v>1789.0</v>
      </c>
      <c r="B5371" s="10" t="str">
        <f t="array" ref="B5371">IFERROR(XLOOKUP(A5371,'Asignacion Feb'!A:A,'Asignacion Feb'!C:C))</f>
        <v>Hisense</v>
      </c>
      <c r="C5371" s="10" t="str">
        <f t="array" ref="C5371">IFERROR(XLOOKUP(A5371,'Asignacion Feb'!A:A,'Asignacion Feb'!B:B))</f>
        <v>EC-02</v>
      </c>
      <c r="D5371" s="28">
        <v>45709.0</v>
      </c>
      <c r="E5371" s="19" t="s">
        <v>398</v>
      </c>
      <c r="F5371" s="10" t="str">
        <f t="array" ref="F5371">IFERROR(XLOOKUP(E5371,Operadores!A:A,Operadores!B:B))</f>
        <v>PERJU04</v>
      </c>
      <c r="G5371" s="16" t="s">
        <v>17</v>
      </c>
      <c r="H5371" s="13">
        <v>19.7979899999999</v>
      </c>
      <c r="I5371" s="18">
        <v>549.0</v>
      </c>
      <c r="J5371" s="15">
        <f t="shared" si="5"/>
        <v>10869.09651</v>
      </c>
      <c r="K5371" s="10" t="str">
        <f t="array" ref="K5371">IFERROR(XLOOKUP(G5371,'Tipo de Carga'!A:A,'Tipo de Carga'!B:B))</f>
        <v>Autoabasto</v>
      </c>
      <c r="L5371" s="10">
        <f t="shared" si="2"/>
        <v>8</v>
      </c>
      <c r="M5371" s="10">
        <f t="shared" si="3"/>
        <v>21</v>
      </c>
      <c r="N5371" s="10">
        <f t="shared" si="4"/>
        <v>2</v>
      </c>
      <c r="O5371" s="10" t="str">
        <f t="array" ref="O5371">IFERROR(XLOOKUP(G5371,'Tipo de Carga'!A:A,'Tipo de Carga'!C:C))</f>
        <v>Diesel</v>
      </c>
    </row>
    <row r="5372">
      <c r="A5372" s="16">
        <v>1886.0</v>
      </c>
      <c r="B5372" s="10" t="str">
        <f t="array" ref="B5372">IFERROR(XLOOKUP(A5372,'Asignacion Feb'!A:A,'Asignacion Feb'!C:C))</f>
        <v>Circuitos</v>
      </c>
      <c r="C5372" s="10" t="str">
        <f t="array" ref="C5372">IFERROR(XLOOKUP(A5372,'Asignacion Feb'!A:A,'Asignacion Feb'!B:B))</f>
        <v>EC-03</v>
      </c>
      <c r="D5372" s="28">
        <v>45709.0</v>
      </c>
      <c r="E5372" s="16" t="s">
        <v>212</v>
      </c>
      <c r="F5372" s="10" t="str">
        <f t="array" ref="F5372">IFERROR(XLOOKUP(E5372,Operadores!A:A,Operadores!B:B))</f>
        <v>CORER</v>
      </c>
      <c r="G5372" s="16" t="s">
        <v>17</v>
      </c>
      <c r="H5372" s="13">
        <v>19.7979899999999</v>
      </c>
      <c r="I5372" s="18">
        <v>744.0</v>
      </c>
      <c r="J5372" s="15">
        <f t="shared" si="5"/>
        <v>14729.70456</v>
      </c>
      <c r="K5372" s="10" t="str">
        <f t="array" ref="K5372">IFERROR(XLOOKUP(G5372,'Tipo de Carga'!A:A,'Tipo de Carga'!B:B))</f>
        <v>Autoabasto</v>
      </c>
      <c r="L5372" s="10">
        <f t="shared" si="2"/>
        <v>8</v>
      </c>
      <c r="M5372" s="10">
        <f t="shared" si="3"/>
        <v>21</v>
      </c>
      <c r="N5372" s="10">
        <f t="shared" si="4"/>
        <v>2</v>
      </c>
      <c r="O5372" s="10" t="str">
        <f t="array" ref="O5372">IFERROR(XLOOKUP(G5372,'Tipo de Carga'!A:A,'Tipo de Carga'!C:C))</f>
        <v>Diesel</v>
      </c>
    </row>
    <row r="5373">
      <c r="A5373" s="16">
        <v>1944.0</v>
      </c>
      <c r="B5373" s="10" t="str">
        <f t="array" ref="B5373">IFERROR(XLOOKUP(A5373,'Asignacion Feb'!A:A,'Asignacion Feb'!C:C))</f>
        <v>MeLi asignado SD</v>
      </c>
      <c r="C5373" s="10" t="str">
        <f t="array" ref="C5373">IFERROR(XLOOKUP(A5373,'Asignacion Feb'!A:A,'Asignacion Feb'!B:B))</f>
        <v>EC-05</v>
      </c>
      <c r="D5373" s="28">
        <v>45709.0</v>
      </c>
      <c r="E5373" s="16" t="s">
        <v>134</v>
      </c>
      <c r="F5373" s="10" t="str">
        <f t="array" ref="F5373">IFERROR(XLOOKUP(E5373,Operadores!A:A,Operadores!B:B))</f>
        <v>IBAJOS</v>
      </c>
      <c r="G5373" s="16" t="s">
        <v>17</v>
      </c>
      <c r="H5373" s="13">
        <v>19.7979899999999</v>
      </c>
      <c r="I5373" s="18">
        <v>194.0</v>
      </c>
      <c r="J5373" s="15">
        <f t="shared" si="5"/>
        <v>3840.81006</v>
      </c>
      <c r="K5373" s="10" t="str">
        <f t="array" ref="K5373">IFERROR(XLOOKUP(G5373,'Tipo de Carga'!A:A,'Tipo de Carga'!B:B))</f>
        <v>Autoabasto</v>
      </c>
      <c r="L5373" s="10">
        <f t="shared" si="2"/>
        <v>8</v>
      </c>
      <c r="M5373" s="10">
        <f t="shared" si="3"/>
        <v>21</v>
      </c>
      <c r="N5373" s="10">
        <f t="shared" si="4"/>
        <v>2</v>
      </c>
      <c r="O5373" s="10" t="str">
        <f t="array" ref="O5373">IFERROR(XLOOKUP(G5373,'Tipo de Carga'!A:A,'Tipo de Carga'!C:C))</f>
        <v>Diesel</v>
      </c>
    </row>
    <row r="5374">
      <c r="A5374" s="16">
        <v>1877.0</v>
      </c>
      <c r="B5374" s="10" t="str">
        <f t="array" ref="B5374">IFERROR(XLOOKUP(A5374,'Asignacion Feb'!A:A,'Asignacion Feb'!C:C))</f>
        <v>Circuitos</v>
      </c>
      <c r="C5374" s="10" t="str">
        <f t="array" ref="C5374">IFERROR(XLOOKUP(A5374,'Asignacion Feb'!A:A,'Asignacion Feb'!B:B))</f>
        <v>EC-03</v>
      </c>
      <c r="D5374" s="28">
        <v>45709.0</v>
      </c>
      <c r="E5374" s="16" t="s">
        <v>211</v>
      </c>
      <c r="F5374" s="10" t="str">
        <f t="array" ref="F5374">IFERROR(XLOOKUP(E5374,Operadores!A:A,Operadores!B:B))</f>
        <v>GRERI</v>
      </c>
      <c r="G5374" s="16" t="s">
        <v>17</v>
      </c>
      <c r="H5374" s="13">
        <v>19.7979899999999</v>
      </c>
      <c r="I5374" s="18">
        <v>513.0</v>
      </c>
      <c r="J5374" s="15">
        <f t="shared" si="5"/>
        <v>10156.36887</v>
      </c>
      <c r="K5374" s="10" t="str">
        <f t="array" ref="K5374">IFERROR(XLOOKUP(G5374,'Tipo de Carga'!A:A,'Tipo de Carga'!B:B))</f>
        <v>Autoabasto</v>
      </c>
      <c r="L5374" s="10">
        <f t="shared" si="2"/>
        <v>8</v>
      </c>
      <c r="M5374" s="10">
        <f t="shared" si="3"/>
        <v>21</v>
      </c>
      <c r="N5374" s="10">
        <f t="shared" si="4"/>
        <v>2</v>
      </c>
      <c r="O5374" s="10" t="str">
        <f t="array" ref="O5374">IFERROR(XLOOKUP(G5374,'Tipo de Carga'!A:A,'Tipo de Carga'!C:C))</f>
        <v>Diesel</v>
      </c>
    </row>
    <row r="5375">
      <c r="A5375" s="16">
        <v>2019.0</v>
      </c>
      <c r="B5375" s="10" t="str">
        <f t="array" ref="B5375">IFERROR(XLOOKUP(A5375,'Asignacion Feb'!A:A,'Asignacion Feb'!C:C))</f>
        <v>MeLi Asignado TD</v>
      </c>
      <c r="C5375" s="10" t="str">
        <f t="array" ref="C5375">IFERROR(XLOOKUP(A5375,'Asignacion Feb'!A:A,'Asignacion Feb'!B:B))</f>
        <v>EC-05</v>
      </c>
      <c r="D5375" s="28">
        <v>45709.0</v>
      </c>
      <c r="E5375" s="16" t="s">
        <v>241</v>
      </c>
      <c r="F5375" s="10" t="str">
        <f t="array" ref="F5375">IFERROR(XLOOKUP(E5375,Operadores!A:A,Operadores!B:B))</f>
        <v>GALRAY</v>
      </c>
      <c r="G5375" s="16" t="s">
        <v>17</v>
      </c>
      <c r="H5375" s="13">
        <v>19.7979899999999</v>
      </c>
      <c r="I5375" s="18">
        <v>576.0</v>
      </c>
      <c r="J5375" s="15">
        <f t="shared" si="5"/>
        <v>11403.64224</v>
      </c>
      <c r="K5375" s="10" t="str">
        <f t="array" ref="K5375">IFERROR(XLOOKUP(G5375,'Tipo de Carga'!A:A,'Tipo de Carga'!B:B))</f>
        <v>Autoabasto</v>
      </c>
      <c r="L5375" s="10">
        <f t="shared" si="2"/>
        <v>8</v>
      </c>
      <c r="M5375" s="10">
        <f t="shared" si="3"/>
        <v>21</v>
      </c>
      <c r="N5375" s="10">
        <f t="shared" si="4"/>
        <v>2</v>
      </c>
      <c r="O5375" s="10" t="str">
        <f t="array" ref="O5375">IFERROR(XLOOKUP(G5375,'Tipo de Carga'!A:A,'Tipo de Carga'!C:C))</f>
        <v>Diesel</v>
      </c>
    </row>
    <row r="5376">
      <c r="A5376" s="16">
        <v>1993.0</v>
      </c>
      <c r="B5376" s="10" t="str">
        <f t="array" ref="B5376">IFERROR(XLOOKUP(A5376,'Asignacion Feb'!A:A,'Asignacion Feb'!C:C))</f>
        <v>MeLi Dedicado TD</v>
      </c>
      <c r="C5376" s="10" t="str">
        <f t="array" ref="C5376">IFERROR(XLOOKUP(A5376,'Asignacion Feb'!A:A,'Asignacion Feb'!B:B))</f>
        <v>EC-05</v>
      </c>
      <c r="D5376" s="28">
        <v>45709.0</v>
      </c>
      <c r="E5376" s="16" t="s">
        <v>374</v>
      </c>
      <c r="F5376" s="10" t="str">
        <f t="array" ref="F5376">IFERROR(XLOOKUP(E5376,Operadores!A:A,Operadores!B:B))</f>
        <v>CELJOS</v>
      </c>
      <c r="G5376" s="16" t="s">
        <v>17</v>
      </c>
      <c r="H5376" s="13">
        <v>19.7979899999999</v>
      </c>
      <c r="I5376" s="18">
        <v>516.0</v>
      </c>
      <c r="J5376" s="15">
        <f t="shared" si="5"/>
        <v>10215.76284</v>
      </c>
      <c r="K5376" s="10" t="str">
        <f t="array" ref="K5376">IFERROR(XLOOKUP(G5376,'Tipo de Carga'!A:A,'Tipo de Carga'!B:B))</f>
        <v>Autoabasto</v>
      </c>
      <c r="L5376" s="10">
        <f t="shared" si="2"/>
        <v>8</v>
      </c>
      <c r="M5376" s="10">
        <f t="shared" si="3"/>
        <v>21</v>
      </c>
      <c r="N5376" s="10">
        <f t="shared" si="4"/>
        <v>2</v>
      </c>
      <c r="O5376" s="10" t="str">
        <f t="array" ref="O5376">IFERROR(XLOOKUP(G5376,'Tipo de Carga'!A:A,'Tipo de Carga'!C:C))</f>
        <v>Diesel</v>
      </c>
    </row>
    <row r="5377">
      <c r="A5377" s="16">
        <v>1893.0</v>
      </c>
      <c r="B5377" s="10" t="str">
        <f t="array" ref="B5377">IFERROR(XLOOKUP(A5377,'Asignacion Feb'!A:A,'Asignacion Feb'!C:C))</f>
        <v>Full Liver</v>
      </c>
      <c r="C5377" s="10" t="str">
        <f t="array" ref="C5377">IFERROR(XLOOKUP(A5377,'Asignacion Feb'!A:A,'Asignacion Feb'!B:B))</f>
        <v>EC-01</v>
      </c>
      <c r="D5377" s="28">
        <v>45709.0</v>
      </c>
      <c r="E5377" s="16" t="s">
        <v>145</v>
      </c>
      <c r="F5377" s="10" t="str">
        <f t="array" ref="F5377">IFERROR(XLOOKUP(E5377,Operadores!A:A,Operadores!B:B))</f>
        <v>OVAQUI</v>
      </c>
      <c r="G5377" s="16" t="s">
        <v>17</v>
      </c>
      <c r="H5377" s="13">
        <v>19.7979899999999</v>
      </c>
      <c r="I5377" s="18">
        <v>760.0</v>
      </c>
      <c r="J5377" s="15">
        <f t="shared" si="5"/>
        <v>15046.4724</v>
      </c>
      <c r="K5377" s="10" t="str">
        <f t="array" ref="K5377">IFERROR(XLOOKUP(G5377,'Tipo de Carga'!A:A,'Tipo de Carga'!B:B))</f>
        <v>Autoabasto</v>
      </c>
      <c r="L5377" s="10">
        <f t="shared" si="2"/>
        <v>8</v>
      </c>
      <c r="M5377" s="10">
        <f t="shared" si="3"/>
        <v>21</v>
      </c>
      <c r="N5377" s="10">
        <f t="shared" si="4"/>
        <v>2</v>
      </c>
      <c r="O5377" s="10" t="str">
        <f t="array" ref="O5377">IFERROR(XLOOKUP(G5377,'Tipo de Carga'!A:A,'Tipo de Carga'!C:C))</f>
        <v>Diesel</v>
      </c>
    </row>
    <row r="5378">
      <c r="A5378" s="16">
        <v>1748.0</v>
      </c>
      <c r="B5378" s="10" t="str">
        <f t="array" ref="B5378">IFERROR(XLOOKUP(A5378,'Asignacion Feb'!A:A,'Asignacion Feb'!C:C))</f>
        <v>Liverpool Local</v>
      </c>
      <c r="C5378" s="10" t="str">
        <f t="array" ref="C5378">IFERROR(XLOOKUP(A5378,'Asignacion Feb'!A:A,'Asignacion Feb'!B:B))</f>
        <v>EC-01</v>
      </c>
      <c r="D5378" s="28">
        <v>45709.0</v>
      </c>
      <c r="E5378" s="16" t="s">
        <v>304</v>
      </c>
      <c r="F5378" s="10" t="str">
        <f t="array" ref="F5378">IFERROR(XLOOKUP(E5378,Operadores!A:A,Operadores!B:B))</f>
        <v>SANJUL</v>
      </c>
      <c r="G5378" s="16" t="s">
        <v>17</v>
      </c>
      <c r="H5378" s="13">
        <v>19.7979899999999</v>
      </c>
      <c r="I5378" s="18">
        <v>456.0</v>
      </c>
      <c r="J5378" s="15">
        <f t="shared" si="5"/>
        <v>9027.88344</v>
      </c>
      <c r="K5378" s="10" t="str">
        <f t="array" ref="K5378">IFERROR(XLOOKUP(G5378,'Tipo de Carga'!A:A,'Tipo de Carga'!B:B))</f>
        <v>Autoabasto</v>
      </c>
      <c r="L5378" s="10">
        <f t="shared" si="2"/>
        <v>8</v>
      </c>
      <c r="M5378" s="10">
        <f t="shared" si="3"/>
        <v>21</v>
      </c>
      <c r="N5378" s="10">
        <f t="shared" si="4"/>
        <v>2</v>
      </c>
      <c r="O5378" s="10" t="str">
        <f t="array" ref="O5378">IFERROR(XLOOKUP(G5378,'Tipo de Carga'!A:A,'Tipo de Carga'!C:C))</f>
        <v>Diesel</v>
      </c>
    </row>
    <row r="5379">
      <c r="A5379" s="16">
        <v>1999.0</v>
      </c>
      <c r="B5379" s="10" t="str">
        <f t="array" ref="B5379">IFERROR(XLOOKUP(A5379,'Asignacion Feb'!A:A,'Asignacion Feb'!C:C))</f>
        <v>MeLi Dedicado Merida</v>
      </c>
      <c r="C5379" s="10" t="str">
        <f t="array" ref="C5379">IFERROR(XLOOKUP(A5379,'Asignacion Feb'!A:A,'Asignacion Feb'!B:B))</f>
        <v>EC-05</v>
      </c>
      <c r="D5379" s="28">
        <v>45709.0</v>
      </c>
      <c r="E5379" s="16" t="s">
        <v>88</v>
      </c>
      <c r="F5379" s="10" t="str">
        <f t="array" ref="F5379">IFERROR(XLOOKUP(E5379,Operadores!A:A,Operadores!B:B))</f>
        <v>CAMJOS</v>
      </c>
      <c r="G5379" s="16" t="s">
        <v>17</v>
      </c>
      <c r="H5379" s="13">
        <v>19.7979899999999</v>
      </c>
      <c r="I5379" s="18">
        <v>276.0</v>
      </c>
      <c r="J5379" s="15">
        <f t="shared" si="5"/>
        <v>5464.24524</v>
      </c>
      <c r="K5379" s="10" t="str">
        <f t="array" ref="K5379">IFERROR(XLOOKUP(G5379,'Tipo de Carga'!A:A,'Tipo de Carga'!B:B))</f>
        <v>Autoabasto</v>
      </c>
      <c r="L5379" s="10">
        <f t="shared" si="2"/>
        <v>8</v>
      </c>
      <c r="M5379" s="10">
        <f t="shared" si="3"/>
        <v>21</v>
      </c>
      <c r="N5379" s="10">
        <f t="shared" si="4"/>
        <v>2</v>
      </c>
      <c r="O5379" s="10" t="str">
        <f t="array" ref="O5379">IFERROR(XLOOKUP(G5379,'Tipo de Carga'!A:A,'Tipo de Carga'!C:C))</f>
        <v>Diesel</v>
      </c>
    </row>
    <row r="5380">
      <c r="A5380" s="16">
        <v>2011.0</v>
      </c>
      <c r="B5380" s="10" t="str">
        <f t="array" ref="B5380">IFERROR(XLOOKUP(A5380,'Asignacion Feb'!A:A,'Asignacion Feb'!C:C))</f>
        <v>MeLi Asignado TD</v>
      </c>
      <c r="C5380" s="10" t="str">
        <f t="array" ref="C5380">IFERROR(XLOOKUP(A5380,'Asignacion Feb'!A:A,'Asignacion Feb'!B:B))</f>
        <v>EC-05</v>
      </c>
      <c r="D5380" s="28">
        <v>45709.0</v>
      </c>
      <c r="E5380" s="16" t="s">
        <v>30</v>
      </c>
      <c r="F5380" s="10" t="str">
        <f t="array" ref="F5380">IFERROR(XLOOKUP(E5380,Operadores!A:A,Operadores!B:B))</f>
        <v>GUEGAB</v>
      </c>
      <c r="G5380" s="16" t="s">
        <v>17</v>
      </c>
      <c r="H5380" s="13">
        <v>19.7979899999999</v>
      </c>
      <c r="I5380" s="18">
        <v>564.0</v>
      </c>
      <c r="J5380" s="15">
        <f t="shared" si="5"/>
        <v>11166.06636</v>
      </c>
      <c r="K5380" s="10" t="str">
        <f t="array" ref="K5380">IFERROR(XLOOKUP(G5380,'Tipo de Carga'!A:A,'Tipo de Carga'!B:B))</f>
        <v>Autoabasto</v>
      </c>
      <c r="L5380" s="10">
        <f t="shared" si="2"/>
        <v>8</v>
      </c>
      <c r="M5380" s="10">
        <f t="shared" si="3"/>
        <v>21</v>
      </c>
      <c r="N5380" s="10">
        <f t="shared" si="4"/>
        <v>2</v>
      </c>
      <c r="O5380" s="10" t="str">
        <f t="array" ref="O5380">IFERROR(XLOOKUP(G5380,'Tipo de Carga'!A:A,'Tipo de Carga'!C:C))</f>
        <v>Diesel</v>
      </c>
    </row>
    <row r="5381">
      <c r="A5381" s="16">
        <v>1727.0</v>
      </c>
      <c r="B5381" s="10" t="str">
        <f t="array" ref="B5381">IFERROR(XLOOKUP(A5381,'Asignacion Feb'!A:A,'Asignacion Feb'!C:C))</f>
        <v>Liverpool Local</v>
      </c>
      <c r="C5381" s="10" t="str">
        <f t="array" ref="C5381">IFERROR(XLOOKUP(A5381,'Asignacion Feb'!A:A,'Asignacion Feb'!B:B))</f>
        <v>EC-01</v>
      </c>
      <c r="D5381" s="28">
        <v>45709.0</v>
      </c>
      <c r="E5381" s="16" t="s">
        <v>351</v>
      </c>
      <c r="F5381" s="10" t="str">
        <f t="array" ref="F5381">IFERROR(XLOOKUP(E5381,Operadores!A:A,Operadores!B:B))</f>
        <v>SANBEN</v>
      </c>
      <c r="G5381" s="16" t="s">
        <v>17</v>
      </c>
      <c r="H5381" s="13">
        <v>19.7979899999999</v>
      </c>
      <c r="I5381" s="18">
        <v>482.0</v>
      </c>
      <c r="J5381" s="15">
        <f t="shared" si="5"/>
        <v>9542.63118</v>
      </c>
      <c r="K5381" s="10" t="str">
        <f t="array" ref="K5381">IFERROR(XLOOKUP(G5381,'Tipo de Carga'!A:A,'Tipo de Carga'!B:B))</f>
        <v>Autoabasto</v>
      </c>
      <c r="L5381" s="10">
        <f t="shared" si="2"/>
        <v>8</v>
      </c>
      <c r="M5381" s="10">
        <f t="shared" si="3"/>
        <v>21</v>
      </c>
      <c r="N5381" s="10">
        <f t="shared" si="4"/>
        <v>2</v>
      </c>
      <c r="O5381" s="10" t="str">
        <f t="array" ref="O5381">IFERROR(XLOOKUP(G5381,'Tipo de Carga'!A:A,'Tipo de Carga'!C:C))</f>
        <v>Diesel</v>
      </c>
    </row>
    <row r="5382">
      <c r="A5382" s="16">
        <v>2035.0</v>
      </c>
      <c r="B5382" s="10" t="str">
        <f t="array" ref="B5382">IFERROR(XLOOKUP(A5382,'Asignacion Feb'!A:A,'Asignacion Feb'!C:C))</f>
        <v>Liverpool Local</v>
      </c>
      <c r="C5382" s="10" t="str">
        <f t="array" ref="C5382">IFERROR(XLOOKUP(A5382,'Asignacion Feb'!A:A,'Asignacion Feb'!B:B))</f>
        <v>EC-01</v>
      </c>
      <c r="D5382" s="28">
        <v>45709.0</v>
      </c>
      <c r="E5382" s="16" t="s">
        <v>66</v>
      </c>
      <c r="F5382" s="10" t="str">
        <f t="array" ref="F5382">IFERROR(XLOOKUP(E5382,Operadores!A:A,Operadores!B:B))</f>
        <v>LOPALF</v>
      </c>
      <c r="G5382" s="16" t="s">
        <v>17</v>
      </c>
      <c r="H5382" s="13">
        <v>19.7979899999999</v>
      </c>
      <c r="I5382" s="18">
        <v>281.0</v>
      </c>
      <c r="J5382" s="15">
        <f t="shared" si="5"/>
        <v>5563.23519</v>
      </c>
      <c r="K5382" s="10" t="str">
        <f t="array" ref="K5382">IFERROR(XLOOKUP(G5382,'Tipo de Carga'!A:A,'Tipo de Carga'!B:B))</f>
        <v>Autoabasto</v>
      </c>
      <c r="L5382" s="10">
        <f t="shared" si="2"/>
        <v>8</v>
      </c>
      <c r="M5382" s="10">
        <f t="shared" si="3"/>
        <v>21</v>
      </c>
      <c r="N5382" s="10">
        <f t="shared" si="4"/>
        <v>2</v>
      </c>
      <c r="O5382" s="10" t="str">
        <f t="array" ref="O5382">IFERROR(XLOOKUP(G5382,'Tipo de Carga'!A:A,'Tipo de Carga'!C:C))</f>
        <v>Diesel</v>
      </c>
    </row>
    <row r="5383">
      <c r="A5383" s="16">
        <v>1788.0</v>
      </c>
      <c r="B5383" s="10" t="str">
        <f t="array" ref="B5383">IFERROR(XLOOKUP(A5383,'Asignacion Feb'!A:A,'Asignacion Feb'!C:C))</f>
        <v>Liverpool Local</v>
      </c>
      <c r="C5383" s="10" t="str">
        <f t="array" ref="C5383">IFERROR(XLOOKUP(A5383,'Asignacion Feb'!A:A,'Asignacion Feb'!B:B))</f>
        <v>EC-01</v>
      </c>
      <c r="D5383" s="28">
        <v>45709.0</v>
      </c>
      <c r="E5383" s="19" t="s">
        <v>458</v>
      </c>
      <c r="F5383" s="10" t="str">
        <f t="array" ref="F5383">IFERROR(XLOOKUP(E5383,Operadores!A:A,Operadores!B:B))</f>
        <v>REYRUB</v>
      </c>
      <c r="G5383" s="16" t="s">
        <v>17</v>
      </c>
      <c r="H5383" s="13">
        <v>19.7979899999999</v>
      </c>
      <c r="I5383" s="18">
        <v>539.0</v>
      </c>
      <c r="J5383" s="15">
        <f t="shared" si="5"/>
        <v>10671.11661</v>
      </c>
      <c r="K5383" s="10" t="str">
        <f t="array" ref="K5383">IFERROR(XLOOKUP(G5383,'Tipo de Carga'!A:A,'Tipo de Carga'!B:B))</f>
        <v>Autoabasto</v>
      </c>
      <c r="L5383" s="10">
        <f t="shared" si="2"/>
        <v>8</v>
      </c>
      <c r="M5383" s="10">
        <f t="shared" si="3"/>
        <v>21</v>
      </c>
      <c r="N5383" s="10">
        <f t="shared" si="4"/>
        <v>2</v>
      </c>
      <c r="O5383" s="10" t="str">
        <f t="array" ref="O5383">IFERROR(XLOOKUP(G5383,'Tipo de Carga'!A:A,'Tipo de Carga'!C:C))</f>
        <v>Diesel</v>
      </c>
    </row>
    <row r="5384">
      <c r="A5384" s="16">
        <v>2042.0</v>
      </c>
      <c r="B5384" s="10" t="str">
        <f t="array" ref="B5384">IFERROR(XLOOKUP(A5384,'Asignacion Feb'!A:A,'Asignacion Feb'!C:C))</f>
        <v>Liverpool Local</v>
      </c>
      <c r="C5384" s="10" t="str">
        <f t="array" ref="C5384">IFERROR(XLOOKUP(A5384,'Asignacion Feb'!A:A,'Asignacion Feb'!B:B))</f>
        <v>EC-01</v>
      </c>
      <c r="D5384" s="28">
        <v>45709.0</v>
      </c>
      <c r="E5384" s="16" t="s">
        <v>150</v>
      </c>
      <c r="F5384" s="10" t="str">
        <f t="array" ref="F5384">IFERROR(XLOOKUP(E5384,Operadores!A:A,Operadores!B:B))</f>
        <v>JUAOSC</v>
      </c>
      <c r="G5384" s="16" t="s">
        <v>17</v>
      </c>
      <c r="H5384" s="13">
        <v>19.7979899999999</v>
      </c>
      <c r="I5384" s="18">
        <v>203.0</v>
      </c>
      <c r="J5384" s="15">
        <f t="shared" si="5"/>
        <v>4018.99197</v>
      </c>
      <c r="K5384" s="10" t="str">
        <f t="array" ref="K5384">IFERROR(XLOOKUP(G5384,'Tipo de Carga'!A:A,'Tipo de Carga'!B:B))</f>
        <v>Autoabasto</v>
      </c>
      <c r="L5384" s="10">
        <f t="shared" si="2"/>
        <v>8</v>
      </c>
      <c r="M5384" s="10">
        <f t="shared" si="3"/>
        <v>21</v>
      </c>
      <c r="N5384" s="10">
        <f t="shared" si="4"/>
        <v>2</v>
      </c>
      <c r="O5384" s="10" t="str">
        <f t="array" ref="O5384">IFERROR(XLOOKUP(G5384,'Tipo de Carga'!A:A,'Tipo de Carga'!C:C))</f>
        <v>Diesel</v>
      </c>
    </row>
    <row r="5385">
      <c r="A5385" s="16">
        <v>1752.0</v>
      </c>
      <c r="B5385" s="10" t="str">
        <f t="array" ref="B5385">IFERROR(XLOOKUP(A5385,'Asignacion Feb'!A:A,'Asignacion Feb'!C:C))</f>
        <v>Liverpool Local</v>
      </c>
      <c r="C5385" s="10" t="str">
        <f t="array" ref="C5385">IFERROR(XLOOKUP(A5385,'Asignacion Feb'!A:A,'Asignacion Feb'!B:B))</f>
        <v>EC-01</v>
      </c>
      <c r="D5385" s="28">
        <v>45709.0</v>
      </c>
      <c r="E5385" s="16" t="s">
        <v>238</v>
      </c>
      <c r="F5385" s="10" t="str">
        <f t="array" ref="F5385">IFERROR(XLOOKUP(E5385,Operadores!A:A,Operadores!B:B))</f>
        <v>ROBJUA01</v>
      </c>
      <c r="G5385" s="16" t="s">
        <v>17</v>
      </c>
      <c r="H5385" s="13">
        <v>19.7979899999998</v>
      </c>
      <c r="I5385" s="18">
        <v>450.0</v>
      </c>
      <c r="J5385" s="15">
        <f t="shared" si="5"/>
        <v>8909.0955</v>
      </c>
      <c r="K5385" s="10" t="str">
        <f t="array" ref="K5385">IFERROR(XLOOKUP(G5385,'Tipo de Carga'!A:A,'Tipo de Carga'!B:B))</f>
        <v>Autoabasto</v>
      </c>
      <c r="L5385" s="10">
        <f t="shared" si="2"/>
        <v>8</v>
      </c>
      <c r="M5385" s="10">
        <f t="shared" si="3"/>
        <v>21</v>
      </c>
      <c r="N5385" s="10">
        <f t="shared" si="4"/>
        <v>2</v>
      </c>
      <c r="O5385" s="10" t="str">
        <f t="array" ref="O5385">IFERROR(XLOOKUP(G5385,'Tipo de Carga'!A:A,'Tipo de Carga'!C:C))</f>
        <v>Diesel</v>
      </c>
    </row>
    <row r="5386">
      <c r="A5386" s="16">
        <v>1724.0</v>
      </c>
      <c r="B5386" s="10" t="str">
        <f t="array" ref="B5386">IFERROR(XLOOKUP(A5386,'Asignacion Feb'!A:A,'Asignacion Feb'!C:C))</f>
        <v>Liverpool Local</v>
      </c>
      <c r="C5386" s="10" t="str">
        <f t="array" ref="C5386">IFERROR(XLOOKUP(A5386,'Asignacion Feb'!A:A,'Asignacion Feb'!B:B))</f>
        <v>EC-01</v>
      </c>
      <c r="D5386" s="28">
        <v>45709.0</v>
      </c>
      <c r="E5386" s="16" t="s">
        <v>57</v>
      </c>
      <c r="F5386" s="10" t="str">
        <f t="array" ref="F5386">IFERROR(XLOOKUP(E5386,Operadores!A:A,Operadores!B:B))</f>
        <v>REYJA01</v>
      </c>
      <c r="G5386" s="16" t="s">
        <v>17</v>
      </c>
      <c r="H5386" s="13">
        <v>19.7979899999998</v>
      </c>
      <c r="I5386" s="18">
        <v>336.0</v>
      </c>
      <c r="J5386" s="15">
        <f t="shared" si="5"/>
        <v>6652.12464</v>
      </c>
      <c r="K5386" s="10" t="str">
        <f t="array" ref="K5386">IFERROR(XLOOKUP(G5386,'Tipo de Carga'!A:A,'Tipo de Carga'!B:B))</f>
        <v>Autoabasto</v>
      </c>
      <c r="L5386" s="10">
        <f t="shared" si="2"/>
        <v>8</v>
      </c>
      <c r="M5386" s="10">
        <f t="shared" si="3"/>
        <v>21</v>
      </c>
      <c r="N5386" s="10">
        <f t="shared" si="4"/>
        <v>2</v>
      </c>
      <c r="O5386" s="10" t="str">
        <f t="array" ref="O5386">IFERROR(XLOOKUP(G5386,'Tipo de Carga'!A:A,'Tipo de Carga'!C:C))</f>
        <v>Diesel</v>
      </c>
    </row>
    <row r="5387">
      <c r="A5387" s="16">
        <v>2058.0</v>
      </c>
      <c r="B5387" s="10" t="str">
        <f t="array" ref="B5387">IFERROR(XLOOKUP(A5387,'Asignacion Feb'!A:A,'Asignacion Feb'!C:C))</f>
        <v>Peñafiel Tecamac</v>
      </c>
      <c r="C5387" s="10" t="str">
        <f t="array" ref="C5387">IFERROR(XLOOKUP(A5387,'Asignacion Feb'!A:A,'Asignacion Feb'!B:B))</f>
        <v>EC-02</v>
      </c>
      <c r="D5387" s="28">
        <v>45709.0</v>
      </c>
      <c r="E5387" s="16" t="s">
        <v>51</v>
      </c>
      <c r="F5387" s="10" t="str">
        <f t="array" ref="F5387">IFERROR(XLOOKUP(E5387,Operadores!A:A,Operadores!B:B))</f>
        <v>TABYAI</v>
      </c>
      <c r="G5387" s="16" t="s">
        <v>17</v>
      </c>
      <c r="H5387" s="13">
        <v>19.7979899999998</v>
      </c>
      <c r="I5387" s="18">
        <v>60.0</v>
      </c>
      <c r="J5387" s="15">
        <f t="shared" si="5"/>
        <v>1187.8794</v>
      </c>
      <c r="K5387" s="10" t="str">
        <f t="array" ref="K5387">IFERROR(XLOOKUP(G5387,'Tipo de Carga'!A:A,'Tipo de Carga'!B:B))</f>
        <v>Autoabasto</v>
      </c>
      <c r="L5387" s="10">
        <f t="shared" si="2"/>
        <v>8</v>
      </c>
      <c r="M5387" s="10">
        <f t="shared" si="3"/>
        <v>21</v>
      </c>
      <c r="N5387" s="10">
        <f t="shared" si="4"/>
        <v>2</v>
      </c>
      <c r="O5387" s="10" t="str">
        <f t="array" ref="O5387">IFERROR(XLOOKUP(G5387,'Tipo de Carga'!A:A,'Tipo de Carga'!C:C))</f>
        <v>Diesel</v>
      </c>
    </row>
    <row r="5388">
      <c r="A5388" s="16">
        <v>1884.0</v>
      </c>
      <c r="B5388" s="10" t="str">
        <f t="array" ref="B5388">IFERROR(XLOOKUP(A5388,'Asignacion Feb'!A:A,'Asignacion Feb'!C:C))</f>
        <v>Liverpool Local</v>
      </c>
      <c r="C5388" s="10" t="str">
        <f t="array" ref="C5388">IFERROR(XLOOKUP(A5388,'Asignacion Feb'!A:A,'Asignacion Feb'!B:B))</f>
        <v>EC-01</v>
      </c>
      <c r="D5388" s="28">
        <v>45709.0</v>
      </c>
      <c r="E5388" s="16" t="s">
        <v>297</v>
      </c>
      <c r="F5388" s="10" t="str">
        <f t="array" ref="F5388">IFERROR(XLOOKUP(E5388,Operadores!A:A,Operadores!B:B))</f>
        <v>ALVGE</v>
      </c>
      <c r="G5388" s="16" t="s">
        <v>17</v>
      </c>
      <c r="H5388" s="13">
        <v>19.7979899999998</v>
      </c>
      <c r="I5388" s="18">
        <v>421.0</v>
      </c>
      <c r="J5388" s="15">
        <f t="shared" si="5"/>
        <v>8334.95379</v>
      </c>
      <c r="K5388" s="10" t="str">
        <f t="array" ref="K5388">IFERROR(XLOOKUP(G5388,'Tipo de Carga'!A:A,'Tipo de Carga'!B:B))</f>
        <v>Autoabasto</v>
      </c>
      <c r="L5388" s="10">
        <f t="shared" si="2"/>
        <v>8</v>
      </c>
      <c r="M5388" s="10">
        <f t="shared" si="3"/>
        <v>21</v>
      </c>
      <c r="N5388" s="10">
        <f t="shared" si="4"/>
        <v>2</v>
      </c>
      <c r="O5388" s="10" t="str">
        <f t="array" ref="O5388">IFERROR(XLOOKUP(G5388,'Tipo de Carga'!A:A,'Tipo de Carga'!C:C))</f>
        <v>Diesel</v>
      </c>
    </row>
    <row r="5389">
      <c r="A5389" s="16">
        <v>1889.0</v>
      </c>
      <c r="B5389" s="10" t="str">
        <f t="array" ref="B5389">IFERROR(XLOOKUP(A5389,'Asignacion Feb'!A:A,'Asignacion Feb'!C:C))</f>
        <v>Available EC-01</v>
      </c>
      <c r="C5389" s="10" t="str">
        <f t="array" ref="C5389">IFERROR(XLOOKUP(A5389,'Asignacion Feb'!A:A,'Asignacion Feb'!B:B))</f>
        <v>EC-01</v>
      </c>
      <c r="D5389" s="28">
        <v>45709.0</v>
      </c>
      <c r="E5389" s="16" t="s">
        <v>357</v>
      </c>
      <c r="F5389" s="10" t="str">
        <f t="array" ref="F5389">IFERROR(XLOOKUP(E5389,Operadores!A:A,Operadores!B:B))</f>
        <v>GARCRU</v>
      </c>
      <c r="G5389" s="16" t="s">
        <v>17</v>
      </c>
      <c r="H5389" s="13">
        <v>19.7979899999998</v>
      </c>
      <c r="I5389" s="18">
        <v>775.0</v>
      </c>
      <c r="J5389" s="15">
        <f t="shared" si="5"/>
        <v>15343.44225</v>
      </c>
      <c r="K5389" s="10" t="str">
        <f t="array" ref="K5389">IFERROR(XLOOKUP(G5389,'Tipo de Carga'!A:A,'Tipo de Carga'!B:B))</f>
        <v>Autoabasto</v>
      </c>
      <c r="L5389" s="10">
        <f t="shared" si="2"/>
        <v>8</v>
      </c>
      <c r="M5389" s="10">
        <f t="shared" si="3"/>
        <v>21</v>
      </c>
      <c r="N5389" s="10">
        <f t="shared" si="4"/>
        <v>2</v>
      </c>
      <c r="O5389" s="10" t="str">
        <f t="array" ref="O5389">IFERROR(XLOOKUP(G5389,'Tipo de Carga'!A:A,'Tipo de Carga'!C:C))</f>
        <v>Diesel</v>
      </c>
    </row>
    <row r="5390">
      <c r="A5390" s="16">
        <v>1892.0</v>
      </c>
      <c r="B5390" s="10" t="str">
        <f t="array" ref="B5390">IFERROR(XLOOKUP(A5390,'Asignacion Feb'!A:A,'Asignacion Feb'!C:C))</f>
        <v>Full Liver</v>
      </c>
      <c r="C5390" s="10" t="str">
        <f t="array" ref="C5390">IFERROR(XLOOKUP(A5390,'Asignacion Feb'!A:A,'Asignacion Feb'!B:B))</f>
        <v>EC-01</v>
      </c>
      <c r="D5390" s="28">
        <v>45709.0</v>
      </c>
      <c r="E5390" s="16" t="s">
        <v>73</v>
      </c>
      <c r="F5390" s="10" t="str">
        <f t="array" ref="F5390">IFERROR(XLOOKUP(E5390,Operadores!A:A,Operadores!B:B))</f>
        <v>CALVI</v>
      </c>
      <c r="G5390" s="16" t="s">
        <v>17</v>
      </c>
      <c r="H5390" s="13">
        <v>19.7979899999998</v>
      </c>
      <c r="I5390" s="18">
        <v>356.0</v>
      </c>
      <c r="J5390" s="15">
        <f t="shared" si="5"/>
        <v>7048.08444</v>
      </c>
      <c r="K5390" s="10" t="str">
        <f t="array" ref="K5390">IFERROR(XLOOKUP(G5390,'Tipo de Carga'!A:A,'Tipo de Carga'!B:B))</f>
        <v>Autoabasto</v>
      </c>
      <c r="L5390" s="10">
        <f t="shared" si="2"/>
        <v>8</v>
      </c>
      <c r="M5390" s="10">
        <f t="shared" si="3"/>
        <v>21</v>
      </c>
      <c r="N5390" s="10">
        <f t="shared" si="4"/>
        <v>2</v>
      </c>
      <c r="O5390" s="10" t="str">
        <f t="array" ref="O5390">IFERROR(XLOOKUP(G5390,'Tipo de Carga'!A:A,'Tipo de Carga'!C:C))</f>
        <v>Diesel</v>
      </c>
    </row>
    <row r="5391">
      <c r="A5391" s="16">
        <v>1995.0</v>
      </c>
      <c r="B5391" s="10" t="str">
        <f t="array" ref="B5391">IFERROR(XLOOKUP(A5391,'Asignacion Feb'!A:A,'Asignacion Feb'!C:C))</f>
        <v>MeLi asignado SD</v>
      </c>
      <c r="C5391" s="10" t="str">
        <f t="array" ref="C5391">IFERROR(XLOOKUP(A5391,'Asignacion Feb'!A:A,'Asignacion Feb'!B:B))</f>
        <v>EC-05</v>
      </c>
      <c r="D5391" s="28">
        <v>45709.0</v>
      </c>
      <c r="E5391" s="16" t="s">
        <v>459</v>
      </c>
      <c r="F5391" s="10" t="str">
        <f t="array" ref="F5391">IFERROR(XLOOKUP(E5391,Operadores!A:A,Operadores!B:B))</f>
        <v>PERMAR</v>
      </c>
      <c r="G5391" s="16" t="s">
        <v>17</v>
      </c>
      <c r="H5391" s="13">
        <v>19.7979899999998</v>
      </c>
      <c r="I5391" s="18">
        <v>343.0</v>
      </c>
      <c r="J5391" s="15">
        <f t="shared" si="5"/>
        <v>6790.71057</v>
      </c>
      <c r="K5391" s="10" t="str">
        <f t="array" ref="K5391">IFERROR(XLOOKUP(G5391,'Tipo de Carga'!A:A,'Tipo de Carga'!B:B))</f>
        <v>Autoabasto</v>
      </c>
      <c r="L5391" s="10">
        <f t="shared" si="2"/>
        <v>8</v>
      </c>
      <c r="M5391" s="10">
        <f t="shared" si="3"/>
        <v>21</v>
      </c>
      <c r="N5391" s="10">
        <f t="shared" si="4"/>
        <v>2</v>
      </c>
      <c r="O5391" s="10" t="str">
        <f t="array" ref="O5391">IFERROR(XLOOKUP(G5391,'Tipo de Carga'!A:A,'Tipo de Carga'!C:C))</f>
        <v>Diesel</v>
      </c>
    </row>
    <row r="5392">
      <c r="A5392" s="16">
        <v>1989.0</v>
      </c>
      <c r="B5392" s="10" t="str">
        <f t="array" ref="B5392">IFERROR(XLOOKUP(A5392,'Asignacion Feb'!A:A,'Asignacion Feb'!C:C))</f>
        <v>MeLi asignado SD</v>
      </c>
      <c r="C5392" s="10" t="str">
        <f t="array" ref="C5392">IFERROR(XLOOKUP(A5392,'Asignacion Feb'!A:A,'Asignacion Feb'!B:B))</f>
        <v>EC-05</v>
      </c>
      <c r="D5392" s="28">
        <v>45709.0</v>
      </c>
      <c r="E5392" s="16" t="s">
        <v>53</v>
      </c>
      <c r="F5392" s="10" t="str">
        <f t="array" ref="F5392">IFERROR(XLOOKUP(E5392,Operadores!A:A,Operadores!B:B))</f>
        <v>CHAJUA</v>
      </c>
      <c r="G5392" s="16" t="s">
        <v>17</v>
      </c>
      <c r="H5392" s="13">
        <v>19.7979899999998</v>
      </c>
      <c r="I5392" s="18">
        <v>866.0</v>
      </c>
      <c r="J5392" s="15">
        <f t="shared" si="5"/>
        <v>17145.05934</v>
      </c>
      <c r="K5392" s="10" t="str">
        <f t="array" ref="K5392">IFERROR(XLOOKUP(G5392,'Tipo de Carga'!A:A,'Tipo de Carga'!B:B))</f>
        <v>Autoabasto</v>
      </c>
      <c r="L5392" s="10">
        <f t="shared" si="2"/>
        <v>8</v>
      </c>
      <c r="M5392" s="10">
        <f t="shared" si="3"/>
        <v>21</v>
      </c>
      <c r="N5392" s="10">
        <f t="shared" si="4"/>
        <v>2</v>
      </c>
      <c r="O5392" s="10" t="str">
        <f t="array" ref="O5392">IFERROR(XLOOKUP(G5392,'Tipo de Carga'!A:A,'Tipo de Carga'!C:C))</f>
        <v>Diesel</v>
      </c>
    </row>
    <row r="5393">
      <c r="A5393" s="16">
        <v>1991.0</v>
      </c>
      <c r="B5393" s="10" t="str">
        <f t="array" ref="B5393">IFERROR(XLOOKUP(A5393,'Asignacion Feb'!A:A,'Asignacion Feb'!C:C))</f>
        <v>MeLi Dedicado Merida</v>
      </c>
      <c r="C5393" s="10" t="str">
        <f t="array" ref="C5393">IFERROR(XLOOKUP(A5393,'Asignacion Feb'!A:A,'Asignacion Feb'!B:B))</f>
        <v>EC-05</v>
      </c>
      <c r="D5393" s="28">
        <v>45709.0</v>
      </c>
      <c r="E5393" s="16" t="s">
        <v>165</v>
      </c>
      <c r="F5393" s="10" t="str">
        <f t="array" ref="F5393">IFERROR(XLOOKUP(E5393,Operadores!A:A,Operadores!B:B))</f>
        <v>RUEREN</v>
      </c>
      <c r="G5393" s="16" t="s">
        <v>17</v>
      </c>
      <c r="H5393" s="13">
        <v>19.7979899999998</v>
      </c>
      <c r="I5393" s="18">
        <v>270.0</v>
      </c>
      <c r="J5393" s="15">
        <f t="shared" si="5"/>
        <v>5345.4573</v>
      </c>
      <c r="K5393" s="10" t="str">
        <f t="array" ref="K5393">IFERROR(XLOOKUP(G5393,'Tipo de Carga'!A:A,'Tipo de Carga'!B:B))</f>
        <v>Autoabasto</v>
      </c>
      <c r="L5393" s="10">
        <f t="shared" si="2"/>
        <v>8</v>
      </c>
      <c r="M5393" s="10">
        <f t="shared" si="3"/>
        <v>21</v>
      </c>
      <c r="N5393" s="10">
        <f t="shared" si="4"/>
        <v>2</v>
      </c>
      <c r="O5393" s="10" t="str">
        <f t="array" ref="O5393">IFERROR(XLOOKUP(G5393,'Tipo de Carga'!A:A,'Tipo de Carga'!C:C))</f>
        <v>Diesel</v>
      </c>
    </row>
    <row r="5394">
      <c r="A5394" s="16">
        <v>1950.0</v>
      </c>
      <c r="B5394" s="10" t="str">
        <f t="array" ref="B5394">IFERROR(XLOOKUP(A5394,'Asignacion Feb'!A:A,'Asignacion Feb'!C:C))</f>
        <v>MeLi asignado SD</v>
      </c>
      <c r="C5394" s="10" t="str">
        <f t="array" ref="C5394">IFERROR(XLOOKUP(A5394,'Asignacion Feb'!A:A,'Asignacion Feb'!B:B))</f>
        <v>EC-05</v>
      </c>
      <c r="D5394" s="28">
        <v>45709.0</v>
      </c>
      <c r="E5394" s="16" t="s">
        <v>180</v>
      </c>
      <c r="F5394" s="10" t="str">
        <f t="array" ref="F5394">IFERROR(XLOOKUP(E5394,Operadores!A:A,Operadores!B:B))</f>
        <v>MAROSC</v>
      </c>
      <c r="G5394" s="16" t="s">
        <v>17</v>
      </c>
      <c r="H5394" s="13">
        <v>19.7979899999998</v>
      </c>
      <c r="I5394" s="18">
        <v>350.0</v>
      </c>
      <c r="J5394" s="15">
        <f t="shared" si="5"/>
        <v>6929.2965</v>
      </c>
      <c r="K5394" s="10" t="str">
        <f t="array" ref="K5394">IFERROR(XLOOKUP(G5394,'Tipo de Carga'!A:A,'Tipo de Carga'!B:B))</f>
        <v>Autoabasto</v>
      </c>
      <c r="L5394" s="10">
        <f t="shared" si="2"/>
        <v>8</v>
      </c>
      <c r="M5394" s="10">
        <f t="shared" si="3"/>
        <v>21</v>
      </c>
      <c r="N5394" s="10">
        <f t="shared" si="4"/>
        <v>2</v>
      </c>
      <c r="O5394" s="10" t="str">
        <f t="array" ref="O5394">IFERROR(XLOOKUP(G5394,'Tipo de Carga'!A:A,'Tipo de Carga'!C:C))</f>
        <v>Diesel</v>
      </c>
    </row>
    <row r="5395">
      <c r="A5395" s="16">
        <v>2047.0</v>
      </c>
      <c r="B5395" s="10" t="str">
        <f t="array" ref="B5395">IFERROR(XLOOKUP(A5395,'Asignacion Feb'!A:A,'Asignacion Feb'!C:C))</f>
        <v>Liverpool Local</v>
      </c>
      <c r="C5395" s="10" t="str">
        <f t="array" ref="C5395">IFERROR(XLOOKUP(A5395,'Asignacion Feb'!A:A,'Asignacion Feb'!B:B))</f>
        <v>EC-01</v>
      </c>
      <c r="D5395" s="28">
        <v>45709.0</v>
      </c>
      <c r="E5395" s="16" t="s">
        <v>451</v>
      </c>
      <c r="F5395" s="10" t="str">
        <f t="array" ref="F5395">IFERROR(XLOOKUP(E5395,Operadores!A:A,Operadores!B:B))</f>
        <v>MORBR</v>
      </c>
      <c r="G5395" s="16" t="s">
        <v>17</v>
      </c>
      <c r="H5395" s="13">
        <v>19.7979899999998</v>
      </c>
      <c r="I5395" s="18">
        <v>441.0</v>
      </c>
      <c r="J5395" s="15">
        <f t="shared" si="5"/>
        <v>8730.91359</v>
      </c>
      <c r="K5395" s="10" t="str">
        <f t="array" ref="K5395">IFERROR(XLOOKUP(G5395,'Tipo de Carga'!A:A,'Tipo de Carga'!B:B))</f>
        <v>Autoabasto</v>
      </c>
      <c r="L5395" s="10">
        <f t="shared" si="2"/>
        <v>8</v>
      </c>
      <c r="M5395" s="10">
        <f t="shared" si="3"/>
        <v>21</v>
      </c>
      <c r="N5395" s="10">
        <f t="shared" si="4"/>
        <v>2</v>
      </c>
      <c r="O5395" s="10" t="str">
        <f t="array" ref="O5395">IFERROR(XLOOKUP(G5395,'Tipo de Carga'!A:A,'Tipo de Carga'!C:C))</f>
        <v>Diesel</v>
      </c>
    </row>
    <row r="5396">
      <c r="A5396" s="16">
        <v>2030.0</v>
      </c>
      <c r="B5396" s="10" t="str">
        <f t="array" ref="B5396">IFERROR(XLOOKUP(A5396,'Asignacion Feb'!A:A,'Asignacion Feb'!C:C))</f>
        <v>MeLi Dedicado TD</v>
      </c>
      <c r="C5396" s="10" t="str">
        <f t="array" ref="C5396">IFERROR(XLOOKUP(A5396,'Asignacion Feb'!A:A,'Asignacion Feb'!B:B))</f>
        <v>EC-05</v>
      </c>
      <c r="D5396" s="28">
        <v>45709.0</v>
      </c>
      <c r="E5396" s="16" t="s">
        <v>337</v>
      </c>
      <c r="F5396" s="10" t="str">
        <f t="array" ref="F5396">IFERROR(XLOOKUP(E5396,Operadores!A:A,Operadores!B:B))</f>
        <v>MENBER</v>
      </c>
      <c r="G5396" s="16" t="s">
        <v>17</v>
      </c>
      <c r="H5396" s="13">
        <v>19.7979899999998</v>
      </c>
      <c r="I5396" s="18">
        <v>540.0</v>
      </c>
      <c r="J5396" s="15">
        <f t="shared" si="5"/>
        <v>10690.9146</v>
      </c>
      <c r="K5396" s="10" t="str">
        <f t="array" ref="K5396">IFERROR(XLOOKUP(G5396,'Tipo de Carga'!A:A,'Tipo de Carga'!B:B))</f>
        <v>Autoabasto</v>
      </c>
      <c r="L5396" s="10">
        <f t="shared" si="2"/>
        <v>8</v>
      </c>
      <c r="M5396" s="10">
        <f t="shared" si="3"/>
        <v>21</v>
      </c>
      <c r="N5396" s="10">
        <f t="shared" si="4"/>
        <v>2</v>
      </c>
      <c r="O5396" s="10" t="str">
        <f t="array" ref="O5396">IFERROR(XLOOKUP(G5396,'Tipo de Carga'!A:A,'Tipo de Carga'!C:C))</f>
        <v>Diesel</v>
      </c>
    </row>
    <row r="5397">
      <c r="A5397" s="16">
        <v>1969.0</v>
      </c>
      <c r="B5397" s="10" t="str">
        <f t="array" ref="B5397">IFERROR(XLOOKUP(A5397,'Asignacion Feb'!A:A,'Asignacion Feb'!C:C))</f>
        <v>Sayer Vuelteros</v>
      </c>
      <c r="C5397" s="10" t="str">
        <f t="array" ref="C5397">IFERROR(XLOOKUP(A5397,'Asignacion Feb'!A:A,'Asignacion Feb'!B:B))</f>
        <v>EC-04</v>
      </c>
      <c r="D5397" s="28">
        <v>45709.0</v>
      </c>
      <c r="E5397" s="16" t="s">
        <v>80</v>
      </c>
      <c r="F5397" s="10" t="str">
        <f t="array" ref="F5397">IFERROR(XLOOKUP(E5397,Operadores!A:A,Operadores!B:B))</f>
        <v>FIGMAR</v>
      </c>
      <c r="G5397" s="16" t="s">
        <v>77</v>
      </c>
      <c r="H5397" s="13">
        <v>19.63419</v>
      </c>
      <c r="I5397" s="18">
        <v>491.0</v>
      </c>
      <c r="J5397" s="15">
        <f t="shared" si="5"/>
        <v>9640.38729</v>
      </c>
      <c r="K5397" s="10" t="str">
        <f t="array" ref="K5397">IFERROR(XLOOKUP(G5397,'Tipo de Carga'!A:A,'Tipo de Carga'!B:B))</f>
        <v>Autoabasto</v>
      </c>
      <c r="L5397" s="10">
        <f t="shared" si="2"/>
        <v>8</v>
      </c>
      <c r="M5397" s="10">
        <f t="shared" si="3"/>
        <v>21</v>
      </c>
      <c r="N5397" s="10">
        <f t="shared" si="4"/>
        <v>2</v>
      </c>
      <c r="O5397" s="10" t="str">
        <f t="array" ref="O5397">IFERROR(XLOOKUP(G5397,'Tipo de Carga'!A:A,'Tipo de Carga'!C:C))</f>
        <v>Diesel</v>
      </c>
    </row>
    <row r="5398">
      <c r="A5398" s="16">
        <v>1800.0</v>
      </c>
      <c r="B5398" s="10" t="str">
        <f t="array" ref="B5398">IFERROR(XLOOKUP(A5398,'Asignacion Feb'!A:A,'Asignacion Feb'!C:C))</f>
        <v>Sayer Full</v>
      </c>
      <c r="C5398" s="10" t="str">
        <f t="array" ref="C5398">IFERROR(XLOOKUP(A5398,'Asignacion Feb'!A:A,'Asignacion Feb'!B:B))</f>
        <v>EC-04</v>
      </c>
      <c r="D5398" s="28">
        <v>45709.0</v>
      </c>
      <c r="E5398" s="16" t="s">
        <v>314</v>
      </c>
      <c r="F5398" s="10" t="str">
        <f t="array" ref="F5398">IFERROR(XLOOKUP(E5398,Operadores!A:A,Operadores!B:B))</f>
        <v>PERJU03</v>
      </c>
      <c r="G5398" s="16" t="s">
        <v>77</v>
      </c>
      <c r="H5398" s="13">
        <v>19.63419</v>
      </c>
      <c r="I5398" s="18">
        <v>810.0</v>
      </c>
      <c r="J5398" s="15">
        <f t="shared" si="5"/>
        <v>15903.6939</v>
      </c>
      <c r="K5398" s="10" t="str">
        <f t="array" ref="K5398">IFERROR(XLOOKUP(G5398,'Tipo de Carga'!A:A,'Tipo de Carga'!B:B))</f>
        <v>Autoabasto</v>
      </c>
      <c r="L5398" s="10">
        <f t="shared" si="2"/>
        <v>8</v>
      </c>
      <c r="M5398" s="10">
        <f t="shared" si="3"/>
        <v>21</v>
      </c>
      <c r="N5398" s="10">
        <f t="shared" si="4"/>
        <v>2</v>
      </c>
      <c r="O5398" s="10" t="str">
        <f t="array" ref="O5398">IFERROR(XLOOKUP(G5398,'Tipo de Carga'!A:A,'Tipo de Carga'!C:C))</f>
        <v>Diesel</v>
      </c>
    </row>
    <row r="5399">
      <c r="A5399" s="16">
        <v>1822.0</v>
      </c>
      <c r="B5399" s="10" t="str">
        <f t="array" ref="B5399">IFERROR(XLOOKUP(A5399,'Asignacion Feb'!A:A,'Asignacion Feb'!C:C))</f>
        <v>Sayer Vuelteros</v>
      </c>
      <c r="C5399" s="10" t="str">
        <f t="array" ref="C5399">IFERROR(XLOOKUP(A5399,'Asignacion Feb'!A:A,'Asignacion Feb'!B:B))</f>
        <v>EC-04</v>
      </c>
      <c r="D5399" s="28">
        <v>45709.0</v>
      </c>
      <c r="E5399" s="16" t="s">
        <v>399</v>
      </c>
      <c r="F5399" s="10" t="str">
        <f t="array" ref="F5399">IFERROR(XLOOKUP(E5399,Operadores!A:A,Operadores!B:B))</f>
        <v>OLVJES</v>
      </c>
      <c r="G5399" s="16" t="s">
        <v>77</v>
      </c>
      <c r="H5399" s="13">
        <v>19.63419</v>
      </c>
      <c r="I5399" s="18">
        <v>772.0</v>
      </c>
      <c r="J5399" s="15">
        <f t="shared" si="5"/>
        <v>15157.59468</v>
      </c>
      <c r="K5399" s="10" t="str">
        <f t="array" ref="K5399">IFERROR(XLOOKUP(G5399,'Tipo de Carga'!A:A,'Tipo de Carga'!B:B))</f>
        <v>Autoabasto</v>
      </c>
      <c r="L5399" s="10">
        <f t="shared" si="2"/>
        <v>8</v>
      </c>
      <c r="M5399" s="10">
        <f t="shared" si="3"/>
        <v>21</v>
      </c>
      <c r="N5399" s="10">
        <f t="shared" si="4"/>
        <v>2</v>
      </c>
      <c r="O5399" s="10" t="str">
        <f t="array" ref="O5399">IFERROR(XLOOKUP(G5399,'Tipo de Carga'!A:A,'Tipo de Carga'!C:C))</f>
        <v>Diesel</v>
      </c>
    </row>
    <row r="5400">
      <c r="A5400" s="16">
        <v>1875.0</v>
      </c>
      <c r="B5400" s="10" t="str">
        <f t="array" ref="B5400">IFERROR(XLOOKUP(A5400,'Asignacion Feb'!A:A,'Asignacion Feb'!C:C))</f>
        <v>Circuitos</v>
      </c>
      <c r="C5400" s="10" t="str">
        <f t="array" ref="C5400">IFERROR(XLOOKUP(A5400,'Asignacion Feb'!A:A,'Asignacion Feb'!B:B))</f>
        <v>EC-03</v>
      </c>
      <c r="D5400" s="28">
        <v>45709.0</v>
      </c>
      <c r="E5400" s="16" t="s">
        <v>47</v>
      </c>
      <c r="F5400" s="10" t="str">
        <f t="array" ref="F5400">IFERROR(XLOOKUP(E5400,Operadores!A:A,Operadores!B:B))</f>
        <v>CARJOR</v>
      </c>
      <c r="G5400" s="16" t="s">
        <v>77</v>
      </c>
      <c r="H5400" s="13">
        <v>19.63419</v>
      </c>
      <c r="I5400" s="18">
        <v>561.0</v>
      </c>
      <c r="J5400" s="15">
        <f t="shared" si="5"/>
        <v>11014.78059</v>
      </c>
      <c r="K5400" s="10" t="str">
        <f t="array" ref="K5400">IFERROR(XLOOKUP(G5400,'Tipo de Carga'!A:A,'Tipo de Carga'!B:B))</f>
        <v>Autoabasto</v>
      </c>
      <c r="L5400" s="10">
        <f t="shared" si="2"/>
        <v>8</v>
      </c>
      <c r="M5400" s="10">
        <f t="shared" si="3"/>
        <v>21</v>
      </c>
      <c r="N5400" s="10">
        <f t="shared" si="4"/>
        <v>2</v>
      </c>
      <c r="O5400" s="10" t="str">
        <f t="array" ref="O5400">IFERROR(XLOOKUP(G5400,'Tipo de Carga'!A:A,'Tipo de Carga'!C:C))</f>
        <v>Diesel</v>
      </c>
    </row>
    <row r="5401">
      <c r="A5401" s="16">
        <v>1846.0</v>
      </c>
      <c r="B5401" s="10" t="str">
        <f t="array" ref="B5401">IFERROR(XLOOKUP(A5401,'Asignacion Feb'!A:A,'Asignacion Feb'!C:C))</f>
        <v>Sayer Sencillo</v>
      </c>
      <c r="C5401" s="10" t="str">
        <f t="array" ref="C5401">IFERROR(XLOOKUP(A5401,'Asignacion Feb'!A:A,'Asignacion Feb'!B:B))</f>
        <v>EC-04</v>
      </c>
      <c r="D5401" s="28">
        <v>45709.0</v>
      </c>
      <c r="E5401" s="16" t="s">
        <v>279</v>
      </c>
      <c r="F5401" s="10" t="str">
        <f t="array" ref="F5401">IFERROR(XLOOKUP(E5401,Operadores!A:A,Operadores!B:B))</f>
        <v>ARBJO</v>
      </c>
      <c r="G5401" s="16" t="s">
        <v>77</v>
      </c>
      <c r="H5401" s="13">
        <v>19.63419</v>
      </c>
      <c r="I5401" s="18">
        <v>866.0</v>
      </c>
      <c r="J5401" s="15">
        <f t="shared" si="5"/>
        <v>17003.20854</v>
      </c>
      <c r="K5401" s="10" t="str">
        <f t="array" ref="K5401">IFERROR(XLOOKUP(G5401,'Tipo de Carga'!A:A,'Tipo de Carga'!B:B))</f>
        <v>Autoabasto</v>
      </c>
      <c r="L5401" s="10">
        <f t="shared" si="2"/>
        <v>8</v>
      </c>
      <c r="M5401" s="10">
        <f t="shared" si="3"/>
        <v>21</v>
      </c>
      <c r="N5401" s="10">
        <f t="shared" si="4"/>
        <v>2</v>
      </c>
      <c r="O5401" s="10" t="str">
        <f t="array" ref="O5401">IFERROR(XLOOKUP(G5401,'Tipo de Carga'!A:A,'Tipo de Carga'!C:C))</f>
        <v>Diesel</v>
      </c>
    </row>
    <row r="5402">
      <c r="A5402" s="16">
        <v>1790.0</v>
      </c>
      <c r="B5402" s="10" t="str">
        <f t="array" ref="B5402">IFERROR(XLOOKUP(A5402,'Asignacion Feb'!A:A,'Asignacion Feb'!C:C))</f>
        <v>Sayer Sencillo</v>
      </c>
      <c r="C5402" s="10" t="str">
        <f t="array" ref="C5402">IFERROR(XLOOKUP(A5402,'Asignacion Feb'!A:A,'Asignacion Feb'!B:B))</f>
        <v>EC-04</v>
      </c>
      <c r="D5402" s="28">
        <v>45709.0</v>
      </c>
      <c r="E5402" s="16" t="s">
        <v>272</v>
      </c>
      <c r="F5402" s="10" t="str">
        <f t="array" ref="F5402">IFERROR(XLOOKUP(E5402,Operadores!A:A,Operadores!B:B))</f>
        <v>DEJISR</v>
      </c>
      <c r="G5402" s="16" t="s">
        <v>77</v>
      </c>
      <c r="H5402" s="13">
        <v>19.63419</v>
      </c>
      <c r="I5402" s="18">
        <v>388.0</v>
      </c>
      <c r="J5402" s="15">
        <f t="shared" si="5"/>
        <v>7618.06572</v>
      </c>
      <c r="K5402" s="10" t="str">
        <f t="array" ref="K5402">IFERROR(XLOOKUP(G5402,'Tipo de Carga'!A:A,'Tipo de Carga'!B:B))</f>
        <v>Autoabasto</v>
      </c>
      <c r="L5402" s="10">
        <f t="shared" si="2"/>
        <v>8</v>
      </c>
      <c r="M5402" s="10">
        <f t="shared" si="3"/>
        <v>21</v>
      </c>
      <c r="N5402" s="10">
        <f t="shared" si="4"/>
        <v>2</v>
      </c>
      <c r="O5402" s="10" t="str">
        <f t="array" ref="O5402">IFERROR(XLOOKUP(G5402,'Tipo de Carga'!A:A,'Tipo de Carga'!C:C))</f>
        <v>Diesel</v>
      </c>
    </row>
    <row r="5403">
      <c r="A5403" s="16">
        <v>1940.0</v>
      </c>
      <c r="B5403" s="10" t="str">
        <f t="array" ref="B5403">IFERROR(XLOOKUP(A5403,'Asignacion Feb'!A:A,'Asignacion Feb'!C:C))</f>
        <v>Circuitos</v>
      </c>
      <c r="C5403" s="10" t="str">
        <f t="array" ref="C5403">IFERROR(XLOOKUP(A5403,'Asignacion Feb'!A:A,'Asignacion Feb'!B:B))</f>
        <v>EC-03</v>
      </c>
      <c r="D5403" s="28">
        <v>45709.0</v>
      </c>
      <c r="E5403" s="16" t="s">
        <v>434</v>
      </c>
      <c r="F5403" s="10" t="str">
        <f t="array" ref="F5403">IFERROR(XLOOKUP(E5403,Operadores!A:A,Operadores!B:B))</f>
        <v>FLOPE</v>
      </c>
      <c r="G5403" s="16" t="s">
        <v>77</v>
      </c>
      <c r="H5403" s="13">
        <v>19.63419</v>
      </c>
      <c r="I5403" s="18">
        <v>289.0</v>
      </c>
      <c r="J5403" s="15">
        <f t="shared" si="5"/>
        <v>5674.28091</v>
      </c>
      <c r="K5403" s="10" t="str">
        <f t="array" ref="K5403">IFERROR(XLOOKUP(G5403,'Tipo de Carga'!A:A,'Tipo de Carga'!B:B))</f>
        <v>Autoabasto</v>
      </c>
      <c r="L5403" s="10">
        <f t="shared" si="2"/>
        <v>8</v>
      </c>
      <c r="M5403" s="10">
        <f t="shared" si="3"/>
        <v>21</v>
      </c>
      <c r="N5403" s="10">
        <f t="shared" si="4"/>
        <v>2</v>
      </c>
      <c r="O5403" s="10" t="str">
        <f t="array" ref="O5403">IFERROR(XLOOKUP(G5403,'Tipo de Carga'!A:A,'Tipo de Carga'!C:C))</f>
        <v>Diesel</v>
      </c>
    </row>
    <row r="5404">
      <c r="A5404" s="16">
        <v>2078.0</v>
      </c>
      <c r="B5404" s="10" t="str">
        <f t="array" ref="B5404">IFERROR(XLOOKUP(A5404,'Asignacion Feb'!A:A,'Asignacion Feb'!C:C))</f>
        <v>Protans</v>
      </c>
      <c r="C5404" s="10" t="str">
        <f t="array" ref="C5404">IFERROR(XLOOKUP(A5404,'Asignacion Feb'!A:A,'Asignacion Feb'!B:B))</f>
        <v>EC-03</v>
      </c>
      <c r="D5404" s="28">
        <v>45709.0</v>
      </c>
      <c r="E5404" s="16" t="s">
        <v>206</v>
      </c>
      <c r="F5404" s="10" t="str">
        <f t="array" ref="F5404">IFERROR(XLOOKUP(E5404,Operadores!A:A,Operadores!B:B))</f>
        <v>PERFE</v>
      </c>
      <c r="G5404" s="16" t="s">
        <v>77</v>
      </c>
      <c r="H5404" s="13">
        <v>19.63419</v>
      </c>
      <c r="I5404" s="18">
        <v>611.0</v>
      </c>
      <c r="J5404" s="15">
        <f t="shared" si="5"/>
        <v>11996.49009</v>
      </c>
      <c r="K5404" s="10" t="str">
        <f t="array" ref="K5404">IFERROR(XLOOKUP(G5404,'Tipo de Carga'!A:A,'Tipo de Carga'!B:B))</f>
        <v>Autoabasto</v>
      </c>
      <c r="L5404" s="10">
        <f t="shared" si="2"/>
        <v>8</v>
      </c>
      <c r="M5404" s="10">
        <f t="shared" si="3"/>
        <v>21</v>
      </c>
      <c r="N5404" s="10">
        <f t="shared" si="4"/>
        <v>2</v>
      </c>
      <c r="O5404" s="10" t="str">
        <f t="array" ref="O5404">IFERROR(XLOOKUP(G5404,'Tipo de Carga'!A:A,'Tipo de Carga'!C:C))</f>
        <v>Diesel</v>
      </c>
    </row>
    <row r="5405">
      <c r="A5405" s="16">
        <v>1895.0</v>
      </c>
      <c r="B5405" s="10" t="str">
        <f t="array" ref="B5405">IFERROR(XLOOKUP(A5405,'Asignacion Feb'!A:A,'Asignacion Feb'!C:C))</f>
        <v>Sayer Sencillo</v>
      </c>
      <c r="C5405" s="10" t="str">
        <f t="array" ref="C5405">IFERROR(XLOOKUP(A5405,'Asignacion Feb'!A:A,'Asignacion Feb'!B:B))</f>
        <v>EC-04</v>
      </c>
      <c r="D5405" s="28">
        <v>45709.0</v>
      </c>
      <c r="E5405" s="16" t="s">
        <v>349</v>
      </c>
      <c r="F5405" s="10" t="str">
        <f t="array" ref="F5405">IFERROR(XLOOKUP(E5405,Operadores!A:A,Operadores!B:B))</f>
        <v>FABMA</v>
      </c>
      <c r="G5405" s="16" t="s">
        <v>77</v>
      </c>
      <c r="H5405" s="13">
        <v>19.63419</v>
      </c>
      <c r="I5405" s="18">
        <v>540.0</v>
      </c>
      <c r="J5405" s="15">
        <f t="shared" si="5"/>
        <v>10602.4626</v>
      </c>
      <c r="K5405" s="10" t="str">
        <f t="array" ref="K5405">IFERROR(XLOOKUP(G5405,'Tipo de Carga'!A:A,'Tipo de Carga'!B:B))</f>
        <v>Autoabasto</v>
      </c>
      <c r="L5405" s="10">
        <f t="shared" si="2"/>
        <v>8</v>
      </c>
      <c r="M5405" s="10">
        <f t="shared" si="3"/>
        <v>21</v>
      </c>
      <c r="N5405" s="10">
        <f t="shared" si="4"/>
        <v>2</v>
      </c>
      <c r="O5405" s="10" t="str">
        <f t="array" ref="O5405">IFERROR(XLOOKUP(G5405,'Tipo de Carga'!A:A,'Tipo de Carga'!C:C))</f>
        <v>Diesel</v>
      </c>
    </row>
    <row r="5406">
      <c r="A5406" s="16">
        <v>1967.0</v>
      </c>
      <c r="B5406" s="10" t="str">
        <f t="array" ref="B5406">IFERROR(XLOOKUP(A5406,'Asignacion Feb'!A:A,'Asignacion Feb'!C:C))</f>
        <v>Sayer Sencillo</v>
      </c>
      <c r="C5406" s="10" t="str">
        <f t="array" ref="C5406">IFERROR(XLOOKUP(A5406,'Asignacion Feb'!A:A,'Asignacion Feb'!B:B))</f>
        <v>EC-04</v>
      </c>
      <c r="D5406" s="28">
        <v>45709.0</v>
      </c>
      <c r="E5406" s="16" t="s">
        <v>315</v>
      </c>
      <c r="F5406" s="10" t="str">
        <f t="array" ref="F5406">IFERROR(XLOOKUP(E5406,Operadores!A:A,Operadores!B:B))</f>
        <v>BARMIGX</v>
      </c>
      <c r="G5406" s="16" t="s">
        <v>77</v>
      </c>
      <c r="H5406" s="13">
        <v>19.63419</v>
      </c>
      <c r="I5406" s="18">
        <v>313.0</v>
      </c>
      <c r="J5406" s="15">
        <f t="shared" si="5"/>
        <v>6145.50147</v>
      </c>
      <c r="K5406" s="10" t="str">
        <f t="array" ref="K5406">IFERROR(XLOOKUP(G5406,'Tipo de Carga'!A:A,'Tipo de Carga'!B:B))</f>
        <v>Autoabasto</v>
      </c>
      <c r="L5406" s="10">
        <f t="shared" si="2"/>
        <v>8</v>
      </c>
      <c r="M5406" s="10">
        <f t="shared" si="3"/>
        <v>21</v>
      </c>
      <c r="N5406" s="10">
        <f t="shared" si="4"/>
        <v>2</v>
      </c>
      <c r="O5406" s="10" t="str">
        <f t="array" ref="O5406">IFERROR(XLOOKUP(G5406,'Tipo de Carga'!A:A,'Tipo de Carga'!C:C))</f>
        <v>Diesel</v>
      </c>
    </row>
    <row r="5407">
      <c r="A5407" s="16">
        <v>1835.0</v>
      </c>
      <c r="B5407" s="10" t="str">
        <f t="array" ref="B5407">IFERROR(XLOOKUP(A5407,'Asignacion Feb'!A:A,'Asignacion Feb'!C:C))</f>
        <v>Sayer Full</v>
      </c>
      <c r="C5407" s="10" t="str">
        <f t="array" ref="C5407">IFERROR(XLOOKUP(A5407,'Asignacion Feb'!A:A,'Asignacion Feb'!B:B))</f>
        <v>EC-04</v>
      </c>
      <c r="D5407" s="28">
        <v>45709.0</v>
      </c>
      <c r="E5407" s="16" t="s">
        <v>209</v>
      </c>
      <c r="F5407" s="10" t="str">
        <f t="array" ref="F5407">IFERROR(XLOOKUP(E5407,Operadores!A:A,Operadores!B:B))</f>
        <v>FERFRA</v>
      </c>
      <c r="G5407" s="16" t="s">
        <v>77</v>
      </c>
      <c r="H5407" s="13">
        <v>19.63419</v>
      </c>
      <c r="I5407" s="18">
        <v>780.0</v>
      </c>
      <c r="J5407" s="15">
        <f t="shared" si="5"/>
        <v>15314.6682</v>
      </c>
      <c r="K5407" s="10" t="str">
        <f t="array" ref="K5407">IFERROR(XLOOKUP(G5407,'Tipo de Carga'!A:A,'Tipo de Carga'!B:B))</f>
        <v>Autoabasto</v>
      </c>
      <c r="L5407" s="10">
        <f t="shared" si="2"/>
        <v>8</v>
      </c>
      <c r="M5407" s="10">
        <f t="shared" si="3"/>
        <v>21</v>
      </c>
      <c r="N5407" s="10">
        <f t="shared" si="4"/>
        <v>2</v>
      </c>
      <c r="O5407" s="10" t="str">
        <f t="array" ref="O5407">IFERROR(XLOOKUP(G5407,'Tipo de Carga'!A:A,'Tipo de Carga'!C:C))</f>
        <v>Diesel</v>
      </c>
    </row>
    <row r="5408">
      <c r="A5408" s="16" t="s">
        <v>332</v>
      </c>
      <c r="B5408" s="10" t="str">
        <f t="array" ref="B5408">IFERROR(XLOOKUP(A5408,'Asignacion Feb'!A:A,'Asignacion Feb'!C:C))</f>
        <v/>
      </c>
      <c r="C5408" s="10" t="str">
        <f t="array" ref="C5408">IFERROR(XLOOKUP(A5408,'Asignacion Feb'!A:A,'Asignacion Feb'!B:B))</f>
        <v/>
      </c>
      <c r="D5408" s="28">
        <v>45709.0</v>
      </c>
      <c r="E5408" s="16" t="s">
        <v>32</v>
      </c>
      <c r="F5408" s="10" t="str">
        <f t="array" ref="F5408">IFERROR(XLOOKUP(E5408,Operadores!A:A,Operadores!B:B))</f>
        <v>MTTO</v>
      </c>
      <c r="G5408" s="16" t="s">
        <v>77</v>
      </c>
      <c r="H5408" s="13">
        <v>19.63419</v>
      </c>
      <c r="I5408" s="18">
        <v>495.0</v>
      </c>
      <c r="J5408" s="15">
        <f t="shared" si="5"/>
        <v>9718.92405</v>
      </c>
      <c r="K5408" s="10" t="str">
        <f t="array" ref="K5408">IFERROR(XLOOKUP(G5408,'Tipo de Carga'!A:A,'Tipo de Carga'!B:B))</f>
        <v>Autoabasto</v>
      </c>
      <c r="L5408" s="10">
        <f t="shared" si="2"/>
        <v>8</v>
      </c>
      <c r="M5408" s="10">
        <f t="shared" si="3"/>
        <v>21</v>
      </c>
      <c r="N5408" s="10">
        <f t="shared" si="4"/>
        <v>2</v>
      </c>
      <c r="O5408" s="10" t="str">
        <f t="array" ref="O5408">IFERROR(XLOOKUP(G5408,'Tipo de Carga'!A:A,'Tipo de Carga'!C:C))</f>
        <v>Diesel</v>
      </c>
    </row>
    <row r="5409">
      <c r="A5409" s="16" t="s">
        <v>332</v>
      </c>
      <c r="B5409" s="10" t="str">
        <f t="array" ref="B5409">IFERROR(XLOOKUP(A5409,'Asignacion Feb'!A:A,'Asignacion Feb'!C:C))</f>
        <v/>
      </c>
      <c r="C5409" s="10" t="str">
        <f t="array" ref="C5409">IFERROR(XLOOKUP(A5409,'Asignacion Feb'!A:A,'Asignacion Feb'!B:B))</f>
        <v/>
      </c>
      <c r="D5409" s="28">
        <v>45709.0</v>
      </c>
      <c r="E5409" s="16" t="s">
        <v>32</v>
      </c>
      <c r="F5409" s="10" t="str">
        <f t="array" ref="F5409">IFERROR(XLOOKUP(E5409,Operadores!A:A,Operadores!B:B))</f>
        <v>MTTO</v>
      </c>
      <c r="G5409" s="16" t="s">
        <v>77</v>
      </c>
      <c r="H5409" s="13">
        <v>19.63419</v>
      </c>
      <c r="I5409" s="18">
        <v>455.0</v>
      </c>
      <c r="J5409" s="15">
        <f t="shared" si="5"/>
        <v>8933.55645</v>
      </c>
      <c r="K5409" s="10" t="str">
        <f t="array" ref="K5409">IFERROR(XLOOKUP(G5409,'Tipo de Carga'!A:A,'Tipo de Carga'!B:B))</f>
        <v>Autoabasto</v>
      </c>
      <c r="L5409" s="10">
        <f t="shared" si="2"/>
        <v>8</v>
      </c>
      <c r="M5409" s="10">
        <f t="shared" si="3"/>
        <v>21</v>
      </c>
      <c r="N5409" s="10">
        <f t="shared" si="4"/>
        <v>2</v>
      </c>
      <c r="O5409" s="10" t="str">
        <f t="array" ref="O5409">IFERROR(XLOOKUP(G5409,'Tipo de Carga'!A:A,'Tipo de Carga'!C:C))</f>
        <v>Diesel</v>
      </c>
    </row>
    <row r="5410">
      <c r="A5410" s="16">
        <v>2061.0</v>
      </c>
      <c r="B5410" s="10" t="str">
        <f t="array" ref="B5410">IFERROR(XLOOKUP(A5410,'Asignacion Feb'!A:A,'Asignacion Feb'!C:C))</f>
        <v>PISA Gdl</v>
      </c>
      <c r="C5410" s="10" t="str">
        <f t="array" ref="C5410">IFERROR(XLOOKUP(A5410,'Asignacion Feb'!A:A,'Asignacion Feb'!B:B))</f>
        <v>EC-06</v>
      </c>
      <c r="D5410" s="28">
        <v>45709.0</v>
      </c>
      <c r="E5410" s="16" t="s">
        <v>215</v>
      </c>
      <c r="F5410" s="10" t="str">
        <f t="array" ref="F5410">IFERROR(XLOOKUP(E5410,Operadores!A:A,Operadores!B:B))</f>
        <v>RESEDU</v>
      </c>
      <c r="G5410" s="16" t="s">
        <v>77</v>
      </c>
      <c r="H5410" s="13">
        <v>19.63419</v>
      </c>
      <c r="I5410" s="18">
        <v>463.0</v>
      </c>
      <c r="J5410" s="15">
        <f t="shared" si="5"/>
        <v>9090.62997</v>
      </c>
      <c r="K5410" s="10" t="str">
        <f t="array" ref="K5410">IFERROR(XLOOKUP(G5410,'Tipo de Carga'!A:A,'Tipo de Carga'!B:B))</f>
        <v>Autoabasto</v>
      </c>
      <c r="L5410" s="10">
        <f t="shared" si="2"/>
        <v>8</v>
      </c>
      <c r="M5410" s="10">
        <f t="shared" si="3"/>
        <v>21</v>
      </c>
      <c r="N5410" s="10">
        <f t="shared" si="4"/>
        <v>2</v>
      </c>
      <c r="O5410" s="10" t="str">
        <f t="array" ref="O5410">IFERROR(XLOOKUP(G5410,'Tipo de Carga'!A:A,'Tipo de Carga'!C:C))</f>
        <v>Diesel</v>
      </c>
    </row>
    <row r="5411">
      <c r="A5411" s="16">
        <v>2095.0</v>
      </c>
      <c r="B5411" s="10" t="str">
        <f t="array" ref="B5411">IFERROR(XLOOKUP(A5411,'Asignacion Feb'!A:A,'Asignacion Feb'!C:C))</f>
        <v>MeLi asignado SD</v>
      </c>
      <c r="C5411" s="10" t="str">
        <f t="array" ref="C5411">IFERROR(XLOOKUP(A5411,'Asignacion Feb'!A:A,'Asignacion Feb'!B:B))</f>
        <v>EC-05</v>
      </c>
      <c r="D5411" s="28">
        <v>45709.0</v>
      </c>
      <c r="E5411" s="16" t="s">
        <v>184</v>
      </c>
      <c r="F5411" s="10" t="str">
        <f t="array" ref="F5411">IFERROR(XLOOKUP(E5411,Operadores!A:A,Operadores!B:B))</f>
        <v>ARASAL</v>
      </c>
      <c r="G5411" s="16" t="s">
        <v>77</v>
      </c>
      <c r="H5411" s="13">
        <v>19.63419</v>
      </c>
      <c r="I5411" s="18">
        <v>354.0</v>
      </c>
      <c r="J5411" s="15">
        <f t="shared" si="5"/>
        <v>6950.50326</v>
      </c>
      <c r="K5411" s="10" t="str">
        <f t="array" ref="K5411">IFERROR(XLOOKUP(G5411,'Tipo de Carga'!A:A,'Tipo de Carga'!B:B))</f>
        <v>Autoabasto</v>
      </c>
      <c r="L5411" s="10">
        <f t="shared" si="2"/>
        <v>8</v>
      </c>
      <c r="M5411" s="10">
        <f t="shared" si="3"/>
        <v>21</v>
      </c>
      <c r="N5411" s="10">
        <f t="shared" si="4"/>
        <v>2</v>
      </c>
      <c r="O5411" s="10" t="str">
        <f t="array" ref="O5411">IFERROR(XLOOKUP(G5411,'Tipo de Carga'!A:A,'Tipo de Carga'!C:C))</f>
        <v>Diesel</v>
      </c>
    </row>
    <row r="5412">
      <c r="A5412" s="16">
        <v>1768.0</v>
      </c>
      <c r="B5412" s="10" t="str">
        <f t="array" ref="B5412">IFERROR(XLOOKUP(A5412,'Asignacion Feb'!A:A,'Asignacion Feb'!C:C))</f>
        <v>Pipas</v>
      </c>
      <c r="C5412" s="10" t="str">
        <f t="array" ref="C5412">IFERROR(XLOOKUP(A5412,'Asignacion Feb'!A:A,'Asignacion Feb'!B:B))</f>
        <v>EC-02</v>
      </c>
      <c r="D5412" s="28">
        <v>45709.0</v>
      </c>
      <c r="E5412" s="16" t="s">
        <v>303</v>
      </c>
      <c r="F5412" s="10" t="str">
        <f t="array" ref="F5412">IFERROR(XLOOKUP(E5412,Operadores!A:A,Operadores!B:B))</f>
        <v>MARJO08</v>
      </c>
      <c r="G5412" s="16" t="s">
        <v>77</v>
      </c>
      <c r="H5412" s="13">
        <v>19.63419</v>
      </c>
      <c r="I5412" s="18">
        <v>200.0</v>
      </c>
      <c r="J5412" s="15">
        <f t="shared" si="5"/>
        <v>3926.838</v>
      </c>
      <c r="K5412" s="10" t="str">
        <f t="array" ref="K5412">IFERROR(XLOOKUP(G5412,'Tipo de Carga'!A:A,'Tipo de Carga'!B:B))</f>
        <v>Autoabasto</v>
      </c>
      <c r="L5412" s="10">
        <f t="shared" si="2"/>
        <v>8</v>
      </c>
      <c r="M5412" s="10">
        <f t="shared" si="3"/>
        <v>21</v>
      </c>
      <c r="N5412" s="10">
        <f t="shared" si="4"/>
        <v>2</v>
      </c>
      <c r="O5412" s="10" t="str">
        <f t="array" ref="O5412">IFERROR(XLOOKUP(G5412,'Tipo de Carga'!A:A,'Tipo de Carga'!C:C))</f>
        <v>Diesel</v>
      </c>
    </row>
    <row r="5413">
      <c r="A5413" s="16">
        <v>1972.0</v>
      </c>
      <c r="B5413" s="10" t="str">
        <f t="array" ref="B5413">IFERROR(XLOOKUP(A5413,'Asignacion Feb'!A:A,'Asignacion Feb'!C:C))</f>
        <v>Sayer Sencillo</v>
      </c>
      <c r="C5413" s="10" t="str">
        <f t="array" ref="C5413">IFERROR(XLOOKUP(A5413,'Asignacion Feb'!A:A,'Asignacion Feb'!B:B))</f>
        <v>EC-04</v>
      </c>
      <c r="D5413" s="28">
        <v>45709.0</v>
      </c>
      <c r="E5413" s="16" t="s">
        <v>274</v>
      </c>
      <c r="F5413" s="10" t="str">
        <f t="array" ref="F5413">IFERROR(XLOOKUP(E5413,Operadores!A:A,Operadores!B:B))</f>
        <v>ROMJOS</v>
      </c>
      <c r="G5413" s="16" t="s">
        <v>77</v>
      </c>
      <c r="H5413" s="13">
        <v>19.63419</v>
      </c>
      <c r="I5413" s="18">
        <v>860.0</v>
      </c>
      <c r="J5413" s="15">
        <f t="shared" si="5"/>
        <v>16885.4034</v>
      </c>
      <c r="K5413" s="10" t="str">
        <f t="array" ref="K5413">IFERROR(XLOOKUP(G5413,'Tipo de Carga'!A:A,'Tipo de Carga'!B:B))</f>
        <v>Autoabasto</v>
      </c>
      <c r="L5413" s="10">
        <f t="shared" si="2"/>
        <v>8</v>
      </c>
      <c r="M5413" s="10">
        <f t="shared" si="3"/>
        <v>21</v>
      </c>
      <c r="N5413" s="10">
        <f t="shared" si="4"/>
        <v>2</v>
      </c>
      <c r="O5413" s="10" t="str">
        <f t="array" ref="O5413">IFERROR(XLOOKUP(G5413,'Tipo de Carga'!A:A,'Tipo de Carga'!C:C))</f>
        <v>Diesel</v>
      </c>
    </row>
    <row r="5414">
      <c r="A5414" s="16">
        <v>1872.0</v>
      </c>
      <c r="B5414" s="10" t="str">
        <f t="array" ref="B5414">IFERROR(XLOOKUP(A5414,'Asignacion Feb'!A:A,'Asignacion Feb'!C:C))</f>
        <v>Circuitos</v>
      </c>
      <c r="C5414" s="10" t="str">
        <f t="array" ref="C5414">IFERROR(XLOOKUP(A5414,'Asignacion Feb'!A:A,'Asignacion Feb'!B:B))</f>
        <v>EC-03</v>
      </c>
      <c r="D5414" s="28">
        <v>45709.0</v>
      </c>
      <c r="E5414" s="16" t="s">
        <v>118</v>
      </c>
      <c r="F5414" s="10" t="str">
        <f t="array" ref="F5414">IFERROR(XLOOKUP(E5414,Operadores!A:A,Operadores!B:B))</f>
        <v>BUSJUA</v>
      </c>
      <c r="G5414" s="16" t="s">
        <v>77</v>
      </c>
      <c r="H5414" s="13">
        <v>19.63419</v>
      </c>
      <c r="I5414" s="18">
        <v>800.0</v>
      </c>
      <c r="J5414" s="15">
        <f t="shared" si="5"/>
        <v>15707.352</v>
      </c>
      <c r="K5414" s="10" t="str">
        <f t="array" ref="K5414">IFERROR(XLOOKUP(G5414,'Tipo de Carga'!A:A,'Tipo de Carga'!B:B))</f>
        <v>Autoabasto</v>
      </c>
      <c r="L5414" s="10">
        <f t="shared" si="2"/>
        <v>8</v>
      </c>
      <c r="M5414" s="10">
        <f t="shared" si="3"/>
        <v>21</v>
      </c>
      <c r="N5414" s="10">
        <f t="shared" si="4"/>
        <v>2</v>
      </c>
      <c r="O5414" s="10" t="str">
        <f t="array" ref="O5414">IFERROR(XLOOKUP(G5414,'Tipo de Carga'!A:A,'Tipo de Carga'!C:C))</f>
        <v>Diesel</v>
      </c>
    </row>
    <row r="5415">
      <c r="A5415" s="16">
        <v>1878.0</v>
      </c>
      <c r="B5415" s="10" t="str">
        <f t="array" ref="B5415">IFERROR(XLOOKUP(A5415,'Asignacion Feb'!A:A,'Asignacion Feb'!C:C))</f>
        <v>Circuitos</v>
      </c>
      <c r="C5415" s="10" t="str">
        <f t="array" ref="C5415">IFERROR(XLOOKUP(A5415,'Asignacion Feb'!A:A,'Asignacion Feb'!B:B))</f>
        <v>EC-03</v>
      </c>
      <c r="D5415" s="28">
        <v>45709.0</v>
      </c>
      <c r="E5415" s="16" t="s">
        <v>217</v>
      </c>
      <c r="F5415" s="10" t="str">
        <f t="array" ref="F5415">IFERROR(XLOOKUP(E5415,Operadores!A:A,Operadores!B:B))</f>
        <v>GOMJOV</v>
      </c>
      <c r="G5415" s="16" t="s">
        <v>83</v>
      </c>
      <c r="H5415" s="13">
        <v>19.7204</v>
      </c>
      <c r="I5415" s="18">
        <v>620.0</v>
      </c>
      <c r="J5415" s="15">
        <f t="shared" si="5"/>
        <v>12226.648</v>
      </c>
      <c r="K5415" s="10" t="str">
        <f t="array" ref="K5415">IFERROR(XLOOKUP(G5415,'Tipo de Carga'!A:A,'Tipo de Carga'!B:B))</f>
        <v>Autoabasto</v>
      </c>
      <c r="L5415" s="10">
        <f t="shared" si="2"/>
        <v>8</v>
      </c>
      <c r="M5415" s="10">
        <f t="shared" si="3"/>
        <v>21</v>
      </c>
      <c r="N5415" s="10">
        <f t="shared" si="4"/>
        <v>2</v>
      </c>
      <c r="O5415" s="10" t="str">
        <f t="array" ref="O5415">IFERROR(XLOOKUP(G5415,'Tipo de Carga'!A:A,'Tipo de Carga'!C:C))</f>
        <v>Diesel</v>
      </c>
    </row>
    <row r="5416">
      <c r="A5416" s="16">
        <v>1829.0</v>
      </c>
      <c r="B5416" s="10" t="str">
        <f t="array" ref="B5416">IFERROR(XLOOKUP(A5416,'Asignacion Feb'!A:A,'Asignacion Feb'!C:C))</f>
        <v>Circuitos</v>
      </c>
      <c r="C5416" s="10" t="str">
        <f t="array" ref="C5416">IFERROR(XLOOKUP(A5416,'Asignacion Feb'!A:A,'Asignacion Feb'!B:B))</f>
        <v>EC-03</v>
      </c>
      <c r="D5416" s="28">
        <v>45709.0</v>
      </c>
      <c r="E5416" s="16" t="s">
        <v>152</v>
      </c>
      <c r="F5416" s="10" t="str">
        <f t="array" ref="F5416">IFERROR(XLOOKUP(E5416,Operadores!A:A,Operadores!B:B))</f>
        <v>HERAL04</v>
      </c>
      <c r="G5416" s="16" t="s">
        <v>83</v>
      </c>
      <c r="H5416" s="13">
        <v>19.7204</v>
      </c>
      <c r="I5416" s="18">
        <v>470.0</v>
      </c>
      <c r="J5416" s="15">
        <f t="shared" si="5"/>
        <v>9268.588</v>
      </c>
      <c r="K5416" s="10" t="str">
        <f t="array" ref="K5416">IFERROR(XLOOKUP(G5416,'Tipo de Carga'!A:A,'Tipo de Carga'!B:B))</f>
        <v>Autoabasto</v>
      </c>
      <c r="L5416" s="10">
        <f t="shared" si="2"/>
        <v>8</v>
      </c>
      <c r="M5416" s="10">
        <f t="shared" si="3"/>
        <v>21</v>
      </c>
      <c r="N5416" s="10">
        <f t="shared" si="4"/>
        <v>2</v>
      </c>
      <c r="O5416" s="10" t="str">
        <f t="array" ref="O5416">IFERROR(XLOOKUP(G5416,'Tipo de Carga'!A:A,'Tipo de Carga'!C:C))</f>
        <v>Diesel</v>
      </c>
    </row>
    <row r="5417">
      <c r="A5417" s="16">
        <v>1796.0</v>
      </c>
      <c r="B5417" s="10" t="str">
        <f t="array" ref="B5417">IFERROR(XLOOKUP(A5417,'Asignacion Feb'!A:A,'Asignacion Feb'!C:C))</f>
        <v>Peñafiel Tlajomulco</v>
      </c>
      <c r="C5417" s="10" t="str">
        <f t="array" ref="C5417">IFERROR(XLOOKUP(A5417,'Asignacion Feb'!A:A,'Asignacion Feb'!B:B))</f>
        <v>EC-06</v>
      </c>
      <c r="D5417" s="28">
        <v>45709.0</v>
      </c>
      <c r="E5417" s="16" t="s">
        <v>157</v>
      </c>
      <c r="F5417" s="10" t="str">
        <f t="array" ref="F5417">IFERROR(XLOOKUP(E5417,Operadores!A:A,Operadores!B:B))</f>
        <v>FLOJOS02</v>
      </c>
      <c r="G5417" s="16" t="s">
        <v>83</v>
      </c>
      <c r="H5417" s="13">
        <v>19.7204</v>
      </c>
      <c r="I5417" s="18">
        <v>792.0</v>
      </c>
      <c r="J5417" s="15">
        <f t="shared" si="5"/>
        <v>15618.5568</v>
      </c>
      <c r="K5417" s="10" t="str">
        <f t="array" ref="K5417">IFERROR(XLOOKUP(G5417,'Tipo de Carga'!A:A,'Tipo de Carga'!B:B))</f>
        <v>Autoabasto</v>
      </c>
      <c r="L5417" s="10">
        <f t="shared" si="2"/>
        <v>8</v>
      </c>
      <c r="M5417" s="10">
        <f t="shared" si="3"/>
        <v>21</v>
      </c>
      <c r="N5417" s="10">
        <f t="shared" si="4"/>
        <v>2</v>
      </c>
      <c r="O5417" s="10" t="str">
        <f t="array" ref="O5417">IFERROR(XLOOKUP(G5417,'Tipo de Carga'!A:A,'Tipo de Carga'!C:C))</f>
        <v>Diesel</v>
      </c>
    </row>
    <row r="5418">
      <c r="A5418" s="16">
        <v>1855.0</v>
      </c>
      <c r="B5418" s="10" t="str">
        <f t="array" ref="B5418">IFERROR(XLOOKUP(A5418,'Asignacion Feb'!A:A,'Asignacion Feb'!C:C))</f>
        <v>Circuitos</v>
      </c>
      <c r="C5418" s="10" t="str">
        <f t="array" ref="C5418">IFERROR(XLOOKUP(A5418,'Asignacion Feb'!A:A,'Asignacion Feb'!B:B))</f>
        <v>EC-03</v>
      </c>
      <c r="D5418" s="28">
        <v>45709.0</v>
      </c>
      <c r="E5418" s="16" t="s">
        <v>62</v>
      </c>
      <c r="F5418" s="10" t="str">
        <f t="array" ref="F5418">IFERROR(XLOOKUP(E5418,Operadores!A:A,Operadores!B:B))</f>
        <v>REYPED</v>
      </c>
      <c r="G5418" s="16" t="s">
        <v>83</v>
      </c>
      <c r="H5418" s="13">
        <v>19.7204</v>
      </c>
      <c r="I5418" s="18">
        <v>580.0</v>
      </c>
      <c r="J5418" s="15">
        <f t="shared" si="5"/>
        <v>11437.832</v>
      </c>
      <c r="K5418" s="10" t="str">
        <f t="array" ref="K5418">IFERROR(XLOOKUP(G5418,'Tipo de Carga'!A:A,'Tipo de Carga'!B:B))</f>
        <v>Autoabasto</v>
      </c>
      <c r="L5418" s="10">
        <f t="shared" si="2"/>
        <v>8</v>
      </c>
      <c r="M5418" s="10">
        <f t="shared" si="3"/>
        <v>21</v>
      </c>
      <c r="N5418" s="10">
        <f t="shared" si="4"/>
        <v>2</v>
      </c>
      <c r="O5418" s="10" t="str">
        <f t="array" ref="O5418">IFERROR(XLOOKUP(G5418,'Tipo de Carga'!A:A,'Tipo de Carga'!C:C))</f>
        <v>Diesel</v>
      </c>
    </row>
    <row r="5419">
      <c r="A5419" s="16">
        <v>2071.0</v>
      </c>
      <c r="B5419" s="10" t="str">
        <f t="array" ref="B5419">IFERROR(XLOOKUP(A5419,'Asignacion Feb'!A:A,'Asignacion Feb'!C:C))</f>
        <v>PISA Gdl</v>
      </c>
      <c r="C5419" s="10" t="str">
        <f t="array" ref="C5419">IFERROR(XLOOKUP(A5419,'Asignacion Feb'!A:A,'Asignacion Feb'!B:B))</f>
        <v>EC-06</v>
      </c>
      <c r="D5419" s="28">
        <v>45709.0</v>
      </c>
      <c r="E5419" s="16" t="s">
        <v>250</v>
      </c>
      <c r="F5419" s="10" t="str">
        <f t="array" ref="F5419">IFERROR(XLOOKUP(E5419,Operadores!A:A,Operadores!B:B))</f>
        <v>DIAFRA</v>
      </c>
      <c r="G5419" s="16" t="s">
        <v>83</v>
      </c>
      <c r="H5419" s="13">
        <v>19.7204</v>
      </c>
      <c r="I5419" s="18">
        <v>714.0</v>
      </c>
      <c r="J5419" s="15">
        <f t="shared" si="5"/>
        <v>14080.3656</v>
      </c>
      <c r="K5419" s="10" t="str">
        <f t="array" ref="K5419">IFERROR(XLOOKUP(G5419,'Tipo de Carga'!A:A,'Tipo de Carga'!B:B))</f>
        <v>Autoabasto</v>
      </c>
      <c r="L5419" s="10">
        <f t="shared" si="2"/>
        <v>8</v>
      </c>
      <c r="M5419" s="10">
        <f t="shared" si="3"/>
        <v>21</v>
      </c>
      <c r="N5419" s="10">
        <f t="shared" si="4"/>
        <v>2</v>
      </c>
      <c r="O5419" s="10" t="str">
        <f t="array" ref="O5419">IFERROR(XLOOKUP(G5419,'Tipo de Carga'!A:A,'Tipo de Carga'!C:C))</f>
        <v>Diesel</v>
      </c>
    </row>
    <row r="5420">
      <c r="A5420" s="16">
        <v>2044.0</v>
      </c>
      <c r="B5420" s="10" t="str">
        <f t="array" ref="B5420">IFERROR(XLOOKUP(A5420,'Asignacion Feb'!A:A,'Asignacion Feb'!C:C))</f>
        <v>PISA Gdl</v>
      </c>
      <c r="C5420" s="10" t="str">
        <f t="array" ref="C5420">IFERROR(XLOOKUP(A5420,'Asignacion Feb'!A:A,'Asignacion Feb'!B:B))</f>
        <v>EC-06</v>
      </c>
      <c r="D5420" s="28">
        <v>45709.0</v>
      </c>
      <c r="E5420" s="16" t="s">
        <v>438</v>
      </c>
      <c r="F5420" s="10" t="str">
        <f t="array" ref="F5420">IFERROR(XLOOKUP(E5420,Operadores!A:A,Operadores!B:B))</f>
        <v>SALJO01</v>
      </c>
      <c r="G5420" s="16" t="s">
        <v>83</v>
      </c>
      <c r="H5420" s="13">
        <v>19.7204</v>
      </c>
      <c r="I5420" s="18">
        <v>778.0</v>
      </c>
      <c r="J5420" s="15">
        <f t="shared" si="5"/>
        <v>15342.4712</v>
      </c>
      <c r="K5420" s="10" t="str">
        <f t="array" ref="K5420">IFERROR(XLOOKUP(G5420,'Tipo de Carga'!A:A,'Tipo de Carga'!B:B))</f>
        <v>Autoabasto</v>
      </c>
      <c r="L5420" s="10">
        <f t="shared" si="2"/>
        <v>8</v>
      </c>
      <c r="M5420" s="10">
        <f t="shared" si="3"/>
        <v>21</v>
      </c>
      <c r="N5420" s="10">
        <f t="shared" si="4"/>
        <v>2</v>
      </c>
      <c r="O5420" s="10" t="str">
        <f t="array" ref="O5420">IFERROR(XLOOKUP(G5420,'Tipo de Carga'!A:A,'Tipo de Carga'!C:C))</f>
        <v>Diesel</v>
      </c>
    </row>
    <row r="5421">
      <c r="A5421" s="16">
        <v>1869.0</v>
      </c>
      <c r="B5421" s="10" t="str">
        <f t="array" ref="B5421">IFERROR(XLOOKUP(A5421,'Asignacion Feb'!A:A,'Asignacion Feb'!C:C))</f>
        <v>Circuitos</v>
      </c>
      <c r="C5421" s="10" t="str">
        <f t="array" ref="C5421">IFERROR(XLOOKUP(A5421,'Asignacion Feb'!A:A,'Asignacion Feb'!B:B))</f>
        <v>EC-03</v>
      </c>
      <c r="D5421" s="28">
        <v>45709.0</v>
      </c>
      <c r="E5421" s="16" t="s">
        <v>213</v>
      </c>
      <c r="F5421" s="10" t="str">
        <f t="array" ref="F5421">IFERROR(XLOOKUP(E5421,Operadores!A:A,Operadores!B:B))</f>
        <v>MERUBA</v>
      </c>
      <c r="G5421" s="16" t="s">
        <v>83</v>
      </c>
      <c r="H5421" s="13">
        <v>19.7204</v>
      </c>
      <c r="I5421" s="18">
        <v>300.0</v>
      </c>
      <c r="J5421" s="15">
        <f t="shared" si="5"/>
        <v>5916.12</v>
      </c>
      <c r="K5421" s="10" t="str">
        <f t="array" ref="K5421">IFERROR(XLOOKUP(G5421,'Tipo de Carga'!A:A,'Tipo de Carga'!B:B))</f>
        <v>Autoabasto</v>
      </c>
      <c r="L5421" s="10">
        <f t="shared" si="2"/>
        <v>8</v>
      </c>
      <c r="M5421" s="10">
        <f t="shared" si="3"/>
        <v>21</v>
      </c>
      <c r="N5421" s="10">
        <f t="shared" si="4"/>
        <v>2</v>
      </c>
      <c r="O5421" s="10" t="str">
        <f t="array" ref="O5421">IFERROR(XLOOKUP(G5421,'Tipo de Carga'!A:A,'Tipo de Carga'!C:C))</f>
        <v>Diesel</v>
      </c>
    </row>
    <row r="5422">
      <c r="A5422" s="16">
        <v>2041.0</v>
      </c>
      <c r="B5422" s="10" t="str">
        <f t="array" ref="B5422">IFERROR(XLOOKUP(A5422,'Asignacion Feb'!A:A,'Asignacion Feb'!C:C))</f>
        <v>PISA Gdl</v>
      </c>
      <c r="C5422" s="10" t="str">
        <f t="array" ref="C5422">IFERROR(XLOOKUP(A5422,'Asignacion Feb'!A:A,'Asignacion Feb'!B:B))</f>
        <v>EC-06</v>
      </c>
      <c r="D5422" s="28">
        <v>45709.0</v>
      </c>
      <c r="E5422" s="16" t="s">
        <v>393</v>
      </c>
      <c r="F5422" s="10" t="str">
        <f t="array" ref="F5422">IFERROR(XLOOKUP(E5422,Operadores!A:A,Operadores!B:B))</f>
        <v>GONRAF</v>
      </c>
      <c r="G5422" s="16" t="s">
        <v>83</v>
      </c>
      <c r="H5422" s="13">
        <v>19.7204</v>
      </c>
      <c r="I5422" s="18">
        <v>299.0</v>
      </c>
      <c r="J5422" s="15">
        <f t="shared" si="5"/>
        <v>5896.3996</v>
      </c>
      <c r="K5422" s="10" t="str">
        <f t="array" ref="K5422">IFERROR(XLOOKUP(G5422,'Tipo de Carga'!A:A,'Tipo de Carga'!B:B))</f>
        <v>Autoabasto</v>
      </c>
      <c r="L5422" s="10">
        <f t="shared" si="2"/>
        <v>8</v>
      </c>
      <c r="M5422" s="10">
        <f t="shared" si="3"/>
        <v>21</v>
      </c>
      <c r="N5422" s="10">
        <f t="shared" si="4"/>
        <v>2</v>
      </c>
      <c r="O5422" s="10" t="str">
        <f t="array" ref="O5422">IFERROR(XLOOKUP(G5422,'Tipo de Carga'!A:A,'Tipo de Carga'!C:C))</f>
        <v>Diesel</v>
      </c>
    </row>
    <row r="5423">
      <c r="A5423" s="16">
        <v>2063.0</v>
      </c>
      <c r="B5423" s="10" t="str">
        <f t="array" ref="B5423">IFERROR(XLOOKUP(A5423,'Asignacion Feb'!A:A,'Asignacion Feb'!C:C))</f>
        <v>PISA Gdl</v>
      </c>
      <c r="C5423" s="10" t="str">
        <f t="array" ref="C5423">IFERROR(XLOOKUP(A5423,'Asignacion Feb'!A:A,'Asignacion Feb'!B:B))</f>
        <v>EC-06</v>
      </c>
      <c r="D5423" s="28">
        <v>45709.0</v>
      </c>
      <c r="E5423" s="16" t="s">
        <v>163</v>
      </c>
      <c r="F5423" s="10" t="str">
        <f t="array" ref="F5423">IFERROR(XLOOKUP(E5423,Operadores!A:A,Operadores!B:B))</f>
        <v>GOMLUI02</v>
      </c>
      <c r="G5423" s="16" t="s">
        <v>83</v>
      </c>
      <c r="H5423" s="13">
        <v>19.7204</v>
      </c>
      <c r="I5423" s="18">
        <v>720.0</v>
      </c>
      <c r="J5423" s="15">
        <f t="shared" si="5"/>
        <v>14198.688</v>
      </c>
      <c r="K5423" s="10" t="str">
        <f t="array" ref="K5423">IFERROR(XLOOKUP(G5423,'Tipo de Carga'!A:A,'Tipo de Carga'!B:B))</f>
        <v>Autoabasto</v>
      </c>
      <c r="L5423" s="10">
        <f t="shared" si="2"/>
        <v>8</v>
      </c>
      <c r="M5423" s="10">
        <f t="shared" si="3"/>
        <v>21</v>
      </c>
      <c r="N5423" s="10">
        <f t="shared" si="4"/>
        <v>2</v>
      </c>
      <c r="O5423" s="10" t="str">
        <f t="array" ref="O5423">IFERROR(XLOOKUP(G5423,'Tipo de Carga'!A:A,'Tipo de Carga'!C:C))</f>
        <v>Diesel</v>
      </c>
    </row>
    <row r="5424">
      <c r="A5424" s="16">
        <v>1881.0</v>
      </c>
      <c r="B5424" s="10" t="str">
        <f t="array" ref="B5424">IFERROR(XLOOKUP(A5424,'Asignacion Feb'!A:A,'Asignacion Feb'!C:C))</f>
        <v>Circuitos</v>
      </c>
      <c r="C5424" s="10" t="str">
        <f t="array" ref="C5424">IFERROR(XLOOKUP(A5424,'Asignacion Feb'!A:A,'Asignacion Feb'!B:B))</f>
        <v>EC-03</v>
      </c>
      <c r="D5424" s="28">
        <v>45709.0</v>
      </c>
      <c r="E5424" s="16" t="s">
        <v>156</v>
      </c>
      <c r="F5424" s="10" t="str">
        <f t="array" ref="F5424">IFERROR(XLOOKUP(E5424,Operadores!A:A,Operadores!B:B))</f>
        <v>CERJER</v>
      </c>
      <c r="G5424" s="16" t="s">
        <v>83</v>
      </c>
      <c r="H5424" s="13">
        <v>19.7204</v>
      </c>
      <c r="I5424" s="18">
        <v>540.0</v>
      </c>
      <c r="J5424" s="15">
        <f t="shared" si="5"/>
        <v>10649.016</v>
      </c>
      <c r="K5424" s="10" t="str">
        <f t="array" ref="K5424">IFERROR(XLOOKUP(G5424,'Tipo de Carga'!A:A,'Tipo de Carga'!B:B))</f>
        <v>Autoabasto</v>
      </c>
      <c r="L5424" s="10">
        <f t="shared" si="2"/>
        <v>8</v>
      </c>
      <c r="M5424" s="10">
        <f t="shared" si="3"/>
        <v>21</v>
      </c>
      <c r="N5424" s="10">
        <f t="shared" si="4"/>
        <v>2</v>
      </c>
      <c r="O5424" s="10" t="str">
        <f t="array" ref="O5424">IFERROR(XLOOKUP(G5424,'Tipo de Carga'!A:A,'Tipo de Carga'!C:C))</f>
        <v>Diesel</v>
      </c>
    </row>
    <row r="5425">
      <c r="A5425" s="16">
        <v>2062.0</v>
      </c>
      <c r="B5425" s="10" t="str">
        <f t="array" ref="B5425">IFERROR(XLOOKUP(A5425,'Asignacion Feb'!A:A,'Asignacion Feb'!C:C))</f>
        <v>PISA Gdl</v>
      </c>
      <c r="C5425" s="10" t="str">
        <f t="array" ref="C5425">IFERROR(XLOOKUP(A5425,'Asignacion Feb'!A:A,'Asignacion Feb'!B:B))</f>
        <v>EC-06</v>
      </c>
      <c r="D5425" s="28">
        <v>45709.0</v>
      </c>
      <c r="E5425" s="16" t="s">
        <v>162</v>
      </c>
      <c r="F5425" s="10" t="str">
        <f t="array" ref="F5425">IFERROR(XLOOKUP(E5425,Operadores!A:A,Operadores!B:B))</f>
        <v>ROSCES</v>
      </c>
      <c r="G5425" s="16" t="s">
        <v>83</v>
      </c>
      <c r="H5425" s="13">
        <v>19.7204</v>
      </c>
      <c r="I5425" s="18">
        <v>492.0</v>
      </c>
      <c r="J5425" s="15">
        <f t="shared" si="5"/>
        <v>9702.4368</v>
      </c>
      <c r="K5425" s="10" t="str">
        <f t="array" ref="K5425">IFERROR(XLOOKUP(G5425,'Tipo de Carga'!A:A,'Tipo de Carga'!B:B))</f>
        <v>Autoabasto</v>
      </c>
      <c r="L5425" s="10">
        <f t="shared" si="2"/>
        <v>8</v>
      </c>
      <c r="M5425" s="10">
        <f t="shared" si="3"/>
        <v>21</v>
      </c>
      <c r="N5425" s="10">
        <f t="shared" si="4"/>
        <v>2</v>
      </c>
      <c r="O5425" s="10" t="str">
        <f t="array" ref="O5425">IFERROR(XLOOKUP(G5425,'Tipo de Carga'!A:A,'Tipo de Carga'!C:C))</f>
        <v>Diesel</v>
      </c>
    </row>
    <row r="5426">
      <c r="A5426" s="16">
        <v>2070.0</v>
      </c>
      <c r="B5426" s="10" t="str">
        <f t="array" ref="B5426">IFERROR(XLOOKUP(A5426,'Asignacion Feb'!A:A,'Asignacion Feb'!C:C))</f>
        <v>PISA Gdl</v>
      </c>
      <c r="C5426" s="10" t="str">
        <f t="array" ref="C5426">IFERROR(XLOOKUP(A5426,'Asignacion Feb'!A:A,'Asignacion Feb'!B:B))</f>
        <v>EC-06</v>
      </c>
      <c r="D5426" s="28">
        <v>45709.0</v>
      </c>
      <c r="E5426" s="16" t="s">
        <v>260</v>
      </c>
      <c r="F5426" s="10" t="str">
        <f t="array" ref="F5426">IFERROR(XLOOKUP(E5426,Operadores!A:A,Operadores!B:B))</f>
        <v>HUELUI</v>
      </c>
      <c r="G5426" s="16" t="s">
        <v>83</v>
      </c>
      <c r="H5426" s="13">
        <v>19.7204</v>
      </c>
      <c r="I5426" s="18">
        <v>380.0</v>
      </c>
      <c r="J5426" s="15">
        <f t="shared" si="5"/>
        <v>7493.752</v>
      </c>
      <c r="K5426" s="10" t="str">
        <f t="array" ref="K5426">IFERROR(XLOOKUP(G5426,'Tipo de Carga'!A:A,'Tipo de Carga'!B:B))</f>
        <v>Autoabasto</v>
      </c>
      <c r="L5426" s="10">
        <f t="shared" si="2"/>
        <v>8</v>
      </c>
      <c r="M5426" s="10">
        <f t="shared" si="3"/>
        <v>21</v>
      </c>
      <c r="N5426" s="10">
        <f t="shared" si="4"/>
        <v>2</v>
      </c>
      <c r="O5426" s="10" t="str">
        <f t="array" ref="O5426">IFERROR(XLOOKUP(G5426,'Tipo de Carga'!A:A,'Tipo de Carga'!C:C))</f>
        <v>Diesel</v>
      </c>
    </row>
    <row r="5427">
      <c r="A5427" s="16">
        <v>1955.0</v>
      </c>
      <c r="B5427" s="10" t="str">
        <f t="array" ref="B5427">IFERROR(XLOOKUP(A5427,'Asignacion Feb'!A:A,'Asignacion Feb'!C:C))</f>
        <v>Circuitos</v>
      </c>
      <c r="C5427" s="10" t="str">
        <f t="array" ref="C5427">IFERROR(XLOOKUP(A5427,'Asignacion Feb'!A:A,'Asignacion Feb'!B:B))</f>
        <v>EC-03</v>
      </c>
      <c r="D5427" s="28">
        <v>45709.0</v>
      </c>
      <c r="E5427" s="16" t="s">
        <v>329</v>
      </c>
      <c r="F5427" s="10" t="str">
        <f t="array" ref="F5427">IFERROR(XLOOKUP(E5427,Operadores!A:A,Operadores!B:B))</f>
        <v>MOZPEDX</v>
      </c>
      <c r="G5427" s="16" t="s">
        <v>83</v>
      </c>
      <c r="H5427" s="13">
        <v>19.7204</v>
      </c>
      <c r="I5427" s="18">
        <v>460.0</v>
      </c>
      <c r="J5427" s="15">
        <f t="shared" si="5"/>
        <v>9071.384</v>
      </c>
      <c r="K5427" s="10" t="str">
        <f t="array" ref="K5427">IFERROR(XLOOKUP(G5427,'Tipo de Carga'!A:A,'Tipo de Carga'!B:B))</f>
        <v>Autoabasto</v>
      </c>
      <c r="L5427" s="10">
        <f t="shared" si="2"/>
        <v>8</v>
      </c>
      <c r="M5427" s="10">
        <f t="shared" si="3"/>
        <v>21</v>
      </c>
      <c r="N5427" s="10">
        <f t="shared" si="4"/>
        <v>2</v>
      </c>
      <c r="O5427" s="10" t="str">
        <f t="array" ref="O5427">IFERROR(XLOOKUP(G5427,'Tipo de Carga'!A:A,'Tipo de Carga'!C:C))</f>
        <v>Diesel</v>
      </c>
    </row>
    <row r="5428">
      <c r="A5428" s="16">
        <v>1933.0</v>
      </c>
      <c r="B5428" s="10" t="str">
        <f t="array" ref="B5428">IFERROR(XLOOKUP(A5428,'Asignacion Feb'!A:A,'Asignacion Feb'!C:C))</f>
        <v>Circuitos</v>
      </c>
      <c r="C5428" s="10" t="str">
        <f t="array" ref="C5428">IFERROR(XLOOKUP(A5428,'Asignacion Feb'!A:A,'Asignacion Feb'!B:B))</f>
        <v>EC-03</v>
      </c>
      <c r="D5428" s="28">
        <v>45709.0</v>
      </c>
      <c r="E5428" s="16" t="s">
        <v>161</v>
      </c>
      <c r="F5428" s="10" t="str">
        <f t="array" ref="F5428">IFERROR(XLOOKUP(E5428,Operadores!A:A,Operadores!B:B))</f>
        <v>BREISR</v>
      </c>
      <c r="G5428" s="16" t="s">
        <v>83</v>
      </c>
      <c r="H5428" s="13">
        <v>19.7204</v>
      </c>
      <c r="I5428" s="18">
        <v>170.0</v>
      </c>
      <c r="J5428" s="15">
        <f t="shared" si="5"/>
        <v>3352.468</v>
      </c>
      <c r="K5428" s="10" t="str">
        <f t="array" ref="K5428">IFERROR(XLOOKUP(G5428,'Tipo de Carga'!A:A,'Tipo de Carga'!B:B))</f>
        <v>Autoabasto</v>
      </c>
      <c r="L5428" s="10">
        <f t="shared" si="2"/>
        <v>8</v>
      </c>
      <c r="M5428" s="10">
        <f t="shared" si="3"/>
        <v>21</v>
      </c>
      <c r="N5428" s="10">
        <f t="shared" si="4"/>
        <v>2</v>
      </c>
      <c r="O5428" s="10" t="str">
        <f t="array" ref="O5428">IFERROR(XLOOKUP(G5428,'Tipo de Carga'!A:A,'Tipo de Carga'!C:C))</f>
        <v>Diesel</v>
      </c>
    </row>
    <row r="5429">
      <c r="A5429" s="16">
        <v>1908.0</v>
      </c>
      <c r="B5429" s="10" t="str">
        <f t="array" ref="B5429">IFERROR(XLOOKUP(A5429,'Asignacion Feb'!A:A,'Asignacion Feb'!C:C))</f>
        <v>Circuitos</v>
      </c>
      <c r="C5429" s="10" t="str">
        <f t="array" ref="C5429">IFERROR(XLOOKUP(A5429,'Asignacion Feb'!A:A,'Asignacion Feb'!B:B))</f>
        <v>EC-03</v>
      </c>
      <c r="D5429" s="28">
        <v>45709.0</v>
      </c>
      <c r="E5429" s="16" t="s">
        <v>333</v>
      </c>
      <c r="F5429" s="10" t="str">
        <f t="array" ref="F5429">IFERROR(XLOOKUP(E5429,Operadores!A:A,Operadores!B:B))</f>
        <v>GARJOR01</v>
      </c>
      <c r="G5429" s="16" t="s">
        <v>86</v>
      </c>
      <c r="H5429" s="13">
        <v>19.81523</v>
      </c>
      <c r="I5429" s="18">
        <v>370.0</v>
      </c>
      <c r="J5429" s="15">
        <f t="shared" si="5"/>
        <v>7331.6351</v>
      </c>
      <c r="K5429" s="10" t="str">
        <f t="array" ref="K5429">IFERROR(XLOOKUP(G5429,'Tipo de Carga'!A:A,'Tipo de Carga'!B:B))</f>
        <v>Autoabasto</v>
      </c>
      <c r="L5429" s="10">
        <f t="shared" si="2"/>
        <v>8</v>
      </c>
      <c r="M5429" s="10">
        <f t="shared" si="3"/>
        <v>21</v>
      </c>
      <c r="N5429" s="10">
        <f t="shared" si="4"/>
        <v>2</v>
      </c>
      <c r="O5429" s="10" t="str">
        <f t="array" ref="O5429">IFERROR(XLOOKUP(G5429,'Tipo de Carga'!A:A,'Tipo de Carga'!C:C))</f>
        <v>Diesel</v>
      </c>
    </row>
    <row r="5430">
      <c r="A5430" s="16">
        <v>2084.0</v>
      </c>
      <c r="B5430" s="10" t="str">
        <f t="array" ref="B5430">IFERROR(XLOOKUP(A5430,'Asignacion Feb'!A:A,'Asignacion Feb'!C:C))</f>
        <v>PISA Gdl</v>
      </c>
      <c r="C5430" s="10" t="str">
        <f t="array" ref="C5430">IFERROR(XLOOKUP(A5430,'Asignacion Feb'!A:A,'Asignacion Feb'!B:B))</f>
        <v>EC-06</v>
      </c>
      <c r="D5430" s="28">
        <v>45709.0</v>
      </c>
      <c r="E5430" s="16" t="s">
        <v>216</v>
      </c>
      <c r="F5430" s="10" t="str">
        <f t="array" ref="F5430">IFERROR(XLOOKUP(E5430,Operadores!A:A,Operadores!B:B))</f>
        <v>LOPEDU</v>
      </c>
      <c r="G5430" s="16" t="s">
        <v>86</v>
      </c>
      <c r="H5430" s="13">
        <v>19.81523</v>
      </c>
      <c r="I5430" s="18">
        <v>495.0</v>
      </c>
      <c r="J5430" s="15">
        <f t="shared" si="5"/>
        <v>9808.53885</v>
      </c>
      <c r="K5430" s="10" t="str">
        <f t="array" ref="K5430">IFERROR(XLOOKUP(G5430,'Tipo de Carga'!A:A,'Tipo de Carga'!B:B))</f>
        <v>Autoabasto</v>
      </c>
      <c r="L5430" s="10">
        <f t="shared" si="2"/>
        <v>8</v>
      </c>
      <c r="M5430" s="10">
        <f t="shared" si="3"/>
        <v>21</v>
      </c>
      <c r="N5430" s="10">
        <f t="shared" si="4"/>
        <v>2</v>
      </c>
      <c r="O5430" s="10" t="str">
        <f t="array" ref="O5430">IFERROR(XLOOKUP(G5430,'Tipo de Carga'!A:A,'Tipo de Carga'!C:C))</f>
        <v>Diesel</v>
      </c>
    </row>
    <row r="5431">
      <c r="A5431" s="16">
        <v>1996.0</v>
      </c>
      <c r="B5431" s="10" t="str">
        <f t="array" ref="B5431">IFERROR(XLOOKUP(A5431,'Asignacion Feb'!A:A,'Asignacion Feb'!C:C))</f>
        <v>MeLi asignado SD</v>
      </c>
      <c r="C5431" s="10" t="str">
        <f t="array" ref="C5431">IFERROR(XLOOKUP(A5431,'Asignacion Feb'!A:A,'Asignacion Feb'!B:B))</f>
        <v>EC-05</v>
      </c>
      <c r="D5431" s="28">
        <v>45709.0</v>
      </c>
      <c r="E5431" s="16" t="s">
        <v>339</v>
      </c>
      <c r="F5431" s="10" t="str">
        <f t="array" ref="F5431">IFERROR(XLOOKUP(E5431,Operadores!A:A,Operadores!B:B))</f>
        <v>AGUARM</v>
      </c>
      <c r="G5431" s="16" t="s">
        <v>86</v>
      </c>
      <c r="H5431" s="13">
        <v>19.81523</v>
      </c>
      <c r="I5431" s="18">
        <v>458.0</v>
      </c>
      <c r="J5431" s="15">
        <f t="shared" si="5"/>
        <v>9075.37534</v>
      </c>
      <c r="K5431" s="10" t="str">
        <f t="array" ref="K5431">IFERROR(XLOOKUP(G5431,'Tipo de Carga'!A:A,'Tipo de Carga'!B:B))</f>
        <v>Autoabasto</v>
      </c>
      <c r="L5431" s="10">
        <f t="shared" si="2"/>
        <v>8</v>
      </c>
      <c r="M5431" s="10">
        <f t="shared" si="3"/>
        <v>21</v>
      </c>
      <c r="N5431" s="10">
        <f t="shared" si="4"/>
        <v>2</v>
      </c>
      <c r="O5431" s="10" t="str">
        <f t="array" ref="O5431">IFERROR(XLOOKUP(G5431,'Tipo de Carga'!A:A,'Tipo de Carga'!C:C))</f>
        <v>Diesel</v>
      </c>
    </row>
    <row r="5432">
      <c r="A5432" s="16">
        <v>1883.0</v>
      </c>
      <c r="B5432" s="10" t="str">
        <f t="array" ref="B5432">IFERROR(XLOOKUP(A5432,'Asignacion Feb'!A:A,'Asignacion Feb'!C:C))</f>
        <v>Circuitos</v>
      </c>
      <c r="C5432" s="10" t="str">
        <f t="array" ref="C5432">IFERROR(XLOOKUP(A5432,'Asignacion Feb'!A:A,'Asignacion Feb'!B:B))</f>
        <v>EC-03</v>
      </c>
      <c r="D5432" s="28">
        <v>45709.0</v>
      </c>
      <c r="E5432" s="16" t="s">
        <v>23</v>
      </c>
      <c r="F5432" s="10" t="str">
        <f t="array" ref="F5432">IFERROR(XLOOKUP(E5432,Operadores!A:A,Operadores!B:B))</f>
        <v>JIMMI01</v>
      </c>
      <c r="G5432" s="16" t="s">
        <v>33</v>
      </c>
      <c r="H5432" s="13">
        <v>19.29</v>
      </c>
      <c r="I5432" s="18">
        <v>330.0</v>
      </c>
      <c r="J5432" s="15">
        <f t="shared" si="5"/>
        <v>6365.7</v>
      </c>
      <c r="K5432" s="10" t="str">
        <f t="array" ref="K5432">IFERROR(XLOOKUP(G5432,'Tipo de Carga'!A:A,'Tipo de Carga'!B:B))</f>
        <v>Autoabasto</v>
      </c>
      <c r="L5432" s="10">
        <f t="shared" si="2"/>
        <v>8</v>
      </c>
      <c r="M5432" s="10">
        <f t="shared" si="3"/>
        <v>21</v>
      </c>
      <c r="N5432" s="10">
        <f t="shared" si="4"/>
        <v>2</v>
      </c>
      <c r="O5432" s="10" t="str">
        <f t="array" ref="O5432">IFERROR(XLOOKUP(G5432,'Tipo de Carga'!A:A,'Tipo de Carga'!C:C))</f>
        <v>Diesel</v>
      </c>
    </row>
    <row r="5433">
      <c r="A5433" s="16">
        <v>1934.0</v>
      </c>
      <c r="B5433" s="10" t="str">
        <f t="array" ref="B5433">IFERROR(XLOOKUP(A5433,'Asignacion Feb'!A:A,'Asignacion Feb'!C:C))</f>
        <v>Circuitos</v>
      </c>
      <c r="C5433" s="10" t="str">
        <f t="array" ref="C5433">IFERROR(XLOOKUP(A5433,'Asignacion Feb'!A:A,'Asignacion Feb'!B:B))</f>
        <v>EC-03</v>
      </c>
      <c r="D5433" s="28">
        <v>45709.0</v>
      </c>
      <c r="E5433" s="16" t="s">
        <v>298</v>
      </c>
      <c r="F5433" s="10" t="str">
        <f t="array" ref="F5433">IFERROR(XLOOKUP(E5433,Operadores!A:A,Operadores!B:B))</f>
        <v>AVIEN</v>
      </c>
      <c r="G5433" s="16" t="s">
        <v>33</v>
      </c>
      <c r="H5433" s="13">
        <v>19.29</v>
      </c>
      <c r="I5433" s="18">
        <v>340.0</v>
      </c>
      <c r="J5433" s="15">
        <f t="shared" si="5"/>
        <v>6558.6</v>
      </c>
      <c r="K5433" s="10" t="str">
        <f t="array" ref="K5433">IFERROR(XLOOKUP(G5433,'Tipo de Carga'!A:A,'Tipo de Carga'!B:B))</f>
        <v>Autoabasto</v>
      </c>
      <c r="L5433" s="10">
        <f t="shared" si="2"/>
        <v>8</v>
      </c>
      <c r="M5433" s="10">
        <f t="shared" si="3"/>
        <v>21</v>
      </c>
      <c r="N5433" s="10">
        <f t="shared" si="4"/>
        <v>2</v>
      </c>
      <c r="O5433" s="10" t="str">
        <f t="array" ref="O5433">IFERROR(XLOOKUP(G5433,'Tipo de Carga'!A:A,'Tipo de Carga'!C:C))</f>
        <v>Diesel</v>
      </c>
    </row>
    <row r="5434">
      <c r="A5434" s="16">
        <v>1936.0</v>
      </c>
      <c r="B5434" s="10" t="str">
        <f t="array" ref="B5434">IFERROR(XLOOKUP(A5434,'Asignacion Feb'!A:A,'Asignacion Feb'!C:C))</f>
        <v>Circuitos</v>
      </c>
      <c r="C5434" s="10" t="str">
        <f t="array" ref="C5434">IFERROR(XLOOKUP(A5434,'Asignacion Feb'!A:A,'Asignacion Feb'!B:B))</f>
        <v>EC-03</v>
      </c>
      <c r="D5434" s="28">
        <v>45709.0</v>
      </c>
      <c r="E5434" s="16" t="s">
        <v>105</v>
      </c>
      <c r="F5434" s="10" t="str">
        <f t="array" ref="F5434">IFERROR(XLOOKUP(E5434,Operadores!A:A,Operadores!B:B))</f>
        <v>OCAMA</v>
      </c>
      <c r="G5434" s="16" t="s">
        <v>33</v>
      </c>
      <c r="H5434" s="13">
        <v>19.29</v>
      </c>
      <c r="I5434" s="18">
        <v>510.0</v>
      </c>
      <c r="J5434" s="15">
        <f t="shared" si="5"/>
        <v>9837.9</v>
      </c>
      <c r="K5434" s="10" t="str">
        <f t="array" ref="K5434">IFERROR(XLOOKUP(G5434,'Tipo de Carga'!A:A,'Tipo de Carga'!B:B))</f>
        <v>Autoabasto</v>
      </c>
      <c r="L5434" s="10">
        <f t="shared" si="2"/>
        <v>8</v>
      </c>
      <c r="M5434" s="10">
        <f t="shared" si="3"/>
        <v>21</v>
      </c>
      <c r="N5434" s="10">
        <f t="shared" si="4"/>
        <v>2</v>
      </c>
      <c r="O5434" s="10" t="str">
        <f t="array" ref="O5434">IFERROR(XLOOKUP(G5434,'Tipo de Carga'!A:A,'Tipo de Carga'!C:C))</f>
        <v>Diesel</v>
      </c>
    </row>
    <row r="5435">
      <c r="A5435" s="16">
        <v>1945.0</v>
      </c>
      <c r="B5435" s="10" t="str">
        <f t="array" ref="B5435">IFERROR(XLOOKUP(A5435,'Asignacion Feb'!A:A,'Asignacion Feb'!C:C))</f>
        <v>MeLi asignado SD</v>
      </c>
      <c r="C5435" s="10" t="str">
        <f t="array" ref="C5435">IFERROR(XLOOKUP(A5435,'Asignacion Feb'!A:A,'Asignacion Feb'!B:B))</f>
        <v>EC-05</v>
      </c>
      <c r="D5435" s="28">
        <v>45709.0</v>
      </c>
      <c r="E5435" s="16" t="s">
        <v>61</v>
      </c>
      <c r="F5435" s="10" t="str">
        <f t="array" ref="F5435">IFERROR(XLOOKUP(E5435,Operadores!A:A,Operadores!B:B))</f>
        <v>MUÑCEC</v>
      </c>
      <c r="G5435" s="16" t="s">
        <v>33</v>
      </c>
      <c r="H5435" s="13">
        <v>19.29</v>
      </c>
      <c r="I5435" s="18">
        <v>417.0</v>
      </c>
      <c r="J5435" s="15">
        <f t="shared" si="5"/>
        <v>8043.93</v>
      </c>
      <c r="K5435" s="10" t="str">
        <f t="array" ref="K5435">IFERROR(XLOOKUP(G5435,'Tipo de Carga'!A:A,'Tipo de Carga'!B:B))</f>
        <v>Autoabasto</v>
      </c>
      <c r="L5435" s="10">
        <f t="shared" si="2"/>
        <v>8</v>
      </c>
      <c r="M5435" s="10">
        <f t="shared" si="3"/>
        <v>21</v>
      </c>
      <c r="N5435" s="10">
        <f t="shared" si="4"/>
        <v>2</v>
      </c>
      <c r="O5435" s="10" t="str">
        <f t="array" ref="O5435">IFERROR(XLOOKUP(G5435,'Tipo de Carga'!A:A,'Tipo de Carga'!C:C))</f>
        <v>Diesel</v>
      </c>
    </row>
    <row r="5436">
      <c r="A5436" s="16">
        <v>2006.0</v>
      </c>
      <c r="B5436" s="10" t="str">
        <f t="array" ref="B5436">IFERROR(XLOOKUP(A5436,'Asignacion Feb'!A:A,'Asignacion Feb'!C:C))</f>
        <v>MeLi Dedicado Merida</v>
      </c>
      <c r="C5436" s="10" t="str">
        <f t="array" ref="C5436">IFERROR(XLOOKUP(A5436,'Asignacion Feb'!A:A,'Asignacion Feb'!B:B))</f>
        <v>EC-05</v>
      </c>
      <c r="D5436" s="28">
        <v>45709.0</v>
      </c>
      <c r="E5436" s="16" t="s">
        <v>452</v>
      </c>
      <c r="F5436" s="10" t="str">
        <f t="array" ref="F5436">IFERROR(XLOOKUP(E5436,Operadores!A:A,Operadores!B:B))</f>
        <v>GARMAR02</v>
      </c>
      <c r="G5436" s="16" t="s">
        <v>39</v>
      </c>
      <c r="H5436" s="13">
        <v>20.4273</v>
      </c>
      <c r="I5436" s="18">
        <v>367.0</v>
      </c>
      <c r="J5436" s="15">
        <f t="shared" si="5"/>
        <v>7496.8191</v>
      </c>
      <c r="K5436" s="10" t="str">
        <f t="array" ref="K5436">IFERROR(XLOOKUP(G5436,'Tipo de Carga'!A:A,'Tipo de Carga'!B:B))</f>
        <v>Autoabasto</v>
      </c>
      <c r="L5436" s="10">
        <f t="shared" si="2"/>
        <v>8</v>
      </c>
      <c r="M5436" s="10">
        <f t="shared" si="3"/>
        <v>21</v>
      </c>
      <c r="N5436" s="10">
        <f t="shared" si="4"/>
        <v>2</v>
      </c>
      <c r="O5436" s="10" t="str">
        <f t="array" ref="O5436">IFERROR(XLOOKUP(G5436,'Tipo de Carga'!A:A,'Tipo de Carga'!C:C))</f>
        <v>Diesel</v>
      </c>
    </row>
    <row r="5437">
      <c r="A5437" s="16">
        <v>1991.0</v>
      </c>
      <c r="B5437" s="10" t="str">
        <f t="array" ref="B5437">IFERROR(XLOOKUP(A5437,'Asignacion Feb'!A:A,'Asignacion Feb'!C:C))</f>
        <v>MeLi Dedicado Merida</v>
      </c>
      <c r="C5437" s="10" t="str">
        <f t="array" ref="C5437">IFERROR(XLOOKUP(A5437,'Asignacion Feb'!A:A,'Asignacion Feb'!B:B))</f>
        <v>EC-05</v>
      </c>
      <c r="D5437" s="28">
        <v>45709.0</v>
      </c>
      <c r="E5437" s="16" t="s">
        <v>165</v>
      </c>
      <c r="F5437" s="10" t="str">
        <f t="array" ref="F5437">IFERROR(XLOOKUP(E5437,Operadores!A:A,Operadores!B:B))</f>
        <v>RUEREN</v>
      </c>
      <c r="G5437" s="16" t="s">
        <v>39</v>
      </c>
      <c r="H5437" s="13">
        <v>20.4273</v>
      </c>
      <c r="I5437" s="18">
        <v>225.0</v>
      </c>
      <c r="J5437" s="15">
        <f t="shared" si="5"/>
        <v>4596.1425</v>
      </c>
      <c r="K5437" s="10" t="str">
        <f t="array" ref="K5437">IFERROR(XLOOKUP(G5437,'Tipo de Carga'!A:A,'Tipo de Carga'!B:B))</f>
        <v>Autoabasto</v>
      </c>
      <c r="L5437" s="10">
        <f t="shared" si="2"/>
        <v>8</v>
      </c>
      <c r="M5437" s="10">
        <f t="shared" si="3"/>
        <v>21</v>
      </c>
      <c r="N5437" s="10">
        <f t="shared" si="4"/>
        <v>2</v>
      </c>
      <c r="O5437" s="10" t="str">
        <f t="array" ref="O5437">IFERROR(XLOOKUP(G5437,'Tipo de Carga'!A:A,'Tipo de Carga'!C:C))</f>
        <v>Diesel</v>
      </c>
    </row>
    <row r="5438">
      <c r="A5438" s="16">
        <v>2026.0</v>
      </c>
      <c r="B5438" s="10" t="str">
        <f t="array" ref="B5438">IFERROR(XLOOKUP(A5438,'Asignacion Feb'!A:A,'Asignacion Feb'!C:C))</f>
        <v>MeLi Dedicado Merida</v>
      </c>
      <c r="C5438" s="10" t="str">
        <f t="array" ref="C5438">IFERROR(XLOOKUP(A5438,'Asignacion Feb'!A:A,'Asignacion Feb'!B:B))</f>
        <v>EC-05</v>
      </c>
      <c r="D5438" s="28">
        <v>45709.0</v>
      </c>
      <c r="E5438" s="16" t="s">
        <v>34</v>
      </c>
      <c r="F5438" s="10" t="str">
        <f t="array" ref="F5438">IFERROR(XLOOKUP(E5438,Operadores!A:A,Operadores!B:B))</f>
        <v>PERAN01</v>
      </c>
      <c r="G5438" s="16" t="s">
        <v>39</v>
      </c>
      <c r="H5438" s="13">
        <v>20.4273</v>
      </c>
      <c r="I5438" s="18">
        <v>208.0</v>
      </c>
      <c r="J5438" s="15">
        <f t="shared" si="5"/>
        <v>4248.8784</v>
      </c>
      <c r="K5438" s="10" t="str">
        <f t="array" ref="K5438">IFERROR(XLOOKUP(G5438,'Tipo de Carga'!A:A,'Tipo de Carga'!B:B))</f>
        <v>Autoabasto</v>
      </c>
      <c r="L5438" s="10">
        <f t="shared" si="2"/>
        <v>8</v>
      </c>
      <c r="M5438" s="10">
        <f t="shared" si="3"/>
        <v>21</v>
      </c>
      <c r="N5438" s="10">
        <f t="shared" si="4"/>
        <v>2</v>
      </c>
      <c r="O5438" s="10" t="str">
        <f t="array" ref="O5438">IFERROR(XLOOKUP(G5438,'Tipo de Carga'!A:A,'Tipo de Carga'!C:C))</f>
        <v>Diesel</v>
      </c>
    </row>
    <row r="5439">
      <c r="A5439" s="16">
        <v>1746.0</v>
      </c>
      <c r="B5439" s="10" t="str">
        <f t="array" ref="B5439">IFERROR(XLOOKUP(A5439,'Asignacion Feb'!A:A,'Asignacion Feb'!C:C))</f>
        <v>Wm Full</v>
      </c>
      <c r="C5439" s="10" t="str">
        <f t="array" ref="C5439">IFERROR(XLOOKUP(A5439,'Asignacion Feb'!A:A,'Asignacion Feb'!B:B))</f>
        <v>EC-08</v>
      </c>
      <c r="D5439" s="28">
        <v>45709.0</v>
      </c>
      <c r="E5439" s="16" t="s">
        <v>258</v>
      </c>
      <c r="F5439" s="10" t="str">
        <f t="array" ref="F5439">IFERROR(XLOOKUP(E5439,Operadores!A:A,Operadores!B:B))</f>
        <v>LOPFER</v>
      </c>
      <c r="G5439" s="16" t="s">
        <v>39</v>
      </c>
      <c r="H5439" s="13">
        <v>20.4273</v>
      </c>
      <c r="I5439" s="18">
        <v>350.0</v>
      </c>
      <c r="J5439" s="15">
        <f t="shared" si="5"/>
        <v>7149.555</v>
      </c>
      <c r="K5439" s="10" t="str">
        <f t="array" ref="K5439">IFERROR(XLOOKUP(G5439,'Tipo de Carga'!A:A,'Tipo de Carga'!B:B))</f>
        <v>Autoabasto</v>
      </c>
      <c r="L5439" s="10">
        <f t="shared" si="2"/>
        <v>8</v>
      </c>
      <c r="M5439" s="10">
        <f t="shared" si="3"/>
        <v>21</v>
      </c>
      <c r="N5439" s="10">
        <f t="shared" si="4"/>
        <v>2</v>
      </c>
      <c r="O5439" s="10" t="str">
        <f t="array" ref="O5439">IFERROR(XLOOKUP(G5439,'Tipo de Carga'!A:A,'Tipo de Carga'!C:C))</f>
        <v>Diesel</v>
      </c>
    </row>
    <row r="5440">
      <c r="A5440" s="16">
        <v>2009.0</v>
      </c>
      <c r="B5440" s="10" t="str">
        <f t="array" ref="B5440">IFERROR(XLOOKUP(A5440,'Asignacion Feb'!A:A,'Asignacion Feb'!C:C))</f>
        <v>MeLi Dedicado Merida</v>
      </c>
      <c r="C5440" s="10" t="str">
        <f t="array" ref="C5440">IFERROR(XLOOKUP(A5440,'Asignacion Feb'!A:A,'Asignacion Feb'!B:B))</f>
        <v>EC-05</v>
      </c>
      <c r="D5440" s="28">
        <v>45709.0</v>
      </c>
      <c r="E5440" s="16" t="s">
        <v>166</v>
      </c>
      <c r="F5440" s="10" t="str">
        <f t="array" ref="F5440">IFERROR(XLOOKUP(E5440,Operadores!A:A,Operadores!B:B))</f>
        <v>GONCAR01</v>
      </c>
      <c r="G5440" s="16" t="s">
        <v>39</v>
      </c>
      <c r="H5440" s="13">
        <v>20.4273</v>
      </c>
      <c r="I5440" s="18">
        <v>367.0</v>
      </c>
      <c r="J5440" s="15">
        <f t="shared" si="5"/>
        <v>7496.8191</v>
      </c>
      <c r="K5440" s="10" t="str">
        <f t="array" ref="K5440">IFERROR(XLOOKUP(G5440,'Tipo de Carga'!A:A,'Tipo de Carga'!B:B))</f>
        <v>Autoabasto</v>
      </c>
      <c r="L5440" s="10">
        <f t="shared" si="2"/>
        <v>8</v>
      </c>
      <c r="M5440" s="10">
        <f t="shared" si="3"/>
        <v>21</v>
      </c>
      <c r="N5440" s="10">
        <f t="shared" si="4"/>
        <v>2</v>
      </c>
      <c r="O5440" s="10" t="str">
        <f t="array" ref="O5440">IFERROR(XLOOKUP(G5440,'Tipo de Carga'!A:A,'Tipo de Carga'!C:C))</f>
        <v>Diesel</v>
      </c>
    </row>
    <row r="5441">
      <c r="A5441" s="16">
        <v>2028.0</v>
      </c>
      <c r="B5441" s="10" t="str">
        <f t="array" ref="B5441">IFERROR(XLOOKUP(A5441,'Asignacion Feb'!A:A,'Asignacion Feb'!C:C))</f>
        <v>MeLi Dedicado Merida</v>
      </c>
      <c r="C5441" s="10" t="str">
        <f t="array" ref="C5441">IFERROR(XLOOKUP(A5441,'Asignacion Feb'!A:A,'Asignacion Feb'!B:B))</f>
        <v>EC-05</v>
      </c>
      <c r="D5441" s="28">
        <v>45709.0</v>
      </c>
      <c r="E5441" s="16" t="s">
        <v>407</v>
      </c>
      <c r="F5441" s="10" t="str">
        <f t="array" ref="F5441">IFERROR(XLOOKUP(E5441,Operadores!A:A,Operadores!B:B))</f>
        <v>CERDAV</v>
      </c>
      <c r="G5441" s="16" t="s">
        <v>39</v>
      </c>
      <c r="H5441" s="13">
        <v>20.4273</v>
      </c>
      <c r="I5441" s="18">
        <v>209.0</v>
      </c>
      <c r="J5441" s="15">
        <f t="shared" si="5"/>
        <v>4269.3057</v>
      </c>
      <c r="K5441" s="10" t="str">
        <f t="array" ref="K5441">IFERROR(XLOOKUP(G5441,'Tipo de Carga'!A:A,'Tipo de Carga'!B:B))</f>
        <v>Autoabasto</v>
      </c>
      <c r="L5441" s="10">
        <f t="shared" si="2"/>
        <v>8</v>
      </c>
      <c r="M5441" s="10">
        <f t="shared" si="3"/>
        <v>21</v>
      </c>
      <c r="N5441" s="10">
        <f t="shared" si="4"/>
        <v>2</v>
      </c>
      <c r="O5441" s="10" t="str">
        <f t="array" ref="O5441">IFERROR(XLOOKUP(G5441,'Tipo de Carga'!A:A,'Tipo de Carga'!C:C))</f>
        <v>Diesel</v>
      </c>
    </row>
    <row r="5442">
      <c r="A5442" s="16">
        <v>1738.0</v>
      </c>
      <c r="B5442" s="10" t="str">
        <f t="array" ref="B5442">IFERROR(XLOOKUP(A5442,'Asignacion Feb'!A:A,'Asignacion Feb'!C:C))</f>
        <v>Wm Full</v>
      </c>
      <c r="C5442" s="10" t="str">
        <f t="array" ref="C5442">IFERROR(XLOOKUP(A5442,'Asignacion Feb'!A:A,'Asignacion Feb'!B:B))</f>
        <v>EC-08</v>
      </c>
      <c r="D5442" s="28">
        <v>45709.0</v>
      </c>
      <c r="E5442" s="16" t="s">
        <v>223</v>
      </c>
      <c r="F5442" s="10" t="str">
        <f t="array" ref="F5442">IFERROR(XLOOKUP(E5442,Operadores!A:A,Operadores!B:B))</f>
        <v>PEROMA</v>
      </c>
      <c r="G5442" s="16" t="s">
        <v>39</v>
      </c>
      <c r="H5442" s="13">
        <v>20.4273</v>
      </c>
      <c r="I5442" s="18">
        <v>301.0</v>
      </c>
      <c r="J5442" s="15">
        <f t="shared" si="5"/>
        <v>6148.6173</v>
      </c>
      <c r="K5442" s="10" t="str">
        <f t="array" ref="K5442">IFERROR(XLOOKUP(G5442,'Tipo de Carga'!A:A,'Tipo de Carga'!B:B))</f>
        <v>Autoabasto</v>
      </c>
      <c r="L5442" s="10">
        <f t="shared" si="2"/>
        <v>8</v>
      </c>
      <c r="M5442" s="10">
        <f t="shared" si="3"/>
        <v>21</v>
      </c>
      <c r="N5442" s="10">
        <f t="shared" si="4"/>
        <v>2</v>
      </c>
      <c r="O5442" s="10" t="str">
        <f t="array" ref="O5442">IFERROR(XLOOKUP(G5442,'Tipo de Carga'!A:A,'Tipo de Carga'!C:C))</f>
        <v>Diesel</v>
      </c>
    </row>
    <row r="5443">
      <c r="A5443" s="16">
        <v>1715.0</v>
      </c>
      <c r="B5443" s="10" t="str">
        <f t="array" ref="B5443">IFERROR(XLOOKUP(A5443,'Asignacion Feb'!A:A,'Asignacion Feb'!C:C))</f>
        <v>Wm Full</v>
      </c>
      <c r="C5443" s="10" t="str">
        <f t="array" ref="C5443">IFERROR(XLOOKUP(A5443,'Asignacion Feb'!A:A,'Asignacion Feb'!B:B))</f>
        <v>EC-08</v>
      </c>
      <c r="D5443" s="28">
        <v>45709.0</v>
      </c>
      <c r="E5443" s="16" t="s">
        <v>371</v>
      </c>
      <c r="F5443" s="10" t="str">
        <f t="array" ref="F5443">IFERROR(XLOOKUP(E5443,Operadores!A:A,Operadores!B:B))</f>
        <v>MAYSA</v>
      </c>
      <c r="G5443" s="16" t="s">
        <v>39</v>
      </c>
      <c r="H5443" s="13">
        <v>20.4273</v>
      </c>
      <c r="I5443" s="18">
        <v>395.0</v>
      </c>
      <c r="J5443" s="15">
        <f t="shared" si="5"/>
        <v>8068.7835</v>
      </c>
      <c r="K5443" s="10" t="str">
        <f t="array" ref="K5443">IFERROR(XLOOKUP(G5443,'Tipo de Carga'!A:A,'Tipo de Carga'!B:B))</f>
        <v>Autoabasto</v>
      </c>
      <c r="L5443" s="10">
        <f t="shared" si="2"/>
        <v>8</v>
      </c>
      <c r="M5443" s="10">
        <f t="shared" si="3"/>
        <v>21</v>
      </c>
      <c r="N5443" s="10">
        <f t="shared" si="4"/>
        <v>2</v>
      </c>
      <c r="O5443" s="10" t="str">
        <f t="array" ref="O5443">IFERROR(XLOOKUP(G5443,'Tipo de Carga'!A:A,'Tipo de Carga'!C:C))</f>
        <v>Diesel</v>
      </c>
    </row>
    <row r="5444">
      <c r="A5444" s="16">
        <v>1798.0</v>
      </c>
      <c r="B5444" s="10" t="str">
        <f t="array" ref="B5444">IFERROR(XLOOKUP(A5444,'Asignacion Feb'!A:A,'Asignacion Feb'!C:C))</f>
        <v>Wm Full</v>
      </c>
      <c r="C5444" s="10" t="str">
        <f t="array" ref="C5444">IFERROR(XLOOKUP(A5444,'Asignacion Feb'!A:A,'Asignacion Feb'!B:B))</f>
        <v>EC-08</v>
      </c>
      <c r="D5444" s="28">
        <v>45709.0</v>
      </c>
      <c r="E5444" s="16" t="s">
        <v>98</v>
      </c>
      <c r="F5444" s="10" t="str">
        <f t="array" ref="F5444">IFERROR(XLOOKUP(E5444,Operadores!A:A,Operadores!B:B))</f>
        <v>MENRI</v>
      </c>
      <c r="G5444" s="16" t="s">
        <v>39</v>
      </c>
      <c r="H5444" s="13">
        <v>20.4273</v>
      </c>
      <c r="I5444" s="18">
        <v>378.0</v>
      </c>
      <c r="J5444" s="15">
        <f t="shared" si="5"/>
        <v>7721.5194</v>
      </c>
      <c r="K5444" s="10" t="str">
        <f t="array" ref="K5444">IFERROR(XLOOKUP(G5444,'Tipo de Carga'!A:A,'Tipo de Carga'!B:B))</f>
        <v>Autoabasto</v>
      </c>
      <c r="L5444" s="10">
        <f t="shared" si="2"/>
        <v>8</v>
      </c>
      <c r="M5444" s="10">
        <f t="shared" si="3"/>
        <v>21</v>
      </c>
      <c r="N5444" s="10">
        <f t="shared" si="4"/>
        <v>2</v>
      </c>
      <c r="O5444" s="10" t="str">
        <f t="array" ref="O5444">IFERROR(XLOOKUP(G5444,'Tipo de Carga'!A:A,'Tipo de Carga'!C:C))</f>
        <v>Diesel</v>
      </c>
    </row>
    <row r="5445">
      <c r="A5445" s="16">
        <v>1887.0</v>
      </c>
      <c r="B5445" s="10" t="str">
        <f t="array" ref="B5445">IFERROR(XLOOKUP(A5445,'Asignacion Feb'!A:A,'Asignacion Feb'!C:C))</f>
        <v>Circuitos</v>
      </c>
      <c r="C5445" s="10" t="str">
        <f t="array" ref="C5445">IFERROR(XLOOKUP(A5445,'Asignacion Feb'!A:A,'Asignacion Feb'!B:B))</f>
        <v>EC-03</v>
      </c>
      <c r="D5445" s="28">
        <v>45709.0</v>
      </c>
      <c r="E5445" s="16" t="s">
        <v>375</v>
      </c>
      <c r="F5445" s="10" t="str">
        <f t="array" ref="F5445">IFERROR(XLOOKUP(E5445,Operadores!A:A,Operadores!B:B))</f>
        <v>NARCA</v>
      </c>
      <c r="G5445" s="16" t="s">
        <v>39</v>
      </c>
      <c r="H5445" s="13">
        <v>20.4273</v>
      </c>
      <c r="I5445" s="18">
        <v>380.0</v>
      </c>
      <c r="J5445" s="15">
        <f t="shared" si="5"/>
        <v>7762.374</v>
      </c>
      <c r="K5445" s="10" t="str">
        <f t="array" ref="K5445">IFERROR(XLOOKUP(G5445,'Tipo de Carga'!A:A,'Tipo de Carga'!B:B))</f>
        <v>Autoabasto</v>
      </c>
      <c r="L5445" s="10">
        <f t="shared" si="2"/>
        <v>8</v>
      </c>
      <c r="M5445" s="10">
        <f t="shared" si="3"/>
        <v>21</v>
      </c>
      <c r="N5445" s="10">
        <f t="shared" si="4"/>
        <v>2</v>
      </c>
      <c r="O5445" s="10" t="str">
        <f t="array" ref="O5445">IFERROR(XLOOKUP(G5445,'Tipo de Carga'!A:A,'Tipo de Carga'!C:C))</f>
        <v>Diesel</v>
      </c>
    </row>
    <row r="5446">
      <c r="A5446" s="16">
        <v>2010.0</v>
      </c>
      <c r="B5446" s="10" t="str">
        <f t="array" ref="B5446">IFERROR(XLOOKUP(A5446,'Asignacion Feb'!A:A,'Asignacion Feb'!C:C))</f>
        <v>MeLi asignado SD</v>
      </c>
      <c r="C5446" s="10" t="str">
        <f t="array" ref="C5446">IFERROR(XLOOKUP(A5446,'Asignacion Feb'!A:A,'Asignacion Feb'!B:B))</f>
        <v>EC-05</v>
      </c>
      <c r="D5446" s="28">
        <v>45709.0</v>
      </c>
      <c r="E5446" s="16" t="s">
        <v>175</v>
      </c>
      <c r="F5446" s="10" t="str">
        <f t="array" ref="F5446">IFERROR(XLOOKUP(E5446,Operadores!A:A,Operadores!B:B))</f>
        <v>CHAJE</v>
      </c>
      <c r="G5446" s="16" t="s">
        <v>39</v>
      </c>
      <c r="H5446" s="13">
        <v>20.4273</v>
      </c>
      <c r="I5446" s="18">
        <v>250.0</v>
      </c>
      <c r="J5446" s="15">
        <f t="shared" si="5"/>
        <v>5106.825</v>
      </c>
      <c r="K5446" s="10" t="str">
        <f t="array" ref="K5446">IFERROR(XLOOKUP(G5446,'Tipo de Carga'!A:A,'Tipo de Carga'!B:B))</f>
        <v>Autoabasto</v>
      </c>
      <c r="L5446" s="10">
        <f t="shared" si="2"/>
        <v>8</v>
      </c>
      <c r="M5446" s="10">
        <f t="shared" si="3"/>
        <v>21</v>
      </c>
      <c r="N5446" s="10">
        <f t="shared" si="4"/>
        <v>2</v>
      </c>
      <c r="O5446" s="10" t="str">
        <f t="array" ref="O5446">IFERROR(XLOOKUP(G5446,'Tipo de Carga'!A:A,'Tipo de Carga'!C:C))</f>
        <v>Diesel</v>
      </c>
    </row>
    <row r="5447">
      <c r="A5447" s="16">
        <v>2029.0</v>
      </c>
      <c r="B5447" s="10" t="str">
        <f t="array" ref="B5447">IFERROR(XLOOKUP(A5447,'Asignacion Feb'!A:A,'Asignacion Feb'!C:C))</f>
        <v>MeLi Dedicado Merida</v>
      </c>
      <c r="C5447" s="10" t="str">
        <f t="array" ref="C5447">IFERROR(XLOOKUP(A5447,'Asignacion Feb'!A:A,'Asignacion Feb'!B:B))</f>
        <v>EC-05</v>
      </c>
      <c r="D5447" s="28">
        <v>45709.0</v>
      </c>
      <c r="E5447" s="16" t="s">
        <v>40</v>
      </c>
      <c r="F5447" s="10" t="str">
        <f t="array" ref="F5447">IFERROR(XLOOKUP(E5447,Operadores!A:A,Operadores!B:B))</f>
        <v>LUNADO</v>
      </c>
      <c r="G5447" s="16" t="s">
        <v>39</v>
      </c>
      <c r="H5447" s="13">
        <v>20.4273</v>
      </c>
      <c r="I5447" s="18">
        <v>252.0</v>
      </c>
      <c r="J5447" s="15">
        <f t="shared" si="5"/>
        <v>5147.6796</v>
      </c>
      <c r="K5447" s="10" t="str">
        <f t="array" ref="K5447">IFERROR(XLOOKUP(G5447,'Tipo de Carga'!A:A,'Tipo de Carga'!B:B))</f>
        <v>Autoabasto</v>
      </c>
      <c r="L5447" s="10">
        <f t="shared" si="2"/>
        <v>8</v>
      </c>
      <c r="M5447" s="10">
        <f t="shared" si="3"/>
        <v>21</v>
      </c>
      <c r="N5447" s="10">
        <f t="shared" si="4"/>
        <v>2</v>
      </c>
      <c r="O5447" s="10" t="str">
        <f t="array" ref="O5447">IFERROR(XLOOKUP(G5447,'Tipo de Carga'!A:A,'Tipo de Carga'!C:C))</f>
        <v>Diesel</v>
      </c>
    </row>
    <row r="5448">
      <c r="A5448" s="16">
        <v>1902.0</v>
      </c>
      <c r="B5448" s="10" t="str">
        <f t="array" ref="B5448">IFERROR(XLOOKUP(A5448,'Asignacion Feb'!A:A,'Asignacion Feb'!C:C))</f>
        <v>Pipas</v>
      </c>
      <c r="C5448" s="10" t="str">
        <f t="array" ref="C5448">IFERROR(XLOOKUP(A5448,'Asignacion Feb'!A:A,'Asignacion Feb'!B:B))</f>
        <v>EC-02</v>
      </c>
      <c r="D5448" s="28">
        <v>45709.0</v>
      </c>
      <c r="E5448" s="16" t="s">
        <v>319</v>
      </c>
      <c r="F5448" s="10" t="str">
        <f t="array" ref="F5448">IFERROR(XLOOKUP(E5448,Operadores!A:A,Operadores!B:B))</f>
        <v>GONAA</v>
      </c>
      <c r="G5448" s="16" t="s">
        <v>39</v>
      </c>
      <c r="H5448" s="13">
        <v>20.4273</v>
      </c>
      <c r="I5448" s="18">
        <v>400.0</v>
      </c>
      <c r="J5448" s="15">
        <f t="shared" si="5"/>
        <v>8170.92</v>
      </c>
      <c r="K5448" s="10" t="str">
        <f t="array" ref="K5448">IFERROR(XLOOKUP(G5448,'Tipo de Carga'!A:A,'Tipo de Carga'!B:B))</f>
        <v>Autoabasto</v>
      </c>
      <c r="L5448" s="10">
        <f t="shared" si="2"/>
        <v>8</v>
      </c>
      <c r="M5448" s="10">
        <f t="shared" si="3"/>
        <v>21</v>
      </c>
      <c r="N5448" s="10">
        <f t="shared" si="4"/>
        <v>2</v>
      </c>
      <c r="O5448" s="10" t="str">
        <f t="array" ref="O5448">IFERROR(XLOOKUP(G5448,'Tipo de Carga'!A:A,'Tipo de Carga'!C:C))</f>
        <v>Diesel</v>
      </c>
    </row>
    <row r="5449">
      <c r="A5449" s="16">
        <v>2018.0</v>
      </c>
      <c r="B5449" s="10" t="str">
        <f t="array" ref="B5449">IFERROR(XLOOKUP(A5449,'Asignacion Feb'!A:A,'Asignacion Feb'!C:C))</f>
        <v>MeLi Dedicado Merida</v>
      </c>
      <c r="C5449" s="10" t="str">
        <f t="array" ref="C5449">IFERROR(XLOOKUP(A5449,'Asignacion Feb'!A:A,'Asignacion Feb'!B:B))</f>
        <v>EC-05</v>
      </c>
      <c r="D5449" s="28">
        <v>45709.0</v>
      </c>
      <c r="E5449" s="16" t="s">
        <v>205</v>
      </c>
      <c r="F5449" s="10" t="str">
        <f t="array" ref="F5449">IFERROR(XLOOKUP(E5449,Operadores!A:A,Operadores!B:B))</f>
        <v>MACFRA</v>
      </c>
      <c r="G5449" s="16" t="s">
        <v>39</v>
      </c>
      <c r="H5449" s="13">
        <v>20.4273</v>
      </c>
      <c r="I5449" s="18">
        <v>340.0</v>
      </c>
      <c r="J5449" s="15">
        <f t="shared" si="5"/>
        <v>6945.282</v>
      </c>
      <c r="K5449" s="10" t="str">
        <f t="array" ref="K5449">IFERROR(XLOOKUP(G5449,'Tipo de Carga'!A:A,'Tipo de Carga'!B:B))</f>
        <v>Autoabasto</v>
      </c>
      <c r="L5449" s="10">
        <f t="shared" si="2"/>
        <v>8</v>
      </c>
      <c r="M5449" s="10">
        <f t="shared" si="3"/>
        <v>21</v>
      </c>
      <c r="N5449" s="10">
        <f t="shared" si="4"/>
        <v>2</v>
      </c>
      <c r="O5449" s="10" t="str">
        <f t="array" ref="O5449">IFERROR(XLOOKUP(G5449,'Tipo de Carga'!A:A,'Tipo de Carga'!C:C))</f>
        <v>Diesel</v>
      </c>
    </row>
    <row r="5450">
      <c r="A5450" s="16">
        <v>2024.0</v>
      </c>
      <c r="B5450" s="10" t="str">
        <f t="array" ref="B5450">IFERROR(XLOOKUP(A5450,'Asignacion Feb'!A:A,'Asignacion Feb'!C:C))</f>
        <v>MeLi Dedicado Merida</v>
      </c>
      <c r="C5450" s="10" t="str">
        <f t="array" ref="C5450">IFERROR(XLOOKUP(A5450,'Asignacion Feb'!A:A,'Asignacion Feb'!B:B))</f>
        <v>EC-05</v>
      </c>
      <c r="D5450" s="28">
        <v>45709.0</v>
      </c>
      <c r="E5450" s="16" t="s">
        <v>113</v>
      </c>
      <c r="F5450" s="10" t="str">
        <f t="array" ref="F5450">IFERROR(XLOOKUP(E5450,Operadores!A:A,Operadores!B:B))</f>
        <v>DELJOS01</v>
      </c>
      <c r="G5450" s="16" t="s">
        <v>39</v>
      </c>
      <c r="H5450" s="13">
        <v>20.4273</v>
      </c>
      <c r="I5450" s="18">
        <v>210.0</v>
      </c>
      <c r="J5450" s="15">
        <f t="shared" si="5"/>
        <v>4289.733</v>
      </c>
      <c r="K5450" s="10" t="str">
        <f t="array" ref="K5450">IFERROR(XLOOKUP(G5450,'Tipo de Carga'!A:A,'Tipo de Carga'!B:B))</f>
        <v>Autoabasto</v>
      </c>
      <c r="L5450" s="10">
        <f t="shared" si="2"/>
        <v>8</v>
      </c>
      <c r="M5450" s="10">
        <f t="shared" si="3"/>
        <v>21</v>
      </c>
      <c r="N5450" s="10">
        <f t="shared" si="4"/>
        <v>2</v>
      </c>
      <c r="O5450" s="10" t="str">
        <f t="array" ref="O5450">IFERROR(XLOOKUP(G5450,'Tipo de Carga'!A:A,'Tipo de Carga'!C:C))</f>
        <v>Diesel</v>
      </c>
    </row>
    <row r="5451">
      <c r="A5451" s="16">
        <v>1728.0</v>
      </c>
      <c r="B5451" s="10" t="str">
        <f t="array" ref="B5451">IFERROR(XLOOKUP(A5451,'Asignacion Feb'!A:A,'Asignacion Feb'!C:C))</f>
        <v>Wm Full</v>
      </c>
      <c r="C5451" s="10" t="str">
        <f t="array" ref="C5451">IFERROR(XLOOKUP(A5451,'Asignacion Feb'!A:A,'Asignacion Feb'!B:B))</f>
        <v>EC-08</v>
      </c>
      <c r="D5451" s="28">
        <v>45709.0</v>
      </c>
      <c r="E5451" s="16" t="s">
        <v>93</v>
      </c>
      <c r="F5451" s="10" t="str">
        <f t="array" ref="F5451">IFERROR(XLOOKUP(E5451,Operadores!A:A,Operadores!B:B))</f>
        <v>MARJO13</v>
      </c>
      <c r="G5451" s="16" t="s">
        <v>39</v>
      </c>
      <c r="H5451" s="13">
        <v>20.4273</v>
      </c>
      <c r="I5451" s="18">
        <v>98.0</v>
      </c>
      <c r="J5451" s="15">
        <f t="shared" si="5"/>
        <v>2001.8754</v>
      </c>
      <c r="K5451" s="10" t="str">
        <f t="array" ref="K5451">IFERROR(XLOOKUP(G5451,'Tipo de Carga'!A:A,'Tipo de Carga'!B:B))</f>
        <v>Autoabasto</v>
      </c>
      <c r="L5451" s="10">
        <f t="shared" si="2"/>
        <v>8</v>
      </c>
      <c r="M5451" s="10">
        <f t="shared" si="3"/>
        <v>21</v>
      </c>
      <c r="N5451" s="10">
        <f t="shared" si="4"/>
        <v>2</v>
      </c>
      <c r="O5451" s="10" t="str">
        <f t="array" ref="O5451">IFERROR(XLOOKUP(G5451,'Tipo de Carga'!A:A,'Tipo de Carga'!C:C))</f>
        <v>Diesel</v>
      </c>
    </row>
    <row r="5452">
      <c r="A5452" s="16">
        <v>1701.0</v>
      </c>
      <c r="B5452" s="10" t="str">
        <f t="array" ref="B5452">IFERROR(XLOOKUP(A5452,'Asignacion Feb'!A:A,'Asignacion Feb'!C:C))</f>
        <v>Wm Full</v>
      </c>
      <c r="C5452" s="10" t="str">
        <f t="array" ref="C5452">IFERROR(XLOOKUP(A5452,'Asignacion Feb'!A:A,'Asignacion Feb'!B:B))</f>
        <v>EC-08</v>
      </c>
      <c r="D5452" s="28">
        <v>45709.0</v>
      </c>
      <c r="E5452" s="16" t="s">
        <v>262</v>
      </c>
      <c r="F5452" s="10" t="str">
        <f t="array" ref="F5452">IFERROR(XLOOKUP(E5452,Operadores!A:A,Operadores!B:B))</f>
        <v>HERMOI</v>
      </c>
      <c r="G5452" s="16" t="s">
        <v>39</v>
      </c>
      <c r="H5452" s="13">
        <v>20.4273</v>
      </c>
      <c r="I5452" s="18">
        <v>478.0</v>
      </c>
      <c r="J5452" s="15">
        <f t="shared" si="5"/>
        <v>9764.2494</v>
      </c>
      <c r="K5452" s="10" t="str">
        <f t="array" ref="K5452">IFERROR(XLOOKUP(G5452,'Tipo de Carga'!A:A,'Tipo de Carga'!B:B))</f>
        <v>Autoabasto</v>
      </c>
      <c r="L5452" s="10">
        <f t="shared" si="2"/>
        <v>8</v>
      </c>
      <c r="M5452" s="10">
        <f t="shared" si="3"/>
        <v>21</v>
      </c>
      <c r="N5452" s="10">
        <f t="shared" si="4"/>
        <v>2</v>
      </c>
      <c r="O5452" s="10" t="str">
        <f t="array" ref="O5452">IFERROR(XLOOKUP(G5452,'Tipo de Carga'!A:A,'Tipo de Carga'!C:C))</f>
        <v>Diesel</v>
      </c>
    </row>
    <row r="5453">
      <c r="A5453" s="16">
        <v>2001.0</v>
      </c>
      <c r="B5453" s="10" t="str">
        <f t="array" ref="B5453">IFERROR(XLOOKUP(A5453,'Asignacion Feb'!A:A,'Asignacion Feb'!C:C))</f>
        <v>MeLi Dedicado Merida</v>
      </c>
      <c r="C5453" s="10" t="str">
        <f t="array" ref="C5453">IFERROR(XLOOKUP(A5453,'Asignacion Feb'!A:A,'Asignacion Feb'!B:B))</f>
        <v>EC-05</v>
      </c>
      <c r="D5453" s="28">
        <v>45709.0</v>
      </c>
      <c r="E5453" s="16" t="s">
        <v>362</v>
      </c>
      <c r="F5453" s="10" t="str">
        <f t="array" ref="F5453">IFERROR(XLOOKUP(E5453,Operadores!A:A,Operadores!B:B))</f>
        <v>TRESER</v>
      </c>
      <c r="G5453" s="16" t="s">
        <v>39</v>
      </c>
      <c r="H5453" s="13">
        <v>20.4273</v>
      </c>
      <c r="I5453" s="18">
        <v>360.0</v>
      </c>
      <c r="J5453" s="15">
        <f t="shared" si="5"/>
        <v>7353.828</v>
      </c>
      <c r="K5453" s="10" t="str">
        <f t="array" ref="K5453">IFERROR(XLOOKUP(G5453,'Tipo de Carga'!A:A,'Tipo de Carga'!B:B))</f>
        <v>Autoabasto</v>
      </c>
      <c r="L5453" s="10">
        <f t="shared" si="2"/>
        <v>8</v>
      </c>
      <c r="M5453" s="10">
        <f t="shared" si="3"/>
        <v>21</v>
      </c>
      <c r="N5453" s="10">
        <f t="shared" si="4"/>
        <v>2</v>
      </c>
      <c r="O5453" s="10" t="str">
        <f t="array" ref="O5453">IFERROR(XLOOKUP(G5453,'Tipo de Carga'!A:A,'Tipo de Carga'!C:C))</f>
        <v>Diesel</v>
      </c>
    </row>
    <row r="5454">
      <c r="A5454" s="16">
        <v>1997.0</v>
      </c>
      <c r="B5454" s="10" t="str">
        <f t="array" ref="B5454">IFERROR(XLOOKUP(A5454,'Asignacion Feb'!A:A,'Asignacion Feb'!C:C))</f>
        <v>MeLi Dedicado Merida</v>
      </c>
      <c r="C5454" s="10" t="str">
        <f t="array" ref="C5454">IFERROR(XLOOKUP(A5454,'Asignacion Feb'!A:A,'Asignacion Feb'!B:B))</f>
        <v>EC-05</v>
      </c>
      <c r="D5454" s="28">
        <v>45709.0</v>
      </c>
      <c r="E5454" s="16" t="s">
        <v>282</v>
      </c>
      <c r="F5454" s="10" t="str">
        <f t="array" ref="F5454">IFERROR(XLOOKUP(E5454,Operadores!A:A,Operadores!B:B))</f>
        <v>HERVIC02</v>
      </c>
      <c r="G5454" s="16" t="s">
        <v>39</v>
      </c>
      <c r="H5454" s="13">
        <v>20.4273</v>
      </c>
      <c r="I5454" s="18">
        <v>380.0</v>
      </c>
      <c r="J5454" s="15">
        <f t="shared" si="5"/>
        <v>7762.374</v>
      </c>
      <c r="K5454" s="10" t="str">
        <f t="array" ref="K5454">IFERROR(XLOOKUP(G5454,'Tipo de Carga'!A:A,'Tipo de Carga'!B:B))</f>
        <v>Autoabasto</v>
      </c>
      <c r="L5454" s="10">
        <f t="shared" si="2"/>
        <v>8</v>
      </c>
      <c r="M5454" s="10">
        <f t="shared" si="3"/>
        <v>21</v>
      </c>
      <c r="N5454" s="10">
        <f t="shared" si="4"/>
        <v>2</v>
      </c>
      <c r="O5454" s="10" t="str">
        <f t="array" ref="O5454">IFERROR(XLOOKUP(G5454,'Tipo de Carga'!A:A,'Tipo de Carga'!C:C))</f>
        <v>Diesel</v>
      </c>
    </row>
    <row r="5455">
      <c r="A5455" s="16">
        <v>2000.0</v>
      </c>
      <c r="B5455" s="10" t="str">
        <f t="array" ref="B5455">IFERROR(XLOOKUP(A5455,'Asignacion Feb'!A:A,'Asignacion Feb'!C:C))</f>
        <v>MeLi Dedicado Merida</v>
      </c>
      <c r="C5455" s="10" t="str">
        <f t="array" ref="C5455">IFERROR(XLOOKUP(A5455,'Asignacion Feb'!A:A,'Asignacion Feb'!B:B))</f>
        <v>EC-05</v>
      </c>
      <c r="D5455" s="28">
        <v>45709.0</v>
      </c>
      <c r="E5455" s="16" t="s">
        <v>95</v>
      </c>
      <c r="F5455" s="10" t="str">
        <f t="array" ref="F5455">IFERROR(XLOOKUP(E5455,Operadores!A:A,Operadores!B:B))</f>
        <v>VILYON</v>
      </c>
      <c r="G5455" s="16" t="s">
        <v>39</v>
      </c>
      <c r="H5455" s="13">
        <v>20.4273</v>
      </c>
      <c r="I5455" s="18">
        <v>371.0</v>
      </c>
      <c r="J5455" s="15">
        <f t="shared" si="5"/>
        <v>7578.5283</v>
      </c>
      <c r="K5455" s="10" t="str">
        <f t="array" ref="K5455">IFERROR(XLOOKUP(G5455,'Tipo de Carga'!A:A,'Tipo de Carga'!B:B))</f>
        <v>Autoabasto</v>
      </c>
      <c r="L5455" s="10">
        <f t="shared" si="2"/>
        <v>8</v>
      </c>
      <c r="M5455" s="10">
        <f t="shared" si="3"/>
        <v>21</v>
      </c>
      <c r="N5455" s="10">
        <f t="shared" si="4"/>
        <v>2</v>
      </c>
      <c r="O5455" s="10" t="str">
        <f t="array" ref="O5455">IFERROR(XLOOKUP(G5455,'Tipo de Carga'!A:A,'Tipo de Carga'!C:C))</f>
        <v>Diesel</v>
      </c>
    </row>
    <row r="5456">
      <c r="A5456" s="16">
        <v>2008.0</v>
      </c>
      <c r="B5456" s="10" t="str">
        <f t="array" ref="B5456">IFERROR(XLOOKUP(A5456,'Asignacion Feb'!A:A,'Asignacion Feb'!C:C))</f>
        <v>MeLi Dedicado Merida</v>
      </c>
      <c r="C5456" s="10" t="str">
        <f t="array" ref="C5456">IFERROR(XLOOKUP(A5456,'Asignacion Feb'!A:A,'Asignacion Feb'!B:B))</f>
        <v>EC-05</v>
      </c>
      <c r="D5456" s="28">
        <v>45709.0</v>
      </c>
      <c r="E5456" s="16" t="s">
        <v>394</v>
      </c>
      <c r="F5456" s="10" t="str">
        <f t="array" ref="F5456">IFERROR(XLOOKUP(E5456,Operadores!A:A,Operadores!B:B))</f>
        <v>CADCAR</v>
      </c>
      <c r="G5456" s="16" t="s">
        <v>39</v>
      </c>
      <c r="H5456" s="13">
        <v>20.4273</v>
      </c>
      <c r="I5456" s="18">
        <v>254.0</v>
      </c>
      <c r="J5456" s="15">
        <f t="shared" si="5"/>
        <v>5188.5342</v>
      </c>
      <c r="K5456" s="10" t="str">
        <f t="array" ref="K5456">IFERROR(XLOOKUP(G5456,'Tipo de Carga'!A:A,'Tipo de Carga'!B:B))</f>
        <v>Autoabasto</v>
      </c>
      <c r="L5456" s="10">
        <f t="shared" si="2"/>
        <v>8</v>
      </c>
      <c r="M5456" s="10">
        <f t="shared" si="3"/>
        <v>21</v>
      </c>
      <c r="N5456" s="10">
        <f t="shared" si="4"/>
        <v>2</v>
      </c>
      <c r="O5456" s="10" t="str">
        <f t="array" ref="O5456">IFERROR(XLOOKUP(G5456,'Tipo de Carga'!A:A,'Tipo de Carga'!C:C))</f>
        <v>Diesel</v>
      </c>
    </row>
    <row r="5457">
      <c r="A5457" s="16">
        <v>1942.0</v>
      </c>
      <c r="B5457" s="10" t="str">
        <f t="array" ref="B5457">IFERROR(XLOOKUP(A5457,'Asignacion Feb'!A:A,'Asignacion Feb'!C:C))</f>
        <v>Available EC-01</v>
      </c>
      <c r="C5457" s="10" t="str">
        <f t="array" ref="C5457">IFERROR(XLOOKUP(A5457,'Asignacion Feb'!A:A,'Asignacion Feb'!B:B))</f>
        <v>EC-01</v>
      </c>
      <c r="D5457" s="28">
        <v>45709.0</v>
      </c>
      <c r="E5457" s="16" t="s">
        <v>311</v>
      </c>
      <c r="F5457" s="10" t="str">
        <f t="array" ref="F5457">IFERROR(XLOOKUP(E5457,Operadores!A:A,Operadores!B:B))</f>
        <v>ESGJOS</v>
      </c>
      <c r="G5457" s="16" t="s">
        <v>103</v>
      </c>
      <c r="H5457" s="13">
        <v>25.99</v>
      </c>
      <c r="I5457" s="18">
        <v>519.0</v>
      </c>
      <c r="J5457" s="15">
        <f t="shared" si="5"/>
        <v>13488.81</v>
      </c>
      <c r="K5457" s="10" t="str">
        <f t="array" ref="K5457">IFERROR(XLOOKUP(G5457,'Tipo de Carga'!A:A,'Tipo de Carga'!B:B))</f>
        <v>Ticket</v>
      </c>
      <c r="L5457" s="10">
        <f t="shared" si="2"/>
        <v>8</v>
      </c>
      <c r="M5457" s="10">
        <f t="shared" si="3"/>
        <v>21</v>
      </c>
      <c r="N5457" s="10">
        <f t="shared" si="4"/>
        <v>2</v>
      </c>
      <c r="O5457" s="10" t="str">
        <f t="array" ref="O5457">IFERROR(XLOOKUP(G5457,'Tipo de Carga'!A:A,'Tipo de Carga'!C:C))</f>
        <v>Diesel</v>
      </c>
    </row>
    <row r="5458">
      <c r="A5458" s="16">
        <v>2071.0</v>
      </c>
      <c r="B5458" s="10" t="str">
        <f t="array" ref="B5458">IFERROR(XLOOKUP(A5458,'Asignacion Feb'!A:A,'Asignacion Feb'!C:C))</f>
        <v>PISA Gdl</v>
      </c>
      <c r="C5458" s="10" t="str">
        <f t="array" ref="C5458">IFERROR(XLOOKUP(A5458,'Asignacion Feb'!A:A,'Asignacion Feb'!B:B))</f>
        <v>EC-06</v>
      </c>
      <c r="D5458" s="28">
        <v>45709.0</v>
      </c>
      <c r="E5458" s="19" t="s">
        <v>250</v>
      </c>
      <c r="F5458" s="10" t="str">
        <f t="array" ref="F5458">IFERROR(XLOOKUP(E5458,Operadores!A:A,Operadores!B:B))</f>
        <v>DIAFRA</v>
      </c>
      <c r="G5458" s="16" t="s">
        <v>103</v>
      </c>
      <c r="H5458" s="13">
        <v>25.79</v>
      </c>
      <c r="I5458" s="18">
        <v>168.0</v>
      </c>
      <c r="J5458" s="15">
        <f t="shared" si="5"/>
        <v>4332.72</v>
      </c>
      <c r="K5458" s="10" t="str">
        <f t="array" ref="K5458">IFERROR(XLOOKUP(G5458,'Tipo de Carga'!A:A,'Tipo de Carga'!B:B))</f>
        <v>Ticket</v>
      </c>
      <c r="L5458" s="10">
        <f t="shared" si="2"/>
        <v>8</v>
      </c>
      <c r="M5458" s="10">
        <f t="shared" si="3"/>
        <v>21</v>
      </c>
      <c r="N5458" s="10">
        <f t="shared" si="4"/>
        <v>2</v>
      </c>
      <c r="O5458" s="10" t="str">
        <f t="array" ref="O5458">IFERROR(XLOOKUP(G5458,'Tipo de Carga'!A:A,'Tipo de Carga'!C:C))</f>
        <v>Diesel</v>
      </c>
    </row>
    <row r="5459">
      <c r="A5459" s="16">
        <v>1763.0</v>
      </c>
      <c r="B5459" s="10" t="str">
        <f t="array" ref="B5459">IFERROR(XLOOKUP(A5459,'Asignacion Feb'!A:A,'Asignacion Feb'!C:C))</f>
        <v>Wm Sencillo</v>
      </c>
      <c r="C5459" s="10" t="str">
        <f t="array" ref="C5459">IFERROR(XLOOKUP(A5459,'Asignacion Feb'!A:A,'Asignacion Feb'!B:B))</f>
        <v>EC-08</v>
      </c>
      <c r="D5459" s="28">
        <v>45709.0</v>
      </c>
      <c r="E5459" s="19" t="s">
        <v>427</v>
      </c>
      <c r="F5459" s="10" t="str">
        <f t="array" ref="F5459">IFERROR(XLOOKUP(E5459,Operadores!A:A,Operadores!B:B))</f>
        <v>MARGON</v>
      </c>
      <c r="G5459" s="16" t="s">
        <v>103</v>
      </c>
      <c r="H5459" s="13">
        <v>26.45</v>
      </c>
      <c r="I5459" s="18">
        <v>493.0</v>
      </c>
      <c r="J5459" s="15">
        <f t="shared" si="5"/>
        <v>13039.85</v>
      </c>
      <c r="K5459" s="10" t="str">
        <f t="array" ref="K5459">IFERROR(XLOOKUP(G5459,'Tipo de Carga'!A:A,'Tipo de Carga'!B:B))</f>
        <v>Ticket</v>
      </c>
      <c r="L5459" s="10">
        <f t="shared" si="2"/>
        <v>8</v>
      </c>
      <c r="M5459" s="10">
        <f t="shared" si="3"/>
        <v>21</v>
      </c>
      <c r="N5459" s="10">
        <f t="shared" si="4"/>
        <v>2</v>
      </c>
      <c r="O5459" s="10" t="str">
        <f t="array" ref="O5459">IFERROR(XLOOKUP(G5459,'Tipo de Carga'!A:A,'Tipo de Carga'!C:C))</f>
        <v>Diesel</v>
      </c>
    </row>
    <row r="5460">
      <c r="A5460" s="16">
        <v>1856.0</v>
      </c>
      <c r="B5460" s="10" t="str">
        <f t="array" ref="B5460">IFERROR(XLOOKUP(A5460,'Asignacion Feb'!A:A,'Asignacion Feb'!C:C))</f>
        <v>Pipas</v>
      </c>
      <c r="C5460" s="10" t="str">
        <f t="array" ref="C5460">IFERROR(XLOOKUP(A5460,'Asignacion Feb'!A:A,'Asignacion Feb'!B:B))</f>
        <v>EC-02</v>
      </c>
      <c r="D5460" s="28">
        <v>45709.0</v>
      </c>
      <c r="E5460" s="16" t="s">
        <v>291</v>
      </c>
      <c r="F5460" s="10" t="str">
        <f t="array" ref="F5460">IFERROR(XLOOKUP(E5460,Operadores!A:A,Operadores!B:B))</f>
        <v>PACJOS</v>
      </c>
      <c r="G5460" s="16" t="s">
        <v>103</v>
      </c>
      <c r="H5460" s="13">
        <v>26.99</v>
      </c>
      <c r="I5460" s="18">
        <v>250.0</v>
      </c>
      <c r="J5460" s="15">
        <f t="shared" si="5"/>
        <v>6747.5</v>
      </c>
      <c r="K5460" s="10" t="str">
        <f t="array" ref="K5460">IFERROR(XLOOKUP(G5460,'Tipo de Carga'!A:A,'Tipo de Carga'!B:B))</f>
        <v>Ticket</v>
      </c>
      <c r="L5460" s="10">
        <f t="shared" si="2"/>
        <v>8</v>
      </c>
      <c r="M5460" s="10">
        <f t="shared" si="3"/>
        <v>21</v>
      </c>
      <c r="N5460" s="10">
        <f t="shared" si="4"/>
        <v>2</v>
      </c>
      <c r="O5460" s="10" t="str">
        <f t="array" ref="O5460">IFERROR(XLOOKUP(G5460,'Tipo de Carga'!A:A,'Tipo de Carga'!C:C))</f>
        <v>Diesel</v>
      </c>
    </row>
    <row r="5461">
      <c r="A5461" s="16">
        <v>1895.0</v>
      </c>
      <c r="B5461" s="10" t="str">
        <f t="array" ref="B5461">IFERROR(XLOOKUP(A5461,'Asignacion Feb'!A:A,'Asignacion Feb'!C:C))</f>
        <v>Sayer Sencillo</v>
      </c>
      <c r="C5461" s="10" t="str">
        <f t="array" ref="C5461">IFERROR(XLOOKUP(A5461,'Asignacion Feb'!A:A,'Asignacion Feb'!B:B))</f>
        <v>EC-04</v>
      </c>
      <c r="D5461" s="28">
        <v>45709.0</v>
      </c>
      <c r="E5461" s="19" t="s">
        <v>349</v>
      </c>
      <c r="F5461" s="10" t="str">
        <f t="array" ref="F5461">IFERROR(XLOOKUP(E5461,Operadores!A:A,Operadores!B:B))</f>
        <v>FABMA</v>
      </c>
      <c r="G5461" s="16" t="s">
        <v>103</v>
      </c>
      <c r="H5461" s="13">
        <v>25.99</v>
      </c>
      <c r="I5461" s="18">
        <v>131.0</v>
      </c>
      <c r="J5461" s="15">
        <f t="shared" si="5"/>
        <v>3404.69</v>
      </c>
      <c r="K5461" s="10" t="str">
        <f t="array" ref="K5461">IFERROR(XLOOKUP(G5461,'Tipo de Carga'!A:A,'Tipo de Carga'!B:B))</f>
        <v>Ticket</v>
      </c>
      <c r="L5461" s="10">
        <f t="shared" si="2"/>
        <v>8</v>
      </c>
      <c r="M5461" s="10">
        <f t="shared" si="3"/>
        <v>21</v>
      </c>
      <c r="N5461" s="10">
        <f t="shared" si="4"/>
        <v>2</v>
      </c>
      <c r="O5461" s="10" t="str">
        <f t="array" ref="O5461">IFERROR(XLOOKUP(G5461,'Tipo de Carga'!A:A,'Tipo de Carga'!C:C))</f>
        <v>Diesel</v>
      </c>
    </row>
    <row r="5462">
      <c r="A5462" s="16">
        <v>1808.0</v>
      </c>
      <c r="B5462" s="10" t="str">
        <f t="array" ref="B5462">IFERROR(XLOOKUP(A5462,'Asignacion Feb'!A:A,'Asignacion Feb'!C:C))</f>
        <v>Sayer Full</v>
      </c>
      <c r="C5462" s="10" t="str">
        <f t="array" ref="C5462">IFERROR(XLOOKUP(A5462,'Asignacion Feb'!A:A,'Asignacion Feb'!B:B))</f>
        <v>EC-04</v>
      </c>
      <c r="D5462" s="28">
        <v>45709.0</v>
      </c>
      <c r="E5462" s="19" t="s">
        <v>335</v>
      </c>
      <c r="F5462" s="10" t="str">
        <f t="array" ref="F5462">IFERROR(XLOOKUP(E5462,Operadores!A:A,Operadores!B:B))</f>
        <v>ZAPNO</v>
      </c>
      <c r="G5462" s="16" t="s">
        <v>103</v>
      </c>
      <c r="H5462" s="13">
        <v>25.99</v>
      </c>
      <c r="I5462" s="18">
        <v>215.0</v>
      </c>
      <c r="J5462" s="15">
        <f t="shared" si="5"/>
        <v>5587.85</v>
      </c>
      <c r="K5462" s="10" t="str">
        <f t="array" ref="K5462">IFERROR(XLOOKUP(G5462,'Tipo de Carga'!A:A,'Tipo de Carga'!B:B))</f>
        <v>Ticket</v>
      </c>
      <c r="L5462" s="10">
        <f t="shared" si="2"/>
        <v>8</v>
      </c>
      <c r="M5462" s="10">
        <f t="shared" si="3"/>
        <v>21</v>
      </c>
      <c r="N5462" s="10">
        <f t="shared" si="4"/>
        <v>2</v>
      </c>
      <c r="O5462" s="10" t="str">
        <f t="array" ref="O5462">IFERROR(XLOOKUP(G5462,'Tipo de Carga'!A:A,'Tipo de Carga'!C:C))</f>
        <v>Diesel</v>
      </c>
    </row>
    <row r="5463">
      <c r="A5463" s="16">
        <v>2022.0</v>
      </c>
      <c r="B5463" s="10" t="str">
        <f t="array" ref="B5463">IFERROR(XLOOKUP(A5463,'Asignacion Feb'!A:A,'Asignacion Feb'!C:C))</f>
        <v>MeLi Dedicado TD</v>
      </c>
      <c r="C5463" s="10" t="str">
        <f t="array" ref="C5463">IFERROR(XLOOKUP(A5463,'Asignacion Feb'!A:A,'Asignacion Feb'!B:B))</f>
        <v>EC-05</v>
      </c>
      <c r="D5463" s="28">
        <v>45709.0</v>
      </c>
      <c r="E5463" s="19"/>
      <c r="F5463" s="10"/>
      <c r="G5463" s="16" t="s">
        <v>103</v>
      </c>
      <c r="H5463" s="13">
        <v>26.95</v>
      </c>
      <c r="I5463" s="18">
        <v>445.26</v>
      </c>
      <c r="J5463" s="15">
        <f t="shared" si="5"/>
        <v>11999.757</v>
      </c>
      <c r="K5463" s="10" t="str">
        <f t="array" ref="K5463">IFERROR(XLOOKUP(G5463,'Tipo de Carga'!A:A,'Tipo de Carga'!B:B))</f>
        <v>Ticket</v>
      </c>
      <c r="L5463" s="10">
        <f t="shared" si="2"/>
        <v>8</v>
      </c>
      <c r="M5463" s="10">
        <f t="shared" si="3"/>
        <v>21</v>
      </c>
      <c r="N5463" s="10">
        <f t="shared" si="4"/>
        <v>2</v>
      </c>
      <c r="O5463" s="10" t="str">
        <f t="array" ref="O5463">IFERROR(XLOOKUP(G5463,'Tipo de Carga'!A:A,'Tipo de Carga'!C:C))</f>
        <v>Diesel</v>
      </c>
    </row>
    <row r="5464">
      <c r="A5464" s="16">
        <v>1806.0</v>
      </c>
      <c r="B5464" s="10" t="str">
        <f t="array" ref="B5464">IFERROR(XLOOKUP(A5464,'Asignacion Feb'!A:A,'Asignacion Feb'!C:C))</f>
        <v>Sayer Full</v>
      </c>
      <c r="C5464" s="10" t="str">
        <f t="array" ref="C5464">IFERROR(XLOOKUP(A5464,'Asignacion Feb'!A:A,'Asignacion Feb'!B:B))</f>
        <v>EC-04</v>
      </c>
      <c r="D5464" s="28">
        <v>45709.0</v>
      </c>
      <c r="E5464" s="19"/>
      <c r="F5464" s="10"/>
      <c r="G5464" s="16" t="s">
        <v>103</v>
      </c>
      <c r="H5464" s="13">
        <v>26.99</v>
      </c>
      <c r="I5464" s="18">
        <v>363.0</v>
      </c>
      <c r="J5464" s="15">
        <f t="shared" si="5"/>
        <v>9797.37</v>
      </c>
      <c r="K5464" s="10" t="str">
        <f t="array" ref="K5464">IFERROR(XLOOKUP(G5464,'Tipo de Carga'!A:A,'Tipo de Carga'!B:B))</f>
        <v>Ticket</v>
      </c>
      <c r="L5464" s="10">
        <f t="shared" si="2"/>
        <v>8</v>
      </c>
      <c r="M5464" s="10">
        <f t="shared" si="3"/>
        <v>21</v>
      </c>
      <c r="N5464" s="10">
        <f t="shared" si="4"/>
        <v>2</v>
      </c>
      <c r="O5464" s="10" t="str">
        <f t="array" ref="O5464">IFERROR(XLOOKUP(G5464,'Tipo de Carga'!A:A,'Tipo de Carga'!C:C))</f>
        <v>Diesel</v>
      </c>
    </row>
    <row r="5465">
      <c r="A5465" s="16">
        <v>1901.0</v>
      </c>
      <c r="B5465" s="10" t="str">
        <f t="array" ref="B5465">IFERROR(XLOOKUP(A5465,'Asignacion Feb'!A:A,'Asignacion Feb'!C:C))</f>
        <v>Pipas</v>
      </c>
      <c r="C5465" s="10" t="str">
        <f t="array" ref="C5465">IFERROR(XLOOKUP(A5465,'Asignacion Feb'!A:A,'Asignacion Feb'!B:B))</f>
        <v>EC-02</v>
      </c>
      <c r="D5465" s="28">
        <v>45709.0</v>
      </c>
      <c r="E5465" s="19"/>
      <c r="F5465" s="10"/>
      <c r="G5465" s="16" t="s">
        <v>106</v>
      </c>
      <c r="H5465" s="13">
        <v>21.487641</v>
      </c>
      <c r="I5465" s="18">
        <v>740.0</v>
      </c>
      <c r="J5465" s="15">
        <f t="shared" si="5"/>
        <v>15900.85434</v>
      </c>
      <c r="K5465" s="10" t="str">
        <f t="array" ref="K5465">IFERROR(XLOOKUP(G5465,'Tipo de Carga'!A:A,'Tipo de Carga'!B:B))</f>
        <v>Nieto</v>
      </c>
      <c r="L5465" s="10">
        <f t="shared" si="2"/>
        <v>8</v>
      </c>
      <c r="M5465" s="10">
        <f t="shared" si="3"/>
        <v>21</v>
      </c>
      <c r="N5465" s="10">
        <f t="shared" si="4"/>
        <v>2</v>
      </c>
      <c r="O5465" s="10" t="str">
        <f t="array" ref="O5465">IFERROR(XLOOKUP(G5465,'Tipo de Carga'!A:A,'Tipo de Carga'!C:C))</f>
        <v>Diesel</v>
      </c>
    </row>
    <row r="5466">
      <c r="A5466" s="16">
        <v>1939.0</v>
      </c>
      <c r="B5466" s="10" t="str">
        <f t="array" ref="B5466">IFERROR(XLOOKUP(A5466,'Asignacion Feb'!A:A,'Asignacion Feb'!C:C))</f>
        <v>Full Liver</v>
      </c>
      <c r="C5466" s="10" t="str">
        <f t="array" ref="C5466">IFERROR(XLOOKUP(A5466,'Asignacion Feb'!A:A,'Asignacion Feb'!B:B))</f>
        <v>EC-01</v>
      </c>
      <c r="D5466" s="28">
        <v>45710.0</v>
      </c>
      <c r="E5466" s="16" t="s">
        <v>116</v>
      </c>
      <c r="F5466" s="10" t="str">
        <f t="array" ref="F5466">IFERROR(XLOOKUP(E5466,Operadores!A:A,Operadores!B:B))</f>
        <v>TORBR01</v>
      </c>
      <c r="G5466" s="16" t="s">
        <v>17</v>
      </c>
      <c r="H5466" s="13">
        <v>19.79799</v>
      </c>
      <c r="I5466" s="18">
        <v>471.58</v>
      </c>
      <c r="J5466" s="15">
        <f t="shared" si="5"/>
        <v>9336.336124</v>
      </c>
      <c r="K5466" s="10" t="str">
        <f t="array" ref="K5466">IFERROR(XLOOKUP(G5466,'Tipo de Carga'!A:A,'Tipo de Carga'!B:B))</f>
        <v>Autoabasto</v>
      </c>
      <c r="L5466" s="10">
        <f t="shared" si="2"/>
        <v>8</v>
      </c>
      <c r="M5466" s="10">
        <f t="shared" si="3"/>
        <v>22</v>
      </c>
      <c r="N5466" s="10">
        <f t="shared" si="4"/>
        <v>2</v>
      </c>
      <c r="O5466" s="10" t="str">
        <f t="array" ref="O5466">IFERROR(XLOOKUP(G5466,'Tipo de Carga'!A:A,'Tipo de Carga'!C:C))</f>
        <v>Diesel</v>
      </c>
    </row>
    <row r="5467">
      <c r="A5467" s="16">
        <v>1859.0</v>
      </c>
      <c r="B5467" s="10" t="str">
        <f t="array" ref="B5467">IFERROR(XLOOKUP(A5467,'Asignacion Feb'!A:A,'Asignacion Feb'!C:C))</f>
        <v>Circuitos</v>
      </c>
      <c r="C5467" s="10" t="str">
        <f t="array" ref="C5467">IFERROR(XLOOKUP(A5467,'Asignacion Feb'!A:A,'Asignacion Feb'!B:B))</f>
        <v>EC-03</v>
      </c>
      <c r="D5467" s="28">
        <v>45710.0</v>
      </c>
      <c r="E5467" s="16" t="s">
        <v>415</v>
      </c>
      <c r="F5467" s="10" t="str">
        <f t="array" ref="F5467">IFERROR(XLOOKUP(E5467,Operadores!A:A,Operadores!B:B))</f>
        <v>JIMMI</v>
      </c>
      <c r="G5467" s="16" t="s">
        <v>17</v>
      </c>
      <c r="H5467" s="13">
        <v>19.79799</v>
      </c>
      <c r="I5467" s="18">
        <v>325.42</v>
      </c>
      <c r="J5467" s="15">
        <f t="shared" si="5"/>
        <v>6442.661906</v>
      </c>
      <c r="K5467" s="10" t="str">
        <f t="array" ref="K5467">IFERROR(XLOOKUP(G5467,'Tipo de Carga'!A:A,'Tipo de Carga'!B:B))</f>
        <v>Autoabasto</v>
      </c>
      <c r="L5467" s="10">
        <f t="shared" si="2"/>
        <v>8</v>
      </c>
      <c r="M5467" s="10">
        <f t="shared" si="3"/>
        <v>22</v>
      </c>
      <c r="N5467" s="10">
        <f t="shared" si="4"/>
        <v>2</v>
      </c>
      <c r="O5467" s="10" t="str">
        <f t="array" ref="O5467">IFERROR(XLOOKUP(G5467,'Tipo de Carga'!A:A,'Tipo de Carga'!C:C))</f>
        <v>Diesel</v>
      </c>
    </row>
    <row r="5468">
      <c r="A5468" s="16">
        <v>1902.0</v>
      </c>
      <c r="B5468" s="10" t="str">
        <f t="array" ref="B5468">IFERROR(XLOOKUP(A5468,'Asignacion Feb'!A:A,'Asignacion Feb'!C:C))</f>
        <v>Pipas</v>
      </c>
      <c r="C5468" s="10" t="str">
        <f t="array" ref="C5468">IFERROR(XLOOKUP(A5468,'Asignacion Feb'!A:A,'Asignacion Feb'!B:B))</f>
        <v>EC-02</v>
      </c>
      <c r="D5468" s="28">
        <v>45710.0</v>
      </c>
      <c r="E5468" s="16" t="s">
        <v>319</v>
      </c>
      <c r="F5468" s="10" t="str">
        <f t="array" ref="F5468">IFERROR(XLOOKUP(E5468,Operadores!A:A,Operadores!B:B))</f>
        <v>GONAA</v>
      </c>
      <c r="G5468" s="16" t="s">
        <v>17</v>
      </c>
      <c r="H5468" s="13">
        <v>19.79799</v>
      </c>
      <c r="I5468" s="18">
        <v>463.1</v>
      </c>
      <c r="J5468" s="15">
        <f t="shared" si="5"/>
        <v>9168.449169</v>
      </c>
      <c r="K5468" s="10" t="str">
        <f t="array" ref="K5468">IFERROR(XLOOKUP(G5468,'Tipo de Carga'!A:A,'Tipo de Carga'!B:B))</f>
        <v>Autoabasto</v>
      </c>
      <c r="L5468" s="10">
        <f t="shared" si="2"/>
        <v>8</v>
      </c>
      <c r="M5468" s="10">
        <f t="shared" si="3"/>
        <v>22</v>
      </c>
      <c r="N5468" s="10">
        <f t="shared" si="4"/>
        <v>2</v>
      </c>
      <c r="O5468" s="10" t="str">
        <f t="array" ref="O5468">IFERROR(XLOOKUP(G5468,'Tipo de Carga'!A:A,'Tipo de Carga'!C:C))</f>
        <v>Diesel</v>
      </c>
    </row>
    <row r="5469">
      <c r="A5469" s="16">
        <v>2051.0</v>
      </c>
      <c r="B5469" s="10" t="str">
        <f t="array" ref="B5469">IFERROR(XLOOKUP(A5469,'Asignacion Feb'!A:A,'Asignacion Feb'!C:C))</f>
        <v>PISA Gdl</v>
      </c>
      <c r="C5469" s="10" t="str">
        <f t="array" ref="C5469">IFERROR(XLOOKUP(A5469,'Asignacion Feb'!A:A,'Asignacion Feb'!B:B))</f>
        <v>EC-06</v>
      </c>
      <c r="D5469" s="28">
        <v>45710.0</v>
      </c>
      <c r="E5469" s="16" t="s">
        <v>160</v>
      </c>
      <c r="F5469" s="10" t="str">
        <f t="array" ref="F5469">IFERROR(XLOOKUP(E5469,Operadores!A:A,Operadores!B:B))</f>
        <v>CARGUS</v>
      </c>
      <c r="G5469" s="16" t="s">
        <v>17</v>
      </c>
      <c r="H5469" s="13">
        <v>19.79799</v>
      </c>
      <c r="I5469" s="18">
        <v>850.78</v>
      </c>
      <c r="J5469" s="15">
        <f t="shared" si="5"/>
        <v>16843.73393</v>
      </c>
      <c r="K5469" s="10" t="str">
        <f t="array" ref="K5469">IFERROR(XLOOKUP(G5469,'Tipo de Carga'!A:A,'Tipo de Carga'!B:B))</f>
        <v>Autoabasto</v>
      </c>
      <c r="L5469" s="10">
        <f t="shared" si="2"/>
        <v>8</v>
      </c>
      <c r="M5469" s="10">
        <f t="shared" si="3"/>
        <v>22</v>
      </c>
      <c r="N5469" s="10">
        <f t="shared" si="4"/>
        <v>2</v>
      </c>
      <c r="O5469" s="10" t="str">
        <f t="array" ref="O5469">IFERROR(XLOOKUP(G5469,'Tipo de Carga'!A:A,'Tipo de Carga'!C:C))</f>
        <v>Diesel</v>
      </c>
    </row>
    <row r="5470">
      <c r="A5470" s="16">
        <v>2042.0</v>
      </c>
      <c r="B5470" s="10" t="str">
        <f t="array" ref="B5470">IFERROR(XLOOKUP(A5470,'Asignacion Feb'!A:A,'Asignacion Feb'!C:C))</f>
        <v>Liverpool Local</v>
      </c>
      <c r="C5470" s="10" t="str">
        <f t="array" ref="C5470">IFERROR(XLOOKUP(A5470,'Asignacion Feb'!A:A,'Asignacion Feb'!B:B))</f>
        <v>EC-01</v>
      </c>
      <c r="D5470" s="28">
        <v>45710.0</v>
      </c>
      <c r="E5470" s="16" t="s">
        <v>150</v>
      </c>
      <c r="F5470" s="10" t="str">
        <f t="array" ref="F5470">IFERROR(XLOOKUP(E5470,Operadores!A:A,Operadores!B:B))</f>
        <v>JUAOSC</v>
      </c>
      <c r="G5470" s="16" t="s">
        <v>17</v>
      </c>
      <c r="H5470" s="13">
        <v>19.79799</v>
      </c>
      <c r="I5470" s="18">
        <v>190.01</v>
      </c>
      <c r="J5470" s="15">
        <f t="shared" si="5"/>
        <v>3761.81608</v>
      </c>
      <c r="K5470" s="10" t="str">
        <f t="array" ref="K5470">IFERROR(XLOOKUP(G5470,'Tipo de Carga'!A:A,'Tipo de Carga'!B:B))</f>
        <v>Autoabasto</v>
      </c>
      <c r="L5470" s="10">
        <f t="shared" si="2"/>
        <v>8</v>
      </c>
      <c r="M5470" s="10">
        <f t="shared" si="3"/>
        <v>22</v>
      </c>
      <c r="N5470" s="10">
        <f t="shared" si="4"/>
        <v>2</v>
      </c>
      <c r="O5470" s="10" t="str">
        <f t="array" ref="O5470">IFERROR(XLOOKUP(G5470,'Tipo de Carga'!A:A,'Tipo de Carga'!C:C))</f>
        <v>Diesel</v>
      </c>
    </row>
    <row r="5471">
      <c r="A5471" s="16">
        <v>1689.0</v>
      </c>
      <c r="B5471" s="10" t="str">
        <f t="array" ref="B5471">IFERROR(XLOOKUP(A5471,'Asignacion Feb'!A:A,'Asignacion Feb'!C:C))</f>
        <v>Pilgrims Tepo</v>
      </c>
      <c r="C5471" s="10" t="str">
        <f t="array" ref="C5471">IFERROR(XLOOKUP(A5471,'Asignacion Feb'!A:A,'Asignacion Feb'!B:B))</f>
        <v>EC-02</v>
      </c>
      <c r="D5471" s="28">
        <v>45710.0</v>
      </c>
      <c r="E5471" s="16" t="s">
        <v>24</v>
      </c>
      <c r="F5471" s="10" t="str">
        <f t="array" ref="F5471">IFERROR(XLOOKUP(E5471,Operadores!A:A,Operadores!B:B))</f>
        <v>OROEDU</v>
      </c>
      <c r="G5471" s="16" t="s">
        <v>17</v>
      </c>
      <c r="H5471" s="13">
        <v>19.79799</v>
      </c>
      <c r="I5471" s="18">
        <v>272.26</v>
      </c>
      <c r="J5471" s="15">
        <f t="shared" si="5"/>
        <v>5390.200757</v>
      </c>
      <c r="K5471" s="10" t="str">
        <f t="array" ref="K5471">IFERROR(XLOOKUP(G5471,'Tipo de Carga'!A:A,'Tipo de Carga'!B:B))</f>
        <v>Autoabasto</v>
      </c>
      <c r="L5471" s="10">
        <f t="shared" si="2"/>
        <v>8</v>
      </c>
      <c r="M5471" s="10">
        <f t="shared" si="3"/>
        <v>22</v>
      </c>
      <c r="N5471" s="10">
        <f t="shared" si="4"/>
        <v>2</v>
      </c>
      <c r="O5471" s="10" t="str">
        <f t="array" ref="O5471">IFERROR(XLOOKUP(G5471,'Tipo de Carga'!A:A,'Tipo de Carga'!C:C))</f>
        <v>Diesel</v>
      </c>
    </row>
    <row r="5472">
      <c r="A5472" s="16">
        <v>1958.0</v>
      </c>
      <c r="B5472" s="10" t="str">
        <f t="array" ref="B5472">IFERROR(XLOOKUP(A5472,'Asignacion Feb'!A:A,'Asignacion Feb'!C:C))</f>
        <v>Full Liver</v>
      </c>
      <c r="C5472" s="10" t="str">
        <f t="array" ref="C5472">IFERROR(XLOOKUP(A5472,'Asignacion Feb'!A:A,'Asignacion Feb'!B:B))</f>
        <v>EC-01</v>
      </c>
      <c r="D5472" s="28">
        <v>45710.0</v>
      </c>
      <c r="E5472" s="16" t="s">
        <v>48</v>
      </c>
      <c r="F5472" s="10" t="str">
        <f t="array" ref="F5472">IFERROR(XLOOKUP(E5472,Operadores!A:A,Operadores!B:B))</f>
        <v>MONAL</v>
      </c>
      <c r="G5472" s="16" t="s">
        <v>17</v>
      </c>
      <c r="H5472" s="13">
        <v>19.79799</v>
      </c>
      <c r="I5472" s="18">
        <v>740.06</v>
      </c>
      <c r="J5472" s="15">
        <f t="shared" si="5"/>
        <v>14651.70048</v>
      </c>
      <c r="K5472" s="10" t="str">
        <f t="array" ref="K5472">IFERROR(XLOOKUP(G5472,'Tipo de Carga'!A:A,'Tipo de Carga'!B:B))</f>
        <v>Autoabasto</v>
      </c>
      <c r="L5472" s="10">
        <f t="shared" si="2"/>
        <v>8</v>
      </c>
      <c r="M5472" s="10">
        <f t="shared" si="3"/>
        <v>22</v>
      </c>
      <c r="N5472" s="10">
        <f t="shared" si="4"/>
        <v>2</v>
      </c>
      <c r="O5472" s="10" t="str">
        <f t="array" ref="O5472">IFERROR(XLOOKUP(G5472,'Tipo de Carga'!A:A,'Tipo de Carga'!C:C))</f>
        <v>Diesel</v>
      </c>
    </row>
    <row r="5473">
      <c r="A5473" s="16">
        <v>1950.0</v>
      </c>
      <c r="B5473" s="10" t="str">
        <f t="array" ref="B5473">IFERROR(XLOOKUP(A5473,'Asignacion Feb'!A:A,'Asignacion Feb'!C:C))</f>
        <v>MeLi asignado SD</v>
      </c>
      <c r="C5473" s="10" t="str">
        <f t="array" ref="C5473">IFERROR(XLOOKUP(A5473,'Asignacion Feb'!A:A,'Asignacion Feb'!B:B))</f>
        <v>EC-05</v>
      </c>
      <c r="D5473" s="28">
        <v>45710.0</v>
      </c>
      <c r="E5473" s="16" t="s">
        <v>180</v>
      </c>
      <c r="F5473" s="10" t="str">
        <f t="array" ref="F5473">IFERROR(XLOOKUP(E5473,Operadores!A:A,Operadores!B:B))</f>
        <v>MAROSC</v>
      </c>
      <c r="G5473" s="16" t="s">
        <v>17</v>
      </c>
      <c r="H5473" s="13">
        <v>19.79799</v>
      </c>
      <c r="I5473" s="18">
        <v>305.86</v>
      </c>
      <c r="J5473" s="15">
        <f t="shared" si="5"/>
        <v>6055.413221</v>
      </c>
      <c r="K5473" s="10" t="str">
        <f t="array" ref="K5473">IFERROR(XLOOKUP(G5473,'Tipo de Carga'!A:A,'Tipo de Carga'!B:B))</f>
        <v>Autoabasto</v>
      </c>
      <c r="L5473" s="10">
        <f t="shared" si="2"/>
        <v>8</v>
      </c>
      <c r="M5473" s="10">
        <f t="shared" si="3"/>
        <v>22</v>
      </c>
      <c r="N5473" s="10">
        <f t="shared" si="4"/>
        <v>2</v>
      </c>
      <c r="O5473" s="10" t="str">
        <f t="array" ref="O5473">IFERROR(XLOOKUP(G5473,'Tipo de Carga'!A:A,'Tipo de Carga'!C:C))</f>
        <v>Diesel</v>
      </c>
    </row>
    <row r="5474">
      <c r="A5474" s="16">
        <v>2004.0</v>
      </c>
      <c r="B5474" s="10" t="str">
        <f t="array" ref="B5474">IFERROR(XLOOKUP(A5474,'Asignacion Feb'!A:A,'Asignacion Feb'!C:C))</f>
        <v>MeLi asignado SD</v>
      </c>
      <c r="C5474" s="10" t="str">
        <f t="array" ref="C5474">IFERROR(XLOOKUP(A5474,'Asignacion Feb'!A:A,'Asignacion Feb'!B:B))</f>
        <v>EC-05</v>
      </c>
      <c r="D5474" s="28">
        <v>45710.0</v>
      </c>
      <c r="E5474" s="16" t="s">
        <v>227</v>
      </c>
      <c r="F5474" s="10" t="str">
        <f t="array" ref="F5474">IFERROR(XLOOKUP(E5474,Operadores!A:A,Operadores!B:B))</f>
        <v>SANEUS</v>
      </c>
      <c r="G5474" s="16" t="s">
        <v>17</v>
      </c>
      <c r="H5474" s="13">
        <v>19.79799</v>
      </c>
      <c r="I5474" s="18">
        <v>316.85</v>
      </c>
      <c r="J5474" s="15">
        <f t="shared" si="5"/>
        <v>6272.993132</v>
      </c>
      <c r="K5474" s="10" t="str">
        <f t="array" ref="K5474">IFERROR(XLOOKUP(G5474,'Tipo de Carga'!A:A,'Tipo de Carga'!B:B))</f>
        <v>Autoabasto</v>
      </c>
      <c r="L5474" s="10">
        <f t="shared" si="2"/>
        <v>8</v>
      </c>
      <c r="M5474" s="10">
        <f t="shared" si="3"/>
        <v>22</v>
      </c>
      <c r="N5474" s="10">
        <f t="shared" si="4"/>
        <v>2</v>
      </c>
      <c r="O5474" s="10" t="str">
        <f t="array" ref="O5474">IFERROR(XLOOKUP(G5474,'Tipo de Carga'!A:A,'Tipo de Carga'!C:C))</f>
        <v>Diesel</v>
      </c>
    </row>
    <row r="5475">
      <c r="A5475" s="16">
        <v>1898.0</v>
      </c>
      <c r="B5475" s="10" t="str">
        <f t="array" ref="B5475">IFERROR(XLOOKUP(A5475,'Asignacion Feb'!A:A,'Asignacion Feb'!C:C))</f>
        <v>Full Liver</v>
      </c>
      <c r="C5475" s="10" t="str">
        <f t="array" ref="C5475">IFERROR(XLOOKUP(A5475,'Asignacion Feb'!A:A,'Asignacion Feb'!B:B))</f>
        <v>EC-01</v>
      </c>
      <c r="D5475" s="28">
        <v>45710.0</v>
      </c>
      <c r="E5475" s="16" t="s">
        <v>182</v>
      </c>
      <c r="F5475" s="10" t="str">
        <f t="array" ref="F5475">IFERROR(XLOOKUP(E5475,Operadores!A:A,Operadores!B:B))</f>
        <v>CASMA</v>
      </c>
      <c r="G5475" s="16" t="s">
        <v>17</v>
      </c>
      <c r="H5475" s="13">
        <v>19.79799</v>
      </c>
      <c r="I5475" s="18">
        <v>736.88</v>
      </c>
      <c r="J5475" s="15">
        <f t="shared" si="5"/>
        <v>14588.74287</v>
      </c>
      <c r="K5475" s="10" t="str">
        <f t="array" ref="K5475">IFERROR(XLOOKUP(G5475,'Tipo de Carga'!A:A,'Tipo de Carga'!B:B))</f>
        <v>Autoabasto</v>
      </c>
      <c r="L5475" s="10">
        <f t="shared" si="2"/>
        <v>8</v>
      </c>
      <c r="M5475" s="10">
        <f t="shared" si="3"/>
        <v>22</v>
      </c>
      <c r="N5475" s="10">
        <f t="shared" si="4"/>
        <v>2</v>
      </c>
      <c r="O5475" s="10" t="str">
        <f t="array" ref="O5475">IFERROR(XLOOKUP(G5475,'Tipo de Carga'!A:A,'Tipo de Carga'!C:C))</f>
        <v>Diesel</v>
      </c>
    </row>
    <row r="5476">
      <c r="A5476" s="16">
        <v>1812.0</v>
      </c>
      <c r="B5476" s="10" t="str">
        <f t="array" ref="B5476">IFERROR(XLOOKUP(A5476,'Asignacion Feb'!A:A,'Asignacion Feb'!C:C))</f>
        <v>Patieros sucursal</v>
      </c>
      <c r="C5476" s="10" t="str">
        <f t="array" ref="C5476">IFERROR(XLOOKUP(A5476,'Asignacion Feb'!A:A,'Asignacion Feb'!B:B))</f>
        <v>EC-03</v>
      </c>
      <c r="D5476" s="28">
        <v>45710.0</v>
      </c>
      <c r="E5476" s="16" t="s">
        <v>201</v>
      </c>
      <c r="F5476" s="10" t="str">
        <f t="array" ref="F5476">IFERROR(XLOOKUP(E5476,Operadores!A:A,Operadores!B:B))</f>
        <v>REYVI01</v>
      </c>
      <c r="G5476" s="16" t="s">
        <v>17</v>
      </c>
      <c r="H5476" s="13">
        <v>19.79799</v>
      </c>
      <c r="I5476" s="18">
        <v>302.81</v>
      </c>
      <c r="J5476" s="15">
        <f t="shared" si="5"/>
        <v>5995.029352</v>
      </c>
      <c r="K5476" s="10" t="str">
        <f t="array" ref="K5476">IFERROR(XLOOKUP(G5476,'Tipo de Carga'!A:A,'Tipo de Carga'!B:B))</f>
        <v>Autoabasto</v>
      </c>
      <c r="L5476" s="10">
        <f t="shared" si="2"/>
        <v>8</v>
      </c>
      <c r="M5476" s="10">
        <f t="shared" si="3"/>
        <v>22</v>
      </c>
      <c r="N5476" s="10">
        <f t="shared" si="4"/>
        <v>2</v>
      </c>
      <c r="O5476" s="10" t="str">
        <f t="array" ref="O5476">IFERROR(XLOOKUP(G5476,'Tipo de Carga'!A:A,'Tipo de Carga'!C:C))</f>
        <v>Diesel</v>
      </c>
    </row>
    <row r="5477">
      <c r="A5477" s="16">
        <v>1995.0</v>
      </c>
      <c r="B5477" s="10" t="str">
        <f t="array" ref="B5477">IFERROR(XLOOKUP(A5477,'Asignacion Feb'!A:A,'Asignacion Feb'!C:C))</f>
        <v>MeLi asignado SD</v>
      </c>
      <c r="C5477" s="10" t="str">
        <f t="array" ref="C5477">IFERROR(XLOOKUP(A5477,'Asignacion Feb'!A:A,'Asignacion Feb'!B:B))</f>
        <v>EC-05</v>
      </c>
      <c r="D5477" s="28">
        <v>45710.0</v>
      </c>
      <c r="E5477" s="16" t="s">
        <v>231</v>
      </c>
      <c r="F5477" s="10" t="str">
        <f t="array" ref="F5477">IFERROR(XLOOKUP(E5477,Operadores!A:A,Operadores!B:B))</f>
        <v>PARMI</v>
      </c>
      <c r="G5477" s="16" t="s">
        <v>17</v>
      </c>
      <c r="H5477" s="13">
        <v>19.79799</v>
      </c>
      <c r="I5477" s="18">
        <v>286.03</v>
      </c>
      <c r="J5477" s="15">
        <f t="shared" si="5"/>
        <v>5662.81908</v>
      </c>
      <c r="K5477" s="10" t="str">
        <f t="array" ref="K5477">IFERROR(XLOOKUP(G5477,'Tipo de Carga'!A:A,'Tipo de Carga'!B:B))</f>
        <v>Autoabasto</v>
      </c>
      <c r="L5477" s="10">
        <f t="shared" si="2"/>
        <v>8</v>
      </c>
      <c r="M5477" s="10">
        <f t="shared" si="3"/>
        <v>22</v>
      </c>
      <c r="N5477" s="10">
        <f t="shared" si="4"/>
        <v>2</v>
      </c>
      <c r="O5477" s="10" t="str">
        <f t="array" ref="O5477">IFERROR(XLOOKUP(G5477,'Tipo de Carga'!A:A,'Tipo de Carga'!C:C))</f>
        <v>Diesel</v>
      </c>
    </row>
    <row r="5478">
      <c r="A5478" s="16">
        <v>1863.0</v>
      </c>
      <c r="B5478" s="10" t="str">
        <f t="array" ref="B5478">IFERROR(XLOOKUP(A5478,'Asignacion Feb'!A:A,'Asignacion Feb'!C:C))</f>
        <v>Pilgrims Tepo</v>
      </c>
      <c r="C5478" s="10" t="str">
        <f t="array" ref="C5478">IFERROR(XLOOKUP(A5478,'Asignacion Feb'!A:A,'Asignacion Feb'!B:B))</f>
        <v>EC-02</v>
      </c>
      <c r="D5478" s="28">
        <v>45710.0</v>
      </c>
      <c r="E5478" s="16" t="s">
        <v>237</v>
      </c>
      <c r="F5478" s="10" t="str">
        <f t="array" ref="F5478">IFERROR(XLOOKUP(E5478,Operadores!A:A,Operadores!B:B))</f>
        <v>SANJES01</v>
      </c>
      <c r="G5478" s="16" t="s">
        <v>17</v>
      </c>
      <c r="H5478" s="13">
        <v>19.79799</v>
      </c>
      <c r="I5478" s="18">
        <v>147.25</v>
      </c>
      <c r="J5478" s="15">
        <f t="shared" si="5"/>
        <v>2915.254028</v>
      </c>
      <c r="K5478" s="10" t="str">
        <f t="array" ref="K5478">IFERROR(XLOOKUP(G5478,'Tipo de Carga'!A:A,'Tipo de Carga'!B:B))</f>
        <v>Autoabasto</v>
      </c>
      <c r="L5478" s="10">
        <f t="shared" si="2"/>
        <v>8</v>
      </c>
      <c r="M5478" s="10">
        <f t="shared" si="3"/>
        <v>22</v>
      </c>
      <c r="N5478" s="10">
        <f t="shared" si="4"/>
        <v>2</v>
      </c>
      <c r="O5478" s="10" t="str">
        <f t="array" ref="O5478">IFERROR(XLOOKUP(G5478,'Tipo de Carga'!A:A,'Tipo de Carga'!C:C))</f>
        <v>Diesel</v>
      </c>
    </row>
    <row r="5479">
      <c r="A5479" s="16">
        <v>1777.0</v>
      </c>
      <c r="B5479" s="10" t="str">
        <f t="array" ref="B5479">IFERROR(XLOOKUP(A5479,'Asignacion Feb'!A:A,'Asignacion Feb'!C:C))</f>
        <v>Liverpool Local</v>
      </c>
      <c r="C5479" s="10" t="str">
        <f t="array" ref="C5479">IFERROR(XLOOKUP(A5479,'Asignacion Feb'!A:A,'Asignacion Feb'!B:B))</f>
        <v>EC-01</v>
      </c>
      <c r="D5479" s="28">
        <v>45710.0</v>
      </c>
      <c r="E5479" s="16" t="s">
        <v>368</v>
      </c>
      <c r="F5479" s="10" t="str">
        <f t="array" ref="F5479">IFERROR(XLOOKUP(E5479,Operadores!A:A,Operadores!B:B))</f>
        <v>GARDAN</v>
      </c>
      <c r="G5479" s="16" t="s">
        <v>17</v>
      </c>
      <c r="H5479" s="13">
        <v>19.79799</v>
      </c>
      <c r="I5479" s="18">
        <v>666.22</v>
      </c>
      <c r="J5479" s="15">
        <f t="shared" si="5"/>
        <v>13189.8169</v>
      </c>
      <c r="K5479" s="10" t="str">
        <f t="array" ref="K5479">IFERROR(XLOOKUP(G5479,'Tipo de Carga'!A:A,'Tipo de Carga'!B:B))</f>
        <v>Autoabasto</v>
      </c>
      <c r="L5479" s="10">
        <f t="shared" si="2"/>
        <v>8</v>
      </c>
      <c r="M5479" s="10">
        <f t="shared" si="3"/>
        <v>22</v>
      </c>
      <c r="N5479" s="10">
        <f t="shared" si="4"/>
        <v>2</v>
      </c>
      <c r="O5479" s="10" t="str">
        <f t="array" ref="O5479">IFERROR(XLOOKUP(G5479,'Tipo de Carga'!A:A,'Tipo de Carga'!C:C))</f>
        <v>Diesel</v>
      </c>
    </row>
    <row r="5480">
      <c r="A5480" s="16">
        <v>1953.0</v>
      </c>
      <c r="B5480" s="10" t="str">
        <f t="array" ref="B5480">IFERROR(XLOOKUP(A5480,'Asignacion Feb'!A:A,'Asignacion Feb'!C:C))</f>
        <v>MeLi asignado SD</v>
      </c>
      <c r="C5480" s="10" t="str">
        <f t="array" ref="C5480">IFERROR(XLOOKUP(A5480,'Asignacion Feb'!A:A,'Asignacion Feb'!B:B))</f>
        <v>EC-05</v>
      </c>
      <c r="D5480" s="28">
        <v>45710.0</v>
      </c>
      <c r="E5480" s="16" t="s">
        <v>269</v>
      </c>
      <c r="F5480" s="10" t="str">
        <f t="array" ref="F5480">IFERROR(XLOOKUP(E5480,Operadores!A:A,Operadores!B:B))</f>
        <v>REDJUL</v>
      </c>
      <c r="G5480" s="16" t="s">
        <v>17</v>
      </c>
      <c r="H5480" s="13">
        <v>19.79799</v>
      </c>
      <c r="I5480" s="18">
        <v>610.06</v>
      </c>
      <c r="J5480" s="15">
        <f t="shared" si="5"/>
        <v>12077.96178</v>
      </c>
      <c r="K5480" s="10" t="str">
        <f t="array" ref="K5480">IFERROR(XLOOKUP(G5480,'Tipo de Carga'!A:A,'Tipo de Carga'!B:B))</f>
        <v>Autoabasto</v>
      </c>
      <c r="L5480" s="10">
        <f t="shared" si="2"/>
        <v>8</v>
      </c>
      <c r="M5480" s="10">
        <f t="shared" si="3"/>
        <v>22</v>
      </c>
      <c r="N5480" s="10">
        <f t="shared" si="4"/>
        <v>2</v>
      </c>
      <c r="O5480" s="10" t="str">
        <f t="array" ref="O5480">IFERROR(XLOOKUP(G5480,'Tipo de Carga'!A:A,'Tipo de Carga'!C:C))</f>
        <v>Diesel</v>
      </c>
    </row>
    <row r="5481">
      <c r="A5481" s="16">
        <v>1944.0</v>
      </c>
      <c r="B5481" s="10" t="str">
        <f t="array" ref="B5481">IFERROR(XLOOKUP(A5481,'Asignacion Feb'!A:A,'Asignacion Feb'!C:C))</f>
        <v>MeLi asignado SD</v>
      </c>
      <c r="C5481" s="10" t="str">
        <f t="array" ref="C5481">IFERROR(XLOOKUP(A5481,'Asignacion Feb'!A:A,'Asignacion Feb'!B:B))</f>
        <v>EC-05</v>
      </c>
      <c r="D5481" s="28">
        <v>45710.0</v>
      </c>
      <c r="E5481" s="16" t="s">
        <v>134</v>
      </c>
      <c r="F5481" s="10" t="str">
        <f t="array" ref="F5481">IFERROR(XLOOKUP(E5481,Operadores!A:A,Operadores!B:B))</f>
        <v>IBAJOS</v>
      </c>
      <c r="G5481" s="16" t="s">
        <v>17</v>
      </c>
      <c r="H5481" s="13">
        <v>19.79799</v>
      </c>
      <c r="I5481" s="18">
        <v>184.3</v>
      </c>
      <c r="J5481" s="15">
        <f t="shared" si="5"/>
        <v>3648.769557</v>
      </c>
      <c r="K5481" s="10" t="str">
        <f t="array" ref="K5481">IFERROR(XLOOKUP(G5481,'Tipo de Carga'!A:A,'Tipo de Carga'!B:B))</f>
        <v>Autoabasto</v>
      </c>
      <c r="L5481" s="10">
        <f t="shared" si="2"/>
        <v>8</v>
      </c>
      <c r="M5481" s="10">
        <f t="shared" si="3"/>
        <v>22</v>
      </c>
      <c r="N5481" s="10">
        <f t="shared" si="4"/>
        <v>2</v>
      </c>
      <c r="O5481" s="10" t="str">
        <f t="array" ref="O5481">IFERROR(XLOOKUP(G5481,'Tipo de Carga'!A:A,'Tipo de Carga'!C:C))</f>
        <v>Diesel</v>
      </c>
    </row>
    <row r="5482">
      <c r="A5482" s="16">
        <v>1994.0</v>
      </c>
      <c r="B5482" s="10" t="str">
        <f t="array" ref="B5482">IFERROR(XLOOKUP(A5482,'Asignacion Feb'!A:A,'Asignacion Feb'!C:C))</f>
        <v>MeLi asignado SD</v>
      </c>
      <c r="C5482" s="10" t="str">
        <f t="array" ref="C5482">IFERROR(XLOOKUP(A5482,'Asignacion Feb'!A:A,'Asignacion Feb'!B:B))</f>
        <v>EC-05</v>
      </c>
      <c r="D5482" s="28">
        <v>45710.0</v>
      </c>
      <c r="E5482" s="16" t="s">
        <v>136</v>
      </c>
      <c r="F5482" s="10" t="str">
        <f t="array" ref="F5482">IFERROR(XLOOKUP(E5482,Operadores!A:A,Operadores!B:B))</f>
        <v>MENERNX</v>
      </c>
      <c r="G5482" s="16" t="s">
        <v>17</v>
      </c>
      <c r="H5482" s="13">
        <v>19.79799</v>
      </c>
      <c r="I5482" s="18">
        <v>480.88</v>
      </c>
      <c r="J5482" s="15">
        <f t="shared" si="5"/>
        <v>9520.457431</v>
      </c>
      <c r="K5482" s="10" t="str">
        <f t="array" ref="K5482">IFERROR(XLOOKUP(G5482,'Tipo de Carga'!A:A,'Tipo de Carga'!B:B))</f>
        <v>Autoabasto</v>
      </c>
      <c r="L5482" s="10">
        <f t="shared" si="2"/>
        <v>8</v>
      </c>
      <c r="M5482" s="10">
        <f t="shared" si="3"/>
        <v>22</v>
      </c>
      <c r="N5482" s="10">
        <f t="shared" si="4"/>
        <v>2</v>
      </c>
      <c r="O5482" s="10" t="str">
        <f t="array" ref="O5482">IFERROR(XLOOKUP(G5482,'Tipo de Carga'!A:A,'Tipo de Carga'!C:C))</f>
        <v>Diesel</v>
      </c>
    </row>
    <row r="5483">
      <c r="A5483" s="16">
        <v>2014.0</v>
      </c>
      <c r="B5483" s="10" t="str">
        <f t="array" ref="B5483">IFERROR(XLOOKUP(A5483,'Asignacion Feb'!A:A,'Asignacion Feb'!C:C))</f>
        <v>MeLi Asignado TD</v>
      </c>
      <c r="C5483" s="10" t="str">
        <f t="array" ref="C5483">IFERROR(XLOOKUP(A5483,'Asignacion Feb'!A:A,'Asignacion Feb'!B:B))</f>
        <v>EC-05</v>
      </c>
      <c r="D5483" s="28">
        <v>45710.0</v>
      </c>
      <c r="E5483" s="16" t="s">
        <v>75</v>
      </c>
      <c r="F5483" s="10" t="str">
        <f t="array" ref="F5483">IFERROR(XLOOKUP(E5483,Operadores!A:A,Operadores!B:B))</f>
        <v>OLVJUA01</v>
      </c>
      <c r="G5483" s="16" t="s">
        <v>17</v>
      </c>
      <c r="H5483" s="13">
        <v>19.79799</v>
      </c>
      <c r="I5483" s="18">
        <v>44.58</v>
      </c>
      <c r="J5483" s="15">
        <f t="shared" si="5"/>
        <v>882.5943942</v>
      </c>
      <c r="K5483" s="10" t="str">
        <f t="array" ref="K5483">IFERROR(XLOOKUP(G5483,'Tipo de Carga'!A:A,'Tipo de Carga'!B:B))</f>
        <v>Autoabasto</v>
      </c>
      <c r="L5483" s="10">
        <f t="shared" si="2"/>
        <v>8</v>
      </c>
      <c r="M5483" s="10">
        <f t="shared" si="3"/>
        <v>22</v>
      </c>
      <c r="N5483" s="10">
        <f t="shared" si="4"/>
        <v>2</v>
      </c>
      <c r="O5483" s="10" t="str">
        <f t="array" ref="O5483">IFERROR(XLOOKUP(G5483,'Tipo de Carga'!A:A,'Tipo de Carga'!C:C))</f>
        <v>Diesel</v>
      </c>
    </row>
    <row r="5484">
      <c r="A5484" s="16" t="s">
        <v>372</v>
      </c>
      <c r="B5484" s="10" t="str">
        <f t="array" ref="B5484">IFERROR(XLOOKUP(A5484,'Asignacion Feb'!A:A,'Asignacion Feb'!C:C))</f>
        <v>Sayer Patios y T.</v>
      </c>
      <c r="C5484" s="10" t="str">
        <f t="array" ref="C5484">IFERROR(XLOOKUP(A5484,'Asignacion Feb'!A:A,'Asignacion Feb'!B:B))</f>
        <v>EC-04</v>
      </c>
      <c r="D5484" s="28">
        <v>45710.0</v>
      </c>
      <c r="E5484" s="16" t="s">
        <v>373</v>
      </c>
      <c r="F5484" s="10" t="str">
        <f t="array" ref="F5484">IFERROR(XLOOKUP(E5484,Operadores!A:A,Operadores!B:B))</f>
        <v>CABOS</v>
      </c>
      <c r="G5484" s="16" t="s">
        <v>17</v>
      </c>
      <c r="H5484" s="13">
        <v>19.79799</v>
      </c>
      <c r="I5484" s="18">
        <v>468.49</v>
      </c>
      <c r="J5484" s="15">
        <f t="shared" si="5"/>
        <v>9275.160335</v>
      </c>
      <c r="K5484" s="10" t="str">
        <f t="array" ref="K5484">IFERROR(XLOOKUP(G5484,'Tipo de Carga'!A:A,'Tipo de Carga'!B:B))</f>
        <v>Autoabasto</v>
      </c>
      <c r="L5484" s="10">
        <f t="shared" si="2"/>
        <v>8</v>
      </c>
      <c r="M5484" s="10">
        <f t="shared" si="3"/>
        <v>22</v>
      </c>
      <c r="N5484" s="10">
        <f t="shared" si="4"/>
        <v>2</v>
      </c>
      <c r="O5484" s="10" t="str">
        <f t="array" ref="O5484">IFERROR(XLOOKUP(G5484,'Tipo de Carga'!A:A,'Tipo de Carga'!C:C))</f>
        <v>Diesel</v>
      </c>
    </row>
    <row r="5485">
      <c r="A5485" s="16">
        <v>1951.0</v>
      </c>
      <c r="B5485" s="10" t="str">
        <f t="array" ref="B5485">IFERROR(XLOOKUP(A5485,'Asignacion Feb'!A:A,'Asignacion Feb'!C:C))</f>
        <v>MeLi asignado SD</v>
      </c>
      <c r="C5485" s="10" t="str">
        <f t="array" ref="C5485">IFERROR(XLOOKUP(A5485,'Asignacion Feb'!A:A,'Asignacion Feb'!B:B))</f>
        <v>EC-05</v>
      </c>
      <c r="D5485" s="28">
        <v>45710.0</v>
      </c>
      <c r="E5485" s="16" t="s">
        <v>119</v>
      </c>
      <c r="F5485" s="10" t="str">
        <f t="array" ref="F5485">IFERROR(XLOOKUP(E5485,Operadores!A:A,Operadores!B:B))</f>
        <v>HERJOS08</v>
      </c>
      <c r="G5485" s="16" t="s">
        <v>17</v>
      </c>
      <c r="H5485" s="13">
        <v>19.79799</v>
      </c>
      <c r="I5485" s="18">
        <v>350.12</v>
      </c>
      <c r="J5485" s="15">
        <f t="shared" si="5"/>
        <v>6931.672259</v>
      </c>
      <c r="K5485" s="10" t="str">
        <f t="array" ref="K5485">IFERROR(XLOOKUP(G5485,'Tipo de Carga'!A:A,'Tipo de Carga'!B:B))</f>
        <v>Autoabasto</v>
      </c>
      <c r="L5485" s="10">
        <f t="shared" si="2"/>
        <v>8</v>
      </c>
      <c r="M5485" s="10">
        <f t="shared" si="3"/>
        <v>22</v>
      </c>
      <c r="N5485" s="10">
        <f t="shared" si="4"/>
        <v>2</v>
      </c>
      <c r="O5485" s="10" t="str">
        <f t="array" ref="O5485">IFERROR(XLOOKUP(G5485,'Tipo de Carga'!A:A,'Tipo de Carga'!C:C))</f>
        <v>Diesel</v>
      </c>
    </row>
    <row r="5486">
      <c r="A5486" s="16">
        <v>1897.0</v>
      </c>
      <c r="B5486" s="10" t="str">
        <f t="array" ref="B5486">IFERROR(XLOOKUP(A5486,'Asignacion Feb'!A:A,'Asignacion Feb'!C:C))</f>
        <v>Full Liver</v>
      </c>
      <c r="C5486" s="10" t="str">
        <f t="array" ref="C5486">IFERROR(XLOOKUP(A5486,'Asignacion Feb'!A:A,'Asignacion Feb'!B:B))</f>
        <v>EC-01</v>
      </c>
      <c r="D5486" s="28">
        <v>45710.0</v>
      </c>
      <c r="E5486" s="16" t="s">
        <v>21</v>
      </c>
      <c r="F5486" s="10" t="str">
        <f t="array" ref="F5486">IFERROR(XLOOKUP(E5486,Operadores!A:A,Operadores!B:B))</f>
        <v>RODAR</v>
      </c>
      <c r="G5486" s="16" t="s">
        <v>17</v>
      </c>
      <c r="H5486" s="13">
        <v>19.79799</v>
      </c>
      <c r="I5486" s="18">
        <v>775.16</v>
      </c>
      <c r="J5486" s="15">
        <f t="shared" si="5"/>
        <v>15346.60993</v>
      </c>
      <c r="K5486" s="10" t="str">
        <f t="array" ref="K5486">IFERROR(XLOOKUP(G5486,'Tipo de Carga'!A:A,'Tipo de Carga'!B:B))</f>
        <v>Autoabasto</v>
      </c>
      <c r="L5486" s="10">
        <f t="shared" si="2"/>
        <v>8</v>
      </c>
      <c r="M5486" s="10">
        <f t="shared" si="3"/>
        <v>22</v>
      </c>
      <c r="N5486" s="10">
        <f t="shared" si="4"/>
        <v>2</v>
      </c>
      <c r="O5486" s="10" t="str">
        <f t="array" ref="O5486">IFERROR(XLOOKUP(G5486,'Tipo de Carga'!A:A,'Tipo de Carga'!C:C))</f>
        <v>Diesel</v>
      </c>
    </row>
    <row r="5487">
      <c r="A5487" s="16">
        <v>2009.0</v>
      </c>
      <c r="B5487" s="10" t="str">
        <f t="array" ref="B5487">IFERROR(XLOOKUP(A5487,'Asignacion Feb'!A:A,'Asignacion Feb'!C:C))</f>
        <v>MeLi Dedicado Merida</v>
      </c>
      <c r="C5487" s="10" t="str">
        <f t="array" ref="C5487">IFERROR(XLOOKUP(A5487,'Asignacion Feb'!A:A,'Asignacion Feb'!B:B))</f>
        <v>EC-05</v>
      </c>
      <c r="D5487" s="28">
        <v>45710.0</v>
      </c>
      <c r="E5487" s="16" t="s">
        <v>225</v>
      </c>
      <c r="F5487" s="10" t="str">
        <f t="array" ref="F5487">IFERROR(XLOOKUP(E5487,Operadores!A:A,Operadores!B:B))</f>
        <v>ACOHER</v>
      </c>
      <c r="G5487" s="16" t="s">
        <v>17</v>
      </c>
      <c r="H5487" s="13">
        <v>19.79799</v>
      </c>
      <c r="I5487" s="18">
        <v>214.01</v>
      </c>
      <c r="J5487" s="15">
        <f t="shared" si="5"/>
        <v>4236.96784</v>
      </c>
      <c r="K5487" s="10" t="str">
        <f t="array" ref="K5487">IFERROR(XLOOKUP(G5487,'Tipo de Carga'!A:A,'Tipo de Carga'!B:B))</f>
        <v>Autoabasto</v>
      </c>
      <c r="L5487" s="10">
        <f t="shared" si="2"/>
        <v>8</v>
      </c>
      <c r="M5487" s="10">
        <f t="shared" si="3"/>
        <v>22</v>
      </c>
      <c r="N5487" s="10">
        <f t="shared" si="4"/>
        <v>2</v>
      </c>
      <c r="O5487" s="10" t="str">
        <f t="array" ref="O5487">IFERROR(XLOOKUP(G5487,'Tipo de Carga'!A:A,'Tipo de Carga'!C:C))</f>
        <v>Diesel</v>
      </c>
    </row>
    <row r="5488">
      <c r="A5488" s="16">
        <v>1741.0</v>
      </c>
      <c r="B5488" s="10" t="str">
        <f t="array" ref="B5488">IFERROR(XLOOKUP(A5488,'Asignacion Feb'!A:A,'Asignacion Feb'!C:C))</f>
        <v>Hisense</v>
      </c>
      <c r="C5488" s="10" t="str">
        <f t="array" ref="C5488">IFERROR(XLOOKUP(A5488,'Asignacion Feb'!A:A,'Asignacion Feb'!B:B))</f>
        <v>EC-02</v>
      </c>
      <c r="D5488" s="28">
        <v>45710.0</v>
      </c>
      <c r="E5488" s="16" t="s">
        <v>117</v>
      </c>
      <c r="F5488" s="10" t="str">
        <f t="array" ref="F5488">IFERROR(XLOOKUP(E5488,Operadores!A:A,Operadores!B:B))</f>
        <v>GALSA</v>
      </c>
      <c r="G5488" s="16" t="s">
        <v>17</v>
      </c>
      <c r="H5488" s="13">
        <v>19.79799</v>
      </c>
      <c r="I5488" s="18">
        <v>464.58</v>
      </c>
      <c r="J5488" s="15">
        <f t="shared" si="5"/>
        <v>9197.750194</v>
      </c>
      <c r="K5488" s="10" t="str">
        <f t="array" ref="K5488">IFERROR(XLOOKUP(G5488,'Tipo de Carga'!A:A,'Tipo de Carga'!B:B))</f>
        <v>Autoabasto</v>
      </c>
      <c r="L5488" s="10">
        <f t="shared" si="2"/>
        <v>8</v>
      </c>
      <c r="M5488" s="10">
        <f t="shared" si="3"/>
        <v>22</v>
      </c>
      <c r="N5488" s="10">
        <f t="shared" si="4"/>
        <v>2</v>
      </c>
      <c r="O5488" s="10" t="str">
        <f t="array" ref="O5488">IFERROR(XLOOKUP(G5488,'Tipo de Carga'!A:A,'Tipo de Carga'!C:C))</f>
        <v>Diesel</v>
      </c>
    </row>
    <row r="5489">
      <c r="A5489" s="16">
        <v>2023.0</v>
      </c>
      <c r="B5489" s="10" t="str">
        <f t="array" ref="B5489">IFERROR(XLOOKUP(A5489,'Asignacion Feb'!A:A,'Asignacion Feb'!C:C))</f>
        <v>MeLi Asignado TD</v>
      </c>
      <c r="C5489" s="10" t="str">
        <f t="array" ref="C5489">IFERROR(XLOOKUP(A5489,'Asignacion Feb'!A:A,'Asignacion Feb'!B:B))</f>
        <v>EC-05</v>
      </c>
      <c r="D5489" s="28">
        <v>45710.0</v>
      </c>
      <c r="E5489" s="16" t="s">
        <v>126</v>
      </c>
      <c r="F5489" s="10" t="str">
        <f t="array" ref="F5489">IFERROR(XLOOKUP(E5489,Operadores!A:A,Operadores!B:B))</f>
        <v>ESCSAU</v>
      </c>
      <c r="G5489" s="16" t="s">
        <v>17</v>
      </c>
      <c r="H5489" s="13">
        <v>19.79799</v>
      </c>
      <c r="I5489" s="18">
        <v>592.62</v>
      </c>
      <c r="J5489" s="15">
        <f t="shared" si="5"/>
        <v>11732.68483</v>
      </c>
      <c r="K5489" s="10" t="str">
        <f t="array" ref="K5489">IFERROR(XLOOKUP(G5489,'Tipo de Carga'!A:A,'Tipo de Carga'!B:B))</f>
        <v>Autoabasto</v>
      </c>
      <c r="L5489" s="10">
        <f t="shared" si="2"/>
        <v>8</v>
      </c>
      <c r="M5489" s="10">
        <f t="shared" si="3"/>
        <v>22</v>
      </c>
      <c r="N5489" s="10">
        <f t="shared" si="4"/>
        <v>2</v>
      </c>
      <c r="O5489" s="10" t="str">
        <f t="array" ref="O5489">IFERROR(XLOOKUP(G5489,'Tipo de Carga'!A:A,'Tipo de Carga'!C:C))</f>
        <v>Diesel</v>
      </c>
    </row>
    <row r="5490">
      <c r="A5490" s="16">
        <v>2005.0</v>
      </c>
      <c r="B5490" s="10" t="str">
        <f t="array" ref="B5490">IFERROR(XLOOKUP(A5490,'Asignacion Feb'!A:A,'Asignacion Feb'!C:C))</f>
        <v>MeLi Dedicado Merida</v>
      </c>
      <c r="C5490" s="10" t="str">
        <f t="array" ref="C5490">IFERROR(XLOOKUP(A5490,'Asignacion Feb'!A:A,'Asignacion Feb'!B:B))</f>
        <v>EC-05</v>
      </c>
      <c r="D5490" s="28">
        <v>45710.0</v>
      </c>
      <c r="E5490" s="16" t="s">
        <v>450</v>
      </c>
      <c r="F5490" s="10" t="str">
        <f t="array" ref="F5490">IFERROR(XLOOKUP(E5490,Operadores!A:A,Operadores!B:B))</f>
        <v>FLOVAL</v>
      </c>
      <c r="G5490" s="16" t="s">
        <v>17</v>
      </c>
      <c r="H5490" s="13">
        <v>19.79799</v>
      </c>
      <c r="I5490" s="18">
        <v>290.18</v>
      </c>
      <c r="J5490" s="15">
        <f t="shared" si="5"/>
        <v>5744.980738</v>
      </c>
      <c r="K5490" s="10" t="str">
        <f t="array" ref="K5490">IFERROR(XLOOKUP(G5490,'Tipo de Carga'!A:A,'Tipo de Carga'!B:B))</f>
        <v>Autoabasto</v>
      </c>
      <c r="L5490" s="10">
        <f t="shared" si="2"/>
        <v>8</v>
      </c>
      <c r="M5490" s="10">
        <f t="shared" si="3"/>
        <v>22</v>
      </c>
      <c r="N5490" s="10">
        <f t="shared" si="4"/>
        <v>2</v>
      </c>
      <c r="O5490" s="10" t="str">
        <f t="array" ref="O5490">IFERROR(XLOOKUP(G5490,'Tipo de Carga'!A:A,'Tipo de Carga'!C:C))</f>
        <v>Diesel</v>
      </c>
    </row>
    <row r="5491">
      <c r="A5491" s="16">
        <v>2010.0</v>
      </c>
      <c r="B5491" s="10" t="str">
        <f t="array" ref="B5491">IFERROR(XLOOKUP(A5491,'Asignacion Feb'!A:A,'Asignacion Feb'!C:C))</f>
        <v>MeLi asignado SD</v>
      </c>
      <c r="C5491" s="10" t="str">
        <f t="array" ref="C5491">IFERROR(XLOOKUP(A5491,'Asignacion Feb'!A:A,'Asignacion Feb'!B:B))</f>
        <v>EC-05</v>
      </c>
      <c r="D5491" s="28">
        <v>45710.0</v>
      </c>
      <c r="E5491" s="16" t="s">
        <v>175</v>
      </c>
      <c r="F5491" s="10" t="str">
        <f t="array" ref="F5491">IFERROR(XLOOKUP(E5491,Operadores!A:A,Operadores!B:B))</f>
        <v>CHAJE</v>
      </c>
      <c r="G5491" s="16" t="s">
        <v>17</v>
      </c>
      <c r="H5491" s="13">
        <v>19.79799</v>
      </c>
      <c r="I5491" s="18">
        <v>325.53</v>
      </c>
      <c r="J5491" s="15">
        <f t="shared" si="5"/>
        <v>6444.839685</v>
      </c>
      <c r="K5491" s="10" t="str">
        <f t="array" ref="K5491">IFERROR(XLOOKUP(G5491,'Tipo de Carga'!A:A,'Tipo de Carga'!B:B))</f>
        <v>Autoabasto</v>
      </c>
      <c r="L5491" s="10">
        <f t="shared" si="2"/>
        <v>8</v>
      </c>
      <c r="M5491" s="10">
        <f t="shared" si="3"/>
        <v>22</v>
      </c>
      <c r="N5491" s="10">
        <f t="shared" si="4"/>
        <v>2</v>
      </c>
      <c r="O5491" s="10" t="str">
        <f t="array" ref="O5491">IFERROR(XLOOKUP(G5491,'Tipo de Carga'!A:A,'Tipo de Carga'!C:C))</f>
        <v>Diesel</v>
      </c>
    </row>
    <row r="5492">
      <c r="A5492" s="16">
        <v>1896.0</v>
      </c>
      <c r="B5492" s="10" t="str">
        <f t="array" ref="B5492">IFERROR(XLOOKUP(A5492,'Asignacion Feb'!A:A,'Asignacion Feb'!C:C))</f>
        <v>Hisense</v>
      </c>
      <c r="C5492" s="10" t="str">
        <f t="array" ref="C5492">IFERROR(XLOOKUP(A5492,'Asignacion Feb'!A:A,'Asignacion Feb'!B:B))</f>
        <v>EC-02</v>
      </c>
      <c r="D5492" s="28">
        <v>45710.0</v>
      </c>
      <c r="E5492" s="16" t="s">
        <v>255</v>
      </c>
      <c r="F5492" s="10" t="str">
        <f t="array" ref="F5492">IFERROR(XLOOKUP(E5492,Operadores!A:A,Operadores!B:B))</f>
        <v>BALEDU</v>
      </c>
      <c r="G5492" s="16" t="s">
        <v>17</v>
      </c>
      <c r="H5492" s="13">
        <v>19.79799</v>
      </c>
      <c r="I5492" s="18">
        <v>489.49</v>
      </c>
      <c r="J5492" s="15">
        <f t="shared" si="5"/>
        <v>9690.918125</v>
      </c>
      <c r="K5492" s="10" t="str">
        <f t="array" ref="K5492">IFERROR(XLOOKUP(G5492,'Tipo de Carga'!A:A,'Tipo de Carga'!B:B))</f>
        <v>Autoabasto</v>
      </c>
      <c r="L5492" s="10">
        <f t="shared" si="2"/>
        <v>8</v>
      </c>
      <c r="M5492" s="10">
        <f t="shared" si="3"/>
        <v>22</v>
      </c>
      <c r="N5492" s="10">
        <f t="shared" si="4"/>
        <v>2</v>
      </c>
      <c r="O5492" s="10" t="str">
        <f t="array" ref="O5492">IFERROR(XLOOKUP(G5492,'Tipo de Carga'!A:A,'Tipo de Carga'!C:C))</f>
        <v>Diesel</v>
      </c>
    </row>
    <row r="5493">
      <c r="A5493" s="16">
        <v>2086.0</v>
      </c>
      <c r="B5493" s="10" t="str">
        <f t="array" ref="B5493">IFERROR(XLOOKUP(A5493,'Asignacion Feb'!A:A,'Asignacion Feb'!C:C))</f>
        <v>MeLi asignado SD</v>
      </c>
      <c r="C5493" s="10" t="str">
        <f t="array" ref="C5493">IFERROR(XLOOKUP(A5493,'Asignacion Feb'!A:A,'Asignacion Feb'!B:B))</f>
        <v>EC-05</v>
      </c>
      <c r="D5493" s="28">
        <v>45710.0</v>
      </c>
      <c r="E5493" s="16" t="s">
        <v>139</v>
      </c>
      <c r="F5493" s="10" t="str">
        <f t="array" ref="F5493">IFERROR(XLOOKUP(E5493,Operadores!A:A,Operadores!B:B))</f>
        <v>SOSERN</v>
      </c>
      <c r="G5493" s="16" t="s">
        <v>17</v>
      </c>
      <c r="H5493" s="13">
        <v>19.79799</v>
      </c>
      <c r="I5493" s="18">
        <v>290.63</v>
      </c>
      <c r="J5493" s="15">
        <f t="shared" si="5"/>
        <v>5753.889834</v>
      </c>
      <c r="K5493" s="10" t="str">
        <f t="array" ref="K5493">IFERROR(XLOOKUP(G5493,'Tipo de Carga'!A:A,'Tipo de Carga'!B:B))</f>
        <v>Autoabasto</v>
      </c>
      <c r="L5493" s="10">
        <f t="shared" si="2"/>
        <v>8</v>
      </c>
      <c r="M5493" s="10">
        <f t="shared" si="3"/>
        <v>22</v>
      </c>
      <c r="N5493" s="10">
        <f t="shared" si="4"/>
        <v>2</v>
      </c>
      <c r="O5493" s="10" t="str">
        <f t="array" ref="O5493">IFERROR(XLOOKUP(G5493,'Tipo de Carga'!A:A,'Tipo de Carga'!C:C))</f>
        <v>Diesel</v>
      </c>
    </row>
    <row r="5494">
      <c r="A5494" s="16">
        <v>1964.0</v>
      </c>
      <c r="B5494" s="10" t="str">
        <f t="array" ref="B5494">IFERROR(XLOOKUP(A5494,'Asignacion Feb'!A:A,'Asignacion Feb'!C:C))</f>
        <v>MeLi asignado SD</v>
      </c>
      <c r="C5494" s="10" t="str">
        <f t="array" ref="C5494">IFERROR(XLOOKUP(A5494,'Asignacion Feb'!A:A,'Asignacion Feb'!B:B))</f>
        <v>EC-05</v>
      </c>
      <c r="D5494" s="28">
        <v>45710.0</v>
      </c>
      <c r="E5494" s="16" t="s">
        <v>75</v>
      </c>
      <c r="F5494" s="10" t="str">
        <f t="array" ref="F5494">IFERROR(XLOOKUP(E5494,Operadores!A:A,Operadores!B:B))</f>
        <v>OLVJUA01</v>
      </c>
      <c r="G5494" s="16" t="s">
        <v>17</v>
      </c>
      <c r="H5494" s="13">
        <v>19.79799</v>
      </c>
      <c r="I5494" s="18">
        <v>564.96</v>
      </c>
      <c r="J5494" s="15">
        <f t="shared" si="5"/>
        <v>11185.07243</v>
      </c>
      <c r="K5494" s="10" t="str">
        <f t="array" ref="K5494">IFERROR(XLOOKUP(G5494,'Tipo de Carga'!A:A,'Tipo de Carga'!B:B))</f>
        <v>Autoabasto</v>
      </c>
      <c r="L5494" s="10">
        <f t="shared" si="2"/>
        <v>8</v>
      </c>
      <c r="M5494" s="10">
        <f t="shared" si="3"/>
        <v>22</v>
      </c>
      <c r="N5494" s="10">
        <f t="shared" si="4"/>
        <v>2</v>
      </c>
      <c r="O5494" s="10" t="str">
        <f t="array" ref="O5494">IFERROR(XLOOKUP(G5494,'Tipo de Carga'!A:A,'Tipo de Carga'!C:C))</f>
        <v>Diesel</v>
      </c>
    </row>
    <row r="5495">
      <c r="A5495" s="16">
        <v>2043.0</v>
      </c>
      <c r="B5495" s="10" t="str">
        <f t="array" ref="B5495">IFERROR(XLOOKUP(A5495,'Asignacion Feb'!A:A,'Asignacion Feb'!C:C))</f>
        <v>Liverpool Local</v>
      </c>
      <c r="C5495" s="10" t="str">
        <f t="array" ref="C5495">IFERROR(XLOOKUP(A5495,'Asignacion Feb'!A:A,'Asignacion Feb'!B:B))</f>
        <v>EC-01</v>
      </c>
      <c r="D5495" s="28">
        <v>45710.0</v>
      </c>
      <c r="E5495" s="16" t="s">
        <v>200</v>
      </c>
      <c r="F5495" s="10" t="str">
        <f t="array" ref="F5495">IFERROR(XLOOKUP(E5495,Operadores!A:A,Operadores!B:B))</f>
        <v>RUEPAT</v>
      </c>
      <c r="G5495" s="16" t="s">
        <v>17</v>
      </c>
      <c r="H5495" s="13">
        <v>19.79799</v>
      </c>
      <c r="I5495" s="18">
        <v>484.35</v>
      </c>
      <c r="J5495" s="15">
        <f t="shared" si="5"/>
        <v>9589.156457</v>
      </c>
      <c r="K5495" s="10" t="str">
        <f t="array" ref="K5495">IFERROR(XLOOKUP(G5495,'Tipo de Carga'!A:A,'Tipo de Carga'!B:B))</f>
        <v>Autoabasto</v>
      </c>
      <c r="L5495" s="10">
        <f t="shared" si="2"/>
        <v>8</v>
      </c>
      <c r="M5495" s="10">
        <f t="shared" si="3"/>
        <v>22</v>
      </c>
      <c r="N5495" s="10">
        <f t="shared" si="4"/>
        <v>2</v>
      </c>
      <c r="O5495" s="10" t="str">
        <f t="array" ref="O5495">IFERROR(XLOOKUP(G5495,'Tipo de Carga'!A:A,'Tipo de Carga'!C:C))</f>
        <v>Diesel</v>
      </c>
    </row>
    <row r="5496">
      <c r="A5496" s="16">
        <v>1751.0</v>
      </c>
      <c r="B5496" s="10" t="str">
        <f t="array" ref="B5496">IFERROR(XLOOKUP(A5496,'Asignacion Feb'!A:A,'Asignacion Feb'!C:C))</f>
        <v>Liverpool Local</v>
      </c>
      <c r="C5496" s="10" t="str">
        <f t="array" ref="C5496">IFERROR(XLOOKUP(A5496,'Asignacion Feb'!A:A,'Asignacion Feb'!B:B))</f>
        <v>EC-01</v>
      </c>
      <c r="D5496" s="28">
        <v>45710.0</v>
      </c>
      <c r="E5496" s="19" t="s">
        <v>429</v>
      </c>
      <c r="F5496" s="10" t="str">
        <f t="array" ref="F5496">IFERROR(XLOOKUP(E5496,Operadores!A:A,Operadores!B:B))</f>
        <v>VELJU</v>
      </c>
      <c r="G5496" s="16" t="s">
        <v>17</v>
      </c>
      <c r="H5496" s="13">
        <v>19.79799</v>
      </c>
      <c r="I5496" s="18">
        <v>498.08</v>
      </c>
      <c r="J5496" s="15">
        <f t="shared" si="5"/>
        <v>9860.982859</v>
      </c>
      <c r="K5496" s="10" t="str">
        <f t="array" ref="K5496">IFERROR(XLOOKUP(G5496,'Tipo de Carga'!A:A,'Tipo de Carga'!B:B))</f>
        <v>Autoabasto</v>
      </c>
      <c r="L5496" s="10">
        <f t="shared" si="2"/>
        <v>8</v>
      </c>
      <c r="M5496" s="10">
        <f t="shared" si="3"/>
        <v>22</v>
      </c>
      <c r="N5496" s="10">
        <f t="shared" si="4"/>
        <v>2</v>
      </c>
      <c r="O5496" s="10" t="str">
        <f t="array" ref="O5496">IFERROR(XLOOKUP(G5496,'Tipo de Carga'!A:A,'Tipo de Carga'!C:C))</f>
        <v>Diesel</v>
      </c>
    </row>
    <row r="5497">
      <c r="A5497" s="16">
        <v>1941.0</v>
      </c>
      <c r="B5497" s="10" t="str">
        <f t="array" ref="B5497">IFERROR(XLOOKUP(A5497,'Asignacion Feb'!A:A,'Asignacion Feb'!C:C))</f>
        <v>Available EC-01</v>
      </c>
      <c r="C5497" s="10" t="str">
        <f t="array" ref="C5497">IFERROR(XLOOKUP(A5497,'Asignacion Feb'!A:A,'Asignacion Feb'!B:B))</f>
        <v>EC-01</v>
      </c>
      <c r="D5497" s="28">
        <v>45710.0</v>
      </c>
      <c r="E5497" s="16" t="s">
        <v>89</v>
      </c>
      <c r="F5497" s="10" t="str">
        <f t="array" ref="F5497">IFERROR(XLOOKUP(E5497,Operadores!A:A,Operadores!B:B))</f>
        <v>QUIULI</v>
      </c>
      <c r="G5497" s="16" t="s">
        <v>17</v>
      </c>
      <c r="H5497" s="13">
        <v>19.79799</v>
      </c>
      <c r="I5497" s="18">
        <v>422.37</v>
      </c>
      <c r="J5497" s="15">
        <f t="shared" si="5"/>
        <v>8362.077036</v>
      </c>
      <c r="K5497" s="10" t="str">
        <f t="array" ref="K5497">IFERROR(XLOOKUP(G5497,'Tipo de Carga'!A:A,'Tipo de Carga'!B:B))</f>
        <v>Autoabasto</v>
      </c>
      <c r="L5497" s="10">
        <f t="shared" si="2"/>
        <v>8</v>
      </c>
      <c r="M5497" s="10">
        <f t="shared" si="3"/>
        <v>22</v>
      </c>
      <c r="N5497" s="10">
        <f t="shared" si="4"/>
        <v>2</v>
      </c>
      <c r="O5497" s="10" t="str">
        <f t="array" ref="O5497">IFERROR(XLOOKUP(G5497,'Tipo de Carga'!A:A,'Tipo de Carga'!C:C))</f>
        <v>Diesel</v>
      </c>
    </row>
    <row r="5498">
      <c r="A5498" s="16">
        <v>2087.0</v>
      </c>
      <c r="B5498" s="10" t="str">
        <f t="array" ref="B5498">IFERROR(XLOOKUP(A5498,'Asignacion Feb'!A:A,'Asignacion Feb'!C:C))</f>
        <v>MeLi asignado SD</v>
      </c>
      <c r="C5498" s="10" t="str">
        <f t="array" ref="C5498">IFERROR(XLOOKUP(A5498,'Asignacion Feb'!A:A,'Asignacion Feb'!B:B))</f>
        <v>EC-05</v>
      </c>
      <c r="D5498" s="28">
        <v>45710.0</v>
      </c>
      <c r="E5498" s="16" t="s">
        <v>234</v>
      </c>
      <c r="F5498" s="10" t="str">
        <f t="array" ref="F5498">IFERROR(XLOOKUP(E5498,Operadores!A:A,Operadores!B:B))</f>
        <v>BARPED</v>
      </c>
      <c r="G5498" s="16" t="s">
        <v>17</v>
      </c>
      <c r="H5498" s="13">
        <v>19.79799</v>
      </c>
      <c r="I5498" s="18">
        <v>461.84</v>
      </c>
      <c r="J5498" s="15">
        <f t="shared" si="5"/>
        <v>9143.503702</v>
      </c>
      <c r="K5498" s="10" t="str">
        <f t="array" ref="K5498">IFERROR(XLOOKUP(G5498,'Tipo de Carga'!A:A,'Tipo de Carga'!B:B))</f>
        <v>Autoabasto</v>
      </c>
      <c r="L5498" s="10">
        <f t="shared" si="2"/>
        <v>8</v>
      </c>
      <c r="M5498" s="10">
        <f t="shared" si="3"/>
        <v>22</v>
      </c>
      <c r="N5498" s="10">
        <f t="shared" si="4"/>
        <v>2</v>
      </c>
      <c r="O5498" s="10" t="str">
        <f t="array" ref="O5498">IFERROR(XLOOKUP(G5498,'Tipo de Carga'!A:A,'Tipo de Carga'!C:C))</f>
        <v>Diesel</v>
      </c>
    </row>
    <row r="5499">
      <c r="A5499" s="16">
        <v>1899.0</v>
      </c>
      <c r="B5499" s="10" t="str">
        <f t="array" ref="B5499">IFERROR(XLOOKUP(A5499,'Asignacion Feb'!A:A,'Asignacion Feb'!C:C))</f>
        <v>Full Liver</v>
      </c>
      <c r="C5499" s="10" t="str">
        <f t="array" ref="C5499">IFERROR(XLOOKUP(A5499,'Asignacion Feb'!A:A,'Asignacion Feb'!B:B))</f>
        <v>EC-01</v>
      </c>
      <c r="D5499" s="28">
        <v>45710.0</v>
      </c>
      <c r="E5499" s="16" t="s">
        <v>324</v>
      </c>
      <c r="F5499" s="10" t="str">
        <f t="array" ref="F5499">IFERROR(XLOOKUP(E5499,Operadores!A:A,Operadores!B:B))</f>
        <v>VEROD</v>
      </c>
      <c r="G5499" s="16" t="s">
        <v>17</v>
      </c>
      <c r="H5499" s="13">
        <v>19.79799</v>
      </c>
      <c r="I5499" s="18">
        <v>487.7</v>
      </c>
      <c r="J5499" s="15">
        <f t="shared" si="5"/>
        <v>9655.479723</v>
      </c>
      <c r="K5499" s="10" t="str">
        <f t="array" ref="K5499">IFERROR(XLOOKUP(G5499,'Tipo de Carga'!A:A,'Tipo de Carga'!B:B))</f>
        <v>Autoabasto</v>
      </c>
      <c r="L5499" s="10">
        <f t="shared" si="2"/>
        <v>8</v>
      </c>
      <c r="M5499" s="10">
        <f t="shared" si="3"/>
        <v>22</v>
      </c>
      <c r="N5499" s="10">
        <f t="shared" si="4"/>
        <v>2</v>
      </c>
      <c r="O5499" s="10" t="str">
        <f t="array" ref="O5499">IFERROR(XLOOKUP(G5499,'Tipo de Carga'!A:A,'Tipo de Carga'!C:C))</f>
        <v>Diesel</v>
      </c>
    </row>
    <row r="5500">
      <c r="A5500" s="16">
        <v>2037.0</v>
      </c>
      <c r="B5500" s="10" t="str">
        <f t="array" ref="B5500">IFERROR(XLOOKUP(A5500,'Asignacion Feb'!A:A,'Asignacion Feb'!C:C))</f>
        <v>Liverpool Local</v>
      </c>
      <c r="C5500" s="10" t="str">
        <f t="array" ref="C5500">IFERROR(XLOOKUP(A5500,'Asignacion Feb'!A:A,'Asignacion Feb'!B:B))</f>
        <v>EC-01</v>
      </c>
      <c r="D5500" s="28">
        <v>45710.0</v>
      </c>
      <c r="E5500" s="16" t="s">
        <v>146</v>
      </c>
      <c r="F5500" s="10" t="str">
        <f t="array" ref="F5500">IFERROR(XLOOKUP(E5500,Operadores!A:A,Operadores!B:B))</f>
        <v>MIRJON</v>
      </c>
      <c r="G5500" s="16" t="s">
        <v>17</v>
      </c>
      <c r="H5500" s="13">
        <v>19.79799</v>
      </c>
      <c r="I5500" s="18">
        <v>391.95</v>
      </c>
      <c r="J5500" s="15">
        <f t="shared" si="5"/>
        <v>7759.822181</v>
      </c>
      <c r="K5500" s="10" t="str">
        <f t="array" ref="K5500">IFERROR(XLOOKUP(G5500,'Tipo de Carga'!A:A,'Tipo de Carga'!B:B))</f>
        <v>Autoabasto</v>
      </c>
      <c r="L5500" s="10">
        <f t="shared" si="2"/>
        <v>8</v>
      </c>
      <c r="M5500" s="10">
        <f t="shared" si="3"/>
        <v>22</v>
      </c>
      <c r="N5500" s="10">
        <f t="shared" si="4"/>
        <v>2</v>
      </c>
      <c r="O5500" s="10" t="str">
        <f t="array" ref="O5500">IFERROR(XLOOKUP(G5500,'Tipo de Carga'!A:A,'Tipo de Carga'!C:C))</f>
        <v>Diesel</v>
      </c>
    </row>
    <row r="5501">
      <c r="A5501" s="16">
        <v>2003.0</v>
      </c>
      <c r="B5501" s="10" t="str">
        <f t="array" ref="B5501">IFERROR(XLOOKUP(A5501,'Asignacion Feb'!A:A,'Asignacion Feb'!C:C))</f>
        <v>MeLi Dedicado TD</v>
      </c>
      <c r="C5501" s="10" t="str">
        <f t="array" ref="C5501">IFERROR(XLOOKUP(A5501,'Asignacion Feb'!A:A,'Asignacion Feb'!B:B))</f>
        <v>EC-05</v>
      </c>
      <c r="D5501" s="28">
        <v>45710.0</v>
      </c>
      <c r="E5501" s="16" t="s">
        <v>59</v>
      </c>
      <c r="F5501" s="10" t="str">
        <f t="array" ref="F5501">IFERROR(XLOOKUP(E5501,Operadores!A:A,Operadores!B:B))</f>
        <v>ESCJOR</v>
      </c>
      <c r="G5501" s="16" t="s">
        <v>17</v>
      </c>
      <c r="H5501" s="13">
        <v>19.79799</v>
      </c>
      <c r="I5501" s="18">
        <v>481.04</v>
      </c>
      <c r="J5501" s="15">
        <f t="shared" si="5"/>
        <v>9523.62511</v>
      </c>
      <c r="K5501" s="10" t="str">
        <f t="array" ref="K5501">IFERROR(XLOOKUP(G5501,'Tipo de Carga'!A:A,'Tipo de Carga'!B:B))</f>
        <v>Autoabasto</v>
      </c>
      <c r="L5501" s="10">
        <f t="shared" si="2"/>
        <v>8</v>
      </c>
      <c r="M5501" s="10">
        <f t="shared" si="3"/>
        <v>22</v>
      </c>
      <c r="N5501" s="10">
        <f t="shared" si="4"/>
        <v>2</v>
      </c>
      <c r="O5501" s="10" t="str">
        <f t="array" ref="O5501">IFERROR(XLOOKUP(G5501,'Tipo de Carga'!A:A,'Tipo de Carga'!C:C))</f>
        <v>Diesel</v>
      </c>
    </row>
    <row r="5502">
      <c r="A5502" s="16">
        <v>2035.0</v>
      </c>
      <c r="B5502" s="10" t="str">
        <f t="array" ref="B5502">IFERROR(XLOOKUP(A5502,'Asignacion Feb'!A:A,'Asignacion Feb'!C:C))</f>
        <v>Liverpool Local</v>
      </c>
      <c r="C5502" s="10" t="str">
        <f t="array" ref="C5502">IFERROR(XLOOKUP(A5502,'Asignacion Feb'!A:A,'Asignacion Feb'!B:B))</f>
        <v>EC-01</v>
      </c>
      <c r="D5502" s="28">
        <v>45710.0</v>
      </c>
      <c r="E5502" s="16" t="s">
        <v>141</v>
      </c>
      <c r="F5502" s="10" t="str">
        <f t="array" ref="F5502">IFERROR(XLOOKUP(E5502,Operadores!A:A,Operadores!B:B))</f>
        <v>VELJOR</v>
      </c>
      <c r="G5502" s="16" t="s">
        <v>17</v>
      </c>
      <c r="H5502" s="13">
        <v>19.79799</v>
      </c>
      <c r="I5502" s="18">
        <v>152.19</v>
      </c>
      <c r="J5502" s="15">
        <f t="shared" si="5"/>
        <v>3013.056098</v>
      </c>
      <c r="K5502" s="10" t="str">
        <f t="array" ref="K5502">IFERROR(XLOOKUP(G5502,'Tipo de Carga'!A:A,'Tipo de Carga'!B:B))</f>
        <v>Autoabasto</v>
      </c>
      <c r="L5502" s="10">
        <f t="shared" si="2"/>
        <v>8</v>
      </c>
      <c r="M5502" s="10">
        <f t="shared" si="3"/>
        <v>22</v>
      </c>
      <c r="N5502" s="10">
        <f t="shared" si="4"/>
        <v>2</v>
      </c>
      <c r="O5502" s="10" t="str">
        <f t="array" ref="O5502">IFERROR(XLOOKUP(G5502,'Tipo de Carga'!A:A,'Tipo de Carga'!C:C))</f>
        <v>Diesel</v>
      </c>
    </row>
    <row r="5503">
      <c r="A5503" s="16">
        <v>1768.0</v>
      </c>
      <c r="B5503" s="10" t="str">
        <f t="array" ref="B5503">IFERROR(XLOOKUP(A5503,'Asignacion Feb'!A:A,'Asignacion Feb'!C:C))</f>
        <v>Pipas</v>
      </c>
      <c r="C5503" s="10" t="str">
        <f t="array" ref="C5503">IFERROR(XLOOKUP(A5503,'Asignacion Feb'!A:A,'Asignacion Feb'!B:B))</f>
        <v>EC-02</v>
      </c>
      <c r="D5503" s="28">
        <v>45710.0</v>
      </c>
      <c r="E5503" s="16" t="s">
        <v>303</v>
      </c>
      <c r="F5503" s="10" t="str">
        <f t="array" ref="F5503">IFERROR(XLOOKUP(E5503,Operadores!A:A,Operadores!B:B))</f>
        <v>MARJO08</v>
      </c>
      <c r="G5503" s="16" t="s">
        <v>17</v>
      </c>
      <c r="H5503" s="13">
        <v>19.79799</v>
      </c>
      <c r="I5503" s="18">
        <v>97.56</v>
      </c>
      <c r="J5503" s="15">
        <f t="shared" si="5"/>
        <v>1931.491904</v>
      </c>
      <c r="K5503" s="10" t="str">
        <f t="array" ref="K5503">IFERROR(XLOOKUP(G5503,'Tipo de Carga'!A:A,'Tipo de Carga'!B:B))</f>
        <v>Autoabasto</v>
      </c>
      <c r="L5503" s="10">
        <f t="shared" si="2"/>
        <v>8</v>
      </c>
      <c r="M5503" s="10">
        <f t="shared" si="3"/>
        <v>22</v>
      </c>
      <c r="N5503" s="10">
        <f t="shared" si="4"/>
        <v>2</v>
      </c>
      <c r="O5503" s="10" t="str">
        <f t="array" ref="O5503">IFERROR(XLOOKUP(G5503,'Tipo de Carga'!A:A,'Tipo de Carga'!C:C))</f>
        <v>Diesel</v>
      </c>
    </row>
    <row r="5504">
      <c r="A5504" s="16">
        <v>1833.0</v>
      </c>
      <c r="B5504" s="10" t="str">
        <f t="array" ref="B5504">IFERROR(XLOOKUP(A5504,'Asignacion Feb'!A:A,'Asignacion Feb'!C:C))</f>
        <v>Liverpool Local</v>
      </c>
      <c r="C5504" s="10" t="str">
        <f t="array" ref="C5504">IFERROR(XLOOKUP(A5504,'Asignacion Feb'!A:A,'Asignacion Feb'!B:B))</f>
        <v>EC-01</v>
      </c>
      <c r="D5504" s="28">
        <v>45710.0</v>
      </c>
      <c r="E5504" s="16" t="s">
        <v>143</v>
      </c>
      <c r="F5504" s="10" t="str">
        <f t="array" ref="F5504">IFERROR(XLOOKUP(E5504,Operadores!A:A,Operadores!B:B))</f>
        <v>SANROD</v>
      </c>
      <c r="G5504" s="16" t="s">
        <v>17</v>
      </c>
      <c r="H5504" s="13">
        <v>19.79799</v>
      </c>
      <c r="I5504" s="18">
        <v>278.17</v>
      </c>
      <c r="J5504" s="15">
        <f t="shared" si="5"/>
        <v>5507.206878</v>
      </c>
      <c r="K5504" s="10" t="str">
        <f t="array" ref="K5504">IFERROR(XLOOKUP(G5504,'Tipo de Carga'!A:A,'Tipo de Carga'!B:B))</f>
        <v>Autoabasto</v>
      </c>
      <c r="L5504" s="10">
        <f t="shared" si="2"/>
        <v>8</v>
      </c>
      <c r="M5504" s="10">
        <f t="shared" si="3"/>
        <v>22</v>
      </c>
      <c r="N5504" s="10">
        <f t="shared" si="4"/>
        <v>2</v>
      </c>
      <c r="O5504" s="10" t="str">
        <f t="array" ref="O5504">IFERROR(XLOOKUP(G5504,'Tipo de Carga'!A:A,'Tipo de Carga'!C:C))</f>
        <v>Diesel</v>
      </c>
    </row>
    <row r="5505">
      <c r="A5505" s="16">
        <v>1704.0</v>
      </c>
      <c r="B5505" s="10" t="str">
        <f t="array" ref="B5505">IFERROR(XLOOKUP(A5505,'Asignacion Feb'!A:A,'Asignacion Feb'!C:C))</f>
        <v>Pilgrims Tepo</v>
      </c>
      <c r="C5505" s="10" t="str">
        <f t="array" ref="C5505">IFERROR(XLOOKUP(A5505,'Asignacion Feb'!A:A,'Asignacion Feb'!B:B))</f>
        <v>EC-02</v>
      </c>
      <c r="D5505" s="28">
        <v>45710.0</v>
      </c>
      <c r="E5505" s="16" t="s">
        <v>312</v>
      </c>
      <c r="F5505" s="10" t="str">
        <f t="array" ref="F5505">IFERROR(XLOOKUP(E5505,Operadores!A:A,Operadores!B:B))</f>
        <v>RENOSC</v>
      </c>
      <c r="G5505" s="16" t="s">
        <v>17</v>
      </c>
      <c r="H5505" s="13">
        <v>19.79799</v>
      </c>
      <c r="I5505" s="18">
        <v>55.0</v>
      </c>
      <c r="J5505" s="15">
        <f t="shared" si="5"/>
        <v>1088.88945</v>
      </c>
      <c r="K5505" s="10" t="str">
        <f t="array" ref="K5505">IFERROR(XLOOKUP(G5505,'Tipo de Carga'!A:A,'Tipo de Carga'!B:B))</f>
        <v>Autoabasto</v>
      </c>
      <c r="L5505" s="10">
        <f t="shared" si="2"/>
        <v>8</v>
      </c>
      <c r="M5505" s="10">
        <f t="shared" si="3"/>
        <v>22</v>
      </c>
      <c r="N5505" s="10">
        <f t="shared" si="4"/>
        <v>2</v>
      </c>
      <c r="O5505" s="10" t="str">
        <f t="array" ref="O5505">IFERROR(XLOOKUP(G5505,'Tipo de Carga'!A:A,'Tipo de Carga'!C:C))</f>
        <v>Diesel</v>
      </c>
    </row>
    <row r="5506">
      <c r="A5506" s="16">
        <v>1783.0</v>
      </c>
      <c r="B5506" s="10" t="str">
        <f t="array" ref="B5506">IFERROR(XLOOKUP(A5506,'Asignacion Feb'!A:A,'Asignacion Feb'!C:C))</f>
        <v>Liverpool Local</v>
      </c>
      <c r="C5506" s="10" t="str">
        <f t="array" ref="C5506">IFERROR(XLOOKUP(A5506,'Asignacion Feb'!A:A,'Asignacion Feb'!B:B))</f>
        <v>EC-01</v>
      </c>
      <c r="D5506" s="28">
        <v>45710.0</v>
      </c>
      <c r="E5506" s="16" t="s">
        <v>346</v>
      </c>
      <c r="F5506" s="10" t="str">
        <f t="array" ref="F5506">IFERROR(XLOOKUP(E5506,Operadores!A:A,Operadores!B:B))</f>
        <v>RIORO</v>
      </c>
      <c r="G5506" s="16" t="s">
        <v>17</v>
      </c>
      <c r="H5506" s="13">
        <v>19.79799</v>
      </c>
      <c r="I5506" s="18">
        <v>813.42</v>
      </c>
      <c r="J5506" s="15">
        <f t="shared" si="5"/>
        <v>16104.08103</v>
      </c>
      <c r="K5506" s="10" t="str">
        <f t="array" ref="K5506">IFERROR(XLOOKUP(G5506,'Tipo de Carga'!A:A,'Tipo de Carga'!B:B))</f>
        <v>Autoabasto</v>
      </c>
      <c r="L5506" s="10">
        <f t="shared" si="2"/>
        <v>8</v>
      </c>
      <c r="M5506" s="10">
        <f t="shared" si="3"/>
        <v>22</v>
      </c>
      <c r="N5506" s="10">
        <f t="shared" si="4"/>
        <v>2</v>
      </c>
      <c r="O5506" s="10" t="str">
        <f t="array" ref="O5506">IFERROR(XLOOKUP(G5506,'Tipo de Carga'!A:A,'Tipo de Carga'!C:C))</f>
        <v>Diesel</v>
      </c>
    </row>
    <row r="5507">
      <c r="A5507" s="16">
        <v>1996.0</v>
      </c>
      <c r="B5507" s="10" t="str">
        <f t="array" ref="B5507">IFERROR(XLOOKUP(A5507,'Asignacion Feb'!A:A,'Asignacion Feb'!C:C))</f>
        <v>MeLi asignado SD</v>
      </c>
      <c r="C5507" s="10" t="str">
        <f t="array" ref="C5507">IFERROR(XLOOKUP(A5507,'Asignacion Feb'!A:A,'Asignacion Feb'!B:B))</f>
        <v>EC-05</v>
      </c>
      <c r="D5507" s="28">
        <v>45710.0</v>
      </c>
      <c r="E5507" s="16" t="s">
        <v>339</v>
      </c>
      <c r="F5507" s="10" t="str">
        <f t="array" ref="F5507">IFERROR(XLOOKUP(E5507,Operadores!A:A,Operadores!B:B))</f>
        <v>AGUARM</v>
      </c>
      <c r="G5507" s="16" t="s">
        <v>17</v>
      </c>
      <c r="H5507" s="13">
        <v>19.79799</v>
      </c>
      <c r="I5507" s="18">
        <v>288.89</v>
      </c>
      <c r="J5507" s="15">
        <f t="shared" si="5"/>
        <v>5719.441331</v>
      </c>
      <c r="K5507" s="10" t="str">
        <f t="array" ref="K5507">IFERROR(XLOOKUP(G5507,'Tipo de Carga'!A:A,'Tipo de Carga'!B:B))</f>
        <v>Autoabasto</v>
      </c>
      <c r="L5507" s="10">
        <f t="shared" si="2"/>
        <v>8</v>
      </c>
      <c r="M5507" s="10">
        <f t="shared" si="3"/>
        <v>22</v>
      </c>
      <c r="N5507" s="10">
        <f t="shared" si="4"/>
        <v>2</v>
      </c>
      <c r="O5507" s="10" t="str">
        <f t="array" ref="O5507">IFERROR(XLOOKUP(G5507,'Tipo de Carga'!A:A,'Tipo de Carga'!C:C))</f>
        <v>Diesel</v>
      </c>
    </row>
    <row r="5508">
      <c r="A5508" s="16">
        <v>2025.0</v>
      </c>
      <c r="B5508" s="10" t="str">
        <f t="array" ref="B5508">IFERROR(XLOOKUP(A5508,'Asignacion Feb'!A:A,'Asignacion Feb'!C:C))</f>
        <v>MeLi Dedicado TD</v>
      </c>
      <c r="C5508" s="10" t="str">
        <f t="array" ref="C5508">IFERROR(XLOOKUP(A5508,'Asignacion Feb'!A:A,'Asignacion Feb'!B:B))</f>
        <v>EC-05</v>
      </c>
      <c r="D5508" s="28">
        <v>45710.0</v>
      </c>
      <c r="E5508" s="16" t="s">
        <v>65</v>
      </c>
      <c r="F5508" s="10" t="str">
        <f t="array" ref="F5508">IFERROR(XLOOKUP(E5508,Operadores!A:A,Operadores!B:B))</f>
        <v>HERROD</v>
      </c>
      <c r="G5508" s="16" t="s">
        <v>17</v>
      </c>
      <c r="H5508" s="13">
        <v>19.79799</v>
      </c>
      <c r="I5508" s="18">
        <v>77.61</v>
      </c>
      <c r="J5508" s="15">
        <f t="shared" si="5"/>
        <v>1536.522004</v>
      </c>
      <c r="K5508" s="10" t="str">
        <f t="array" ref="K5508">IFERROR(XLOOKUP(G5508,'Tipo de Carga'!A:A,'Tipo de Carga'!B:B))</f>
        <v>Autoabasto</v>
      </c>
      <c r="L5508" s="10">
        <f t="shared" si="2"/>
        <v>8</v>
      </c>
      <c r="M5508" s="10">
        <f t="shared" si="3"/>
        <v>22</v>
      </c>
      <c r="N5508" s="10">
        <f t="shared" si="4"/>
        <v>2</v>
      </c>
      <c r="O5508" s="10" t="str">
        <f t="array" ref="O5508">IFERROR(XLOOKUP(G5508,'Tipo de Carga'!A:A,'Tipo de Carga'!C:C))</f>
        <v>Diesel</v>
      </c>
    </row>
    <row r="5509">
      <c r="A5509" s="16">
        <v>1874.0</v>
      </c>
      <c r="B5509" s="10" t="str">
        <f t="array" ref="B5509">IFERROR(XLOOKUP(A5509,'Asignacion Feb'!A:A,'Asignacion Feb'!C:C))</f>
        <v>Circuitos</v>
      </c>
      <c r="C5509" s="10" t="str">
        <f t="array" ref="C5509">IFERROR(XLOOKUP(A5509,'Asignacion Feb'!A:A,'Asignacion Feb'!B:B))</f>
        <v>EC-03</v>
      </c>
      <c r="D5509" s="28">
        <v>45710.0</v>
      </c>
      <c r="E5509" s="16" t="s">
        <v>27</v>
      </c>
      <c r="F5509" s="10" t="str">
        <f t="array" ref="F5509">IFERROR(XLOOKUP(E5509,Operadores!A:A,Operadores!B:B))</f>
        <v>CONMAU</v>
      </c>
      <c r="G5509" s="16" t="s">
        <v>17</v>
      </c>
      <c r="H5509" s="13">
        <v>19.79799</v>
      </c>
      <c r="I5509" s="18">
        <v>632.3</v>
      </c>
      <c r="J5509" s="15">
        <f t="shared" si="5"/>
        <v>12518.26908</v>
      </c>
      <c r="K5509" s="10" t="str">
        <f t="array" ref="K5509">IFERROR(XLOOKUP(G5509,'Tipo de Carga'!A:A,'Tipo de Carga'!B:B))</f>
        <v>Autoabasto</v>
      </c>
      <c r="L5509" s="10">
        <f t="shared" si="2"/>
        <v>8</v>
      </c>
      <c r="M5509" s="10">
        <f t="shared" si="3"/>
        <v>22</v>
      </c>
      <c r="N5509" s="10">
        <f t="shared" si="4"/>
        <v>2</v>
      </c>
      <c r="O5509" s="10" t="str">
        <f t="array" ref="O5509">IFERROR(XLOOKUP(G5509,'Tipo de Carga'!A:A,'Tipo de Carga'!C:C))</f>
        <v>Diesel</v>
      </c>
    </row>
    <row r="5510">
      <c r="A5510" s="16">
        <v>1960.0</v>
      </c>
      <c r="B5510" s="10" t="str">
        <f t="array" ref="B5510">IFERROR(XLOOKUP(A5510,'Asignacion Feb'!A:A,'Asignacion Feb'!C:C))</f>
        <v>MeLi asignado SD</v>
      </c>
      <c r="C5510" s="10" t="str">
        <f t="array" ref="C5510">IFERROR(XLOOKUP(A5510,'Asignacion Feb'!A:A,'Asignacion Feb'!B:B))</f>
        <v>EC-05</v>
      </c>
      <c r="D5510" s="28">
        <v>45710.0</v>
      </c>
      <c r="E5510" s="16" t="s">
        <v>147</v>
      </c>
      <c r="F5510" s="10" t="str">
        <f t="array" ref="F5510">IFERROR(XLOOKUP(E5510,Operadores!A:A,Operadores!B:B))</f>
        <v>MARANG</v>
      </c>
      <c r="G5510" s="16" t="s">
        <v>17</v>
      </c>
      <c r="H5510" s="13">
        <v>19.79799</v>
      </c>
      <c r="I5510" s="18">
        <v>690.0</v>
      </c>
      <c r="J5510" s="15">
        <f t="shared" si="5"/>
        <v>13660.6131</v>
      </c>
      <c r="K5510" s="10" t="str">
        <f t="array" ref="K5510">IFERROR(XLOOKUP(G5510,'Tipo de Carga'!A:A,'Tipo de Carga'!B:B))</f>
        <v>Autoabasto</v>
      </c>
      <c r="L5510" s="10">
        <f t="shared" si="2"/>
        <v>8</v>
      </c>
      <c r="M5510" s="10">
        <f t="shared" si="3"/>
        <v>22</v>
      </c>
      <c r="N5510" s="10">
        <f t="shared" si="4"/>
        <v>2</v>
      </c>
      <c r="O5510" s="10" t="str">
        <f t="array" ref="O5510">IFERROR(XLOOKUP(G5510,'Tipo de Carga'!A:A,'Tipo de Carga'!C:C))</f>
        <v>Diesel</v>
      </c>
    </row>
    <row r="5511">
      <c r="A5511" s="16">
        <v>1866.0</v>
      </c>
      <c r="B5511" s="10" t="str">
        <f t="array" ref="B5511">IFERROR(XLOOKUP(A5511,'Asignacion Feb'!A:A,'Asignacion Feb'!C:C))</f>
        <v>Pilgrims Tepo</v>
      </c>
      <c r="C5511" s="10" t="str">
        <f t="array" ref="C5511">IFERROR(XLOOKUP(A5511,'Asignacion Feb'!A:A,'Asignacion Feb'!B:B))</f>
        <v>EC-02</v>
      </c>
      <c r="D5511" s="28">
        <v>45710.0</v>
      </c>
      <c r="E5511" s="16" t="s">
        <v>55</v>
      </c>
      <c r="F5511" s="10" t="str">
        <f t="array" ref="F5511">IFERROR(XLOOKUP(E5511,Operadores!A:A,Operadores!B:B))</f>
        <v>DELJOS</v>
      </c>
      <c r="G5511" s="16" t="s">
        <v>17</v>
      </c>
      <c r="H5511" s="13">
        <v>19.79799</v>
      </c>
      <c r="I5511" s="18">
        <v>106.83</v>
      </c>
      <c r="J5511" s="15">
        <f t="shared" si="5"/>
        <v>2115.019272</v>
      </c>
      <c r="K5511" s="10" t="str">
        <f t="array" ref="K5511">IFERROR(XLOOKUP(G5511,'Tipo de Carga'!A:A,'Tipo de Carga'!B:B))</f>
        <v>Autoabasto</v>
      </c>
      <c r="L5511" s="10">
        <f t="shared" si="2"/>
        <v>8</v>
      </c>
      <c r="M5511" s="10">
        <f t="shared" si="3"/>
        <v>22</v>
      </c>
      <c r="N5511" s="10">
        <f t="shared" si="4"/>
        <v>2</v>
      </c>
      <c r="O5511" s="10" t="str">
        <f t="array" ref="O5511">IFERROR(XLOOKUP(G5511,'Tipo de Carga'!A:A,'Tipo de Carga'!C:C))</f>
        <v>Diesel</v>
      </c>
    </row>
    <row r="5512">
      <c r="A5512" s="16">
        <v>1955.0</v>
      </c>
      <c r="B5512" s="10" t="str">
        <f t="array" ref="B5512">IFERROR(XLOOKUP(A5512,'Asignacion Feb'!A:A,'Asignacion Feb'!C:C))</f>
        <v>Circuitos</v>
      </c>
      <c r="C5512" s="10" t="str">
        <f t="array" ref="C5512">IFERROR(XLOOKUP(A5512,'Asignacion Feb'!A:A,'Asignacion Feb'!B:B))</f>
        <v>EC-03</v>
      </c>
      <c r="D5512" s="28">
        <v>45710.0</v>
      </c>
      <c r="E5512" s="16" t="s">
        <v>329</v>
      </c>
      <c r="F5512" s="10" t="str">
        <f t="array" ref="F5512">IFERROR(XLOOKUP(E5512,Operadores!A:A,Operadores!B:B))</f>
        <v>MOZPEDX</v>
      </c>
      <c r="G5512" s="16" t="s">
        <v>17</v>
      </c>
      <c r="H5512" s="13">
        <v>19.79799</v>
      </c>
      <c r="I5512" s="18">
        <v>253.2</v>
      </c>
      <c r="J5512" s="15">
        <f t="shared" si="5"/>
        <v>5012.851068</v>
      </c>
      <c r="K5512" s="10" t="str">
        <f t="array" ref="K5512">IFERROR(XLOOKUP(G5512,'Tipo de Carga'!A:A,'Tipo de Carga'!B:B))</f>
        <v>Autoabasto</v>
      </c>
      <c r="L5512" s="10">
        <f t="shared" si="2"/>
        <v>8</v>
      </c>
      <c r="M5512" s="10">
        <f t="shared" si="3"/>
        <v>22</v>
      </c>
      <c r="N5512" s="10">
        <f t="shared" si="4"/>
        <v>2</v>
      </c>
      <c r="O5512" s="10" t="str">
        <f t="array" ref="O5512">IFERROR(XLOOKUP(G5512,'Tipo de Carga'!A:A,'Tipo de Carga'!C:C))</f>
        <v>Diesel</v>
      </c>
    </row>
    <row r="5513">
      <c r="A5513" s="16">
        <v>1992.0</v>
      </c>
      <c r="B5513" s="10" t="str">
        <f t="array" ref="B5513">IFERROR(XLOOKUP(A5513,'Asignacion Feb'!A:A,'Asignacion Feb'!C:C))</f>
        <v>MeLi Dedicado TD</v>
      </c>
      <c r="C5513" s="10" t="str">
        <f t="array" ref="C5513">IFERROR(XLOOKUP(A5513,'Asignacion Feb'!A:A,'Asignacion Feb'!B:B))</f>
        <v>EC-05</v>
      </c>
      <c r="D5513" s="28">
        <v>45710.0</v>
      </c>
      <c r="E5513" s="16" t="s">
        <v>44</v>
      </c>
      <c r="F5513" s="10" t="str">
        <f t="array" ref="F5513">IFERROR(XLOOKUP(E5513,Operadores!A:A,Operadores!B:B))</f>
        <v>BONAR</v>
      </c>
      <c r="G5513" s="16" t="s">
        <v>17</v>
      </c>
      <c r="H5513" s="13">
        <v>19.79799</v>
      </c>
      <c r="I5513" s="18">
        <v>275.01</v>
      </c>
      <c r="J5513" s="15">
        <f t="shared" si="5"/>
        <v>5444.64523</v>
      </c>
      <c r="K5513" s="10" t="str">
        <f t="array" ref="K5513">IFERROR(XLOOKUP(G5513,'Tipo de Carga'!A:A,'Tipo de Carga'!B:B))</f>
        <v>Autoabasto</v>
      </c>
      <c r="L5513" s="10">
        <f t="shared" si="2"/>
        <v>8</v>
      </c>
      <c r="M5513" s="10">
        <f t="shared" si="3"/>
        <v>22</v>
      </c>
      <c r="N5513" s="10">
        <f t="shared" si="4"/>
        <v>2</v>
      </c>
      <c r="O5513" s="10" t="str">
        <f t="array" ref="O5513">IFERROR(XLOOKUP(G5513,'Tipo de Carga'!A:A,'Tipo de Carga'!C:C))</f>
        <v>Diesel</v>
      </c>
    </row>
    <row r="5514">
      <c r="A5514" s="16">
        <v>2036.0</v>
      </c>
      <c r="B5514" s="10" t="str">
        <f t="array" ref="B5514">IFERROR(XLOOKUP(A5514,'Asignacion Feb'!A:A,'Asignacion Feb'!C:C))</f>
        <v>Liverpool Local</v>
      </c>
      <c r="C5514" s="10" t="str">
        <f t="array" ref="C5514">IFERROR(XLOOKUP(A5514,'Asignacion Feb'!A:A,'Asignacion Feb'!B:B))</f>
        <v>EC-01</v>
      </c>
      <c r="D5514" s="28">
        <v>45710.0</v>
      </c>
      <c r="E5514" s="16" t="s">
        <v>446</v>
      </c>
      <c r="F5514" s="10" t="str">
        <f t="array" ref="F5514">IFERROR(XLOOKUP(E5514,Operadores!A:A,Operadores!B:B))</f>
        <v>FELJOS</v>
      </c>
      <c r="G5514" s="16" t="s">
        <v>17</v>
      </c>
      <c r="H5514" s="13">
        <v>19.79799</v>
      </c>
      <c r="I5514" s="18">
        <v>181.55</v>
      </c>
      <c r="J5514" s="15">
        <f t="shared" si="5"/>
        <v>3594.325085</v>
      </c>
      <c r="K5514" s="10" t="str">
        <f t="array" ref="K5514">IFERROR(XLOOKUP(G5514,'Tipo de Carga'!A:A,'Tipo de Carga'!B:B))</f>
        <v>Autoabasto</v>
      </c>
      <c r="L5514" s="10">
        <f t="shared" si="2"/>
        <v>8</v>
      </c>
      <c r="M5514" s="10">
        <f t="shared" si="3"/>
        <v>22</v>
      </c>
      <c r="N5514" s="10">
        <f t="shared" si="4"/>
        <v>2</v>
      </c>
      <c r="O5514" s="10" t="str">
        <f t="array" ref="O5514">IFERROR(XLOOKUP(G5514,'Tipo de Carga'!A:A,'Tipo de Carga'!C:C))</f>
        <v>Diesel</v>
      </c>
    </row>
    <row r="5515">
      <c r="A5515" s="16">
        <v>1968.0</v>
      </c>
      <c r="B5515" s="10" t="str">
        <f t="array" ref="B5515">IFERROR(XLOOKUP(A5515,'Asignacion Feb'!A:A,'Asignacion Feb'!C:C))</f>
        <v>Sayer Sencillo</v>
      </c>
      <c r="C5515" s="10" t="str">
        <f t="array" ref="C5515">IFERROR(XLOOKUP(A5515,'Asignacion Feb'!A:A,'Asignacion Feb'!B:B))</f>
        <v>EC-04</v>
      </c>
      <c r="D5515" s="28">
        <v>45710.0</v>
      </c>
      <c r="E5515" s="16" t="s">
        <v>330</v>
      </c>
      <c r="F5515" s="10" t="str">
        <f t="array" ref="F5515">IFERROR(XLOOKUP(E5515,Operadores!A:A,Operadores!B:B))</f>
        <v>MENIG</v>
      </c>
      <c r="G5515" s="16" t="s">
        <v>77</v>
      </c>
      <c r="H5515" s="13">
        <v>19.63419</v>
      </c>
      <c r="I5515" s="18">
        <v>710.0</v>
      </c>
      <c r="J5515" s="15">
        <f t="shared" si="5"/>
        <v>13940.2749</v>
      </c>
      <c r="K5515" s="10" t="str">
        <f t="array" ref="K5515">IFERROR(XLOOKUP(G5515,'Tipo de Carga'!A:A,'Tipo de Carga'!B:B))</f>
        <v>Autoabasto</v>
      </c>
      <c r="L5515" s="10">
        <f t="shared" si="2"/>
        <v>8</v>
      </c>
      <c r="M5515" s="10">
        <f t="shared" si="3"/>
        <v>22</v>
      </c>
      <c r="N5515" s="10">
        <f t="shared" si="4"/>
        <v>2</v>
      </c>
      <c r="O5515" s="10" t="str">
        <f t="array" ref="O5515">IFERROR(XLOOKUP(G5515,'Tipo de Carga'!A:A,'Tipo de Carga'!C:C))</f>
        <v>Diesel</v>
      </c>
    </row>
    <row r="5516">
      <c r="A5516" s="16" t="s">
        <v>466</v>
      </c>
      <c r="B5516" s="10" t="str">
        <f t="array" ref="B5516">IFERROR(XLOOKUP(A5516,'Asignacion Feb'!A:A,'Asignacion Feb'!C:C))</f>
        <v/>
      </c>
      <c r="C5516" s="10" t="str">
        <f t="array" ref="C5516">IFERROR(XLOOKUP(A5516,'Asignacion Feb'!A:A,'Asignacion Feb'!B:B))</f>
        <v/>
      </c>
      <c r="D5516" s="28">
        <v>45710.0</v>
      </c>
      <c r="E5516" s="16" t="s">
        <v>32</v>
      </c>
      <c r="F5516" s="10" t="str">
        <f t="array" ref="F5516">IFERROR(XLOOKUP(E5516,Operadores!A:A,Operadores!B:B))</f>
        <v>MTTO</v>
      </c>
      <c r="G5516" s="16" t="s">
        <v>77</v>
      </c>
      <c r="H5516" s="13">
        <v>19.63419</v>
      </c>
      <c r="I5516" s="18">
        <v>11.0</v>
      </c>
      <c r="J5516" s="15">
        <f t="shared" si="5"/>
        <v>215.97609</v>
      </c>
      <c r="K5516" s="10" t="str">
        <f t="array" ref="K5516">IFERROR(XLOOKUP(G5516,'Tipo de Carga'!A:A,'Tipo de Carga'!B:B))</f>
        <v>Autoabasto</v>
      </c>
      <c r="L5516" s="10">
        <f t="shared" si="2"/>
        <v>8</v>
      </c>
      <c r="M5516" s="10">
        <f t="shared" si="3"/>
        <v>22</v>
      </c>
      <c r="N5516" s="10">
        <f t="shared" si="4"/>
        <v>2</v>
      </c>
      <c r="O5516" s="10" t="str">
        <f t="array" ref="O5516">IFERROR(XLOOKUP(G5516,'Tipo de Carga'!A:A,'Tipo de Carga'!C:C))</f>
        <v>Diesel</v>
      </c>
    </row>
    <row r="5517">
      <c r="A5517" s="16">
        <v>1937.0</v>
      </c>
      <c r="B5517" s="10" t="str">
        <f t="array" ref="B5517">IFERROR(XLOOKUP(A5517,'Asignacion Feb'!A:A,'Asignacion Feb'!C:C))</f>
        <v>Circuitos</v>
      </c>
      <c r="C5517" s="10" t="str">
        <f t="array" ref="C5517">IFERROR(XLOOKUP(A5517,'Asignacion Feb'!A:A,'Asignacion Feb'!B:B))</f>
        <v>EC-03</v>
      </c>
      <c r="D5517" s="28">
        <v>45710.0</v>
      </c>
      <c r="E5517" s="16" t="s">
        <v>397</v>
      </c>
      <c r="F5517" s="10" t="str">
        <f t="array" ref="F5517">IFERROR(XLOOKUP(E5517,Operadores!A:A,Operadores!B:B))</f>
        <v>CASSA</v>
      </c>
      <c r="G5517" s="16" t="s">
        <v>77</v>
      </c>
      <c r="H5517" s="13">
        <v>19.63419</v>
      </c>
      <c r="I5517" s="18">
        <v>458.0</v>
      </c>
      <c r="J5517" s="15">
        <f t="shared" si="5"/>
        <v>8992.45902</v>
      </c>
      <c r="K5517" s="10" t="str">
        <f t="array" ref="K5517">IFERROR(XLOOKUP(G5517,'Tipo de Carga'!A:A,'Tipo de Carga'!B:B))</f>
        <v>Autoabasto</v>
      </c>
      <c r="L5517" s="10">
        <f t="shared" si="2"/>
        <v>8</v>
      </c>
      <c r="M5517" s="10">
        <f t="shared" si="3"/>
        <v>22</v>
      </c>
      <c r="N5517" s="10">
        <f t="shared" si="4"/>
        <v>2</v>
      </c>
      <c r="O5517" s="10" t="str">
        <f t="array" ref="O5517">IFERROR(XLOOKUP(G5517,'Tipo de Carga'!A:A,'Tipo de Carga'!C:C))</f>
        <v>Diesel</v>
      </c>
    </row>
    <row r="5518">
      <c r="A5518" s="16">
        <v>1890.0</v>
      </c>
      <c r="B5518" s="10" t="str">
        <f t="array" ref="B5518">IFERROR(XLOOKUP(A5518,'Asignacion Feb'!A:A,'Asignacion Feb'!C:C))</f>
        <v>Circuitos</v>
      </c>
      <c r="C5518" s="10" t="str">
        <f t="array" ref="C5518">IFERROR(XLOOKUP(A5518,'Asignacion Feb'!A:A,'Asignacion Feb'!B:B))</f>
        <v>EC-03</v>
      </c>
      <c r="D5518" s="28">
        <v>45710.0</v>
      </c>
      <c r="E5518" s="16" t="s">
        <v>405</v>
      </c>
      <c r="F5518" s="10" t="str">
        <f t="array" ref="F5518">IFERROR(XLOOKUP(E5518,Operadores!A:A,Operadores!B:B))</f>
        <v>OSOCA01</v>
      </c>
      <c r="G5518" s="16" t="s">
        <v>77</v>
      </c>
      <c r="H5518" s="13">
        <v>19.63419</v>
      </c>
      <c r="I5518" s="18">
        <v>419.0</v>
      </c>
      <c r="J5518" s="15">
        <f t="shared" si="5"/>
        <v>8226.72561</v>
      </c>
      <c r="K5518" s="10" t="str">
        <f t="array" ref="K5518">IFERROR(XLOOKUP(G5518,'Tipo de Carga'!A:A,'Tipo de Carga'!B:B))</f>
        <v>Autoabasto</v>
      </c>
      <c r="L5518" s="10">
        <f t="shared" si="2"/>
        <v>8</v>
      </c>
      <c r="M5518" s="10">
        <f t="shared" si="3"/>
        <v>22</v>
      </c>
      <c r="N5518" s="10">
        <f t="shared" si="4"/>
        <v>2</v>
      </c>
      <c r="O5518" s="10" t="str">
        <f t="array" ref="O5518">IFERROR(XLOOKUP(G5518,'Tipo de Carga'!A:A,'Tipo de Carga'!C:C))</f>
        <v>Diesel</v>
      </c>
    </row>
    <row r="5519">
      <c r="A5519" s="16">
        <v>1810.0</v>
      </c>
      <c r="B5519" s="10" t="str">
        <f t="array" ref="B5519">IFERROR(XLOOKUP(A5519,'Asignacion Feb'!A:A,'Asignacion Feb'!C:C))</f>
        <v>Circuitos</v>
      </c>
      <c r="C5519" s="10" t="str">
        <f t="array" ref="C5519">IFERROR(XLOOKUP(A5519,'Asignacion Feb'!A:A,'Asignacion Feb'!B:B))</f>
        <v>EC-03</v>
      </c>
      <c r="D5519" s="28">
        <v>45710.0</v>
      </c>
      <c r="E5519" s="16" t="s">
        <v>207</v>
      </c>
      <c r="F5519" s="10" t="str">
        <f t="array" ref="F5519">IFERROR(XLOOKUP(E5519,Operadores!A:A,Operadores!B:B))</f>
        <v>LOPJOS03</v>
      </c>
      <c r="G5519" s="16" t="s">
        <v>77</v>
      </c>
      <c r="H5519" s="13">
        <v>19.63419</v>
      </c>
      <c r="I5519" s="18">
        <v>559.0</v>
      </c>
      <c r="J5519" s="15">
        <f t="shared" si="5"/>
        <v>10975.51221</v>
      </c>
      <c r="K5519" s="10" t="str">
        <f t="array" ref="K5519">IFERROR(XLOOKUP(G5519,'Tipo de Carga'!A:A,'Tipo de Carga'!B:B))</f>
        <v>Autoabasto</v>
      </c>
      <c r="L5519" s="10">
        <f t="shared" si="2"/>
        <v>8</v>
      </c>
      <c r="M5519" s="10">
        <f t="shared" si="3"/>
        <v>22</v>
      </c>
      <c r="N5519" s="10">
        <f t="shared" si="4"/>
        <v>2</v>
      </c>
      <c r="O5519" s="10" t="str">
        <f t="array" ref="O5519">IFERROR(XLOOKUP(G5519,'Tipo de Carga'!A:A,'Tipo de Carga'!C:C))</f>
        <v>Diesel</v>
      </c>
    </row>
    <row r="5520">
      <c r="A5520" s="16">
        <v>1768.0</v>
      </c>
      <c r="B5520" s="10" t="str">
        <f t="array" ref="B5520">IFERROR(XLOOKUP(A5520,'Asignacion Feb'!A:A,'Asignacion Feb'!C:C))</f>
        <v>Pipas</v>
      </c>
      <c r="C5520" s="10" t="str">
        <f t="array" ref="C5520">IFERROR(XLOOKUP(A5520,'Asignacion Feb'!A:A,'Asignacion Feb'!B:B))</f>
        <v>EC-02</v>
      </c>
      <c r="D5520" s="28">
        <v>45710.0</v>
      </c>
      <c r="E5520" s="16" t="s">
        <v>303</v>
      </c>
      <c r="F5520" s="10" t="str">
        <f t="array" ref="F5520">IFERROR(XLOOKUP(E5520,Operadores!A:A,Operadores!B:B))</f>
        <v>MARJO08</v>
      </c>
      <c r="G5520" s="16" t="s">
        <v>77</v>
      </c>
      <c r="H5520" s="13">
        <v>19.63419</v>
      </c>
      <c r="I5520" s="18">
        <v>325.0</v>
      </c>
      <c r="J5520" s="15">
        <f t="shared" si="5"/>
        <v>6381.11175</v>
      </c>
      <c r="K5520" s="10" t="str">
        <f t="array" ref="K5520">IFERROR(XLOOKUP(G5520,'Tipo de Carga'!A:A,'Tipo de Carga'!B:B))</f>
        <v>Autoabasto</v>
      </c>
      <c r="L5520" s="10">
        <f t="shared" si="2"/>
        <v>8</v>
      </c>
      <c r="M5520" s="10">
        <f t="shared" si="3"/>
        <v>22</v>
      </c>
      <c r="N5520" s="10">
        <f t="shared" si="4"/>
        <v>2</v>
      </c>
      <c r="O5520" s="10" t="str">
        <f t="array" ref="O5520">IFERROR(XLOOKUP(G5520,'Tipo de Carga'!A:A,'Tipo de Carga'!C:C))</f>
        <v>Diesel</v>
      </c>
    </row>
    <row r="5521">
      <c r="A5521" s="16">
        <v>1948.0</v>
      </c>
      <c r="B5521" s="10" t="str">
        <f t="array" ref="B5521">IFERROR(XLOOKUP(A5521,'Asignacion Feb'!A:A,'Asignacion Feb'!C:C))</f>
        <v>Circuitos</v>
      </c>
      <c r="C5521" s="10" t="str">
        <f t="array" ref="C5521">IFERROR(XLOOKUP(A5521,'Asignacion Feb'!A:A,'Asignacion Feb'!B:B))</f>
        <v>EC-03</v>
      </c>
      <c r="D5521" s="28">
        <v>45710.0</v>
      </c>
      <c r="E5521" s="16" t="s">
        <v>81</v>
      </c>
      <c r="F5521" s="10" t="str">
        <f t="array" ref="F5521">IFERROR(XLOOKUP(E5521,Operadores!A:A,Operadores!B:B))</f>
        <v>MOREFR</v>
      </c>
      <c r="G5521" s="16" t="s">
        <v>77</v>
      </c>
      <c r="H5521" s="13">
        <v>19.63419</v>
      </c>
      <c r="I5521" s="18">
        <v>207.0</v>
      </c>
      <c r="J5521" s="15">
        <f t="shared" si="5"/>
        <v>4064.27733</v>
      </c>
      <c r="K5521" s="10" t="str">
        <f t="array" ref="K5521">IFERROR(XLOOKUP(G5521,'Tipo de Carga'!A:A,'Tipo de Carga'!B:B))</f>
        <v>Autoabasto</v>
      </c>
      <c r="L5521" s="10">
        <f t="shared" si="2"/>
        <v>8</v>
      </c>
      <c r="M5521" s="10">
        <f t="shared" si="3"/>
        <v>22</v>
      </c>
      <c r="N5521" s="10">
        <f t="shared" si="4"/>
        <v>2</v>
      </c>
      <c r="O5521" s="10" t="str">
        <f t="array" ref="O5521">IFERROR(XLOOKUP(G5521,'Tipo de Carga'!A:A,'Tipo de Carga'!C:C))</f>
        <v>Diesel</v>
      </c>
    </row>
    <row r="5522">
      <c r="A5522" s="16">
        <v>1886.0</v>
      </c>
      <c r="B5522" s="10" t="str">
        <f t="array" ref="B5522">IFERROR(XLOOKUP(A5522,'Asignacion Feb'!A:A,'Asignacion Feb'!C:C))</f>
        <v>Circuitos</v>
      </c>
      <c r="C5522" s="10" t="str">
        <f t="array" ref="C5522">IFERROR(XLOOKUP(A5522,'Asignacion Feb'!A:A,'Asignacion Feb'!B:B))</f>
        <v>EC-03</v>
      </c>
      <c r="D5522" s="28">
        <v>45710.0</v>
      </c>
      <c r="E5522" s="16" t="s">
        <v>212</v>
      </c>
      <c r="F5522" s="10" t="str">
        <f t="array" ref="F5522">IFERROR(XLOOKUP(E5522,Operadores!A:A,Operadores!B:B))</f>
        <v>CORER</v>
      </c>
      <c r="G5522" s="16" t="s">
        <v>83</v>
      </c>
      <c r="H5522" s="13">
        <v>19.7204</v>
      </c>
      <c r="I5522" s="18">
        <v>474.0</v>
      </c>
      <c r="J5522" s="15">
        <f t="shared" si="5"/>
        <v>9347.4696</v>
      </c>
      <c r="K5522" s="10" t="str">
        <f t="array" ref="K5522">IFERROR(XLOOKUP(G5522,'Tipo de Carga'!A:A,'Tipo de Carga'!B:B))</f>
        <v>Autoabasto</v>
      </c>
      <c r="L5522" s="10">
        <f t="shared" si="2"/>
        <v>8</v>
      </c>
      <c r="M5522" s="10">
        <f t="shared" si="3"/>
        <v>22</v>
      </c>
      <c r="N5522" s="10">
        <f t="shared" si="4"/>
        <v>2</v>
      </c>
      <c r="O5522" s="10" t="str">
        <f t="array" ref="O5522">IFERROR(XLOOKUP(G5522,'Tipo de Carga'!A:A,'Tipo de Carga'!C:C))</f>
        <v>Diesel</v>
      </c>
    </row>
    <row r="5523">
      <c r="A5523" s="16">
        <v>1933.0</v>
      </c>
      <c r="B5523" s="10" t="str">
        <f t="array" ref="B5523">IFERROR(XLOOKUP(A5523,'Asignacion Feb'!A:A,'Asignacion Feb'!C:C))</f>
        <v>Circuitos</v>
      </c>
      <c r="C5523" s="10" t="str">
        <f t="array" ref="C5523">IFERROR(XLOOKUP(A5523,'Asignacion Feb'!A:A,'Asignacion Feb'!B:B))</f>
        <v>EC-03</v>
      </c>
      <c r="D5523" s="28">
        <v>45710.0</v>
      </c>
      <c r="E5523" s="16" t="s">
        <v>161</v>
      </c>
      <c r="F5523" s="10" t="str">
        <f t="array" ref="F5523">IFERROR(XLOOKUP(E5523,Operadores!A:A,Operadores!B:B))</f>
        <v>BREISR</v>
      </c>
      <c r="G5523" s="16" t="s">
        <v>83</v>
      </c>
      <c r="H5523" s="13">
        <v>19.7204</v>
      </c>
      <c r="I5523" s="18">
        <v>425.0</v>
      </c>
      <c r="J5523" s="15">
        <f t="shared" si="5"/>
        <v>8381.17</v>
      </c>
      <c r="K5523" s="10" t="str">
        <f t="array" ref="K5523">IFERROR(XLOOKUP(G5523,'Tipo de Carga'!A:A,'Tipo de Carga'!B:B))</f>
        <v>Autoabasto</v>
      </c>
      <c r="L5523" s="10">
        <f t="shared" si="2"/>
        <v>8</v>
      </c>
      <c r="M5523" s="10">
        <f t="shared" si="3"/>
        <v>22</v>
      </c>
      <c r="N5523" s="10">
        <f t="shared" si="4"/>
        <v>2</v>
      </c>
      <c r="O5523" s="10" t="str">
        <f t="array" ref="O5523">IFERROR(XLOOKUP(G5523,'Tipo de Carga'!A:A,'Tipo de Carga'!C:C))</f>
        <v>Diesel</v>
      </c>
    </row>
    <row r="5524">
      <c r="A5524" s="16">
        <v>2056.0</v>
      </c>
      <c r="B5524" s="10" t="str">
        <f t="array" ref="B5524">IFERROR(XLOOKUP(A5524,'Asignacion Feb'!A:A,'Asignacion Feb'!C:C))</f>
        <v>PISA Gdl</v>
      </c>
      <c r="C5524" s="10" t="str">
        <f t="array" ref="C5524">IFERROR(XLOOKUP(A5524,'Asignacion Feb'!A:A,'Asignacion Feb'!B:B))</f>
        <v>EC-06</v>
      </c>
      <c r="D5524" s="28">
        <v>45710.0</v>
      </c>
      <c r="E5524" s="16" t="s">
        <v>336</v>
      </c>
      <c r="F5524" s="10" t="str">
        <f t="array" ref="F5524">IFERROR(XLOOKUP(E5524,Operadores!A:A,Operadores!B:B))</f>
        <v>AQUISA</v>
      </c>
      <c r="G5524" s="16" t="s">
        <v>83</v>
      </c>
      <c r="H5524" s="13">
        <v>19.7204</v>
      </c>
      <c r="I5524" s="18">
        <v>944.0</v>
      </c>
      <c r="J5524" s="15">
        <f t="shared" si="5"/>
        <v>18616.0576</v>
      </c>
      <c r="K5524" s="10" t="str">
        <f t="array" ref="K5524">IFERROR(XLOOKUP(G5524,'Tipo de Carga'!A:A,'Tipo de Carga'!B:B))</f>
        <v>Autoabasto</v>
      </c>
      <c r="L5524" s="10">
        <f t="shared" si="2"/>
        <v>8</v>
      </c>
      <c r="M5524" s="10">
        <f t="shared" si="3"/>
        <v>22</v>
      </c>
      <c r="N5524" s="10">
        <f t="shared" si="4"/>
        <v>2</v>
      </c>
      <c r="O5524" s="10" t="str">
        <f t="array" ref="O5524">IFERROR(XLOOKUP(G5524,'Tipo de Carga'!A:A,'Tipo de Carga'!C:C))</f>
        <v>Diesel</v>
      </c>
    </row>
    <row r="5525">
      <c r="A5525" s="16">
        <v>1880.0</v>
      </c>
      <c r="B5525" s="10" t="str">
        <f t="array" ref="B5525">IFERROR(XLOOKUP(A5525,'Asignacion Feb'!A:A,'Asignacion Feb'!C:C))</f>
        <v>Circuitos</v>
      </c>
      <c r="C5525" s="10" t="str">
        <f t="array" ref="C5525">IFERROR(XLOOKUP(A5525,'Asignacion Feb'!A:A,'Asignacion Feb'!B:B))</f>
        <v>EC-03</v>
      </c>
      <c r="D5525" s="28">
        <v>45710.0</v>
      </c>
      <c r="E5525" s="16" t="s">
        <v>424</v>
      </c>
      <c r="F5525" s="10" t="str">
        <f t="array" ref="F5525">IFERROR(XLOOKUP(E5525,Operadores!A:A,Operadores!B:B))</f>
        <v>CRULE</v>
      </c>
      <c r="G5525" s="16" t="s">
        <v>83</v>
      </c>
      <c r="H5525" s="13">
        <v>19.7204</v>
      </c>
      <c r="I5525" s="18">
        <v>539.0</v>
      </c>
      <c r="J5525" s="15">
        <f t="shared" si="5"/>
        <v>10629.2956</v>
      </c>
      <c r="K5525" s="10" t="str">
        <f t="array" ref="K5525">IFERROR(XLOOKUP(G5525,'Tipo de Carga'!A:A,'Tipo de Carga'!B:B))</f>
        <v>Autoabasto</v>
      </c>
      <c r="L5525" s="10">
        <f t="shared" si="2"/>
        <v>8</v>
      </c>
      <c r="M5525" s="10">
        <f t="shared" si="3"/>
        <v>22</v>
      </c>
      <c r="N5525" s="10">
        <f t="shared" si="4"/>
        <v>2</v>
      </c>
      <c r="O5525" s="10" t="str">
        <f t="array" ref="O5525">IFERROR(XLOOKUP(G5525,'Tipo de Carga'!A:A,'Tipo de Carga'!C:C))</f>
        <v>Diesel</v>
      </c>
    </row>
    <row r="5526">
      <c r="A5526" s="16">
        <v>2084.0</v>
      </c>
      <c r="B5526" s="10" t="str">
        <f t="array" ref="B5526">IFERROR(XLOOKUP(A5526,'Asignacion Feb'!A:A,'Asignacion Feb'!C:C))</f>
        <v>PISA Gdl</v>
      </c>
      <c r="C5526" s="10" t="str">
        <f t="array" ref="C5526">IFERROR(XLOOKUP(A5526,'Asignacion Feb'!A:A,'Asignacion Feb'!B:B))</f>
        <v>EC-06</v>
      </c>
      <c r="D5526" s="28">
        <v>45710.0</v>
      </c>
      <c r="E5526" s="16" t="s">
        <v>216</v>
      </c>
      <c r="F5526" s="10" t="str">
        <f t="array" ref="F5526">IFERROR(XLOOKUP(E5526,Operadores!A:A,Operadores!B:B))</f>
        <v>LOPEDU</v>
      </c>
      <c r="G5526" s="16" t="s">
        <v>83</v>
      </c>
      <c r="H5526" s="13">
        <v>19.7204</v>
      </c>
      <c r="I5526" s="18">
        <v>355.0</v>
      </c>
      <c r="J5526" s="15">
        <f t="shared" si="5"/>
        <v>7000.742</v>
      </c>
      <c r="K5526" s="10" t="str">
        <f t="array" ref="K5526">IFERROR(XLOOKUP(G5526,'Tipo de Carga'!A:A,'Tipo de Carga'!B:B))</f>
        <v>Autoabasto</v>
      </c>
      <c r="L5526" s="10">
        <f t="shared" si="2"/>
        <v>8</v>
      </c>
      <c r="M5526" s="10">
        <f t="shared" si="3"/>
        <v>22</v>
      </c>
      <c r="N5526" s="10">
        <f t="shared" si="4"/>
        <v>2</v>
      </c>
      <c r="O5526" s="10" t="str">
        <f t="array" ref="O5526">IFERROR(XLOOKUP(G5526,'Tipo de Carga'!A:A,'Tipo de Carga'!C:C))</f>
        <v>Diesel</v>
      </c>
    </row>
    <row r="5527">
      <c r="A5527" s="16">
        <v>1940.0</v>
      </c>
      <c r="B5527" s="10" t="str">
        <f t="array" ref="B5527">IFERROR(XLOOKUP(A5527,'Asignacion Feb'!A:A,'Asignacion Feb'!C:C))</f>
        <v>Circuitos</v>
      </c>
      <c r="C5527" s="10" t="str">
        <f t="array" ref="C5527">IFERROR(XLOOKUP(A5527,'Asignacion Feb'!A:A,'Asignacion Feb'!B:B))</f>
        <v>EC-03</v>
      </c>
      <c r="D5527" s="28">
        <v>45710.0</v>
      </c>
      <c r="E5527" s="16" t="s">
        <v>434</v>
      </c>
      <c r="F5527" s="10" t="str">
        <f t="array" ref="F5527">IFERROR(XLOOKUP(E5527,Operadores!A:A,Operadores!B:B))</f>
        <v>FLOPE</v>
      </c>
      <c r="G5527" s="16" t="s">
        <v>86</v>
      </c>
      <c r="H5527" s="13">
        <v>19.81523</v>
      </c>
      <c r="I5527" s="18">
        <v>316.0</v>
      </c>
      <c r="J5527" s="15">
        <f t="shared" si="5"/>
        <v>6261.61268</v>
      </c>
      <c r="K5527" s="10" t="str">
        <f t="array" ref="K5527">IFERROR(XLOOKUP(G5527,'Tipo de Carga'!A:A,'Tipo de Carga'!B:B))</f>
        <v>Autoabasto</v>
      </c>
      <c r="L5527" s="10">
        <f t="shared" si="2"/>
        <v>8</v>
      </c>
      <c r="M5527" s="10">
        <f t="shared" si="3"/>
        <v>22</v>
      </c>
      <c r="N5527" s="10">
        <f t="shared" si="4"/>
        <v>2</v>
      </c>
      <c r="O5527" s="10" t="str">
        <f t="array" ref="O5527">IFERROR(XLOOKUP(G5527,'Tipo de Carga'!A:A,'Tipo de Carga'!C:C))</f>
        <v>Diesel</v>
      </c>
    </row>
    <row r="5528">
      <c r="A5528" s="16">
        <v>1851.0</v>
      </c>
      <c r="B5528" s="10" t="str">
        <f t="array" ref="B5528">IFERROR(XLOOKUP(A5528,'Asignacion Feb'!A:A,'Asignacion Feb'!C:C))</f>
        <v>Circuitos</v>
      </c>
      <c r="C5528" s="10" t="str">
        <f t="array" ref="C5528">IFERROR(XLOOKUP(A5528,'Asignacion Feb'!A:A,'Asignacion Feb'!B:B))</f>
        <v>EC-03</v>
      </c>
      <c r="D5528" s="28">
        <v>45710.0</v>
      </c>
      <c r="E5528" s="16" t="s">
        <v>36</v>
      </c>
      <c r="F5528" s="10" t="str">
        <f t="array" ref="F5528">IFERROR(XLOOKUP(E5528,Operadores!A:A,Operadores!B:B))</f>
        <v>ROJFEL</v>
      </c>
      <c r="G5528" s="16" t="s">
        <v>86</v>
      </c>
      <c r="H5528" s="13">
        <v>19.81523</v>
      </c>
      <c r="I5528" s="18">
        <v>620.0</v>
      </c>
      <c r="J5528" s="15">
        <f t="shared" si="5"/>
        <v>12285.4426</v>
      </c>
      <c r="K5528" s="10" t="str">
        <f t="array" ref="K5528">IFERROR(XLOOKUP(G5528,'Tipo de Carga'!A:A,'Tipo de Carga'!B:B))</f>
        <v>Autoabasto</v>
      </c>
      <c r="L5528" s="10">
        <f t="shared" si="2"/>
        <v>8</v>
      </c>
      <c r="M5528" s="10">
        <f t="shared" si="3"/>
        <v>22</v>
      </c>
      <c r="N5528" s="10">
        <f t="shared" si="4"/>
        <v>2</v>
      </c>
      <c r="O5528" s="10" t="str">
        <f t="array" ref="O5528">IFERROR(XLOOKUP(G5528,'Tipo de Carga'!A:A,'Tipo de Carga'!C:C))</f>
        <v>Diesel</v>
      </c>
    </row>
    <row r="5529">
      <c r="A5529" s="16">
        <v>1949.0</v>
      </c>
      <c r="B5529" s="10" t="str">
        <f t="array" ref="B5529">IFERROR(XLOOKUP(A5529,'Asignacion Feb'!A:A,'Asignacion Feb'!C:C))</f>
        <v>MeLi asignado SD</v>
      </c>
      <c r="C5529" s="10" t="str">
        <f t="array" ref="C5529">IFERROR(XLOOKUP(A5529,'Asignacion Feb'!A:A,'Asignacion Feb'!B:B))</f>
        <v>EC-05</v>
      </c>
      <c r="D5529" s="28">
        <v>45710.0</v>
      </c>
      <c r="E5529" s="16" t="s">
        <v>195</v>
      </c>
      <c r="F5529" s="10" t="str">
        <f t="array" ref="F5529">IFERROR(XLOOKUP(E5529,Operadores!A:A,Operadores!B:B))</f>
        <v>MUÑJU</v>
      </c>
      <c r="G5529" s="16" t="s">
        <v>86</v>
      </c>
      <c r="H5529" s="13">
        <v>19.81523</v>
      </c>
      <c r="I5529" s="18">
        <v>466.0</v>
      </c>
      <c r="J5529" s="15">
        <f t="shared" si="5"/>
        <v>9233.89718</v>
      </c>
      <c r="K5529" s="10" t="str">
        <f t="array" ref="K5529">IFERROR(XLOOKUP(G5529,'Tipo de Carga'!A:A,'Tipo de Carga'!B:B))</f>
        <v>Autoabasto</v>
      </c>
      <c r="L5529" s="10">
        <f t="shared" si="2"/>
        <v>8</v>
      </c>
      <c r="M5529" s="10">
        <f t="shared" si="3"/>
        <v>22</v>
      </c>
      <c r="N5529" s="10">
        <f t="shared" si="4"/>
        <v>2</v>
      </c>
      <c r="O5529" s="10" t="str">
        <f t="array" ref="O5529">IFERROR(XLOOKUP(G5529,'Tipo de Carga'!A:A,'Tipo de Carga'!C:C))</f>
        <v>Diesel</v>
      </c>
    </row>
    <row r="5530">
      <c r="A5530" s="16">
        <v>1931.0</v>
      </c>
      <c r="B5530" s="10" t="str">
        <f t="array" ref="B5530">IFERROR(XLOOKUP(A5530,'Asignacion Feb'!A:A,'Asignacion Feb'!C:C))</f>
        <v>Circuitos</v>
      </c>
      <c r="C5530" s="10" t="str">
        <f t="array" ref="C5530">IFERROR(XLOOKUP(A5530,'Asignacion Feb'!A:A,'Asignacion Feb'!B:B))</f>
        <v>EC-03</v>
      </c>
      <c r="D5530" s="28">
        <v>45710.0</v>
      </c>
      <c r="E5530" s="16" t="s">
        <v>406</v>
      </c>
      <c r="F5530" s="10" t="str">
        <f t="array" ref="F5530">IFERROR(XLOOKUP(E5530,Operadores!A:A,Operadores!B:B))</f>
        <v>ESPIS</v>
      </c>
      <c r="G5530" s="16" t="s">
        <v>86</v>
      </c>
      <c r="H5530" s="13">
        <v>19.81523</v>
      </c>
      <c r="I5530" s="18">
        <v>480.0</v>
      </c>
      <c r="J5530" s="15">
        <f t="shared" si="5"/>
        <v>9511.3104</v>
      </c>
      <c r="K5530" s="10" t="str">
        <f t="array" ref="K5530">IFERROR(XLOOKUP(G5530,'Tipo de Carga'!A:A,'Tipo de Carga'!B:B))</f>
        <v>Autoabasto</v>
      </c>
      <c r="L5530" s="10">
        <f t="shared" si="2"/>
        <v>8</v>
      </c>
      <c r="M5530" s="10">
        <f t="shared" si="3"/>
        <v>22</v>
      </c>
      <c r="N5530" s="10">
        <f t="shared" si="4"/>
        <v>2</v>
      </c>
      <c r="O5530" s="10" t="str">
        <f t="array" ref="O5530">IFERROR(XLOOKUP(G5530,'Tipo de Carga'!A:A,'Tipo de Carga'!C:C))</f>
        <v>Diesel</v>
      </c>
    </row>
    <row r="5531">
      <c r="A5531" s="16">
        <v>2097.0</v>
      </c>
      <c r="B5531" s="10" t="str">
        <f t="array" ref="B5531">IFERROR(XLOOKUP(A5531,'Asignacion Feb'!A:A,'Asignacion Feb'!C:C))</f>
        <v>Available EC-07</v>
      </c>
      <c r="C5531" s="10" t="str">
        <f t="array" ref="C5531">IFERROR(XLOOKUP(A5531,'Asignacion Feb'!A:A,'Asignacion Feb'!B:B))</f>
        <v>EC-07</v>
      </c>
      <c r="D5531" s="28">
        <v>45710.0</v>
      </c>
      <c r="E5531" s="16" t="s">
        <v>248</v>
      </c>
      <c r="F5531" s="10" t="str">
        <f t="array" ref="F5531">IFERROR(XLOOKUP(E5531,Operadores!A:A,Operadores!B:B))</f>
        <v>SANJE01</v>
      </c>
      <c r="G5531" s="16" t="s">
        <v>86</v>
      </c>
      <c r="H5531" s="13">
        <v>19.81523</v>
      </c>
      <c r="I5531" s="18">
        <v>605.0</v>
      </c>
      <c r="J5531" s="15">
        <f t="shared" si="5"/>
        <v>11988.21415</v>
      </c>
      <c r="K5531" s="10" t="str">
        <f t="array" ref="K5531">IFERROR(XLOOKUP(G5531,'Tipo de Carga'!A:A,'Tipo de Carga'!B:B))</f>
        <v>Autoabasto</v>
      </c>
      <c r="L5531" s="10">
        <f t="shared" si="2"/>
        <v>8</v>
      </c>
      <c r="M5531" s="10">
        <f t="shared" si="3"/>
        <v>22</v>
      </c>
      <c r="N5531" s="10">
        <f t="shared" si="4"/>
        <v>2</v>
      </c>
      <c r="O5531" s="10" t="str">
        <f t="array" ref="O5531">IFERROR(XLOOKUP(G5531,'Tipo de Carga'!A:A,'Tipo de Carga'!C:C))</f>
        <v>Diesel</v>
      </c>
    </row>
    <row r="5532">
      <c r="A5532" s="16">
        <v>2060.0</v>
      </c>
      <c r="B5532" s="10" t="str">
        <f t="array" ref="B5532">IFERROR(XLOOKUP(A5532,'Asignacion Feb'!A:A,'Asignacion Feb'!C:C))</f>
        <v>PISA Gdl</v>
      </c>
      <c r="C5532" s="10" t="str">
        <f t="array" ref="C5532">IFERROR(XLOOKUP(A5532,'Asignacion Feb'!A:A,'Asignacion Feb'!B:B))</f>
        <v>EC-06</v>
      </c>
      <c r="D5532" s="28">
        <v>45710.0</v>
      </c>
      <c r="E5532" s="16" t="s">
        <v>16</v>
      </c>
      <c r="F5532" s="10" t="str">
        <f t="array" ref="F5532">IFERROR(XLOOKUP(E5532,Operadores!A:A,Operadores!B:B))</f>
        <v>VALGUS</v>
      </c>
      <c r="G5532" s="16" t="s">
        <v>86</v>
      </c>
      <c r="H5532" s="13">
        <v>19.81523</v>
      </c>
      <c r="I5532" s="18">
        <v>460.0</v>
      </c>
      <c r="J5532" s="15">
        <f t="shared" si="5"/>
        <v>9115.0058</v>
      </c>
      <c r="K5532" s="10" t="str">
        <f t="array" ref="K5532">IFERROR(XLOOKUP(G5532,'Tipo de Carga'!A:A,'Tipo de Carga'!B:B))</f>
        <v>Autoabasto</v>
      </c>
      <c r="L5532" s="10">
        <f t="shared" si="2"/>
        <v>8</v>
      </c>
      <c r="M5532" s="10">
        <f t="shared" si="3"/>
        <v>22</v>
      </c>
      <c r="N5532" s="10">
        <f t="shared" si="4"/>
        <v>2</v>
      </c>
      <c r="O5532" s="10" t="str">
        <f t="array" ref="O5532">IFERROR(XLOOKUP(G5532,'Tipo de Carga'!A:A,'Tipo de Carga'!C:C))</f>
        <v>Diesel</v>
      </c>
    </row>
    <row r="5533">
      <c r="A5533" s="16">
        <v>2065.0</v>
      </c>
      <c r="B5533" s="10" t="str">
        <f t="array" ref="B5533">IFERROR(XLOOKUP(A5533,'Asignacion Feb'!A:A,'Asignacion Feb'!C:C))</f>
        <v>PISA Gdl</v>
      </c>
      <c r="C5533" s="10" t="str">
        <f t="array" ref="C5533">IFERROR(XLOOKUP(A5533,'Asignacion Feb'!A:A,'Asignacion Feb'!B:B))</f>
        <v>EC-06</v>
      </c>
      <c r="D5533" s="28">
        <v>45710.0</v>
      </c>
      <c r="E5533" s="16" t="s">
        <v>214</v>
      </c>
      <c r="F5533" s="10" t="str">
        <f t="array" ref="F5533">IFERROR(XLOOKUP(E5533,Operadores!A:A,Operadores!B:B))</f>
        <v>GOMIZT</v>
      </c>
      <c r="G5533" s="16" t="s">
        <v>86</v>
      </c>
      <c r="H5533" s="13">
        <v>19.81523</v>
      </c>
      <c r="I5533" s="18">
        <v>457.0</v>
      </c>
      <c r="J5533" s="15">
        <f t="shared" si="5"/>
        <v>9055.56011</v>
      </c>
      <c r="K5533" s="10" t="str">
        <f t="array" ref="K5533">IFERROR(XLOOKUP(G5533,'Tipo de Carga'!A:A,'Tipo de Carga'!B:B))</f>
        <v>Autoabasto</v>
      </c>
      <c r="L5533" s="10">
        <f t="shared" si="2"/>
        <v>8</v>
      </c>
      <c r="M5533" s="10">
        <f t="shared" si="3"/>
        <v>22</v>
      </c>
      <c r="N5533" s="10">
        <f t="shared" si="4"/>
        <v>2</v>
      </c>
      <c r="O5533" s="10" t="str">
        <f t="array" ref="O5533">IFERROR(XLOOKUP(G5533,'Tipo de Carga'!A:A,'Tipo de Carga'!C:C))</f>
        <v>Diesel</v>
      </c>
    </row>
    <row r="5534">
      <c r="A5534" s="16">
        <v>1828.0</v>
      </c>
      <c r="B5534" s="10" t="str">
        <f t="array" ref="B5534">IFERROR(XLOOKUP(A5534,'Asignacion Feb'!A:A,'Asignacion Feb'!C:C))</f>
        <v>Circuitos</v>
      </c>
      <c r="C5534" s="10" t="str">
        <f t="array" ref="C5534">IFERROR(XLOOKUP(A5534,'Asignacion Feb'!A:A,'Asignacion Feb'!B:B))</f>
        <v>EC-03</v>
      </c>
      <c r="D5534" s="28">
        <v>45710.0</v>
      </c>
      <c r="E5534" s="16" t="s">
        <v>25</v>
      </c>
      <c r="F5534" s="10" t="str">
        <f t="array" ref="F5534">IFERROR(XLOOKUP(E5534,Operadores!A:A,Operadores!B:B))</f>
        <v>CRUBE</v>
      </c>
      <c r="G5534" s="16" t="s">
        <v>86</v>
      </c>
      <c r="H5534" s="13">
        <v>19.81523</v>
      </c>
      <c r="I5534" s="18">
        <v>300.0</v>
      </c>
      <c r="J5534" s="15">
        <f t="shared" si="5"/>
        <v>5944.569</v>
      </c>
      <c r="K5534" s="10" t="str">
        <f t="array" ref="K5534">IFERROR(XLOOKUP(G5534,'Tipo de Carga'!A:A,'Tipo de Carga'!B:B))</f>
        <v>Autoabasto</v>
      </c>
      <c r="L5534" s="10">
        <f t="shared" si="2"/>
        <v>8</v>
      </c>
      <c r="M5534" s="10">
        <f t="shared" si="3"/>
        <v>22</v>
      </c>
      <c r="N5534" s="10">
        <f t="shared" si="4"/>
        <v>2</v>
      </c>
      <c r="O5534" s="10" t="str">
        <f t="array" ref="O5534">IFERROR(XLOOKUP(G5534,'Tipo de Carga'!A:A,'Tipo de Carga'!C:C))</f>
        <v>Diesel</v>
      </c>
    </row>
    <row r="5535">
      <c r="A5535" s="16">
        <v>1956.0</v>
      </c>
      <c r="B5535" s="10" t="str">
        <f t="array" ref="B5535">IFERROR(XLOOKUP(A5535,'Asignacion Feb'!A:A,'Asignacion Feb'!C:C))</f>
        <v>MeLi asignado SD</v>
      </c>
      <c r="C5535" s="10" t="str">
        <f t="array" ref="C5535">IFERROR(XLOOKUP(A5535,'Asignacion Feb'!A:A,'Asignacion Feb'!B:B))</f>
        <v>EC-05</v>
      </c>
      <c r="D5535" s="28">
        <v>45710.0</v>
      </c>
      <c r="E5535" s="16" t="s">
        <v>38</v>
      </c>
      <c r="F5535" s="10" t="str">
        <f t="array" ref="F5535">IFERROR(XLOOKUP(E5535,Operadores!A:A,Operadores!B:B))</f>
        <v>BENMAX</v>
      </c>
      <c r="G5535" s="16" t="s">
        <v>33</v>
      </c>
      <c r="H5535" s="13">
        <v>19.29</v>
      </c>
      <c r="I5535" s="18">
        <v>685.0</v>
      </c>
      <c r="J5535" s="15">
        <f t="shared" si="5"/>
        <v>13213.65</v>
      </c>
      <c r="K5535" s="10" t="str">
        <f t="array" ref="K5535">IFERROR(XLOOKUP(G5535,'Tipo de Carga'!A:A,'Tipo de Carga'!B:B))</f>
        <v>Autoabasto</v>
      </c>
      <c r="L5535" s="10">
        <f t="shared" si="2"/>
        <v>8</v>
      </c>
      <c r="M5535" s="10">
        <f t="shared" si="3"/>
        <v>22</v>
      </c>
      <c r="N5535" s="10">
        <f t="shared" si="4"/>
        <v>2</v>
      </c>
      <c r="O5535" s="10" t="str">
        <f t="array" ref="O5535">IFERROR(XLOOKUP(G5535,'Tipo de Carga'!A:A,'Tipo de Carga'!C:C))</f>
        <v>Diesel</v>
      </c>
    </row>
    <row r="5536">
      <c r="A5536" s="16">
        <v>1987.0</v>
      </c>
      <c r="B5536" s="10" t="str">
        <f t="array" ref="B5536">IFERROR(XLOOKUP(A5536,'Asignacion Feb'!A:A,'Asignacion Feb'!C:C))</f>
        <v>MeLi asignado SD</v>
      </c>
      <c r="C5536" s="10" t="str">
        <f t="array" ref="C5536">IFERROR(XLOOKUP(A5536,'Asignacion Feb'!A:A,'Asignacion Feb'!B:B))</f>
        <v>EC-05</v>
      </c>
      <c r="D5536" s="28">
        <v>45710.0</v>
      </c>
      <c r="E5536" s="16" t="s">
        <v>245</v>
      </c>
      <c r="F5536" s="10" t="str">
        <f t="array" ref="F5536">IFERROR(XLOOKUP(E5536,Operadores!A:A,Operadores!B:B))</f>
        <v>SORJUL</v>
      </c>
      <c r="G5536" s="16" t="s">
        <v>33</v>
      </c>
      <c r="H5536" s="13">
        <v>19.29</v>
      </c>
      <c r="I5536" s="18">
        <v>652.0</v>
      </c>
      <c r="J5536" s="15">
        <f t="shared" si="5"/>
        <v>12577.08</v>
      </c>
      <c r="K5536" s="10" t="str">
        <f t="array" ref="K5536">IFERROR(XLOOKUP(G5536,'Tipo de Carga'!A:A,'Tipo de Carga'!B:B))</f>
        <v>Autoabasto</v>
      </c>
      <c r="L5536" s="10">
        <f t="shared" si="2"/>
        <v>8</v>
      </c>
      <c r="M5536" s="10">
        <f t="shared" si="3"/>
        <v>22</v>
      </c>
      <c r="N5536" s="10">
        <f t="shared" si="4"/>
        <v>2</v>
      </c>
      <c r="O5536" s="10" t="str">
        <f t="array" ref="O5536">IFERROR(XLOOKUP(G5536,'Tipo de Carga'!A:A,'Tipo de Carga'!C:C))</f>
        <v>Diesel</v>
      </c>
    </row>
    <row r="5537">
      <c r="A5537" s="16">
        <v>2008.0</v>
      </c>
      <c r="B5537" s="10" t="str">
        <f t="array" ref="B5537">IFERROR(XLOOKUP(A5537,'Asignacion Feb'!A:A,'Asignacion Feb'!C:C))</f>
        <v>MeLi Dedicado Merida</v>
      </c>
      <c r="C5537" s="10" t="str">
        <f t="array" ref="C5537">IFERROR(XLOOKUP(A5537,'Asignacion Feb'!A:A,'Asignacion Feb'!B:B))</f>
        <v>EC-05</v>
      </c>
      <c r="D5537" s="28">
        <v>45710.0</v>
      </c>
      <c r="E5537" s="16" t="s">
        <v>394</v>
      </c>
      <c r="F5537" s="10" t="str">
        <f t="array" ref="F5537">IFERROR(XLOOKUP(E5537,Operadores!A:A,Operadores!B:B))</f>
        <v>CADCAR</v>
      </c>
      <c r="G5537" s="16" t="s">
        <v>39</v>
      </c>
      <c r="H5537" s="13">
        <v>20.4273</v>
      </c>
      <c r="I5537" s="18">
        <v>373.0</v>
      </c>
      <c r="J5537" s="15">
        <f t="shared" si="5"/>
        <v>7619.3829</v>
      </c>
      <c r="K5537" s="10" t="str">
        <f t="array" ref="K5537">IFERROR(XLOOKUP(G5537,'Tipo de Carga'!A:A,'Tipo de Carga'!B:B))</f>
        <v>Autoabasto</v>
      </c>
      <c r="L5537" s="10">
        <f t="shared" si="2"/>
        <v>8</v>
      </c>
      <c r="M5537" s="10">
        <f t="shared" si="3"/>
        <v>22</v>
      </c>
      <c r="N5537" s="10">
        <f t="shared" si="4"/>
        <v>2</v>
      </c>
      <c r="O5537" s="10" t="str">
        <f t="array" ref="O5537">IFERROR(XLOOKUP(G5537,'Tipo de Carga'!A:A,'Tipo de Carga'!C:C))</f>
        <v>Diesel</v>
      </c>
    </row>
    <row r="5538">
      <c r="A5538" s="16">
        <v>2000.0</v>
      </c>
      <c r="B5538" s="10" t="str">
        <f t="array" ref="B5538">IFERROR(XLOOKUP(A5538,'Asignacion Feb'!A:A,'Asignacion Feb'!C:C))</f>
        <v>MeLi Dedicado Merida</v>
      </c>
      <c r="C5538" s="10" t="str">
        <f t="array" ref="C5538">IFERROR(XLOOKUP(A5538,'Asignacion Feb'!A:A,'Asignacion Feb'!B:B))</f>
        <v>EC-05</v>
      </c>
      <c r="D5538" s="28">
        <v>45710.0</v>
      </c>
      <c r="E5538" s="16" t="s">
        <v>95</v>
      </c>
      <c r="F5538" s="10" t="str">
        <f t="array" ref="F5538">IFERROR(XLOOKUP(E5538,Operadores!A:A,Operadores!B:B))</f>
        <v>VILYON</v>
      </c>
      <c r="G5538" s="16" t="s">
        <v>39</v>
      </c>
      <c r="H5538" s="13">
        <v>20.4273</v>
      </c>
      <c r="I5538" s="18">
        <v>489.0</v>
      </c>
      <c r="J5538" s="15">
        <f t="shared" si="5"/>
        <v>9988.9497</v>
      </c>
      <c r="K5538" s="10" t="str">
        <f t="array" ref="K5538">IFERROR(XLOOKUP(G5538,'Tipo de Carga'!A:A,'Tipo de Carga'!B:B))</f>
        <v>Autoabasto</v>
      </c>
      <c r="L5538" s="10">
        <f t="shared" si="2"/>
        <v>8</v>
      </c>
      <c r="M5538" s="10">
        <f t="shared" si="3"/>
        <v>22</v>
      </c>
      <c r="N5538" s="10">
        <f t="shared" si="4"/>
        <v>2</v>
      </c>
      <c r="O5538" s="10" t="str">
        <f t="array" ref="O5538">IFERROR(XLOOKUP(G5538,'Tipo de Carga'!A:A,'Tipo de Carga'!C:C))</f>
        <v>Diesel</v>
      </c>
    </row>
    <row r="5539">
      <c r="A5539" s="16">
        <v>2013.0</v>
      </c>
      <c r="B5539" s="10" t="str">
        <f t="array" ref="B5539">IFERROR(XLOOKUP(A5539,'Asignacion Feb'!A:A,'Asignacion Feb'!C:C))</f>
        <v>MeLi Dedicado Merida</v>
      </c>
      <c r="C5539" s="10" t="str">
        <f t="array" ref="C5539">IFERROR(XLOOKUP(A5539,'Asignacion Feb'!A:A,'Asignacion Feb'!B:B))</f>
        <v>EC-05</v>
      </c>
      <c r="D5539" s="28">
        <v>45710.0</v>
      </c>
      <c r="E5539" s="16" t="s">
        <v>35</v>
      </c>
      <c r="F5539" s="10" t="str">
        <f t="array" ref="F5539">IFERROR(XLOOKUP(E5539,Operadores!A:A,Operadores!B:B))</f>
        <v>MONENR</v>
      </c>
      <c r="G5539" s="16" t="s">
        <v>39</v>
      </c>
      <c r="H5539" s="13">
        <v>20.4273</v>
      </c>
      <c r="I5539" s="18">
        <v>399.0</v>
      </c>
      <c r="J5539" s="15">
        <f t="shared" si="5"/>
        <v>8150.4927</v>
      </c>
      <c r="K5539" s="10" t="str">
        <f t="array" ref="K5539">IFERROR(XLOOKUP(G5539,'Tipo de Carga'!A:A,'Tipo de Carga'!B:B))</f>
        <v>Autoabasto</v>
      </c>
      <c r="L5539" s="10">
        <f t="shared" si="2"/>
        <v>8</v>
      </c>
      <c r="M5539" s="10">
        <f t="shared" si="3"/>
        <v>22</v>
      </c>
      <c r="N5539" s="10">
        <f t="shared" si="4"/>
        <v>2</v>
      </c>
      <c r="O5539" s="10" t="str">
        <f t="array" ref="O5539">IFERROR(XLOOKUP(G5539,'Tipo de Carga'!A:A,'Tipo de Carga'!C:C))</f>
        <v>Diesel</v>
      </c>
    </row>
    <row r="5540">
      <c r="A5540" s="16">
        <v>1758.0</v>
      </c>
      <c r="B5540" s="10" t="str">
        <f t="array" ref="B5540">IFERROR(XLOOKUP(A5540,'Asignacion Feb'!A:A,'Asignacion Feb'!C:C))</f>
        <v>Wm Full</v>
      </c>
      <c r="C5540" s="10" t="str">
        <f t="array" ref="C5540">IFERROR(XLOOKUP(A5540,'Asignacion Feb'!A:A,'Asignacion Feb'!B:B))</f>
        <v>EC-08</v>
      </c>
      <c r="D5540" s="28">
        <v>45710.0</v>
      </c>
      <c r="E5540" s="16" t="s">
        <v>259</v>
      </c>
      <c r="F5540" s="10" t="str">
        <f t="array" ref="F5540">IFERROR(XLOOKUP(E5540,Operadores!A:A,Operadores!B:B))</f>
        <v>PINGUA</v>
      </c>
      <c r="G5540" s="16" t="s">
        <v>39</v>
      </c>
      <c r="H5540" s="13">
        <v>20.4273</v>
      </c>
      <c r="I5540" s="18">
        <v>397.0</v>
      </c>
      <c r="J5540" s="15">
        <f t="shared" si="5"/>
        <v>8109.6381</v>
      </c>
      <c r="K5540" s="10" t="str">
        <f t="array" ref="K5540">IFERROR(XLOOKUP(G5540,'Tipo de Carga'!A:A,'Tipo de Carga'!B:B))</f>
        <v>Autoabasto</v>
      </c>
      <c r="L5540" s="10">
        <f t="shared" si="2"/>
        <v>8</v>
      </c>
      <c r="M5540" s="10">
        <f t="shared" si="3"/>
        <v>22</v>
      </c>
      <c r="N5540" s="10">
        <f t="shared" si="4"/>
        <v>2</v>
      </c>
      <c r="O5540" s="10" t="str">
        <f t="array" ref="O5540">IFERROR(XLOOKUP(G5540,'Tipo de Carga'!A:A,'Tipo de Carga'!C:C))</f>
        <v>Diesel</v>
      </c>
    </row>
    <row r="5541">
      <c r="A5541" s="16">
        <v>1729.0</v>
      </c>
      <c r="B5541" s="10" t="str">
        <f t="array" ref="B5541">IFERROR(XLOOKUP(A5541,'Asignacion Feb'!A:A,'Asignacion Feb'!C:C))</f>
        <v>Wm Full</v>
      </c>
      <c r="C5541" s="10" t="str">
        <f t="array" ref="C5541">IFERROR(XLOOKUP(A5541,'Asignacion Feb'!A:A,'Asignacion Feb'!B:B))</f>
        <v>EC-08</v>
      </c>
      <c r="D5541" s="28">
        <v>45710.0</v>
      </c>
      <c r="E5541" s="16" t="s">
        <v>220</v>
      </c>
      <c r="F5541" s="10" t="str">
        <f t="array" ref="F5541">IFERROR(XLOOKUP(E5541,Operadores!A:A,Operadores!B:B))</f>
        <v>CAMJU01</v>
      </c>
      <c r="G5541" s="16" t="s">
        <v>39</v>
      </c>
      <c r="H5541" s="13">
        <v>20.4273</v>
      </c>
      <c r="I5541" s="18">
        <v>447.0</v>
      </c>
      <c r="J5541" s="15">
        <f t="shared" si="5"/>
        <v>9131.0031</v>
      </c>
      <c r="K5541" s="10" t="str">
        <f t="array" ref="K5541">IFERROR(XLOOKUP(G5541,'Tipo de Carga'!A:A,'Tipo de Carga'!B:B))</f>
        <v>Autoabasto</v>
      </c>
      <c r="L5541" s="10">
        <f t="shared" si="2"/>
        <v>8</v>
      </c>
      <c r="M5541" s="10">
        <f t="shared" si="3"/>
        <v>22</v>
      </c>
      <c r="N5541" s="10">
        <f t="shared" si="4"/>
        <v>2</v>
      </c>
      <c r="O5541" s="10" t="str">
        <f t="array" ref="O5541">IFERROR(XLOOKUP(G5541,'Tipo de Carga'!A:A,'Tipo de Carga'!C:C))</f>
        <v>Diesel</v>
      </c>
    </row>
    <row r="5542">
      <c r="A5542" s="16">
        <v>1761.0</v>
      </c>
      <c r="B5542" s="10" t="str">
        <f t="array" ref="B5542">IFERROR(XLOOKUP(A5542,'Asignacion Feb'!A:A,'Asignacion Feb'!C:C))</f>
        <v>Wm Full</v>
      </c>
      <c r="C5542" s="10" t="str">
        <f t="array" ref="C5542">IFERROR(XLOOKUP(A5542,'Asignacion Feb'!A:A,'Asignacion Feb'!B:B))</f>
        <v>EC-08</v>
      </c>
      <c r="D5542" s="28">
        <v>45710.0</v>
      </c>
      <c r="E5542" s="16" t="s">
        <v>348</v>
      </c>
      <c r="F5542" s="10" t="str">
        <f t="array" ref="F5542">IFERROR(XLOOKUP(E5542,Operadores!A:A,Operadores!B:B))</f>
        <v>PERVIC</v>
      </c>
      <c r="G5542" s="16" t="s">
        <v>39</v>
      </c>
      <c r="H5542" s="13">
        <v>20.4273</v>
      </c>
      <c r="I5542" s="18">
        <v>366.0</v>
      </c>
      <c r="J5542" s="15">
        <f t="shared" si="5"/>
        <v>7476.3918</v>
      </c>
      <c r="K5542" s="10" t="str">
        <f t="array" ref="K5542">IFERROR(XLOOKUP(G5542,'Tipo de Carga'!A:A,'Tipo de Carga'!B:B))</f>
        <v>Autoabasto</v>
      </c>
      <c r="L5542" s="10">
        <f t="shared" si="2"/>
        <v>8</v>
      </c>
      <c r="M5542" s="10">
        <f t="shared" si="3"/>
        <v>22</v>
      </c>
      <c r="N5542" s="10">
        <f t="shared" si="4"/>
        <v>2</v>
      </c>
      <c r="O5542" s="10" t="str">
        <f t="array" ref="O5542">IFERROR(XLOOKUP(G5542,'Tipo de Carga'!A:A,'Tipo de Carga'!C:C))</f>
        <v>Diesel</v>
      </c>
    </row>
    <row r="5543">
      <c r="A5543" s="16">
        <v>2017.0</v>
      </c>
      <c r="B5543" s="10" t="str">
        <f t="array" ref="B5543">IFERROR(XLOOKUP(A5543,'Asignacion Feb'!A:A,'Asignacion Feb'!C:C))</f>
        <v>MeLi asignado SD</v>
      </c>
      <c r="C5543" s="10" t="str">
        <f t="array" ref="C5543">IFERROR(XLOOKUP(A5543,'Asignacion Feb'!A:A,'Asignacion Feb'!B:B))</f>
        <v>EC-05</v>
      </c>
      <c r="D5543" s="28">
        <v>45710.0</v>
      </c>
      <c r="E5543" s="16" t="s">
        <v>137</v>
      </c>
      <c r="F5543" s="10" t="str">
        <f t="array" ref="F5543">IFERROR(XLOOKUP(E5543,Operadores!A:A,Operadores!B:B))</f>
        <v>CARCRI01</v>
      </c>
      <c r="G5543" s="16" t="s">
        <v>39</v>
      </c>
      <c r="H5543" s="13">
        <v>20.4273</v>
      </c>
      <c r="I5543" s="18">
        <v>260.0</v>
      </c>
      <c r="J5543" s="15">
        <f t="shared" si="5"/>
        <v>5311.098</v>
      </c>
      <c r="K5543" s="10" t="str">
        <f t="array" ref="K5543">IFERROR(XLOOKUP(G5543,'Tipo de Carga'!A:A,'Tipo de Carga'!B:B))</f>
        <v>Autoabasto</v>
      </c>
      <c r="L5543" s="10">
        <f t="shared" si="2"/>
        <v>8</v>
      </c>
      <c r="M5543" s="10">
        <f t="shared" si="3"/>
        <v>22</v>
      </c>
      <c r="N5543" s="10">
        <f t="shared" si="4"/>
        <v>2</v>
      </c>
      <c r="O5543" s="10" t="str">
        <f t="array" ref="O5543">IFERROR(XLOOKUP(G5543,'Tipo de Carga'!A:A,'Tipo de Carga'!C:C))</f>
        <v>Diesel</v>
      </c>
    </row>
    <row r="5544">
      <c r="A5544" s="16">
        <v>1999.0</v>
      </c>
      <c r="B5544" s="10" t="str">
        <f t="array" ref="B5544">IFERROR(XLOOKUP(A5544,'Asignacion Feb'!A:A,'Asignacion Feb'!C:C))</f>
        <v>MeLi Dedicado Merida</v>
      </c>
      <c r="C5544" s="10" t="str">
        <f t="array" ref="C5544">IFERROR(XLOOKUP(A5544,'Asignacion Feb'!A:A,'Asignacion Feb'!B:B))</f>
        <v>EC-05</v>
      </c>
      <c r="D5544" s="28">
        <v>45710.0</v>
      </c>
      <c r="E5544" s="16" t="s">
        <v>88</v>
      </c>
      <c r="F5544" s="10" t="str">
        <f t="array" ref="F5544">IFERROR(XLOOKUP(E5544,Operadores!A:A,Operadores!B:B))</f>
        <v>CAMJOS</v>
      </c>
      <c r="G5544" s="16" t="s">
        <v>39</v>
      </c>
      <c r="H5544" s="13">
        <v>20.4273</v>
      </c>
      <c r="I5544" s="18">
        <v>242.0</v>
      </c>
      <c r="J5544" s="15">
        <f t="shared" si="5"/>
        <v>4943.4066</v>
      </c>
      <c r="K5544" s="10" t="str">
        <f t="array" ref="K5544">IFERROR(XLOOKUP(G5544,'Tipo de Carga'!A:A,'Tipo de Carga'!B:B))</f>
        <v>Autoabasto</v>
      </c>
      <c r="L5544" s="10">
        <f t="shared" si="2"/>
        <v>8</v>
      </c>
      <c r="M5544" s="10">
        <f t="shared" si="3"/>
        <v>22</v>
      </c>
      <c r="N5544" s="10">
        <f t="shared" si="4"/>
        <v>2</v>
      </c>
      <c r="O5544" s="10" t="str">
        <f t="array" ref="O5544">IFERROR(XLOOKUP(G5544,'Tipo de Carga'!A:A,'Tipo de Carga'!C:C))</f>
        <v>Diesel</v>
      </c>
    </row>
    <row r="5545">
      <c r="A5545" s="16">
        <v>1813.0</v>
      </c>
      <c r="B5545" s="10" t="str">
        <f t="array" ref="B5545">IFERROR(XLOOKUP(A5545,'Asignacion Feb'!A:A,'Asignacion Feb'!C:C))</f>
        <v>Wm Full</v>
      </c>
      <c r="C5545" s="10" t="str">
        <f t="array" ref="C5545">IFERROR(XLOOKUP(A5545,'Asignacion Feb'!A:A,'Asignacion Feb'!B:B))</f>
        <v>EC-08</v>
      </c>
      <c r="D5545" s="28">
        <v>45710.0</v>
      </c>
      <c r="E5545" s="16" t="s">
        <v>100</v>
      </c>
      <c r="F5545" s="10" t="str">
        <f t="array" ref="F5545">IFERROR(XLOOKUP(E5545,Operadores!A:A,Operadores!B:B))</f>
        <v>ALFEDI</v>
      </c>
      <c r="G5545" s="16" t="s">
        <v>39</v>
      </c>
      <c r="H5545" s="13">
        <v>20.4273</v>
      </c>
      <c r="I5545" s="18">
        <v>375.0</v>
      </c>
      <c r="J5545" s="15">
        <f t="shared" si="5"/>
        <v>7660.2375</v>
      </c>
      <c r="K5545" s="10" t="str">
        <f t="array" ref="K5545">IFERROR(XLOOKUP(G5545,'Tipo de Carga'!A:A,'Tipo de Carga'!B:B))</f>
        <v>Autoabasto</v>
      </c>
      <c r="L5545" s="10">
        <f t="shared" si="2"/>
        <v>8</v>
      </c>
      <c r="M5545" s="10">
        <f t="shared" si="3"/>
        <v>22</v>
      </c>
      <c r="N5545" s="10">
        <f t="shared" si="4"/>
        <v>2</v>
      </c>
      <c r="O5545" s="10" t="str">
        <f t="array" ref="O5545">IFERROR(XLOOKUP(G5545,'Tipo de Carga'!A:A,'Tipo de Carga'!C:C))</f>
        <v>Diesel</v>
      </c>
    </row>
    <row r="5546">
      <c r="A5546" s="16">
        <v>1997.0</v>
      </c>
      <c r="B5546" s="10" t="str">
        <f t="array" ref="B5546">IFERROR(XLOOKUP(A5546,'Asignacion Feb'!A:A,'Asignacion Feb'!C:C))</f>
        <v>MeLi Dedicado Merida</v>
      </c>
      <c r="C5546" s="10" t="str">
        <f t="array" ref="C5546">IFERROR(XLOOKUP(A5546,'Asignacion Feb'!A:A,'Asignacion Feb'!B:B))</f>
        <v>EC-05</v>
      </c>
      <c r="D5546" s="28">
        <v>45710.0</v>
      </c>
      <c r="E5546" s="16" t="s">
        <v>170</v>
      </c>
      <c r="F5546" s="10" t="str">
        <f t="array" ref="F5546">IFERROR(XLOOKUP(E5546,Operadores!A:A,Operadores!B:B))</f>
        <v>MARLEO</v>
      </c>
      <c r="G5546" s="16" t="s">
        <v>39</v>
      </c>
      <c r="H5546" s="13">
        <v>20.4273</v>
      </c>
      <c r="I5546" s="18">
        <v>495.0</v>
      </c>
      <c r="J5546" s="15">
        <f t="shared" si="5"/>
        <v>10111.5135</v>
      </c>
      <c r="K5546" s="10" t="str">
        <f t="array" ref="K5546">IFERROR(XLOOKUP(G5546,'Tipo de Carga'!A:A,'Tipo de Carga'!B:B))</f>
        <v>Autoabasto</v>
      </c>
      <c r="L5546" s="10">
        <f t="shared" si="2"/>
        <v>8</v>
      </c>
      <c r="M5546" s="10">
        <f t="shared" si="3"/>
        <v>22</v>
      </c>
      <c r="N5546" s="10">
        <f t="shared" si="4"/>
        <v>2</v>
      </c>
      <c r="O5546" s="10" t="str">
        <f t="array" ref="O5546">IFERROR(XLOOKUP(G5546,'Tipo de Carga'!A:A,'Tipo de Carga'!C:C))</f>
        <v>Diesel</v>
      </c>
    </row>
    <row r="5547">
      <c r="A5547" s="16">
        <v>1818.0</v>
      </c>
      <c r="B5547" s="10" t="str">
        <f t="array" ref="B5547">IFERROR(XLOOKUP(A5547,'Asignacion Feb'!A:A,'Asignacion Feb'!C:C))</f>
        <v>Wm Full</v>
      </c>
      <c r="C5547" s="10" t="str">
        <f t="array" ref="C5547">IFERROR(XLOOKUP(A5547,'Asignacion Feb'!A:A,'Asignacion Feb'!B:B))</f>
        <v>EC-08</v>
      </c>
      <c r="D5547" s="28">
        <v>45710.0</v>
      </c>
      <c r="E5547" s="16" t="s">
        <v>176</v>
      </c>
      <c r="F5547" s="10" t="str">
        <f t="array" ref="F5547">IFERROR(XLOOKUP(E5547,Operadores!A:A,Operadores!B:B))</f>
        <v>HEROCT</v>
      </c>
      <c r="G5547" s="16" t="s">
        <v>39</v>
      </c>
      <c r="H5547" s="13">
        <v>20.4273</v>
      </c>
      <c r="I5547" s="18">
        <v>447.0</v>
      </c>
      <c r="J5547" s="15">
        <f t="shared" si="5"/>
        <v>9131.0031</v>
      </c>
      <c r="K5547" s="10" t="str">
        <f t="array" ref="K5547">IFERROR(XLOOKUP(G5547,'Tipo de Carga'!A:A,'Tipo de Carga'!B:B))</f>
        <v>Autoabasto</v>
      </c>
      <c r="L5547" s="10">
        <f t="shared" si="2"/>
        <v>8</v>
      </c>
      <c r="M5547" s="10">
        <f t="shared" si="3"/>
        <v>22</v>
      </c>
      <c r="N5547" s="10">
        <f t="shared" si="4"/>
        <v>2</v>
      </c>
      <c r="O5547" s="10" t="str">
        <f t="array" ref="O5547">IFERROR(XLOOKUP(G5547,'Tipo de Carga'!A:A,'Tipo de Carga'!C:C))</f>
        <v>Diesel</v>
      </c>
    </row>
    <row r="5548">
      <c r="A5548" s="16">
        <v>2024.0</v>
      </c>
      <c r="B5548" s="10" t="str">
        <f t="array" ref="B5548">IFERROR(XLOOKUP(A5548,'Asignacion Feb'!A:A,'Asignacion Feb'!C:C))</f>
        <v>MeLi Dedicado Merida</v>
      </c>
      <c r="C5548" s="10" t="str">
        <f t="array" ref="C5548">IFERROR(XLOOKUP(A5548,'Asignacion Feb'!A:A,'Asignacion Feb'!B:B))</f>
        <v>EC-05</v>
      </c>
      <c r="D5548" s="28">
        <v>45710.0</v>
      </c>
      <c r="E5548" s="16" t="s">
        <v>113</v>
      </c>
      <c r="F5548" s="10" t="str">
        <f t="array" ref="F5548">IFERROR(XLOOKUP(E5548,Operadores!A:A,Operadores!B:B))</f>
        <v>DELJOS01</v>
      </c>
      <c r="G5548" s="16" t="s">
        <v>39</v>
      </c>
      <c r="H5548" s="13">
        <v>20.4273</v>
      </c>
      <c r="I5548" s="18">
        <v>351.0</v>
      </c>
      <c r="J5548" s="15">
        <f t="shared" si="5"/>
        <v>7169.9823</v>
      </c>
      <c r="K5548" s="10" t="str">
        <f t="array" ref="K5548">IFERROR(XLOOKUP(G5548,'Tipo de Carga'!A:A,'Tipo de Carga'!B:B))</f>
        <v>Autoabasto</v>
      </c>
      <c r="L5548" s="10">
        <f t="shared" si="2"/>
        <v>8</v>
      </c>
      <c r="M5548" s="10">
        <f t="shared" si="3"/>
        <v>22</v>
      </c>
      <c r="N5548" s="10">
        <f t="shared" si="4"/>
        <v>2</v>
      </c>
      <c r="O5548" s="10" t="str">
        <f t="array" ref="O5548">IFERROR(XLOOKUP(G5548,'Tipo de Carga'!A:A,'Tipo de Carga'!C:C))</f>
        <v>Diesel</v>
      </c>
    </row>
    <row r="5549">
      <c r="A5549" s="16">
        <v>1721.0</v>
      </c>
      <c r="B5549" s="10" t="str">
        <f t="array" ref="B5549">IFERROR(XLOOKUP(A5549,'Asignacion Feb'!A:A,'Asignacion Feb'!C:C))</f>
        <v>Wm Full</v>
      </c>
      <c r="C5549" s="10" t="str">
        <f t="array" ref="C5549">IFERROR(XLOOKUP(A5549,'Asignacion Feb'!A:A,'Asignacion Feb'!B:B))</f>
        <v>EC-08</v>
      </c>
      <c r="D5549" s="28">
        <v>45710.0</v>
      </c>
      <c r="E5549" s="16" t="s">
        <v>371</v>
      </c>
      <c r="F5549" s="10" t="str">
        <f t="array" ref="F5549">IFERROR(XLOOKUP(E5549,Operadores!A:A,Operadores!B:B))</f>
        <v>MAYSA</v>
      </c>
      <c r="G5549" s="16" t="s">
        <v>39</v>
      </c>
      <c r="H5549" s="13">
        <v>20.4273</v>
      </c>
      <c r="I5549" s="18">
        <v>356.0</v>
      </c>
      <c r="J5549" s="15">
        <f t="shared" si="5"/>
        <v>7272.1188</v>
      </c>
      <c r="K5549" s="10" t="str">
        <f t="array" ref="K5549">IFERROR(XLOOKUP(G5549,'Tipo de Carga'!A:A,'Tipo de Carga'!B:B))</f>
        <v>Autoabasto</v>
      </c>
      <c r="L5549" s="10">
        <f t="shared" si="2"/>
        <v>8</v>
      </c>
      <c r="M5549" s="10">
        <f t="shared" si="3"/>
        <v>22</v>
      </c>
      <c r="N5549" s="10">
        <f t="shared" si="4"/>
        <v>2</v>
      </c>
      <c r="O5549" s="10" t="str">
        <f t="array" ref="O5549">IFERROR(XLOOKUP(G5549,'Tipo de Carga'!A:A,'Tipo de Carga'!C:C))</f>
        <v>Diesel</v>
      </c>
    </row>
    <row r="5550">
      <c r="A5550" s="16">
        <v>1824.0</v>
      </c>
      <c r="B5550" s="10" t="str">
        <f t="array" ref="B5550">IFERROR(XLOOKUP(A5550,'Asignacion Feb'!A:A,'Asignacion Feb'!C:C))</f>
        <v>Wm Full</v>
      </c>
      <c r="C5550" s="10" t="str">
        <f t="array" ref="C5550">IFERROR(XLOOKUP(A5550,'Asignacion Feb'!A:A,'Asignacion Feb'!B:B))</f>
        <v>EC-08</v>
      </c>
      <c r="D5550" s="28">
        <v>45710.0</v>
      </c>
      <c r="E5550" s="16" t="s">
        <v>285</v>
      </c>
      <c r="F5550" s="10" t="str">
        <f t="array" ref="F5550">IFERROR(XLOOKUP(E5550,Operadores!A:A,Operadores!B:B))</f>
        <v>MENJUA01</v>
      </c>
      <c r="G5550" s="16" t="s">
        <v>39</v>
      </c>
      <c r="H5550" s="13">
        <v>20.4273</v>
      </c>
      <c r="I5550" s="18">
        <v>385.0</v>
      </c>
      <c r="J5550" s="15">
        <f t="shared" si="5"/>
        <v>7864.5105</v>
      </c>
      <c r="K5550" s="10" t="str">
        <f t="array" ref="K5550">IFERROR(XLOOKUP(G5550,'Tipo de Carga'!A:A,'Tipo de Carga'!B:B))</f>
        <v>Autoabasto</v>
      </c>
      <c r="L5550" s="10">
        <f t="shared" si="2"/>
        <v>8</v>
      </c>
      <c r="M5550" s="10">
        <f t="shared" si="3"/>
        <v>22</v>
      </c>
      <c r="N5550" s="10">
        <f t="shared" si="4"/>
        <v>2</v>
      </c>
      <c r="O5550" s="10" t="str">
        <f t="array" ref="O5550">IFERROR(XLOOKUP(G5550,'Tipo de Carga'!A:A,'Tipo de Carga'!C:C))</f>
        <v>Diesel</v>
      </c>
    </row>
    <row r="5551">
      <c r="A5551" s="16">
        <v>2020.0</v>
      </c>
      <c r="B5551" s="10" t="str">
        <f t="array" ref="B5551">IFERROR(XLOOKUP(A5551,'Asignacion Feb'!A:A,'Asignacion Feb'!C:C))</f>
        <v>MeLi Dedicado Merida</v>
      </c>
      <c r="C5551" s="10" t="str">
        <f t="array" ref="C5551">IFERROR(XLOOKUP(A5551,'Asignacion Feb'!A:A,'Asignacion Feb'!B:B))</f>
        <v>EC-05</v>
      </c>
      <c r="D5551" s="28">
        <v>45710.0</v>
      </c>
      <c r="E5551" s="16" t="s">
        <v>283</v>
      </c>
      <c r="F5551" s="10" t="str">
        <f t="array" ref="F5551">IFERROR(XLOOKUP(E5551,Operadores!A:A,Operadores!B:B))</f>
        <v>MUÑOSC</v>
      </c>
      <c r="G5551" s="16" t="s">
        <v>39</v>
      </c>
      <c r="H5551" s="13">
        <v>20.4273</v>
      </c>
      <c r="I5551" s="18">
        <v>360.0</v>
      </c>
      <c r="J5551" s="15">
        <f t="shared" si="5"/>
        <v>7353.828</v>
      </c>
      <c r="K5551" s="10" t="str">
        <f t="array" ref="K5551">IFERROR(XLOOKUP(G5551,'Tipo de Carga'!A:A,'Tipo de Carga'!B:B))</f>
        <v>Autoabasto</v>
      </c>
      <c r="L5551" s="10">
        <f t="shared" si="2"/>
        <v>8</v>
      </c>
      <c r="M5551" s="10">
        <f t="shared" si="3"/>
        <v>22</v>
      </c>
      <c r="N5551" s="10">
        <f t="shared" si="4"/>
        <v>2</v>
      </c>
      <c r="O5551" s="10" t="str">
        <f t="array" ref="O5551">IFERROR(XLOOKUP(G5551,'Tipo de Carga'!A:A,'Tipo de Carga'!C:C))</f>
        <v>Diesel</v>
      </c>
    </row>
    <row r="5552">
      <c r="A5552" s="16">
        <v>1753.0</v>
      </c>
      <c r="B5552" s="10" t="str">
        <f t="array" ref="B5552">IFERROR(XLOOKUP(A5552,'Asignacion Feb'!A:A,'Asignacion Feb'!C:C))</f>
        <v>Wm Full</v>
      </c>
      <c r="C5552" s="10" t="str">
        <f t="array" ref="C5552">IFERROR(XLOOKUP(A5552,'Asignacion Feb'!A:A,'Asignacion Feb'!B:B))</f>
        <v>EC-08</v>
      </c>
      <c r="D5552" s="28">
        <v>45710.0</v>
      </c>
      <c r="E5552" s="16" t="s">
        <v>432</v>
      </c>
      <c r="F5552" s="10" t="str">
        <f t="array" ref="F5552">IFERROR(XLOOKUP(E5552,Operadores!A:A,Operadores!B:B))</f>
        <v>VAZISA</v>
      </c>
      <c r="G5552" s="16" t="s">
        <v>39</v>
      </c>
      <c r="H5552" s="13">
        <v>20.4273</v>
      </c>
      <c r="I5552" s="18">
        <v>295.0</v>
      </c>
      <c r="J5552" s="15">
        <f t="shared" si="5"/>
        <v>6026.0535</v>
      </c>
      <c r="K5552" s="10" t="str">
        <f t="array" ref="K5552">IFERROR(XLOOKUP(G5552,'Tipo de Carga'!A:A,'Tipo de Carga'!B:B))</f>
        <v>Autoabasto</v>
      </c>
      <c r="L5552" s="10">
        <f t="shared" si="2"/>
        <v>8</v>
      </c>
      <c r="M5552" s="10">
        <f t="shared" si="3"/>
        <v>22</v>
      </c>
      <c r="N5552" s="10">
        <f t="shared" si="4"/>
        <v>2</v>
      </c>
      <c r="O5552" s="10" t="str">
        <f t="array" ref="O5552">IFERROR(XLOOKUP(G5552,'Tipo de Carga'!A:A,'Tipo de Carga'!C:C))</f>
        <v>Diesel</v>
      </c>
    </row>
    <row r="5553">
      <c r="A5553" s="16">
        <v>1817.0</v>
      </c>
      <c r="B5553" s="10" t="str">
        <f t="array" ref="B5553">IFERROR(XLOOKUP(A5553,'Asignacion Feb'!A:A,'Asignacion Feb'!C:C))</f>
        <v>Wm Full</v>
      </c>
      <c r="C5553" s="10" t="str">
        <f t="array" ref="C5553">IFERROR(XLOOKUP(A5553,'Asignacion Feb'!A:A,'Asignacion Feb'!B:B))</f>
        <v>EC-08</v>
      </c>
      <c r="D5553" s="28">
        <v>45710.0</v>
      </c>
      <c r="E5553" s="16" t="s">
        <v>101</v>
      </c>
      <c r="F5553" s="10" t="str">
        <f t="array" ref="F5553">IFERROR(XLOOKUP(E5553,Operadores!A:A,Operadores!B:B))</f>
        <v>RUIROBX</v>
      </c>
      <c r="G5553" s="16" t="s">
        <v>39</v>
      </c>
      <c r="H5553" s="13">
        <v>20.4273</v>
      </c>
      <c r="I5553" s="18">
        <v>390.0</v>
      </c>
      <c r="J5553" s="15">
        <f t="shared" si="5"/>
        <v>7966.647</v>
      </c>
      <c r="K5553" s="10" t="str">
        <f t="array" ref="K5553">IFERROR(XLOOKUP(G5553,'Tipo de Carga'!A:A,'Tipo de Carga'!B:B))</f>
        <v>Autoabasto</v>
      </c>
      <c r="L5553" s="10">
        <f t="shared" si="2"/>
        <v>8</v>
      </c>
      <c r="M5553" s="10">
        <f t="shared" si="3"/>
        <v>22</v>
      </c>
      <c r="N5553" s="10">
        <f t="shared" si="4"/>
        <v>2</v>
      </c>
      <c r="O5553" s="10" t="str">
        <f t="array" ref="O5553">IFERROR(XLOOKUP(G5553,'Tipo de Carga'!A:A,'Tipo de Carga'!C:C))</f>
        <v>Diesel</v>
      </c>
    </row>
    <row r="5554">
      <c r="A5554" s="16">
        <v>1730.0</v>
      </c>
      <c r="B5554" s="10" t="str">
        <f t="array" ref="B5554">IFERROR(XLOOKUP(A5554,'Asignacion Feb'!A:A,'Asignacion Feb'!C:C))</f>
        <v>Wm Full</v>
      </c>
      <c r="C5554" s="10" t="str">
        <f t="array" ref="C5554">IFERROR(XLOOKUP(A5554,'Asignacion Feb'!A:A,'Asignacion Feb'!B:B))</f>
        <v>EC-08</v>
      </c>
      <c r="D5554" s="28">
        <v>45710.0</v>
      </c>
      <c r="E5554" s="16" t="s">
        <v>219</v>
      </c>
      <c r="F5554" s="10" t="str">
        <f t="array" ref="F5554">IFERROR(XLOOKUP(E5554,Operadores!A:A,Operadores!B:B))</f>
        <v>LOPERI</v>
      </c>
      <c r="G5554" s="16" t="s">
        <v>39</v>
      </c>
      <c r="H5554" s="13">
        <v>20.4273</v>
      </c>
      <c r="I5554" s="18">
        <v>480.0</v>
      </c>
      <c r="J5554" s="15">
        <f t="shared" si="5"/>
        <v>9805.104</v>
      </c>
      <c r="K5554" s="10" t="str">
        <f t="array" ref="K5554">IFERROR(XLOOKUP(G5554,'Tipo de Carga'!A:A,'Tipo de Carga'!B:B))</f>
        <v>Autoabasto</v>
      </c>
      <c r="L5554" s="10">
        <f t="shared" si="2"/>
        <v>8</v>
      </c>
      <c r="M5554" s="10">
        <f t="shared" si="3"/>
        <v>22</v>
      </c>
      <c r="N5554" s="10">
        <f t="shared" si="4"/>
        <v>2</v>
      </c>
      <c r="O5554" s="10" t="str">
        <f t="array" ref="O5554">IFERROR(XLOOKUP(G5554,'Tipo de Carga'!A:A,'Tipo de Carga'!C:C))</f>
        <v>Diesel</v>
      </c>
    </row>
    <row r="5555">
      <c r="A5555" s="16">
        <v>2031.0</v>
      </c>
      <c r="B5555" s="10" t="str">
        <f t="array" ref="B5555">IFERROR(XLOOKUP(A5555,'Asignacion Feb'!A:A,'Asignacion Feb'!C:C))</f>
        <v>MeLi Dedicado Merida</v>
      </c>
      <c r="C5555" s="10" t="str">
        <f t="array" ref="C5555">IFERROR(XLOOKUP(A5555,'Asignacion Feb'!A:A,'Asignacion Feb'!B:B))</f>
        <v>EC-05</v>
      </c>
      <c r="D5555" s="28">
        <v>45710.0</v>
      </c>
      <c r="E5555" s="16" t="s">
        <v>239</v>
      </c>
      <c r="F5555" s="10" t="str">
        <f t="array" ref="F5555">IFERROR(XLOOKUP(E5555,Operadores!A:A,Operadores!B:B))</f>
        <v>LEOJUA</v>
      </c>
      <c r="G5555" s="16" t="s">
        <v>39</v>
      </c>
      <c r="H5555" s="13">
        <v>20.4273</v>
      </c>
      <c r="I5555" s="18">
        <v>359.0</v>
      </c>
      <c r="J5555" s="15">
        <f t="shared" si="5"/>
        <v>7333.4007</v>
      </c>
      <c r="K5555" s="10" t="str">
        <f t="array" ref="K5555">IFERROR(XLOOKUP(G5555,'Tipo de Carga'!A:A,'Tipo de Carga'!B:B))</f>
        <v>Autoabasto</v>
      </c>
      <c r="L5555" s="10">
        <f t="shared" si="2"/>
        <v>8</v>
      </c>
      <c r="M5555" s="10">
        <f t="shared" si="3"/>
        <v>22</v>
      </c>
      <c r="N5555" s="10">
        <f t="shared" si="4"/>
        <v>2</v>
      </c>
      <c r="O5555" s="10" t="str">
        <f t="array" ref="O5555">IFERROR(XLOOKUP(G5555,'Tipo de Carga'!A:A,'Tipo de Carga'!C:C))</f>
        <v>Diesel</v>
      </c>
    </row>
    <row r="5556">
      <c r="A5556" s="16">
        <v>2002.0</v>
      </c>
      <c r="B5556" s="10" t="str">
        <f t="array" ref="B5556">IFERROR(XLOOKUP(A5556,'Asignacion Feb'!A:A,'Asignacion Feb'!C:C))</f>
        <v>MeLi Dedicado Merida</v>
      </c>
      <c r="C5556" s="10" t="str">
        <f t="array" ref="C5556">IFERROR(XLOOKUP(A5556,'Asignacion Feb'!A:A,'Asignacion Feb'!B:B))</f>
        <v>EC-05</v>
      </c>
      <c r="D5556" s="28">
        <v>45710.0</v>
      </c>
      <c r="E5556" s="16" t="s">
        <v>309</v>
      </c>
      <c r="F5556" s="10" t="str">
        <f t="array" ref="F5556">IFERROR(XLOOKUP(E5556,Operadores!A:A,Operadores!B:B))</f>
        <v>VELALE</v>
      </c>
      <c r="G5556" s="16" t="s">
        <v>39</v>
      </c>
      <c r="H5556" s="13">
        <v>20.4273</v>
      </c>
      <c r="I5556" s="18">
        <v>188.0</v>
      </c>
      <c r="J5556" s="15">
        <f t="shared" si="5"/>
        <v>3840.3324</v>
      </c>
      <c r="K5556" s="10" t="str">
        <f t="array" ref="K5556">IFERROR(XLOOKUP(G5556,'Tipo de Carga'!A:A,'Tipo de Carga'!B:B))</f>
        <v>Autoabasto</v>
      </c>
      <c r="L5556" s="10">
        <f t="shared" si="2"/>
        <v>8</v>
      </c>
      <c r="M5556" s="10">
        <f t="shared" si="3"/>
        <v>22</v>
      </c>
      <c r="N5556" s="10">
        <f t="shared" si="4"/>
        <v>2</v>
      </c>
      <c r="O5556" s="10" t="str">
        <f t="array" ref="O5556">IFERROR(XLOOKUP(G5556,'Tipo de Carga'!A:A,'Tipo de Carga'!C:C))</f>
        <v>Diesel</v>
      </c>
    </row>
    <row r="5557">
      <c r="A5557" s="16">
        <v>1850.0</v>
      </c>
      <c r="B5557" s="10" t="str">
        <f t="array" ref="B5557">IFERROR(XLOOKUP(A5557,'Asignacion Feb'!A:A,'Asignacion Feb'!C:C))</f>
        <v>Hisense</v>
      </c>
      <c r="C5557" s="10" t="str">
        <f t="array" ref="C5557">IFERROR(XLOOKUP(A5557,'Asignacion Feb'!A:A,'Asignacion Feb'!B:B))</f>
        <v>EC-02</v>
      </c>
      <c r="D5557" s="28">
        <v>45710.0</v>
      </c>
      <c r="E5557" s="16" t="s">
        <v>230</v>
      </c>
      <c r="F5557" s="10" t="str">
        <f t="array" ref="F5557">IFERROR(XLOOKUP(E5557,Operadores!A:A,Operadores!B:B))</f>
        <v>VARJUAX</v>
      </c>
      <c r="G5557" s="16" t="s">
        <v>39</v>
      </c>
      <c r="H5557" s="13">
        <v>20.4273</v>
      </c>
      <c r="I5557" s="18">
        <v>305.0</v>
      </c>
      <c r="J5557" s="15">
        <f t="shared" si="5"/>
        <v>6230.3265</v>
      </c>
      <c r="K5557" s="10" t="str">
        <f t="array" ref="K5557">IFERROR(XLOOKUP(G5557,'Tipo de Carga'!A:A,'Tipo de Carga'!B:B))</f>
        <v>Autoabasto</v>
      </c>
      <c r="L5557" s="10">
        <f t="shared" si="2"/>
        <v>8</v>
      </c>
      <c r="M5557" s="10">
        <f t="shared" si="3"/>
        <v>22</v>
      </c>
      <c r="N5557" s="10">
        <f t="shared" si="4"/>
        <v>2</v>
      </c>
      <c r="O5557" s="10" t="str">
        <f t="array" ref="O5557">IFERROR(XLOOKUP(G5557,'Tipo de Carga'!A:A,'Tipo de Carga'!C:C))</f>
        <v>Diesel</v>
      </c>
    </row>
    <row r="5558">
      <c r="A5558" s="16">
        <v>1826.0</v>
      </c>
      <c r="B5558" s="10" t="str">
        <f t="array" ref="B5558">IFERROR(XLOOKUP(A5558,'Asignacion Feb'!A:A,'Asignacion Feb'!C:C))</f>
        <v>Wm Full</v>
      </c>
      <c r="C5558" s="10" t="str">
        <f t="array" ref="C5558">IFERROR(XLOOKUP(A5558,'Asignacion Feb'!A:A,'Asignacion Feb'!B:B))</f>
        <v>EC-08</v>
      </c>
      <c r="D5558" s="28">
        <v>45710.0</v>
      </c>
      <c r="E5558" s="19" t="s">
        <v>361</v>
      </c>
      <c r="F5558" s="10" t="str">
        <f t="array" ref="F5558">IFERROR(XLOOKUP(E5558,Operadores!A:A,Operadores!B:B))</f>
        <v>MORFRE01</v>
      </c>
      <c r="G5558" s="16" t="s">
        <v>103</v>
      </c>
      <c r="H5558" s="13">
        <v>26.69</v>
      </c>
      <c r="I5558" s="18">
        <v>480.0</v>
      </c>
      <c r="J5558" s="15">
        <f t="shared" si="5"/>
        <v>12811.2</v>
      </c>
      <c r="K5558" s="10" t="str">
        <f t="array" ref="K5558">IFERROR(XLOOKUP(G5558,'Tipo de Carga'!A:A,'Tipo de Carga'!B:B))</f>
        <v>Ticket</v>
      </c>
      <c r="L5558" s="10">
        <f t="shared" si="2"/>
        <v>8</v>
      </c>
      <c r="M5558" s="10">
        <f t="shared" si="3"/>
        <v>22</v>
      </c>
      <c r="N5558" s="10">
        <f t="shared" si="4"/>
        <v>2</v>
      </c>
      <c r="O5558" s="10" t="str">
        <f t="array" ref="O5558">IFERROR(XLOOKUP(G5558,'Tipo de Carga'!A:A,'Tipo de Carga'!C:C))</f>
        <v>Diesel</v>
      </c>
    </row>
    <row r="5559">
      <c r="A5559" s="16">
        <v>1819.0</v>
      </c>
      <c r="B5559" s="10" t="str">
        <f t="array" ref="B5559">IFERROR(XLOOKUP(A5559,'Asignacion Feb'!A:A,'Asignacion Feb'!C:C))</f>
        <v>Wm Full</v>
      </c>
      <c r="C5559" s="10" t="str">
        <f t="array" ref="C5559">IFERROR(XLOOKUP(A5559,'Asignacion Feb'!A:A,'Asignacion Feb'!B:B))</f>
        <v>EC-08</v>
      </c>
      <c r="D5559" s="28">
        <v>45710.0</v>
      </c>
      <c r="E5559" s="19" t="s">
        <v>221</v>
      </c>
      <c r="F5559" s="10" t="str">
        <f t="array" ref="F5559">IFERROR(XLOOKUP(E5559,Operadores!A:A,Operadores!B:B))</f>
        <v>ALVGAB</v>
      </c>
      <c r="G5559" s="16" t="s">
        <v>103</v>
      </c>
      <c r="H5559" s="13">
        <v>26.69</v>
      </c>
      <c r="I5559" s="18">
        <v>490.0</v>
      </c>
      <c r="J5559" s="15">
        <f t="shared" si="5"/>
        <v>13078.1</v>
      </c>
      <c r="K5559" s="10" t="str">
        <f t="array" ref="K5559">IFERROR(XLOOKUP(G5559,'Tipo de Carga'!A:A,'Tipo de Carga'!B:B))</f>
        <v>Ticket</v>
      </c>
      <c r="L5559" s="10">
        <f t="shared" si="2"/>
        <v>8</v>
      </c>
      <c r="M5559" s="10">
        <f t="shared" si="3"/>
        <v>22</v>
      </c>
      <c r="N5559" s="10">
        <f t="shared" si="4"/>
        <v>2</v>
      </c>
      <c r="O5559" s="10" t="str">
        <f t="array" ref="O5559">IFERROR(XLOOKUP(G5559,'Tipo de Carga'!A:A,'Tipo de Carga'!C:C))</f>
        <v>Diesel</v>
      </c>
    </row>
    <row r="5560">
      <c r="A5560" s="16">
        <v>1970.0</v>
      </c>
      <c r="B5560" s="10" t="str">
        <f t="array" ref="B5560">IFERROR(XLOOKUP(A5560,'Asignacion Feb'!A:A,'Asignacion Feb'!C:C))</f>
        <v>Sayer Vuelteros</v>
      </c>
      <c r="C5560" s="10" t="str">
        <f t="array" ref="C5560">IFERROR(XLOOKUP(A5560,'Asignacion Feb'!A:A,'Asignacion Feb'!B:B))</f>
        <v>EC-04</v>
      </c>
      <c r="D5560" s="28">
        <v>45710.0</v>
      </c>
      <c r="E5560" s="19" t="s">
        <v>155</v>
      </c>
      <c r="F5560" s="10" t="str">
        <f t="array" ref="F5560">IFERROR(XLOOKUP(E5560,Operadores!A:A,Operadores!B:B))</f>
        <v>HERLEX</v>
      </c>
      <c r="G5560" s="16" t="s">
        <v>103</v>
      </c>
      <c r="H5560" s="13">
        <v>25.39</v>
      </c>
      <c r="I5560" s="18">
        <v>169.0</v>
      </c>
      <c r="J5560" s="15">
        <f t="shared" si="5"/>
        <v>4290.91</v>
      </c>
      <c r="K5560" s="10" t="str">
        <f t="array" ref="K5560">IFERROR(XLOOKUP(G5560,'Tipo de Carga'!A:A,'Tipo de Carga'!B:B))</f>
        <v>Ticket</v>
      </c>
      <c r="L5560" s="10">
        <f t="shared" si="2"/>
        <v>8</v>
      </c>
      <c r="M5560" s="10">
        <f t="shared" si="3"/>
        <v>22</v>
      </c>
      <c r="N5560" s="10">
        <f t="shared" si="4"/>
        <v>2</v>
      </c>
      <c r="O5560" s="10" t="str">
        <f t="array" ref="O5560">IFERROR(XLOOKUP(G5560,'Tipo de Carga'!A:A,'Tipo de Carga'!C:C))</f>
        <v>Diesel</v>
      </c>
    </row>
    <row r="5561">
      <c r="A5561" s="16">
        <v>1972.0</v>
      </c>
      <c r="B5561" s="10" t="str">
        <f t="array" ref="B5561">IFERROR(XLOOKUP(A5561,'Asignacion Feb'!A:A,'Asignacion Feb'!C:C))</f>
        <v>Sayer Sencillo</v>
      </c>
      <c r="C5561" s="10" t="str">
        <f t="array" ref="C5561">IFERROR(XLOOKUP(A5561,'Asignacion Feb'!A:A,'Asignacion Feb'!B:B))</f>
        <v>EC-04</v>
      </c>
      <c r="D5561" s="28">
        <v>45710.0</v>
      </c>
      <c r="E5561" s="19" t="s">
        <v>274</v>
      </c>
      <c r="F5561" s="10" t="str">
        <f t="array" ref="F5561">IFERROR(XLOOKUP(E5561,Operadores!A:A,Operadores!B:B))</f>
        <v>ROMJOS</v>
      </c>
      <c r="G5561" s="16" t="s">
        <v>103</v>
      </c>
      <c r="H5561" s="13">
        <v>25.39</v>
      </c>
      <c r="I5561" s="18">
        <v>146.0</v>
      </c>
      <c r="J5561" s="15">
        <f t="shared" si="5"/>
        <v>3706.94</v>
      </c>
      <c r="K5561" s="10" t="str">
        <f t="array" ref="K5561">IFERROR(XLOOKUP(G5561,'Tipo de Carga'!A:A,'Tipo de Carga'!B:B))</f>
        <v>Ticket</v>
      </c>
      <c r="L5561" s="10">
        <f t="shared" si="2"/>
        <v>8</v>
      </c>
      <c r="M5561" s="10">
        <f t="shared" si="3"/>
        <v>22</v>
      </c>
      <c r="N5561" s="10">
        <f t="shared" si="4"/>
        <v>2</v>
      </c>
      <c r="O5561" s="10" t="str">
        <f t="array" ref="O5561">IFERROR(XLOOKUP(G5561,'Tipo de Carga'!A:A,'Tipo de Carga'!C:C))</f>
        <v>Diesel</v>
      </c>
    </row>
    <row r="5562">
      <c r="A5562" s="16">
        <v>1856.0</v>
      </c>
      <c r="B5562" s="10" t="str">
        <f t="array" ref="B5562">IFERROR(XLOOKUP(A5562,'Asignacion Feb'!A:A,'Asignacion Feb'!C:C))</f>
        <v>Pipas</v>
      </c>
      <c r="C5562" s="10" t="str">
        <f t="array" ref="C5562">IFERROR(XLOOKUP(A5562,'Asignacion Feb'!A:A,'Asignacion Feb'!B:B))</f>
        <v>EC-02</v>
      </c>
      <c r="D5562" s="28">
        <v>45710.0</v>
      </c>
      <c r="E5562" s="16" t="s">
        <v>291</v>
      </c>
      <c r="F5562" s="10" t="str">
        <f t="array" ref="F5562">IFERROR(XLOOKUP(E5562,Operadores!A:A,Operadores!B:B))</f>
        <v>PACJOS</v>
      </c>
      <c r="G5562" s="16" t="s">
        <v>103</v>
      </c>
      <c r="H5562" s="13">
        <v>27.48</v>
      </c>
      <c r="I5562" s="18">
        <v>191.0</v>
      </c>
      <c r="J5562" s="15">
        <f t="shared" si="5"/>
        <v>5248.68</v>
      </c>
      <c r="K5562" s="10" t="str">
        <f t="array" ref="K5562">IFERROR(XLOOKUP(G5562,'Tipo de Carga'!A:A,'Tipo de Carga'!B:B))</f>
        <v>Ticket</v>
      </c>
      <c r="L5562" s="10">
        <f t="shared" si="2"/>
        <v>8</v>
      </c>
      <c r="M5562" s="10">
        <f t="shared" si="3"/>
        <v>22</v>
      </c>
      <c r="N5562" s="10">
        <f t="shared" si="4"/>
        <v>2</v>
      </c>
      <c r="O5562" s="10" t="str">
        <f t="array" ref="O5562">IFERROR(XLOOKUP(G5562,'Tipo de Carga'!A:A,'Tipo de Carga'!C:C))</f>
        <v>Diesel</v>
      </c>
    </row>
    <row r="5563">
      <c r="A5563" s="16">
        <v>1938.0</v>
      </c>
      <c r="B5563" s="10" t="str">
        <f t="array" ref="B5563">IFERROR(XLOOKUP(A5563,'Asignacion Feb'!A:A,'Asignacion Feb'!C:C))</f>
        <v>Sayer Sencillo</v>
      </c>
      <c r="C5563" s="10" t="str">
        <f t="array" ref="C5563">IFERROR(XLOOKUP(A5563,'Asignacion Feb'!A:A,'Asignacion Feb'!B:B))</f>
        <v>EC-04</v>
      </c>
      <c r="D5563" s="28">
        <v>45710.0</v>
      </c>
      <c r="E5563" s="19" t="s">
        <v>256</v>
      </c>
      <c r="F5563" s="10" t="str">
        <f t="array" ref="F5563">IFERROR(XLOOKUP(E5563,Operadores!A:A,Operadores!B:B))</f>
        <v>SOSCA01</v>
      </c>
      <c r="G5563" s="16" t="s">
        <v>103</v>
      </c>
      <c r="H5563" s="13">
        <v>26.85</v>
      </c>
      <c r="I5563" s="18">
        <v>268.0</v>
      </c>
      <c r="J5563" s="15">
        <f t="shared" si="5"/>
        <v>7195.8</v>
      </c>
      <c r="K5563" s="10" t="str">
        <f t="array" ref="K5563">IFERROR(XLOOKUP(G5563,'Tipo de Carga'!A:A,'Tipo de Carga'!B:B))</f>
        <v>Ticket</v>
      </c>
      <c r="L5563" s="10">
        <f t="shared" si="2"/>
        <v>8</v>
      </c>
      <c r="M5563" s="10">
        <f t="shared" si="3"/>
        <v>22</v>
      </c>
      <c r="N5563" s="10">
        <f t="shared" si="4"/>
        <v>2</v>
      </c>
      <c r="O5563" s="10" t="str">
        <f t="array" ref="O5563">IFERROR(XLOOKUP(G5563,'Tipo de Carga'!A:A,'Tipo de Carga'!C:C))</f>
        <v>Diesel</v>
      </c>
    </row>
    <row r="5564">
      <c r="A5564" s="16">
        <v>1995.0</v>
      </c>
      <c r="B5564" s="10" t="str">
        <f t="array" ref="B5564">IFERROR(XLOOKUP(A5564,'Asignacion Feb'!A:A,'Asignacion Feb'!C:C))</f>
        <v>MeLi asignado SD</v>
      </c>
      <c r="C5564" s="10" t="str">
        <f t="array" ref="C5564">IFERROR(XLOOKUP(A5564,'Asignacion Feb'!A:A,'Asignacion Feb'!B:B))</f>
        <v>EC-05</v>
      </c>
      <c r="D5564" s="28">
        <v>45711.0</v>
      </c>
      <c r="E5564" s="19" t="s">
        <v>459</v>
      </c>
      <c r="F5564" s="10" t="str">
        <f t="array" ref="F5564">IFERROR(XLOOKUP(E5564,Operadores!A:A,Operadores!B:B))</f>
        <v>PERMAR</v>
      </c>
      <c r="G5564" s="16" t="s">
        <v>17</v>
      </c>
      <c r="H5564" s="13">
        <v>19.79799</v>
      </c>
      <c r="I5564" s="18">
        <v>1.99</v>
      </c>
      <c r="J5564" s="15">
        <f t="shared" si="5"/>
        <v>39.3980001</v>
      </c>
      <c r="K5564" s="10" t="str">
        <f t="array" ref="K5564">IFERROR(XLOOKUP(G5564,'Tipo de Carga'!A:A,'Tipo de Carga'!B:B))</f>
        <v>Autoabasto</v>
      </c>
      <c r="L5564" s="10">
        <f t="shared" si="2"/>
        <v>9</v>
      </c>
      <c r="M5564" s="10">
        <f t="shared" si="3"/>
        <v>23</v>
      </c>
      <c r="N5564" s="10">
        <f t="shared" si="4"/>
        <v>2</v>
      </c>
      <c r="O5564" s="10" t="str">
        <f t="array" ref="O5564">IFERROR(XLOOKUP(G5564,'Tipo de Carga'!A:A,'Tipo de Carga'!C:C))</f>
        <v>Diesel</v>
      </c>
    </row>
    <row r="5565">
      <c r="A5565" s="16">
        <v>1946.0</v>
      </c>
      <c r="B5565" s="10" t="str">
        <f t="array" ref="B5565">IFERROR(XLOOKUP(A5565,'Asignacion Feb'!A:A,'Asignacion Feb'!C:C))</f>
        <v>MeLi asignado SD</v>
      </c>
      <c r="C5565" s="10" t="str">
        <f t="array" ref="C5565">IFERROR(XLOOKUP(A5565,'Asignacion Feb'!A:A,'Asignacion Feb'!B:B))</f>
        <v>EC-05</v>
      </c>
      <c r="D5565" s="28">
        <v>45711.0</v>
      </c>
      <c r="E5565" s="16" t="s">
        <v>192</v>
      </c>
      <c r="F5565" s="10" t="str">
        <f t="array" ref="F5565">IFERROR(XLOOKUP(E5565,Operadores!A:A,Operadores!B:B))</f>
        <v>MARARM</v>
      </c>
      <c r="G5565" s="16" t="s">
        <v>17</v>
      </c>
      <c r="H5565" s="13">
        <v>19.79799</v>
      </c>
      <c r="I5565" s="18">
        <v>305.44</v>
      </c>
      <c r="J5565" s="15">
        <f t="shared" si="5"/>
        <v>6047.098066</v>
      </c>
      <c r="K5565" s="10" t="str">
        <f t="array" ref="K5565">IFERROR(XLOOKUP(G5565,'Tipo de Carga'!A:A,'Tipo de Carga'!B:B))</f>
        <v>Autoabasto</v>
      </c>
      <c r="L5565" s="10">
        <f t="shared" si="2"/>
        <v>9</v>
      </c>
      <c r="M5565" s="10">
        <f t="shared" si="3"/>
        <v>23</v>
      </c>
      <c r="N5565" s="10">
        <f t="shared" si="4"/>
        <v>2</v>
      </c>
      <c r="O5565" s="10" t="str">
        <f t="array" ref="O5565">IFERROR(XLOOKUP(G5565,'Tipo de Carga'!A:A,'Tipo de Carga'!C:C))</f>
        <v>Diesel</v>
      </c>
    </row>
    <row r="5566">
      <c r="A5566" s="16">
        <v>2001.0</v>
      </c>
      <c r="B5566" s="10" t="str">
        <f t="array" ref="B5566">IFERROR(XLOOKUP(A5566,'Asignacion Feb'!A:A,'Asignacion Feb'!C:C))</f>
        <v>MeLi Dedicado Merida</v>
      </c>
      <c r="C5566" s="10" t="str">
        <f t="array" ref="C5566">IFERROR(XLOOKUP(A5566,'Asignacion Feb'!A:A,'Asignacion Feb'!B:B))</f>
        <v>EC-05</v>
      </c>
      <c r="D5566" s="28">
        <v>45711.0</v>
      </c>
      <c r="E5566" s="16" t="s">
        <v>362</v>
      </c>
      <c r="F5566" s="10" t="str">
        <f t="array" ref="F5566">IFERROR(XLOOKUP(E5566,Operadores!A:A,Operadores!B:B))</f>
        <v>TRESER</v>
      </c>
      <c r="G5566" s="16" t="s">
        <v>17</v>
      </c>
      <c r="H5566" s="13">
        <v>19.79799</v>
      </c>
      <c r="I5566" s="18">
        <v>118.76</v>
      </c>
      <c r="J5566" s="15">
        <f t="shared" si="5"/>
        <v>2351.209292</v>
      </c>
      <c r="K5566" s="10" t="str">
        <f t="array" ref="K5566">IFERROR(XLOOKUP(G5566,'Tipo de Carga'!A:A,'Tipo de Carga'!B:B))</f>
        <v>Autoabasto</v>
      </c>
      <c r="L5566" s="10">
        <f t="shared" si="2"/>
        <v>9</v>
      </c>
      <c r="M5566" s="10">
        <f t="shared" si="3"/>
        <v>23</v>
      </c>
      <c r="N5566" s="10">
        <f t="shared" si="4"/>
        <v>2</v>
      </c>
      <c r="O5566" s="10" t="str">
        <f t="array" ref="O5566">IFERROR(XLOOKUP(G5566,'Tipo de Carga'!A:A,'Tipo de Carga'!C:C))</f>
        <v>Diesel</v>
      </c>
    </row>
    <row r="5567">
      <c r="A5567" s="16">
        <v>1985.0</v>
      </c>
      <c r="B5567" s="10" t="str">
        <f t="array" ref="B5567">IFERROR(XLOOKUP(A5567,'Asignacion Feb'!A:A,'Asignacion Feb'!C:C))</f>
        <v>MeLi Dedicado TD</v>
      </c>
      <c r="C5567" s="10" t="str">
        <f t="array" ref="C5567">IFERROR(XLOOKUP(A5567,'Asignacion Feb'!A:A,'Asignacion Feb'!B:B))</f>
        <v>EC-05</v>
      </c>
      <c r="D5567" s="28">
        <v>45711.0</v>
      </c>
      <c r="E5567" s="16" t="s">
        <v>189</v>
      </c>
      <c r="F5567" s="10" t="str">
        <f t="array" ref="F5567">IFERROR(XLOOKUP(E5567,Operadores!A:A,Operadores!B:B))</f>
        <v>MENMI</v>
      </c>
      <c r="G5567" s="16" t="s">
        <v>17</v>
      </c>
      <c r="H5567" s="13">
        <v>19.79799</v>
      </c>
      <c r="I5567" s="18">
        <v>620.03</v>
      </c>
      <c r="J5567" s="15">
        <f t="shared" si="5"/>
        <v>12275.34774</v>
      </c>
      <c r="K5567" s="10" t="str">
        <f t="array" ref="K5567">IFERROR(XLOOKUP(G5567,'Tipo de Carga'!A:A,'Tipo de Carga'!B:B))</f>
        <v>Autoabasto</v>
      </c>
      <c r="L5567" s="10">
        <f t="shared" si="2"/>
        <v>9</v>
      </c>
      <c r="M5567" s="10">
        <f t="shared" si="3"/>
        <v>23</v>
      </c>
      <c r="N5567" s="10">
        <f t="shared" si="4"/>
        <v>2</v>
      </c>
      <c r="O5567" s="10" t="str">
        <f t="array" ref="O5567">IFERROR(XLOOKUP(G5567,'Tipo de Carga'!A:A,'Tipo de Carga'!C:C))</f>
        <v>Diesel</v>
      </c>
    </row>
    <row r="5568">
      <c r="A5568" s="16">
        <v>1754.0</v>
      </c>
      <c r="B5568" s="10" t="str">
        <f t="array" ref="B5568">IFERROR(XLOOKUP(A5568,'Asignacion Feb'!A:A,'Asignacion Feb'!C:C))</f>
        <v>Pilgrims Tepo</v>
      </c>
      <c r="C5568" s="10" t="str">
        <f t="array" ref="C5568">IFERROR(XLOOKUP(A5568,'Asignacion Feb'!A:A,'Asignacion Feb'!B:B))</f>
        <v>EC-02</v>
      </c>
      <c r="D5568" s="28">
        <v>45711.0</v>
      </c>
      <c r="E5568" s="16" t="s">
        <v>127</v>
      </c>
      <c r="F5568" s="10" t="str">
        <f t="array" ref="F5568">IFERROR(XLOOKUP(E5568,Operadores!A:A,Operadores!B:B))</f>
        <v>PATRAM</v>
      </c>
      <c r="G5568" s="16" t="s">
        <v>17</v>
      </c>
      <c r="H5568" s="13">
        <v>19.79799</v>
      </c>
      <c r="I5568" s="18">
        <v>306.6</v>
      </c>
      <c r="J5568" s="15">
        <f t="shared" si="5"/>
        <v>6070.063734</v>
      </c>
      <c r="K5568" s="10" t="str">
        <f t="array" ref="K5568">IFERROR(XLOOKUP(G5568,'Tipo de Carga'!A:A,'Tipo de Carga'!B:B))</f>
        <v>Autoabasto</v>
      </c>
      <c r="L5568" s="10">
        <f t="shared" si="2"/>
        <v>9</v>
      </c>
      <c r="M5568" s="10">
        <f t="shared" si="3"/>
        <v>23</v>
      </c>
      <c r="N5568" s="10">
        <f t="shared" si="4"/>
        <v>2</v>
      </c>
      <c r="O5568" s="10" t="str">
        <f t="array" ref="O5568">IFERROR(XLOOKUP(G5568,'Tipo de Carga'!A:A,'Tipo de Carga'!C:C))</f>
        <v>Diesel</v>
      </c>
    </row>
    <row r="5569">
      <c r="A5569" s="16">
        <v>1866.0</v>
      </c>
      <c r="B5569" s="10" t="str">
        <f t="array" ref="B5569">IFERROR(XLOOKUP(A5569,'Asignacion Feb'!A:A,'Asignacion Feb'!C:C))</f>
        <v>Pilgrims Tepo</v>
      </c>
      <c r="C5569" s="10" t="str">
        <f t="array" ref="C5569">IFERROR(XLOOKUP(A5569,'Asignacion Feb'!A:A,'Asignacion Feb'!B:B))</f>
        <v>EC-02</v>
      </c>
      <c r="D5569" s="28">
        <v>45711.0</v>
      </c>
      <c r="E5569" s="16" t="s">
        <v>54</v>
      </c>
      <c r="F5569" s="10" t="str">
        <f t="array" ref="F5569">IFERROR(XLOOKUP(E5569,Operadores!A:A,Operadores!B:B))</f>
        <v>JORJON</v>
      </c>
      <c r="G5569" s="16" t="s">
        <v>17</v>
      </c>
      <c r="H5569" s="13">
        <v>19.79799</v>
      </c>
      <c r="I5569" s="18">
        <v>170.46</v>
      </c>
      <c r="J5569" s="15">
        <f t="shared" si="5"/>
        <v>3374.765375</v>
      </c>
      <c r="K5569" s="10" t="str">
        <f t="array" ref="K5569">IFERROR(XLOOKUP(G5569,'Tipo de Carga'!A:A,'Tipo de Carga'!B:B))</f>
        <v>Autoabasto</v>
      </c>
      <c r="L5569" s="10">
        <f t="shared" si="2"/>
        <v>9</v>
      </c>
      <c r="M5569" s="10">
        <f t="shared" si="3"/>
        <v>23</v>
      </c>
      <c r="N5569" s="10">
        <f t="shared" si="4"/>
        <v>2</v>
      </c>
      <c r="O5569" s="10" t="str">
        <f t="array" ref="O5569">IFERROR(XLOOKUP(G5569,'Tipo de Carga'!A:A,'Tipo de Carga'!C:C))</f>
        <v>Diesel</v>
      </c>
    </row>
    <row r="5570">
      <c r="A5570" s="16">
        <v>1689.0</v>
      </c>
      <c r="B5570" s="10" t="str">
        <f t="array" ref="B5570">IFERROR(XLOOKUP(A5570,'Asignacion Feb'!A:A,'Asignacion Feb'!C:C))</f>
        <v>Pilgrims Tepo</v>
      </c>
      <c r="C5570" s="10" t="str">
        <f t="array" ref="C5570">IFERROR(XLOOKUP(A5570,'Asignacion Feb'!A:A,'Asignacion Feb'!B:B))</f>
        <v>EC-02</v>
      </c>
      <c r="D5570" s="28">
        <v>45711.0</v>
      </c>
      <c r="E5570" s="16" t="s">
        <v>24</v>
      </c>
      <c r="F5570" s="10" t="str">
        <f t="array" ref="F5570">IFERROR(XLOOKUP(E5570,Operadores!A:A,Operadores!B:B))</f>
        <v>OROEDU</v>
      </c>
      <c r="G5570" s="16" t="s">
        <v>17</v>
      </c>
      <c r="H5570" s="13">
        <v>19.79799</v>
      </c>
      <c r="I5570" s="18">
        <v>116.82</v>
      </c>
      <c r="J5570" s="15">
        <f t="shared" si="5"/>
        <v>2312.801192</v>
      </c>
      <c r="K5570" s="10" t="str">
        <f t="array" ref="K5570">IFERROR(XLOOKUP(G5570,'Tipo de Carga'!A:A,'Tipo de Carga'!B:B))</f>
        <v>Autoabasto</v>
      </c>
      <c r="L5570" s="10">
        <f t="shared" si="2"/>
        <v>9</v>
      </c>
      <c r="M5570" s="10">
        <f t="shared" si="3"/>
        <v>23</v>
      </c>
      <c r="N5570" s="10">
        <f t="shared" si="4"/>
        <v>2</v>
      </c>
      <c r="O5570" s="10" t="str">
        <f t="array" ref="O5570">IFERROR(XLOOKUP(G5570,'Tipo de Carga'!A:A,'Tipo de Carga'!C:C))</f>
        <v>Diesel</v>
      </c>
    </row>
    <row r="5571">
      <c r="A5571" s="16">
        <v>1735.0</v>
      </c>
      <c r="B5571" s="10" t="str">
        <f t="array" ref="B5571">IFERROR(XLOOKUP(A5571,'Asignacion Feb'!A:A,'Asignacion Feb'!C:C))</f>
        <v>Pilgrims Tepo</v>
      </c>
      <c r="C5571" s="10" t="str">
        <f t="array" ref="C5571">IFERROR(XLOOKUP(A5571,'Asignacion Feb'!A:A,'Asignacion Feb'!B:B))</f>
        <v>EC-02</v>
      </c>
      <c r="D5571" s="28">
        <v>45711.0</v>
      </c>
      <c r="E5571" s="16" t="s">
        <v>370</v>
      </c>
      <c r="F5571" s="10" t="str">
        <f t="array" ref="F5571">IFERROR(XLOOKUP(E5571,Operadores!A:A,Operadores!B:B))</f>
        <v>BOROSC</v>
      </c>
      <c r="G5571" s="16" t="s">
        <v>17</v>
      </c>
      <c r="H5571" s="13">
        <v>19.79799</v>
      </c>
      <c r="I5571" s="18">
        <v>190.01</v>
      </c>
      <c r="J5571" s="15">
        <f t="shared" si="5"/>
        <v>3761.81608</v>
      </c>
      <c r="K5571" s="10" t="str">
        <f t="array" ref="K5571">IFERROR(XLOOKUP(G5571,'Tipo de Carga'!A:A,'Tipo de Carga'!B:B))</f>
        <v>Autoabasto</v>
      </c>
      <c r="L5571" s="10">
        <f t="shared" si="2"/>
        <v>9</v>
      </c>
      <c r="M5571" s="10">
        <f t="shared" si="3"/>
        <v>23</v>
      </c>
      <c r="N5571" s="10">
        <f t="shared" si="4"/>
        <v>2</v>
      </c>
      <c r="O5571" s="10" t="str">
        <f t="array" ref="O5571">IFERROR(XLOOKUP(G5571,'Tipo de Carga'!A:A,'Tipo de Carga'!C:C))</f>
        <v>Diesel</v>
      </c>
    </row>
    <row r="5572">
      <c r="A5572" s="16">
        <v>2075.0</v>
      </c>
      <c r="B5572" s="10" t="str">
        <f t="array" ref="B5572">IFERROR(XLOOKUP(A5572,'Asignacion Feb'!A:A,'Asignacion Feb'!C:C))</f>
        <v>Hisense</v>
      </c>
      <c r="C5572" s="10" t="str">
        <f t="array" ref="C5572">IFERROR(XLOOKUP(A5572,'Asignacion Feb'!A:A,'Asignacion Feb'!B:B))</f>
        <v>EC-02</v>
      </c>
      <c r="D5572" s="28">
        <v>45711.0</v>
      </c>
      <c r="E5572" s="16" t="s">
        <v>354</v>
      </c>
      <c r="F5572" s="10" t="str">
        <f t="array" ref="F5572">IFERROR(XLOOKUP(E5572,Operadores!A:A,Operadores!B:B))</f>
        <v>SALMAR01</v>
      </c>
      <c r="G5572" s="16" t="s">
        <v>17</v>
      </c>
      <c r="H5572" s="13">
        <v>19.79799</v>
      </c>
      <c r="I5572" s="18">
        <v>631.83</v>
      </c>
      <c r="J5572" s="15">
        <f t="shared" si="5"/>
        <v>12508.96402</v>
      </c>
      <c r="K5572" s="10" t="str">
        <f t="array" ref="K5572">IFERROR(XLOOKUP(G5572,'Tipo de Carga'!A:A,'Tipo de Carga'!B:B))</f>
        <v>Autoabasto</v>
      </c>
      <c r="L5572" s="10">
        <f t="shared" si="2"/>
        <v>9</v>
      </c>
      <c r="M5572" s="10">
        <f t="shared" si="3"/>
        <v>23</v>
      </c>
      <c r="N5572" s="10">
        <f t="shared" si="4"/>
        <v>2</v>
      </c>
      <c r="O5572" s="10" t="str">
        <f t="array" ref="O5572">IFERROR(XLOOKUP(G5572,'Tipo de Carga'!A:A,'Tipo de Carga'!C:C))</f>
        <v>Diesel</v>
      </c>
    </row>
    <row r="5573">
      <c r="A5573" s="16">
        <v>1731.0</v>
      </c>
      <c r="B5573" s="10" t="str">
        <f t="array" ref="B5573">IFERROR(XLOOKUP(A5573,'Asignacion Feb'!A:A,'Asignacion Feb'!C:C))</f>
        <v>Pilgrims Tepo</v>
      </c>
      <c r="C5573" s="10" t="str">
        <f t="array" ref="C5573">IFERROR(XLOOKUP(A5573,'Asignacion Feb'!A:A,'Asignacion Feb'!B:B))</f>
        <v>EC-02</v>
      </c>
      <c r="D5573" s="28">
        <v>45711.0</v>
      </c>
      <c r="E5573" s="16" t="s">
        <v>270</v>
      </c>
      <c r="F5573" s="10" t="str">
        <f t="array" ref="F5573">IFERROR(XLOOKUP(E5573,Operadores!A:A,Operadores!B:B))</f>
        <v>ROSGIL</v>
      </c>
      <c r="G5573" s="16" t="s">
        <v>17</v>
      </c>
      <c r="H5573" s="13">
        <v>19.79799</v>
      </c>
      <c r="I5573" s="18">
        <v>300.04</v>
      </c>
      <c r="J5573" s="15">
        <f t="shared" si="5"/>
        <v>5940.18892</v>
      </c>
      <c r="K5573" s="10" t="str">
        <f t="array" ref="K5573">IFERROR(XLOOKUP(G5573,'Tipo de Carga'!A:A,'Tipo de Carga'!B:B))</f>
        <v>Autoabasto</v>
      </c>
      <c r="L5573" s="10">
        <f t="shared" si="2"/>
        <v>9</v>
      </c>
      <c r="M5573" s="10">
        <f t="shared" si="3"/>
        <v>23</v>
      </c>
      <c r="N5573" s="10">
        <f t="shared" si="4"/>
        <v>2</v>
      </c>
      <c r="O5573" s="10" t="str">
        <f t="array" ref="O5573">IFERROR(XLOOKUP(G5573,'Tipo de Carga'!A:A,'Tipo de Carga'!C:C))</f>
        <v>Diesel</v>
      </c>
    </row>
    <row r="5574">
      <c r="A5574" s="16">
        <v>2043.0</v>
      </c>
      <c r="B5574" s="10" t="str">
        <f t="array" ref="B5574">IFERROR(XLOOKUP(A5574,'Asignacion Feb'!A:A,'Asignacion Feb'!C:C))</f>
        <v>Liverpool Local</v>
      </c>
      <c r="C5574" s="10" t="str">
        <f t="array" ref="C5574">IFERROR(XLOOKUP(A5574,'Asignacion Feb'!A:A,'Asignacion Feb'!B:B))</f>
        <v>EC-01</v>
      </c>
      <c r="D5574" s="28">
        <v>45711.0</v>
      </c>
      <c r="E5574" s="16" t="s">
        <v>69</v>
      </c>
      <c r="F5574" s="10" t="str">
        <f t="array" ref="F5574">IFERROR(XLOOKUP(E5574,Operadores!A:A,Operadores!B:B))</f>
        <v>GONAL01</v>
      </c>
      <c r="G5574" s="16" t="s">
        <v>17</v>
      </c>
      <c r="H5574" s="13">
        <v>19.79799</v>
      </c>
      <c r="I5574" s="18">
        <v>149.13</v>
      </c>
      <c r="J5574" s="15">
        <f t="shared" si="5"/>
        <v>2952.474249</v>
      </c>
      <c r="K5574" s="10" t="str">
        <f t="array" ref="K5574">IFERROR(XLOOKUP(G5574,'Tipo de Carga'!A:A,'Tipo de Carga'!B:B))</f>
        <v>Autoabasto</v>
      </c>
      <c r="L5574" s="10">
        <f t="shared" si="2"/>
        <v>9</v>
      </c>
      <c r="M5574" s="10">
        <f t="shared" si="3"/>
        <v>23</v>
      </c>
      <c r="N5574" s="10">
        <f t="shared" si="4"/>
        <v>2</v>
      </c>
      <c r="O5574" s="10" t="str">
        <f t="array" ref="O5574">IFERROR(XLOOKUP(G5574,'Tipo de Carga'!A:A,'Tipo de Carga'!C:C))</f>
        <v>Diesel</v>
      </c>
    </row>
    <row r="5575">
      <c r="A5575" s="16">
        <v>1881.0</v>
      </c>
      <c r="B5575" s="10" t="str">
        <f t="array" ref="B5575">IFERROR(XLOOKUP(A5575,'Asignacion Feb'!A:A,'Asignacion Feb'!C:C))</f>
        <v>Circuitos</v>
      </c>
      <c r="C5575" s="10" t="str">
        <f t="array" ref="C5575">IFERROR(XLOOKUP(A5575,'Asignacion Feb'!A:A,'Asignacion Feb'!B:B))</f>
        <v>EC-03</v>
      </c>
      <c r="D5575" s="28">
        <v>45711.0</v>
      </c>
      <c r="E5575" s="16" t="s">
        <v>156</v>
      </c>
      <c r="F5575" s="10" t="str">
        <f t="array" ref="F5575">IFERROR(XLOOKUP(E5575,Operadores!A:A,Operadores!B:B))</f>
        <v>CERJER</v>
      </c>
      <c r="G5575" s="16" t="s">
        <v>17</v>
      </c>
      <c r="H5575" s="13">
        <v>19.79799</v>
      </c>
      <c r="I5575" s="18">
        <v>256.04</v>
      </c>
      <c r="J5575" s="15">
        <f t="shared" si="5"/>
        <v>5069.07736</v>
      </c>
      <c r="K5575" s="10" t="str">
        <f t="array" ref="K5575">IFERROR(XLOOKUP(G5575,'Tipo de Carga'!A:A,'Tipo de Carga'!B:B))</f>
        <v>Autoabasto</v>
      </c>
      <c r="L5575" s="10">
        <f t="shared" si="2"/>
        <v>9</v>
      </c>
      <c r="M5575" s="10">
        <f t="shared" si="3"/>
        <v>23</v>
      </c>
      <c r="N5575" s="10">
        <f t="shared" si="4"/>
        <v>2</v>
      </c>
      <c r="O5575" s="10" t="str">
        <f t="array" ref="O5575">IFERROR(XLOOKUP(G5575,'Tipo de Carga'!A:A,'Tipo de Carga'!C:C))</f>
        <v>Diesel</v>
      </c>
    </row>
    <row r="5576">
      <c r="A5576" s="16">
        <v>1879.0</v>
      </c>
      <c r="B5576" s="10" t="str">
        <f t="array" ref="B5576">IFERROR(XLOOKUP(A5576,'Asignacion Feb'!A:A,'Asignacion Feb'!C:C))</f>
        <v>Circuitos</v>
      </c>
      <c r="C5576" s="10" t="str">
        <f t="array" ref="C5576">IFERROR(XLOOKUP(A5576,'Asignacion Feb'!A:A,'Asignacion Feb'!B:B))</f>
        <v>EC-03</v>
      </c>
      <c r="D5576" s="28">
        <v>45711.0</v>
      </c>
      <c r="E5576" s="16" t="s">
        <v>132</v>
      </c>
      <c r="F5576" s="10" t="str">
        <f t="array" ref="F5576">IFERROR(XLOOKUP(E5576,Operadores!A:A,Operadores!B:B))</f>
        <v>ISLHI</v>
      </c>
      <c r="G5576" s="16" t="s">
        <v>17</v>
      </c>
      <c r="H5576" s="13">
        <v>19.79799</v>
      </c>
      <c r="I5576" s="18">
        <v>588.39</v>
      </c>
      <c r="J5576" s="15">
        <f t="shared" si="5"/>
        <v>11648.93934</v>
      </c>
      <c r="K5576" s="10" t="str">
        <f t="array" ref="K5576">IFERROR(XLOOKUP(G5576,'Tipo de Carga'!A:A,'Tipo de Carga'!B:B))</f>
        <v>Autoabasto</v>
      </c>
      <c r="L5576" s="10">
        <f t="shared" si="2"/>
        <v>9</v>
      </c>
      <c r="M5576" s="10">
        <f t="shared" si="3"/>
        <v>23</v>
      </c>
      <c r="N5576" s="10">
        <f t="shared" si="4"/>
        <v>2</v>
      </c>
      <c r="O5576" s="10" t="str">
        <f t="array" ref="O5576">IFERROR(XLOOKUP(G5576,'Tipo de Carga'!A:A,'Tipo de Carga'!C:C))</f>
        <v>Diesel</v>
      </c>
    </row>
    <row r="5577">
      <c r="A5577" s="16">
        <v>2028.0</v>
      </c>
      <c r="B5577" s="10" t="str">
        <f t="array" ref="B5577">IFERROR(XLOOKUP(A5577,'Asignacion Feb'!A:A,'Asignacion Feb'!C:C))</f>
        <v>MeLi Dedicado Merida</v>
      </c>
      <c r="C5577" s="10" t="str">
        <f t="array" ref="C5577">IFERROR(XLOOKUP(A5577,'Asignacion Feb'!A:A,'Asignacion Feb'!B:B))</f>
        <v>EC-05</v>
      </c>
      <c r="D5577" s="28">
        <v>45711.0</v>
      </c>
      <c r="E5577" s="16" t="s">
        <v>94</v>
      </c>
      <c r="F5577" s="10" t="str">
        <f t="array" ref="F5577">IFERROR(XLOOKUP(E5577,Operadores!A:A,Operadores!B:B))</f>
        <v>RODALE</v>
      </c>
      <c r="G5577" s="16" t="s">
        <v>17</v>
      </c>
      <c r="H5577" s="13">
        <v>19.79799</v>
      </c>
      <c r="I5577" s="18">
        <v>221.0</v>
      </c>
      <c r="J5577" s="15">
        <f t="shared" si="5"/>
        <v>4375.35579</v>
      </c>
      <c r="K5577" s="10" t="str">
        <f t="array" ref="K5577">IFERROR(XLOOKUP(G5577,'Tipo de Carga'!A:A,'Tipo de Carga'!B:B))</f>
        <v>Autoabasto</v>
      </c>
      <c r="L5577" s="10">
        <f t="shared" si="2"/>
        <v>9</v>
      </c>
      <c r="M5577" s="10">
        <f t="shared" si="3"/>
        <v>23</v>
      </c>
      <c r="N5577" s="10">
        <f t="shared" si="4"/>
        <v>2</v>
      </c>
      <c r="O5577" s="10" t="str">
        <f t="array" ref="O5577">IFERROR(XLOOKUP(G5577,'Tipo de Carga'!A:A,'Tipo de Carga'!C:C))</f>
        <v>Diesel</v>
      </c>
    </row>
    <row r="5578">
      <c r="A5578" s="16">
        <v>2095.0</v>
      </c>
      <c r="B5578" s="10" t="str">
        <f t="array" ref="B5578">IFERROR(XLOOKUP(A5578,'Asignacion Feb'!A:A,'Asignacion Feb'!C:C))</f>
        <v>MeLi asignado SD</v>
      </c>
      <c r="C5578" s="10" t="str">
        <f t="array" ref="C5578">IFERROR(XLOOKUP(A5578,'Asignacion Feb'!A:A,'Asignacion Feb'!B:B))</f>
        <v>EC-05</v>
      </c>
      <c r="D5578" s="28">
        <v>45711.0</v>
      </c>
      <c r="E5578" s="19" t="s">
        <v>184</v>
      </c>
      <c r="F5578" s="10" t="str">
        <f t="array" ref="F5578">IFERROR(XLOOKUP(E5578,Operadores!A:A,Operadores!B:B))</f>
        <v>ARASAL</v>
      </c>
      <c r="G5578" s="16" t="s">
        <v>17</v>
      </c>
      <c r="H5578" s="13">
        <v>19.79799</v>
      </c>
      <c r="I5578" s="18">
        <v>304.2</v>
      </c>
      <c r="J5578" s="15">
        <f t="shared" si="5"/>
        <v>6022.548558</v>
      </c>
      <c r="K5578" s="10" t="str">
        <f t="array" ref="K5578">IFERROR(XLOOKUP(G5578,'Tipo de Carga'!A:A,'Tipo de Carga'!B:B))</f>
        <v>Autoabasto</v>
      </c>
      <c r="L5578" s="10">
        <f t="shared" si="2"/>
        <v>9</v>
      </c>
      <c r="M5578" s="10">
        <f t="shared" si="3"/>
        <v>23</v>
      </c>
      <c r="N5578" s="10">
        <f t="shared" si="4"/>
        <v>2</v>
      </c>
      <c r="O5578" s="10" t="str">
        <f t="array" ref="O5578">IFERROR(XLOOKUP(G5578,'Tipo de Carga'!A:A,'Tipo de Carga'!C:C))</f>
        <v>Diesel</v>
      </c>
    </row>
    <row r="5579">
      <c r="A5579" s="16">
        <v>2029.0</v>
      </c>
      <c r="B5579" s="10" t="str">
        <f t="array" ref="B5579">IFERROR(XLOOKUP(A5579,'Asignacion Feb'!A:A,'Asignacion Feb'!C:C))</f>
        <v>MeLi Dedicado Merida</v>
      </c>
      <c r="C5579" s="10" t="str">
        <f t="array" ref="C5579">IFERROR(XLOOKUP(A5579,'Asignacion Feb'!A:A,'Asignacion Feb'!B:B))</f>
        <v>EC-05</v>
      </c>
      <c r="D5579" s="28">
        <v>45711.0</v>
      </c>
      <c r="E5579" s="16" t="s">
        <v>40</v>
      </c>
      <c r="F5579" s="10" t="str">
        <f t="array" ref="F5579">IFERROR(XLOOKUP(E5579,Operadores!A:A,Operadores!B:B))</f>
        <v>LUNADO</v>
      </c>
      <c r="G5579" s="16" t="s">
        <v>17</v>
      </c>
      <c r="H5579" s="13">
        <v>19.79799</v>
      </c>
      <c r="I5579" s="18">
        <v>260.17</v>
      </c>
      <c r="J5579" s="15">
        <f t="shared" si="5"/>
        <v>5150.843058</v>
      </c>
      <c r="K5579" s="10" t="str">
        <f t="array" ref="K5579">IFERROR(XLOOKUP(G5579,'Tipo de Carga'!A:A,'Tipo de Carga'!B:B))</f>
        <v>Autoabasto</v>
      </c>
      <c r="L5579" s="10">
        <f t="shared" si="2"/>
        <v>9</v>
      </c>
      <c r="M5579" s="10">
        <f t="shared" si="3"/>
        <v>23</v>
      </c>
      <c r="N5579" s="10">
        <f t="shared" si="4"/>
        <v>2</v>
      </c>
      <c r="O5579" s="10" t="str">
        <f t="array" ref="O5579">IFERROR(XLOOKUP(G5579,'Tipo de Carga'!A:A,'Tipo de Carga'!C:C))</f>
        <v>Diesel</v>
      </c>
    </row>
    <row r="5580">
      <c r="A5580" s="16">
        <v>2011.0</v>
      </c>
      <c r="B5580" s="10" t="str">
        <f t="array" ref="B5580">IFERROR(XLOOKUP(A5580,'Asignacion Feb'!A:A,'Asignacion Feb'!C:C))</f>
        <v>MeLi Asignado TD</v>
      </c>
      <c r="C5580" s="10" t="str">
        <f t="array" ref="C5580">IFERROR(XLOOKUP(A5580,'Asignacion Feb'!A:A,'Asignacion Feb'!B:B))</f>
        <v>EC-05</v>
      </c>
      <c r="D5580" s="28">
        <v>45711.0</v>
      </c>
      <c r="E5580" s="16" t="s">
        <v>30</v>
      </c>
      <c r="F5580" s="10" t="str">
        <f t="array" ref="F5580">IFERROR(XLOOKUP(E5580,Operadores!A:A,Operadores!B:B))</f>
        <v>GUEGAB</v>
      </c>
      <c r="G5580" s="16" t="s">
        <v>17</v>
      </c>
      <c r="H5580" s="13">
        <v>19.79799</v>
      </c>
      <c r="I5580" s="18">
        <v>586.89</v>
      </c>
      <c r="J5580" s="15">
        <f t="shared" si="5"/>
        <v>11619.24235</v>
      </c>
      <c r="K5580" s="10" t="str">
        <f t="array" ref="K5580">IFERROR(XLOOKUP(G5580,'Tipo de Carga'!A:A,'Tipo de Carga'!B:B))</f>
        <v>Autoabasto</v>
      </c>
      <c r="L5580" s="10">
        <f t="shared" si="2"/>
        <v>9</v>
      </c>
      <c r="M5580" s="10">
        <f t="shared" si="3"/>
        <v>23</v>
      </c>
      <c r="N5580" s="10">
        <f t="shared" si="4"/>
        <v>2</v>
      </c>
      <c r="O5580" s="10" t="str">
        <f t="array" ref="O5580">IFERROR(XLOOKUP(G5580,'Tipo de Carga'!A:A,'Tipo de Carga'!C:C))</f>
        <v>Diesel</v>
      </c>
    </row>
    <row r="5581">
      <c r="A5581" s="16">
        <v>2008.0</v>
      </c>
      <c r="B5581" s="10" t="str">
        <f t="array" ref="B5581">IFERROR(XLOOKUP(A5581,'Asignacion Feb'!A:A,'Asignacion Feb'!C:C))</f>
        <v>MeLi Dedicado Merida</v>
      </c>
      <c r="C5581" s="10" t="str">
        <f t="array" ref="C5581">IFERROR(XLOOKUP(A5581,'Asignacion Feb'!A:A,'Asignacion Feb'!B:B))</f>
        <v>EC-05</v>
      </c>
      <c r="D5581" s="28">
        <v>45711.0</v>
      </c>
      <c r="E5581" s="16" t="s">
        <v>394</v>
      </c>
      <c r="F5581" s="10" t="str">
        <f t="array" ref="F5581">IFERROR(XLOOKUP(E5581,Operadores!A:A,Operadores!B:B))</f>
        <v>CADCAR</v>
      </c>
      <c r="G5581" s="16" t="s">
        <v>17</v>
      </c>
      <c r="H5581" s="13">
        <v>19.79799</v>
      </c>
      <c r="I5581" s="18">
        <v>249.65</v>
      </c>
      <c r="J5581" s="15">
        <f t="shared" si="5"/>
        <v>4942.568204</v>
      </c>
      <c r="K5581" s="10" t="str">
        <f t="array" ref="K5581">IFERROR(XLOOKUP(G5581,'Tipo de Carga'!A:A,'Tipo de Carga'!B:B))</f>
        <v>Autoabasto</v>
      </c>
      <c r="L5581" s="10">
        <f t="shared" si="2"/>
        <v>9</v>
      </c>
      <c r="M5581" s="10">
        <f t="shared" si="3"/>
        <v>23</v>
      </c>
      <c r="N5581" s="10">
        <f t="shared" si="4"/>
        <v>2</v>
      </c>
      <c r="O5581" s="10" t="str">
        <f t="array" ref="O5581">IFERROR(XLOOKUP(G5581,'Tipo de Carga'!A:A,'Tipo de Carga'!C:C))</f>
        <v>Diesel</v>
      </c>
    </row>
    <row r="5582">
      <c r="A5582" s="16">
        <v>2047.0</v>
      </c>
      <c r="B5582" s="10" t="str">
        <f t="array" ref="B5582">IFERROR(XLOOKUP(A5582,'Asignacion Feb'!A:A,'Asignacion Feb'!C:C))</f>
        <v>Liverpool Local</v>
      </c>
      <c r="C5582" s="10" t="str">
        <f t="array" ref="C5582">IFERROR(XLOOKUP(A5582,'Asignacion Feb'!A:A,'Asignacion Feb'!B:B))</f>
        <v>EC-01</v>
      </c>
      <c r="D5582" s="28">
        <v>45711.0</v>
      </c>
      <c r="E5582" s="16" t="s">
        <v>451</v>
      </c>
      <c r="F5582" s="10" t="str">
        <f t="array" ref="F5582">IFERROR(XLOOKUP(E5582,Operadores!A:A,Operadores!B:B))</f>
        <v>MORBR</v>
      </c>
      <c r="G5582" s="16" t="s">
        <v>17</v>
      </c>
      <c r="H5582" s="13">
        <v>19.79799</v>
      </c>
      <c r="I5582" s="18">
        <v>370.19</v>
      </c>
      <c r="J5582" s="15">
        <f t="shared" si="5"/>
        <v>7329.017918</v>
      </c>
      <c r="K5582" s="10" t="str">
        <f t="array" ref="K5582">IFERROR(XLOOKUP(G5582,'Tipo de Carga'!A:A,'Tipo de Carga'!B:B))</f>
        <v>Autoabasto</v>
      </c>
      <c r="L5582" s="10">
        <f t="shared" si="2"/>
        <v>9</v>
      </c>
      <c r="M5582" s="10">
        <f t="shared" si="3"/>
        <v>23</v>
      </c>
      <c r="N5582" s="10">
        <f t="shared" si="4"/>
        <v>2</v>
      </c>
      <c r="O5582" s="10" t="str">
        <f t="array" ref="O5582">IFERROR(XLOOKUP(G5582,'Tipo de Carga'!A:A,'Tipo de Carga'!C:C))</f>
        <v>Diesel</v>
      </c>
    </row>
    <row r="5583">
      <c r="A5583" s="16">
        <v>1986.0</v>
      </c>
      <c r="B5583" s="10" t="str">
        <f t="array" ref="B5583">IFERROR(XLOOKUP(A5583,'Asignacion Feb'!A:A,'Asignacion Feb'!C:C))</f>
        <v>MeLi asignado SD</v>
      </c>
      <c r="C5583" s="10" t="str">
        <f t="array" ref="C5583">IFERROR(XLOOKUP(A5583,'Asignacion Feb'!A:A,'Asignacion Feb'!B:B))</f>
        <v>EC-05</v>
      </c>
      <c r="D5583" s="28">
        <v>45711.0</v>
      </c>
      <c r="E5583" s="19" t="s">
        <v>246</v>
      </c>
      <c r="F5583" s="10" t="str">
        <f t="array" ref="F5583">IFERROR(XLOOKUP(E5583,Operadores!A:A,Operadores!B:B))</f>
        <v>SOSMAR</v>
      </c>
      <c r="G5583" s="16" t="s">
        <v>17</v>
      </c>
      <c r="H5583" s="13">
        <v>19.79799</v>
      </c>
      <c r="I5583" s="18">
        <v>972.31</v>
      </c>
      <c r="J5583" s="15">
        <f t="shared" si="5"/>
        <v>19249.78366</v>
      </c>
      <c r="K5583" s="10" t="str">
        <f t="array" ref="K5583">IFERROR(XLOOKUP(G5583,'Tipo de Carga'!A:A,'Tipo de Carga'!B:B))</f>
        <v>Autoabasto</v>
      </c>
      <c r="L5583" s="10">
        <f t="shared" si="2"/>
        <v>9</v>
      </c>
      <c r="M5583" s="10">
        <f t="shared" si="3"/>
        <v>23</v>
      </c>
      <c r="N5583" s="10">
        <f t="shared" si="4"/>
        <v>2</v>
      </c>
      <c r="O5583" s="10" t="str">
        <f t="array" ref="O5583">IFERROR(XLOOKUP(G5583,'Tipo de Carga'!A:A,'Tipo de Carga'!C:C))</f>
        <v>Diesel</v>
      </c>
    </row>
    <row r="5584">
      <c r="A5584" s="16">
        <v>1982.0</v>
      </c>
      <c r="B5584" s="10" t="str">
        <f t="array" ref="B5584">IFERROR(XLOOKUP(A5584,'Asignacion Feb'!A:A,'Asignacion Feb'!C:C))</f>
        <v>MeLi asignado SD</v>
      </c>
      <c r="C5584" s="10" t="str">
        <f t="array" ref="C5584">IFERROR(XLOOKUP(A5584,'Asignacion Feb'!A:A,'Asignacion Feb'!B:B))</f>
        <v>EC-05</v>
      </c>
      <c r="D5584" s="28">
        <v>45711.0</v>
      </c>
      <c r="E5584" s="16" t="s">
        <v>254</v>
      </c>
      <c r="F5584" s="10" t="str">
        <f t="array" ref="F5584">IFERROR(XLOOKUP(E5584,Operadores!A:A,Operadores!B:B))</f>
        <v>HERJUV</v>
      </c>
      <c r="G5584" s="16" t="s">
        <v>17</v>
      </c>
      <c r="H5584" s="13">
        <v>19.79799</v>
      </c>
      <c r="I5584" s="18">
        <v>547.31</v>
      </c>
      <c r="J5584" s="15">
        <f t="shared" si="5"/>
        <v>10835.63791</v>
      </c>
      <c r="K5584" s="10" t="str">
        <f t="array" ref="K5584">IFERROR(XLOOKUP(G5584,'Tipo de Carga'!A:A,'Tipo de Carga'!B:B))</f>
        <v>Autoabasto</v>
      </c>
      <c r="L5584" s="10">
        <f t="shared" si="2"/>
        <v>9</v>
      </c>
      <c r="M5584" s="10">
        <f t="shared" si="3"/>
        <v>23</v>
      </c>
      <c r="N5584" s="10">
        <f t="shared" si="4"/>
        <v>2</v>
      </c>
      <c r="O5584" s="10" t="str">
        <f t="array" ref="O5584">IFERROR(XLOOKUP(G5584,'Tipo de Carga'!A:A,'Tipo de Carga'!C:C))</f>
        <v>Diesel</v>
      </c>
    </row>
    <row r="5585">
      <c r="A5585" s="16">
        <v>1993.0</v>
      </c>
      <c r="B5585" s="10" t="str">
        <f t="array" ref="B5585">IFERROR(XLOOKUP(A5585,'Asignacion Feb'!A:A,'Asignacion Feb'!C:C))</f>
        <v>MeLi Dedicado TD</v>
      </c>
      <c r="C5585" s="10" t="str">
        <f t="array" ref="C5585">IFERROR(XLOOKUP(A5585,'Asignacion Feb'!A:A,'Asignacion Feb'!B:B))</f>
        <v>EC-05</v>
      </c>
      <c r="D5585" s="28">
        <v>45711.0</v>
      </c>
      <c r="E5585" s="16" t="s">
        <v>374</v>
      </c>
      <c r="F5585" s="10" t="str">
        <f t="array" ref="F5585">IFERROR(XLOOKUP(E5585,Operadores!A:A,Operadores!B:B))</f>
        <v>CELJOS</v>
      </c>
      <c r="G5585" s="16" t="s">
        <v>17</v>
      </c>
      <c r="H5585" s="13">
        <v>19.79799</v>
      </c>
      <c r="I5585" s="18">
        <v>532.25</v>
      </c>
      <c r="J5585" s="15">
        <f t="shared" si="5"/>
        <v>10537.48018</v>
      </c>
      <c r="K5585" s="10" t="str">
        <f t="array" ref="K5585">IFERROR(XLOOKUP(G5585,'Tipo de Carga'!A:A,'Tipo de Carga'!B:B))</f>
        <v>Autoabasto</v>
      </c>
      <c r="L5585" s="10">
        <f t="shared" si="2"/>
        <v>9</v>
      </c>
      <c r="M5585" s="10">
        <f t="shared" si="3"/>
        <v>23</v>
      </c>
      <c r="N5585" s="10">
        <f t="shared" si="4"/>
        <v>2</v>
      </c>
      <c r="O5585" s="10" t="str">
        <f t="array" ref="O5585">IFERROR(XLOOKUP(G5585,'Tipo de Carga'!A:A,'Tipo de Carga'!C:C))</f>
        <v>Diesel</v>
      </c>
    </row>
    <row r="5586">
      <c r="A5586" s="16">
        <v>1837.0</v>
      </c>
      <c r="B5586" s="10" t="str">
        <f t="array" ref="B5586">IFERROR(XLOOKUP(A5586,'Asignacion Feb'!A:A,'Asignacion Feb'!C:C))</f>
        <v>Liverpool Local</v>
      </c>
      <c r="C5586" s="10" t="str">
        <f t="array" ref="C5586">IFERROR(XLOOKUP(A5586,'Asignacion Feb'!A:A,'Asignacion Feb'!B:B))</f>
        <v>EC-01</v>
      </c>
      <c r="D5586" s="28">
        <v>45711.0</v>
      </c>
      <c r="E5586" s="16" t="s">
        <v>264</v>
      </c>
      <c r="F5586" s="10" t="str">
        <f t="array" ref="F5586">IFERROR(XLOOKUP(E5586,Operadores!A:A,Operadores!B:B))</f>
        <v>GONCES</v>
      </c>
      <c r="G5586" s="16" t="s">
        <v>17</v>
      </c>
      <c r="H5586" s="13">
        <v>19.79799</v>
      </c>
      <c r="I5586" s="18">
        <v>706.94</v>
      </c>
      <c r="J5586" s="15">
        <f t="shared" si="5"/>
        <v>13995.99105</v>
      </c>
      <c r="K5586" s="10" t="str">
        <f t="array" ref="K5586">IFERROR(XLOOKUP(G5586,'Tipo de Carga'!A:A,'Tipo de Carga'!B:B))</f>
        <v>Autoabasto</v>
      </c>
      <c r="L5586" s="10">
        <f t="shared" si="2"/>
        <v>9</v>
      </c>
      <c r="M5586" s="10">
        <f t="shared" si="3"/>
        <v>23</v>
      </c>
      <c r="N5586" s="10">
        <f t="shared" si="4"/>
        <v>2</v>
      </c>
      <c r="O5586" s="10" t="str">
        <f t="array" ref="O5586">IFERROR(XLOOKUP(G5586,'Tipo de Carga'!A:A,'Tipo de Carga'!C:C))</f>
        <v>Diesel</v>
      </c>
    </row>
    <row r="5587">
      <c r="A5587" s="16">
        <v>1996.0</v>
      </c>
      <c r="B5587" s="10" t="str">
        <f t="array" ref="B5587">IFERROR(XLOOKUP(A5587,'Asignacion Feb'!A:A,'Asignacion Feb'!C:C))</f>
        <v>MeLi asignado SD</v>
      </c>
      <c r="C5587" s="10" t="str">
        <f t="array" ref="C5587">IFERROR(XLOOKUP(A5587,'Asignacion Feb'!A:A,'Asignacion Feb'!B:B))</f>
        <v>EC-05</v>
      </c>
      <c r="D5587" s="28">
        <v>45711.0</v>
      </c>
      <c r="E5587" s="16" t="s">
        <v>339</v>
      </c>
      <c r="F5587" s="10" t="str">
        <f t="array" ref="F5587">IFERROR(XLOOKUP(E5587,Operadores!A:A,Operadores!B:B))</f>
        <v>AGUARM</v>
      </c>
      <c r="G5587" s="16" t="s">
        <v>17</v>
      </c>
      <c r="H5587" s="13">
        <v>19.79799</v>
      </c>
      <c r="I5587" s="18">
        <v>340.76</v>
      </c>
      <c r="J5587" s="15">
        <f t="shared" si="5"/>
        <v>6746.363072</v>
      </c>
      <c r="K5587" s="10" t="str">
        <f t="array" ref="K5587">IFERROR(XLOOKUP(G5587,'Tipo de Carga'!A:A,'Tipo de Carga'!B:B))</f>
        <v>Autoabasto</v>
      </c>
      <c r="L5587" s="10">
        <f t="shared" si="2"/>
        <v>9</v>
      </c>
      <c r="M5587" s="10">
        <f t="shared" si="3"/>
        <v>23</v>
      </c>
      <c r="N5587" s="10">
        <f t="shared" si="4"/>
        <v>2</v>
      </c>
      <c r="O5587" s="10" t="str">
        <f t="array" ref="O5587">IFERROR(XLOOKUP(G5587,'Tipo de Carga'!A:A,'Tipo de Carga'!C:C))</f>
        <v>Diesel</v>
      </c>
    </row>
    <row r="5588">
      <c r="A5588" s="16">
        <v>2017.0</v>
      </c>
      <c r="B5588" s="10" t="str">
        <f t="array" ref="B5588">IFERROR(XLOOKUP(A5588,'Asignacion Feb'!A:A,'Asignacion Feb'!C:C))</f>
        <v>MeLi asignado SD</v>
      </c>
      <c r="C5588" s="10" t="str">
        <f t="array" ref="C5588">IFERROR(XLOOKUP(A5588,'Asignacion Feb'!A:A,'Asignacion Feb'!B:B))</f>
        <v>EC-05</v>
      </c>
      <c r="D5588" s="28">
        <v>45711.0</v>
      </c>
      <c r="E5588" s="16" t="s">
        <v>137</v>
      </c>
      <c r="F5588" s="10" t="str">
        <f t="array" ref="F5588">IFERROR(XLOOKUP(E5588,Operadores!A:A,Operadores!B:B))</f>
        <v>CARCRI01</v>
      </c>
      <c r="G5588" s="16" t="s">
        <v>17</v>
      </c>
      <c r="H5588" s="13">
        <v>19.79799</v>
      </c>
      <c r="I5588" s="18">
        <v>264.8</v>
      </c>
      <c r="J5588" s="15">
        <f t="shared" si="5"/>
        <v>5242.507752</v>
      </c>
      <c r="K5588" s="10" t="str">
        <f t="array" ref="K5588">IFERROR(XLOOKUP(G5588,'Tipo de Carga'!A:A,'Tipo de Carga'!B:B))</f>
        <v>Autoabasto</v>
      </c>
      <c r="L5588" s="10">
        <f t="shared" si="2"/>
        <v>9</v>
      </c>
      <c r="M5588" s="10">
        <f t="shared" si="3"/>
        <v>23</v>
      </c>
      <c r="N5588" s="10">
        <f t="shared" si="4"/>
        <v>2</v>
      </c>
      <c r="O5588" s="10" t="str">
        <f t="array" ref="O5588">IFERROR(XLOOKUP(G5588,'Tipo de Carga'!A:A,'Tipo de Carga'!C:C))</f>
        <v>Diesel</v>
      </c>
    </row>
    <row r="5589">
      <c r="A5589" s="16">
        <v>2006.0</v>
      </c>
      <c r="B5589" s="10" t="str">
        <f t="array" ref="B5589">IFERROR(XLOOKUP(A5589,'Asignacion Feb'!A:A,'Asignacion Feb'!C:C))</f>
        <v>MeLi Dedicado Merida</v>
      </c>
      <c r="C5589" s="10" t="str">
        <f t="array" ref="C5589">IFERROR(XLOOKUP(A5589,'Asignacion Feb'!A:A,'Asignacion Feb'!B:B))</f>
        <v>EC-05</v>
      </c>
      <c r="D5589" s="28">
        <v>45711.0</v>
      </c>
      <c r="E5589" s="16" t="s">
        <v>452</v>
      </c>
      <c r="F5589" s="10" t="str">
        <f t="array" ref="F5589">IFERROR(XLOOKUP(E5589,Operadores!A:A,Operadores!B:B))</f>
        <v>GARMAR02</v>
      </c>
      <c r="G5589" s="16" t="s">
        <v>17</v>
      </c>
      <c r="H5589" s="13">
        <v>19.79799</v>
      </c>
      <c r="I5589" s="18">
        <v>235.83</v>
      </c>
      <c r="J5589" s="15">
        <f t="shared" si="5"/>
        <v>4668.959982</v>
      </c>
      <c r="K5589" s="10" t="str">
        <f t="array" ref="K5589">IFERROR(XLOOKUP(G5589,'Tipo de Carga'!A:A,'Tipo de Carga'!B:B))</f>
        <v>Autoabasto</v>
      </c>
      <c r="L5589" s="10">
        <f t="shared" si="2"/>
        <v>9</v>
      </c>
      <c r="M5589" s="10">
        <f t="shared" si="3"/>
        <v>23</v>
      </c>
      <c r="N5589" s="10">
        <f t="shared" si="4"/>
        <v>2</v>
      </c>
      <c r="O5589" s="10" t="str">
        <f t="array" ref="O5589">IFERROR(XLOOKUP(G5589,'Tipo de Carga'!A:A,'Tipo de Carga'!C:C))</f>
        <v>Diesel</v>
      </c>
    </row>
    <row r="5590">
      <c r="A5590" s="16">
        <v>1875.0</v>
      </c>
      <c r="B5590" s="10" t="str">
        <f t="array" ref="B5590">IFERROR(XLOOKUP(A5590,'Asignacion Feb'!A:A,'Asignacion Feb'!C:C))</f>
        <v>Circuitos</v>
      </c>
      <c r="C5590" s="10" t="str">
        <f t="array" ref="C5590">IFERROR(XLOOKUP(A5590,'Asignacion Feb'!A:A,'Asignacion Feb'!B:B))</f>
        <v>EC-03</v>
      </c>
      <c r="D5590" s="28">
        <v>45711.0</v>
      </c>
      <c r="E5590" s="16" t="s">
        <v>47</v>
      </c>
      <c r="F5590" s="10" t="str">
        <f t="array" ref="F5590">IFERROR(XLOOKUP(E5590,Operadores!A:A,Operadores!B:B))</f>
        <v>CARJOR</v>
      </c>
      <c r="G5590" s="16" t="s">
        <v>17</v>
      </c>
      <c r="H5590" s="13">
        <v>19.79799</v>
      </c>
      <c r="I5590" s="18">
        <v>220.02</v>
      </c>
      <c r="J5590" s="15">
        <f t="shared" si="5"/>
        <v>4355.95376</v>
      </c>
      <c r="K5590" s="10" t="str">
        <f t="array" ref="K5590">IFERROR(XLOOKUP(G5590,'Tipo de Carga'!A:A,'Tipo de Carga'!B:B))</f>
        <v>Autoabasto</v>
      </c>
      <c r="L5590" s="10">
        <f t="shared" si="2"/>
        <v>9</v>
      </c>
      <c r="M5590" s="10">
        <f t="shared" si="3"/>
        <v>23</v>
      </c>
      <c r="N5590" s="10">
        <f t="shared" si="4"/>
        <v>2</v>
      </c>
      <c r="O5590" s="10" t="str">
        <f t="array" ref="O5590">IFERROR(XLOOKUP(G5590,'Tipo de Carga'!A:A,'Tipo de Carga'!C:C))</f>
        <v>Diesel</v>
      </c>
    </row>
    <row r="5591">
      <c r="A5591" s="16">
        <v>1835.0</v>
      </c>
      <c r="B5591" s="10" t="str">
        <f t="array" ref="B5591">IFERROR(XLOOKUP(A5591,'Asignacion Feb'!A:A,'Asignacion Feb'!C:C))</f>
        <v>Sayer Full</v>
      </c>
      <c r="C5591" s="10" t="str">
        <f t="array" ref="C5591">IFERROR(XLOOKUP(A5591,'Asignacion Feb'!A:A,'Asignacion Feb'!B:B))</f>
        <v>EC-04</v>
      </c>
      <c r="D5591" s="28">
        <v>45711.0</v>
      </c>
      <c r="E5591" s="16" t="s">
        <v>209</v>
      </c>
      <c r="F5591" s="10" t="str">
        <f t="array" ref="F5591">IFERROR(XLOOKUP(E5591,Operadores!A:A,Operadores!B:B))</f>
        <v>FERFRA</v>
      </c>
      <c r="G5591" s="16" t="s">
        <v>77</v>
      </c>
      <c r="H5591" s="13">
        <v>19.63419</v>
      </c>
      <c r="I5591" s="18">
        <v>585.0</v>
      </c>
      <c r="J5591" s="15">
        <f t="shared" si="5"/>
        <v>11486.00115</v>
      </c>
      <c r="K5591" s="10" t="str">
        <f t="array" ref="K5591">IFERROR(XLOOKUP(G5591,'Tipo de Carga'!A:A,'Tipo de Carga'!B:B))</f>
        <v>Autoabasto</v>
      </c>
      <c r="L5591" s="10">
        <f t="shared" si="2"/>
        <v>9</v>
      </c>
      <c r="M5591" s="10">
        <f t="shared" si="3"/>
        <v>23</v>
      </c>
      <c r="N5591" s="10">
        <f t="shared" si="4"/>
        <v>2</v>
      </c>
      <c r="O5591" s="10" t="str">
        <f t="array" ref="O5591">IFERROR(XLOOKUP(G5591,'Tipo de Carga'!A:A,'Tipo de Carga'!C:C))</f>
        <v>Diesel</v>
      </c>
    </row>
    <row r="5592">
      <c r="A5592" s="16">
        <v>1800.0</v>
      </c>
      <c r="B5592" s="10" t="str">
        <f t="array" ref="B5592">IFERROR(XLOOKUP(A5592,'Asignacion Feb'!A:A,'Asignacion Feb'!C:C))</f>
        <v>Sayer Full</v>
      </c>
      <c r="C5592" s="10" t="str">
        <f t="array" ref="C5592">IFERROR(XLOOKUP(A5592,'Asignacion Feb'!A:A,'Asignacion Feb'!B:B))</f>
        <v>EC-04</v>
      </c>
      <c r="D5592" s="28">
        <v>45711.0</v>
      </c>
      <c r="E5592" s="16" t="s">
        <v>314</v>
      </c>
      <c r="F5592" s="10" t="str">
        <f t="array" ref="F5592">IFERROR(XLOOKUP(E5592,Operadores!A:A,Operadores!B:B))</f>
        <v>PERJU03</v>
      </c>
      <c r="G5592" s="16" t="s">
        <v>77</v>
      </c>
      <c r="H5592" s="13">
        <v>19.63419</v>
      </c>
      <c r="I5592" s="18">
        <v>590.0</v>
      </c>
      <c r="J5592" s="15">
        <f t="shared" si="5"/>
        <v>11584.1721</v>
      </c>
      <c r="K5592" s="10" t="str">
        <f t="array" ref="K5592">IFERROR(XLOOKUP(G5592,'Tipo de Carga'!A:A,'Tipo de Carga'!B:B))</f>
        <v>Autoabasto</v>
      </c>
      <c r="L5592" s="10">
        <f t="shared" si="2"/>
        <v>9</v>
      </c>
      <c r="M5592" s="10">
        <f t="shared" si="3"/>
        <v>23</v>
      </c>
      <c r="N5592" s="10">
        <f t="shared" si="4"/>
        <v>2</v>
      </c>
      <c r="O5592" s="10" t="str">
        <f t="array" ref="O5592">IFERROR(XLOOKUP(G5592,'Tipo de Carga'!A:A,'Tipo de Carga'!C:C))</f>
        <v>Diesel</v>
      </c>
    </row>
    <row r="5593">
      <c r="A5593" s="16">
        <v>1853.0</v>
      </c>
      <c r="B5593" s="10" t="str">
        <f t="array" ref="B5593">IFERROR(XLOOKUP(A5593,'Asignacion Feb'!A:A,'Asignacion Feb'!C:C))</f>
        <v>Sayer Sencillo</v>
      </c>
      <c r="C5593" s="10" t="str">
        <f t="array" ref="C5593">IFERROR(XLOOKUP(A5593,'Asignacion Feb'!A:A,'Asignacion Feb'!B:B))</f>
        <v>EC-04</v>
      </c>
      <c r="D5593" s="28">
        <v>45711.0</v>
      </c>
      <c r="E5593" s="16" t="s">
        <v>249</v>
      </c>
      <c r="F5593" s="10" t="str">
        <f t="array" ref="F5593">IFERROR(XLOOKUP(E5593,Operadores!A:A,Operadores!B:B))</f>
        <v>VARRUB</v>
      </c>
      <c r="G5593" s="16" t="s">
        <v>77</v>
      </c>
      <c r="H5593" s="13">
        <v>19.63419</v>
      </c>
      <c r="I5593" s="18">
        <v>715.0</v>
      </c>
      <c r="J5593" s="15">
        <f t="shared" si="5"/>
        <v>14038.44585</v>
      </c>
      <c r="K5593" s="10" t="str">
        <f t="array" ref="K5593">IFERROR(XLOOKUP(G5593,'Tipo de Carga'!A:A,'Tipo de Carga'!B:B))</f>
        <v>Autoabasto</v>
      </c>
      <c r="L5593" s="10">
        <f t="shared" si="2"/>
        <v>9</v>
      </c>
      <c r="M5593" s="10">
        <f t="shared" si="3"/>
        <v>23</v>
      </c>
      <c r="N5593" s="10">
        <f t="shared" si="4"/>
        <v>2</v>
      </c>
      <c r="O5593" s="10" t="str">
        <f t="array" ref="O5593">IFERROR(XLOOKUP(G5593,'Tipo de Carga'!A:A,'Tipo de Carga'!C:C))</f>
        <v>Diesel</v>
      </c>
    </row>
    <row r="5594">
      <c r="A5594" s="16">
        <v>1850.0</v>
      </c>
      <c r="B5594" s="10" t="str">
        <f t="array" ref="B5594">IFERROR(XLOOKUP(A5594,'Asignacion Feb'!A:A,'Asignacion Feb'!C:C))</f>
        <v>Hisense</v>
      </c>
      <c r="C5594" s="10" t="str">
        <f t="array" ref="C5594">IFERROR(XLOOKUP(A5594,'Asignacion Feb'!A:A,'Asignacion Feb'!B:B))</f>
        <v>EC-02</v>
      </c>
      <c r="D5594" s="28">
        <v>45711.0</v>
      </c>
      <c r="E5594" s="16" t="s">
        <v>230</v>
      </c>
      <c r="F5594" s="10" t="str">
        <f t="array" ref="F5594">IFERROR(XLOOKUP(E5594,Operadores!A:A,Operadores!B:B))</f>
        <v>VARJUAX</v>
      </c>
      <c r="G5594" s="16" t="s">
        <v>77</v>
      </c>
      <c r="H5594" s="13">
        <v>19.63419</v>
      </c>
      <c r="I5594" s="18">
        <v>622.0</v>
      </c>
      <c r="J5594" s="15">
        <f t="shared" si="5"/>
        <v>12212.46618</v>
      </c>
      <c r="K5594" s="10" t="str">
        <f t="array" ref="K5594">IFERROR(XLOOKUP(G5594,'Tipo de Carga'!A:A,'Tipo de Carga'!B:B))</f>
        <v>Autoabasto</v>
      </c>
      <c r="L5594" s="10">
        <f t="shared" si="2"/>
        <v>9</v>
      </c>
      <c r="M5594" s="10">
        <f t="shared" si="3"/>
        <v>23</v>
      </c>
      <c r="N5594" s="10">
        <f t="shared" si="4"/>
        <v>2</v>
      </c>
      <c r="O5594" s="10" t="str">
        <f t="array" ref="O5594">IFERROR(XLOOKUP(G5594,'Tipo de Carga'!A:A,'Tipo de Carga'!C:C))</f>
        <v>Diesel</v>
      </c>
    </row>
    <row r="5595">
      <c r="A5595" s="16">
        <v>1883.0</v>
      </c>
      <c r="B5595" s="10" t="str">
        <f t="array" ref="B5595">IFERROR(XLOOKUP(A5595,'Asignacion Feb'!A:A,'Asignacion Feb'!C:C))</f>
        <v>Circuitos</v>
      </c>
      <c r="C5595" s="10" t="str">
        <f t="array" ref="C5595">IFERROR(XLOOKUP(A5595,'Asignacion Feb'!A:A,'Asignacion Feb'!B:B))</f>
        <v>EC-03</v>
      </c>
      <c r="D5595" s="28">
        <v>45711.0</v>
      </c>
      <c r="E5595" s="16" t="s">
        <v>23</v>
      </c>
      <c r="F5595" s="10" t="str">
        <f t="array" ref="F5595">IFERROR(XLOOKUP(E5595,Operadores!A:A,Operadores!B:B))</f>
        <v>JIMMI01</v>
      </c>
      <c r="G5595" s="16" t="s">
        <v>77</v>
      </c>
      <c r="H5595" s="13">
        <v>19.63419</v>
      </c>
      <c r="I5595" s="18">
        <v>555.0</v>
      </c>
      <c r="J5595" s="15">
        <f t="shared" si="5"/>
        <v>10896.97545</v>
      </c>
      <c r="K5595" s="10" t="str">
        <f t="array" ref="K5595">IFERROR(XLOOKUP(G5595,'Tipo de Carga'!A:A,'Tipo de Carga'!B:B))</f>
        <v>Autoabasto</v>
      </c>
      <c r="L5595" s="10">
        <f t="shared" si="2"/>
        <v>9</v>
      </c>
      <c r="M5595" s="10">
        <f t="shared" si="3"/>
        <v>23</v>
      </c>
      <c r="N5595" s="10">
        <f t="shared" si="4"/>
        <v>2</v>
      </c>
      <c r="O5595" s="10" t="str">
        <f t="array" ref="O5595">IFERROR(XLOOKUP(G5595,'Tipo de Carga'!A:A,'Tipo de Carga'!C:C))</f>
        <v>Diesel</v>
      </c>
    </row>
    <row r="5596">
      <c r="A5596" s="16">
        <v>1849.0</v>
      </c>
      <c r="B5596" s="10" t="str">
        <f t="array" ref="B5596">IFERROR(XLOOKUP(A5596,'Asignacion Feb'!A:A,'Asignacion Feb'!C:C))</f>
        <v>Circuitos</v>
      </c>
      <c r="C5596" s="10" t="str">
        <f t="array" ref="C5596">IFERROR(XLOOKUP(A5596,'Asignacion Feb'!A:A,'Asignacion Feb'!B:B))</f>
        <v>EC-03</v>
      </c>
      <c r="D5596" s="28">
        <v>45711.0</v>
      </c>
      <c r="E5596" s="16" t="s">
        <v>208</v>
      </c>
      <c r="F5596" s="10" t="str">
        <f t="array" ref="F5596">IFERROR(XLOOKUP(E5596,Operadores!A:A,Operadores!B:B))</f>
        <v>MUÑGER</v>
      </c>
      <c r="G5596" s="16" t="s">
        <v>77</v>
      </c>
      <c r="H5596" s="13">
        <v>19.63419</v>
      </c>
      <c r="I5596" s="18">
        <v>470.0</v>
      </c>
      <c r="J5596" s="15">
        <f t="shared" si="5"/>
        <v>9228.0693</v>
      </c>
      <c r="K5596" s="10" t="str">
        <f t="array" ref="K5596">IFERROR(XLOOKUP(G5596,'Tipo de Carga'!A:A,'Tipo de Carga'!B:B))</f>
        <v>Autoabasto</v>
      </c>
      <c r="L5596" s="10">
        <f t="shared" si="2"/>
        <v>9</v>
      </c>
      <c r="M5596" s="10">
        <f t="shared" si="3"/>
        <v>23</v>
      </c>
      <c r="N5596" s="10">
        <f t="shared" si="4"/>
        <v>2</v>
      </c>
      <c r="O5596" s="10" t="str">
        <f t="array" ref="O5596">IFERROR(XLOOKUP(G5596,'Tipo de Carga'!A:A,'Tipo de Carga'!C:C))</f>
        <v>Diesel</v>
      </c>
    </row>
    <row r="5597">
      <c r="A5597" s="16">
        <v>1908.0</v>
      </c>
      <c r="B5597" s="10" t="str">
        <f t="array" ref="B5597">IFERROR(XLOOKUP(A5597,'Asignacion Feb'!A:A,'Asignacion Feb'!C:C))</f>
        <v>Circuitos</v>
      </c>
      <c r="C5597" s="10" t="str">
        <f t="array" ref="C5597">IFERROR(XLOOKUP(A5597,'Asignacion Feb'!A:A,'Asignacion Feb'!B:B))</f>
        <v>EC-03</v>
      </c>
      <c r="D5597" s="28">
        <v>45711.0</v>
      </c>
      <c r="E5597" s="16" t="s">
        <v>333</v>
      </c>
      <c r="F5597" s="10" t="str">
        <f t="array" ref="F5597">IFERROR(XLOOKUP(E5597,Operadores!A:A,Operadores!B:B))</f>
        <v>GARJOR01</v>
      </c>
      <c r="G5597" s="16" t="s">
        <v>77</v>
      </c>
      <c r="H5597" s="13">
        <v>19.63419</v>
      </c>
      <c r="I5597" s="18">
        <v>620.0</v>
      </c>
      <c r="J5597" s="15">
        <f t="shared" si="5"/>
        <v>12173.1978</v>
      </c>
      <c r="K5597" s="10" t="str">
        <f t="array" ref="K5597">IFERROR(XLOOKUP(G5597,'Tipo de Carga'!A:A,'Tipo de Carga'!B:B))</f>
        <v>Autoabasto</v>
      </c>
      <c r="L5597" s="10">
        <f t="shared" si="2"/>
        <v>9</v>
      </c>
      <c r="M5597" s="10">
        <f t="shared" si="3"/>
        <v>23</v>
      </c>
      <c r="N5597" s="10">
        <f t="shared" si="4"/>
        <v>2</v>
      </c>
      <c r="O5597" s="10" t="str">
        <f t="array" ref="O5597">IFERROR(XLOOKUP(G5597,'Tipo de Carga'!A:A,'Tipo de Carga'!C:C))</f>
        <v>Diesel</v>
      </c>
    </row>
    <row r="5598">
      <c r="A5598" s="16">
        <v>1975.0</v>
      </c>
      <c r="B5598" s="10" t="str">
        <f t="array" ref="B5598">IFERROR(XLOOKUP(A5598,'Asignacion Feb'!A:A,'Asignacion Feb'!C:C))</f>
        <v>Sayer Sencillo</v>
      </c>
      <c r="C5598" s="10" t="str">
        <f t="array" ref="C5598">IFERROR(XLOOKUP(A5598,'Asignacion Feb'!A:A,'Asignacion Feb'!B:B))</f>
        <v>EC-04</v>
      </c>
      <c r="D5598" s="28">
        <v>45711.0</v>
      </c>
      <c r="E5598" s="16" t="s">
        <v>247</v>
      </c>
      <c r="F5598" s="10" t="str">
        <f t="array" ref="F5598">IFERROR(XLOOKUP(E5598,Operadores!A:A,Operadores!B:B))</f>
        <v>SANMAN</v>
      </c>
      <c r="G5598" s="16" t="s">
        <v>77</v>
      </c>
      <c r="H5598" s="13">
        <v>19.63419</v>
      </c>
      <c r="I5598" s="18">
        <v>485.0</v>
      </c>
      <c r="J5598" s="15">
        <f t="shared" si="5"/>
        <v>9522.58215</v>
      </c>
      <c r="K5598" s="10" t="str">
        <f t="array" ref="K5598">IFERROR(XLOOKUP(G5598,'Tipo de Carga'!A:A,'Tipo de Carga'!B:B))</f>
        <v>Autoabasto</v>
      </c>
      <c r="L5598" s="10">
        <f t="shared" si="2"/>
        <v>9</v>
      </c>
      <c r="M5598" s="10">
        <f t="shared" si="3"/>
        <v>23</v>
      </c>
      <c r="N5598" s="10">
        <f t="shared" si="4"/>
        <v>2</v>
      </c>
      <c r="O5598" s="10" t="str">
        <f t="array" ref="O5598">IFERROR(XLOOKUP(G5598,'Tipo de Carga'!A:A,'Tipo de Carga'!C:C))</f>
        <v>Diesel</v>
      </c>
    </row>
    <row r="5599">
      <c r="A5599" s="16">
        <v>1969.0</v>
      </c>
      <c r="B5599" s="10" t="str">
        <f t="array" ref="B5599">IFERROR(XLOOKUP(A5599,'Asignacion Feb'!A:A,'Asignacion Feb'!C:C))</f>
        <v>Sayer Vuelteros</v>
      </c>
      <c r="C5599" s="10" t="str">
        <f t="array" ref="C5599">IFERROR(XLOOKUP(A5599,'Asignacion Feb'!A:A,'Asignacion Feb'!B:B))</f>
        <v>EC-04</v>
      </c>
      <c r="D5599" s="28">
        <v>45711.0</v>
      </c>
      <c r="E5599" s="16" t="s">
        <v>80</v>
      </c>
      <c r="F5599" s="10" t="str">
        <f t="array" ref="F5599">IFERROR(XLOOKUP(E5599,Operadores!A:A,Operadores!B:B))</f>
        <v>FIGMAR</v>
      </c>
      <c r="G5599" s="16" t="s">
        <v>77</v>
      </c>
      <c r="H5599" s="13">
        <v>19.63419</v>
      </c>
      <c r="I5599" s="18">
        <v>760.0</v>
      </c>
      <c r="J5599" s="15">
        <f t="shared" si="5"/>
        <v>14921.9844</v>
      </c>
      <c r="K5599" s="10" t="str">
        <f t="array" ref="K5599">IFERROR(XLOOKUP(G5599,'Tipo de Carga'!A:A,'Tipo de Carga'!B:B))</f>
        <v>Autoabasto</v>
      </c>
      <c r="L5599" s="10">
        <f t="shared" si="2"/>
        <v>9</v>
      </c>
      <c r="M5599" s="10">
        <f t="shared" si="3"/>
        <v>23</v>
      </c>
      <c r="N5599" s="10">
        <f t="shared" si="4"/>
        <v>2</v>
      </c>
      <c r="O5599" s="10" t="str">
        <f t="array" ref="O5599">IFERROR(XLOOKUP(G5599,'Tipo de Carga'!A:A,'Tipo de Carga'!C:C))</f>
        <v>Diesel</v>
      </c>
    </row>
    <row r="5600">
      <c r="A5600" s="16">
        <v>1879.0</v>
      </c>
      <c r="B5600" s="10" t="str">
        <f t="array" ref="B5600">IFERROR(XLOOKUP(A5600,'Asignacion Feb'!A:A,'Asignacion Feb'!C:C))</f>
        <v>Circuitos</v>
      </c>
      <c r="C5600" s="10" t="str">
        <f t="array" ref="C5600">IFERROR(XLOOKUP(A5600,'Asignacion Feb'!A:A,'Asignacion Feb'!B:B))</f>
        <v>EC-03</v>
      </c>
      <c r="D5600" s="28">
        <v>45711.0</v>
      </c>
      <c r="E5600" s="16" t="s">
        <v>132</v>
      </c>
      <c r="F5600" s="10" t="str">
        <f t="array" ref="F5600">IFERROR(XLOOKUP(E5600,Operadores!A:A,Operadores!B:B))</f>
        <v>ISLHI</v>
      </c>
      <c r="G5600" s="16" t="s">
        <v>83</v>
      </c>
      <c r="H5600" s="13">
        <v>19.7204</v>
      </c>
      <c r="I5600" s="18">
        <v>185.0</v>
      </c>
      <c r="J5600" s="15">
        <f t="shared" si="5"/>
        <v>3648.274</v>
      </c>
      <c r="K5600" s="10" t="str">
        <f t="array" ref="K5600">IFERROR(XLOOKUP(G5600,'Tipo de Carga'!A:A,'Tipo de Carga'!B:B))</f>
        <v>Autoabasto</v>
      </c>
      <c r="L5600" s="10">
        <f t="shared" si="2"/>
        <v>9</v>
      </c>
      <c r="M5600" s="10">
        <f t="shared" si="3"/>
        <v>23</v>
      </c>
      <c r="N5600" s="10">
        <f t="shared" si="4"/>
        <v>2</v>
      </c>
      <c r="O5600" s="10" t="str">
        <f t="array" ref="O5600">IFERROR(XLOOKUP(G5600,'Tipo de Carga'!A:A,'Tipo de Carga'!C:C))</f>
        <v>Diesel</v>
      </c>
    </row>
    <row r="5601">
      <c r="A5601" s="16">
        <v>1873.0</v>
      </c>
      <c r="B5601" s="10" t="str">
        <f t="array" ref="B5601">IFERROR(XLOOKUP(A5601,'Asignacion Feb'!A:A,'Asignacion Feb'!C:C))</f>
        <v>Circuitos</v>
      </c>
      <c r="C5601" s="10" t="str">
        <f t="array" ref="C5601">IFERROR(XLOOKUP(A5601,'Asignacion Feb'!A:A,'Asignacion Feb'!B:B))</f>
        <v>EC-03</v>
      </c>
      <c r="D5601" s="28">
        <v>45711.0</v>
      </c>
      <c r="E5601" s="16" t="s">
        <v>295</v>
      </c>
      <c r="F5601" s="10" t="str">
        <f t="array" ref="F5601">IFERROR(XLOOKUP(E5601,Operadores!A:A,Operadores!B:B))</f>
        <v>GUADI</v>
      </c>
      <c r="G5601" s="16" t="s">
        <v>83</v>
      </c>
      <c r="H5601" s="13">
        <v>19.7204</v>
      </c>
      <c r="I5601" s="18">
        <v>495.0</v>
      </c>
      <c r="J5601" s="15">
        <f t="shared" si="5"/>
        <v>9761.598</v>
      </c>
      <c r="K5601" s="10" t="str">
        <f t="array" ref="K5601">IFERROR(XLOOKUP(G5601,'Tipo de Carga'!A:A,'Tipo de Carga'!B:B))</f>
        <v>Autoabasto</v>
      </c>
      <c r="L5601" s="10">
        <f t="shared" si="2"/>
        <v>9</v>
      </c>
      <c r="M5601" s="10">
        <f t="shared" si="3"/>
        <v>23</v>
      </c>
      <c r="N5601" s="10">
        <f t="shared" si="4"/>
        <v>2</v>
      </c>
      <c r="O5601" s="10" t="str">
        <f t="array" ref="O5601">IFERROR(XLOOKUP(G5601,'Tipo de Carga'!A:A,'Tipo de Carga'!C:C))</f>
        <v>Diesel</v>
      </c>
    </row>
    <row r="5602">
      <c r="A5602" s="16">
        <v>2065.0</v>
      </c>
      <c r="B5602" s="10" t="str">
        <f t="array" ref="B5602">IFERROR(XLOOKUP(A5602,'Asignacion Feb'!A:A,'Asignacion Feb'!C:C))</f>
        <v>PISA Gdl</v>
      </c>
      <c r="C5602" s="10" t="str">
        <f t="array" ref="C5602">IFERROR(XLOOKUP(A5602,'Asignacion Feb'!A:A,'Asignacion Feb'!B:B))</f>
        <v>EC-06</v>
      </c>
      <c r="D5602" s="28">
        <v>45711.0</v>
      </c>
      <c r="E5602" s="16" t="s">
        <v>214</v>
      </c>
      <c r="F5602" s="10" t="str">
        <f t="array" ref="F5602">IFERROR(XLOOKUP(E5602,Operadores!A:A,Operadores!B:B))</f>
        <v>GOMIZT</v>
      </c>
      <c r="G5602" s="16" t="s">
        <v>83</v>
      </c>
      <c r="H5602" s="13">
        <v>19.7204</v>
      </c>
      <c r="I5602" s="18">
        <v>333.0</v>
      </c>
      <c r="J5602" s="15">
        <f t="shared" si="5"/>
        <v>6566.8932</v>
      </c>
      <c r="K5602" s="10" t="str">
        <f t="array" ref="K5602">IFERROR(XLOOKUP(G5602,'Tipo de Carga'!A:A,'Tipo de Carga'!B:B))</f>
        <v>Autoabasto</v>
      </c>
      <c r="L5602" s="10">
        <f t="shared" si="2"/>
        <v>9</v>
      </c>
      <c r="M5602" s="10">
        <f t="shared" si="3"/>
        <v>23</v>
      </c>
      <c r="N5602" s="10">
        <f t="shared" si="4"/>
        <v>2</v>
      </c>
      <c r="O5602" s="10" t="str">
        <f t="array" ref="O5602">IFERROR(XLOOKUP(G5602,'Tipo de Carga'!A:A,'Tipo de Carga'!C:C))</f>
        <v>Diesel</v>
      </c>
    </row>
    <row r="5603">
      <c r="A5603" s="16">
        <v>2077.0</v>
      </c>
      <c r="B5603" s="10" t="str">
        <f t="array" ref="B5603">IFERROR(XLOOKUP(A5603,'Asignacion Feb'!A:A,'Asignacion Feb'!C:C))</f>
        <v>PISA Gdl</v>
      </c>
      <c r="C5603" s="10" t="str">
        <f t="array" ref="C5603">IFERROR(XLOOKUP(A5603,'Asignacion Feb'!A:A,'Asignacion Feb'!B:B))</f>
        <v>EC-06</v>
      </c>
      <c r="D5603" s="28">
        <v>45711.0</v>
      </c>
      <c r="E5603" s="16" t="s">
        <v>158</v>
      </c>
      <c r="F5603" s="10" t="str">
        <f t="array" ref="F5603">IFERROR(XLOOKUP(E5603,Operadores!A:A,Operadores!B:B))</f>
        <v>SANVIC01</v>
      </c>
      <c r="G5603" s="16" t="s">
        <v>83</v>
      </c>
      <c r="H5603" s="13">
        <v>19.7204</v>
      </c>
      <c r="I5603" s="18">
        <v>738.0</v>
      </c>
      <c r="J5603" s="15">
        <f t="shared" si="5"/>
        <v>14553.6552</v>
      </c>
      <c r="K5603" s="10" t="str">
        <f t="array" ref="K5603">IFERROR(XLOOKUP(G5603,'Tipo de Carga'!A:A,'Tipo de Carga'!B:B))</f>
        <v>Autoabasto</v>
      </c>
      <c r="L5603" s="10">
        <f t="shared" si="2"/>
        <v>9</v>
      </c>
      <c r="M5603" s="10">
        <f t="shared" si="3"/>
        <v>23</v>
      </c>
      <c r="N5603" s="10">
        <f t="shared" si="4"/>
        <v>2</v>
      </c>
      <c r="O5603" s="10" t="str">
        <f t="array" ref="O5603">IFERROR(XLOOKUP(G5603,'Tipo de Carga'!A:A,'Tipo de Carga'!C:C))</f>
        <v>Diesel</v>
      </c>
    </row>
    <row r="5604">
      <c r="A5604" s="16">
        <v>1768.0</v>
      </c>
      <c r="B5604" s="10" t="str">
        <f t="array" ref="B5604">IFERROR(XLOOKUP(A5604,'Asignacion Feb'!A:A,'Asignacion Feb'!C:C))</f>
        <v>Pipas</v>
      </c>
      <c r="C5604" s="10" t="str">
        <f t="array" ref="C5604">IFERROR(XLOOKUP(A5604,'Asignacion Feb'!A:A,'Asignacion Feb'!B:B))</f>
        <v>EC-02</v>
      </c>
      <c r="D5604" s="28">
        <v>45711.0</v>
      </c>
      <c r="E5604" s="16" t="s">
        <v>303</v>
      </c>
      <c r="F5604" s="10" t="str">
        <f t="array" ref="F5604">IFERROR(XLOOKUP(E5604,Operadores!A:A,Operadores!B:B))</f>
        <v>MARJO08</v>
      </c>
      <c r="G5604" s="16" t="s">
        <v>83</v>
      </c>
      <c r="H5604" s="13">
        <v>19.7204</v>
      </c>
      <c r="I5604" s="18">
        <v>268.0</v>
      </c>
      <c r="J5604" s="15">
        <f t="shared" si="5"/>
        <v>5285.0672</v>
      </c>
      <c r="K5604" s="10" t="str">
        <f t="array" ref="K5604">IFERROR(XLOOKUP(G5604,'Tipo de Carga'!A:A,'Tipo de Carga'!B:B))</f>
        <v>Autoabasto</v>
      </c>
      <c r="L5604" s="10">
        <f t="shared" si="2"/>
        <v>9</v>
      </c>
      <c r="M5604" s="10">
        <f t="shared" si="3"/>
        <v>23</v>
      </c>
      <c r="N5604" s="10">
        <f t="shared" si="4"/>
        <v>2</v>
      </c>
      <c r="O5604" s="10" t="str">
        <f t="array" ref="O5604">IFERROR(XLOOKUP(G5604,'Tipo de Carga'!A:A,'Tipo de Carga'!C:C))</f>
        <v>Diesel</v>
      </c>
    </row>
    <row r="5605">
      <c r="A5605" s="16">
        <v>1878.0</v>
      </c>
      <c r="B5605" s="10" t="str">
        <f t="array" ref="B5605">IFERROR(XLOOKUP(A5605,'Asignacion Feb'!A:A,'Asignacion Feb'!C:C))</f>
        <v>Circuitos</v>
      </c>
      <c r="C5605" s="10" t="str">
        <f t="array" ref="C5605">IFERROR(XLOOKUP(A5605,'Asignacion Feb'!A:A,'Asignacion Feb'!B:B))</f>
        <v>EC-03</v>
      </c>
      <c r="D5605" s="28">
        <v>45711.0</v>
      </c>
      <c r="E5605" s="16" t="s">
        <v>217</v>
      </c>
      <c r="F5605" s="10" t="str">
        <f t="array" ref="F5605">IFERROR(XLOOKUP(E5605,Operadores!A:A,Operadores!B:B))</f>
        <v>GOMJOV</v>
      </c>
      <c r="G5605" s="16" t="s">
        <v>86</v>
      </c>
      <c r="H5605" s="13">
        <v>19.81523</v>
      </c>
      <c r="I5605" s="18">
        <v>350.0</v>
      </c>
      <c r="J5605" s="15">
        <f t="shared" si="5"/>
        <v>6935.3305</v>
      </c>
      <c r="K5605" s="10" t="str">
        <f t="array" ref="K5605">IFERROR(XLOOKUP(G5605,'Tipo de Carga'!A:A,'Tipo de Carga'!B:B))</f>
        <v>Autoabasto</v>
      </c>
      <c r="L5605" s="10">
        <f t="shared" si="2"/>
        <v>9</v>
      </c>
      <c r="M5605" s="10">
        <f t="shared" si="3"/>
        <v>23</v>
      </c>
      <c r="N5605" s="10">
        <f t="shared" si="4"/>
        <v>2</v>
      </c>
      <c r="O5605" s="10" t="str">
        <f t="array" ref="O5605">IFERROR(XLOOKUP(G5605,'Tipo de Carga'!A:A,'Tipo de Carga'!C:C))</f>
        <v>Diesel</v>
      </c>
    </row>
    <row r="5606">
      <c r="A5606" s="16">
        <v>1869.0</v>
      </c>
      <c r="B5606" s="10" t="str">
        <f t="array" ref="B5606">IFERROR(XLOOKUP(A5606,'Asignacion Feb'!A:A,'Asignacion Feb'!C:C))</f>
        <v>Circuitos</v>
      </c>
      <c r="C5606" s="10" t="str">
        <f t="array" ref="C5606">IFERROR(XLOOKUP(A5606,'Asignacion Feb'!A:A,'Asignacion Feb'!B:B))</f>
        <v>EC-03</v>
      </c>
      <c r="D5606" s="28">
        <v>45711.0</v>
      </c>
      <c r="E5606" s="16" t="s">
        <v>213</v>
      </c>
      <c r="F5606" s="10" t="str">
        <f t="array" ref="F5606">IFERROR(XLOOKUP(E5606,Operadores!A:A,Operadores!B:B))</f>
        <v>MERUBA</v>
      </c>
      <c r="G5606" s="16" t="s">
        <v>86</v>
      </c>
      <c r="H5606" s="13">
        <v>19.81523</v>
      </c>
      <c r="I5606" s="18">
        <v>420.0</v>
      </c>
      <c r="J5606" s="15">
        <f t="shared" si="5"/>
        <v>8322.3966</v>
      </c>
      <c r="K5606" s="10" t="str">
        <f t="array" ref="K5606">IFERROR(XLOOKUP(G5606,'Tipo de Carga'!A:A,'Tipo de Carga'!B:B))</f>
        <v>Autoabasto</v>
      </c>
      <c r="L5606" s="10">
        <f t="shared" si="2"/>
        <v>9</v>
      </c>
      <c r="M5606" s="10">
        <f t="shared" si="3"/>
        <v>23</v>
      </c>
      <c r="N5606" s="10">
        <f t="shared" si="4"/>
        <v>2</v>
      </c>
      <c r="O5606" s="10" t="str">
        <f t="array" ref="O5606">IFERROR(XLOOKUP(G5606,'Tipo de Carga'!A:A,'Tipo de Carga'!C:C))</f>
        <v>Diesel</v>
      </c>
    </row>
    <row r="5607">
      <c r="A5607" s="16">
        <v>1948.0</v>
      </c>
      <c r="B5607" s="10" t="str">
        <f t="array" ref="B5607">IFERROR(XLOOKUP(A5607,'Asignacion Feb'!A:A,'Asignacion Feb'!C:C))</f>
        <v>Circuitos</v>
      </c>
      <c r="C5607" s="10" t="str">
        <f t="array" ref="C5607">IFERROR(XLOOKUP(A5607,'Asignacion Feb'!A:A,'Asignacion Feb'!B:B))</f>
        <v>EC-03</v>
      </c>
      <c r="D5607" s="28">
        <v>45711.0</v>
      </c>
      <c r="E5607" s="16" t="s">
        <v>81</v>
      </c>
      <c r="F5607" s="10" t="str">
        <f t="array" ref="F5607">IFERROR(XLOOKUP(E5607,Operadores!A:A,Operadores!B:B))</f>
        <v>MOREFR</v>
      </c>
      <c r="G5607" s="16" t="s">
        <v>86</v>
      </c>
      <c r="H5607" s="13">
        <v>19.81523</v>
      </c>
      <c r="I5607" s="18">
        <v>360.0</v>
      </c>
      <c r="J5607" s="15">
        <f t="shared" si="5"/>
        <v>7133.4828</v>
      </c>
      <c r="K5607" s="10" t="str">
        <f t="array" ref="K5607">IFERROR(XLOOKUP(G5607,'Tipo de Carga'!A:A,'Tipo de Carga'!B:B))</f>
        <v>Autoabasto</v>
      </c>
      <c r="L5607" s="10">
        <f t="shared" si="2"/>
        <v>9</v>
      </c>
      <c r="M5607" s="10">
        <f t="shared" si="3"/>
        <v>23</v>
      </c>
      <c r="N5607" s="10">
        <f t="shared" si="4"/>
        <v>2</v>
      </c>
      <c r="O5607" s="10" t="str">
        <f t="array" ref="O5607">IFERROR(XLOOKUP(G5607,'Tipo de Carga'!A:A,'Tipo de Carga'!C:C))</f>
        <v>Diesel</v>
      </c>
    </row>
    <row r="5608">
      <c r="A5608" s="16">
        <v>2085.0</v>
      </c>
      <c r="B5608" s="10" t="str">
        <f t="array" ref="B5608">IFERROR(XLOOKUP(A5608,'Asignacion Feb'!A:A,'Asignacion Feb'!C:C))</f>
        <v>PISA Gdl</v>
      </c>
      <c r="C5608" s="10" t="str">
        <f t="array" ref="C5608">IFERROR(XLOOKUP(A5608,'Asignacion Feb'!A:A,'Asignacion Feb'!B:B))</f>
        <v>EC-06</v>
      </c>
      <c r="D5608" s="28">
        <v>45711.0</v>
      </c>
      <c r="E5608" s="16" t="s">
        <v>416</v>
      </c>
      <c r="F5608" s="10" t="str">
        <f t="array" ref="F5608">IFERROR(XLOOKUP(E5608,Operadores!A:A,Operadores!B:B))</f>
        <v>MARLUI02</v>
      </c>
      <c r="G5608" s="16" t="s">
        <v>86</v>
      </c>
      <c r="H5608" s="13">
        <v>19.81523</v>
      </c>
      <c r="I5608" s="18">
        <v>495.0</v>
      </c>
      <c r="J5608" s="15">
        <f t="shared" si="5"/>
        <v>9808.53885</v>
      </c>
      <c r="K5608" s="10" t="str">
        <f t="array" ref="K5608">IFERROR(XLOOKUP(G5608,'Tipo de Carga'!A:A,'Tipo de Carga'!B:B))</f>
        <v>Autoabasto</v>
      </c>
      <c r="L5608" s="10">
        <f t="shared" si="2"/>
        <v>9</v>
      </c>
      <c r="M5608" s="10">
        <f t="shared" si="3"/>
        <v>23</v>
      </c>
      <c r="N5608" s="10">
        <f t="shared" si="4"/>
        <v>2</v>
      </c>
      <c r="O5608" s="10" t="str">
        <f t="array" ref="O5608">IFERROR(XLOOKUP(G5608,'Tipo de Carga'!A:A,'Tipo de Carga'!C:C))</f>
        <v>Diesel</v>
      </c>
    </row>
    <row r="5609">
      <c r="A5609" s="16">
        <v>2013.0</v>
      </c>
      <c r="B5609" s="10" t="str">
        <f t="array" ref="B5609">IFERROR(XLOOKUP(A5609,'Asignacion Feb'!A:A,'Asignacion Feb'!C:C))</f>
        <v>MeLi Dedicado Merida</v>
      </c>
      <c r="C5609" s="10" t="str">
        <f t="array" ref="C5609">IFERROR(XLOOKUP(A5609,'Asignacion Feb'!A:A,'Asignacion Feb'!B:B))</f>
        <v>EC-05</v>
      </c>
      <c r="D5609" s="28">
        <v>45711.0</v>
      </c>
      <c r="E5609" s="16" t="s">
        <v>35</v>
      </c>
      <c r="F5609" s="10" t="str">
        <f t="array" ref="F5609">IFERROR(XLOOKUP(E5609,Operadores!A:A,Operadores!B:B))</f>
        <v>MONENR</v>
      </c>
      <c r="G5609" s="16" t="s">
        <v>33</v>
      </c>
      <c r="H5609" s="13">
        <v>19.29</v>
      </c>
      <c r="I5609" s="18">
        <v>286.0</v>
      </c>
      <c r="J5609" s="15">
        <f t="shared" si="5"/>
        <v>5516.94</v>
      </c>
      <c r="K5609" s="10" t="str">
        <f t="array" ref="K5609">IFERROR(XLOOKUP(G5609,'Tipo de Carga'!A:A,'Tipo de Carga'!B:B))</f>
        <v>Autoabasto</v>
      </c>
      <c r="L5609" s="10">
        <f t="shared" si="2"/>
        <v>9</v>
      </c>
      <c r="M5609" s="10">
        <f t="shared" si="3"/>
        <v>23</v>
      </c>
      <c r="N5609" s="10">
        <f t="shared" si="4"/>
        <v>2</v>
      </c>
      <c r="O5609" s="10" t="str">
        <f t="array" ref="O5609">IFERROR(XLOOKUP(G5609,'Tipo de Carga'!A:A,'Tipo de Carga'!C:C))</f>
        <v>Diesel</v>
      </c>
    </row>
    <row r="5610">
      <c r="A5610" s="16">
        <v>2026.0</v>
      </c>
      <c r="B5610" s="10" t="str">
        <f t="array" ref="B5610">IFERROR(XLOOKUP(A5610,'Asignacion Feb'!A:A,'Asignacion Feb'!C:C))</f>
        <v>MeLi Dedicado Merida</v>
      </c>
      <c r="C5610" s="10" t="str">
        <f t="array" ref="C5610">IFERROR(XLOOKUP(A5610,'Asignacion Feb'!A:A,'Asignacion Feb'!B:B))</f>
        <v>EC-05</v>
      </c>
      <c r="D5610" s="28">
        <v>45711.0</v>
      </c>
      <c r="E5610" s="16" t="s">
        <v>224</v>
      </c>
      <c r="F5610" s="10" t="str">
        <f t="array" ref="F5610">IFERROR(XLOOKUP(E5610,Operadores!A:A,Operadores!B:B))</f>
        <v>CRUTOM</v>
      </c>
      <c r="G5610" s="16" t="s">
        <v>33</v>
      </c>
      <c r="H5610" s="13">
        <v>19.29</v>
      </c>
      <c r="I5610" s="18">
        <v>238.0</v>
      </c>
      <c r="J5610" s="15">
        <f t="shared" si="5"/>
        <v>4591.02</v>
      </c>
      <c r="K5610" s="10" t="str">
        <f t="array" ref="K5610">IFERROR(XLOOKUP(G5610,'Tipo de Carga'!A:A,'Tipo de Carga'!B:B))</f>
        <v>Autoabasto</v>
      </c>
      <c r="L5610" s="10">
        <f t="shared" si="2"/>
        <v>9</v>
      </c>
      <c r="M5610" s="10">
        <f t="shared" si="3"/>
        <v>23</v>
      </c>
      <c r="N5610" s="10">
        <f t="shared" si="4"/>
        <v>2</v>
      </c>
      <c r="O5610" s="10" t="str">
        <f t="array" ref="O5610">IFERROR(XLOOKUP(G5610,'Tipo de Carga'!A:A,'Tipo de Carga'!C:C))</f>
        <v>Diesel</v>
      </c>
    </row>
    <row r="5611">
      <c r="A5611" s="16">
        <v>2002.0</v>
      </c>
      <c r="B5611" s="10" t="str">
        <f t="array" ref="B5611">IFERROR(XLOOKUP(A5611,'Asignacion Feb'!A:A,'Asignacion Feb'!C:C))</f>
        <v>MeLi Dedicado Merida</v>
      </c>
      <c r="C5611" s="10" t="str">
        <f t="array" ref="C5611">IFERROR(XLOOKUP(A5611,'Asignacion Feb'!A:A,'Asignacion Feb'!B:B))</f>
        <v>EC-05</v>
      </c>
      <c r="D5611" s="28">
        <v>45711.0</v>
      </c>
      <c r="E5611" s="16" t="s">
        <v>309</v>
      </c>
      <c r="F5611" s="10" t="str">
        <f t="array" ref="F5611">IFERROR(XLOOKUP(E5611,Operadores!A:A,Operadores!B:B))</f>
        <v>VELALE</v>
      </c>
      <c r="G5611" s="16" t="s">
        <v>33</v>
      </c>
      <c r="H5611" s="13">
        <v>19.29</v>
      </c>
      <c r="I5611" s="18">
        <v>240.0</v>
      </c>
      <c r="J5611" s="15">
        <f t="shared" si="5"/>
        <v>4629.6</v>
      </c>
      <c r="K5611" s="10" t="str">
        <f t="array" ref="K5611">IFERROR(XLOOKUP(G5611,'Tipo de Carga'!A:A,'Tipo de Carga'!B:B))</f>
        <v>Autoabasto</v>
      </c>
      <c r="L5611" s="10">
        <f t="shared" si="2"/>
        <v>9</v>
      </c>
      <c r="M5611" s="10">
        <f t="shared" si="3"/>
        <v>23</v>
      </c>
      <c r="N5611" s="10">
        <f t="shared" si="4"/>
        <v>2</v>
      </c>
      <c r="O5611" s="10" t="str">
        <f t="array" ref="O5611">IFERROR(XLOOKUP(G5611,'Tipo de Carga'!A:A,'Tipo de Carga'!C:C))</f>
        <v>Diesel</v>
      </c>
    </row>
    <row r="5612">
      <c r="A5612" s="16">
        <v>1945.0</v>
      </c>
      <c r="B5612" s="10" t="str">
        <f t="array" ref="B5612">IFERROR(XLOOKUP(A5612,'Asignacion Feb'!A:A,'Asignacion Feb'!C:C))</f>
        <v>MeLi asignado SD</v>
      </c>
      <c r="C5612" s="10" t="str">
        <f t="array" ref="C5612">IFERROR(XLOOKUP(A5612,'Asignacion Feb'!A:A,'Asignacion Feb'!B:B))</f>
        <v>EC-05</v>
      </c>
      <c r="D5612" s="28">
        <v>45711.0</v>
      </c>
      <c r="E5612" s="16" t="s">
        <v>61</v>
      </c>
      <c r="F5612" s="10" t="str">
        <f t="array" ref="F5612">IFERROR(XLOOKUP(E5612,Operadores!A:A,Operadores!B:B))</f>
        <v>MUÑCEC</v>
      </c>
      <c r="G5612" s="16" t="s">
        <v>33</v>
      </c>
      <c r="H5612" s="13">
        <v>19.29</v>
      </c>
      <c r="I5612" s="18">
        <v>385.0</v>
      </c>
      <c r="J5612" s="15">
        <f t="shared" si="5"/>
        <v>7426.65</v>
      </c>
      <c r="K5612" s="10" t="str">
        <f t="array" ref="K5612">IFERROR(XLOOKUP(G5612,'Tipo de Carga'!A:A,'Tipo de Carga'!B:B))</f>
        <v>Autoabasto</v>
      </c>
      <c r="L5612" s="10">
        <f t="shared" si="2"/>
        <v>9</v>
      </c>
      <c r="M5612" s="10">
        <f t="shared" si="3"/>
        <v>23</v>
      </c>
      <c r="N5612" s="10">
        <f t="shared" si="4"/>
        <v>2</v>
      </c>
      <c r="O5612" s="10" t="str">
        <f t="array" ref="O5612">IFERROR(XLOOKUP(G5612,'Tipo de Carga'!A:A,'Tipo de Carga'!C:C))</f>
        <v>Diesel</v>
      </c>
    </row>
    <row r="5613">
      <c r="A5613" s="16">
        <v>1983.0</v>
      </c>
      <c r="B5613" s="10" t="str">
        <f t="array" ref="B5613">IFERROR(XLOOKUP(A5613,'Asignacion Feb'!A:A,'Asignacion Feb'!C:C))</f>
        <v>MeLi asignado SD</v>
      </c>
      <c r="C5613" s="10" t="str">
        <f t="array" ref="C5613">IFERROR(XLOOKUP(A5613,'Asignacion Feb'!A:A,'Asignacion Feb'!B:B))</f>
        <v>EC-05</v>
      </c>
      <c r="D5613" s="28">
        <v>45711.0</v>
      </c>
      <c r="E5613" s="16" t="s">
        <v>199</v>
      </c>
      <c r="F5613" s="10" t="str">
        <f t="array" ref="F5613">IFERROR(XLOOKUP(E5613,Operadores!A:A,Operadores!B:B))</f>
        <v>SANART</v>
      </c>
      <c r="G5613" s="16" t="s">
        <v>33</v>
      </c>
      <c r="H5613" s="13">
        <v>19.29</v>
      </c>
      <c r="I5613" s="18">
        <v>204.0</v>
      </c>
      <c r="J5613" s="15">
        <f t="shared" si="5"/>
        <v>3935.16</v>
      </c>
      <c r="K5613" s="10" t="str">
        <f t="array" ref="K5613">IFERROR(XLOOKUP(G5613,'Tipo de Carga'!A:A,'Tipo de Carga'!B:B))</f>
        <v>Autoabasto</v>
      </c>
      <c r="L5613" s="10">
        <f t="shared" si="2"/>
        <v>9</v>
      </c>
      <c r="M5613" s="10">
        <f t="shared" si="3"/>
        <v>23</v>
      </c>
      <c r="N5613" s="10">
        <f t="shared" si="4"/>
        <v>2</v>
      </c>
      <c r="O5613" s="10" t="str">
        <f t="array" ref="O5613">IFERROR(XLOOKUP(G5613,'Tipo de Carga'!A:A,'Tipo de Carga'!C:C))</f>
        <v>Diesel</v>
      </c>
    </row>
    <row r="5614">
      <c r="A5614" s="16">
        <v>1963.0</v>
      </c>
      <c r="B5614" s="10" t="str">
        <f t="array" ref="B5614">IFERROR(XLOOKUP(A5614,'Asignacion Feb'!A:A,'Asignacion Feb'!C:C))</f>
        <v>MeLi asignado SD</v>
      </c>
      <c r="C5614" s="10" t="str">
        <f t="array" ref="C5614">IFERROR(XLOOKUP(A5614,'Asignacion Feb'!A:A,'Asignacion Feb'!B:B))</f>
        <v>EC-05</v>
      </c>
      <c r="D5614" s="28">
        <v>45711.0</v>
      </c>
      <c r="E5614" s="16" t="s">
        <v>148</v>
      </c>
      <c r="F5614" s="10" t="str">
        <f t="array" ref="F5614">IFERROR(XLOOKUP(E5614,Operadores!A:A,Operadores!B:B))</f>
        <v>GARSIX</v>
      </c>
      <c r="G5614" s="16" t="s">
        <v>33</v>
      </c>
      <c r="H5614" s="13">
        <v>19.29</v>
      </c>
      <c r="I5614" s="18">
        <v>570.0</v>
      </c>
      <c r="J5614" s="15">
        <f t="shared" si="5"/>
        <v>10995.3</v>
      </c>
      <c r="K5614" s="10" t="str">
        <f t="array" ref="K5614">IFERROR(XLOOKUP(G5614,'Tipo de Carga'!A:A,'Tipo de Carga'!B:B))</f>
        <v>Autoabasto</v>
      </c>
      <c r="L5614" s="10">
        <f t="shared" si="2"/>
        <v>9</v>
      </c>
      <c r="M5614" s="10">
        <f t="shared" si="3"/>
        <v>23</v>
      </c>
      <c r="N5614" s="10">
        <f t="shared" si="4"/>
        <v>2</v>
      </c>
      <c r="O5614" s="10" t="str">
        <f t="array" ref="O5614">IFERROR(XLOOKUP(G5614,'Tipo de Carga'!A:A,'Tipo de Carga'!C:C))</f>
        <v>Diesel</v>
      </c>
    </row>
    <row r="5615">
      <c r="A5615" s="16">
        <v>1847.0</v>
      </c>
      <c r="B5615" s="10" t="str">
        <f t="array" ref="B5615">IFERROR(XLOOKUP(A5615,'Asignacion Feb'!A:A,'Asignacion Feb'!C:C))</f>
        <v>Circuitos</v>
      </c>
      <c r="C5615" s="10" t="str">
        <f t="array" ref="C5615">IFERROR(XLOOKUP(A5615,'Asignacion Feb'!A:A,'Asignacion Feb'!B:B))</f>
        <v>EC-03</v>
      </c>
      <c r="D5615" s="28">
        <v>45711.0</v>
      </c>
      <c r="E5615" s="16" t="s">
        <v>299</v>
      </c>
      <c r="F5615" s="10" t="str">
        <f t="array" ref="F5615">IFERROR(XLOOKUP(E5615,Operadores!A:A,Operadores!B:B))</f>
        <v>HERJO17X</v>
      </c>
      <c r="G5615" s="16" t="s">
        <v>33</v>
      </c>
      <c r="H5615" s="13">
        <v>19.29</v>
      </c>
      <c r="I5615" s="18">
        <v>610.0</v>
      </c>
      <c r="J5615" s="15">
        <f t="shared" si="5"/>
        <v>11766.9</v>
      </c>
      <c r="K5615" s="10" t="str">
        <f t="array" ref="K5615">IFERROR(XLOOKUP(G5615,'Tipo de Carga'!A:A,'Tipo de Carga'!B:B))</f>
        <v>Autoabasto</v>
      </c>
      <c r="L5615" s="10">
        <f t="shared" si="2"/>
        <v>9</v>
      </c>
      <c r="M5615" s="10">
        <f t="shared" si="3"/>
        <v>23</v>
      </c>
      <c r="N5615" s="10">
        <f t="shared" si="4"/>
        <v>2</v>
      </c>
      <c r="O5615" s="10" t="str">
        <f t="array" ref="O5615">IFERROR(XLOOKUP(G5615,'Tipo de Carga'!A:A,'Tipo de Carga'!C:C))</f>
        <v>Diesel</v>
      </c>
    </row>
    <row r="5616">
      <c r="A5616" s="16">
        <v>1984.0</v>
      </c>
      <c r="B5616" s="10" t="str">
        <f t="array" ref="B5616">IFERROR(XLOOKUP(A5616,'Asignacion Feb'!A:A,'Asignacion Feb'!C:C))</f>
        <v>MeLi asignado SD</v>
      </c>
      <c r="C5616" s="10" t="str">
        <f t="array" ref="C5616">IFERROR(XLOOKUP(A5616,'Asignacion Feb'!A:A,'Asignacion Feb'!B:B))</f>
        <v>EC-05</v>
      </c>
      <c r="D5616" s="28">
        <v>45711.0</v>
      </c>
      <c r="E5616" s="16" t="s">
        <v>244</v>
      </c>
      <c r="F5616" s="10" t="str">
        <f t="array" ref="F5616">IFERROR(XLOOKUP(E5616,Operadores!A:A,Operadores!B:B))</f>
        <v>PERFID</v>
      </c>
      <c r="G5616" s="16" t="s">
        <v>33</v>
      </c>
      <c r="H5616" s="13">
        <v>19.29</v>
      </c>
      <c r="I5616" s="18">
        <v>640.0</v>
      </c>
      <c r="J5616" s="15">
        <f t="shared" si="5"/>
        <v>12345.6</v>
      </c>
      <c r="K5616" s="10" t="str">
        <f t="array" ref="K5616">IFERROR(XLOOKUP(G5616,'Tipo de Carga'!A:A,'Tipo de Carga'!B:B))</f>
        <v>Autoabasto</v>
      </c>
      <c r="L5616" s="10">
        <f t="shared" si="2"/>
        <v>9</v>
      </c>
      <c r="M5616" s="10">
        <f t="shared" si="3"/>
        <v>23</v>
      </c>
      <c r="N5616" s="10">
        <f t="shared" si="4"/>
        <v>2</v>
      </c>
      <c r="O5616" s="10" t="str">
        <f t="array" ref="O5616">IFERROR(XLOOKUP(G5616,'Tipo de Carga'!A:A,'Tipo de Carga'!C:C))</f>
        <v>Diesel</v>
      </c>
    </row>
    <row r="5617">
      <c r="A5617" s="16">
        <v>1746.0</v>
      </c>
      <c r="B5617" s="10" t="str">
        <f t="array" ref="B5617">IFERROR(XLOOKUP(A5617,'Asignacion Feb'!A:A,'Asignacion Feb'!C:C))</f>
        <v>Wm Full</v>
      </c>
      <c r="C5617" s="10" t="str">
        <f t="array" ref="C5617">IFERROR(XLOOKUP(A5617,'Asignacion Feb'!A:A,'Asignacion Feb'!B:B))</f>
        <v>EC-08</v>
      </c>
      <c r="D5617" s="28">
        <v>45711.0</v>
      </c>
      <c r="E5617" s="16" t="s">
        <v>258</v>
      </c>
      <c r="F5617" s="10" t="str">
        <f t="array" ref="F5617">IFERROR(XLOOKUP(E5617,Operadores!A:A,Operadores!B:B))</f>
        <v>LOPFER</v>
      </c>
      <c r="G5617" s="16" t="s">
        <v>39</v>
      </c>
      <c r="H5617" s="13">
        <v>20.4273</v>
      </c>
      <c r="I5617" s="18">
        <v>270.0</v>
      </c>
      <c r="J5617" s="15">
        <f t="shared" si="5"/>
        <v>5515.371</v>
      </c>
      <c r="K5617" s="10" t="str">
        <f t="array" ref="K5617">IFERROR(XLOOKUP(G5617,'Tipo de Carga'!A:A,'Tipo de Carga'!B:B))</f>
        <v>Autoabasto</v>
      </c>
      <c r="L5617" s="10">
        <f t="shared" si="2"/>
        <v>9</v>
      </c>
      <c r="M5617" s="10">
        <f t="shared" si="3"/>
        <v>23</v>
      </c>
      <c r="N5617" s="10">
        <f t="shared" si="4"/>
        <v>2</v>
      </c>
      <c r="O5617" s="10" t="str">
        <f t="array" ref="O5617">IFERROR(XLOOKUP(G5617,'Tipo de Carga'!A:A,'Tipo de Carga'!C:C))</f>
        <v>Diesel</v>
      </c>
    </row>
    <row r="5618">
      <c r="A5618" s="16">
        <v>1816.0</v>
      </c>
      <c r="B5618" s="10" t="str">
        <f t="array" ref="B5618">IFERROR(XLOOKUP(A5618,'Asignacion Feb'!A:A,'Asignacion Feb'!C:C))</f>
        <v>Wm Full</v>
      </c>
      <c r="C5618" s="10" t="str">
        <f t="array" ref="C5618">IFERROR(XLOOKUP(A5618,'Asignacion Feb'!A:A,'Asignacion Feb'!B:B))</f>
        <v>EC-08</v>
      </c>
      <c r="D5618" s="28">
        <v>45711.0</v>
      </c>
      <c r="E5618" s="16" t="s">
        <v>169</v>
      </c>
      <c r="F5618" s="10" t="str">
        <f t="array" ref="F5618">IFERROR(XLOOKUP(E5618,Operadores!A:A,Operadores!B:B))</f>
        <v>RODMIG</v>
      </c>
      <c r="G5618" s="16" t="s">
        <v>39</v>
      </c>
      <c r="H5618" s="13">
        <v>20.4273</v>
      </c>
      <c r="I5618" s="18">
        <v>350.0</v>
      </c>
      <c r="J5618" s="15">
        <f t="shared" si="5"/>
        <v>7149.555</v>
      </c>
      <c r="K5618" s="10" t="str">
        <f t="array" ref="K5618">IFERROR(XLOOKUP(G5618,'Tipo de Carga'!A:A,'Tipo de Carga'!B:B))</f>
        <v>Autoabasto</v>
      </c>
      <c r="L5618" s="10">
        <f t="shared" si="2"/>
        <v>9</v>
      </c>
      <c r="M5618" s="10">
        <f t="shared" si="3"/>
        <v>23</v>
      </c>
      <c r="N5618" s="10">
        <f t="shared" si="4"/>
        <v>2</v>
      </c>
      <c r="O5618" s="10" t="str">
        <f t="array" ref="O5618">IFERROR(XLOOKUP(G5618,'Tipo de Carga'!A:A,'Tipo de Carga'!C:C))</f>
        <v>Diesel</v>
      </c>
    </row>
    <row r="5619">
      <c r="A5619" s="16">
        <v>2006.0</v>
      </c>
      <c r="B5619" s="10" t="str">
        <f t="array" ref="B5619">IFERROR(XLOOKUP(A5619,'Asignacion Feb'!A:A,'Asignacion Feb'!C:C))</f>
        <v>MeLi Dedicado Merida</v>
      </c>
      <c r="C5619" s="10" t="str">
        <f t="array" ref="C5619">IFERROR(XLOOKUP(A5619,'Asignacion Feb'!A:A,'Asignacion Feb'!B:B))</f>
        <v>EC-05</v>
      </c>
      <c r="D5619" s="28">
        <v>45711.0</v>
      </c>
      <c r="E5619" s="16" t="s">
        <v>452</v>
      </c>
      <c r="F5619" s="10" t="str">
        <f t="array" ref="F5619">IFERROR(XLOOKUP(E5619,Operadores!A:A,Operadores!B:B))</f>
        <v>GARMAR02</v>
      </c>
      <c r="G5619" s="16" t="s">
        <v>39</v>
      </c>
      <c r="H5619" s="13">
        <v>20.4273</v>
      </c>
      <c r="I5619" s="18">
        <v>206.0</v>
      </c>
      <c r="J5619" s="15">
        <f t="shared" si="5"/>
        <v>4208.0238</v>
      </c>
      <c r="K5619" s="10" t="str">
        <f t="array" ref="K5619">IFERROR(XLOOKUP(G5619,'Tipo de Carga'!A:A,'Tipo de Carga'!B:B))</f>
        <v>Autoabasto</v>
      </c>
      <c r="L5619" s="10">
        <f t="shared" si="2"/>
        <v>9</v>
      </c>
      <c r="M5619" s="10">
        <f t="shared" si="3"/>
        <v>23</v>
      </c>
      <c r="N5619" s="10">
        <f t="shared" si="4"/>
        <v>2</v>
      </c>
      <c r="O5619" s="10" t="str">
        <f t="array" ref="O5619">IFERROR(XLOOKUP(G5619,'Tipo de Carga'!A:A,'Tipo de Carga'!C:C))</f>
        <v>Diesel</v>
      </c>
    </row>
    <row r="5620">
      <c r="A5620" s="16">
        <v>1958.0</v>
      </c>
      <c r="B5620" s="10" t="str">
        <f t="array" ref="B5620">IFERROR(XLOOKUP(A5620,'Asignacion Feb'!A:A,'Asignacion Feb'!C:C))</f>
        <v>Full Liver</v>
      </c>
      <c r="C5620" s="10" t="str">
        <f t="array" ref="C5620">IFERROR(XLOOKUP(A5620,'Asignacion Feb'!A:A,'Asignacion Feb'!B:B))</f>
        <v>EC-01</v>
      </c>
      <c r="D5620" s="28">
        <v>45711.0</v>
      </c>
      <c r="E5620" s="16" t="s">
        <v>48</v>
      </c>
      <c r="F5620" s="10" t="str">
        <f t="array" ref="F5620">IFERROR(XLOOKUP(E5620,Operadores!A:A,Operadores!B:B))</f>
        <v>MONAL</v>
      </c>
      <c r="G5620" s="16" t="s">
        <v>39</v>
      </c>
      <c r="H5620" s="13">
        <v>20.4273</v>
      </c>
      <c r="I5620" s="18">
        <v>330.0</v>
      </c>
      <c r="J5620" s="15">
        <f t="shared" si="5"/>
        <v>6741.009</v>
      </c>
      <c r="K5620" s="10" t="str">
        <f t="array" ref="K5620">IFERROR(XLOOKUP(G5620,'Tipo de Carga'!A:A,'Tipo de Carga'!B:B))</f>
        <v>Autoabasto</v>
      </c>
      <c r="L5620" s="10">
        <f t="shared" si="2"/>
        <v>9</v>
      </c>
      <c r="M5620" s="10">
        <f t="shared" si="3"/>
        <v>23</v>
      </c>
      <c r="N5620" s="10">
        <f t="shared" si="4"/>
        <v>2</v>
      </c>
      <c r="O5620" s="10" t="str">
        <f t="array" ref="O5620">IFERROR(XLOOKUP(G5620,'Tipo de Carga'!A:A,'Tipo de Carga'!C:C))</f>
        <v>Diesel</v>
      </c>
    </row>
    <row r="5621">
      <c r="A5621" s="16">
        <v>1728.0</v>
      </c>
      <c r="B5621" s="10" t="str">
        <f t="array" ref="B5621">IFERROR(XLOOKUP(A5621,'Asignacion Feb'!A:A,'Asignacion Feb'!C:C))</f>
        <v>Wm Full</v>
      </c>
      <c r="C5621" s="10" t="str">
        <f t="array" ref="C5621">IFERROR(XLOOKUP(A5621,'Asignacion Feb'!A:A,'Asignacion Feb'!B:B))</f>
        <v>EC-08</v>
      </c>
      <c r="D5621" s="28">
        <v>45711.0</v>
      </c>
      <c r="E5621" s="16" t="s">
        <v>172</v>
      </c>
      <c r="F5621" s="10" t="str">
        <f t="array" ref="F5621">IFERROR(XLOOKUP(E5621,Operadores!A:A,Operadores!B:B))</f>
        <v>VILJE</v>
      </c>
      <c r="G5621" s="16" t="s">
        <v>39</v>
      </c>
      <c r="H5621" s="13">
        <v>20.4273</v>
      </c>
      <c r="I5621" s="18">
        <v>372.0</v>
      </c>
      <c r="J5621" s="15">
        <f t="shared" si="5"/>
        <v>7598.9556</v>
      </c>
      <c r="K5621" s="10" t="str">
        <f t="array" ref="K5621">IFERROR(XLOOKUP(G5621,'Tipo de Carga'!A:A,'Tipo de Carga'!B:B))</f>
        <v>Autoabasto</v>
      </c>
      <c r="L5621" s="10">
        <f t="shared" si="2"/>
        <v>9</v>
      </c>
      <c r="M5621" s="10">
        <f t="shared" si="3"/>
        <v>23</v>
      </c>
      <c r="N5621" s="10">
        <f t="shared" si="4"/>
        <v>2</v>
      </c>
      <c r="O5621" s="10" t="str">
        <f t="array" ref="O5621">IFERROR(XLOOKUP(G5621,'Tipo de Carga'!A:A,'Tipo de Carga'!C:C))</f>
        <v>Diesel</v>
      </c>
    </row>
    <row r="5622">
      <c r="A5622" s="16">
        <v>2010.0</v>
      </c>
      <c r="B5622" s="10" t="str">
        <f t="array" ref="B5622">IFERROR(XLOOKUP(A5622,'Asignacion Feb'!A:A,'Asignacion Feb'!C:C))</f>
        <v>MeLi asignado SD</v>
      </c>
      <c r="C5622" s="10" t="str">
        <f t="array" ref="C5622">IFERROR(XLOOKUP(A5622,'Asignacion Feb'!A:A,'Asignacion Feb'!B:B))</f>
        <v>EC-05</v>
      </c>
      <c r="D5622" s="28">
        <v>45711.0</v>
      </c>
      <c r="E5622" s="16" t="s">
        <v>175</v>
      </c>
      <c r="F5622" s="10" t="str">
        <f t="array" ref="F5622">IFERROR(XLOOKUP(E5622,Operadores!A:A,Operadores!B:B))</f>
        <v>CHAJE</v>
      </c>
      <c r="G5622" s="16" t="s">
        <v>39</v>
      </c>
      <c r="H5622" s="13">
        <v>20.4273</v>
      </c>
      <c r="I5622" s="18">
        <v>250.0</v>
      </c>
      <c r="J5622" s="15">
        <f t="shared" si="5"/>
        <v>5106.825</v>
      </c>
      <c r="K5622" s="10" t="str">
        <f t="array" ref="K5622">IFERROR(XLOOKUP(G5622,'Tipo de Carga'!A:A,'Tipo de Carga'!B:B))</f>
        <v>Autoabasto</v>
      </c>
      <c r="L5622" s="10">
        <f t="shared" si="2"/>
        <v>9</v>
      </c>
      <c r="M5622" s="10">
        <f t="shared" si="3"/>
        <v>23</v>
      </c>
      <c r="N5622" s="10">
        <f t="shared" si="4"/>
        <v>2</v>
      </c>
      <c r="O5622" s="10" t="str">
        <f t="array" ref="O5622">IFERROR(XLOOKUP(G5622,'Tipo de Carga'!A:A,'Tipo de Carga'!C:C))</f>
        <v>Diesel</v>
      </c>
    </row>
    <row r="5623">
      <c r="A5623" s="16">
        <v>1836.0</v>
      </c>
      <c r="B5623" s="10" t="str">
        <f t="array" ref="B5623">IFERROR(XLOOKUP(A5623,'Asignacion Feb'!A:A,'Asignacion Feb'!C:C))</f>
        <v>Full Liver</v>
      </c>
      <c r="C5623" s="10" t="str">
        <f t="array" ref="C5623">IFERROR(XLOOKUP(A5623,'Asignacion Feb'!A:A,'Asignacion Feb'!B:B))</f>
        <v>EC-01</v>
      </c>
      <c r="D5623" s="28">
        <v>45711.0</v>
      </c>
      <c r="E5623" s="16" t="s">
        <v>455</v>
      </c>
      <c r="F5623" s="10" t="str">
        <f t="array" ref="F5623">IFERROR(XLOOKUP(E5623,Operadores!A:A,Operadores!B:B))</f>
        <v>VELART</v>
      </c>
      <c r="G5623" s="16" t="s">
        <v>39</v>
      </c>
      <c r="H5623" s="13">
        <v>20.4273</v>
      </c>
      <c r="I5623" s="18">
        <v>440.0</v>
      </c>
      <c r="J5623" s="15">
        <f t="shared" si="5"/>
        <v>8988.012</v>
      </c>
      <c r="K5623" s="10" t="str">
        <f t="array" ref="K5623">IFERROR(XLOOKUP(G5623,'Tipo de Carga'!A:A,'Tipo de Carga'!B:B))</f>
        <v>Autoabasto</v>
      </c>
      <c r="L5623" s="10">
        <f t="shared" si="2"/>
        <v>9</v>
      </c>
      <c r="M5623" s="10">
        <f t="shared" si="3"/>
        <v>23</v>
      </c>
      <c r="N5623" s="10">
        <f t="shared" si="4"/>
        <v>2</v>
      </c>
      <c r="O5623" s="10" t="str">
        <f t="array" ref="O5623">IFERROR(XLOOKUP(G5623,'Tipo de Carga'!A:A,'Tipo de Carga'!C:C))</f>
        <v>Diesel</v>
      </c>
    </row>
    <row r="5624">
      <c r="A5624" s="16">
        <v>2009.0</v>
      </c>
      <c r="B5624" s="10" t="str">
        <f t="array" ref="B5624">IFERROR(XLOOKUP(A5624,'Asignacion Feb'!A:A,'Asignacion Feb'!C:C))</f>
        <v>MeLi Dedicado Merida</v>
      </c>
      <c r="C5624" s="10" t="str">
        <f t="array" ref="C5624">IFERROR(XLOOKUP(A5624,'Asignacion Feb'!A:A,'Asignacion Feb'!B:B))</f>
        <v>EC-05</v>
      </c>
      <c r="D5624" s="28">
        <v>45711.0</v>
      </c>
      <c r="E5624" s="16" t="s">
        <v>225</v>
      </c>
      <c r="F5624" s="10" t="str">
        <f t="array" ref="F5624">IFERROR(XLOOKUP(E5624,Operadores!A:A,Operadores!B:B))</f>
        <v>ACOHER</v>
      </c>
      <c r="G5624" s="16" t="s">
        <v>39</v>
      </c>
      <c r="H5624" s="13">
        <v>20.4273</v>
      </c>
      <c r="I5624" s="18">
        <v>236.0</v>
      </c>
      <c r="J5624" s="15">
        <f t="shared" si="5"/>
        <v>4820.8428</v>
      </c>
      <c r="K5624" s="10" t="str">
        <f t="array" ref="K5624">IFERROR(XLOOKUP(G5624,'Tipo de Carga'!A:A,'Tipo de Carga'!B:B))</f>
        <v>Autoabasto</v>
      </c>
      <c r="L5624" s="10">
        <f t="shared" si="2"/>
        <v>9</v>
      </c>
      <c r="M5624" s="10">
        <f t="shared" si="3"/>
        <v>23</v>
      </c>
      <c r="N5624" s="10">
        <f t="shared" si="4"/>
        <v>2</v>
      </c>
      <c r="O5624" s="10" t="str">
        <f t="array" ref="O5624">IFERROR(XLOOKUP(G5624,'Tipo de Carga'!A:A,'Tipo de Carga'!C:C))</f>
        <v>Diesel</v>
      </c>
    </row>
    <row r="5625">
      <c r="A5625" s="16">
        <v>2018.0</v>
      </c>
      <c r="B5625" s="10" t="str">
        <f t="array" ref="B5625">IFERROR(XLOOKUP(A5625,'Asignacion Feb'!A:A,'Asignacion Feb'!C:C))</f>
        <v>MeLi Dedicado Merida</v>
      </c>
      <c r="C5625" s="10" t="str">
        <f t="array" ref="C5625">IFERROR(XLOOKUP(A5625,'Asignacion Feb'!A:A,'Asignacion Feb'!B:B))</f>
        <v>EC-05</v>
      </c>
      <c r="D5625" s="28">
        <v>45711.0</v>
      </c>
      <c r="E5625" s="16" t="s">
        <v>205</v>
      </c>
      <c r="F5625" s="10" t="str">
        <f t="array" ref="F5625">IFERROR(XLOOKUP(E5625,Operadores!A:A,Operadores!B:B))</f>
        <v>MACFRA</v>
      </c>
      <c r="G5625" s="16" t="s">
        <v>39</v>
      </c>
      <c r="H5625" s="13">
        <v>20.4273</v>
      </c>
      <c r="I5625" s="18">
        <v>475.0</v>
      </c>
      <c r="J5625" s="15">
        <f t="shared" si="5"/>
        <v>9702.9675</v>
      </c>
      <c r="K5625" s="10" t="str">
        <f t="array" ref="K5625">IFERROR(XLOOKUP(G5625,'Tipo de Carga'!A:A,'Tipo de Carga'!B:B))</f>
        <v>Autoabasto</v>
      </c>
      <c r="L5625" s="10">
        <f t="shared" si="2"/>
        <v>9</v>
      </c>
      <c r="M5625" s="10">
        <f t="shared" si="3"/>
        <v>23</v>
      </c>
      <c r="N5625" s="10">
        <f t="shared" si="4"/>
        <v>2</v>
      </c>
      <c r="O5625" s="10" t="str">
        <f t="array" ref="O5625">IFERROR(XLOOKUP(G5625,'Tipo de Carga'!A:A,'Tipo de Carga'!C:C))</f>
        <v>Diesel</v>
      </c>
    </row>
    <row r="5626">
      <c r="A5626" s="16">
        <v>1894.0</v>
      </c>
      <c r="B5626" s="10" t="str">
        <f t="array" ref="B5626">IFERROR(XLOOKUP(A5626,'Asignacion Feb'!A:A,'Asignacion Feb'!C:C))</f>
        <v>Pipas</v>
      </c>
      <c r="C5626" s="10" t="str">
        <f t="array" ref="C5626">IFERROR(XLOOKUP(A5626,'Asignacion Feb'!A:A,'Asignacion Feb'!B:B))</f>
        <v>EC-02</v>
      </c>
      <c r="D5626" s="28">
        <v>45711.0</v>
      </c>
      <c r="E5626" s="16" t="s">
        <v>320</v>
      </c>
      <c r="F5626" s="10" t="str">
        <f t="array" ref="F5626">IFERROR(XLOOKUP(E5626,Operadores!A:A,Operadores!B:B))</f>
        <v>LOPJU</v>
      </c>
      <c r="G5626" s="16" t="s">
        <v>39</v>
      </c>
      <c r="H5626" s="13">
        <v>20.4273</v>
      </c>
      <c r="I5626" s="18">
        <v>320.0</v>
      </c>
      <c r="J5626" s="15">
        <f t="shared" si="5"/>
        <v>6536.736</v>
      </c>
      <c r="K5626" s="10" t="str">
        <f t="array" ref="K5626">IFERROR(XLOOKUP(G5626,'Tipo de Carga'!A:A,'Tipo de Carga'!B:B))</f>
        <v>Autoabasto</v>
      </c>
      <c r="L5626" s="10">
        <f t="shared" si="2"/>
        <v>9</v>
      </c>
      <c r="M5626" s="10">
        <f t="shared" si="3"/>
        <v>23</v>
      </c>
      <c r="N5626" s="10">
        <f t="shared" si="4"/>
        <v>2</v>
      </c>
      <c r="O5626" s="10" t="str">
        <f t="array" ref="O5626">IFERROR(XLOOKUP(G5626,'Tipo de Carga'!A:A,'Tipo de Carga'!C:C))</f>
        <v>Diesel</v>
      </c>
    </row>
    <row r="5627">
      <c r="A5627" s="16">
        <v>1971.0</v>
      </c>
      <c r="B5627" s="10" t="str">
        <f t="array" ref="B5627">IFERROR(XLOOKUP(A5627,'Asignacion Feb'!A:A,'Asignacion Feb'!C:C))</f>
        <v>Sayer Sencillo</v>
      </c>
      <c r="C5627" s="10" t="str">
        <f t="array" ref="C5627">IFERROR(XLOOKUP(A5627,'Asignacion Feb'!A:A,'Asignacion Feb'!B:B))</f>
        <v>EC-04</v>
      </c>
      <c r="D5627" s="28">
        <v>45711.0</v>
      </c>
      <c r="E5627" s="16" t="s">
        <v>79</v>
      </c>
      <c r="F5627" s="10" t="str">
        <f t="array" ref="F5627">IFERROR(XLOOKUP(E5627,Operadores!A:A,Operadores!B:B))</f>
        <v>OLVOSX</v>
      </c>
      <c r="G5627" s="16" t="s">
        <v>39</v>
      </c>
      <c r="H5627" s="13">
        <v>20.4273</v>
      </c>
      <c r="I5627" s="18">
        <v>820.0</v>
      </c>
      <c r="J5627" s="15">
        <f t="shared" si="5"/>
        <v>16750.386</v>
      </c>
      <c r="K5627" s="10" t="str">
        <f t="array" ref="K5627">IFERROR(XLOOKUP(G5627,'Tipo de Carga'!A:A,'Tipo de Carga'!B:B))</f>
        <v>Autoabasto</v>
      </c>
      <c r="L5627" s="10">
        <f t="shared" si="2"/>
        <v>9</v>
      </c>
      <c r="M5627" s="10">
        <f t="shared" si="3"/>
        <v>23</v>
      </c>
      <c r="N5627" s="10">
        <f t="shared" si="4"/>
        <v>2</v>
      </c>
      <c r="O5627" s="10" t="str">
        <f t="array" ref="O5627">IFERROR(XLOOKUP(G5627,'Tipo de Carga'!A:A,'Tipo de Carga'!C:C))</f>
        <v>Diesel</v>
      </c>
    </row>
    <row r="5628">
      <c r="A5628" s="16">
        <v>2002.0</v>
      </c>
      <c r="B5628" s="10" t="str">
        <f t="array" ref="B5628">IFERROR(XLOOKUP(A5628,'Asignacion Feb'!A:A,'Asignacion Feb'!C:C))</f>
        <v>MeLi Dedicado Merida</v>
      </c>
      <c r="C5628" s="10" t="str">
        <f t="array" ref="C5628">IFERROR(XLOOKUP(A5628,'Asignacion Feb'!A:A,'Asignacion Feb'!B:B))</f>
        <v>EC-05</v>
      </c>
      <c r="D5628" s="28">
        <v>45711.0</v>
      </c>
      <c r="E5628" s="16" t="s">
        <v>309</v>
      </c>
      <c r="F5628" s="10" t="str">
        <f t="array" ref="F5628">IFERROR(XLOOKUP(E5628,Operadores!A:A,Operadores!B:B))</f>
        <v>VELALE</v>
      </c>
      <c r="G5628" s="16" t="s">
        <v>39</v>
      </c>
      <c r="H5628" s="13">
        <v>20.4273</v>
      </c>
      <c r="I5628" s="18">
        <v>340.0</v>
      </c>
      <c r="J5628" s="15">
        <f t="shared" si="5"/>
        <v>6945.282</v>
      </c>
      <c r="K5628" s="10" t="str">
        <f t="array" ref="K5628">IFERROR(XLOOKUP(G5628,'Tipo de Carga'!A:A,'Tipo de Carga'!B:B))</f>
        <v>Autoabasto</v>
      </c>
      <c r="L5628" s="10">
        <f t="shared" si="2"/>
        <v>9</v>
      </c>
      <c r="M5628" s="10">
        <f t="shared" si="3"/>
        <v>23</v>
      </c>
      <c r="N5628" s="10">
        <f t="shared" si="4"/>
        <v>2</v>
      </c>
      <c r="O5628" s="10" t="str">
        <f t="array" ref="O5628">IFERROR(XLOOKUP(G5628,'Tipo de Carga'!A:A,'Tipo de Carga'!C:C))</f>
        <v>Diesel</v>
      </c>
    </row>
    <row r="5629">
      <c r="A5629" s="16">
        <v>1997.0</v>
      </c>
      <c r="B5629" s="10" t="str">
        <f t="array" ref="B5629">IFERROR(XLOOKUP(A5629,'Asignacion Feb'!A:A,'Asignacion Feb'!C:C))</f>
        <v>MeLi Dedicado Merida</v>
      </c>
      <c r="C5629" s="10" t="str">
        <f t="array" ref="C5629">IFERROR(XLOOKUP(A5629,'Asignacion Feb'!A:A,'Asignacion Feb'!B:B))</f>
        <v>EC-05</v>
      </c>
      <c r="D5629" s="28">
        <v>45711.0</v>
      </c>
      <c r="E5629" s="16" t="s">
        <v>170</v>
      </c>
      <c r="F5629" s="10" t="str">
        <f t="array" ref="F5629">IFERROR(XLOOKUP(E5629,Operadores!A:A,Operadores!B:B))</f>
        <v>MARLEO</v>
      </c>
      <c r="G5629" s="16" t="s">
        <v>39</v>
      </c>
      <c r="H5629" s="13">
        <v>20.4273</v>
      </c>
      <c r="I5629" s="18">
        <v>382.0</v>
      </c>
      <c r="J5629" s="15">
        <f t="shared" si="5"/>
        <v>7803.2286</v>
      </c>
      <c r="K5629" s="10" t="str">
        <f t="array" ref="K5629">IFERROR(XLOOKUP(G5629,'Tipo de Carga'!A:A,'Tipo de Carga'!B:B))</f>
        <v>Autoabasto</v>
      </c>
      <c r="L5629" s="10">
        <f t="shared" si="2"/>
        <v>9</v>
      </c>
      <c r="M5629" s="10">
        <f t="shared" si="3"/>
        <v>23</v>
      </c>
      <c r="N5629" s="10">
        <f t="shared" si="4"/>
        <v>2</v>
      </c>
      <c r="O5629" s="10" t="str">
        <f t="array" ref="O5629">IFERROR(XLOOKUP(G5629,'Tipo de Carga'!A:A,'Tipo de Carga'!C:C))</f>
        <v>Diesel</v>
      </c>
    </row>
    <row r="5630">
      <c r="A5630" s="16">
        <v>1820.0</v>
      </c>
      <c r="B5630" s="10" t="str">
        <f t="array" ref="B5630">IFERROR(XLOOKUP(A5630,'Asignacion Feb'!A:A,'Asignacion Feb'!C:C))</f>
        <v>Wm Full</v>
      </c>
      <c r="C5630" s="10" t="str">
        <f t="array" ref="C5630">IFERROR(XLOOKUP(A5630,'Asignacion Feb'!A:A,'Asignacion Feb'!B:B))</f>
        <v>EC-08</v>
      </c>
      <c r="D5630" s="28">
        <v>45711.0</v>
      </c>
      <c r="E5630" s="16" t="s">
        <v>167</v>
      </c>
      <c r="F5630" s="10" t="str">
        <f t="array" ref="F5630">IFERROR(XLOOKUP(E5630,Operadores!A:A,Operadores!B:B))</f>
        <v>CAMVI01</v>
      </c>
      <c r="G5630" s="16" t="s">
        <v>39</v>
      </c>
      <c r="H5630" s="13">
        <v>20.4273</v>
      </c>
      <c r="I5630" s="18">
        <v>381.0</v>
      </c>
      <c r="J5630" s="15">
        <f t="shared" si="5"/>
        <v>7782.8013</v>
      </c>
      <c r="K5630" s="10" t="str">
        <f t="array" ref="K5630">IFERROR(XLOOKUP(G5630,'Tipo de Carga'!A:A,'Tipo de Carga'!B:B))</f>
        <v>Autoabasto</v>
      </c>
      <c r="L5630" s="10">
        <f t="shared" si="2"/>
        <v>9</v>
      </c>
      <c r="M5630" s="10">
        <f t="shared" si="3"/>
        <v>23</v>
      </c>
      <c r="N5630" s="10">
        <f t="shared" si="4"/>
        <v>2</v>
      </c>
      <c r="O5630" s="10" t="str">
        <f t="array" ref="O5630">IFERROR(XLOOKUP(G5630,'Tipo de Carga'!A:A,'Tipo de Carga'!C:C))</f>
        <v>Diesel</v>
      </c>
    </row>
    <row r="5631">
      <c r="A5631" s="16">
        <v>1701.0</v>
      </c>
      <c r="B5631" s="10" t="str">
        <f t="array" ref="B5631">IFERROR(XLOOKUP(A5631,'Asignacion Feb'!A:A,'Asignacion Feb'!C:C))</f>
        <v>Wm Full</v>
      </c>
      <c r="C5631" s="10" t="str">
        <f t="array" ref="C5631">IFERROR(XLOOKUP(A5631,'Asignacion Feb'!A:A,'Asignacion Feb'!B:B))</f>
        <v>EC-08</v>
      </c>
      <c r="D5631" s="28">
        <v>45711.0</v>
      </c>
      <c r="E5631" s="16" t="s">
        <v>262</v>
      </c>
      <c r="F5631" s="10" t="str">
        <f t="array" ref="F5631">IFERROR(XLOOKUP(E5631,Operadores!A:A,Operadores!B:B))</f>
        <v>HERMOI</v>
      </c>
      <c r="G5631" s="16" t="s">
        <v>39</v>
      </c>
      <c r="H5631" s="13">
        <v>20.4273</v>
      </c>
      <c r="I5631" s="18">
        <v>363.0</v>
      </c>
      <c r="J5631" s="15">
        <f t="shared" si="5"/>
        <v>7415.1099</v>
      </c>
      <c r="K5631" s="10" t="str">
        <f t="array" ref="K5631">IFERROR(XLOOKUP(G5631,'Tipo de Carga'!A:A,'Tipo de Carga'!B:B))</f>
        <v>Autoabasto</v>
      </c>
      <c r="L5631" s="10">
        <f t="shared" si="2"/>
        <v>9</v>
      </c>
      <c r="M5631" s="10">
        <f t="shared" si="3"/>
        <v>23</v>
      </c>
      <c r="N5631" s="10">
        <f t="shared" si="4"/>
        <v>2</v>
      </c>
      <c r="O5631" s="10" t="str">
        <f t="array" ref="O5631">IFERROR(XLOOKUP(G5631,'Tipo de Carga'!A:A,'Tipo de Carga'!C:C))</f>
        <v>Diesel</v>
      </c>
    </row>
    <row r="5632">
      <c r="A5632" s="16">
        <v>2026.0</v>
      </c>
      <c r="B5632" s="10" t="str">
        <f t="array" ref="B5632">IFERROR(XLOOKUP(A5632,'Asignacion Feb'!A:A,'Asignacion Feb'!C:C))</f>
        <v>MeLi Dedicado Merida</v>
      </c>
      <c r="C5632" s="10" t="str">
        <f t="array" ref="C5632">IFERROR(XLOOKUP(A5632,'Asignacion Feb'!A:A,'Asignacion Feb'!B:B))</f>
        <v>EC-05</v>
      </c>
      <c r="D5632" s="28">
        <v>45711.0</v>
      </c>
      <c r="E5632" s="16" t="s">
        <v>34</v>
      </c>
      <c r="F5632" s="10" t="str">
        <f t="array" ref="F5632">IFERROR(XLOOKUP(E5632,Operadores!A:A,Operadores!B:B))</f>
        <v>PERAN01</v>
      </c>
      <c r="G5632" s="16" t="s">
        <v>39</v>
      </c>
      <c r="H5632" s="13">
        <v>20.4273</v>
      </c>
      <c r="I5632" s="18">
        <v>339.0</v>
      </c>
      <c r="J5632" s="15">
        <f t="shared" si="5"/>
        <v>6924.8547</v>
      </c>
      <c r="K5632" s="10" t="str">
        <f t="array" ref="K5632">IFERROR(XLOOKUP(G5632,'Tipo de Carga'!A:A,'Tipo de Carga'!B:B))</f>
        <v>Autoabasto</v>
      </c>
      <c r="L5632" s="10">
        <f t="shared" si="2"/>
        <v>9</v>
      </c>
      <c r="M5632" s="10">
        <f t="shared" si="3"/>
        <v>23</v>
      </c>
      <c r="N5632" s="10">
        <f t="shared" si="4"/>
        <v>2</v>
      </c>
      <c r="O5632" s="10" t="str">
        <f t="array" ref="O5632">IFERROR(XLOOKUP(G5632,'Tipo de Carga'!A:A,'Tipo de Carga'!C:C))</f>
        <v>Diesel</v>
      </c>
    </row>
    <row r="5633">
      <c r="A5633" s="16">
        <v>2029.0</v>
      </c>
      <c r="B5633" s="10" t="str">
        <f t="array" ref="B5633">IFERROR(XLOOKUP(A5633,'Asignacion Feb'!A:A,'Asignacion Feb'!C:C))</f>
        <v>MeLi Dedicado Merida</v>
      </c>
      <c r="C5633" s="10" t="str">
        <f t="array" ref="C5633">IFERROR(XLOOKUP(A5633,'Asignacion Feb'!A:A,'Asignacion Feb'!B:B))</f>
        <v>EC-05</v>
      </c>
      <c r="D5633" s="28">
        <v>45711.0</v>
      </c>
      <c r="E5633" s="16" t="s">
        <v>40</v>
      </c>
      <c r="F5633" s="10" t="str">
        <f t="array" ref="F5633">IFERROR(XLOOKUP(E5633,Operadores!A:A,Operadores!B:B))</f>
        <v>LUNADO</v>
      </c>
      <c r="G5633" s="16" t="s">
        <v>39</v>
      </c>
      <c r="H5633" s="13">
        <v>20.4273</v>
      </c>
      <c r="I5633" s="18">
        <v>386.0</v>
      </c>
      <c r="J5633" s="15">
        <f t="shared" si="5"/>
        <v>7884.9378</v>
      </c>
      <c r="K5633" s="10" t="str">
        <f t="array" ref="K5633">IFERROR(XLOOKUP(G5633,'Tipo de Carga'!A:A,'Tipo de Carga'!B:B))</f>
        <v>Autoabasto</v>
      </c>
      <c r="L5633" s="10">
        <f t="shared" si="2"/>
        <v>9</v>
      </c>
      <c r="M5633" s="10">
        <f t="shared" si="3"/>
        <v>23</v>
      </c>
      <c r="N5633" s="10">
        <f t="shared" si="4"/>
        <v>2</v>
      </c>
      <c r="O5633" s="10" t="str">
        <f t="array" ref="O5633">IFERROR(XLOOKUP(G5633,'Tipo de Carga'!A:A,'Tipo de Carga'!C:C))</f>
        <v>Diesel</v>
      </c>
    </row>
    <row r="5634">
      <c r="A5634" s="16">
        <v>2028.0</v>
      </c>
      <c r="B5634" s="10" t="str">
        <f t="array" ref="B5634">IFERROR(XLOOKUP(A5634,'Asignacion Feb'!A:A,'Asignacion Feb'!C:C))</f>
        <v>MeLi Dedicado Merida</v>
      </c>
      <c r="C5634" s="10" t="str">
        <f t="array" ref="C5634">IFERROR(XLOOKUP(A5634,'Asignacion Feb'!A:A,'Asignacion Feb'!B:B))</f>
        <v>EC-05</v>
      </c>
      <c r="D5634" s="28">
        <v>45711.0</v>
      </c>
      <c r="E5634" s="16" t="s">
        <v>94</v>
      </c>
      <c r="F5634" s="10" t="str">
        <f t="array" ref="F5634">IFERROR(XLOOKUP(E5634,Operadores!A:A,Operadores!B:B))</f>
        <v>RODALE</v>
      </c>
      <c r="G5634" s="16" t="s">
        <v>39</v>
      </c>
      <c r="H5634" s="13">
        <v>20.4273</v>
      </c>
      <c r="I5634" s="18">
        <v>320.0</v>
      </c>
      <c r="J5634" s="15">
        <f t="shared" si="5"/>
        <v>6536.736</v>
      </c>
      <c r="K5634" s="10" t="str">
        <f t="array" ref="K5634">IFERROR(XLOOKUP(G5634,'Tipo de Carga'!A:A,'Tipo de Carga'!B:B))</f>
        <v>Autoabasto</v>
      </c>
      <c r="L5634" s="10">
        <f t="shared" si="2"/>
        <v>9</v>
      </c>
      <c r="M5634" s="10">
        <f t="shared" si="3"/>
        <v>23</v>
      </c>
      <c r="N5634" s="10">
        <f t="shared" si="4"/>
        <v>2</v>
      </c>
      <c r="O5634" s="10" t="str">
        <f t="array" ref="O5634">IFERROR(XLOOKUP(G5634,'Tipo de Carga'!A:A,'Tipo de Carga'!C:C))</f>
        <v>Diesel</v>
      </c>
    </row>
    <row r="5635">
      <c r="A5635" s="16">
        <v>2030.0</v>
      </c>
      <c r="B5635" s="10" t="str">
        <f t="array" ref="B5635">IFERROR(XLOOKUP(A5635,'Asignacion Feb'!A:A,'Asignacion Feb'!C:C))</f>
        <v>MeLi Dedicado TD</v>
      </c>
      <c r="C5635" s="10" t="str">
        <f t="array" ref="C5635">IFERROR(XLOOKUP(A5635,'Asignacion Feb'!A:A,'Asignacion Feb'!B:B))</f>
        <v>EC-05</v>
      </c>
      <c r="D5635" s="28">
        <v>45711.0</v>
      </c>
      <c r="E5635" s="19" t="s">
        <v>337</v>
      </c>
      <c r="F5635" s="10" t="str">
        <f t="array" ref="F5635">IFERROR(XLOOKUP(E5635,Operadores!A:A,Operadores!B:B))</f>
        <v>MENBER</v>
      </c>
      <c r="G5635" s="16" t="s">
        <v>103</v>
      </c>
      <c r="H5635" s="13">
        <v>26.89</v>
      </c>
      <c r="I5635" s="18">
        <v>446.0</v>
      </c>
      <c r="J5635" s="15">
        <f t="shared" si="5"/>
        <v>11992.94</v>
      </c>
      <c r="K5635" s="10" t="str">
        <f t="array" ref="K5635">IFERROR(XLOOKUP(G5635,'Tipo de Carga'!A:A,'Tipo de Carga'!B:B))</f>
        <v>Ticket</v>
      </c>
      <c r="L5635" s="10">
        <f t="shared" si="2"/>
        <v>9</v>
      </c>
      <c r="M5635" s="10">
        <f t="shared" si="3"/>
        <v>23</v>
      </c>
      <c r="N5635" s="10">
        <f t="shared" si="4"/>
        <v>2</v>
      </c>
      <c r="O5635" s="10" t="str">
        <f t="array" ref="O5635">IFERROR(XLOOKUP(G5635,'Tipo de Carga'!A:A,'Tipo de Carga'!C:C))</f>
        <v>Diesel</v>
      </c>
    </row>
    <row r="5636">
      <c r="A5636" s="16">
        <v>1942.0</v>
      </c>
      <c r="B5636" s="10" t="str">
        <f t="array" ref="B5636">IFERROR(XLOOKUP(A5636,'Asignacion Feb'!A:A,'Asignacion Feb'!C:C))</f>
        <v>Available EC-01</v>
      </c>
      <c r="C5636" s="10" t="str">
        <f t="array" ref="C5636">IFERROR(XLOOKUP(A5636,'Asignacion Feb'!A:A,'Asignacion Feb'!B:B))</f>
        <v>EC-01</v>
      </c>
      <c r="D5636" s="28">
        <v>45711.0</v>
      </c>
      <c r="E5636" s="16" t="s">
        <v>311</v>
      </c>
      <c r="F5636" s="10" t="str">
        <f t="array" ref="F5636">IFERROR(XLOOKUP(E5636,Operadores!A:A,Operadores!B:B))</f>
        <v>ESGJOS</v>
      </c>
      <c r="G5636" s="16" t="s">
        <v>103</v>
      </c>
      <c r="H5636" s="13">
        <v>27.46</v>
      </c>
      <c r="I5636" s="18">
        <v>437.0</v>
      </c>
      <c r="J5636" s="15">
        <f t="shared" si="5"/>
        <v>12000.02</v>
      </c>
      <c r="K5636" s="10" t="str">
        <f t="array" ref="K5636">IFERROR(XLOOKUP(G5636,'Tipo de Carga'!A:A,'Tipo de Carga'!B:B))</f>
        <v>Ticket</v>
      </c>
      <c r="L5636" s="10">
        <f t="shared" si="2"/>
        <v>9</v>
      </c>
      <c r="M5636" s="10">
        <f t="shared" si="3"/>
        <v>23</v>
      </c>
      <c r="N5636" s="10">
        <f t="shared" si="4"/>
        <v>2</v>
      </c>
      <c r="O5636" s="10" t="str">
        <f t="array" ref="O5636">IFERROR(XLOOKUP(G5636,'Tipo de Carga'!A:A,'Tipo de Carga'!C:C))</f>
        <v>Diesel</v>
      </c>
    </row>
    <row r="5637">
      <c r="A5637" s="16">
        <v>1705.0</v>
      </c>
      <c r="B5637" s="10" t="str">
        <f t="array" ref="B5637">IFERROR(XLOOKUP(A5637,'Asignacion Feb'!A:A,'Asignacion Feb'!C:C))</f>
        <v>Wm Full</v>
      </c>
      <c r="C5637" s="10" t="str">
        <f t="array" ref="C5637">IFERROR(XLOOKUP(A5637,'Asignacion Feb'!A:A,'Asignacion Feb'!B:B))</f>
        <v>EC-08</v>
      </c>
      <c r="D5637" s="28">
        <v>45711.0</v>
      </c>
      <c r="E5637" s="16" t="s">
        <v>461</v>
      </c>
      <c r="F5637" s="10" t="str">
        <f t="array" ref="F5637">IFERROR(XLOOKUP(E5637,Operadores!A:A,Operadores!B:B))</f>
        <v>CRUJAV</v>
      </c>
      <c r="G5637" s="16" t="s">
        <v>103</v>
      </c>
      <c r="H5637" s="13">
        <v>27.34</v>
      </c>
      <c r="I5637" s="18">
        <v>527.0</v>
      </c>
      <c r="J5637" s="15">
        <f t="shared" si="5"/>
        <v>14408.18</v>
      </c>
      <c r="K5637" s="10" t="str">
        <f t="array" ref="K5637">IFERROR(XLOOKUP(G5637,'Tipo de Carga'!A:A,'Tipo de Carga'!B:B))</f>
        <v>Ticket</v>
      </c>
      <c r="L5637" s="10">
        <f t="shared" si="2"/>
        <v>9</v>
      </c>
      <c r="M5637" s="10">
        <f t="shared" si="3"/>
        <v>23</v>
      </c>
      <c r="N5637" s="10">
        <f t="shared" si="4"/>
        <v>2</v>
      </c>
      <c r="O5637" s="10" t="str">
        <f t="array" ref="O5637">IFERROR(XLOOKUP(G5637,'Tipo de Carga'!A:A,'Tipo de Carga'!C:C))</f>
        <v>Diesel</v>
      </c>
    </row>
    <row r="5638">
      <c r="A5638" s="16">
        <v>1967.0</v>
      </c>
      <c r="B5638" s="10" t="str">
        <f t="array" ref="B5638">IFERROR(XLOOKUP(A5638,'Asignacion Feb'!A:A,'Asignacion Feb'!C:C))</f>
        <v>Sayer Sencillo</v>
      </c>
      <c r="C5638" s="10" t="str">
        <f t="array" ref="C5638">IFERROR(XLOOKUP(A5638,'Asignacion Feb'!A:A,'Asignacion Feb'!B:B))</f>
        <v>EC-04</v>
      </c>
      <c r="D5638" s="28">
        <v>45711.0</v>
      </c>
      <c r="E5638" s="19" t="s">
        <v>315</v>
      </c>
      <c r="F5638" s="10" t="str">
        <f t="array" ref="F5638">IFERROR(XLOOKUP(E5638,Operadores!A:A,Operadores!B:B))</f>
        <v>BARMIGX</v>
      </c>
      <c r="G5638" s="16" t="s">
        <v>103</v>
      </c>
      <c r="H5638" s="13">
        <v>25.99</v>
      </c>
      <c r="I5638" s="18">
        <v>342.0</v>
      </c>
      <c r="J5638" s="15">
        <f t="shared" si="5"/>
        <v>8888.58</v>
      </c>
      <c r="K5638" s="10" t="str">
        <f t="array" ref="K5638">IFERROR(XLOOKUP(G5638,'Tipo de Carga'!A:A,'Tipo de Carga'!B:B))</f>
        <v>Ticket</v>
      </c>
      <c r="L5638" s="10">
        <f t="shared" si="2"/>
        <v>9</v>
      </c>
      <c r="M5638" s="10">
        <f t="shared" si="3"/>
        <v>23</v>
      </c>
      <c r="N5638" s="10">
        <f t="shared" si="4"/>
        <v>2</v>
      </c>
      <c r="O5638" s="10" t="str">
        <f t="array" ref="O5638">IFERROR(XLOOKUP(G5638,'Tipo de Carga'!A:A,'Tipo de Carga'!C:C))</f>
        <v>Diesel</v>
      </c>
    </row>
    <row r="5639">
      <c r="A5639" s="16">
        <v>1972.0</v>
      </c>
      <c r="B5639" s="10" t="str">
        <f t="array" ref="B5639">IFERROR(XLOOKUP(A5639,'Asignacion Feb'!A:A,'Asignacion Feb'!C:C))</f>
        <v>Sayer Sencillo</v>
      </c>
      <c r="C5639" s="10" t="str">
        <f t="array" ref="C5639">IFERROR(XLOOKUP(A5639,'Asignacion Feb'!A:A,'Asignacion Feb'!B:B))</f>
        <v>EC-04</v>
      </c>
      <c r="D5639" s="28">
        <v>45711.0</v>
      </c>
      <c r="E5639" s="19" t="s">
        <v>274</v>
      </c>
      <c r="F5639" s="10" t="str">
        <f t="array" ref="F5639">IFERROR(XLOOKUP(E5639,Operadores!A:A,Operadores!B:B))</f>
        <v>ROMJOS</v>
      </c>
      <c r="G5639" s="16" t="s">
        <v>103</v>
      </c>
      <c r="H5639" s="13">
        <v>25.99</v>
      </c>
      <c r="I5639" s="18">
        <v>342.0</v>
      </c>
      <c r="J5639" s="15">
        <f t="shared" si="5"/>
        <v>8888.58</v>
      </c>
      <c r="K5639" s="10" t="str">
        <f t="array" ref="K5639">IFERROR(XLOOKUP(G5639,'Tipo de Carga'!A:A,'Tipo de Carga'!B:B))</f>
        <v>Ticket</v>
      </c>
      <c r="L5639" s="10">
        <f t="shared" si="2"/>
        <v>9</v>
      </c>
      <c r="M5639" s="10">
        <f t="shared" si="3"/>
        <v>23</v>
      </c>
      <c r="N5639" s="10">
        <f t="shared" si="4"/>
        <v>2</v>
      </c>
      <c r="O5639" s="10" t="str">
        <f t="array" ref="O5639">IFERROR(XLOOKUP(G5639,'Tipo de Carga'!A:A,'Tipo de Carga'!C:C))</f>
        <v>Diesel</v>
      </c>
    </row>
    <row r="5640">
      <c r="A5640" s="16">
        <v>1790.0</v>
      </c>
      <c r="B5640" s="10" t="str">
        <f t="array" ref="B5640">IFERROR(XLOOKUP(A5640,'Asignacion Feb'!A:A,'Asignacion Feb'!C:C))</f>
        <v>Sayer Sencillo</v>
      </c>
      <c r="C5640" s="10" t="str">
        <f t="array" ref="C5640">IFERROR(XLOOKUP(A5640,'Asignacion Feb'!A:A,'Asignacion Feb'!B:B))</f>
        <v>EC-04</v>
      </c>
      <c r="D5640" s="28">
        <v>45711.0</v>
      </c>
      <c r="E5640" s="19" t="s">
        <v>272</v>
      </c>
      <c r="F5640" s="10" t="str">
        <f t="array" ref="F5640">IFERROR(XLOOKUP(E5640,Operadores!A:A,Operadores!B:B))</f>
        <v>DEJISR</v>
      </c>
      <c r="G5640" s="16" t="s">
        <v>103</v>
      </c>
      <c r="H5640" s="13">
        <v>25.99</v>
      </c>
      <c r="I5640" s="18">
        <v>342.0</v>
      </c>
      <c r="J5640" s="15">
        <f t="shared" si="5"/>
        <v>8888.58</v>
      </c>
      <c r="K5640" s="10" t="str">
        <f t="array" ref="K5640">IFERROR(XLOOKUP(G5640,'Tipo de Carga'!A:A,'Tipo de Carga'!B:B))</f>
        <v>Ticket</v>
      </c>
      <c r="L5640" s="10">
        <f t="shared" si="2"/>
        <v>9</v>
      </c>
      <c r="M5640" s="10">
        <f t="shared" si="3"/>
        <v>23</v>
      </c>
      <c r="N5640" s="10">
        <f t="shared" si="4"/>
        <v>2</v>
      </c>
      <c r="O5640" s="10" t="str">
        <f t="array" ref="O5640">IFERROR(XLOOKUP(G5640,'Tipo de Carga'!A:A,'Tipo de Carga'!C:C))</f>
        <v>Diesel</v>
      </c>
    </row>
    <row r="5641">
      <c r="A5641" s="16">
        <v>1814.0</v>
      </c>
      <c r="B5641" s="10" t="str">
        <f t="array" ref="B5641">IFERROR(XLOOKUP(A5641,'Asignacion Feb'!A:A,'Asignacion Feb'!C:C))</f>
        <v>Wm Sencillo</v>
      </c>
      <c r="C5641" s="10" t="str">
        <f t="array" ref="C5641">IFERROR(XLOOKUP(A5641,'Asignacion Feb'!A:A,'Asignacion Feb'!B:B))</f>
        <v>EC-08</v>
      </c>
      <c r="D5641" s="28">
        <v>45711.0</v>
      </c>
      <c r="E5641" s="19" t="s">
        <v>97</v>
      </c>
      <c r="F5641" s="10" t="str">
        <f t="array" ref="F5641">IFERROR(XLOOKUP(E5641,Operadores!A:A,Operadores!B:B))</f>
        <v>DELALE</v>
      </c>
      <c r="G5641" s="16" t="s">
        <v>103</v>
      </c>
      <c r="H5641" s="13">
        <v>26.45</v>
      </c>
      <c r="I5641" s="18">
        <v>651.0</v>
      </c>
      <c r="J5641" s="15">
        <f t="shared" si="5"/>
        <v>17218.95</v>
      </c>
      <c r="K5641" s="10" t="str">
        <f t="array" ref="K5641">IFERROR(XLOOKUP(G5641,'Tipo de Carga'!A:A,'Tipo de Carga'!B:B))</f>
        <v>Ticket</v>
      </c>
      <c r="L5641" s="10">
        <f t="shared" si="2"/>
        <v>9</v>
      </c>
      <c r="M5641" s="10">
        <f t="shared" si="3"/>
        <v>23</v>
      </c>
      <c r="N5641" s="10">
        <f t="shared" si="4"/>
        <v>2</v>
      </c>
      <c r="O5641" s="10" t="str">
        <f t="array" ref="O5641">IFERROR(XLOOKUP(G5641,'Tipo de Carga'!A:A,'Tipo de Carga'!C:C))</f>
        <v>Diesel</v>
      </c>
    </row>
    <row r="5642">
      <c r="A5642" s="16">
        <v>1909.0</v>
      </c>
      <c r="B5642" s="10" t="str">
        <f t="array" ref="B5642">IFERROR(XLOOKUP(A5642,'Asignacion Feb'!A:A,'Asignacion Feb'!C:C))</f>
        <v>Circuitos</v>
      </c>
      <c r="C5642" s="10" t="str">
        <f t="array" ref="C5642">IFERROR(XLOOKUP(A5642,'Asignacion Feb'!A:A,'Asignacion Feb'!B:B))</f>
        <v>EC-03</v>
      </c>
      <c r="D5642" s="28">
        <v>45711.0</v>
      </c>
      <c r="E5642" s="19" t="s">
        <v>347</v>
      </c>
      <c r="F5642" s="10" t="str">
        <f t="array" ref="F5642">IFERROR(XLOOKUP(E5642,Operadores!A:A,Operadores!B:B))</f>
        <v>ZUÑDAV</v>
      </c>
      <c r="G5642" s="16" t="s">
        <v>103</v>
      </c>
      <c r="H5642" s="13">
        <v>27.5</v>
      </c>
      <c r="I5642" s="18">
        <v>279.0</v>
      </c>
      <c r="J5642" s="15">
        <f t="shared" si="5"/>
        <v>7672.5</v>
      </c>
      <c r="K5642" s="10" t="str">
        <f t="array" ref="K5642">IFERROR(XLOOKUP(G5642,'Tipo de Carga'!A:A,'Tipo de Carga'!B:B))</f>
        <v>Ticket</v>
      </c>
      <c r="L5642" s="10">
        <f t="shared" si="2"/>
        <v>9</v>
      </c>
      <c r="M5642" s="10">
        <f t="shared" si="3"/>
        <v>23</v>
      </c>
      <c r="N5642" s="10">
        <f t="shared" si="4"/>
        <v>2</v>
      </c>
      <c r="O5642" s="10" t="str">
        <f t="array" ref="O5642">IFERROR(XLOOKUP(G5642,'Tipo de Carga'!A:A,'Tipo de Carga'!C:C))</f>
        <v>Diesel</v>
      </c>
    </row>
    <row r="5643">
      <c r="A5643" s="16">
        <v>1738.0</v>
      </c>
      <c r="B5643" s="10" t="str">
        <f t="array" ref="B5643">IFERROR(XLOOKUP(A5643,'Asignacion Feb'!A:A,'Asignacion Feb'!C:C))</f>
        <v>Wm Full</v>
      </c>
      <c r="C5643" s="10" t="str">
        <f t="array" ref="C5643">IFERROR(XLOOKUP(A5643,'Asignacion Feb'!A:A,'Asignacion Feb'!B:B))</f>
        <v>EC-08</v>
      </c>
      <c r="D5643" s="28">
        <v>45711.0</v>
      </c>
      <c r="E5643" s="19" t="s">
        <v>223</v>
      </c>
      <c r="F5643" s="10" t="str">
        <f t="array" ref="F5643">IFERROR(XLOOKUP(E5643,Operadores!A:A,Operadores!B:B))</f>
        <v>PEROMA</v>
      </c>
      <c r="G5643" s="16" t="s">
        <v>103</v>
      </c>
      <c r="H5643" s="13">
        <v>26.7</v>
      </c>
      <c r="I5643" s="18">
        <v>260.0</v>
      </c>
      <c r="J5643" s="15">
        <f t="shared" si="5"/>
        <v>6942</v>
      </c>
      <c r="K5643" s="10" t="str">
        <f t="array" ref="K5643">IFERROR(XLOOKUP(G5643,'Tipo de Carga'!A:A,'Tipo de Carga'!B:B))</f>
        <v>Ticket</v>
      </c>
      <c r="L5643" s="10">
        <f t="shared" si="2"/>
        <v>9</v>
      </c>
      <c r="M5643" s="10">
        <f t="shared" si="3"/>
        <v>23</v>
      </c>
      <c r="N5643" s="10">
        <f t="shared" si="4"/>
        <v>2</v>
      </c>
      <c r="O5643" s="10" t="str">
        <f t="array" ref="O5643">IFERROR(XLOOKUP(G5643,'Tipo de Carga'!A:A,'Tipo de Carga'!C:C))</f>
        <v>Diesel</v>
      </c>
    </row>
    <row r="5644">
      <c r="A5644" s="16">
        <v>1723.0</v>
      </c>
      <c r="B5644" s="10" t="str">
        <f t="array" ref="B5644">IFERROR(XLOOKUP(A5644,'Asignacion Feb'!A:A,'Asignacion Feb'!C:C))</f>
        <v>Wm Sencillo</v>
      </c>
      <c r="C5644" s="10" t="str">
        <f t="array" ref="C5644">IFERROR(XLOOKUP(A5644,'Asignacion Feb'!A:A,'Asignacion Feb'!B:B))</f>
        <v>EC-08</v>
      </c>
      <c r="D5644" s="28">
        <v>45711.0</v>
      </c>
      <c r="E5644" s="19" t="s">
        <v>395</v>
      </c>
      <c r="F5644" s="10" t="str">
        <f t="array" ref="F5644">IFERROR(XLOOKUP(E5644,Operadores!A:A,Operadores!B:B))</f>
        <v>GAROMA</v>
      </c>
      <c r="G5644" s="16" t="s">
        <v>103</v>
      </c>
      <c r="H5644" s="13">
        <v>26.45</v>
      </c>
      <c r="I5644" s="18">
        <v>542.0</v>
      </c>
      <c r="J5644" s="15">
        <f t="shared" si="5"/>
        <v>14335.9</v>
      </c>
      <c r="K5644" s="10" t="str">
        <f t="array" ref="K5644">IFERROR(XLOOKUP(G5644,'Tipo de Carga'!A:A,'Tipo de Carga'!B:B))</f>
        <v>Ticket</v>
      </c>
      <c r="L5644" s="10">
        <f t="shared" si="2"/>
        <v>9</v>
      </c>
      <c r="M5644" s="10">
        <f t="shared" si="3"/>
        <v>23</v>
      </c>
      <c r="N5644" s="10">
        <f t="shared" si="4"/>
        <v>2</v>
      </c>
      <c r="O5644" s="10" t="str">
        <f t="array" ref="O5644">IFERROR(XLOOKUP(G5644,'Tipo de Carga'!A:A,'Tipo de Carga'!C:C))</f>
        <v>Diesel</v>
      </c>
    </row>
    <row r="5645">
      <c r="A5645" s="16">
        <v>1978.0</v>
      </c>
      <c r="B5645" s="10" t="str">
        <f t="array" ref="B5645">IFERROR(XLOOKUP(A5645,'Asignacion Feb'!A:A,'Asignacion Feb'!C:C))</f>
        <v>MeLi asignado SD</v>
      </c>
      <c r="C5645" s="10" t="str">
        <f t="array" ref="C5645">IFERROR(XLOOKUP(A5645,'Asignacion Feb'!A:A,'Asignacion Feb'!B:B))</f>
        <v>EC-05</v>
      </c>
      <c r="D5645" s="28">
        <v>45712.0</v>
      </c>
      <c r="E5645" s="16" t="s">
        <v>390</v>
      </c>
      <c r="F5645" s="10" t="str">
        <f t="array" ref="F5645">IFERROR(XLOOKUP(E5645,Operadores!A:A,Operadores!B:B))</f>
        <v>MALART</v>
      </c>
      <c r="G5645" s="16" t="s">
        <v>17</v>
      </c>
      <c r="H5645" s="13">
        <v>19.79799</v>
      </c>
      <c r="I5645" s="18">
        <v>419.0</v>
      </c>
      <c r="J5645" s="15">
        <f t="shared" si="5"/>
        <v>8295.35781</v>
      </c>
      <c r="K5645" s="10" t="str">
        <f t="array" ref="K5645">IFERROR(XLOOKUP(G5645,'Tipo de Carga'!A:A,'Tipo de Carga'!B:B))</f>
        <v>Autoabasto</v>
      </c>
      <c r="L5645" s="10">
        <f t="shared" si="2"/>
        <v>9</v>
      </c>
      <c r="M5645" s="10">
        <f t="shared" si="3"/>
        <v>24</v>
      </c>
      <c r="N5645" s="10">
        <f t="shared" si="4"/>
        <v>2</v>
      </c>
      <c r="O5645" s="10" t="str">
        <f t="array" ref="O5645">IFERROR(XLOOKUP(G5645,'Tipo de Carga'!A:A,'Tipo de Carga'!C:C))</f>
        <v>Diesel</v>
      </c>
    </row>
    <row r="5646">
      <c r="A5646" s="16">
        <v>1855.0</v>
      </c>
      <c r="B5646" s="10" t="str">
        <f t="array" ref="B5646">IFERROR(XLOOKUP(A5646,'Asignacion Feb'!A:A,'Asignacion Feb'!C:C))</f>
        <v>Circuitos</v>
      </c>
      <c r="C5646" s="10" t="str">
        <f t="array" ref="C5646">IFERROR(XLOOKUP(A5646,'Asignacion Feb'!A:A,'Asignacion Feb'!B:B))</f>
        <v>EC-03</v>
      </c>
      <c r="D5646" s="28">
        <v>45712.0</v>
      </c>
      <c r="E5646" s="16" t="s">
        <v>62</v>
      </c>
      <c r="F5646" s="10" t="str">
        <f t="array" ref="F5646">IFERROR(XLOOKUP(E5646,Operadores!A:A,Operadores!B:B))</f>
        <v>REYPED</v>
      </c>
      <c r="G5646" s="16" t="s">
        <v>17</v>
      </c>
      <c r="H5646" s="13">
        <v>19.79799</v>
      </c>
      <c r="I5646" s="18">
        <v>665.0</v>
      </c>
      <c r="J5646" s="15">
        <f t="shared" si="5"/>
        <v>13165.66335</v>
      </c>
      <c r="K5646" s="10" t="str">
        <f t="array" ref="K5646">IFERROR(XLOOKUP(G5646,'Tipo de Carga'!A:A,'Tipo de Carga'!B:B))</f>
        <v>Autoabasto</v>
      </c>
      <c r="L5646" s="10">
        <f t="shared" si="2"/>
        <v>9</v>
      </c>
      <c r="M5646" s="10">
        <f t="shared" si="3"/>
        <v>24</v>
      </c>
      <c r="N5646" s="10">
        <f t="shared" si="4"/>
        <v>2</v>
      </c>
      <c r="O5646" s="10" t="str">
        <f t="array" ref="O5646">IFERROR(XLOOKUP(G5646,'Tipo de Carga'!A:A,'Tipo de Carga'!C:C))</f>
        <v>Diesel</v>
      </c>
    </row>
    <row r="5647">
      <c r="A5647" s="16">
        <v>1888.0</v>
      </c>
      <c r="B5647" s="10" t="str">
        <f t="array" ref="B5647">IFERROR(XLOOKUP(A5647,'Asignacion Feb'!A:A,'Asignacion Feb'!C:C))</f>
        <v>Circuitos</v>
      </c>
      <c r="C5647" s="10" t="str">
        <f t="array" ref="C5647">IFERROR(XLOOKUP(A5647,'Asignacion Feb'!A:A,'Asignacion Feb'!B:B))</f>
        <v>EC-03</v>
      </c>
      <c r="D5647" s="28">
        <v>45712.0</v>
      </c>
      <c r="E5647" s="16" t="s">
        <v>84</v>
      </c>
      <c r="F5647" s="10" t="str">
        <f t="array" ref="F5647">IFERROR(XLOOKUP(E5647,Operadores!A:A,Operadores!B:B))</f>
        <v>CUAJOR</v>
      </c>
      <c r="G5647" s="16" t="s">
        <v>17</v>
      </c>
      <c r="H5647" s="13">
        <v>19.79799</v>
      </c>
      <c r="I5647" s="18">
        <v>928.0</v>
      </c>
      <c r="J5647" s="15">
        <f t="shared" si="5"/>
        <v>18372.53472</v>
      </c>
      <c r="K5647" s="10" t="str">
        <f t="array" ref="K5647">IFERROR(XLOOKUP(G5647,'Tipo de Carga'!A:A,'Tipo de Carga'!B:B))</f>
        <v>Autoabasto</v>
      </c>
      <c r="L5647" s="10">
        <f t="shared" si="2"/>
        <v>9</v>
      </c>
      <c r="M5647" s="10">
        <f t="shared" si="3"/>
        <v>24</v>
      </c>
      <c r="N5647" s="10">
        <f t="shared" si="4"/>
        <v>2</v>
      </c>
      <c r="O5647" s="10" t="str">
        <f t="array" ref="O5647">IFERROR(XLOOKUP(G5647,'Tipo de Carga'!A:A,'Tipo de Carga'!C:C))</f>
        <v>Diesel</v>
      </c>
    </row>
    <row r="5648">
      <c r="A5648" s="16">
        <v>1935.0</v>
      </c>
      <c r="B5648" s="10" t="str">
        <f t="array" ref="B5648">IFERROR(XLOOKUP(A5648,'Asignacion Feb'!A:A,'Asignacion Feb'!C:C))</f>
        <v>Patieros sucursal</v>
      </c>
      <c r="C5648" s="10" t="str">
        <f t="array" ref="C5648">IFERROR(XLOOKUP(A5648,'Asignacion Feb'!A:A,'Asignacion Feb'!B:B))</f>
        <v>EC-03</v>
      </c>
      <c r="D5648" s="28">
        <v>45712.0</v>
      </c>
      <c r="E5648" s="16" t="s">
        <v>318</v>
      </c>
      <c r="F5648" s="10" t="str">
        <f t="array" ref="F5648">IFERROR(XLOOKUP(E5648,Operadores!A:A,Operadores!B:B))</f>
        <v>RODRAU01</v>
      </c>
      <c r="G5648" s="16" t="s">
        <v>17</v>
      </c>
      <c r="H5648" s="13">
        <v>19.79799</v>
      </c>
      <c r="I5648" s="18">
        <v>236.0</v>
      </c>
      <c r="J5648" s="15">
        <f t="shared" si="5"/>
        <v>4672.32564</v>
      </c>
      <c r="K5648" s="10" t="str">
        <f t="array" ref="K5648">IFERROR(XLOOKUP(G5648,'Tipo de Carga'!A:A,'Tipo de Carga'!B:B))</f>
        <v>Autoabasto</v>
      </c>
      <c r="L5648" s="10">
        <f t="shared" si="2"/>
        <v>9</v>
      </c>
      <c r="M5648" s="10">
        <f t="shared" si="3"/>
        <v>24</v>
      </c>
      <c r="N5648" s="10">
        <f t="shared" si="4"/>
        <v>2</v>
      </c>
      <c r="O5648" s="10" t="str">
        <f t="array" ref="O5648">IFERROR(XLOOKUP(G5648,'Tipo de Carga'!A:A,'Tipo de Carga'!C:C))</f>
        <v>Diesel</v>
      </c>
    </row>
    <row r="5649">
      <c r="A5649" s="16">
        <v>1812.0</v>
      </c>
      <c r="B5649" s="10" t="str">
        <f t="array" ref="B5649">IFERROR(XLOOKUP(A5649,'Asignacion Feb'!A:A,'Asignacion Feb'!C:C))</f>
        <v>Patieros sucursal</v>
      </c>
      <c r="C5649" s="10" t="str">
        <f t="array" ref="C5649">IFERROR(XLOOKUP(A5649,'Asignacion Feb'!A:A,'Asignacion Feb'!B:B))</f>
        <v>EC-03</v>
      </c>
      <c r="D5649" s="28">
        <v>45712.0</v>
      </c>
      <c r="E5649" s="16" t="s">
        <v>130</v>
      </c>
      <c r="F5649" s="10" t="str">
        <f t="array" ref="F5649">IFERROR(XLOOKUP(E5649,Operadores!A:A,Operadores!B:B))</f>
        <v>RODMA</v>
      </c>
      <c r="G5649" s="16" t="s">
        <v>17</v>
      </c>
      <c r="H5649" s="13">
        <v>19.79799</v>
      </c>
      <c r="I5649" s="18">
        <v>32.0</v>
      </c>
      <c r="J5649" s="15">
        <f t="shared" si="5"/>
        <v>633.53568</v>
      </c>
      <c r="K5649" s="10" t="str">
        <f t="array" ref="K5649">IFERROR(XLOOKUP(G5649,'Tipo de Carga'!A:A,'Tipo de Carga'!B:B))</f>
        <v>Autoabasto</v>
      </c>
      <c r="L5649" s="10">
        <f t="shared" si="2"/>
        <v>9</v>
      </c>
      <c r="M5649" s="10">
        <f t="shared" si="3"/>
        <v>24</v>
      </c>
      <c r="N5649" s="10">
        <f t="shared" si="4"/>
        <v>2</v>
      </c>
      <c r="O5649" s="10" t="str">
        <f t="array" ref="O5649">IFERROR(XLOOKUP(G5649,'Tipo de Carga'!A:A,'Tipo de Carga'!C:C))</f>
        <v>Diesel</v>
      </c>
    </row>
    <row r="5650">
      <c r="A5650" s="16">
        <v>2025.0</v>
      </c>
      <c r="B5650" s="10" t="str">
        <f t="array" ref="B5650">IFERROR(XLOOKUP(A5650,'Asignacion Feb'!A:A,'Asignacion Feb'!C:C))</f>
        <v>MeLi Dedicado TD</v>
      </c>
      <c r="C5650" s="10" t="str">
        <f t="array" ref="C5650">IFERROR(XLOOKUP(A5650,'Asignacion Feb'!A:A,'Asignacion Feb'!B:B))</f>
        <v>EC-05</v>
      </c>
      <c r="D5650" s="28">
        <v>45712.0</v>
      </c>
      <c r="E5650" s="16" t="s">
        <v>65</v>
      </c>
      <c r="F5650" s="10" t="str">
        <f t="array" ref="F5650">IFERROR(XLOOKUP(E5650,Operadores!A:A,Operadores!B:B))</f>
        <v>HERROD</v>
      </c>
      <c r="G5650" s="16" t="s">
        <v>17</v>
      </c>
      <c r="H5650" s="13">
        <v>19.79799</v>
      </c>
      <c r="I5650" s="18">
        <v>516.0</v>
      </c>
      <c r="J5650" s="15">
        <f t="shared" si="5"/>
        <v>10215.76284</v>
      </c>
      <c r="K5650" s="10" t="str">
        <f t="array" ref="K5650">IFERROR(XLOOKUP(G5650,'Tipo de Carga'!A:A,'Tipo de Carga'!B:B))</f>
        <v>Autoabasto</v>
      </c>
      <c r="L5650" s="10">
        <f t="shared" si="2"/>
        <v>9</v>
      </c>
      <c r="M5650" s="10">
        <f t="shared" si="3"/>
        <v>24</v>
      </c>
      <c r="N5650" s="10">
        <f t="shared" si="4"/>
        <v>2</v>
      </c>
      <c r="O5650" s="10" t="str">
        <f t="array" ref="O5650">IFERROR(XLOOKUP(G5650,'Tipo de Carga'!A:A,'Tipo de Carga'!C:C))</f>
        <v>Diesel</v>
      </c>
    </row>
    <row r="5651">
      <c r="A5651" s="16">
        <v>1900.0</v>
      </c>
      <c r="B5651" s="10" t="str">
        <f t="array" ref="B5651">IFERROR(XLOOKUP(A5651,'Asignacion Feb'!A:A,'Asignacion Feb'!C:C))</f>
        <v>Full Liver</v>
      </c>
      <c r="C5651" s="10" t="str">
        <f t="array" ref="C5651">IFERROR(XLOOKUP(A5651,'Asignacion Feb'!A:A,'Asignacion Feb'!B:B))</f>
        <v>EC-01</v>
      </c>
      <c r="D5651" s="28">
        <v>45712.0</v>
      </c>
      <c r="E5651" s="16" t="s">
        <v>26</v>
      </c>
      <c r="F5651" s="10" t="str">
        <f t="array" ref="F5651">IFERROR(XLOOKUP(E5651,Operadores!A:A,Operadores!B:B))</f>
        <v>DEJJOS</v>
      </c>
      <c r="G5651" s="16" t="s">
        <v>17</v>
      </c>
      <c r="H5651" s="13">
        <v>19.79799</v>
      </c>
      <c r="I5651" s="18">
        <v>347.0</v>
      </c>
      <c r="J5651" s="15">
        <f t="shared" si="5"/>
        <v>6869.90253</v>
      </c>
      <c r="K5651" s="10" t="str">
        <f t="array" ref="K5651">IFERROR(XLOOKUP(G5651,'Tipo de Carga'!A:A,'Tipo de Carga'!B:B))</f>
        <v>Autoabasto</v>
      </c>
      <c r="L5651" s="10">
        <f t="shared" si="2"/>
        <v>9</v>
      </c>
      <c r="M5651" s="10">
        <f t="shared" si="3"/>
        <v>24</v>
      </c>
      <c r="N5651" s="10">
        <f t="shared" si="4"/>
        <v>2</v>
      </c>
      <c r="O5651" s="10" t="str">
        <f t="array" ref="O5651">IFERROR(XLOOKUP(G5651,'Tipo de Carga'!A:A,'Tipo de Carga'!C:C))</f>
        <v>Diesel</v>
      </c>
    </row>
    <row r="5652">
      <c r="A5652" s="16">
        <v>1985.0</v>
      </c>
      <c r="B5652" s="10" t="str">
        <f t="array" ref="B5652">IFERROR(XLOOKUP(A5652,'Asignacion Feb'!A:A,'Asignacion Feb'!C:C))</f>
        <v>MeLi Dedicado TD</v>
      </c>
      <c r="C5652" s="10" t="str">
        <f t="array" ref="C5652">IFERROR(XLOOKUP(A5652,'Asignacion Feb'!A:A,'Asignacion Feb'!B:B))</f>
        <v>EC-05</v>
      </c>
      <c r="D5652" s="28">
        <v>45712.0</v>
      </c>
      <c r="E5652" s="16" t="s">
        <v>266</v>
      </c>
      <c r="F5652" s="10" t="str">
        <f t="array" ref="F5652">IFERROR(XLOOKUP(E5652,Operadores!A:A,Operadores!B:B))</f>
        <v>TORAN</v>
      </c>
      <c r="G5652" s="16" t="s">
        <v>17</v>
      </c>
      <c r="H5652" s="13">
        <v>19.79799</v>
      </c>
      <c r="I5652" s="18">
        <v>311.0</v>
      </c>
      <c r="J5652" s="15">
        <f t="shared" si="5"/>
        <v>6157.17489</v>
      </c>
      <c r="K5652" s="10" t="str">
        <f t="array" ref="K5652">IFERROR(XLOOKUP(G5652,'Tipo de Carga'!A:A,'Tipo de Carga'!B:B))</f>
        <v>Autoabasto</v>
      </c>
      <c r="L5652" s="10">
        <f t="shared" si="2"/>
        <v>9</v>
      </c>
      <c r="M5652" s="10">
        <f t="shared" si="3"/>
        <v>24</v>
      </c>
      <c r="N5652" s="10">
        <f t="shared" si="4"/>
        <v>2</v>
      </c>
      <c r="O5652" s="10" t="str">
        <f t="array" ref="O5652">IFERROR(XLOOKUP(G5652,'Tipo de Carga'!A:A,'Tipo de Carga'!C:C))</f>
        <v>Diesel</v>
      </c>
    </row>
    <row r="5653">
      <c r="A5653" s="16">
        <v>1956.0</v>
      </c>
      <c r="B5653" s="10" t="str">
        <f t="array" ref="B5653">IFERROR(XLOOKUP(A5653,'Asignacion Feb'!A:A,'Asignacion Feb'!C:C))</f>
        <v>MeLi asignado SD</v>
      </c>
      <c r="C5653" s="10" t="str">
        <f t="array" ref="C5653">IFERROR(XLOOKUP(A5653,'Asignacion Feb'!A:A,'Asignacion Feb'!B:B))</f>
        <v>EC-05</v>
      </c>
      <c r="D5653" s="28">
        <v>45712.0</v>
      </c>
      <c r="E5653" s="16" t="s">
        <v>38</v>
      </c>
      <c r="F5653" s="10" t="str">
        <f t="array" ref="F5653">IFERROR(XLOOKUP(E5653,Operadores!A:A,Operadores!B:B))</f>
        <v>BENMAX</v>
      </c>
      <c r="G5653" s="16" t="s">
        <v>17</v>
      </c>
      <c r="H5653" s="13">
        <v>19.79799</v>
      </c>
      <c r="I5653" s="18">
        <v>521.0</v>
      </c>
      <c r="J5653" s="15">
        <f t="shared" si="5"/>
        <v>10314.75279</v>
      </c>
      <c r="K5653" s="10" t="str">
        <f t="array" ref="K5653">IFERROR(XLOOKUP(G5653,'Tipo de Carga'!A:A,'Tipo de Carga'!B:B))</f>
        <v>Autoabasto</v>
      </c>
      <c r="L5653" s="10">
        <f t="shared" si="2"/>
        <v>9</v>
      </c>
      <c r="M5653" s="10">
        <f t="shared" si="3"/>
        <v>24</v>
      </c>
      <c r="N5653" s="10">
        <f t="shared" si="4"/>
        <v>2</v>
      </c>
      <c r="O5653" s="10" t="str">
        <f t="array" ref="O5653">IFERROR(XLOOKUP(G5653,'Tipo de Carga'!A:A,'Tipo de Carga'!C:C))</f>
        <v>Diesel</v>
      </c>
    </row>
    <row r="5654">
      <c r="A5654" s="16">
        <v>2090.0</v>
      </c>
      <c r="B5654" s="10" t="str">
        <f t="array" ref="B5654">IFERROR(XLOOKUP(A5654,'Asignacion Feb'!A:A,'Asignacion Feb'!C:C))</f>
        <v>MeLi Ded Puebla</v>
      </c>
      <c r="C5654" s="10" t="str">
        <f t="array" ref="C5654">IFERROR(XLOOKUP(A5654,'Asignacion Feb'!A:A,'Asignacion Feb'!B:B))</f>
        <v>EC-05</v>
      </c>
      <c r="D5654" s="28">
        <v>45712.0</v>
      </c>
      <c r="E5654" s="16" t="s">
        <v>28</v>
      </c>
      <c r="F5654" s="10" t="str">
        <f t="array" ref="F5654">IFERROR(XLOOKUP(E5654,Operadores!A:A,Operadores!B:B))</f>
        <v>CADEMM</v>
      </c>
      <c r="G5654" s="16" t="s">
        <v>17</v>
      </c>
      <c r="H5654" s="13">
        <v>19.79799</v>
      </c>
      <c r="I5654" s="18">
        <v>628.0</v>
      </c>
      <c r="J5654" s="15">
        <f t="shared" si="5"/>
        <v>12433.13772</v>
      </c>
      <c r="K5654" s="10" t="str">
        <f t="array" ref="K5654">IFERROR(XLOOKUP(G5654,'Tipo de Carga'!A:A,'Tipo de Carga'!B:B))</f>
        <v>Autoabasto</v>
      </c>
      <c r="L5654" s="10">
        <f t="shared" si="2"/>
        <v>9</v>
      </c>
      <c r="M5654" s="10">
        <f t="shared" si="3"/>
        <v>24</v>
      </c>
      <c r="N5654" s="10">
        <f t="shared" si="4"/>
        <v>2</v>
      </c>
      <c r="O5654" s="10" t="str">
        <f t="array" ref="O5654">IFERROR(XLOOKUP(G5654,'Tipo de Carga'!A:A,'Tipo de Carga'!C:C))</f>
        <v>Diesel</v>
      </c>
    </row>
    <row r="5655">
      <c r="A5655" s="16">
        <v>1996.0</v>
      </c>
      <c r="B5655" s="10" t="str">
        <f t="array" ref="B5655">IFERROR(XLOOKUP(A5655,'Asignacion Feb'!A:A,'Asignacion Feb'!C:C))</f>
        <v>MeLi asignado SD</v>
      </c>
      <c r="C5655" s="10" t="str">
        <f t="array" ref="C5655">IFERROR(XLOOKUP(A5655,'Asignacion Feb'!A:A,'Asignacion Feb'!B:B))</f>
        <v>EC-05</v>
      </c>
      <c r="D5655" s="28">
        <v>45712.0</v>
      </c>
      <c r="E5655" s="16" t="s">
        <v>339</v>
      </c>
      <c r="F5655" s="10" t="str">
        <f t="array" ref="F5655">IFERROR(XLOOKUP(E5655,Operadores!A:A,Operadores!B:B))</f>
        <v>AGUARM</v>
      </c>
      <c r="G5655" s="16" t="s">
        <v>17</v>
      </c>
      <c r="H5655" s="13">
        <v>19.79799</v>
      </c>
      <c r="I5655" s="18">
        <v>353.0</v>
      </c>
      <c r="J5655" s="15">
        <f t="shared" si="5"/>
        <v>6988.69047</v>
      </c>
      <c r="K5655" s="10" t="str">
        <f t="array" ref="K5655">IFERROR(XLOOKUP(G5655,'Tipo de Carga'!A:A,'Tipo de Carga'!B:B))</f>
        <v>Autoabasto</v>
      </c>
      <c r="L5655" s="10">
        <f t="shared" si="2"/>
        <v>9</v>
      </c>
      <c r="M5655" s="10">
        <f t="shared" si="3"/>
        <v>24</v>
      </c>
      <c r="N5655" s="10">
        <f t="shared" si="4"/>
        <v>2</v>
      </c>
      <c r="O5655" s="10" t="str">
        <f t="array" ref="O5655">IFERROR(XLOOKUP(G5655,'Tipo de Carga'!A:A,'Tipo de Carga'!C:C))</f>
        <v>Diesel</v>
      </c>
    </row>
    <row r="5656">
      <c r="A5656" s="16">
        <v>1757.0</v>
      </c>
      <c r="B5656" s="10" t="str">
        <f t="array" ref="B5656">IFERROR(XLOOKUP(A5656,'Asignacion Feb'!A:A,'Asignacion Feb'!C:C))</f>
        <v>Pilgrims Tepo</v>
      </c>
      <c r="C5656" s="10" t="str">
        <f t="array" ref="C5656">IFERROR(XLOOKUP(A5656,'Asignacion Feb'!A:A,'Asignacion Feb'!B:B))</f>
        <v>EC-02</v>
      </c>
      <c r="D5656" s="28">
        <v>45712.0</v>
      </c>
      <c r="E5656" s="19" t="s">
        <v>193</v>
      </c>
      <c r="F5656" s="10" t="str">
        <f t="array" ref="F5656">IFERROR(XLOOKUP(E5656,Operadores!A:A,Operadores!B:B))</f>
        <v>MARMIG</v>
      </c>
      <c r="G5656" s="16" t="s">
        <v>17</v>
      </c>
      <c r="H5656" s="13">
        <v>19.79799</v>
      </c>
      <c r="I5656" s="18">
        <v>206.0</v>
      </c>
      <c r="J5656" s="15">
        <f t="shared" si="5"/>
        <v>4078.38594</v>
      </c>
      <c r="K5656" s="10" t="str">
        <f t="array" ref="K5656">IFERROR(XLOOKUP(G5656,'Tipo de Carga'!A:A,'Tipo de Carga'!B:B))</f>
        <v>Autoabasto</v>
      </c>
      <c r="L5656" s="10">
        <f t="shared" si="2"/>
        <v>9</v>
      </c>
      <c r="M5656" s="10">
        <f t="shared" si="3"/>
        <v>24</v>
      </c>
      <c r="N5656" s="10">
        <f t="shared" si="4"/>
        <v>2</v>
      </c>
      <c r="O5656" s="10" t="str">
        <f t="array" ref="O5656">IFERROR(XLOOKUP(G5656,'Tipo de Carga'!A:A,'Tipo de Carga'!C:C))</f>
        <v>Diesel</v>
      </c>
    </row>
    <row r="5657">
      <c r="A5657" s="16">
        <v>1828.0</v>
      </c>
      <c r="B5657" s="10" t="str">
        <f t="array" ref="B5657">IFERROR(XLOOKUP(A5657,'Asignacion Feb'!A:A,'Asignacion Feb'!C:C))</f>
        <v>Circuitos</v>
      </c>
      <c r="C5657" s="10" t="str">
        <f t="array" ref="C5657">IFERROR(XLOOKUP(A5657,'Asignacion Feb'!A:A,'Asignacion Feb'!B:B))</f>
        <v>EC-03</v>
      </c>
      <c r="D5657" s="28">
        <v>45712.0</v>
      </c>
      <c r="E5657" s="16" t="s">
        <v>25</v>
      </c>
      <c r="F5657" s="10" t="str">
        <f t="array" ref="F5657">IFERROR(XLOOKUP(E5657,Operadores!A:A,Operadores!B:B))</f>
        <v>CRUBE</v>
      </c>
      <c r="G5657" s="16" t="s">
        <v>17</v>
      </c>
      <c r="H5657" s="13">
        <v>19.79799</v>
      </c>
      <c r="I5657" s="18">
        <v>745.0</v>
      </c>
      <c r="J5657" s="15">
        <f t="shared" si="5"/>
        <v>14749.50255</v>
      </c>
      <c r="K5657" s="10" t="str">
        <f t="array" ref="K5657">IFERROR(XLOOKUP(G5657,'Tipo de Carga'!A:A,'Tipo de Carga'!B:B))</f>
        <v>Autoabasto</v>
      </c>
      <c r="L5657" s="10">
        <f t="shared" si="2"/>
        <v>9</v>
      </c>
      <c r="M5657" s="10">
        <f t="shared" si="3"/>
        <v>24</v>
      </c>
      <c r="N5657" s="10">
        <f t="shared" si="4"/>
        <v>2</v>
      </c>
      <c r="O5657" s="10" t="str">
        <f t="array" ref="O5657">IFERROR(XLOOKUP(G5657,'Tipo de Carga'!A:A,'Tipo de Carga'!C:C))</f>
        <v>Diesel</v>
      </c>
    </row>
    <row r="5658">
      <c r="A5658" s="16">
        <v>1901.0</v>
      </c>
      <c r="B5658" s="10" t="str">
        <f t="array" ref="B5658">IFERROR(XLOOKUP(A5658,'Asignacion Feb'!A:A,'Asignacion Feb'!C:C))</f>
        <v>Pipas</v>
      </c>
      <c r="C5658" s="10" t="str">
        <f t="array" ref="C5658">IFERROR(XLOOKUP(A5658,'Asignacion Feb'!A:A,'Asignacion Feb'!B:B))</f>
        <v>EC-02</v>
      </c>
      <c r="D5658" s="28">
        <v>45712.0</v>
      </c>
      <c r="E5658" s="16" t="s">
        <v>343</v>
      </c>
      <c r="F5658" s="10" t="str">
        <f t="array" ref="F5658">IFERROR(XLOOKUP(E5658,Operadores!A:A,Operadores!B:B))</f>
        <v>APODA</v>
      </c>
      <c r="G5658" s="16" t="s">
        <v>17</v>
      </c>
      <c r="H5658" s="13">
        <v>19.79799</v>
      </c>
      <c r="I5658" s="18">
        <v>690.0</v>
      </c>
      <c r="J5658" s="15">
        <f t="shared" si="5"/>
        <v>13660.6131</v>
      </c>
      <c r="K5658" s="10" t="str">
        <f t="array" ref="K5658">IFERROR(XLOOKUP(G5658,'Tipo de Carga'!A:A,'Tipo de Carga'!B:B))</f>
        <v>Autoabasto</v>
      </c>
      <c r="L5658" s="10">
        <f t="shared" si="2"/>
        <v>9</v>
      </c>
      <c r="M5658" s="10">
        <f t="shared" si="3"/>
        <v>24</v>
      </c>
      <c r="N5658" s="10">
        <f t="shared" si="4"/>
        <v>2</v>
      </c>
      <c r="O5658" s="10" t="str">
        <f t="array" ref="O5658">IFERROR(XLOOKUP(G5658,'Tipo de Carga'!A:A,'Tipo de Carga'!C:C))</f>
        <v>Diesel</v>
      </c>
    </row>
    <row r="5659">
      <c r="A5659" s="16">
        <v>1991.0</v>
      </c>
      <c r="B5659" s="10" t="str">
        <f t="array" ref="B5659">IFERROR(XLOOKUP(A5659,'Asignacion Feb'!A:A,'Asignacion Feb'!C:C))</f>
        <v>MeLi Dedicado Merida</v>
      </c>
      <c r="C5659" s="10" t="str">
        <f t="array" ref="C5659">IFERROR(XLOOKUP(A5659,'Asignacion Feb'!A:A,'Asignacion Feb'!B:B))</f>
        <v>EC-05</v>
      </c>
      <c r="D5659" s="28">
        <v>45712.0</v>
      </c>
      <c r="E5659" s="16" t="s">
        <v>467</v>
      </c>
      <c r="F5659" s="10" t="str">
        <f t="array" ref="F5659">IFERROR(XLOOKUP(E5659,Operadores!A:A,Operadores!B:B))</f>
        <v>MARJUL</v>
      </c>
      <c r="G5659" s="16" t="s">
        <v>17</v>
      </c>
      <c r="H5659" s="13">
        <v>19.79799</v>
      </c>
      <c r="I5659" s="18">
        <v>231.0</v>
      </c>
      <c r="J5659" s="15">
        <f t="shared" si="5"/>
        <v>4573.33569</v>
      </c>
      <c r="K5659" s="10" t="str">
        <f t="array" ref="K5659">IFERROR(XLOOKUP(G5659,'Tipo de Carga'!A:A,'Tipo de Carga'!B:B))</f>
        <v>Autoabasto</v>
      </c>
      <c r="L5659" s="10">
        <f t="shared" si="2"/>
        <v>9</v>
      </c>
      <c r="M5659" s="10">
        <f t="shared" si="3"/>
        <v>24</v>
      </c>
      <c r="N5659" s="10">
        <f t="shared" si="4"/>
        <v>2</v>
      </c>
      <c r="O5659" s="10" t="str">
        <f t="array" ref="O5659">IFERROR(XLOOKUP(G5659,'Tipo de Carga'!A:A,'Tipo de Carga'!C:C))</f>
        <v>Diesel</v>
      </c>
    </row>
    <row r="5660">
      <c r="A5660" s="16">
        <v>2022.0</v>
      </c>
      <c r="B5660" s="10" t="str">
        <f t="array" ref="B5660">IFERROR(XLOOKUP(A5660,'Asignacion Feb'!A:A,'Asignacion Feb'!C:C))</f>
        <v>MeLi Dedicado TD</v>
      </c>
      <c r="C5660" s="10" t="str">
        <f t="array" ref="C5660">IFERROR(XLOOKUP(A5660,'Asignacion Feb'!A:A,'Asignacion Feb'!B:B))</f>
        <v>EC-05</v>
      </c>
      <c r="D5660" s="28">
        <v>45712.0</v>
      </c>
      <c r="E5660" s="16" t="s">
        <v>183</v>
      </c>
      <c r="F5660" s="10" t="str">
        <f t="array" ref="F5660">IFERROR(XLOOKUP(E5660,Operadores!A:A,Operadores!B:B))</f>
        <v>DELBL</v>
      </c>
      <c r="G5660" s="16" t="s">
        <v>17</v>
      </c>
      <c r="H5660" s="13">
        <v>19.79799</v>
      </c>
      <c r="I5660" s="18">
        <v>531.0</v>
      </c>
      <c r="J5660" s="15">
        <f t="shared" si="5"/>
        <v>10512.73269</v>
      </c>
      <c r="K5660" s="10" t="str">
        <f t="array" ref="K5660">IFERROR(XLOOKUP(G5660,'Tipo de Carga'!A:A,'Tipo de Carga'!B:B))</f>
        <v>Autoabasto</v>
      </c>
      <c r="L5660" s="10">
        <f t="shared" si="2"/>
        <v>9</v>
      </c>
      <c r="M5660" s="10">
        <f t="shared" si="3"/>
        <v>24</v>
      </c>
      <c r="N5660" s="10">
        <f t="shared" si="4"/>
        <v>2</v>
      </c>
      <c r="O5660" s="10" t="str">
        <f t="array" ref="O5660">IFERROR(XLOOKUP(G5660,'Tipo de Carga'!A:A,'Tipo de Carga'!C:C))</f>
        <v>Diesel</v>
      </c>
    </row>
    <row r="5661">
      <c r="A5661" s="16">
        <v>1944.0</v>
      </c>
      <c r="B5661" s="10" t="str">
        <f t="array" ref="B5661">IFERROR(XLOOKUP(A5661,'Asignacion Feb'!A:A,'Asignacion Feb'!C:C))</f>
        <v>MeLi asignado SD</v>
      </c>
      <c r="C5661" s="10" t="str">
        <f t="array" ref="C5661">IFERROR(XLOOKUP(A5661,'Asignacion Feb'!A:A,'Asignacion Feb'!B:B))</f>
        <v>EC-05</v>
      </c>
      <c r="D5661" s="28">
        <v>45712.0</v>
      </c>
      <c r="E5661" s="16" t="s">
        <v>134</v>
      </c>
      <c r="F5661" s="10" t="str">
        <f t="array" ref="F5661">IFERROR(XLOOKUP(E5661,Operadores!A:A,Operadores!B:B))</f>
        <v>IBAJOS</v>
      </c>
      <c r="G5661" s="16" t="s">
        <v>17</v>
      </c>
      <c r="H5661" s="13">
        <v>19.79799</v>
      </c>
      <c r="I5661" s="18">
        <v>187.0</v>
      </c>
      <c r="J5661" s="15">
        <f t="shared" si="5"/>
        <v>3702.22413</v>
      </c>
      <c r="K5661" s="10" t="str">
        <f t="array" ref="K5661">IFERROR(XLOOKUP(G5661,'Tipo de Carga'!A:A,'Tipo de Carga'!B:B))</f>
        <v>Autoabasto</v>
      </c>
      <c r="L5661" s="10">
        <f t="shared" si="2"/>
        <v>9</v>
      </c>
      <c r="M5661" s="10">
        <f t="shared" si="3"/>
        <v>24</v>
      </c>
      <c r="N5661" s="10">
        <f t="shared" si="4"/>
        <v>2</v>
      </c>
      <c r="O5661" s="10" t="str">
        <f t="array" ref="O5661">IFERROR(XLOOKUP(G5661,'Tipo de Carga'!A:A,'Tipo de Carga'!C:C))</f>
        <v>Diesel</v>
      </c>
    </row>
    <row r="5662">
      <c r="A5662" s="16">
        <v>1963.0</v>
      </c>
      <c r="B5662" s="10" t="str">
        <f t="array" ref="B5662">IFERROR(XLOOKUP(A5662,'Asignacion Feb'!A:A,'Asignacion Feb'!C:C))</f>
        <v>MeLi asignado SD</v>
      </c>
      <c r="C5662" s="10" t="str">
        <f t="array" ref="C5662">IFERROR(XLOOKUP(A5662,'Asignacion Feb'!A:A,'Asignacion Feb'!B:B))</f>
        <v>EC-05</v>
      </c>
      <c r="D5662" s="28">
        <v>45712.0</v>
      </c>
      <c r="E5662" s="16" t="s">
        <v>148</v>
      </c>
      <c r="F5662" s="10" t="str">
        <f t="array" ref="F5662">IFERROR(XLOOKUP(E5662,Operadores!A:A,Operadores!B:B))</f>
        <v>GARSIX</v>
      </c>
      <c r="G5662" s="16" t="s">
        <v>17</v>
      </c>
      <c r="H5662" s="13">
        <v>19.79799</v>
      </c>
      <c r="I5662" s="18">
        <v>205.0</v>
      </c>
      <c r="J5662" s="15">
        <f t="shared" si="5"/>
        <v>4058.58795</v>
      </c>
      <c r="K5662" s="10" t="str">
        <f t="array" ref="K5662">IFERROR(XLOOKUP(G5662,'Tipo de Carga'!A:A,'Tipo de Carga'!B:B))</f>
        <v>Autoabasto</v>
      </c>
      <c r="L5662" s="10">
        <f t="shared" si="2"/>
        <v>9</v>
      </c>
      <c r="M5662" s="10">
        <f t="shared" si="3"/>
        <v>24</v>
      </c>
      <c r="N5662" s="10">
        <f t="shared" si="4"/>
        <v>2</v>
      </c>
      <c r="O5662" s="10" t="str">
        <f t="array" ref="O5662">IFERROR(XLOOKUP(G5662,'Tipo de Carga'!A:A,'Tipo de Carga'!C:C))</f>
        <v>Diesel</v>
      </c>
    </row>
    <row r="5663">
      <c r="A5663" s="16">
        <v>1999.0</v>
      </c>
      <c r="B5663" s="10" t="str">
        <f t="array" ref="B5663">IFERROR(XLOOKUP(A5663,'Asignacion Feb'!A:A,'Asignacion Feb'!C:C))</f>
        <v>MeLi Dedicado Merida</v>
      </c>
      <c r="C5663" s="10" t="str">
        <f t="array" ref="C5663">IFERROR(XLOOKUP(A5663,'Asignacion Feb'!A:A,'Asignacion Feb'!B:B))</f>
        <v>EC-05</v>
      </c>
      <c r="D5663" s="28">
        <v>45712.0</v>
      </c>
      <c r="E5663" s="16" t="s">
        <v>88</v>
      </c>
      <c r="F5663" s="10" t="str">
        <f t="array" ref="F5663">IFERROR(XLOOKUP(E5663,Operadores!A:A,Operadores!B:B))</f>
        <v>CAMJOS</v>
      </c>
      <c r="G5663" s="16" t="s">
        <v>17</v>
      </c>
      <c r="H5663" s="13">
        <v>19.79799</v>
      </c>
      <c r="I5663" s="18">
        <v>256.0</v>
      </c>
      <c r="J5663" s="15">
        <f t="shared" si="5"/>
        <v>5068.28544</v>
      </c>
      <c r="K5663" s="10" t="str">
        <f t="array" ref="K5663">IFERROR(XLOOKUP(G5663,'Tipo de Carga'!A:A,'Tipo de Carga'!B:B))</f>
        <v>Autoabasto</v>
      </c>
      <c r="L5663" s="10">
        <f t="shared" si="2"/>
        <v>9</v>
      </c>
      <c r="M5663" s="10">
        <f t="shared" si="3"/>
        <v>24</v>
      </c>
      <c r="N5663" s="10">
        <f t="shared" si="4"/>
        <v>2</v>
      </c>
      <c r="O5663" s="10" t="str">
        <f t="array" ref="O5663">IFERROR(XLOOKUP(G5663,'Tipo de Carga'!A:A,'Tipo de Carga'!C:C))</f>
        <v>Diesel</v>
      </c>
    </row>
    <row r="5664">
      <c r="A5664" s="16">
        <v>2003.0</v>
      </c>
      <c r="B5664" s="10" t="str">
        <f t="array" ref="B5664">IFERROR(XLOOKUP(A5664,'Asignacion Feb'!A:A,'Asignacion Feb'!C:C))</f>
        <v>MeLi Dedicado TD</v>
      </c>
      <c r="C5664" s="10" t="str">
        <f t="array" ref="C5664">IFERROR(XLOOKUP(A5664,'Asignacion Feb'!A:A,'Asignacion Feb'!B:B))</f>
        <v>EC-05</v>
      </c>
      <c r="D5664" s="28">
        <v>45712.0</v>
      </c>
      <c r="E5664" s="16" t="s">
        <v>59</v>
      </c>
      <c r="F5664" s="10" t="str">
        <f t="array" ref="F5664">IFERROR(XLOOKUP(E5664,Operadores!A:A,Operadores!B:B))</f>
        <v>ESCJOR</v>
      </c>
      <c r="G5664" s="16" t="s">
        <v>17</v>
      </c>
      <c r="H5664" s="13">
        <v>19.79799</v>
      </c>
      <c r="I5664" s="18">
        <v>432.0</v>
      </c>
      <c r="J5664" s="15">
        <f t="shared" si="5"/>
        <v>8552.73168</v>
      </c>
      <c r="K5664" s="10" t="str">
        <f t="array" ref="K5664">IFERROR(XLOOKUP(G5664,'Tipo de Carga'!A:A,'Tipo de Carga'!B:B))</f>
        <v>Autoabasto</v>
      </c>
      <c r="L5664" s="10">
        <f t="shared" si="2"/>
        <v>9</v>
      </c>
      <c r="M5664" s="10">
        <f t="shared" si="3"/>
        <v>24</v>
      </c>
      <c r="N5664" s="10">
        <f t="shared" si="4"/>
        <v>2</v>
      </c>
      <c r="O5664" s="10" t="str">
        <f t="array" ref="O5664">IFERROR(XLOOKUP(G5664,'Tipo de Carga'!A:A,'Tipo de Carga'!C:C))</f>
        <v>Diesel</v>
      </c>
    </row>
    <row r="5665">
      <c r="A5665" s="16">
        <v>2019.0</v>
      </c>
      <c r="B5665" s="10" t="str">
        <f t="array" ref="B5665">IFERROR(XLOOKUP(A5665,'Asignacion Feb'!A:A,'Asignacion Feb'!C:C))</f>
        <v>MeLi Asignado TD</v>
      </c>
      <c r="C5665" s="10" t="str">
        <f t="array" ref="C5665">IFERROR(XLOOKUP(A5665,'Asignacion Feb'!A:A,'Asignacion Feb'!B:B))</f>
        <v>EC-05</v>
      </c>
      <c r="D5665" s="28">
        <v>45712.0</v>
      </c>
      <c r="E5665" s="16" t="s">
        <v>241</v>
      </c>
      <c r="F5665" s="10" t="str">
        <f t="array" ref="F5665">IFERROR(XLOOKUP(E5665,Operadores!A:A,Operadores!B:B))</f>
        <v>GALRAY</v>
      </c>
      <c r="G5665" s="16" t="s">
        <v>17</v>
      </c>
      <c r="H5665" s="13">
        <v>19.79799</v>
      </c>
      <c r="I5665" s="18">
        <v>603.0</v>
      </c>
      <c r="J5665" s="15">
        <f t="shared" si="5"/>
        <v>11938.18797</v>
      </c>
      <c r="K5665" s="10" t="str">
        <f t="array" ref="K5665">IFERROR(XLOOKUP(G5665,'Tipo de Carga'!A:A,'Tipo de Carga'!B:B))</f>
        <v>Autoabasto</v>
      </c>
      <c r="L5665" s="10">
        <f t="shared" si="2"/>
        <v>9</v>
      </c>
      <c r="M5665" s="10">
        <f t="shared" si="3"/>
        <v>24</v>
      </c>
      <c r="N5665" s="10">
        <f t="shared" si="4"/>
        <v>2</v>
      </c>
      <c r="O5665" s="10" t="str">
        <f t="array" ref="O5665">IFERROR(XLOOKUP(G5665,'Tipo de Carga'!A:A,'Tipo de Carga'!C:C))</f>
        <v>Diesel</v>
      </c>
    </row>
    <row r="5666">
      <c r="A5666" s="16">
        <v>1748.0</v>
      </c>
      <c r="B5666" s="10" t="str">
        <f t="array" ref="B5666">IFERROR(XLOOKUP(A5666,'Asignacion Feb'!A:A,'Asignacion Feb'!C:C))</f>
        <v>Liverpool Local</v>
      </c>
      <c r="C5666" s="10" t="str">
        <f t="array" ref="C5666">IFERROR(XLOOKUP(A5666,'Asignacion Feb'!A:A,'Asignacion Feb'!B:B))</f>
        <v>EC-01</v>
      </c>
      <c r="D5666" s="28">
        <v>45712.0</v>
      </c>
      <c r="E5666" s="16" t="s">
        <v>391</v>
      </c>
      <c r="F5666" s="10" t="str">
        <f t="array" ref="F5666">IFERROR(XLOOKUP(E5666,Operadores!A:A,Operadores!B:B))</f>
        <v>MARANT</v>
      </c>
      <c r="G5666" s="16" t="s">
        <v>17</v>
      </c>
      <c r="H5666" s="13">
        <v>19.79799</v>
      </c>
      <c r="I5666" s="18">
        <v>464.0</v>
      </c>
      <c r="J5666" s="15">
        <f t="shared" si="5"/>
        <v>9186.26736</v>
      </c>
      <c r="K5666" s="10" t="str">
        <f t="array" ref="K5666">IFERROR(XLOOKUP(G5666,'Tipo de Carga'!A:A,'Tipo de Carga'!B:B))</f>
        <v>Autoabasto</v>
      </c>
      <c r="L5666" s="10">
        <f t="shared" si="2"/>
        <v>9</v>
      </c>
      <c r="M5666" s="10">
        <f t="shared" si="3"/>
        <v>24</v>
      </c>
      <c r="N5666" s="10">
        <f t="shared" si="4"/>
        <v>2</v>
      </c>
      <c r="O5666" s="10" t="str">
        <f t="array" ref="O5666">IFERROR(XLOOKUP(G5666,'Tipo de Carga'!A:A,'Tipo de Carga'!C:C))</f>
        <v>Diesel</v>
      </c>
    </row>
    <row r="5667">
      <c r="A5667" s="16">
        <v>1854.0</v>
      </c>
      <c r="B5667" s="10" t="str">
        <f t="array" ref="B5667">IFERROR(XLOOKUP(A5667,'Asignacion Feb'!A:A,'Asignacion Feb'!C:C))</f>
        <v>Hisense</v>
      </c>
      <c r="C5667" s="10" t="str">
        <f t="array" ref="C5667">IFERROR(XLOOKUP(A5667,'Asignacion Feb'!A:A,'Asignacion Feb'!B:B))</f>
        <v>EC-02</v>
      </c>
      <c r="D5667" s="28">
        <v>45712.0</v>
      </c>
      <c r="E5667" s="16" t="s">
        <v>181</v>
      </c>
      <c r="F5667" s="10" t="str">
        <f t="array" ref="F5667">IFERROR(XLOOKUP(E5667,Operadores!A:A,Operadores!B:B))</f>
        <v>CARMAUX</v>
      </c>
      <c r="G5667" s="16" t="s">
        <v>17</v>
      </c>
      <c r="H5667" s="13">
        <v>19.79799</v>
      </c>
      <c r="I5667" s="18">
        <v>635.0</v>
      </c>
      <c r="J5667" s="15">
        <f t="shared" si="5"/>
        <v>12571.72365</v>
      </c>
      <c r="K5667" s="10" t="str">
        <f t="array" ref="K5667">IFERROR(XLOOKUP(G5667,'Tipo de Carga'!A:A,'Tipo de Carga'!B:B))</f>
        <v>Autoabasto</v>
      </c>
      <c r="L5667" s="10">
        <f t="shared" si="2"/>
        <v>9</v>
      </c>
      <c r="M5667" s="10">
        <f t="shared" si="3"/>
        <v>24</v>
      </c>
      <c r="N5667" s="10">
        <f t="shared" si="4"/>
        <v>2</v>
      </c>
      <c r="O5667" s="10" t="str">
        <f t="array" ref="O5667">IFERROR(XLOOKUP(G5667,'Tipo de Carga'!A:A,'Tipo de Carga'!C:C))</f>
        <v>Diesel</v>
      </c>
    </row>
    <row r="5668">
      <c r="A5668" s="16">
        <v>1812.0</v>
      </c>
      <c r="B5668" s="10" t="str">
        <f t="array" ref="B5668">IFERROR(XLOOKUP(A5668,'Asignacion Feb'!A:A,'Asignacion Feb'!C:C))</f>
        <v>Patieros sucursal</v>
      </c>
      <c r="C5668" s="10" t="str">
        <f t="array" ref="C5668">IFERROR(XLOOKUP(A5668,'Asignacion Feb'!A:A,'Asignacion Feb'!B:B))</f>
        <v>EC-03</v>
      </c>
      <c r="D5668" s="28">
        <v>45712.0</v>
      </c>
      <c r="E5668" s="16" t="s">
        <v>201</v>
      </c>
      <c r="F5668" s="10" t="str">
        <f t="array" ref="F5668">IFERROR(XLOOKUP(E5668,Operadores!A:A,Operadores!B:B))</f>
        <v>REYVI01</v>
      </c>
      <c r="G5668" s="16" t="s">
        <v>17</v>
      </c>
      <c r="H5668" s="13">
        <v>19.79799</v>
      </c>
      <c r="I5668" s="18">
        <v>58.0</v>
      </c>
      <c r="J5668" s="15">
        <f t="shared" si="5"/>
        <v>1148.28342</v>
      </c>
      <c r="K5668" s="10" t="str">
        <f t="array" ref="K5668">IFERROR(XLOOKUP(G5668,'Tipo de Carga'!A:A,'Tipo de Carga'!B:B))</f>
        <v>Autoabasto</v>
      </c>
      <c r="L5668" s="10">
        <f t="shared" si="2"/>
        <v>9</v>
      </c>
      <c r="M5668" s="10">
        <f t="shared" si="3"/>
        <v>24</v>
      </c>
      <c r="N5668" s="10">
        <f t="shared" si="4"/>
        <v>2</v>
      </c>
      <c r="O5668" s="10" t="str">
        <f t="array" ref="O5668">IFERROR(XLOOKUP(G5668,'Tipo de Carga'!A:A,'Tipo de Carga'!C:C))</f>
        <v>Diesel</v>
      </c>
    </row>
    <row r="5669">
      <c r="A5669" s="16">
        <v>1724.0</v>
      </c>
      <c r="B5669" s="10" t="str">
        <f t="array" ref="B5669">IFERROR(XLOOKUP(A5669,'Asignacion Feb'!A:A,'Asignacion Feb'!C:C))</f>
        <v>Liverpool Local</v>
      </c>
      <c r="C5669" s="10" t="str">
        <f t="array" ref="C5669">IFERROR(XLOOKUP(A5669,'Asignacion Feb'!A:A,'Asignacion Feb'!B:B))</f>
        <v>EC-01</v>
      </c>
      <c r="D5669" s="28">
        <v>45712.0</v>
      </c>
      <c r="E5669" s="19" t="s">
        <v>144</v>
      </c>
      <c r="F5669" s="10" t="str">
        <f t="array" ref="F5669">IFERROR(XLOOKUP(E5669,Operadores!A:A,Operadores!B:B))</f>
        <v>MORLU01</v>
      </c>
      <c r="G5669" s="16" t="s">
        <v>17</v>
      </c>
      <c r="H5669" s="13">
        <v>19.79799</v>
      </c>
      <c r="I5669" s="18">
        <v>409.0</v>
      </c>
      <c r="J5669" s="15">
        <f t="shared" si="5"/>
        <v>8097.37791</v>
      </c>
      <c r="K5669" s="10" t="str">
        <f t="array" ref="K5669">IFERROR(XLOOKUP(G5669,'Tipo de Carga'!A:A,'Tipo de Carga'!B:B))</f>
        <v>Autoabasto</v>
      </c>
      <c r="L5669" s="10">
        <f t="shared" si="2"/>
        <v>9</v>
      </c>
      <c r="M5669" s="10">
        <f t="shared" si="3"/>
        <v>24</v>
      </c>
      <c r="N5669" s="10">
        <f t="shared" si="4"/>
        <v>2</v>
      </c>
      <c r="O5669" s="10" t="str">
        <f t="array" ref="O5669">IFERROR(XLOOKUP(G5669,'Tipo de Carga'!A:A,'Tipo de Carga'!C:C))</f>
        <v>Diesel</v>
      </c>
    </row>
    <row r="5670">
      <c r="A5670" s="16">
        <v>1877.0</v>
      </c>
      <c r="B5670" s="10" t="str">
        <f t="array" ref="B5670">IFERROR(XLOOKUP(A5670,'Asignacion Feb'!A:A,'Asignacion Feb'!C:C))</f>
        <v>Circuitos</v>
      </c>
      <c r="C5670" s="10" t="str">
        <f t="array" ref="C5670">IFERROR(XLOOKUP(A5670,'Asignacion Feb'!A:A,'Asignacion Feb'!B:B))</f>
        <v>EC-03</v>
      </c>
      <c r="D5670" s="28">
        <v>45712.0</v>
      </c>
      <c r="E5670" s="16" t="s">
        <v>211</v>
      </c>
      <c r="F5670" s="10" t="str">
        <f t="array" ref="F5670">IFERROR(XLOOKUP(E5670,Operadores!A:A,Operadores!B:B))</f>
        <v>GRERI</v>
      </c>
      <c r="G5670" s="16" t="s">
        <v>17</v>
      </c>
      <c r="H5670" s="13">
        <v>19.79799</v>
      </c>
      <c r="I5670" s="18">
        <v>315.0</v>
      </c>
      <c r="J5670" s="15">
        <f t="shared" si="5"/>
        <v>6236.36685</v>
      </c>
      <c r="K5670" s="10" t="str">
        <f t="array" ref="K5670">IFERROR(XLOOKUP(G5670,'Tipo de Carga'!A:A,'Tipo de Carga'!B:B))</f>
        <v>Autoabasto</v>
      </c>
      <c r="L5670" s="10">
        <f t="shared" si="2"/>
        <v>9</v>
      </c>
      <c r="M5670" s="10">
        <f t="shared" si="3"/>
        <v>24</v>
      </c>
      <c r="N5670" s="10">
        <f t="shared" si="4"/>
        <v>2</v>
      </c>
      <c r="O5670" s="10" t="str">
        <f t="array" ref="O5670">IFERROR(XLOOKUP(G5670,'Tipo de Carga'!A:A,'Tipo de Carga'!C:C))</f>
        <v>Diesel</v>
      </c>
    </row>
    <row r="5671">
      <c r="A5671" s="16">
        <v>2088.0</v>
      </c>
      <c r="B5671" s="10" t="str">
        <f t="array" ref="B5671">IFERROR(XLOOKUP(A5671,'Asignacion Feb'!A:A,'Asignacion Feb'!C:C))</f>
        <v>MeLi Ded Puebla</v>
      </c>
      <c r="C5671" s="10" t="str">
        <f t="array" ref="C5671">IFERROR(XLOOKUP(A5671,'Asignacion Feb'!A:A,'Asignacion Feb'!B:B))</f>
        <v>EC-05</v>
      </c>
      <c r="D5671" s="28">
        <v>45712.0</v>
      </c>
      <c r="E5671" s="19" t="s">
        <v>310</v>
      </c>
      <c r="F5671" s="10" t="str">
        <f t="array" ref="F5671">IFERROR(XLOOKUP(E5671,Operadores!A:A,Operadores!B:B))</f>
        <v>SANMA05</v>
      </c>
      <c r="G5671" s="16" t="s">
        <v>17</v>
      </c>
      <c r="H5671" s="13">
        <v>19.79799</v>
      </c>
      <c r="I5671" s="18">
        <v>658.0</v>
      </c>
      <c r="J5671" s="15">
        <f t="shared" si="5"/>
        <v>13027.07742</v>
      </c>
      <c r="K5671" s="10" t="str">
        <f t="array" ref="K5671">IFERROR(XLOOKUP(G5671,'Tipo de Carga'!A:A,'Tipo de Carga'!B:B))</f>
        <v>Autoabasto</v>
      </c>
      <c r="L5671" s="10">
        <f t="shared" si="2"/>
        <v>9</v>
      </c>
      <c r="M5671" s="10">
        <f t="shared" si="3"/>
        <v>24</v>
      </c>
      <c r="N5671" s="10">
        <f t="shared" si="4"/>
        <v>2</v>
      </c>
      <c r="O5671" s="10" t="str">
        <f t="array" ref="O5671">IFERROR(XLOOKUP(G5671,'Tipo de Carga'!A:A,'Tipo de Carga'!C:C))</f>
        <v>Diesel</v>
      </c>
    </row>
    <row r="5672">
      <c r="A5672" s="16">
        <v>2072.0</v>
      </c>
      <c r="B5672" s="10" t="str">
        <f t="array" ref="B5672">IFERROR(XLOOKUP(A5672,'Asignacion Feb'!A:A,'Asignacion Feb'!C:C))</f>
        <v>Peñafiel Tecamac</v>
      </c>
      <c r="C5672" s="10" t="str">
        <f t="array" ref="C5672">IFERROR(XLOOKUP(A5672,'Asignacion Feb'!A:A,'Asignacion Feb'!B:B))</f>
        <v>EC-02</v>
      </c>
      <c r="D5672" s="28">
        <v>45712.0</v>
      </c>
      <c r="E5672" s="16" t="s">
        <v>52</v>
      </c>
      <c r="F5672" s="10" t="str">
        <f t="array" ref="F5672">IFERROR(XLOOKUP(E5672,Operadores!A:A,Operadores!B:B))</f>
        <v>CALPED</v>
      </c>
      <c r="G5672" s="16" t="s">
        <v>17</v>
      </c>
      <c r="H5672" s="13">
        <v>19.79799</v>
      </c>
      <c r="I5672" s="18">
        <v>182.0</v>
      </c>
      <c r="J5672" s="15">
        <f t="shared" si="5"/>
        <v>3603.23418</v>
      </c>
      <c r="K5672" s="10" t="str">
        <f t="array" ref="K5672">IFERROR(XLOOKUP(G5672,'Tipo de Carga'!A:A,'Tipo de Carga'!B:B))</f>
        <v>Autoabasto</v>
      </c>
      <c r="L5672" s="10">
        <f t="shared" si="2"/>
        <v>9</v>
      </c>
      <c r="M5672" s="10">
        <f t="shared" si="3"/>
        <v>24</v>
      </c>
      <c r="N5672" s="10">
        <f t="shared" si="4"/>
        <v>2</v>
      </c>
      <c r="O5672" s="10" t="str">
        <f t="array" ref="O5672">IFERROR(XLOOKUP(G5672,'Tipo de Carga'!A:A,'Tipo de Carga'!C:C))</f>
        <v>Diesel</v>
      </c>
    </row>
    <row r="5673">
      <c r="A5673" s="16">
        <v>1797.0</v>
      </c>
      <c r="B5673" s="10" t="str">
        <f t="array" ref="B5673">IFERROR(XLOOKUP(A5673,'Asignacion Feb'!A:A,'Asignacion Feb'!C:C))</f>
        <v>Hisense</v>
      </c>
      <c r="C5673" s="10" t="str">
        <f t="array" ref="C5673">IFERROR(XLOOKUP(A5673,'Asignacion Feb'!A:A,'Asignacion Feb'!B:B))</f>
        <v>EC-02</v>
      </c>
      <c r="D5673" s="28">
        <v>45712.0</v>
      </c>
      <c r="E5673" s="19" t="s">
        <v>463</v>
      </c>
      <c r="F5673" s="10" t="str">
        <f t="array" ref="F5673">IFERROR(XLOOKUP(E5673,Operadores!A:A,Operadores!B:B))</f>
        <v>COLALE</v>
      </c>
      <c r="G5673" s="16" t="s">
        <v>17</v>
      </c>
      <c r="H5673" s="13">
        <v>19.79799</v>
      </c>
      <c r="I5673" s="18">
        <v>91.0</v>
      </c>
      <c r="J5673" s="15">
        <f t="shared" si="5"/>
        <v>1801.61709</v>
      </c>
      <c r="K5673" s="10" t="str">
        <f t="array" ref="K5673">IFERROR(XLOOKUP(G5673,'Tipo de Carga'!A:A,'Tipo de Carga'!B:B))</f>
        <v>Autoabasto</v>
      </c>
      <c r="L5673" s="10">
        <f t="shared" si="2"/>
        <v>9</v>
      </c>
      <c r="M5673" s="10">
        <f t="shared" si="3"/>
        <v>24</v>
      </c>
      <c r="N5673" s="10">
        <f t="shared" si="4"/>
        <v>2</v>
      </c>
      <c r="O5673" s="10" t="str">
        <f t="array" ref="O5673">IFERROR(XLOOKUP(G5673,'Tipo de Carga'!A:A,'Tipo de Carga'!C:C))</f>
        <v>Diesel</v>
      </c>
    </row>
    <row r="5674">
      <c r="A5674" s="16">
        <v>1765.0</v>
      </c>
      <c r="B5674" s="10" t="str">
        <f t="array" ref="B5674">IFERROR(XLOOKUP(A5674,'Asignacion Feb'!A:A,'Asignacion Feb'!C:C))</f>
        <v>Hisense</v>
      </c>
      <c r="C5674" s="10" t="str">
        <f t="array" ref="C5674">IFERROR(XLOOKUP(A5674,'Asignacion Feb'!A:A,'Asignacion Feb'!B:B))</f>
        <v>EC-02</v>
      </c>
      <c r="D5674" s="28">
        <v>45712.0</v>
      </c>
      <c r="E5674" s="16" t="s">
        <v>293</v>
      </c>
      <c r="F5674" s="10" t="str">
        <f t="array" ref="F5674">IFERROR(XLOOKUP(E5674,Operadores!A:A,Operadores!B:B))</f>
        <v>RODRO01</v>
      </c>
      <c r="G5674" s="16" t="s">
        <v>17</v>
      </c>
      <c r="H5674" s="13">
        <v>19.79799</v>
      </c>
      <c r="I5674" s="18">
        <v>489.0</v>
      </c>
      <c r="J5674" s="15">
        <f t="shared" si="5"/>
        <v>9681.21711</v>
      </c>
      <c r="K5674" s="10" t="str">
        <f t="array" ref="K5674">IFERROR(XLOOKUP(G5674,'Tipo de Carga'!A:A,'Tipo de Carga'!B:B))</f>
        <v>Autoabasto</v>
      </c>
      <c r="L5674" s="10">
        <f t="shared" si="2"/>
        <v>9</v>
      </c>
      <c r="M5674" s="10">
        <f t="shared" si="3"/>
        <v>24</v>
      </c>
      <c r="N5674" s="10">
        <f t="shared" si="4"/>
        <v>2</v>
      </c>
      <c r="O5674" s="10" t="str">
        <f t="array" ref="O5674">IFERROR(XLOOKUP(G5674,'Tipo de Carga'!A:A,'Tipo de Carga'!C:C))</f>
        <v>Diesel</v>
      </c>
    </row>
    <row r="5675">
      <c r="A5675" s="16">
        <v>1733.0</v>
      </c>
      <c r="B5675" s="10" t="str">
        <f t="array" ref="B5675">IFERROR(XLOOKUP(A5675,'Asignacion Feb'!A:A,'Asignacion Feb'!C:C))</f>
        <v>Liverpool Local</v>
      </c>
      <c r="C5675" s="10" t="str">
        <f t="array" ref="C5675">IFERROR(XLOOKUP(A5675,'Asignacion Feb'!A:A,'Asignacion Feb'!B:B))</f>
        <v>EC-01</v>
      </c>
      <c r="D5675" s="28">
        <v>45712.0</v>
      </c>
      <c r="E5675" s="16" t="s">
        <v>164</v>
      </c>
      <c r="F5675" s="10" t="str">
        <f t="array" ref="F5675">IFERROR(XLOOKUP(E5675,Operadores!A:A,Operadores!B:B))</f>
        <v>ORNSER</v>
      </c>
      <c r="G5675" s="16" t="s">
        <v>17</v>
      </c>
      <c r="H5675" s="13">
        <v>19.79799</v>
      </c>
      <c r="I5675" s="18">
        <v>508.0</v>
      </c>
      <c r="J5675" s="15">
        <f t="shared" si="5"/>
        <v>10057.37892</v>
      </c>
      <c r="K5675" s="10" t="str">
        <f t="array" ref="K5675">IFERROR(XLOOKUP(G5675,'Tipo de Carga'!A:A,'Tipo de Carga'!B:B))</f>
        <v>Autoabasto</v>
      </c>
      <c r="L5675" s="10">
        <f t="shared" si="2"/>
        <v>9</v>
      </c>
      <c r="M5675" s="10">
        <f t="shared" si="3"/>
        <v>24</v>
      </c>
      <c r="N5675" s="10">
        <f t="shared" si="4"/>
        <v>2</v>
      </c>
      <c r="O5675" s="10" t="str">
        <f t="array" ref="O5675">IFERROR(XLOOKUP(G5675,'Tipo de Carga'!A:A,'Tipo de Carga'!C:C))</f>
        <v>Diesel</v>
      </c>
    </row>
    <row r="5676">
      <c r="A5676" s="16">
        <v>2024.0</v>
      </c>
      <c r="B5676" s="10" t="str">
        <f t="array" ref="B5676">IFERROR(XLOOKUP(A5676,'Asignacion Feb'!A:A,'Asignacion Feb'!C:C))</f>
        <v>MeLi Dedicado Merida</v>
      </c>
      <c r="C5676" s="10" t="str">
        <f t="array" ref="C5676">IFERROR(XLOOKUP(A5676,'Asignacion Feb'!A:A,'Asignacion Feb'!B:B))</f>
        <v>EC-05</v>
      </c>
      <c r="D5676" s="28">
        <v>45712.0</v>
      </c>
      <c r="E5676" s="16" t="s">
        <v>222</v>
      </c>
      <c r="F5676" s="10" t="str">
        <f t="array" ref="F5676">IFERROR(XLOOKUP(E5676,Operadores!A:A,Operadores!B:B))</f>
        <v>TORVIC</v>
      </c>
      <c r="G5676" s="16" t="s">
        <v>17</v>
      </c>
      <c r="H5676" s="13">
        <v>19.79799</v>
      </c>
      <c r="I5676" s="18">
        <v>263.0</v>
      </c>
      <c r="J5676" s="15">
        <f t="shared" si="5"/>
        <v>5206.87137</v>
      </c>
      <c r="K5676" s="10" t="str">
        <f t="array" ref="K5676">IFERROR(XLOOKUP(G5676,'Tipo de Carga'!A:A,'Tipo de Carga'!B:B))</f>
        <v>Autoabasto</v>
      </c>
      <c r="L5676" s="10">
        <f t="shared" si="2"/>
        <v>9</v>
      </c>
      <c r="M5676" s="10">
        <f t="shared" si="3"/>
        <v>24</v>
      </c>
      <c r="N5676" s="10">
        <f t="shared" si="4"/>
        <v>2</v>
      </c>
      <c r="O5676" s="10" t="str">
        <f t="array" ref="O5676">IFERROR(XLOOKUP(G5676,'Tipo de Carga'!A:A,'Tipo de Carga'!C:C))</f>
        <v>Diesel</v>
      </c>
    </row>
    <row r="5677">
      <c r="A5677" s="16">
        <v>2043.0</v>
      </c>
      <c r="B5677" s="10" t="str">
        <f t="array" ref="B5677">IFERROR(XLOOKUP(A5677,'Asignacion Feb'!A:A,'Asignacion Feb'!C:C))</f>
        <v>Liverpool Local</v>
      </c>
      <c r="C5677" s="10" t="str">
        <f t="array" ref="C5677">IFERROR(XLOOKUP(A5677,'Asignacion Feb'!A:A,'Asignacion Feb'!B:B))</f>
        <v>EC-01</v>
      </c>
      <c r="D5677" s="28">
        <v>45712.0</v>
      </c>
      <c r="E5677" s="16" t="s">
        <v>200</v>
      </c>
      <c r="F5677" s="10" t="str">
        <f t="array" ref="F5677">IFERROR(XLOOKUP(E5677,Operadores!A:A,Operadores!B:B))</f>
        <v>RUEPAT</v>
      </c>
      <c r="G5677" s="16" t="s">
        <v>17</v>
      </c>
      <c r="H5677" s="13">
        <v>19.79799</v>
      </c>
      <c r="I5677" s="18">
        <v>160.0</v>
      </c>
      <c r="J5677" s="15">
        <f t="shared" si="5"/>
        <v>3167.6784</v>
      </c>
      <c r="K5677" s="10" t="str">
        <f t="array" ref="K5677">IFERROR(XLOOKUP(G5677,'Tipo de Carga'!A:A,'Tipo de Carga'!B:B))</f>
        <v>Autoabasto</v>
      </c>
      <c r="L5677" s="10">
        <f t="shared" si="2"/>
        <v>9</v>
      </c>
      <c r="M5677" s="10">
        <f t="shared" si="3"/>
        <v>24</v>
      </c>
      <c r="N5677" s="10">
        <f t="shared" si="4"/>
        <v>2</v>
      </c>
      <c r="O5677" s="10" t="str">
        <f t="array" ref="O5677">IFERROR(XLOOKUP(G5677,'Tipo de Carga'!A:A,'Tipo de Carga'!C:C))</f>
        <v>Diesel</v>
      </c>
    </row>
    <row r="5678">
      <c r="A5678" s="16">
        <v>2007.0</v>
      </c>
      <c r="B5678" s="10" t="str">
        <f t="array" ref="B5678">IFERROR(XLOOKUP(A5678,'Asignacion Feb'!A:A,'Asignacion Feb'!C:C))</f>
        <v>MeLi asignado SD</v>
      </c>
      <c r="C5678" s="10" t="str">
        <f t="array" ref="C5678">IFERROR(XLOOKUP(A5678,'Asignacion Feb'!A:A,'Asignacion Feb'!B:B))</f>
        <v>EC-05</v>
      </c>
      <c r="D5678" s="28">
        <v>45712.0</v>
      </c>
      <c r="E5678" s="16" t="s">
        <v>190</v>
      </c>
      <c r="F5678" s="10" t="str">
        <f t="array" ref="F5678">IFERROR(XLOOKUP(E5678,Operadores!A:A,Operadores!B:B))</f>
        <v>PADRI</v>
      </c>
      <c r="G5678" s="16" t="s">
        <v>17</v>
      </c>
      <c r="H5678" s="13">
        <v>19.79799</v>
      </c>
      <c r="I5678" s="18">
        <v>305.0</v>
      </c>
      <c r="J5678" s="15">
        <f t="shared" si="5"/>
        <v>6038.38695</v>
      </c>
      <c r="K5678" s="10" t="str">
        <f t="array" ref="K5678">IFERROR(XLOOKUP(G5678,'Tipo de Carga'!A:A,'Tipo de Carga'!B:B))</f>
        <v>Autoabasto</v>
      </c>
      <c r="L5678" s="10">
        <f t="shared" si="2"/>
        <v>9</v>
      </c>
      <c r="M5678" s="10">
        <f t="shared" si="3"/>
        <v>24</v>
      </c>
      <c r="N5678" s="10">
        <f t="shared" si="4"/>
        <v>2</v>
      </c>
      <c r="O5678" s="10" t="str">
        <f t="array" ref="O5678">IFERROR(XLOOKUP(G5678,'Tipo de Carga'!A:A,'Tipo de Carga'!C:C))</f>
        <v>Diesel</v>
      </c>
    </row>
    <row r="5679">
      <c r="A5679" s="16">
        <v>1838.0</v>
      </c>
      <c r="B5679" s="10" t="str">
        <f t="array" ref="B5679">IFERROR(XLOOKUP(A5679,'Asignacion Feb'!A:A,'Asignacion Feb'!C:C))</f>
        <v>Liverpool Local</v>
      </c>
      <c r="C5679" s="10" t="str">
        <f t="array" ref="C5679">IFERROR(XLOOKUP(A5679,'Asignacion Feb'!A:A,'Asignacion Feb'!B:B))</f>
        <v>EC-01</v>
      </c>
      <c r="D5679" s="28">
        <v>45712.0</v>
      </c>
      <c r="E5679" s="16" t="s">
        <v>423</v>
      </c>
      <c r="F5679" s="10" t="str">
        <f t="array" ref="F5679">IFERROR(XLOOKUP(E5679,Operadores!A:A,Operadores!B:B))</f>
        <v>CORANT</v>
      </c>
      <c r="G5679" s="16" t="s">
        <v>17</v>
      </c>
      <c r="H5679" s="13">
        <v>19.7979899999999</v>
      </c>
      <c r="I5679" s="18">
        <v>724.0</v>
      </c>
      <c r="J5679" s="15">
        <f t="shared" si="5"/>
        <v>14333.74476</v>
      </c>
      <c r="K5679" s="10" t="str">
        <f t="array" ref="K5679">IFERROR(XLOOKUP(G5679,'Tipo de Carga'!A:A,'Tipo de Carga'!B:B))</f>
        <v>Autoabasto</v>
      </c>
      <c r="L5679" s="10">
        <f t="shared" si="2"/>
        <v>9</v>
      </c>
      <c r="M5679" s="10">
        <f t="shared" si="3"/>
        <v>24</v>
      </c>
      <c r="N5679" s="10">
        <f t="shared" si="4"/>
        <v>2</v>
      </c>
      <c r="O5679" s="10" t="str">
        <f t="array" ref="O5679">IFERROR(XLOOKUP(G5679,'Tipo de Carga'!A:A,'Tipo de Carga'!C:C))</f>
        <v>Diesel</v>
      </c>
    </row>
    <row r="5680">
      <c r="A5680" s="16">
        <v>2010.0</v>
      </c>
      <c r="B5680" s="10" t="str">
        <f t="array" ref="B5680">IFERROR(XLOOKUP(A5680,'Asignacion Feb'!A:A,'Asignacion Feb'!C:C))</f>
        <v>MeLi asignado SD</v>
      </c>
      <c r="C5680" s="10" t="str">
        <f t="array" ref="C5680">IFERROR(XLOOKUP(A5680,'Asignacion Feb'!A:A,'Asignacion Feb'!B:B))</f>
        <v>EC-05</v>
      </c>
      <c r="D5680" s="28">
        <v>45712.0</v>
      </c>
      <c r="E5680" s="16" t="s">
        <v>175</v>
      </c>
      <c r="F5680" s="10" t="str">
        <f t="array" ref="F5680">IFERROR(XLOOKUP(E5680,Operadores!A:A,Operadores!B:B))</f>
        <v>CHAJE</v>
      </c>
      <c r="G5680" s="16" t="s">
        <v>17</v>
      </c>
      <c r="H5680" s="13">
        <v>19.7979899999999</v>
      </c>
      <c r="I5680" s="18">
        <v>250.0</v>
      </c>
      <c r="J5680" s="15">
        <f t="shared" si="5"/>
        <v>4949.4975</v>
      </c>
      <c r="K5680" s="10" t="str">
        <f t="array" ref="K5680">IFERROR(XLOOKUP(G5680,'Tipo de Carga'!A:A,'Tipo de Carga'!B:B))</f>
        <v>Autoabasto</v>
      </c>
      <c r="L5680" s="10">
        <f t="shared" si="2"/>
        <v>9</v>
      </c>
      <c r="M5680" s="10">
        <f t="shared" si="3"/>
        <v>24</v>
      </c>
      <c r="N5680" s="10">
        <f t="shared" si="4"/>
        <v>2</v>
      </c>
      <c r="O5680" s="10" t="str">
        <f t="array" ref="O5680">IFERROR(XLOOKUP(G5680,'Tipo de Carga'!A:A,'Tipo de Carga'!C:C))</f>
        <v>Diesel</v>
      </c>
    </row>
    <row r="5681">
      <c r="A5681" s="16">
        <v>2035.0</v>
      </c>
      <c r="B5681" s="10" t="str">
        <f t="array" ref="B5681">IFERROR(XLOOKUP(A5681,'Asignacion Feb'!A:A,'Asignacion Feb'!C:C))</f>
        <v>Liverpool Local</v>
      </c>
      <c r="C5681" s="10" t="str">
        <f t="array" ref="C5681">IFERROR(XLOOKUP(A5681,'Asignacion Feb'!A:A,'Asignacion Feb'!B:B))</f>
        <v>EC-01</v>
      </c>
      <c r="D5681" s="28">
        <v>45712.0</v>
      </c>
      <c r="E5681" s="16" t="s">
        <v>66</v>
      </c>
      <c r="F5681" s="10" t="str">
        <f t="array" ref="F5681">IFERROR(XLOOKUP(E5681,Operadores!A:A,Operadores!B:B))</f>
        <v>LOPALF</v>
      </c>
      <c r="G5681" s="16" t="s">
        <v>17</v>
      </c>
      <c r="H5681" s="13">
        <v>19.7979899999999</v>
      </c>
      <c r="I5681" s="18">
        <v>268.0</v>
      </c>
      <c r="J5681" s="15">
        <f t="shared" si="5"/>
        <v>5305.86132</v>
      </c>
      <c r="K5681" s="10" t="str">
        <f t="array" ref="K5681">IFERROR(XLOOKUP(G5681,'Tipo de Carga'!A:A,'Tipo de Carga'!B:B))</f>
        <v>Autoabasto</v>
      </c>
      <c r="L5681" s="10">
        <f t="shared" si="2"/>
        <v>9</v>
      </c>
      <c r="M5681" s="10">
        <f t="shared" si="3"/>
        <v>24</v>
      </c>
      <c r="N5681" s="10">
        <f t="shared" si="4"/>
        <v>2</v>
      </c>
      <c r="O5681" s="10" t="str">
        <f t="array" ref="O5681">IFERROR(XLOOKUP(G5681,'Tipo de Carga'!A:A,'Tipo de Carga'!C:C))</f>
        <v>Diesel</v>
      </c>
    </row>
    <row r="5682">
      <c r="A5682" s="16">
        <v>1829.0</v>
      </c>
      <c r="B5682" s="10" t="str">
        <f t="array" ref="B5682">IFERROR(XLOOKUP(A5682,'Asignacion Feb'!A:A,'Asignacion Feb'!C:C))</f>
        <v>Circuitos</v>
      </c>
      <c r="C5682" s="10" t="str">
        <f t="array" ref="C5682">IFERROR(XLOOKUP(A5682,'Asignacion Feb'!A:A,'Asignacion Feb'!B:B))</f>
        <v>EC-03</v>
      </c>
      <c r="D5682" s="28">
        <v>45712.0</v>
      </c>
      <c r="E5682" s="16" t="s">
        <v>152</v>
      </c>
      <c r="F5682" s="10" t="str">
        <f t="array" ref="F5682">IFERROR(XLOOKUP(E5682,Operadores!A:A,Operadores!B:B))</f>
        <v>HERAL04</v>
      </c>
      <c r="G5682" s="16" t="s">
        <v>17</v>
      </c>
      <c r="H5682" s="13">
        <v>19.7979899999999</v>
      </c>
      <c r="I5682" s="18">
        <v>275.0</v>
      </c>
      <c r="J5682" s="15">
        <f t="shared" si="5"/>
        <v>5444.44725</v>
      </c>
      <c r="K5682" s="10" t="str">
        <f t="array" ref="K5682">IFERROR(XLOOKUP(G5682,'Tipo de Carga'!A:A,'Tipo de Carga'!B:B))</f>
        <v>Autoabasto</v>
      </c>
      <c r="L5682" s="10">
        <f t="shared" si="2"/>
        <v>9</v>
      </c>
      <c r="M5682" s="10">
        <f t="shared" si="3"/>
        <v>24</v>
      </c>
      <c r="N5682" s="10">
        <f t="shared" si="4"/>
        <v>2</v>
      </c>
      <c r="O5682" s="10" t="str">
        <f t="array" ref="O5682">IFERROR(XLOOKUP(G5682,'Tipo de Carga'!A:A,'Tipo de Carga'!C:C))</f>
        <v>Diesel</v>
      </c>
    </row>
    <row r="5683">
      <c r="A5683" s="16">
        <v>309.0</v>
      </c>
      <c r="B5683" s="10" t="str">
        <f t="array" ref="B5683">IFERROR(XLOOKUP(A5683,'Asignacion Feb'!A:A,'Asignacion Feb'!C:C))</f>
        <v>Sayer Thorton</v>
      </c>
      <c r="C5683" s="10" t="str">
        <f t="array" ref="C5683">IFERROR(XLOOKUP(A5683,'Asignacion Feb'!A:A,'Asignacion Feb'!B:B))</f>
        <v>EC-04</v>
      </c>
      <c r="D5683" s="28">
        <v>45712.0</v>
      </c>
      <c r="E5683" s="16" t="s">
        <v>154</v>
      </c>
      <c r="F5683" s="10" t="str">
        <f t="array" ref="F5683">IFERROR(XLOOKUP(E5683,Operadores!A:A,Operadores!B:B))</f>
        <v>REVELI</v>
      </c>
      <c r="G5683" s="16" t="s">
        <v>17</v>
      </c>
      <c r="H5683" s="13">
        <v>19.7979899999999</v>
      </c>
      <c r="I5683" s="18">
        <v>148.0</v>
      </c>
      <c r="J5683" s="15">
        <f t="shared" si="5"/>
        <v>2930.10252</v>
      </c>
      <c r="K5683" s="10" t="str">
        <f t="array" ref="K5683">IFERROR(XLOOKUP(G5683,'Tipo de Carga'!A:A,'Tipo de Carga'!B:B))</f>
        <v>Autoabasto</v>
      </c>
      <c r="L5683" s="10">
        <f t="shared" si="2"/>
        <v>9</v>
      </c>
      <c r="M5683" s="10">
        <f t="shared" si="3"/>
        <v>24</v>
      </c>
      <c r="N5683" s="10">
        <f t="shared" si="4"/>
        <v>2</v>
      </c>
      <c r="O5683" s="10" t="str">
        <f t="array" ref="O5683">IFERROR(XLOOKUP(G5683,'Tipo de Carga'!A:A,'Tipo de Carga'!C:C))</f>
        <v>Diesel</v>
      </c>
    </row>
    <row r="5684">
      <c r="A5684" s="16">
        <v>1870.0</v>
      </c>
      <c r="B5684" s="10" t="str">
        <f t="array" ref="B5684">IFERROR(XLOOKUP(A5684,'Asignacion Feb'!A:A,'Asignacion Feb'!C:C))</f>
        <v>Circuitos</v>
      </c>
      <c r="C5684" s="10" t="str">
        <f t="array" ref="C5684">IFERROR(XLOOKUP(A5684,'Asignacion Feb'!A:A,'Asignacion Feb'!B:B))</f>
        <v>EC-03</v>
      </c>
      <c r="D5684" s="28">
        <v>45712.0</v>
      </c>
      <c r="E5684" s="16" t="s">
        <v>18</v>
      </c>
      <c r="F5684" s="10" t="str">
        <f t="array" ref="F5684">IFERROR(XLOOKUP(E5684,Operadores!A:A,Operadores!B:B))</f>
        <v>RIOFE</v>
      </c>
      <c r="G5684" s="16" t="s">
        <v>17</v>
      </c>
      <c r="H5684" s="13">
        <v>19.7979899999999</v>
      </c>
      <c r="I5684" s="18">
        <v>730.0</v>
      </c>
      <c r="J5684" s="15">
        <f t="shared" si="5"/>
        <v>14452.5327</v>
      </c>
      <c r="K5684" s="10" t="str">
        <f t="array" ref="K5684">IFERROR(XLOOKUP(G5684,'Tipo de Carga'!A:A,'Tipo de Carga'!B:B))</f>
        <v>Autoabasto</v>
      </c>
      <c r="L5684" s="10">
        <f t="shared" si="2"/>
        <v>9</v>
      </c>
      <c r="M5684" s="10">
        <f t="shared" si="3"/>
        <v>24</v>
      </c>
      <c r="N5684" s="10">
        <f t="shared" si="4"/>
        <v>2</v>
      </c>
      <c r="O5684" s="10" t="str">
        <f t="array" ref="O5684">IFERROR(XLOOKUP(G5684,'Tipo de Carga'!A:A,'Tipo de Carga'!C:C))</f>
        <v>Diesel</v>
      </c>
    </row>
    <row r="5685">
      <c r="A5685" s="16">
        <v>2093.0</v>
      </c>
      <c r="B5685" s="10" t="str">
        <f t="array" ref="B5685">IFERROR(XLOOKUP(A5685,'Asignacion Feb'!A:A,'Asignacion Feb'!C:C))</f>
        <v>MeLi asignado SD</v>
      </c>
      <c r="C5685" s="10" t="str">
        <f t="array" ref="C5685">IFERROR(XLOOKUP(A5685,'Asignacion Feb'!A:A,'Asignacion Feb'!B:B))</f>
        <v>EC-05</v>
      </c>
      <c r="D5685" s="28">
        <v>45712.0</v>
      </c>
      <c r="E5685" s="16" t="s">
        <v>142</v>
      </c>
      <c r="F5685" s="10" t="str">
        <f t="array" ref="F5685">IFERROR(XLOOKUP(E5685,Operadores!A:A,Operadores!B:B))</f>
        <v>GARLUI</v>
      </c>
      <c r="G5685" s="16" t="s">
        <v>17</v>
      </c>
      <c r="H5685" s="13">
        <v>19.7979899999999</v>
      </c>
      <c r="I5685" s="18">
        <v>611.0</v>
      </c>
      <c r="J5685" s="15">
        <f t="shared" si="5"/>
        <v>12096.57189</v>
      </c>
      <c r="K5685" s="10" t="str">
        <f t="array" ref="K5685">IFERROR(XLOOKUP(G5685,'Tipo de Carga'!A:A,'Tipo de Carga'!B:B))</f>
        <v>Autoabasto</v>
      </c>
      <c r="L5685" s="10">
        <f t="shared" si="2"/>
        <v>9</v>
      </c>
      <c r="M5685" s="10">
        <f t="shared" si="3"/>
        <v>24</v>
      </c>
      <c r="N5685" s="10">
        <f t="shared" si="4"/>
        <v>2</v>
      </c>
      <c r="O5685" s="10" t="str">
        <f t="array" ref="O5685">IFERROR(XLOOKUP(G5685,'Tipo de Carga'!A:A,'Tipo de Carga'!C:C))</f>
        <v>Diesel</v>
      </c>
    </row>
    <row r="5686">
      <c r="A5686" s="16">
        <v>1995.0</v>
      </c>
      <c r="B5686" s="10" t="str">
        <f t="array" ref="B5686">IFERROR(XLOOKUP(A5686,'Asignacion Feb'!A:A,'Asignacion Feb'!C:C))</f>
        <v>MeLi asignado SD</v>
      </c>
      <c r="C5686" s="10" t="str">
        <f t="array" ref="C5686">IFERROR(XLOOKUP(A5686,'Asignacion Feb'!A:A,'Asignacion Feb'!B:B))</f>
        <v>EC-05</v>
      </c>
      <c r="D5686" s="28">
        <v>45712.0</v>
      </c>
      <c r="E5686" s="19" t="s">
        <v>459</v>
      </c>
      <c r="F5686" s="10" t="str">
        <f t="array" ref="F5686">IFERROR(XLOOKUP(E5686,Operadores!A:A,Operadores!B:B))</f>
        <v>PERMAR</v>
      </c>
      <c r="G5686" s="16" t="s">
        <v>17</v>
      </c>
      <c r="H5686" s="13">
        <v>19.7979899999999</v>
      </c>
      <c r="I5686" s="18">
        <v>229.0</v>
      </c>
      <c r="J5686" s="15">
        <f t="shared" si="5"/>
        <v>4533.73971</v>
      </c>
      <c r="K5686" s="10" t="str">
        <f t="array" ref="K5686">IFERROR(XLOOKUP(G5686,'Tipo de Carga'!A:A,'Tipo de Carga'!B:B))</f>
        <v>Autoabasto</v>
      </c>
      <c r="L5686" s="10">
        <f t="shared" si="2"/>
        <v>9</v>
      </c>
      <c r="M5686" s="10">
        <f t="shared" si="3"/>
        <v>24</v>
      </c>
      <c r="N5686" s="10">
        <f t="shared" si="4"/>
        <v>2</v>
      </c>
      <c r="O5686" s="10" t="str">
        <f t="array" ref="O5686">IFERROR(XLOOKUP(G5686,'Tipo de Carga'!A:A,'Tipo de Carga'!C:C))</f>
        <v>Diesel</v>
      </c>
    </row>
    <row r="5687">
      <c r="A5687" s="16">
        <v>1931.0</v>
      </c>
      <c r="B5687" s="10" t="str">
        <f t="array" ref="B5687">IFERROR(XLOOKUP(A5687,'Asignacion Feb'!A:A,'Asignacion Feb'!C:C))</f>
        <v>Circuitos</v>
      </c>
      <c r="C5687" s="10" t="str">
        <f t="array" ref="C5687">IFERROR(XLOOKUP(A5687,'Asignacion Feb'!A:A,'Asignacion Feb'!B:B))</f>
        <v>EC-03</v>
      </c>
      <c r="D5687" s="28">
        <v>45712.0</v>
      </c>
      <c r="E5687" s="16" t="s">
        <v>406</v>
      </c>
      <c r="F5687" s="10" t="str">
        <f t="array" ref="F5687">IFERROR(XLOOKUP(E5687,Operadores!A:A,Operadores!B:B))</f>
        <v>ESPIS</v>
      </c>
      <c r="G5687" s="16" t="s">
        <v>17</v>
      </c>
      <c r="H5687" s="13">
        <v>19.7979899999999</v>
      </c>
      <c r="I5687" s="18">
        <v>291.0</v>
      </c>
      <c r="J5687" s="15">
        <f t="shared" si="5"/>
        <v>5761.21509</v>
      </c>
      <c r="K5687" s="10" t="str">
        <f t="array" ref="K5687">IFERROR(XLOOKUP(G5687,'Tipo de Carga'!A:A,'Tipo de Carga'!B:B))</f>
        <v>Autoabasto</v>
      </c>
      <c r="L5687" s="10">
        <f t="shared" si="2"/>
        <v>9</v>
      </c>
      <c r="M5687" s="10">
        <f t="shared" si="3"/>
        <v>24</v>
      </c>
      <c r="N5687" s="10">
        <f t="shared" si="4"/>
        <v>2</v>
      </c>
      <c r="O5687" s="10" t="str">
        <f t="array" ref="O5687">IFERROR(XLOOKUP(G5687,'Tipo de Carga'!A:A,'Tipo de Carga'!C:C))</f>
        <v>Diesel</v>
      </c>
    </row>
    <row r="5688">
      <c r="A5688" s="16">
        <v>1997.0</v>
      </c>
      <c r="B5688" s="10" t="str">
        <f t="array" ref="B5688">IFERROR(XLOOKUP(A5688,'Asignacion Feb'!A:A,'Asignacion Feb'!C:C))</f>
        <v>MeLi Dedicado Merida</v>
      </c>
      <c r="C5688" s="10" t="str">
        <f t="array" ref="C5688">IFERROR(XLOOKUP(A5688,'Asignacion Feb'!A:A,'Asignacion Feb'!B:B))</f>
        <v>EC-05</v>
      </c>
      <c r="D5688" s="28">
        <v>45712.0</v>
      </c>
      <c r="E5688" s="16" t="s">
        <v>282</v>
      </c>
      <c r="F5688" s="10" t="str">
        <f t="array" ref="F5688">IFERROR(XLOOKUP(E5688,Operadores!A:A,Operadores!B:B))</f>
        <v>HERVIC02</v>
      </c>
      <c r="G5688" s="16" t="s">
        <v>17</v>
      </c>
      <c r="H5688" s="13">
        <v>19.7979899999999</v>
      </c>
      <c r="I5688" s="18">
        <v>287.0</v>
      </c>
      <c r="J5688" s="15">
        <f t="shared" si="5"/>
        <v>5682.02313</v>
      </c>
      <c r="K5688" s="10" t="str">
        <f t="array" ref="K5688">IFERROR(XLOOKUP(G5688,'Tipo de Carga'!A:A,'Tipo de Carga'!B:B))</f>
        <v>Autoabasto</v>
      </c>
      <c r="L5688" s="10">
        <f t="shared" si="2"/>
        <v>9</v>
      </c>
      <c r="M5688" s="10">
        <f t="shared" si="3"/>
        <v>24</v>
      </c>
      <c r="N5688" s="10">
        <f t="shared" si="4"/>
        <v>2</v>
      </c>
      <c r="O5688" s="10" t="str">
        <f t="array" ref="O5688">IFERROR(XLOOKUP(G5688,'Tipo de Carga'!A:A,'Tipo de Carga'!C:C))</f>
        <v>Diesel</v>
      </c>
    </row>
    <row r="5689">
      <c r="A5689" s="16">
        <v>1949.0</v>
      </c>
      <c r="B5689" s="10" t="str">
        <f t="array" ref="B5689">IFERROR(XLOOKUP(A5689,'Asignacion Feb'!A:A,'Asignacion Feb'!C:C))</f>
        <v>MeLi asignado SD</v>
      </c>
      <c r="C5689" s="10" t="str">
        <f t="array" ref="C5689">IFERROR(XLOOKUP(A5689,'Asignacion Feb'!A:A,'Asignacion Feb'!B:B))</f>
        <v>EC-05</v>
      </c>
      <c r="D5689" s="28">
        <v>45712.0</v>
      </c>
      <c r="E5689" s="16" t="s">
        <v>195</v>
      </c>
      <c r="F5689" s="10" t="str">
        <f t="array" ref="F5689">IFERROR(XLOOKUP(E5689,Operadores!A:A,Operadores!B:B))</f>
        <v>MUÑJU</v>
      </c>
      <c r="G5689" s="16" t="s">
        <v>17</v>
      </c>
      <c r="H5689" s="13">
        <v>19.7979899999999</v>
      </c>
      <c r="I5689" s="18">
        <v>271.0</v>
      </c>
      <c r="J5689" s="15">
        <f t="shared" si="5"/>
        <v>5365.25529</v>
      </c>
      <c r="K5689" s="10" t="str">
        <f t="array" ref="K5689">IFERROR(XLOOKUP(G5689,'Tipo de Carga'!A:A,'Tipo de Carga'!B:B))</f>
        <v>Autoabasto</v>
      </c>
      <c r="L5689" s="10">
        <f t="shared" si="2"/>
        <v>9</v>
      </c>
      <c r="M5689" s="10">
        <f t="shared" si="3"/>
        <v>24</v>
      </c>
      <c r="N5689" s="10">
        <f t="shared" si="4"/>
        <v>2</v>
      </c>
      <c r="O5689" s="10" t="str">
        <f t="array" ref="O5689">IFERROR(XLOOKUP(G5689,'Tipo de Carga'!A:A,'Tipo de Carga'!C:C))</f>
        <v>Diesel</v>
      </c>
    </row>
    <row r="5690">
      <c r="A5690" s="16">
        <v>2030.0</v>
      </c>
      <c r="B5690" s="10" t="str">
        <f t="array" ref="B5690">IFERROR(XLOOKUP(A5690,'Asignacion Feb'!A:A,'Asignacion Feb'!C:C))</f>
        <v>MeLi Dedicado TD</v>
      </c>
      <c r="C5690" s="10" t="str">
        <f t="array" ref="C5690">IFERROR(XLOOKUP(A5690,'Asignacion Feb'!A:A,'Asignacion Feb'!B:B))</f>
        <v>EC-05</v>
      </c>
      <c r="D5690" s="28">
        <v>45712.0</v>
      </c>
      <c r="E5690" s="16" t="s">
        <v>268</v>
      </c>
      <c r="F5690" s="10" t="str">
        <f t="array" ref="F5690">IFERROR(XLOOKUP(E5690,Operadores!A:A,Operadores!B:B))</f>
        <v>GARMAR</v>
      </c>
      <c r="G5690" s="16" t="s">
        <v>17</v>
      </c>
      <c r="H5690" s="13">
        <v>19.7979899999999</v>
      </c>
      <c r="I5690" s="18">
        <v>535.0</v>
      </c>
      <c r="J5690" s="15">
        <f t="shared" si="5"/>
        <v>10591.92465</v>
      </c>
      <c r="K5690" s="10" t="str">
        <f t="array" ref="K5690">IFERROR(XLOOKUP(G5690,'Tipo de Carga'!A:A,'Tipo de Carga'!B:B))</f>
        <v>Autoabasto</v>
      </c>
      <c r="L5690" s="10">
        <f t="shared" si="2"/>
        <v>9</v>
      </c>
      <c r="M5690" s="10">
        <f t="shared" si="3"/>
        <v>24</v>
      </c>
      <c r="N5690" s="10">
        <f t="shared" si="4"/>
        <v>2</v>
      </c>
      <c r="O5690" s="10" t="str">
        <f t="array" ref="O5690">IFERROR(XLOOKUP(G5690,'Tipo de Carga'!A:A,'Tipo de Carga'!C:C))</f>
        <v>Diesel</v>
      </c>
    </row>
    <row r="5691">
      <c r="A5691" s="16">
        <v>1785.0</v>
      </c>
      <c r="B5691" s="10" t="str">
        <f t="array" ref="B5691">IFERROR(XLOOKUP(A5691,'Asignacion Feb'!A:A,'Asignacion Feb'!C:C))</f>
        <v>Circuitos</v>
      </c>
      <c r="C5691" s="10" t="str">
        <f t="array" ref="C5691">IFERROR(XLOOKUP(A5691,'Asignacion Feb'!A:A,'Asignacion Feb'!B:B))</f>
        <v>EC-03</v>
      </c>
      <c r="D5691" s="28">
        <v>45712.0</v>
      </c>
      <c r="E5691" s="16" t="s">
        <v>159</v>
      </c>
      <c r="F5691" s="10" t="str">
        <f t="array" ref="F5691">IFERROR(XLOOKUP(E5691,Operadores!A:A,Operadores!B:B))</f>
        <v>HERJU01</v>
      </c>
      <c r="G5691" s="16" t="s">
        <v>77</v>
      </c>
      <c r="H5691" s="13">
        <v>19.63419</v>
      </c>
      <c r="I5691" s="18">
        <v>715.0</v>
      </c>
      <c r="J5691" s="15">
        <f t="shared" si="5"/>
        <v>14038.44585</v>
      </c>
      <c r="K5691" s="10" t="str">
        <f t="array" ref="K5691">IFERROR(XLOOKUP(G5691,'Tipo de Carga'!A:A,'Tipo de Carga'!B:B))</f>
        <v>Autoabasto</v>
      </c>
      <c r="L5691" s="10">
        <f t="shared" si="2"/>
        <v>9</v>
      </c>
      <c r="M5691" s="10">
        <f t="shared" si="3"/>
        <v>24</v>
      </c>
      <c r="N5691" s="10">
        <f t="shared" si="4"/>
        <v>2</v>
      </c>
      <c r="O5691" s="10" t="str">
        <f t="array" ref="O5691">IFERROR(XLOOKUP(G5691,'Tipo de Carga'!A:A,'Tipo de Carga'!C:C))</f>
        <v>Diesel</v>
      </c>
    </row>
    <row r="5692">
      <c r="A5692" s="16">
        <v>1890.0</v>
      </c>
      <c r="B5692" s="10" t="str">
        <f t="array" ref="B5692">IFERROR(XLOOKUP(A5692,'Asignacion Feb'!A:A,'Asignacion Feb'!C:C))</f>
        <v>Circuitos</v>
      </c>
      <c r="C5692" s="10" t="str">
        <f t="array" ref="C5692">IFERROR(XLOOKUP(A5692,'Asignacion Feb'!A:A,'Asignacion Feb'!B:B))</f>
        <v>EC-03</v>
      </c>
      <c r="D5692" s="28">
        <v>45712.0</v>
      </c>
      <c r="E5692" s="16" t="s">
        <v>405</v>
      </c>
      <c r="F5692" s="10" t="str">
        <f t="array" ref="F5692">IFERROR(XLOOKUP(E5692,Operadores!A:A,Operadores!B:B))</f>
        <v>OSOCA01</v>
      </c>
      <c r="G5692" s="16" t="s">
        <v>77</v>
      </c>
      <c r="H5692" s="13">
        <v>19.63419</v>
      </c>
      <c r="I5692" s="18">
        <v>670.0</v>
      </c>
      <c r="J5692" s="15">
        <f t="shared" si="5"/>
        <v>13154.9073</v>
      </c>
      <c r="K5692" s="10" t="str">
        <f t="array" ref="K5692">IFERROR(XLOOKUP(G5692,'Tipo de Carga'!A:A,'Tipo de Carga'!B:B))</f>
        <v>Autoabasto</v>
      </c>
      <c r="L5692" s="10">
        <f t="shared" si="2"/>
        <v>9</v>
      </c>
      <c r="M5692" s="10">
        <f t="shared" si="3"/>
        <v>24</v>
      </c>
      <c r="N5692" s="10">
        <f t="shared" si="4"/>
        <v>2</v>
      </c>
      <c r="O5692" s="10" t="str">
        <f t="array" ref="O5692">IFERROR(XLOOKUP(G5692,'Tipo de Carga'!A:A,'Tipo de Carga'!C:C))</f>
        <v>Diesel</v>
      </c>
    </row>
    <row r="5693">
      <c r="A5693" s="16">
        <v>308.0</v>
      </c>
      <c r="B5693" s="10" t="str">
        <f t="array" ref="B5693">IFERROR(XLOOKUP(A5693,'Asignacion Feb'!A:A,'Asignacion Feb'!C:C))</f>
        <v>Sayer Thorton</v>
      </c>
      <c r="C5693" s="10" t="str">
        <f t="array" ref="C5693">IFERROR(XLOOKUP(A5693,'Asignacion Feb'!A:A,'Asignacion Feb'!B:B))</f>
        <v>EC-04</v>
      </c>
      <c r="D5693" s="28">
        <v>45712.0</v>
      </c>
      <c r="E5693" s="16" t="s">
        <v>76</v>
      </c>
      <c r="F5693" s="10" t="str">
        <f t="array" ref="F5693">IFERROR(XLOOKUP(E5693,Operadores!A:A,Operadores!B:B))</f>
        <v>FLOTIT</v>
      </c>
      <c r="G5693" s="16" t="s">
        <v>77</v>
      </c>
      <c r="H5693" s="13">
        <v>19.63419</v>
      </c>
      <c r="I5693" s="18">
        <v>280.0</v>
      </c>
      <c r="J5693" s="15">
        <f t="shared" si="5"/>
        <v>5497.5732</v>
      </c>
      <c r="K5693" s="10" t="str">
        <f t="array" ref="K5693">IFERROR(XLOOKUP(G5693,'Tipo de Carga'!A:A,'Tipo de Carga'!B:B))</f>
        <v>Autoabasto</v>
      </c>
      <c r="L5693" s="10">
        <f t="shared" si="2"/>
        <v>9</v>
      </c>
      <c r="M5693" s="10">
        <f t="shared" si="3"/>
        <v>24</v>
      </c>
      <c r="N5693" s="10">
        <f t="shared" si="4"/>
        <v>2</v>
      </c>
      <c r="O5693" s="10" t="str">
        <f t="array" ref="O5693">IFERROR(XLOOKUP(G5693,'Tipo de Carga'!A:A,'Tipo de Carga'!C:C))</f>
        <v>Diesel</v>
      </c>
    </row>
    <row r="5694">
      <c r="A5694" s="16">
        <v>1891.0</v>
      </c>
      <c r="B5694" s="10" t="str">
        <f t="array" ref="B5694">IFERROR(XLOOKUP(A5694,'Asignacion Feb'!A:A,'Asignacion Feb'!C:C))</f>
        <v>Circuitos</v>
      </c>
      <c r="C5694" s="10" t="str">
        <f t="array" ref="C5694">IFERROR(XLOOKUP(A5694,'Asignacion Feb'!A:A,'Asignacion Feb'!B:B))</f>
        <v>EC-03</v>
      </c>
      <c r="D5694" s="28">
        <v>45712.0</v>
      </c>
      <c r="E5694" s="16" t="s">
        <v>355</v>
      </c>
      <c r="F5694" s="10" t="str">
        <f t="array" ref="F5694">IFERROR(XLOOKUP(E5694,Operadores!A:A,Operadores!B:B))</f>
        <v>GONJOS03</v>
      </c>
      <c r="G5694" s="16" t="s">
        <v>77</v>
      </c>
      <c r="H5694" s="13">
        <v>19.63419</v>
      </c>
      <c r="I5694" s="18">
        <v>765.0</v>
      </c>
      <c r="J5694" s="15">
        <f t="shared" si="5"/>
        <v>15020.15535</v>
      </c>
      <c r="K5694" s="10" t="str">
        <f t="array" ref="K5694">IFERROR(XLOOKUP(G5694,'Tipo de Carga'!A:A,'Tipo de Carga'!B:B))</f>
        <v>Autoabasto</v>
      </c>
      <c r="L5694" s="10">
        <f t="shared" si="2"/>
        <v>9</v>
      </c>
      <c r="M5694" s="10">
        <f t="shared" si="3"/>
        <v>24</v>
      </c>
      <c r="N5694" s="10">
        <f t="shared" si="4"/>
        <v>2</v>
      </c>
      <c r="O5694" s="10" t="str">
        <f t="array" ref="O5694">IFERROR(XLOOKUP(G5694,'Tipo de Carga'!A:A,'Tipo de Carga'!C:C))</f>
        <v>Diesel</v>
      </c>
    </row>
    <row r="5695">
      <c r="A5695" s="16">
        <v>1806.0</v>
      </c>
      <c r="B5695" s="10" t="str">
        <f t="array" ref="B5695">IFERROR(XLOOKUP(A5695,'Asignacion Feb'!A:A,'Asignacion Feb'!C:C))</f>
        <v>Sayer Full</v>
      </c>
      <c r="C5695" s="10" t="str">
        <f t="array" ref="C5695">IFERROR(XLOOKUP(A5695,'Asignacion Feb'!A:A,'Asignacion Feb'!B:B))</f>
        <v>EC-04</v>
      </c>
      <c r="D5695" s="28">
        <v>45712.0</v>
      </c>
      <c r="E5695" s="16" t="s">
        <v>257</v>
      </c>
      <c r="F5695" s="10" t="str">
        <f t="array" ref="F5695">IFERROR(XLOOKUP(E5695,Operadores!A:A,Operadores!B:B))</f>
        <v>DIAOMA</v>
      </c>
      <c r="G5695" s="16" t="s">
        <v>77</v>
      </c>
      <c r="H5695" s="13">
        <v>19.63419</v>
      </c>
      <c r="I5695" s="18">
        <v>738.0</v>
      </c>
      <c r="J5695" s="15">
        <f t="shared" si="5"/>
        <v>14490.03222</v>
      </c>
      <c r="K5695" s="10" t="str">
        <f t="array" ref="K5695">IFERROR(XLOOKUP(G5695,'Tipo de Carga'!A:A,'Tipo de Carga'!B:B))</f>
        <v>Autoabasto</v>
      </c>
      <c r="L5695" s="10">
        <f t="shared" si="2"/>
        <v>9</v>
      </c>
      <c r="M5695" s="10">
        <f t="shared" si="3"/>
        <v>24</v>
      </c>
      <c r="N5695" s="10">
        <f t="shared" si="4"/>
        <v>2</v>
      </c>
      <c r="O5695" s="10" t="str">
        <f t="array" ref="O5695">IFERROR(XLOOKUP(G5695,'Tipo de Carga'!A:A,'Tipo de Carga'!C:C))</f>
        <v>Diesel</v>
      </c>
    </row>
    <row r="5696">
      <c r="A5696" s="16">
        <v>1822.0</v>
      </c>
      <c r="B5696" s="10" t="str">
        <f t="array" ref="B5696">IFERROR(XLOOKUP(A5696,'Asignacion Feb'!A:A,'Asignacion Feb'!C:C))</f>
        <v>Sayer Vuelteros</v>
      </c>
      <c r="C5696" s="10" t="str">
        <f t="array" ref="C5696">IFERROR(XLOOKUP(A5696,'Asignacion Feb'!A:A,'Asignacion Feb'!B:B))</f>
        <v>EC-04</v>
      </c>
      <c r="D5696" s="28">
        <v>45712.0</v>
      </c>
      <c r="E5696" s="16" t="s">
        <v>399</v>
      </c>
      <c r="F5696" s="10" t="str">
        <f t="array" ref="F5696">IFERROR(XLOOKUP(E5696,Operadores!A:A,Operadores!B:B))</f>
        <v>OLVJES</v>
      </c>
      <c r="G5696" s="16" t="s">
        <v>77</v>
      </c>
      <c r="H5696" s="13">
        <v>19.63419</v>
      </c>
      <c r="I5696" s="18">
        <v>395.0</v>
      </c>
      <c r="J5696" s="15">
        <f t="shared" si="5"/>
        <v>7755.50505</v>
      </c>
      <c r="K5696" s="10" t="str">
        <f t="array" ref="K5696">IFERROR(XLOOKUP(G5696,'Tipo de Carga'!A:A,'Tipo de Carga'!B:B))</f>
        <v>Autoabasto</v>
      </c>
      <c r="L5696" s="10">
        <f t="shared" si="2"/>
        <v>9</v>
      </c>
      <c r="M5696" s="10">
        <f t="shared" si="3"/>
        <v>24</v>
      </c>
      <c r="N5696" s="10">
        <f t="shared" si="4"/>
        <v>2</v>
      </c>
      <c r="O5696" s="10" t="str">
        <f t="array" ref="O5696">IFERROR(XLOOKUP(G5696,'Tipo de Carga'!A:A,'Tipo de Carga'!C:C))</f>
        <v>Diesel</v>
      </c>
    </row>
    <row r="5697">
      <c r="A5697" s="16">
        <v>1801.0</v>
      </c>
      <c r="B5697" s="10" t="str">
        <f t="array" ref="B5697">IFERROR(XLOOKUP(A5697,'Asignacion Feb'!A:A,'Asignacion Feb'!C:C))</f>
        <v>Sayer Full</v>
      </c>
      <c r="C5697" s="10" t="str">
        <f t="array" ref="C5697">IFERROR(XLOOKUP(A5697,'Asignacion Feb'!A:A,'Asignacion Feb'!B:B))</f>
        <v>EC-04</v>
      </c>
      <c r="D5697" s="28">
        <v>45712.0</v>
      </c>
      <c r="E5697" s="16" t="s">
        <v>276</v>
      </c>
      <c r="F5697" s="10" t="str">
        <f t="array" ref="F5697">IFERROR(XLOOKUP(E5697,Operadores!A:A,Operadores!B:B))</f>
        <v>DURMA01</v>
      </c>
      <c r="G5697" s="16" t="s">
        <v>77</v>
      </c>
      <c r="H5697" s="13">
        <v>19.63419</v>
      </c>
      <c r="I5697" s="18">
        <v>601.0</v>
      </c>
      <c r="J5697" s="15">
        <f t="shared" si="5"/>
        <v>11800.14819</v>
      </c>
      <c r="K5697" s="10" t="str">
        <f t="array" ref="K5697">IFERROR(XLOOKUP(G5697,'Tipo de Carga'!A:A,'Tipo de Carga'!B:B))</f>
        <v>Autoabasto</v>
      </c>
      <c r="L5697" s="10">
        <f t="shared" si="2"/>
        <v>9</v>
      </c>
      <c r="M5697" s="10">
        <f t="shared" si="3"/>
        <v>24</v>
      </c>
      <c r="N5697" s="10">
        <f t="shared" si="4"/>
        <v>2</v>
      </c>
      <c r="O5697" s="10" t="str">
        <f t="array" ref="O5697">IFERROR(XLOOKUP(G5697,'Tipo de Carga'!A:A,'Tipo de Carga'!C:C))</f>
        <v>Diesel</v>
      </c>
    </row>
    <row r="5698">
      <c r="A5698" s="16">
        <v>1903.0</v>
      </c>
      <c r="B5698" s="10" t="str">
        <f t="array" ref="B5698">IFERROR(XLOOKUP(A5698,'Asignacion Feb'!A:A,'Asignacion Feb'!C:C))</f>
        <v>Sayer Vuelteros</v>
      </c>
      <c r="C5698" s="10" t="str">
        <f t="array" ref="C5698">IFERROR(XLOOKUP(A5698,'Asignacion Feb'!A:A,'Asignacion Feb'!B:B))</f>
        <v>EC-04</v>
      </c>
      <c r="D5698" s="28">
        <v>45712.0</v>
      </c>
      <c r="E5698" s="16" t="s">
        <v>273</v>
      </c>
      <c r="F5698" s="10" t="str">
        <f t="array" ref="F5698">IFERROR(XLOOKUP(E5698,Operadores!A:A,Operadores!B:B))</f>
        <v>HEREM</v>
      </c>
      <c r="G5698" s="16" t="s">
        <v>77</v>
      </c>
      <c r="H5698" s="13">
        <v>19.63419</v>
      </c>
      <c r="I5698" s="18">
        <v>930.0</v>
      </c>
      <c r="J5698" s="15">
        <f t="shared" si="5"/>
        <v>18259.7967</v>
      </c>
      <c r="K5698" s="10" t="str">
        <f t="array" ref="K5698">IFERROR(XLOOKUP(G5698,'Tipo de Carga'!A:A,'Tipo de Carga'!B:B))</f>
        <v>Autoabasto</v>
      </c>
      <c r="L5698" s="10">
        <f t="shared" si="2"/>
        <v>9</v>
      </c>
      <c r="M5698" s="10">
        <f t="shared" si="3"/>
        <v>24</v>
      </c>
      <c r="N5698" s="10">
        <f t="shared" si="4"/>
        <v>2</v>
      </c>
      <c r="O5698" s="10" t="str">
        <f t="array" ref="O5698">IFERROR(XLOOKUP(G5698,'Tipo de Carga'!A:A,'Tipo de Carga'!C:C))</f>
        <v>Diesel</v>
      </c>
    </row>
    <row r="5699">
      <c r="A5699" s="16">
        <v>2079.0</v>
      </c>
      <c r="B5699" s="10" t="str">
        <f t="array" ref="B5699">IFERROR(XLOOKUP(A5699,'Asignacion Feb'!A:A,'Asignacion Feb'!C:C))</f>
        <v>Protans</v>
      </c>
      <c r="C5699" s="10" t="str">
        <f t="array" ref="C5699">IFERROR(XLOOKUP(A5699,'Asignacion Feb'!A:A,'Asignacion Feb'!B:B))</f>
        <v>EC-03</v>
      </c>
      <c r="D5699" s="28">
        <v>45712.0</v>
      </c>
      <c r="E5699" s="16" t="s">
        <v>207</v>
      </c>
      <c r="F5699" s="10" t="str">
        <f t="array" ref="F5699">IFERROR(XLOOKUP(E5699,Operadores!A:A,Operadores!B:B))</f>
        <v>LOPJOS03</v>
      </c>
      <c r="G5699" s="16" t="s">
        <v>77</v>
      </c>
      <c r="H5699" s="13">
        <v>19.63419</v>
      </c>
      <c r="I5699" s="18">
        <v>195.0</v>
      </c>
      <c r="J5699" s="15">
        <f t="shared" si="5"/>
        <v>3828.66705</v>
      </c>
      <c r="K5699" s="10" t="str">
        <f t="array" ref="K5699">IFERROR(XLOOKUP(G5699,'Tipo de Carga'!A:A,'Tipo de Carga'!B:B))</f>
        <v>Autoabasto</v>
      </c>
      <c r="L5699" s="10">
        <f t="shared" si="2"/>
        <v>9</v>
      </c>
      <c r="M5699" s="10">
        <f t="shared" si="3"/>
        <v>24</v>
      </c>
      <c r="N5699" s="10">
        <f t="shared" si="4"/>
        <v>2</v>
      </c>
      <c r="O5699" s="10" t="str">
        <f t="array" ref="O5699">IFERROR(XLOOKUP(G5699,'Tipo de Carga'!A:A,'Tipo de Carga'!C:C))</f>
        <v>Diesel</v>
      </c>
    </row>
    <row r="5700">
      <c r="A5700" s="16">
        <v>2097.0</v>
      </c>
      <c r="B5700" s="10" t="str">
        <f t="array" ref="B5700">IFERROR(XLOOKUP(A5700,'Asignacion Feb'!A:A,'Asignacion Feb'!C:C))</f>
        <v>Available EC-07</v>
      </c>
      <c r="C5700" s="10" t="str">
        <f t="array" ref="C5700">IFERROR(XLOOKUP(A5700,'Asignacion Feb'!A:A,'Asignacion Feb'!B:B))</f>
        <v>EC-07</v>
      </c>
      <c r="D5700" s="28">
        <v>45712.0</v>
      </c>
      <c r="E5700" s="16" t="s">
        <v>248</v>
      </c>
      <c r="F5700" s="10" t="str">
        <f t="array" ref="F5700">IFERROR(XLOOKUP(E5700,Operadores!A:A,Operadores!B:B))</f>
        <v>SANJE01</v>
      </c>
      <c r="G5700" s="16" t="s">
        <v>77</v>
      </c>
      <c r="H5700" s="13">
        <v>19.63419</v>
      </c>
      <c r="I5700" s="18">
        <v>387.0</v>
      </c>
      <c r="J5700" s="15">
        <f t="shared" si="5"/>
        <v>7598.43153</v>
      </c>
      <c r="K5700" s="10" t="str">
        <f t="array" ref="K5700">IFERROR(XLOOKUP(G5700,'Tipo de Carga'!A:A,'Tipo de Carga'!B:B))</f>
        <v>Autoabasto</v>
      </c>
      <c r="L5700" s="10">
        <f t="shared" si="2"/>
        <v>9</v>
      </c>
      <c r="M5700" s="10">
        <f t="shared" si="3"/>
        <v>24</v>
      </c>
      <c r="N5700" s="10">
        <f t="shared" si="4"/>
        <v>2</v>
      </c>
      <c r="O5700" s="10" t="str">
        <f t="array" ref="O5700">IFERROR(XLOOKUP(G5700,'Tipo de Carga'!A:A,'Tipo de Carga'!C:C))</f>
        <v>Diesel</v>
      </c>
    </row>
    <row r="5701">
      <c r="A5701" s="16">
        <v>1862.0</v>
      </c>
      <c r="B5701" s="10" t="str">
        <f t="array" ref="B5701">IFERROR(XLOOKUP(A5701,'Asignacion Feb'!A:A,'Asignacion Feb'!C:C))</f>
        <v>Circuitos</v>
      </c>
      <c r="C5701" s="10" t="str">
        <f t="array" ref="C5701">IFERROR(XLOOKUP(A5701,'Asignacion Feb'!A:A,'Asignacion Feb'!B:B))</f>
        <v>EC-03</v>
      </c>
      <c r="D5701" s="28">
        <v>45712.0</v>
      </c>
      <c r="E5701" s="16" t="s">
        <v>359</v>
      </c>
      <c r="F5701" s="10" t="str">
        <f t="array" ref="F5701">IFERROR(XLOOKUP(E5701,Operadores!A:A,Operadores!B:B))</f>
        <v>PERRI</v>
      </c>
      <c r="G5701" s="16" t="s">
        <v>77</v>
      </c>
      <c r="H5701" s="13">
        <v>19.63419</v>
      </c>
      <c r="I5701" s="18">
        <v>438.0</v>
      </c>
      <c r="J5701" s="15">
        <f t="shared" si="5"/>
        <v>8599.77522</v>
      </c>
      <c r="K5701" s="10" t="str">
        <f t="array" ref="K5701">IFERROR(XLOOKUP(G5701,'Tipo de Carga'!A:A,'Tipo de Carga'!B:B))</f>
        <v>Autoabasto</v>
      </c>
      <c r="L5701" s="10">
        <f t="shared" si="2"/>
        <v>9</v>
      </c>
      <c r="M5701" s="10">
        <f t="shared" si="3"/>
        <v>24</v>
      </c>
      <c r="N5701" s="10">
        <f t="shared" si="4"/>
        <v>2</v>
      </c>
      <c r="O5701" s="10" t="str">
        <f t="array" ref="O5701">IFERROR(XLOOKUP(G5701,'Tipo de Carga'!A:A,'Tipo de Carga'!C:C))</f>
        <v>Diesel</v>
      </c>
    </row>
    <row r="5702">
      <c r="A5702" s="16">
        <v>1869.0</v>
      </c>
      <c r="B5702" s="10" t="str">
        <f t="array" ref="B5702">IFERROR(XLOOKUP(A5702,'Asignacion Feb'!A:A,'Asignacion Feb'!C:C))</f>
        <v>Circuitos</v>
      </c>
      <c r="C5702" s="10" t="str">
        <f t="array" ref="C5702">IFERROR(XLOOKUP(A5702,'Asignacion Feb'!A:A,'Asignacion Feb'!B:B))</f>
        <v>EC-03</v>
      </c>
      <c r="D5702" s="28">
        <v>45712.0</v>
      </c>
      <c r="E5702" s="16" t="s">
        <v>213</v>
      </c>
      <c r="F5702" s="10" t="str">
        <f t="array" ref="F5702">IFERROR(XLOOKUP(E5702,Operadores!A:A,Operadores!B:B))</f>
        <v>MERUBA</v>
      </c>
      <c r="G5702" s="16" t="s">
        <v>77</v>
      </c>
      <c r="H5702" s="13">
        <v>19.63419</v>
      </c>
      <c r="I5702" s="18">
        <v>296.0</v>
      </c>
      <c r="J5702" s="15">
        <f t="shared" si="5"/>
        <v>5811.72024</v>
      </c>
      <c r="K5702" s="10" t="str">
        <f t="array" ref="K5702">IFERROR(XLOOKUP(G5702,'Tipo de Carga'!A:A,'Tipo de Carga'!B:B))</f>
        <v>Autoabasto</v>
      </c>
      <c r="L5702" s="10">
        <f t="shared" si="2"/>
        <v>9</v>
      </c>
      <c r="M5702" s="10">
        <f t="shared" si="3"/>
        <v>24</v>
      </c>
      <c r="N5702" s="10">
        <f t="shared" si="4"/>
        <v>2</v>
      </c>
      <c r="O5702" s="10" t="str">
        <f t="array" ref="O5702">IFERROR(XLOOKUP(G5702,'Tipo de Carga'!A:A,'Tipo de Carga'!C:C))</f>
        <v>Diesel</v>
      </c>
    </row>
    <row r="5703">
      <c r="A5703" s="16">
        <v>1808.0</v>
      </c>
      <c r="B5703" s="10" t="str">
        <f t="array" ref="B5703">IFERROR(XLOOKUP(A5703,'Asignacion Feb'!A:A,'Asignacion Feb'!C:C))</f>
        <v>Sayer Full</v>
      </c>
      <c r="C5703" s="10" t="str">
        <f t="array" ref="C5703">IFERROR(XLOOKUP(A5703,'Asignacion Feb'!A:A,'Asignacion Feb'!B:B))</f>
        <v>EC-04</v>
      </c>
      <c r="D5703" s="28">
        <v>45712.0</v>
      </c>
      <c r="E5703" s="16" t="s">
        <v>335</v>
      </c>
      <c r="F5703" s="10" t="str">
        <f t="array" ref="F5703">IFERROR(XLOOKUP(E5703,Operadores!A:A,Operadores!B:B))</f>
        <v>ZAPNO</v>
      </c>
      <c r="G5703" s="16" t="s">
        <v>77</v>
      </c>
      <c r="H5703" s="13">
        <v>19.63419</v>
      </c>
      <c r="I5703" s="18">
        <v>610.0</v>
      </c>
      <c r="J5703" s="15">
        <f t="shared" si="5"/>
        <v>11976.8559</v>
      </c>
      <c r="K5703" s="10" t="str">
        <f t="array" ref="K5703">IFERROR(XLOOKUP(G5703,'Tipo de Carga'!A:A,'Tipo de Carga'!B:B))</f>
        <v>Autoabasto</v>
      </c>
      <c r="L5703" s="10">
        <f t="shared" si="2"/>
        <v>9</v>
      </c>
      <c r="M5703" s="10">
        <f t="shared" si="3"/>
        <v>24</v>
      </c>
      <c r="N5703" s="10">
        <f t="shared" si="4"/>
        <v>2</v>
      </c>
      <c r="O5703" s="10" t="str">
        <f t="array" ref="O5703">IFERROR(XLOOKUP(G5703,'Tipo de Carga'!A:A,'Tipo de Carga'!C:C))</f>
        <v>Diesel</v>
      </c>
    </row>
    <row r="5704">
      <c r="A5704" s="16">
        <v>1948.0</v>
      </c>
      <c r="B5704" s="10" t="str">
        <f t="array" ref="B5704">IFERROR(XLOOKUP(A5704,'Asignacion Feb'!A:A,'Asignacion Feb'!C:C))</f>
        <v>Circuitos</v>
      </c>
      <c r="C5704" s="10" t="str">
        <f t="array" ref="C5704">IFERROR(XLOOKUP(A5704,'Asignacion Feb'!A:A,'Asignacion Feb'!B:B))</f>
        <v>EC-03</v>
      </c>
      <c r="D5704" s="28">
        <v>45712.0</v>
      </c>
      <c r="E5704" s="16" t="s">
        <v>81</v>
      </c>
      <c r="F5704" s="10" t="str">
        <f t="array" ref="F5704">IFERROR(XLOOKUP(E5704,Operadores!A:A,Operadores!B:B))</f>
        <v>MOREFR</v>
      </c>
      <c r="G5704" s="16" t="s">
        <v>77</v>
      </c>
      <c r="H5704" s="13">
        <v>19.63419</v>
      </c>
      <c r="I5704" s="18">
        <v>300.0</v>
      </c>
      <c r="J5704" s="15">
        <f t="shared" si="5"/>
        <v>5890.257</v>
      </c>
      <c r="K5704" s="10" t="str">
        <f t="array" ref="K5704">IFERROR(XLOOKUP(G5704,'Tipo de Carga'!A:A,'Tipo de Carga'!B:B))</f>
        <v>Autoabasto</v>
      </c>
      <c r="L5704" s="10">
        <f t="shared" si="2"/>
        <v>9</v>
      </c>
      <c r="M5704" s="10">
        <f t="shared" si="3"/>
        <v>24</v>
      </c>
      <c r="N5704" s="10">
        <f t="shared" si="4"/>
        <v>2</v>
      </c>
      <c r="O5704" s="10" t="str">
        <f t="array" ref="O5704">IFERROR(XLOOKUP(G5704,'Tipo de Carga'!A:A,'Tipo de Carga'!C:C))</f>
        <v>Diesel</v>
      </c>
    </row>
    <row r="5705">
      <c r="A5705" s="16">
        <v>1970.0</v>
      </c>
      <c r="B5705" s="10" t="str">
        <f t="array" ref="B5705">IFERROR(XLOOKUP(A5705,'Asignacion Feb'!A:A,'Asignacion Feb'!C:C))</f>
        <v>Sayer Vuelteros</v>
      </c>
      <c r="C5705" s="10" t="str">
        <f t="array" ref="C5705">IFERROR(XLOOKUP(A5705,'Asignacion Feb'!A:A,'Asignacion Feb'!B:B))</f>
        <v>EC-04</v>
      </c>
      <c r="D5705" s="28">
        <v>45712.0</v>
      </c>
      <c r="E5705" s="16" t="s">
        <v>155</v>
      </c>
      <c r="F5705" s="10" t="str">
        <f t="array" ref="F5705">IFERROR(XLOOKUP(E5705,Operadores!A:A,Operadores!B:B))</f>
        <v>HERLEX</v>
      </c>
      <c r="G5705" s="16" t="s">
        <v>77</v>
      </c>
      <c r="H5705" s="13">
        <v>19.63419</v>
      </c>
      <c r="I5705" s="18">
        <v>855.0</v>
      </c>
      <c r="J5705" s="15">
        <f t="shared" si="5"/>
        <v>16787.23245</v>
      </c>
      <c r="K5705" s="10" t="str">
        <f t="array" ref="K5705">IFERROR(XLOOKUP(G5705,'Tipo de Carga'!A:A,'Tipo de Carga'!B:B))</f>
        <v>Autoabasto</v>
      </c>
      <c r="L5705" s="10">
        <f t="shared" si="2"/>
        <v>9</v>
      </c>
      <c r="M5705" s="10">
        <f t="shared" si="3"/>
        <v>24</v>
      </c>
      <c r="N5705" s="10">
        <f t="shared" si="4"/>
        <v>2</v>
      </c>
      <c r="O5705" s="10" t="str">
        <f t="array" ref="O5705">IFERROR(XLOOKUP(G5705,'Tipo de Carga'!A:A,'Tipo de Carga'!C:C))</f>
        <v>Diesel</v>
      </c>
    </row>
    <row r="5706">
      <c r="A5706" s="16">
        <v>1794.0</v>
      </c>
      <c r="B5706" s="10" t="str">
        <f t="array" ref="B5706">IFERROR(XLOOKUP(A5706,'Asignacion Feb'!A:A,'Asignacion Feb'!C:C))</f>
        <v>Peñafiel Tlajomulco</v>
      </c>
      <c r="C5706" s="10" t="str">
        <f t="array" ref="C5706">IFERROR(XLOOKUP(A5706,'Asignacion Feb'!A:A,'Asignacion Feb'!B:B))</f>
        <v>EC-06</v>
      </c>
      <c r="D5706" s="28">
        <v>45712.0</v>
      </c>
      <c r="E5706" s="16" t="s">
        <v>278</v>
      </c>
      <c r="F5706" s="10" t="str">
        <f t="array" ref="F5706">IFERROR(XLOOKUP(E5706,Operadores!A:A,Operadores!B:B))</f>
        <v>BUEOSC</v>
      </c>
      <c r="G5706" s="16" t="s">
        <v>83</v>
      </c>
      <c r="H5706" s="13">
        <v>19.7204</v>
      </c>
      <c r="I5706" s="18">
        <v>671.0</v>
      </c>
      <c r="J5706" s="15">
        <f t="shared" si="5"/>
        <v>13232.3884</v>
      </c>
      <c r="K5706" s="10" t="str">
        <f t="array" ref="K5706">IFERROR(XLOOKUP(G5706,'Tipo de Carga'!A:A,'Tipo de Carga'!B:B))</f>
        <v>Autoabasto</v>
      </c>
      <c r="L5706" s="10">
        <f t="shared" si="2"/>
        <v>9</v>
      </c>
      <c r="M5706" s="10">
        <f t="shared" si="3"/>
        <v>24</v>
      </c>
      <c r="N5706" s="10">
        <f t="shared" si="4"/>
        <v>2</v>
      </c>
      <c r="O5706" s="10" t="str">
        <f t="array" ref="O5706">IFERROR(XLOOKUP(G5706,'Tipo de Carga'!A:A,'Tipo de Carga'!C:C))</f>
        <v>Diesel</v>
      </c>
    </row>
    <row r="5707">
      <c r="A5707" s="16">
        <v>1796.0</v>
      </c>
      <c r="B5707" s="10" t="str">
        <f t="array" ref="B5707">IFERROR(XLOOKUP(A5707,'Asignacion Feb'!A:A,'Asignacion Feb'!C:C))</f>
        <v>Peñafiel Tlajomulco</v>
      </c>
      <c r="C5707" s="10" t="str">
        <f t="array" ref="C5707">IFERROR(XLOOKUP(A5707,'Asignacion Feb'!A:A,'Asignacion Feb'!B:B))</f>
        <v>EC-06</v>
      </c>
      <c r="D5707" s="28">
        <v>45712.0</v>
      </c>
      <c r="E5707" s="16" t="s">
        <v>157</v>
      </c>
      <c r="F5707" s="10" t="str">
        <f t="array" ref="F5707">IFERROR(XLOOKUP(E5707,Operadores!A:A,Operadores!B:B))</f>
        <v>FLOJOS02</v>
      </c>
      <c r="G5707" s="16" t="s">
        <v>83</v>
      </c>
      <c r="H5707" s="13">
        <v>19.7204</v>
      </c>
      <c r="I5707" s="18">
        <v>270.0</v>
      </c>
      <c r="J5707" s="15">
        <f t="shared" si="5"/>
        <v>5324.508</v>
      </c>
      <c r="K5707" s="10" t="str">
        <f t="array" ref="K5707">IFERROR(XLOOKUP(G5707,'Tipo de Carga'!A:A,'Tipo de Carga'!B:B))</f>
        <v>Autoabasto</v>
      </c>
      <c r="L5707" s="10">
        <f t="shared" si="2"/>
        <v>9</v>
      </c>
      <c r="M5707" s="10">
        <f t="shared" si="3"/>
        <v>24</v>
      </c>
      <c r="N5707" s="10">
        <f t="shared" si="4"/>
        <v>2</v>
      </c>
      <c r="O5707" s="10" t="str">
        <f t="array" ref="O5707">IFERROR(XLOOKUP(G5707,'Tipo de Carga'!A:A,'Tipo de Carga'!C:C))</f>
        <v>Diesel</v>
      </c>
    </row>
    <row r="5708">
      <c r="A5708" s="16">
        <v>1881.0</v>
      </c>
      <c r="B5708" s="10" t="str">
        <f t="array" ref="B5708">IFERROR(XLOOKUP(A5708,'Asignacion Feb'!A:A,'Asignacion Feb'!C:C))</f>
        <v>Circuitos</v>
      </c>
      <c r="C5708" s="10" t="str">
        <f t="array" ref="C5708">IFERROR(XLOOKUP(A5708,'Asignacion Feb'!A:A,'Asignacion Feb'!B:B))</f>
        <v>EC-03</v>
      </c>
      <c r="D5708" s="28">
        <v>45712.0</v>
      </c>
      <c r="E5708" s="16" t="s">
        <v>156</v>
      </c>
      <c r="F5708" s="10" t="str">
        <f t="array" ref="F5708">IFERROR(XLOOKUP(E5708,Operadores!A:A,Operadores!B:B))</f>
        <v>CERJER</v>
      </c>
      <c r="G5708" s="16" t="s">
        <v>83</v>
      </c>
      <c r="H5708" s="13">
        <v>19.7204</v>
      </c>
      <c r="I5708" s="18">
        <v>377.0</v>
      </c>
      <c r="J5708" s="15">
        <f t="shared" si="5"/>
        <v>7434.5908</v>
      </c>
      <c r="K5708" s="10" t="str">
        <f t="array" ref="K5708">IFERROR(XLOOKUP(G5708,'Tipo de Carga'!A:A,'Tipo de Carga'!B:B))</f>
        <v>Autoabasto</v>
      </c>
      <c r="L5708" s="10">
        <f t="shared" si="2"/>
        <v>9</v>
      </c>
      <c r="M5708" s="10">
        <f t="shared" si="3"/>
        <v>24</v>
      </c>
      <c r="N5708" s="10">
        <f t="shared" si="4"/>
        <v>2</v>
      </c>
      <c r="O5708" s="10" t="str">
        <f t="array" ref="O5708">IFERROR(XLOOKUP(G5708,'Tipo de Carga'!A:A,'Tipo de Carga'!C:C))</f>
        <v>Diesel</v>
      </c>
    </row>
    <row r="5709">
      <c r="A5709" s="16">
        <v>2044.0</v>
      </c>
      <c r="B5709" s="10" t="str">
        <f t="array" ref="B5709">IFERROR(XLOOKUP(A5709,'Asignacion Feb'!A:A,'Asignacion Feb'!C:C))</f>
        <v>PISA Gdl</v>
      </c>
      <c r="C5709" s="10" t="str">
        <f t="array" ref="C5709">IFERROR(XLOOKUP(A5709,'Asignacion Feb'!A:A,'Asignacion Feb'!B:B))</f>
        <v>EC-06</v>
      </c>
      <c r="D5709" s="28">
        <v>45712.0</v>
      </c>
      <c r="E5709" s="16" t="s">
        <v>438</v>
      </c>
      <c r="F5709" s="10" t="str">
        <f t="array" ref="F5709">IFERROR(XLOOKUP(E5709,Operadores!A:A,Operadores!B:B))</f>
        <v>SALJO01</v>
      </c>
      <c r="G5709" s="16" t="s">
        <v>83</v>
      </c>
      <c r="H5709" s="13">
        <v>19.7204</v>
      </c>
      <c r="I5709" s="18">
        <v>701.0</v>
      </c>
      <c r="J5709" s="15">
        <f t="shared" si="5"/>
        <v>13824.0004</v>
      </c>
      <c r="K5709" s="10" t="str">
        <f t="array" ref="K5709">IFERROR(XLOOKUP(G5709,'Tipo de Carga'!A:A,'Tipo de Carga'!B:B))</f>
        <v>Autoabasto</v>
      </c>
      <c r="L5709" s="10">
        <f t="shared" si="2"/>
        <v>9</v>
      </c>
      <c r="M5709" s="10">
        <f t="shared" si="3"/>
        <v>24</v>
      </c>
      <c r="N5709" s="10">
        <f t="shared" si="4"/>
        <v>2</v>
      </c>
      <c r="O5709" s="10" t="str">
        <f t="array" ref="O5709">IFERROR(XLOOKUP(G5709,'Tipo de Carga'!A:A,'Tipo de Carga'!C:C))</f>
        <v>Diesel</v>
      </c>
    </row>
    <row r="5710">
      <c r="A5710" s="16">
        <v>2080.0</v>
      </c>
      <c r="B5710" s="10" t="str">
        <f t="array" ref="B5710">IFERROR(XLOOKUP(A5710,'Asignacion Feb'!A:A,'Asignacion Feb'!C:C))</f>
        <v>Available EC-06</v>
      </c>
      <c r="C5710" s="10" t="str">
        <f t="array" ref="C5710">IFERROR(XLOOKUP(A5710,'Asignacion Feb'!A:A,'Asignacion Feb'!B:B))</f>
        <v>EC-06</v>
      </c>
      <c r="D5710" s="28">
        <v>45712.0</v>
      </c>
      <c r="E5710" s="16" t="s">
        <v>331</v>
      </c>
      <c r="F5710" s="10" t="str">
        <f t="array" ref="F5710">IFERROR(XLOOKUP(E5710,Operadores!A:A,Operadores!B:B))</f>
        <v>OLVJUA</v>
      </c>
      <c r="G5710" s="16" t="s">
        <v>83</v>
      </c>
      <c r="H5710" s="13">
        <v>19.7204</v>
      </c>
      <c r="I5710" s="18">
        <v>1000.01</v>
      </c>
      <c r="J5710" s="15">
        <f t="shared" si="5"/>
        <v>19720.5972</v>
      </c>
      <c r="K5710" s="10" t="str">
        <f t="array" ref="K5710">IFERROR(XLOOKUP(G5710,'Tipo de Carga'!A:A,'Tipo de Carga'!B:B))</f>
        <v>Autoabasto</v>
      </c>
      <c r="L5710" s="10">
        <f t="shared" si="2"/>
        <v>9</v>
      </c>
      <c r="M5710" s="10">
        <f t="shared" si="3"/>
        <v>24</v>
      </c>
      <c r="N5710" s="10">
        <f t="shared" si="4"/>
        <v>2</v>
      </c>
      <c r="O5710" s="10" t="str">
        <f t="array" ref="O5710">IFERROR(XLOOKUP(G5710,'Tipo de Carga'!A:A,'Tipo de Carga'!C:C))</f>
        <v>Diesel</v>
      </c>
    </row>
    <row r="5711">
      <c r="A5711" s="16">
        <v>2053.0</v>
      </c>
      <c r="B5711" s="10" t="str">
        <f t="array" ref="B5711">IFERROR(XLOOKUP(A5711,'Asignacion Feb'!A:A,'Asignacion Feb'!C:C))</f>
        <v>PISA Gdl</v>
      </c>
      <c r="C5711" s="10" t="str">
        <f t="array" ref="C5711">IFERROR(XLOOKUP(A5711,'Asignacion Feb'!A:A,'Asignacion Feb'!B:B))</f>
        <v>EC-06</v>
      </c>
      <c r="D5711" s="28">
        <v>45712.0</v>
      </c>
      <c r="E5711" s="16" t="s">
        <v>138</v>
      </c>
      <c r="F5711" s="10" t="str">
        <f t="array" ref="F5711">IFERROR(XLOOKUP(E5711,Operadores!A:A,Operadores!B:B))</f>
        <v>ORTARM</v>
      </c>
      <c r="G5711" s="16" t="s">
        <v>83</v>
      </c>
      <c r="H5711" s="13">
        <v>19.7204</v>
      </c>
      <c r="I5711" s="18">
        <v>590.0</v>
      </c>
      <c r="J5711" s="15">
        <f t="shared" si="5"/>
        <v>11635.036</v>
      </c>
      <c r="K5711" s="10" t="str">
        <f t="array" ref="K5711">IFERROR(XLOOKUP(G5711,'Tipo de Carga'!A:A,'Tipo de Carga'!B:B))</f>
        <v>Autoabasto</v>
      </c>
      <c r="L5711" s="10">
        <f t="shared" si="2"/>
        <v>9</v>
      </c>
      <c r="M5711" s="10">
        <f t="shared" si="3"/>
        <v>24</v>
      </c>
      <c r="N5711" s="10">
        <f t="shared" si="4"/>
        <v>2</v>
      </c>
      <c r="O5711" s="10" t="str">
        <f t="array" ref="O5711">IFERROR(XLOOKUP(G5711,'Tipo de Carga'!A:A,'Tipo de Carga'!C:C))</f>
        <v>Diesel</v>
      </c>
    </row>
    <row r="5712">
      <c r="A5712" s="16">
        <v>2061.0</v>
      </c>
      <c r="B5712" s="10" t="str">
        <f t="array" ref="B5712">IFERROR(XLOOKUP(A5712,'Asignacion Feb'!A:A,'Asignacion Feb'!C:C))</f>
        <v>PISA Gdl</v>
      </c>
      <c r="C5712" s="10" t="str">
        <f t="array" ref="C5712">IFERROR(XLOOKUP(A5712,'Asignacion Feb'!A:A,'Asignacion Feb'!B:B))</f>
        <v>EC-06</v>
      </c>
      <c r="D5712" s="28">
        <v>45712.0</v>
      </c>
      <c r="E5712" s="16" t="s">
        <v>215</v>
      </c>
      <c r="F5712" s="10" t="str">
        <f t="array" ref="F5712">IFERROR(XLOOKUP(E5712,Operadores!A:A,Operadores!B:B))</f>
        <v>RESEDU</v>
      </c>
      <c r="G5712" s="16" t="s">
        <v>83</v>
      </c>
      <c r="H5712" s="13">
        <v>19.7204</v>
      </c>
      <c r="I5712" s="18">
        <v>681.0</v>
      </c>
      <c r="J5712" s="15">
        <f t="shared" si="5"/>
        <v>13429.5924</v>
      </c>
      <c r="K5712" s="10" t="str">
        <f t="array" ref="K5712">IFERROR(XLOOKUP(G5712,'Tipo de Carga'!A:A,'Tipo de Carga'!B:B))</f>
        <v>Autoabasto</v>
      </c>
      <c r="L5712" s="10">
        <f t="shared" si="2"/>
        <v>9</v>
      </c>
      <c r="M5712" s="10">
        <f t="shared" si="3"/>
        <v>24</v>
      </c>
      <c r="N5712" s="10">
        <f t="shared" si="4"/>
        <v>2</v>
      </c>
      <c r="O5712" s="10" t="str">
        <f t="array" ref="O5712">IFERROR(XLOOKUP(G5712,'Tipo de Carga'!A:A,'Tipo de Carga'!C:C))</f>
        <v>Diesel</v>
      </c>
    </row>
    <row r="5713">
      <c r="A5713" s="16">
        <v>1934.0</v>
      </c>
      <c r="B5713" s="10" t="str">
        <f t="array" ref="B5713">IFERROR(XLOOKUP(A5713,'Asignacion Feb'!A:A,'Asignacion Feb'!C:C))</f>
        <v>Circuitos</v>
      </c>
      <c r="C5713" s="10" t="str">
        <f t="array" ref="C5713">IFERROR(XLOOKUP(A5713,'Asignacion Feb'!A:A,'Asignacion Feb'!B:B))</f>
        <v>EC-03</v>
      </c>
      <c r="D5713" s="28">
        <v>45712.0</v>
      </c>
      <c r="E5713" s="16" t="s">
        <v>298</v>
      </c>
      <c r="F5713" s="10" t="str">
        <f t="array" ref="F5713">IFERROR(XLOOKUP(E5713,Operadores!A:A,Operadores!B:B))</f>
        <v>AVIEN</v>
      </c>
      <c r="G5713" s="16" t="s">
        <v>83</v>
      </c>
      <c r="H5713" s="13">
        <v>19.7204</v>
      </c>
      <c r="I5713" s="18">
        <v>400.0</v>
      </c>
      <c r="J5713" s="15">
        <f t="shared" si="5"/>
        <v>7888.16</v>
      </c>
      <c r="K5713" s="10" t="str">
        <f t="array" ref="K5713">IFERROR(XLOOKUP(G5713,'Tipo de Carga'!A:A,'Tipo de Carga'!B:B))</f>
        <v>Autoabasto</v>
      </c>
      <c r="L5713" s="10">
        <f t="shared" si="2"/>
        <v>9</v>
      </c>
      <c r="M5713" s="10">
        <f t="shared" si="3"/>
        <v>24</v>
      </c>
      <c r="N5713" s="10">
        <f t="shared" si="4"/>
        <v>2</v>
      </c>
      <c r="O5713" s="10" t="str">
        <f t="array" ref="O5713">IFERROR(XLOOKUP(G5713,'Tipo de Carga'!A:A,'Tipo de Carga'!C:C))</f>
        <v>Diesel</v>
      </c>
    </row>
    <row r="5714">
      <c r="A5714" s="16">
        <v>1796.0</v>
      </c>
      <c r="B5714" s="10" t="str">
        <f t="array" ref="B5714">IFERROR(XLOOKUP(A5714,'Asignacion Feb'!A:A,'Asignacion Feb'!C:C))</f>
        <v>Peñafiel Tlajomulco</v>
      </c>
      <c r="C5714" s="10" t="str">
        <f t="array" ref="C5714">IFERROR(XLOOKUP(A5714,'Asignacion Feb'!A:A,'Asignacion Feb'!B:B))</f>
        <v>EC-06</v>
      </c>
      <c r="D5714" s="28">
        <v>45712.0</v>
      </c>
      <c r="E5714" s="16" t="s">
        <v>157</v>
      </c>
      <c r="F5714" s="10" t="str">
        <f t="array" ref="F5714">IFERROR(XLOOKUP(E5714,Operadores!A:A,Operadores!B:B))</f>
        <v>FLOJOS02</v>
      </c>
      <c r="G5714" s="16" t="s">
        <v>83</v>
      </c>
      <c r="H5714" s="13">
        <v>19.7204</v>
      </c>
      <c r="I5714" s="18">
        <v>353.0</v>
      </c>
      <c r="J5714" s="15">
        <f t="shared" si="5"/>
        <v>6961.3012</v>
      </c>
      <c r="K5714" s="10" t="str">
        <f t="array" ref="K5714">IFERROR(XLOOKUP(G5714,'Tipo de Carga'!A:A,'Tipo de Carga'!B:B))</f>
        <v>Autoabasto</v>
      </c>
      <c r="L5714" s="10">
        <f t="shared" si="2"/>
        <v>9</v>
      </c>
      <c r="M5714" s="10">
        <f t="shared" si="3"/>
        <v>24</v>
      </c>
      <c r="N5714" s="10">
        <f t="shared" si="4"/>
        <v>2</v>
      </c>
      <c r="O5714" s="10" t="str">
        <f t="array" ref="O5714">IFERROR(XLOOKUP(G5714,'Tipo de Carga'!A:A,'Tipo de Carga'!C:C))</f>
        <v>Diesel</v>
      </c>
    </row>
    <row r="5715">
      <c r="A5715" s="16">
        <v>2062.0</v>
      </c>
      <c r="B5715" s="10" t="str">
        <f t="array" ref="B5715">IFERROR(XLOOKUP(A5715,'Asignacion Feb'!A:A,'Asignacion Feb'!C:C))</f>
        <v>PISA Gdl</v>
      </c>
      <c r="C5715" s="10" t="str">
        <f t="array" ref="C5715">IFERROR(XLOOKUP(A5715,'Asignacion Feb'!A:A,'Asignacion Feb'!B:B))</f>
        <v>EC-06</v>
      </c>
      <c r="D5715" s="28">
        <v>45712.0</v>
      </c>
      <c r="E5715" s="16" t="s">
        <v>162</v>
      </c>
      <c r="F5715" s="10" t="str">
        <f t="array" ref="F5715">IFERROR(XLOOKUP(E5715,Operadores!A:A,Operadores!B:B))</f>
        <v>ROSCES</v>
      </c>
      <c r="G5715" s="16" t="s">
        <v>86</v>
      </c>
      <c r="H5715" s="13">
        <v>19.81523</v>
      </c>
      <c r="I5715" s="18">
        <v>513.0</v>
      </c>
      <c r="J5715" s="15">
        <f t="shared" si="5"/>
        <v>10165.21299</v>
      </c>
      <c r="K5715" s="10" t="str">
        <f t="array" ref="K5715">IFERROR(XLOOKUP(G5715,'Tipo de Carga'!A:A,'Tipo de Carga'!B:B))</f>
        <v>Autoabasto</v>
      </c>
      <c r="L5715" s="10">
        <f t="shared" si="2"/>
        <v>9</v>
      </c>
      <c r="M5715" s="10">
        <f t="shared" si="3"/>
        <v>24</v>
      </c>
      <c r="N5715" s="10">
        <f t="shared" si="4"/>
        <v>2</v>
      </c>
      <c r="O5715" s="10" t="str">
        <f t="array" ref="O5715">IFERROR(XLOOKUP(G5715,'Tipo de Carga'!A:A,'Tipo de Carga'!C:C))</f>
        <v>Diesel</v>
      </c>
    </row>
    <row r="5716">
      <c r="A5716" s="16">
        <v>2070.0</v>
      </c>
      <c r="B5716" s="10" t="str">
        <f t="array" ref="B5716">IFERROR(XLOOKUP(A5716,'Asignacion Feb'!A:A,'Asignacion Feb'!C:C))</f>
        <v>PISA Gdl</v>
      </c>
      <c r="C5716" s="10" t="str">
        <f t="array" ref="C5716">IFERROR(XLOOKUP(A5716,'Asignacion Feb'!A:A,'Asignacion Feb'!B:B))</f>
        <v>EC-06</v>
      </c>
      <c r="D5716" s="28">
        <v>45712.0</v>
      </c>
      <c r="E5716" s="16" t="s">
        <v>260</v>
      </c>
      <c r="F5716" s="10" t="str">
        <f t="array" ref="F5716">IFERROR(XLOOKUP(E5716,Operadores!A:A,Operadores!B:B))</f>
        <v>HUELUI</v>
      </c>
      <c r="G5716" s="16" t="s">
        <v>86</v>
      </c>
      <c r="H5716" s="13">
        <v>19.81523</v>
      </c>
      <c r="I5716" s="18">
        <v>541.0</v>
      </c>
      <c r="J5716" s="15">
        <f t="shared" si="5"/>
        <v>10720.03943</v>
      </c>
      <c r="K5716" s="10" t="str">
        <f t="array" ref="K5716">IFERROR(XLOOKUP(G5716,'Tipo de Carga'!A:A,'Tipo de Carga'!B:B))</f>
        <v>Autoabasto</v>
      </c>
      <c r="L5716" s="10">
        <f t="shared" si="2"/>
        <v>9</v>
      </c>
      <c r="M5716" s="10">
        <f t="shared" si="3"/>
        <v>24</v>
      </c>
      <c r="N5716" s="10">
        <f t="shared" si="4"/>
        <v>2</v>
      </c>
      <c r="O5716" s="10" t="str">
        <f t="array" ref="O5716">IFERROR(XLOOKUP(G5716,'Tipo de Carga'!A:A,'Tipo de Carga'!C:C))</f>
        <v>Diesel</v>
      </c>
    </row>
    <row r="5717">
      <c r="A5717" s="16">
        <v>1849.0</v>
      </c>
      <c r="B5717" s="10" t="str">
        <f t="array" ref="B5717">IFERROR(XLOOKUP(A5717,'Asignacion Feb'!A:A,'Asignacion Feb'!C:C))</f>
        <v>Circuitos</v>
      </c>
      <c r="C5717" s="10" t="str">
        <f t="array" ref="C5717">IFERROR(XLOOKUP(A5717,'Asignacion Feb'!A:A,'Asignacion Feb'!B:B))</f>
        <v>EC-03</v>
      </c>
      <c r="D5717" s="28">
        <v>45712.0</v>
      </c>
      <c r="E5717" s="16" t="s">
        <v>208</v>
      </c>
      <c r="F5717" s="10" t="str">
        <f t="array" ref="F5717">IFERROR(XLOOKUP(E5717,Operadores!A:A,Operadores!B:B))</f>
        <v>MUÑGER</v>
      </c>
      <c r="G5717" s="16" t="s">
        <v>86</v>
      </c>
      <c r="H5717" s="13">
        <v>19.81523</v>
      </c>
      <c r="I5717" s="18">
        <v>345.0</v>
      </c>
      <c r="J5717" s="15">
        <f t="shared" si="5"/>
        <v>6836.25435</v>
      </c>
      <c r="K5717" s="10" t="str">
        <f t="array" ref="K5717">IFERROR(XLOOKUP(G5717,'Tipo de Carga'!A:A,'Tipo de Carga'!B:B))</f>
        <v>Autoabasto</v>
      </c>
      <c r="L5717" s="10">
        <f t="shared" si="2"/>
        <v>9</v>
      </c>
      <c r="M5717" s="10">
        <f t="shared" si="3"/>
        <v>24</v>
      </c>
      <c r="N5717" s="10">
        <f t="shared" si="4"/>
        <v>2</v>
      </c>
      <c r="O5717" s="10" t="str">
        <f t="array" ref="O5717">IFERROR(XLOOKUP(G5717,'Tipo de Carga'!A:A,'Tipo de Carga'!C:C))</f>
        <v>Diesel</v>
      </c>
    </row>
    <row r="5718">
      <c r="A5718" s="16">
        <v>1859.0</v>
      </c>
      <c r="B5718" s="10" t="str">
        <f t="array" ref="B5718">IFERROR(XLOOKUP(A5718,'Asignacion Feb'!A:A,'Asignacion Feb'!C:C))</f>
        <v>Circuitos</v>
      </c>
      <c r="C5718" s="10" t="str">
        <f t="array" ref="C5718">IFERROR(XLOOKUP(A5718,'Asignacion Feb'!A:A,'Asignacion Feb'!B:B))</f>
        <v>EC-03</v>
      </c>
      <c r="D5718" s="28">
        <v>45712.0</v>
      </c>
      <c r="E5718" s="16" t="s">
        <v>415</v>
      </c>
      <c r="F5718" s="10" t="str">
        <f t="array" ref="F5718">IFERROR(XLOOKUP(E5718,Operadores!A:A,Operadores!B:B))</f>
        <v>JIMMI</v>
      </c>
      <c r="G5718" s="16" t="s">
        <v>86</v>
      </c>
      <c r="H5718" s="13">
        <v>19.81523</v>
      </c>
      <c r="I5718" s="18">
        <v>347.0</v>
      </c>
      <c r="J5718" s="15">
        <f t="shared" si="5"/>
        <v>6875.88481</v>
      </c>
      <c r="K5718" s="10" t="str">
        <f t="array" ref="K5718">IFERROR(XLOOKUP(G5718,'Tipo de Carga'!A:A,'Tipo de Carga'!B:B))</f>
        <v>Autoabasto</v>
      </c>
      <c r="L5718" s="10">
        <f t="shared" si="2"/>
        <v>9</v>
      </c>
      <c r="M5718" s="10">
        <f t="shared" si="3"/>
        <v>24</v>
      </c>
      <c r="N5718" s="10">
        <f t="shared" si="4"/>
        <v>2</v>
      </c>
      <c r="O5718" s="10" t="str">
        <f t="array" ref="O5718">IFERROR(XLOOKUP(G5718,'Tipo de Carga'!A:A,'Tipo de Carga'!C:C))</f>
        <v>Diesel</v>
      </c>
    </row>
    <row r="5719">
      <c r="A5719" s="16">
        <v>1933.0</v>
      </c>
      <c r="B5719" s="10" t="str">
        <f t="array" ref="B5719">IFERROR(XLOOKUP(A5719,'Asignacion Feb'!A:A,'Asignacion Feb'!C:C))</f>
        <v>Circuitos</v>
      </c>
      <c r="C5719" s="10" t="str">
        <f t="array" ref="C5719">IFERROR(XLOOKUP(A5719,'Asignacion Feb'!A:A,'Asignacion Feb'!B:B))</f>
        <v>EC-03</v>
      </c>
      <c r="D5719" s="28">
        <v>45712.0</v>
      </c>
      <c r="E5719" s="16" t="s">
        <v>161</v>
      </c>
      <c r="F5719" s="10" t="str">
        <f t="array" ref="F5719">IFERROR(XLOOKUP(E5719,Operadores!A:A,Operadores!B:B))</f>
        <v>BREISR</v>
      </c>
      <c r="G5719" s="16" t="s">
        <v>33</v>
      </c>
      <c r="H5719" s="13">
        <v>19.29</v>
      </c>
      <c r="I5719" s="18">
        <v>260.0</v>
      </c>
      <c r="J5719" s="15">
        <f t="shared" si="5"/>
        <v>5015.4</v>
      </c>
      <c r="K5719" s="10" t="str">
        <f t="array" ref="K5719">IFERROR(XLOOKUP(G5719,'Tipo de Carga'!A:A,'Tipo de Carga'!B:B))</f>
        <v>Autoabasto</v>
      </c>
      <c r="L5719" s="10">
        <f t="shared" si="2"/>
        <v>9</v>
      </c>
      <c r="M5719" s="10">
        <f t="shared" si="3"/>
        <v>24</v>
      </c>
      <c r="N5719" s="10">
        <f t="shared" si="4"/>
        <v>2</v>
      </c>
      <c r="O5719" s="10" t="str">
        <f t="array" ref="O5719">IFERROR(XLOOKUP(G5719,'Tipo de Carga'!A:A,'Tipo de Carga'!C:C))</f>
        <v>Diesel</v>
      </c>
    </row>
    <row r="5720">
      <c r="A5720" s="16">
        <v>1762.0</v>
      </c>
      <c r="B5720" s="10" t="str">
        <f t="array" ref="B5720">IFERROR(XLOOKUP(A5720,'Asignacion Feb'!A:A,'Asignacion Feb'!C:C))</f>
        <v>Hisense</v>
      </c>
      <c r="C5720" s="10" t="str">
        <f t="array" ref="C5720">IFERROR(XLOOKUP(A5720,'Asignacion Feb'!A:A,'Asignacion Feb'!B:B))</f>
        <v>EC-02</v>
      </c>
      <c r="D5720" s="28">
        <v>45712.0</v>
      </c>
      <c r="E5720" s="16" t="s">
        <v>188</v>
      </c>
      <c r="F5720" s="10" t="str">
        <f t="array" ref="F5720">IFERROR(XLOOKUP(E5720,Operadores!A:A,Operadores!B:B))</f>
        <v>LOPMA03</v>
      </c>
      <c r="G5720" s="16" t="s">
        <v>33</v>
      </c>
      <c r="H5720" s="13">
        <v>19.29</v>
      </c>
      <c r="I5720" s="18">
        <v>520.0</v>
      </c>
      <c r="J5720" s="15">
        <f t="shared" si="5"/>
        <v>10030.8</v>
      </c>
      <c r="K5720" s="10" t="str">
        <f t="array" ref="K5720">IFERROR(XLOOKUP(G5720,'Tipo de Carga'!A:A,'Tipo de Carga'!B:B))</f>
        <v>Autoabasto</v>
      </c>
      <c r="L5720" s="10">
        <f t="shared" si="2"/>
        <v>9</v>
      </c>
      <c r="M5720" s="10">
        <f t="shared" si="3"/>
        <v>24</v>
      </c>
      <c r="N5720" s="10">
        <f t="shared" si="4"/>
        <v>2</v>
      </c>
      <c r="O5720" s="10" t="str">
        <f t="array" ref="O5720">IFERROR(XLOOKUP(G5720,'Tipo de Carga'!A:A,'Tipo de Carga'!C:C))</f>
        <v>Diesel</v>
      </c>
    </row>
    <row r="5721">
      <c r="A5721" s="16">
        <v>1964.0</v>
      </c>
      <c r="B5721" s="10" t="str">
        <f t="array" ref="B5721">IFERROR(XLOOKUP(A5721,'Asignacion Feb'!A:A,'Asignacion Feb'!C:C))</f>
        <v>MeLi asignado SD</v>
      </c>
      <c r="C5721" s="10" t="str">
        <f t="array" ref="C5721">IFERROR(XLOOKUP(A5721,'Asignacion Feb'!A:A,'Asignacion Feb'!B:B))</f>
        <v>EC-05</v>
      </c>
      <c r="D5721" s="28">
        <v>45712.0</v>
      </c>
      <c r="E5721" s="16" t="s">
        <v>387</v>
      </c>
      <c r="F5721" s="10" t="str">
        <f t="array" ref="F5721">IFERROR(XLOOKUP(E5721,Operadores!A:A,Operadores!B:B))</f>
        <v>HERJOS07</v>
      </c>
      <c r="G5721" s="16" t="s">
        <v>33</v>
      </c>
      <c r="H5721" s="13">
        <v>19.29</v>
      </c>
      <c r="I5721" s="18">
        <v>345.0</v>
      </c>
      <c r="J5721" s="15">
        <f t="shared" si="5"/>
        <v>6655.05</v>
      </c>
      <c r="K5721" s="10" t="str">
        <f t="array" ref="K5721">IFERROR(XLOOKUP(G5721,'Tipo de Carga'!A:A,'Tipo de Carga'!B:B))</f>
        <v>Autoabasto</v>
      </c>
      <c r="L5721" s="10">
        <f t="shared" si="2"/>
        <v>9</v>
      </c>
      <c r="M5721" s="10">
        <f t="shared" si="3"/>
        <v>24</v>
      </c>
      <c r="N5721" s="10">
        <f t="shared" si="4"/>
        <v>2</v>
      </c>
      <c r="O5721" s="10" t="str">
        <f t="array" ref="O5721">IFERROR(XLOOKUP(G5721,'Tipo de Carga'!A:A,'Tipo de Carga'!C:C))</f>
        <v>Diesel</v>
      </c>
    </row>
    <row r="5722">
      <c r="A5722" s="16">
        <v>1872.0</v>
      </c>
      <c r="B5722" s="10" t="str">
        <f t="array" ref="B5722">IFERROR(XLOOKUP(A5722,'Asignacion Feb'!A:A,'Asignacion Feb'!C:C))</f>
        <v>Circuitos</v>
      </c>
      <c r="C5722" s="10" t="str">
        <f t="array" ref="C5722">IFERROR(XLOOKUP(A5722,'Asignacion Feb'!A:A,'Asignacion Feb'!B:B))</f>
        <v>EC-03</v>
      </c>
      <c r="D5722" s="28">
        <v>45712.0</v>
      </c>
      <c r="E5722" s="16" t="s">
        <v>118</v>
      </c>
      <c r="F5722" s="10" t="str">
        <f t="array" ref="F5722">IFERROR(XLOOKUP(E5722,Operadores!A:A,Operadores!B:B))</f>
        <v>BUSJUA</v>
      </c>
      <c r="G5722" s="16" t="s">
        <v>33</v>
      </c>
      <c r="H5722" s="13">
        <v>19.29</v>
      </c>
      <c r="I5722" s="18">
        <v>351.0</v>
      </c>
      <c r="J5722" s="15">
        <f t="shared" si="5"/>
        <v>6770.79</v>
      </c>
      <c r="K5722" s="10" t="str">
        <f t="array" ref="K5722">IFERROR(XLOOKUP(G5722,'Tipo de Carga'!A:A,'Tipo de Carga'!B:B))</f>
        <v>Autoabasto</v>
      </c>
      <c r="L5722" s="10">
        <f t="shared" si="2"/>
        <v>9</v>
      </c>
      <c r="M5722" s="10">
        <f t="shared" si="3"/>
        <v>24</v>
      </c>
      <c r="N5722" s="10">
        <f t="shared" si="4"/>
        <v>2</v>
      </c>
      <c r="O5722" s="10" t="str">
        <f t="array" ref="O5722">IFERROR(XLOOKUP(G5722,'Tipo de Carga'!A:A,'Tipo de Carga'!C:C))</f>
        <v>Diesel</v>
      </c>
    </row>
    <row r="5723">
      <c r="A5723" s="16">
        <v>2041.0</v>
      </c>
      <c r="B5723" s="10" t="str">
        <f t="array" ref="B5723">IFERROR(XLOOKUP(A5723,'Asignacion Feb'!A:A,'Asignacion Feb'!C:C))</f>
        <v>PISA Gdl</v>
      </c>
      <c r="C5723" s="10" t="str">
        <f t="array" ref="C5723">IFERROR(XLOOKUP(A5723,'Asignacion Feb'!A:A,'Asignacion Feb'!B:B))</f>
        <v>EC-06</v>
      </c>
      <c r="D5723" s="28">
        <v>45712.0</v>
      </c>
      <c r="E5723" s="16" t="s">
        <v>393</v>
      </c>
      <c r="F5723" s="10" t="str">
        <f t="array" ref="F5723">IFERROR(XLOOKUP(E5723,Operadores!A:A,Operadores!B:B))</f>
        <v>GONRAF</v>
      </c>
      <c r="G5723" s="16" t="s">
        <v>33</v>
      </c>
      <c r="H5723" s="13">
        <v>19.29</v>
      </c>
      <c r="I5723" s="18">
        <v>427.0</v>
      </c>
      <c r="J5723" s="15">
        <f t="shared" si="5"/>
        <v>8236.83</v>
      </c>
      <c r="K5723" s="10" t="str">
        <f t="array" ref="K5723">IFERROR(XLOOKUP(G5723,'Tipo de Carga'!A:A,'Tipo de Carga'!B:B))</f>
        <v>Autoabasto</v>
      </c>
      <c r="L5723" s="10">
        <f t="shared" si="2"/>
        <v>9</v>
      </c>
      <c r="M5723" s="10">
        <f t="shared" si="3"/>
        <v>24</v>
      </c>
      <c r="N5723" s="10">
        <f t="shared" si="4"/>
        <v>2</v>
      </c>
      <c r="O5723" s="10" t="str">
        <f t="array" ref="O5723">IFERROR(XLOOKUP(G5723,'Tipo de Carga'!A:A,'Tipo de Carga'!C:C))</f>
        <v>Diesel</v>
      </c>
    </row>
    <row r="5724">
      <c r="A5724" s="16">
        <v>2024.0</v>
      </c>
      <c r="B5724" s="10" t="str">
        <f t="array" ref="B5724">IFERROR(XLOOKUP(A5724,'Asignacion Feb'!A:A,'Asignacion Feb'!C:C))</f>
        <v>MeLi Dedicado Merida</v>
      </c>
      <c r="C5724" s="10" t="str">
        <f t="array" ref="C5724">IFERROR(XLOOKUP(A5724,'Asignacion Feb'!A:A,'Asignacion Feb'!B:B))</f>
        <v>EC-05</v>
      </c>
      <c r="D5724" s="28">
        <v>45712.0</v>
      </c>
      <c r="E5724" s="16" t="s">
        <v>113</v>
      </c>
      <c r="F5724" s="10" t="str">
        <f t="array" ref="F5724">IFERROR(XLOOKUP(E5724,Operadores!A:A,Operadores!B:B))</f>
        <v>DELJOS01</v>
      </c>
      <c r="G5724" s="16" t="s">
        <v>39</v>
      </c>
      <c r="H5724" s="13">
        <v>20.4273</v>
      </c>
      <c r="I5724" s="18">
        <v>210.0</v>
      </c>
      <c r="J5724" s="15">
        <f t="shared" si="5"/>
        <v>4289.733</v>
      </c>
      <c r="K5724" s="10" t="str">
        <f t="array" ref="K5724">IFERROR(XLOOKUP(G5724,'Tipo de Carga'!A:A,'Tipo de Carga'!B:B))</f>
        <v>Autoabasto</v>
      </c>
      <c r="L5724" s="10">
        <f t="shared" si="2"/>
        <v>9</v>
      </c>
      <c r="M5724" s="10">
        <f t="shared" si="3"/>
        <v>24</v>
      </c>
      <c r="N5724" s="10">
        <f t="shared" si="4"/>
        <v>2</v>
      </c>
      <c r="O5724" s="10" t="str">
        <f t="array" ref="O5724">IFERROR(XLOOKUP(G5724,'Tipo de Carga'!A:A,'Tipo de Carga'!C:C))</f>
        <v>Diesel</v>
      </c>
    </row>
    <row r="5725">
      <c r="A5725" s="16">
        <v>1817.0</v>
      </c>
      <c r="B5725" s="10" t="str">
        <f t="array" ref="B5725">IFERROR(XLOOKUP(A5725,'Asignacion Feb'!A:A,'Asignacion Feb'!C:C))</f>
        <v>Wm Full</v>
      </c>
      <c r="C5725" s="10" t="str">
        <f t="array" ref="C5725">IFERROR(XLOOKUP(A5725,'Asignacion Feb'!A:A,'Asignacion Feb'!B:B))</f>
        <v>EC-08</v>
      </c>
      <c r="D5725" s="28">
        <v>45712.0</v>
      </c>
      <c r="E5725" s="16" t="s">
        <v>101</v>
      </c>
      <c r="F5725" s="10" t="str">
        <f t="array" ref="F5725">IFERROR(XLOOKUP(E5725,Operadores!A:A,Operadores!B:B))</f>
        <v>RUIROBX</v>
      </c>
      <c r="G5725" s="16" t="s">
        <v>39</v>
      </c>
      <c r="H5725" s="13">
        <v>20.4273</v>
      </c>
      <c r="I5725" s="18">
        <v>390.0</v>
      </c>
      <c r="J5725" s="15">
        <f t="shared" si="5"/>
        <v>7966.647</v>
      </c>
      <c r="K5725" s="10" t="str">
        <f t="array" ref="K5725">IFERROR(XLOOKUP(G5725,'Tipo de Carga'!A:A,'Tipo de Carga'!B:B))</f>
        <v>Autoabasto</v>
      </c>
      <c r="L5725" s="10">
        <f t="shared" si="2"/>
        <v>9</v>
      </c>
      <c r="M5725" s="10">
        <f t="shared" si="3"/>
        <v>24</v>
      </c>
      <c r="N5725" s="10">
        <f t="shared" si="4"/>
        <v>2</v>
      </c>
      <c r="O5725" s="10" t="str">
        <f t="array" ref="O5725">IFERROR(XLOOKUP(G5725,'Tipo de Carga'!A:A,'Tipo de Carga'!C:C))</f>
        <v>Diesel</v>
      </c>
    </row>
    <row r="5726">
      <c r="A5726" s="16">
        <v>1715.0</v>
      </c>
      <c r="B5726" s="10" t="str">
        <f t="array" ref="B5726">IFERROR(XLOOKUP(A5726,'Asignacion Feb'!A:A,'Asignacion Feb'!C:C))</f>
        <v>Wm Full</v>
      </c>
      <c r="C5726" s="10" t="str">
        <f t="array" ref="C5726">IFERROR(XLOOKUP(A5726,'Asignacion Feb'!A:A,'Asignacion Feb'!B:B))</f>
        <v>EC-08</v>
      </c>
      <c r="D5726" s="28">
        <v>45712.0</v>
      </c>
      <c r="E5726" s="16" t="s">
        <v>432</v>
      </c>
      <c r="F5726" s="10" t="str">
        <f t="array" ref="F5726">IFERROR(XLOOKUP(E5726,Operadores!A:A,Operadores!B:B))</f>
        <v>VAZISA</v>
      </c>
      <c r="G5726" s="16" t="s">
        <v>39</v>
      </c>
      <c r="H5726" s="13">
        <v>20.4273</v>
      </c>
      <c r="I5726" s="18">
        <v>400.0</v>
      </c>
      <c r="J5726" s="15">
        <f t="shared" si="5"/>
        <v>8170.92</v>
      </c>
      <c r="K5726" s="10" t="str">
        <f t="array" ref="K5726">IFERROR(XLOOKUP(G5726,'Tipo de Carga'!A:A,'Tipo de Carga'!B:B))</f>
        <v>Autoabasto</v>
      </c>
      <c r="L5726" s="10">
        <f t="shared" si="2"/>
        <v>9</v>
      </c>
      <c r="M5726" s="10">
        <f t="shared" si="3"/>
        <v>24</v>
      </c>
      <c r="N5726" s="10">
        <f t="shared" si="4"/>
        <v>2</v>
      </c>
      <c r="O5726" s="10" t="str">
        <f t="array" ref="O5726">IFERROR(XLOOKUP(G5726,'Tipo de Carga'!A:A,'Tipo de Carga'!C:C))</f>
        <v>Diesel</v>
      </c>
    </row>
    <row r="5727">
      <c r="A5727" s="16">
        <v>2013.0</v>
      </c>
      <c r="B5727" s="10" t="str">
        <f t="array" ref="B5727">IFERROR(XLOOKUP(A5727,'Asignacion Feb'!A:A,'Asignacion Feb'!C:C))</f>
        <v>MeLi Dedicado Merida</v>
      </c>
      <c r="C5727" s="10" t="str">
        <f t="array" ref="C5727">IFERROR(XLOOKUP(A5727,'Asignacion Feb'!A:A,'Asignacion Feb'!B:B))</f>
        <v>EC-05</v>
      </c>
      <c r="D5727" s="28">
        <v>45712.0</v>
      </c>
      <c r="E5727" s="16" t="s">
        <v>417</v>
      </c>
      <c r="F5727" s="10" t="str">
        <f t="array" ref="F5727">IFERROR(XLOOKUP(E5727,Operadores!A:A,Operadores!B:B))</f>
        <v>MONJON</v>
      </c>
      <c r="G5727" s="16" t="s">
        <v>39</v>
      </c>
      <c r="H5727" s="13">
        <v>20.4273</v>
      </c>
      <c r="I5727" s="18">
        <v>241.0</v>
      </c>
      <c r="J5727" s="15">
        <f t="shared" si="5"/>
        <v>4922.9793</v>
      </c>
      <c r="K5727" s="10" t="str">
        <f t="array" ref="K5727">IFERROR(XLOOKUP(G5727,'Tipo de Carga'!A:A,'Tipo de Carga'!B:B))</f>
        <v>Autoabasto</v>
      </c>
      <c r="L5727" s="10">
        <f t="shared" si="2"/>
        <v>9</v>
      </c>
      <c r="M5727" s="10">
        <f t="shared" si="3"/>
        <v>24</v>
      </c>
      <c r="N5727" s="10">
        <f t="shared" si="4"/>
        <v>2</v>
      </c>
      <c r="O5727" s="10" t="str">
        <f t="array" ref="O5727">IFERROR(XLOOKUP(G5727,'Tipo de Carga'!A:A,'Tipo de Carga'!C:C))</f>
        <v>Diesel</v>
      </c>
    </row>
    <row r="5728">
      <c r="A5728" s="16">
        <v>1705.0</v>
      </c>
      <c r="B5728" s="10" t="str">
        <f t="array" ref="B5728">IFERROR(XLOOKUP(A5728,'Asignacion Feb'!A:A,'Asignacion Feb'!C:C))</f>
        <v>Wm Full</v>
      </c>
      <c r="C5728" s="10" t="str">
        <f t="array" ref="C5728">IFERROR(XLOOKUP(A5728,'Asignacion Feb'!A:A,'Asignacion Feb'!B:B))</f>
        <v>EC-08</v>
      </c>
      <c r="D5728" s="28">
        <v>45712.0</v>
      </c>
      <c r="E5728" s="16" t="s">
        <v>461</v>
      </c>
      <c r="F5728" s="10" t="str">
        <f t="array" ref="F5728">IFERROR(XLOOKUP(E5728,Operadores!A:A,Operadores!B:B))</f>
        <v>CRUJAV</v>
      </c>
      <c r="G5728" s="16" t="s">
        <v>39</v>
      </c>
      <c r="H5728" s="13">
        <v>20.4273</v>
      </c>
      <c r="I5728" s="18">
        <v>296.0</v>
      </c>
      <c r="J5728" s="15">
        <f t="shared" si="5"/>
        <v>6046.4808</v>
      </c>
      <c r="K5728" s="10" t="str">
        <f t="array" ref="K5728">IFERROR(XLOOKUP(G5728,'Tipo de Carga'!A:A,'Tipo de Carga'!B:B))</f>
        <v>Autoabasto</v>
      </c>
      <c r="L5728" s="10">
        <f t="shared" si="2"/>
        <v>9</v>
      </c>
      <c r="M5728" s="10">
        <f t="shared" si="3"/>
        <v>24</v>
      </c>
      <c r="N5728" s="10">
        <f t="shared" si="4"/>
        <v>2</v>
      </c>
      <c r="O5728" s="10" t="str">
        <f t="array" ref="O5728">IFERROR(XLOOKUP(G5728,'Tipo de Carga'!A:A,'Tipo de Carga'!C:C))</f>
        <v>Diesel</v>
      </c>
    </row>
    <row r="5729">
      <c r="A5729" s="16">
        <v>1729.0</v>
      </c>
      <c r="B5729" s="10" t="str">
        <f t="array" ref="B5729">IFERROR(XLOOKUP(A5729,'Asignacion Feb'!A:A,'Asignacion Feb'!C:C))</f>
        <v>Wm Full</v>
      </c>
      <c r="C5729" s="10" t="str">
        <f t="array" ref="C5729">IFERROR(XLOOKUP(A5729,'Asignacion Feb'!A:A,'Asignacion Feb'!B:B))</f>
        <v>EC-08</v>
      </c>
      <c r="D5729" s="28">
        <v>45712.0</v>
      </c>
      <c r="E5729" s="16" t="s">
        <v>220</v>
      </c>
      <c r="F5729" s="10" t="str">
        <f t="array" ref="F5729">IFERROR(XLOOKUP(E5729,Operadores!A:A,Operadores!B:B))</f>
        <v>CAMJU01</v>
      </c>
      <c r="G5729" s="16" t="s">
        <v>39</v>
      </c>
      <c r="H5729" s="13">
        <v>20.4273</v>
      </c>
      <c r="I5729" s="18">
        <v>432.0</v>
      </c>
      <c r="J5729" s="15">
        <f t="shared" si="5"/>
        <v>8824.5936</v>
      </c>
      <c r="K5729" s="10" t="str">
        <f t="array" ref="K5729">IFERROR(XLOOKUP(G5729,'Tipo de Carga'!A:A,'Tipo de Carga'!B:B))</f>
        <v>Autoabasto</v>
      </c>
      <c r="L5729" s="10">
        <f t="shared" si="2"/>
        <v>9</v>
      </c>
      <c r="M5729" s="10">
        <f t="shared" si="3"/>
        <v>24</v>
      </c>
      <c r="N5729" s="10">
        <f t="shared" si="4"/>
        <v>2</v>
      </c>
      <c r="O5729" s="10" t="str">
        <f t="array" ref="O5729">IFERROR(XLOOKUP(G5729,'Tipo de Carga'!A:A,'Tipo de Carga'!C:C))</f>
        <v>Diesel</v>
      </c>
    </row>
    <row r="5730">
      <c r="A5730" s="16">
        <v>1761.0</v>
      </c>
      <c r="B5730" s="10" t="str">
        <f t="array" ref="B5730">IFERROR(XLOOKUP(A5730,'Asignacion Feb'!A:A,'Asignacion Feb'!C:C))</f>
        <v>Wm Full</v>
      </c>
      <c r="C5730" s="10" t="str">
        <f t="array" ref="C5730">IFERROR(XLOOKUP(A5730,'Asignacion Feb'!A:A,'Asignacion Feb'!B:B))</f>
        <v>EC-08</v>
      </c>
      <c r="D5730" s="28">
        <v>45712.0</v>
      </c>
      <c r="E5730" s="16" t="s">
        <v>348</v>
      </c>
      <c r="F5730" s="10" t="str">
        <f t="array" ref="F5730">IFERROR(XLOOKUP(E5730,Operadores!A:A,Operadores!B:B))</f>
        <v>PERVIC</v>
      </c>
      <c r="G5730" s="16" t="s">
        <v>39</v>
      </c>
      <c r="H5730" s="13">
        <v>20.4273</v>
      </c>
      <c r="I5730" s="18">
        <v>365.0</v>
      </c>
      <c r="J5730" s="15">
        <f t="shared" si="5"/>
        <v>7455.9645</v>
      </c>
      <c r="K5730" s="10" t="str">
        <f t="array" ref="K5730">IFERROR(XLOOKUP(G5730,'Tipo de Carga'!A:A,'Tipo de Carga'!B:B))</f>
        <v>Autoabasto</v>
      </c>
      <c r="L5730" s="10">
        <f t="shared" si="2"/>
        <v>9</v>
      </c>
      <c r="M5730" s="10">
        <f t="shared" si="3"/>
        <v>24</v>
      </c>
      <c r="N5730" s="10">
        <f t="shared" si="4"/>
        <v>2</v>
      </c>
      <c r="O5730" s="10" t="str">
        <f t="array" ref="O5730">IFERROR(XLOOKUP(G5730,'Tipo de Carga'!A:A,'Tipo de Carga'!C:C))</f>
        <v>Diesel</v>
      </c>
    </row>
    <row r="5731">
      <c r="A5731" s="16">
        <v>1758.0</v>
      </c>
      <c r="B5731" s="10" t="str">
        <f t="array" ref="B5731">IFERROR(XLOOKUP(A5731,'Asignacion Feb'!A:A,'Asignacion Feb'!C:C))</f>
        <v>Wm Full</v>
      </c>
      <c r="C5731" s="10" t="str">
        <f t="array" ref="C5731">IFERROR(XLOOKUP(A5731,'Asignacion Feb'!A:A,'Asignacion Feb'!B:B))</f>
        <v>EC-08</v>
      </c>
      <c r="D5731" s="28">
        <v>45712.0</v>
      </c>
      <c r="E5731" s="16" t="s">
        <v>259</v>
      </c>
      <c r="F5731" s="10" t="str">
        <f t="array" ref="F5731">IFERROR(XLOOKUP(E5731,Operadores!A:A,Operadores!B:B))</f>
        <v>PINGUA</v>
      </c>
      <c r="G5731" s="16" t="s">
        <v>39</v>
      </c>
      <c r="H5731" s="13">
        <v>20.4273</v>
      </c>
      <c r="I5731" s="18">
        <v>380.0</v>
      </c>
      <c r="J5731" s="15">
        <f t="shared" si="5"/>
        <v>7762.374</v>
      </c>
      <c r="K5731" s="10" t="str">
        <f t="array" ref="K5731">IFERROR(XLOOKUP(G5731,'Tipo de Carga'!A:A,'Tipo de Carga'!B:B))</f>
        <v>Autoabasto</v>
      </c>
      <c r="L5731" s="10">
        <f t="shared" si="2"/>
        <v>9</v>
      </c>
      <c r="M5731" s="10">
        <f t="shared" si="3"/>
        <v>24</v>
      </c>
      <c r="N5731" s="10">
        <f t="shared" si="4"/>
        <v>2</v>
      </c>
      <c r="O5731" s="10" t="str">
        <f t="array" ref="O5731">IFERROR(XLOOKUP(G5731,'Tipo de Carga'!A:A,'Tipo de Carga'!C:C))</f>
        <v>Diesel</v>
      </c>
    </row>
    <row r="5732">
      <c r="A5732" s="16">
        <v>2028.0</v>
      </c>
      <c r="B5732" s="10" t="str">
        <f t="array" ref="B5732">IFERROR(XLOOKUP(A5732,'Asignacion Feb'!A:A,'Asignacion Feb'!C:C))</f>
        <v>MeLi Dedicado Merida</v>
      </c>
      <c r="C5732" s="10" t="str">
        <f t="array" ref="C5732">IFERROR(XLOOKUP(A5732,'Asignacion Feb'!A:A,'Asignacion Feb'!B:B))</f>
        <v>EC-05</v>
      </c>
      <c r="D5732" s="28">
        <v>45712.0</v>
      </c>
      <c r="E5732" s="16" t="s">
        <v>94</v>
      </c>
      <c r="F5732" s="10" t="str">
        <f t="array" ref="F5732">IFERROR(XLOOKUP(E5732,Operadores!A:A,Operadores!B:B))</f>
        <v>RODALE</v>
      </c>
      <c r="G5732" s="16" t="s">
        <v>39</v>
      </c>
      <c r="H5732" s="13">
        <v>20.4273</v>
      </c>
      <c r="I5732" s="18">
        <v>210.0</v>
      </c>
      <c r="J5732" s="15">
        <f t="shared" si="5"/>
        <v>4289.733</v>
      </c>
      <c r="K5732" s="10" t="str">
        <f t="array" ref="K5732">IFERROR(XLOOKUP(G5732,'Tipo de Carga'!A:A,'Tipo de Carga'!B:B))</f>
        <v>Autoabasto</v>
      </c>
      <c r="L5732" s="10">
        <f t="shared" si="2"/>
        <v>9</v>
      </c>
      <c r="M5732" s="10">
        <f t="shared" si="3"/>
        <v>24</v>
      </c>
      <c r="N5732" s="10">
        <f t="shared" si="4"/>
        <v>2</v>
      </c>
      <c r="O5732" s="10" t="str">
        <f t="array" ref="O5732">IFERROR(XLOOKUP(G5732,'Tipo de Carga'!A:A,'Tipo de Carga'!C:C))</f>
        <v>Diesel</v>
      </c>
    </row>
    <row r="5733">
      <c r="A5733" s="16">
        <v>1730.0</v>
      </c>
      <c r="B5733" s="10" t="str">
        <f t="array" ref="B5733">IFERROR(XLOOKUP(A5733,'Asignacion Feb'!A:A,'Asignacion Feb'!C:C))</f>
        <v>Wm Full</v>
      </c>
      <c r="C5733" s="10" t="str">
        <f t="array" ref="C5733">IFERROR(XLOOKUP(A5733,'Asignacion Feb'!A:A,'Asignacion Feb'!B:B))</f>
        <v>EC-08</v>
      </c>
      <c r="D5733" s="28">
        <v>45712.0</v>
      </c>
      <c r="E5733" s="16" t="s">
        <v>219</v>
      </c>
      <c r="F5733" s="10" t="str">
        <f t="array" ref="F5733">IFERROR(XLOOKUP(E5733,Operadores!A:A,Operadores!B:B))</f>
        <v>LOPERI</v>
      </c>
      <c r="G5733" s="16" t="s">
        <v>39</v>
      </c>
      <c r="H5733" s="13">
        <v>20.4273</v>
      </c>
      <c r="I5733" s="18">
        <v>475.0</v>
      </c>
      <c r="J5733" s="15">
        <f t="shared" si="5"/>
        <v>9702.9675</v>
      </c>
      <c r="K5733" s="10" t="str">
        <f t="array" ref="K5733">IFERROR(XLOOKUP(G5733,'Tipo de Carga'!A:A,'Tipo de Carga'!B:B))</f>
        <v>Autoabasto</v>
      </c>
      <c r="L5733" s="10">
        <f t="shared" si="2"/>
        <v>9</v>
      </c>
      <c r="M5733" s="10">
        <f t="shared" si="3"/>
        <v>24</v>
      </c>
      <c r="N5733" s="10">
        <f t="shared" si="4"/>
        <v>2</v>
      </c>
      <c r="O5733" s="10" t="str">
        <f t="array" ref="O5733">IFERROR(XLOOKUP(G5733,'Tipo de Carga'!A:A,'Tipo de Carga'!C:C))</f>
        <v>Diesel</v>
      </c>
    </row>
    <row r="5734">
      <c r="A5734" s="16">
        <v>1753.0</v>
      </c>
      <c r="B5734" s="10" t="str">
        <f t="array" ref="B5734">IFERROR(XLOOKUP(A5734,'Asignacion Feb'!A:A,'Asignacion Feb'!C:C))</f>
        <v>Wm Full</v>
      </c>
      <c r="C5734" s="10" t="str">
        <f t="array" ref="C5734">IFERROR(XLOOKUP(A5734,'Asignacion Feb'!A:A,'Asignacion Feb'!B:B))</f>
        <v>EC-08</v>
      </c>
      <c r="D5734" s="28">
        <v>45712.0</v>
      </c>
      <c r="E5734" s="16" t="s">
        <v>98</v>
      </c>
      <c r="F5734" s="10" t="str">
        <f t="array" ref="F5734">IFERROR(XLOOKUP(E5734,Operadores!A:A,Operadores!B:B))</f>
        <v>MENRI</v>
      </c>
      <c r="G5734" s="16" t="s">
        <v>39</v>
      </c>
      <c r="H5734" s="13">
        <v>20.4273</v>
      </c>
      <c r="I5734" s="18">
        <v>301.0</v>
      </c>
      <c r="J5734" s="15">
        <f t="shared" si="5"/>
        <v>6148.6173</v>
      </c>
      <c r="K5734" s="10" t="str">
        <f t="array" ref="K5734">IFERROR(XLOOKUP(G5734,'Tipo de Carga'!A:A,'Tipo de Carga'!B:B))</f>
        <v>Autoabasto</v>
      </c>
      <c r="L5734" s="10">
        <f t="shared" si="2"/>
        <v>9</v>
      </c>
      <c r="M5734" s="10">
        <f t="shared" si="3"/>
        <v>24</v>
      </c>
      <c r="N5734" s="10">
        <f t="shared" si="4"/>
        <v>2</v>
      </c>
      <c r="O5734" s="10" t="str">
        <f t="array" ref="O5734">IFERROR(XLOOKUP(G5734,'Tipo de Carga'!A:A,'Tipo de Carga'!C:C))</f>
        <v>Diesel</v>
      </c>
    </row>
    <row r="5735">
      <c r="A5735" s="16">
        <v>1813.0</v>
      </c>
      <c r="B5735" s="10" t="str">
        <f t="array" ref="B5735">IFERROR(XLOOKUP(A5735,'Asignacion Feb'!A:A,'Asignacion Feb'!C:C))</f>
        <v>Wm Full</v>
      </c>
      <c r="C5735" s="10" t="str">
        <f t="array" ref="C5735">IFERROR(XLOOKUP(A5735,'Asignacion Feb'!A:A,'Asignacion Feb'!B:B))</f>
        <v>EC-08</v>
      </c>
      <c r="D5735" s="28">
        <v>45712.0</v>
      </c>
      <c r="E5735" s="16" t="s">
        <v>100</v>
      </c>
      <c r="F5735" s="10" t="str">
        <f t="array" ref="F5735">IFERROR(XLOOKUP(E5735,Operadores!A:A,Operadores!B:B))</f>
        <v>ALFEDI</v>
      </c>
      <c r="G5735" s="16" t="s">
        <v>39</v>
      </c>
      <c r="H5735" s="13">
        <v>20.4273</v>
      </c>
      <c r="I5735" s="18">
        <v>358.0</v>
      </c>
      <c r="J5735" s="15">
        <f t="shared" si="5"/>
        <v>7312.9734</v>
      </c>
      <c r="K5735" s="10" t="str">
        <f t="array" ref="K5735">IFERROR(XLOOKUP(G5735,'Tipo de Carga'!A:A,'Tipo de Carga'!B:B))</f>
        <v>Autoabasto</v>
      </c>
      <c r="L5735" s="10">
        <f t="shared" si="2"/>
        <v>9</v>
      </c>
      <c r="M5735" s="10">
        <f t="shared" si="3"/>
        <v>24</v>
      </c>
      <c r="N5735" s="10">
        <f t="shared" si="4"/>
        <v>2</v>
      </c>
      <c r="O5735" s="10" t="str">
        <f t="array" ref="O5735">IFERROR(XLOOKUP(G5735,'Tipo de Carga'!A:A,'Tipo de Carga'!C:C))</f>
        <v>Diesel</v>
      </c>
    </row>
    <row r="5736">
      <c r="A5736" s="16">
        <v>2009.0</v>
      </c>
      <c r="B5736" s="10" t="str">
        <f t="array" ref="B5736">IFERROR(XLOOKUP(A5736,'Asignacion Feb'!A:A,'Asignacion Feb'!C:C))</f>
        <v>MeLi Dedicado Merida</v>
      </c>
      <c r="C5736" s="10" t="str">
        <f t="array" ref="C5736">IFERROR(XLOOKUP(A5736,'Asignacion Feb'!A:A,'Asignacion Feb'!B:B))</f>
        <v>EC-05</v>
      </c>
      <c r="D5736" s="28">
        <v>45712.0</v>
      </c>
      <c r="E5736" s="16" t="s">
        <v>225</v>
      </c>
      <c r="F5736" s="10" t="str">
        <f t="array" ref="F5736">IFERROR(XLOOKUP(E5736,Operadores!A:A,Operadores!B:B))</f>
        <v>ACOHER</v>
      </c>
      <c r="G5736" s="16" t="s">
        <v>39</v>
      </c>
      <c r="H5736" s="13">
        <v>20.4273</v>
      </c>
      <c r="I5736" s="18">
        <v>339.0</v>
      </c>
      <c r="J5736" s="15">
        <f t="shared" si="5"/>
        <v>6924.8547</v>
      </c>
      <c r="K5736" s="10" t="str">
        <f t="array" ref="K5736">IFERROR(XLOOKUP(G5736,'Tipo de Carga'!A:A,'Tipo de Carga'!B:B))</f>
        <v>Autoabasto</v>
      </c>
      <c r="L5736" s="10">
        <f t="shared" si="2"/>
        <v>9</v>
      </c>
      <c r="M5736" s="10">
        <f t="shared" si="3"/>
        <v>24</v>
      </c>
      <c r="N5736" s="10">
        <f t="shared" si="4"/>
        <v>2</v>
      </c>
      <c r="O5736" s="10" t="str">
        <f t="array" ref="O5736">IFERROR(XLOOKUP(G5736,'Tipo de Carga'!A:A,'Tipo de Carga'!C:C))</f>
        <v>Diesel</v>
      </c>
    </row>
    <row r="5737">
      <c r="A5737" s="16">
        <v>1818.0</v>
      </c>
      <c r="B5737" s="10" t="str">
        <f t="array" ref="B5737">IFERROR(XLOOKUP(A5737,'Asignacion Feb'!A:A,'Asignacion Feb'!C:C))</f>
        <v>Wm Full</v>
      </c>
      <c r="C5737" s="10" t="str">
        <f t="array" ref="C5737">IFERROR(XLOOKUP(A5737,'Asignacion Feb'!A:A,'Asignacion Feb'!B:B))</f>
        <v>EC-08</v>
      </c>
      <c r="D5737" s="28">
        <v>45712.0</v>
      </c>
      <c r="E5737" s="16" t="s">
        <v>176</v>
      </c>
      <c r="F5737" s="10" t="str">
        <f t="array" ref="F5737">IFERROR(XLOOKUP(E5737,Operadores!A:A,Operadores!B:B))</f>
        <v>HEROCT</v>
      </c>
      <c r="G5737" s="16" t="s">
        <v>39</v>
      </c>
      <c r="H5737" s="13">
        <v>20.4273</v>
      </c>
      <c r="I5737" s="18">
        <v>397.0</v>
      </c>
      <c r="J5737" s="15">
        <f t="shared" si="5"/>
        <v>8109.6381</v>
      </c>
      <c r="K5737" s="10" t="str">
        <f t="array" ref="K5737">IFERROR(XLOOKUP(G5737,'Tipo de Carga'!A:A,'Tipo de Carga'!B:B))</f>
        <v>Autoabasto</v>
      </c>
      <c r="L5737" s="10">
        <f t="shared" si="2"/>
        <v>9</v>
      </c>
      <c r="M5737" s="10">
        <f t="shared" si="3"/>
        <v>24</v>
      </c>
      <c r="N5737" s="10">
        <f t="shared" si="4"/>
        <v>2</v>
      </c>
      <c r="O5737" s="10" t="str">
        <f t="array" ref="O5737">IFERROR(XLOOKUP(G5737,'Tipo de Carga'!A:A,'Tipo de Carga'!C:C))</f>
        <v>Diesel</v>
      </c>
    </row>
    <row r="5738">
      <c r="A5738" s="16">
        <v>1887.0</v>
      </c>
      <c r="B5738" s="10" t="str">
        <f t="array" ref="B5738">IFERROR(XLOOKUP(A5738,'Asignacion Feb'!A:A,'Asignacion Feb'!C:C))</f>
        <v>Circuitos</v>
      </c>
      <c r="C5738" s="10" t="str">
        <f t="array" ref="C5738">IFERROR(XLOOKUP(A5738,'Asignacion Feb'!A:A,'Asignacion Feb'!B:B))</f>
        <v>EC-03</v>
      </c>
      <c r="D5738" s="28">
        <v>45712.0</v>
      </c>
      <c r="E5738" s="16" t="s">
        <v>375</v>
      </c>
      <c r="F5738" s="10" t="str">
        <f t="array" ref="F5738">IFERROR(XLOOKUP(E5738,Operadores!A:A,Operadores!B:B))</f>
        <v>NARCA</v>
      </c>
      <c r="G5738" s="16" t="s">
        <v>39</v>
      </c>
      <c r="H5738" s="13">
        <v>20.4273</v>
      </c>
      <c r="I5738" s="18">
        <v>658.0</v>
      </c>
      <c r="J5738" s="15">
        <f t="shared" si="5"/>
        <v>13441.1634</v>
      </c>
      <c r="K5738" s="10" t="str">
        <f t="array" ref="K5738">IFERROR(XLOOKUP(G5738,'Tipo de Carga'!A:A,'Tipo de Carga'!B:B))</f>
        <v>Autoabasto</v>
      </c>
      <c r="L5738" s="10">
        <f t="shared" si="2"/>
        <v>9</v>
      </c>
      <c r="M5738" s="10">
        <f t="shared" si="3"/>
        <v>24</v>
      </c>
      <c r="N5738" s="10">
        <f t="shared" si="4"/>
        <v>2</v>
      </c>
      <c r="O5738" s="10" t="str">
        <f t="array" ref="O5738">IFERROR(XLOOKUP(G5738,'Tipo de Carga'!A:A,'Tipo de Carga'!C:C))</f>
        <v>Diesel</v>
      </c>
    </row>
    <row r="5739">
      <c r="A5739" s="16">
        <v>1798.0</v>
      </c>
      <c r="B5739" s="10" t="str">
        <f t="array" ref="B5739">IFERROR(XLOOKUP(A5739,'Asignacion Feb'!A:A,'Asignacion Feb'!C:C))</f>
        <v>Wm Full</v>
      </c>
      <c r="C5739" s="10" t="str">
        <f t="array" ref="C5739">IFERROR(XLOOKUP(A5739,'Asignacion Feb'!A:A,'Asignacion Feb'!B:B))</f>
        <v>EC-08</v>
      </c>
      <c r="D5739" s="28">
        <v>45712.0</v>
      </c>
      <c r="E5739" s="16" t="s">
        <v>177</v>
      </c>
      <c r="F5739" s="10" t="str">
        <f t="array" ref="F5739">IFERROR(XLOOKUP(E5739,Operadores!A:A,Operadores!B:B))</f>
        <v>MARWAL</v>
      </c>
      <c r="G5739" s="16" t="s">
        <v>39</v>
      </c>
      <c r="H5739" s="13">
        <v>20.4273</v>
      </c>
      <c r="I5739" s="18">
        <v>366.0</v>
      </c>
      <c r="J5739" s="15">
        <f t="shared" si="5"/>
        <v>7476.3918</v>
      </c>
      <c r="K5739" s="10" t="str">
        <f t="array" ref="K5739">IFERROR(XLOOKUP(G5739,'Tipo de Carga'!A:A,'Tipo de Carga'!B:B))</f>
        <v>Autoabasto</v>
      </c>
      <c r="L5739" s="10">
        <f t="shared" si="2"/>
        <v>9</v>
      </c>
      <c r="M5739" s="10">
        <f t="shared" si="3"/>
        <v>24</v>
      </c>
      <c r="N5739" s="10">
        <f t="shared" si="4"/>
        <v>2</v>
      </c>
      <c r="O5739" s="10" t="str">
        <f t="array" ref="O5739">IFERROR(XLOOKUP(G5739,'Tipo de Carga'!A:A,'Tipo de Carga'!C:C))</f>
        <v>Diesel</v>
      </c>
    </row>
    <row r="5740">
      <c r="A5740" s="16">
        <v>2001.0</v>
      </c>
      <c r="B5740" s="10" t="str">
        <f t="array" ref="B5740">IFERROR(XLOOKUP(A5740,'Asignacion Feb'!A:A,'Asignacion Feb'!C:C))</f>
        <v>MeLi Dedicado Merida</v>
      </c>
      <c r="C5740" s="10" t="str">
        <f t="array" ref="C5740">IFERROR(XLOOKUP(A5740,'Asignacion Feb'!A:A,'Asignacion Feb'!B:B))</f>
        <v>EC-05</v>
      </c>
      <c r="D5740" s="28">
        <v>45712.0</v>
      </c>
      <c r="E5740" s="16" t="s">
        <v>362</v>
      </c>
      <c r="F5740" s="10" t="str">
        <f t="array" ref="F5740">IFERROR(XLOOKUP(E5740,Operadores!A:A,Operadores!B:B))</f>
        <v>TRESER</v>
      </c>
      <c r="G5740" s="16" t="s">
        <v>39</v>
      </c>
      <c r="H5740" s="13">
        <v>20.4273</v>
      </c>
      <c r="I5740" s="18">
        <v>360.0</v>
      </c>
      <c r="J5740" s="15">
        <f t="shared" si="5"/>
        <v>7353.828</v>
      </c>
      <c r="K5740" s="10" t="str">
        <f t="array" ref="K5740">IFERROR(XLOOKUP(G5740,'Tipo de Carga'!A:A,'Tipo de Carga'!B:B))</f>
        <v>Autoabasto</v>
      </c>
      <c r="L5740" s="10">
        <f t="shared" si="2"/>
        <v>9</v>
      </c>
      <c r="M5740" s="10">
        <f t="shared" si="3"/>
        <v>24</v>
      </c>
      <c r="N5740" s="10">
        <f t="shared" si="4"/>
        <v>2</v>
      </c>
      <c r="O5740" s="10" t="str">
        <f t="array" ref="O5740">IFERROR(XLOOKUP(G5740,'Tipo de Carga'!A:A,'Tipo de Carga'!C:C))</f>
        <v>Diesel</v>
      </c>
    </row>
    <row r="5741">
      <c r="A5741" s="16">
        <v>2000.0</v>
      </c>
      <c r="B5741" s="10" t="str">
        <f t="array" ref="B5741">IFERROR(XLOOKUP(A5741,'Asignacion Feb'!A:A,'Asignacion Feb'!C:C))</f>
        <v>MeLi Dedicado Merida</v>
      </c>
      <c r="C5741" s="10" t="str">
        <f t="array" ref="C5741">IFERROR(XLOOKUP(A5741,'Asignacion Feb'!A:A,'Asignacion Feb'!B:B))</f>
        <v>EC-05</v>
      </c>
      <c r="D5741" s="28">
        <v>45712.0</v>
      </c>
      <c r="E5741" s="16" t="s">
        <v>95</v>
      </c>
      <c r="F5741" s="10" t="str">
        <f t="array" ref="F5741">IFERROR(XLOOKUP(E5741,Operadores!A:A,Operadores!B:B))</f>
        <v>VILYON</v>
      </c>
      <c r="G5741" s="16" t="s">
        <v>39</v>
      </c>
      <c r="H5741" s="13">
        <v>20.4273</v>
      </c>
      <c r="I5741" s="18">
        <v>397.0</v>
      </c>
      <c r="J5741" s="15">
        <f t="shared" si="5"/>
        <v>8109.6381</v>
      </c>
      <c r="K5741" s="10" t="str">
        <f t="array" ref="K5741">IFERROR(XLOOKUP(G5741,'Tipo de Carga'!A:A,'Tipo de Carga'!B:B))</f>
        <v>Autoabasto</v>
      </c>
      <c r="L5741" s="10">
        <f t="shared" si="2"/>
        <v>9</v>
      </c>
      <c r="M5741" s="10">
        <f t="shared" si="3"/>
        <v>24</v>
      </c>
      <c r="N5741" s="10">
        <f t="shared" si="4"/>
        <v>2</v>
      </c>
      <c r="O5741" s="10" t="str">
        <f t="array" ref="O5741">IFERROR(XLOOKUP(G5741,'Tipo de Carga'!A:A,'Tipo de Carga'!C:C))</f>
        <v>Diesel</v>
      </c>
    </row>
    <row r="5742">
      <c r="A5742" s="16">
        <v>1721.0</v>
      </c>
      <c r="B5742" s="10" t="str">
        <f t="array" ref="B5742">IFERROR(XLOOKUP(A5742,'Asignacion Feb'!A:A,'Asignacion Feb'!C:C))</f>
        <v>Wm Full</v>
      </c>
      <c r="C5742" s="10" t="str">
        <f t="array" ref="C5742">IFERROR(XLOOKUP(A5742,'Asignacion Feb'!A:A,'Asignacion Feb'!B:B))</f>
        <v>EC-08</v>
      </c>
      <c r="D5742" s="28">
        <v>45712.0</v>
      </c>
      <c r="E5742" s="16" t="s">
        <v>371</v>
      </c>
      <c r="F5742" s="10" t="str">
        <f t="array" ref="F5742">IFERROR(XLOOKUP(E5742,Operadores!A:A,Operadores!B:B))</f>
        <v>MAYSA</v>
      </c>
      <c r="G5742" s="16" t="s">
        <v>39</v>
      </c>
      <c r="H5742" s="13">
        <v>20.4273</v>
      </c>
      <c r="I5742" s="18">
        <v>420.0</v>
      </c>
      <c r="J5742" s="15">
        <f t="shared" si="5"/>
        <v>8579.466</v>
      </c>
      <c r="K5742" s="10" t="str">
        <f t="array" ref="K5742">IFERROR(XLOOKUP(G5742,'Tipo de Carga'!A:A,'Tipo de Carga'!B:B))</f>
        <v>Autoabasto</v>
      </c>
      <c r="L5742" s="10">
        <f t="shared" si="2"/>
        <v>9</v>
      </c>
      <c r="M5742" s="10">
        <f t="shared" si="3"/>
        <v>24</v>
      </c>
      <c r="N5742" s="10">
        <f t="shared" si="4"/>
        <v>2</v>
      </c>
      <c r="O5742" s="10" t="str">
        <f t="array" ref="O5742">IFERROR(XLOOKUP(G5742,'Tipo de Carga'!A:A,'Tipo de Carga'!C:C))</f>
        <v>Diesel</v>
      </c>
    </row>
    <row r="5743">
      <c r="A5743" s="16">
        <v>2029.0</v>
      </c>
      <c r="B5743" s="10" t="str">
        <f t="array" ref="B5743">IFERROR(XLOOKUP(A5743,'Asignacion Feb'!A:A,'Asignacion Feb'!C:C))</f>
        <v>MeLi Dedicado Merida</v>
      </c>
      <c r="C5743" s="10" t="str">
        <f t="array" ref="C5743">IFERROR(XLOOKUP(A5743,'Asignacion Feb'!A:A,'Asignacion Feb'!B:B))</f>
        <v>EC-05</v>
      </c>
      <c r="D5743" s="28">
        <v>45712.0</v>
      </c>
      <c r="E5743" s="16" t="s">
        <v>40</v>
      </c>
      <c r="F5743" s="10" t="str">
        <f t="array" ref="F5743">IFERROR(XLOOKUP(E5743,Operadores!A:A,Operadores!B:B))</f>
        <v>LUNADO</v>
      </c>
      <c r="G5743" s="16" t="s">
        <v>39</v>
      </c>
      <c r="H5743" s="13">
        <v>20.4273</v>
      </c>
      <c r="I5743" s="18">
        <v>223.0</v>
      </c>
      <c r="J5743" s="15">
        <f t="shared" si="5"/>
        <v>4555.2879</v>
      </c>
      <c r="K5743" s="10" t="str">
        <f t="array" ref="K5743">IFERROR(XLOOKUP(G5743,'Tipo de Carga'!A:A,'Tipo de Carga'!B:B))</f>
        <v>Autoabasto</v>
      </c>
      <c r="L5743" s="10">
        <f t="shared" si="2"/>
        <v>9</v>
      </c>
      <c r="M5743" s="10">
        <f t="shared" si="3"/>
        <v>24</v>
      </c>
      <c r="N5743" s="10">
        <f t="shared" si="4"/>
        <v>2</v>
      </c>
      <c r="O5743" s="10" t="str">
        <f t="array" ref="O5743">IFERROR(XLOOKUP(G5743,'Tipo de Carga'!A:A,'Tipo de Carga'!C:C))</f>
        <v>Diesel</v>
      </c>
    </row>
    <row r="5744">
      <c r="A5744" s="16">
        <v>1968.0</v>
      </c>
      <c r="B5744" s="10" t="str">
        <f t="array" ref="B5744">IFERROR(XLOOKUP(A5744,'Asignacion Feb'!A:A,'Asignacion Feb'!C:C))</f>
        <v>Sayer Sencillo</v>
      </c>
      <c r="C5744" s="10" t="str">
        <f t="array" ref="C5744">IFERROR(XLOOKUP(A5744,'Asignacion Feb'!A:A,'Asignacion Feb'!B:B))</f>
        <v>EC-04</v>
      </c>
      <c r="D5744" s="28">
        <v>45712.0</v>
      </c>
      <c r="E5744" s="16" t="s">
        <v>330</v>
      </c>
      <c r="F5744" s="10" t="str">
        <f t="array" ref="F5744">IFERROR(XLOOKUP(E5744,Operadores!A:A,Operadores!B:B))</f>
        <v>MENIG</v>
      </c>
      <c r="G5744" s="16" t="s">
        <v>39</v>
      </c>
      <c r="H5744" s="13">
        <v>20.4273</v>
      </c>
      <c r="I5744" s="18">
        <v>360.0</v>
      </c>
      <c r="J5744" s="15">
        <f t="shared" si="5"/>
        <v>7353.828</v>
      </c>
      <c r="K5744" s="10" t="str">
        <f t="array" ref="K5744">IFERROR(XLOOKUP(G5744,'Tipo de Carga'!A:A,'Tipo de Carga'!B:B))</f>
        <v>Autoabasto</v>
      </c>
      <c r="L5744" s="10">
        <f t="shared" si="2"/>
        <v>9</v>
      </c>
      <c r="M5744" s="10">
        <f t="shared" si="3"/>
        <v>24</v>
      </c>
      <c r="N5744" s="10">
        <f t="shared" si="4"/>
        <v>2</v>
      </c>
      <c r="O5744" s="10" t="str">
        <f t="array" ref="O5744">IFERROR(XLOOKUP(G5744,'Tipo de Carga'!A:A,'Tipo de Carga'!C:C))</f>
        <v>Diesel</v>
      </c>
    </row>
    <row r="5745">
      <c r="A5745" s="16">
        <v>2031.0</v>
      </c>
      <c r="B5745" s="10" t="str">
        <f t="array" ref="B5745">IFERROR(XLOOKUP(A5745,'Asignacion Feb'!A:A,'Asignacion Feb'!C:C))</f>
        <v>MeLi Dedicado Merida</v>
      </c>
      <c r="C5745" s="10" t="str">
        <f t="array" ref="C5745">IFERROR(XLOOKUP(A5745,'Asignacion Feb'!A:A,'Asignacion Feb'!B:B))</f>
        <v>EC-05</v>
      </c>
      <c r="D5745" s="28">
        <v>45712.0</v>
      </c>
      <c r="E5745" s="16" t="s">
        <v>239</v>
      </c>
      <c r="F5745" s="10" t="str">
        <f t="array" ref="F5745">IFERROR(XLOOKUP(E5745,Operadores!A:A,Operadores!B:B))</f>
        <v>LEOJUA</v>
      </c>
      <c r="G5745" s="16" t="s">
        <v>39</v>
      </c>
      <c r="H5745" s="13">
        <v>20.4273</v>
      </c>
      <c r="I5745" s="18">
        <v>480.0</v>
      </c>
      <c r="J5745" s="15">
        <f t="shared" si="5"/>
        <v>9805.104</v>
      </c>
      <c r="K5745" s="10" t="str">
        <f t="array" ref="K5745">IFERROR(XLOOKUP(G5745,'Tipo de Carga'!A:A,'Tipo de Carga'!B:B))</f>
        <v>Autoabasto</v>
      </c>
      <c r="L5745" s="10">
        <f t="shared" si="2"/>
        <v>9</v>
      </c>
      <c r="M5745" s="10">
        <f t="shared" si="3"/>
        <v>24</v>
      </c>
      <c r="N5745" s="10">
        <f t="shared" si="4"/>
        <v>2</v>
      </c>
      <c r="O5745" s="10" t="str">
        <f t="array" ref="O5745">IFERROR(XLOOKUP(G5745,'Tipo de Carga'!A:A,'Tipo de Carga'!C:C))</f>
        <v>Diesel</v>
      </c>
    </row>
    <row r="5746">
      <c r="A5746" s="16">
        <v>1991.0</v>
      </c>
      <c r="B5746" s="10" t="str">
        <f t="array" ref="B5746">IFERROR(XLOOKUP(A5746,'Asignacion Feb'!A:A,'Asignacion Feb'!C:C))</f>
        <v>MeLi Dedicado Merida</v>
      </c>
      <c r="C5746" s="10" t="str">
        <f t="array" ref="C5746">IFERROR(XLOOKUP(A5746,'Asignacion Feb'!A:A,'Asignacion Feb'!B:B))</f>
        <v>EC-05</v>
      </c>
      <c r="D5746" s="28">
        <v>45712.0</v>
      </c>
      <c r="E5746" s="16" t="s">
        <v>165</v>
      </c>
      <c r="F5746" s="10" t="str">
        <f t="array" ref="F5746">IFERROR(XLOOKUP(E5746,Operadores!A:A,Operadores!B:B))</f>
        <v>RUEREN</v>
      </c>
      <c r="G5746" s="16" t="s">
        <v>39</v>
      </c>
      <c r="H5746" s="13">
        <v>20.4273</v>
      </c>
      <c r="I5746" s="18">
        <v>380.0</v>
      </c>
      <c r="J5746" s="15">
        <f t="shared" si="5"/>
        <v>7762.374</v>
      </c>
      <c r="K5746" s="10" t="str">
        <f t="array" ref="K5746">IFERROR(XLOOKUP(G5746,'Tipo de Carga'!A:A,'Tipo de Carga'!B:B))</f>
        <v>Autoabasto</v>
      </c>
      <c r="L5746" s="10">
        <f t="shared" si="2"/>
        <v>9</v>
      </c>
      <c r="M5746" s="10">
        <f t="shared" si="3"/>
        <v>24</v>
      </c>
      <c r="N5746" s="10">
        <f t="shared" si="4"/>
        <v>2</v>
      </c>
      <c r="O5746" s="10" t="str">
        <f t="array" ref="O5746">IFERROR(XLOOKUP(G5746,'Tipo de Carga'!A:A,'Tipo de Carga'!C:C))</f>
        <v>Diesel</v>
      </c>
    </row>
    <row r="5747">
      <c r="A5747" s="16">
        <v>1999.0</v>
      </c>
      <c r="B5747" s="10" t="str">
        <f t="array" ref="B5747">IFERROR(XLOOKUP(A5747,'Asignacion Feb'!A:A,'Asignacion Feb'!C:C))</f>
        <v>MeLi Dedicado Merida</v>
      </c>
      <c r="C5747" s="10" t="str">
        <f t="array" ref="C5747">IFERROR(XLOOKUP(A5747,'Asignacion Feb'!A:A,'Asignacion Feb'!B:B))</f>
        <v>EC-05</v>
      </c>
      <c r="D5747" s="28">
        <v>45712.0</v>
      </c>
      <c r="E5747" s="16" t="s">
        <v>88</v>
      </c>
      <c r="F5747" s="10" t="str">
        <f t="array" ref="F5747">IFERROR(XLOOKUP(E5747,Operadores!A:A,Operadores!B:B))</f>
        <v>CAMJOS</v>
      </c>
      <c r="G5747" s="16" t="s">
        <v>39</v>
      </c>
      <c r="H5747" s="13">
        <v>20.4273</v>
      </c>
      <c r="I5747" s="18">
        <v>402.0</v>
      </c>
      <c r="J5747" s="15">
        <f t="shared" si="5"/>
        <v>8211.7746</v>
      </c>
      <c r="K5747" s="10" t="str">
        <f t="array" ref="K5747">IFERROR(XLOOKUP(G5747,'Tipo de Carga'!A:A,'Tipo de Carga'!B:B))</f>
        <v>Autoabasto</v>
      </c>
      <c r="L5747" s="10">
        <f t="shared" si="2"/>
        <v>9</v>
      </c>
      <c r="M5747" s="10">
        <f t="shared" si="3"/>
        <v>24</v>
      </c>
      <c r="N5747" s="10">
        <f t="shared" si="4"/>
        <v>2</v>
      </c>
      <c r="O5747" s="10" t="str">
        <f t="array" ref="O5747">IFERROR(XLOOKUP(G5747,'Tipo de Carga'!A:A,'Tipo de Carga'!C:C))</f>
        <v>Diesel</v>
      </c>
    </row>
    <row r="5748">
      <c r="A5748" s="16">
        <v>2025.0</v>
      </c>
      <c r="B5748" s="10" t="str">
        <f t="array" ref="B5748">IFERROR(XLOOKUP(A5748,'Asignacion Feb'!A:A,'Asignacion Feb'!C:C))</f>
        <v>MeLi Dedicado TD</v>
      </c>
      <c r="C5748" s="10" t="str">
        <f t="array" ref="C5748">IFERROR(XLOOKUP(A5748,'Asignacion Feb'!A:A,'Asignacion Feb'!B:B))</f>
        <v>EC-05</v>
      </c>
      <c r="D5748" s="28">
        <v>45712.0</v>
      </c>
      <c r="E5748" s="19" t="s">
        <v>468</v>
      </c>
      <c r="F5748" s="10" t="str">
        <f t="array" ref="F5748">IFERROR(XLOOKUP(E5748,Operadores!A:A,Operadores!B:B))</f>
        <v>MEJJON</v>
      </c>
      <c r="G5748" s="16" t="s">
        <v>103</v>
      </c>
      <c r="H5748" s="13">
        <v>26.89</v>
      </c>
      <c r="I5748" s="18">
        <v>446.0</v>
      </c>
      <c r="J5748" s="15">
        <f t="shared" si="5"/>
        <v>11992.94</v>
      </c>
      <c r="K5748" s="10" t="str">
        <f t="array" ref="K5748">IFERROR(XLOOKUP(G5748,'Tipo de Carga'!A:A,'Tipo de Carga'!B:B))</f>
        <v>Ticket</v>
      </c>
      <c r="L5748" s="10">
        <f t="shared" si="2"/>
        <v>9</v>
      </c>
      <c r="M5748" s="10">
        <f t="shared" si="3"/>
        <v>24</v>
      </c>
      <c r="N5748" s="10">
        <f t="shared" si="4"/>
        <v>2</v>
      </c>
      <c r="O5748" s="10" t="str">
        <f t="array" ref="O5748">IFERROR(XLOOKUP(G5748,'Tipo de Carga'!A:A,'Tipo de Carga'!C:C))</f>
        <v>Diesel</v>
      </c>
    </row>
    <row r="5749">
      <c r="A5749" s="16">
        <v>1889.0</v>
      </c>
      <c r="B5749" s="10" t="str">
        <f t="array" ref="B5749">IFERROR(XLOOKUP(A5749,'Asignacion Feb'!A:A,'Asignacion Feb'!C:C))</f>
        <v>Available EC-01</v>
      </c>
      <c r="C5749" s="10" t="str">
        <f t="array" ref="C5749">IFERROR(XLOOKUP(A5749,'Asignacion Feb'!A:A,'Asignacion Feb'!B:B))</f>
        <v>EC-01</v>
      </c>
      <c r="D5749" s="28">
        <v>45712.0</v>
      </c>
      <c r="E5749" s="19" t="s">
        <v>357</v>
      </c>
      <c r="F5749" s="10" t="str">
        <f t="array" ref="F5749">IFERROR(XLOOKUP(E5749,Operadores!A:A,Operadores!B:B))</f>
        <v>GARCRU</v>
      </c>
      <c r="G5749" s="16" t="s">
        <v>103</v>
      </c>
      <c r="H5749" s="13">
        <v>27.46</v>
      </c>
      <c r="I5749" s="18">
        <v>728.0</v>
      </c>
      <c r="J5749" s="15">
        <f t="shared" si="5"/>
        <v>19990.88</v>
      </c>
      <c r="K5749" s="10" t="str">
        <f t="array" ref="K5749">IFERROR(XLOOKUP(G5749,'Tipo de Carga'!A:A,'Tipo de Carga'!B:B))</f>
        <v>Ticket</v>
      </c>
      <c r="L5749" s="10">
        <f t="shared" si="2"/>
        <v>9</v>
      </c>
      <c r="M5749" s="10">
        <f t="shared" si="3"/>
        <v>24</v>
      </c>
      <c r="N5749" s="10">
        <f t="shared" si="4"/>
        <v>2</v>
      </c>
      <c r="O5749" s="10" t="str">
        <f t="array" ref="O5749">IFERROR(XLOOKUP(G5749,'Tipo de Carga'!A:A,'Tipo de Carga'!C:C))</f>
        <v>Diesel</v>
      </c>
    </row>
    <row r="5750">
      <c r="A5750" s="16">
        <v>2080.0</v>
      </c>
      <c r="B5750" s="10" t="str">
        <f t="array" ref="B5750">IFERROR(XLOOKUP(A5750,'Asignacion Feb'!A:A,'Asignacion Feb'!C:C))</f>
        <v>Available EC-06</v>
      </c>
      <c r="C5750" s="10" t="str">
        <f t="array" ref="C5750">IFERROR(XLOOKUP(A5750,'Asignacion Feb'!A:A,'Asignacion Feb'!B:B))</f>
        <v>EC-06</v>
      </c>
      <c r="D5750" s="28">
        <v>45712.0</v>
      </c>
      <c r="E5750" s="19" t="s">
        <v>331</v>
      </c>
      <c r="F5750" s="10" t="str">
        <f t="array" ref="F5750">IFERROR(XLOOKUP(E5750,Operadores!A:A,Operadores!B:B))</f>
        <v>OLVJUA</v>
      </c>
      <c r="G5750" s="16" t="s">
        <v>103</v>
      </c>
      <c r="H5750" s="13">
        <v>26.29</v>
      </c>
      <c r="I5750" s="18">
        <v>65.0</v>
      </c>
      <c r="J5750" s="15">
        <f t="shared" si="5"/>
        <v>1708.85</v>
      </c>
      <c r="K5750" s="10" t="str">
        <f t="array" ref="K5750">IFERROR(XLOOKUP(G5750,'Tipo de Carga'!A:A,'Tipo de Carga'!B:B))</f>
        <v>Ticket</v>
      </c>
      <c r="L5750" s="10">
        <f t="shared" si="2"/>
        <v>9</v>
      </c>
      <c r="M5750" s="10">
        <f t="shared" si="3"/>
        <v>24</v>
      </c>
      <c r="N5750" s="10">
        <f t="shared" si="4"/>
        <v>2</v>
      </c>
      <c r="O5750" s="10" t="str">
        <f t="array" ref="O5750">IFERROR(XLOOKUP(G5750,'Tipo de Carga'!A:A,'Tipo de Carga'!C:C))</f>
        <v>Diesel</v>
      </c>
    </row>
    <row r="5751">
      <c r="A5751" s="16">
        <v>1939.0</v>
      </c>
      <c r="B5751" s="10" t="str">
        <f t="array" ref="B5751">IFERROR(XLOOKUP(A5751,'Asignacion Feb'!A:A,'Asignacion Feb'!C:C))</f>
        <v>Full Liver</v>
      </c>
      <c r="C5751" s="10" t="str">
        <f t="array" ref="C5751">IFERROR(XLOOKUP(A5751,'Asignacion Feb'!A:A,'Asignacion Feb'!B:B))</f>
        <v>EC-01</v>
      </c>
      <c r="D5751" s="28">
        <v>45712.0</v>
      </c>
      <c r="E5751" s="19" t="s">
        <v>116</v>
      </c>
      <c r="F5751" s="10" t="str">
        <f t="array" ref="F5751">IFERROR(XLOOKUP(E5751,Operadores!A:A,Operadores!B:B))</f>
        <v>TORBR01</v>
      </c>
      <c r="G5751" s="16" t="s">
        <v>103</v>
      </c>
      <c r="H5751" s="13">
        <v>26.1</v>
      </c>
      <c r="I5751" s="18">
        <v>368.0</v>
      </c>
      <c r="J5751" s="15">
        <f t="shared" si="5"/>
        <v>9604.8</v>
      </c>
      <c r="K5751" s="10" t="str">
        <f t="array" ref="K5751">IFERROR(XLOOKUP(G5751,'Tipo de Carga'!A:A,'Tipo de Carga'!B:B))</f>
        <v>Ticket</v>
      </c>
      <c r="L5751" s="10">
        <f t="shared" si="2"/>
        <v>9</v>
      </c>
      <c r="M5751" s="10">
        <f t="shared" si="3"/>
        <v>24</v>
      </c>
      <c r="N5751" s="10">
        <f t="shared" si="4"/>
        <v>2</v>
      </c>
      <c r="O5751" s="10" t="str">
        <f t="array" ref="O5751">IFERROR(XLOOKUP(G5751,'Tipo de Carga'!A:A,'Tipo de Carga'!C:C))</f>
        <v>Diesel</v>
      </c>
    </row>
    <row r="5752">
      <c r="A5752" s="16">
        <v>1942.0</v>
      </c>
      <c r="B5752" s="10" t="str">
        <f t="array" ref="B5752">IFERROR(XLOOKUP(A5752,'Asignacion Feb'!A:A,'Asignacion Feb'!C:C))</f>
        <v>Available EC-01</v>
      </c>
      <c r="C5752" s="10" t="str">
        <f t="array" ref="C5752">IFERROR(XLOOKUP(A5752,'Asignacion Feb'!A:A,'Asignacion Feb'!B:B))</f>
        <v>EC-01</v>
      </c>
      <c r="D5752" s="28">
        <v>45712.0</v>
      </c>
      <c r="E5752" s="16" t="s">
        <v>311</v>
      </c>
      <c r="F5752" s="10" t="str">
        <f t="array" ref="F5752">IFERROR(XLOOKUP(E5752,Operadores!A:A,Operadores!B:B))</f>
        <v>ESGJOS</v>
      </c>
      <c r="G5752" s="16" t="s">
        <v>103</v>
      </c>
      <c r="H5752" s="13">
        <v>27.4</v>
      </c>
      <c r="I5752" s="18">
        <v>464.0</v>
      </c>
      <c r="J5752" s="15">
        <f t="shared" si="5"/>
        <v>12713.6</v>
      </c>
      <c r="K5752" s="10" t="str">
        <f t="array" ref="K5752">IFERROR(XLOOKUP(G5752,'Tipo de Carga'!A:A,'Tipo de Carga'!B:B))</f>
        <v>Ticket</v>
      </c>
      <c r="L5752" s="10">
        <f t="shared" si="2"/>
        <v>9</v>
      </c>
      <c r="M5752" s="10">
        <f t="shared" si="3"/>
        <v>24</v>
      </c>
      <c r="N5752" s="10">
        <f t="shared" si="4"/>
        <v>2</v>
      </c>
      <c r="O5752" s="10" t="str">
        <f t="array" ref="O5752">IFERROR(XLOOKUP(G5752,'Tipo de Carga'!A:A,'Tipo de Carga'!C:C))</f>
        <v>Diesel</v>
      </c>
    </row>
    <row r="5753">
      <c r="A5753" s="16">
        <v>1937.0</v>
      </c>
      <c r="B5753" s="10" t="str">
        <f t="array" ref="B5753">IFERROR(XLOOKUP(A5753,'Asignacion Feb'!A:A,'Asignacion Feb'!C:C))</f>
        <v>Circuitos</v>
      </c>
      <c r="C5753" s="10" t="str">
        <f t="array" ref="C5753">IFERROR(XLOOKUP(A5753,'Asignacion Feb'!A:A,'Asignacion Feb'!B:B))</f>
        <v>EC-03</v>
      </c>
      <c r="D5753" s="28">
        <v>45712.0</v>
      </c>
      <c r="E5753" s="19" t="s">
        <v>397</v>
      </c>
      <c r="F5753" s="10" t="str">
        <f t="array" ref="F5753">IFERROR(XLOOKUP(E5753,Operadores!A:A,Operadores!B:B))</f>
        <v>CASSA</v>
      </c>
      <c r="G5753" s="16" t="s">
        <v>103</v>
      </c>
      <c r="H5753" s="13">
        <v>27.4</v>
      </c>
      <c r="I5753" s="18">
        <v>262.0</v>
      </c>
      <c r="J5753" s="15">
        <f t="shared" si="5"/>
        <v>7178.8</v>
      </c>
      <c r="K5753" s="10" t="str">
        <f t="array" ref="K5753">IFERROR(XLOOKUP(G5753,'Tipo de Carga'!A:A,'Tipo de Carga'!B:B))</f>
        <v>Ticket</v>
      </c>
      <c r="L5753" s="10">
        <f t="shared" si="2"/>
        <v>9</v>
      </c>
      <c r="M5753" s="10">
        <f t="shared" si="3"/>
        <v>24</v>
      </c>
      <c r="N5753" s="10">
        <f t="shared" si="4"/>
        <v>2</v>
      </c>
      <c r="O5753" s="10" t="str">
        <f t="array" ref="O5753">IFERROR(XLOOKUP(G5753,'Tipo de Carga'!A:A,'Tipo de Carga'!C:C))</f>
        <v>Diesel</v>
      </c>
    </row>
    <row r="5754">
      <c r="A5754" s="16">
        <v>1846.0</v>
      </c>
      <c r="B5754" s="10" t="str">
        <f t="array" ref="B5754">IFERROR(XLOOKUP(A5754,'Asignacion Feb'!A:A,'Asignacion Feb'!C:C))</f>
        <v>Sayer Sencillo</v>
      </c>
      <c r="C5754" s="10" t="str">
        <f t="array" ref="C5754">IFERROR(XLOOKUP(A5754,'Asignacion Feb'!A:A,'Asignacion Feb'!B:B))</f>
        <v>EC-04</v>
      </c>
      <c r="D5754" s="28">
        <v>45712.0</v>
      </c>
      <c r="E5754" s="19" t="s">
        <v>279</v>
      </c>
      <c r="F5754" s="10" t="str">
        <f t="array" ref="F5754">IFERROR(XLOOKUP(E5754,Operadores!A:A,Operadores!B:B))</f>
        <v>ARBJO</v>
      </c>
      <c r="G5754" s="16" t="s">
        <v>103</v>
      </c>
      <c r="H5754" s="13">
        <v>27.8</v>
      </c>
      <c r="I5754" s="18">
        <v>147.0</v>
      </c>
      <c r="J5754" s="15">
        <f t="shared" si="5"/>
        <v>4086.6</v>
      </c>
      <c r="K5754" s="10" t="str">
        <f t="array" ref="K5754">IFERROR(XLOOKUP(G5754,'Tipo de Carga'!A:A,'Tipo de Carga'!B:B))</f>
        <v>Ticket</v>
      </c>
      <c r="L5754" s="10">
        <f t="shared" si="2"/>
        <v>9</v>
      </c>
      <c r="M5754" s="10">
        <f t="shared" si="3"/>
        <v>24</v>
      </c>
      <c r="N5754" s="10">
        <f t="shared" si="4"/>
        <v>2</v>
      </c>
      <c r="O5754" s="10" t="str">
        <f t="array" ref="O5754">IFERROR(XLOOKUP(G5754,'Tipo de Carga'!A:A,'Tipo de Carga'!C:C))</f>
        <v>Diesel</v>
      </c>
    </row>
    <row r="5755">
      <c r="A5755" s="16">
        <v>1975.0</v>
      </c>
      <c r="B5755" s="10" t="str">
        <f t="array" ref="B5755">IFERROR(XLOOKUP(A5755,'Asignacion Feb'!A:A,'Asignacion Feb'!C:C))</f>
        <v>Sayer Sencillo</v>
      </c>
      <c r="C5755" s="10" t="str">
        <f t="array" ref="C5755">IFERROR(XLOOKUP(A5755,'Asignacion Feb'!A:A,'Asignacion Feb'!B:B))</f>
        <v>EC-04</v>
      </c>
      <c r="D5755" s="28">
        <v>45712.0</v>
      </c>
      <c r="E5755" s="19" t="s">
        <v>247</v>
      </c>
      <c r="F5755" s="10" t="str">
        <f t="array" ref="F5755">IFERROR(XLOOKUP(E5755,Operadores!A:A,Operadores!B:B))</f>
        <v>SANMAN</v>
      </c>
      <c r="G5755" s="16" t="s">
        <v>103</v>
      </c>
      <c r="H5755" s="13">
        <v>27.8</v>
      </c>
      <c r="I5755" s="18">
        <v>147.0</v>
      </c>
      <c r="J5755" s="15">
        <f t="shared" si="5"/>
        <v>4086.6</v>
      </c>
      <c r="K5755" s="10" t="str">
        <f t="array" ref="K5755">IFERROR(XLOOKUP(G5755,'Tipo de Carga'!A:A,'Tipo de Carga'!B:B))</f>
        <v>Ticket</v>
      </c>
      <c r="L5755" s="10">
        <f t="shared" si="2"/>
        <v>9</v>
      </c>
      <c r="M5755" s="10">
        <f t="shared" si="3"/>
        <v>24</v>
      </c>
      <c r="N5755" s="10">
        <f t="shared" si="4"/>
        <v>2</v>
      </c>
      <c r="O5755" s="10" t="str">
        <f t="array" ref="O5755">IFERROR(XLOOKUP(G5755,'Tipo de Carga'!A:A,'Tipo de Carga'!C:C))</f>
        <v>Diesel</v>
      </c>
    </row>
    <row r="5756">
      <c r="A5756" s="16">
        <v>1971.0</v>
      </c>
      <c r="B5756" s="10" t="str">
        <f t="array" ref="B5756">IFERROR(XLOOKUP(A5756,'Asignacion Feb'!A:A,'Asignacion Feb'!C:C))</f>
        <v>Sayer Sencillo</v>
      </c>
      <c r="C5756" s="10" t="str">
        <f t="array" ref="C5756">IFERROR(XLOOKUP(A5756,'Asignacion Feb'!A:A,'Asignacion Feb'!B:B))</f>
        <v>EC-04</v>
      </c>
      <c r="D5756" s="28">
        <v>45712.0</v>
      </c>
      <c r="E5756" s="19" t="s">
        <v>79</v>
      </c>
      <c r="F5756" s="10" t="str">
        <f t="array" ref="F5756">IFERROR(XLOOKUP(E5756,Operadores!A:A,Operadores!B:B))</f>
        <v>OLVOSX</v>
      </c>
      <c r="G5756" s="16" t="s">
        <v>103</v>
      </c>
      <c r="H5756" s="13">
        <v>26.14</v>
      </c>
      <c r="I5756" s="18">
        <v>184.0</v>
      </c>
      <c r="J5756" s="15">
        <f t="shared" si="5"/>
        <v>4809.76</v>
      </c>
      <c r="K5756" s="10" t="str">
        <f t="array" ref="K5756">IFERROR(XLOOKUP(G5756,'Tipo de Carga'!A:A,'Tipo de Carga'!B:B))</f>
        <v>Ticket</v>
      </c>
      <c r="L5756" s="10">
        <f t="shared" si="2"/>
        <v>9</v>
      </c>
      <c r="M5756" s="10">
        <f t="shared" si="3"/>
        <v>24</v>
      </c>
      <c r="N5756" s="10">
        <f t="shared" si="4"/>
        <v>2</v>
      </c>
      <c r="O5756" s="10" t="str">
        <f t="array" ref="O5756">IFERROR(XLOOKUP(G5756,'Tipo de Carga'!A:A,'Tipo de Carga'!C:C))</f>
        <v>Diesel</v>
      </c>
    </row>
    <row r="5757">
      <c r="A5757" s="16">
        <v>1770.0</v>
      </c>
      <c r="B5757" s="10" t="str">
        <f t="array" ref="B5757">IFERROR(XLOOKUP(A5757,'Asignacion Feb'!A:A,'Asignacion Feb'!C:C))</f>
        <v>Wm Sencillo</v>
      </c>
      <c r="C5757" s="10" t="str">
        <f t="array" ref="C5757">IFERROR(XLOOKUP(A5757,'Asignacion Feb'!A:A,'Asignacion Feb'!B:B))</f>
        <v>EC-08</v>
      </c>
      <c r="D5757" s="28">
        <v>45712.0</v>
      </c>
      <c r="E5757" s="19" t="s">
        <v>435</v>
      </c>
      <c r="F5757" s="10" t="str">
        <f t="array" ref="F5757">IFERROR(XLOOKUP(E5757,Operadores!A:A,Operadores!B:B))</f>
        <v>NUCRIG</v>
      </c>
      <c r="G5757" s="16" t="s">
        <v>103</v>
      </c>
      <c r="H5757" s="13">
        <v>26.45</v>
      </c>
      <c r="I5757" s="18">
        <v>416.0</v>
      </c>
      <c r="J5757" s="15">
        <f t="shared" si="5"/>
        <v>11003.2</v>
      </c>
      <c r="K5757" s="10" t="str">
        <f t="array" ref="K5757">IFERROR(XLOOKUP(G5757,'Tipo de Carga'!A:A,'Tipo de Carga'!B:B))</f>
        <v>Ticket</v>
      </c>
      <c r="L5757" s="10">
        <f t="shared" si="2"/>
        <v>9</v>
      </c>
      <c r="M5757" s="10">
        <f t="shared" si="3"/>
        <v>24</v>
      </c>
      <c r="N5757" s="10">
        <f t="shared" si="4"/>
        <v>2</v>
      </c>
      <c r="O5757" s="10" t="str">
        <f t="array" ref="O5757">IFERROR(XLOOKUP(G5757,'Tipo de Carga'!A:A,'Tipo de Carga'!C:C))</f>
        <v>Diesel</v>
      </c>
    </row>
    <row r="5758">
      <c r="A5758" s="16">
        <v>1938.0</v>
      </c>
      <c r="B5758" s="10" t="str">
        <f t="array" ref="B5758">IFERROR(XLOOKUP(A5758,'Asignacion Feb'!A:A,'Asignacion Feb'!C:C))</f>
        <v>Sayer Sencillo</v>
      </c>
      <c r="C5758" s="10" t="str">
        <f t="array" ref="C5758">IFERROR(XLOOKUP(A5758,'Asignacion Feb'!A:A,'Asignacion Feb'!B:B))</f>
        <v>EC-04</v>
      </c>
      <c r="D5758" s="28">
        <v>45712.0</v>
      </c>
      <c r="E5758" s="19" t="s">
        <v>256</v>
      </c>
      <c r="F5758" s="10" t="str">
        <f t="array" ref="F5758">IFERROR(XLOOKUP(E5758,Operadores!A:A,Operadores!B:B))</f>
        <v>SOSCA01</v>
      </c>
      <c r="G5758" s="16" t="s">
        <v>103</v>
      </c>
      <c r="H5758" s="13">
        <v>25.99</v>
      </c>
      <c r="I5758" s="18">
        <v>169.0</v>
      </c>
      <c r="J5758" s="15">
        <f t="shared" si="5"/>
        <v>4392.31</v>
      </c>
      <c r="K5758" s="10" t="str">
        <f t="array" ref="K5758">IFERROR(XLOOKUP(G5758,'Tipo de Carga'!A:A,'Tipo de Carga'!B:B))</f>
        <v>Ticket</v>
      </c>
      <c r="L5758" s="10">
        <f t="shared" si="2"/>
        <v>9</v>
      </c>
      <c r="M5758" s="10">
        <f t="shared" si="3"/>
        <v>24</v>
      </c>
      <c r="N5758" s="10">
        <f t="shared" si="4"/>
        <v>2</v>
      </c>
      <c r="O5758" s="10" t="str">
        <f t="array" ref="O5758">IFERROR(XLOOKUP(G5758,'Tipo de Carga'!A:A,'Tipo de Carga'!C:C))</f>
        <v>Diesel</v>
      </c>
    </row>
    <row r="5759">
      <c r="A5759" s="16">
        <v>1835.0</v>
      </c>
      <c r="B5759" s="10" t="str">
        <f t="array" ref="B5759">IFERROR(XLOOKUP(A5759,'Asignacion Feb'!A:A,'Asignacion Feb'!C:C))</f>
        <v>Sayer Full</v>
      </c>
      <c r="C5759" s="10" t="str">
        <f t="array" ref="C5759">IFERROR(XLOOKUP(A5759,'Asignacion Feb'!A:A,'Asignacion Feb'!B:B))</f>
        <v>EC-04</v>
      </c>
      <c r="D5759" s="28">
        <v>45712.0</v>
      </c>
      <c r="E5759" s="19" t="s">
        <v>209</v>
      </c>
      <c r="F5759" s="10" t="str">
        <f t="array" ref="F5759">IFERROR(XLOOKUP(E5759,Operadores!A:A,Operadores!B:B))</f>
        <v>FERFRA</v>
      </c>
      <c r="G5759" s="16" t="s">
        <v>103</v>
      </c>
      <c r="H5759" s="13">
        <v>25.99</v>
      </c>
      <c r="I5759" s="18">
        <v>177.0</v>
      </c>
      <c r="J5759" s="15">
        <f t="shared" si="5"/>
        <v>4600.23</v>
      </c>
      <c r="K5759" s="10" t="str">
        <f t="array" ref="K5759">IFERROR(XLOOKUP(G5759,'Tipo de Carga'!A:A,'Tipo de Carga'!B:B))</f>
        <v>Ticket</v>
      </c>
      <c r="L5759" s="10">
        <f t="shared" si="2"/>
        <v>9</v>
      </c>
      <c r="M5759" s="10">
        <f t="shared" si="3"/>
        <v>24</v>
      </c>
      <c r="N5759" s="10">
        <f t="shared" si="4"/>
        <v>2</v>
      </c>
      <c r="O5759" s="10" t="str">
        <f t="array" ref="O5759">IFERROR(XLOOKUP(G5759,'Tipo de Carga'!A:A,'Tipo de Carga'!C:C))</f>
        <v>Diesel</v>
      </c>
    </row>
    <row r="5760">
      <c r="A5760" s="16">
        <v>2005.0</v>
      </c>
      <c r="B5760" s="10" t="str">
        <f t="array" ref="B5760">IFERROR(XLOOKUP(A5760,'Asignacion Feb'!A:A,'Asignacion Feb'!C:C))</f>
        <v>MeLi Dedicado Merida</v>
      </c>
      <c r="C5760" s="10" t="str">
        <f t="array" ref="C5760">IFERROR(XLOOKUP(A5760,'Asignacion Feb'!A:A,'Asignacion Feb'!B:B))</f>
        <v>EC-05</v>
      </c>
      <c r="D5760" s="28">
        <v>45712.0</v>
      </c>
      <c r="E5760" s="16" t="s">
        <v>450</v>
      </c>
      <c r="F5760" s="10" t="str">
        <f t="array" ref="F5760">IFERROR(XLOOKUP(E5760,Operadores!A:A,Operadores!B:B))</f>
        <v>FLOVAL</v>
      </c>
      <c r="G5760" s="16" t="s">
        <v>103</v>
      </c>
      <c r="H5760" s="13">
        <v>26.99</v>
      </c>
      <c r="I5760" s="18">
        <v>215.0</v>
      </c>
      <c r="J5760" s="15">
        <f t="shared" si="5"/>
        <v>5802.85</v>
      </c>
      <c r="K5760" s="10" t="str">
        <f t="array" ref="K5760">IFERROR(XLOOKUP(G5760,'Tipo de Carga'!A:A,'Tipo de Carga'!B:B))</f>
        <v>Ticket</v>
      </c>
      <c r="L5760" s="10">
        <f t="shared" si="2"/>
        <v>9</v>
      </c>
      <c r="M5760" s="10">
        <f t="shared" si="3"/>
        <v>24</v>
      </c>
      <c r="N5760" s="10">
        <f t="shared" si="4"/>
        <v>2</v>
      </c>
      <c r="O5760" s="10" t="str">
        <f t="array" ref="O5760">IFERROR(XLOOKUP(G5760,'Tipo de Carga'!A:A,'Tipo de Carga'!C:C))</f>
        <v>Diesel</v>
      </c>
    </row>
    <row r="5761">
      <c r="A5761" s="16">
        <v>1972.0</v>
      </c>
      <c r="B5761" s="10" t="str">
        <f t="array" ref="B5761">IFERROR(XLOOKUP(A5761,'Asignacion Feb'!A:A,'Asignacion Feb'!C:C))</f>
        <v>Sayer Sencillo</v>
      </c>
      <c r="C5761" s="10" t="str">
        <f t="array" ref="C5761">IFERROR(XLOOKUP(A5761,'Asignacion Feb'!A:A,'Asignacion Feb'!B:B))</f>
        <v>EC-04</v>
      </c>
      <c r="D5761" s="28">
        <v>45712.0</v>
      </c>
      <c r="E5761" s="16"/>
      <c r="F5761" s="10"/>
      <c r="G5761" s="16" t="s">
        <v>106</v>
      </c>
      <c r="H5761" s="13">
        <v>21.609103</v>
      </c>
      <c r="I5761" s="18">
        <v>498.0</v>
      </c>
      <c r="J5761" s="15">
        <f t="shared" si="5"/>
        <v>10761.33329</v>
      </c>
      <c r="K5761" s="10" t="str">
        <f t="array" ref="K5761">IFERROR(XLOOKUP(G5761,'Tipo de Carga'!A:A,'Tipo de Carga'!B:B))</f>
        <v>Nieto</v>
      </c>
      <c r="L5761" s="10">
        <f t="shared" si="2"/>
        <v>9</v>
      </c>
      <c r="M5761" s="10">
        <f t="shared" si="3"/>
        <v>24</v>
      </c>
      <c r="N5761" s="10">
        <f t="shared" si="4"/>
        <v>2</v>
      </c>
      <c r="O5761" s="10" t="str">
        <f t="array" ref="O5761">IFERROR(XLOOKUP(G5761,'Tipo de Carga'!A:A,'Tipo de Carga'!C:C))</f>
        <v>Diesel</v>
      </c>
    </row>
    <row r="5762">
      <c r="A5762" s="16">
        <v>1967.0</v>
      </c>
      <c r="B5762" s="10" t="str">
        <f t="array" ref="B5762">IFERROR(XLOOKUP(A5762,'Asignacion Feb'!A:A,'Asignacion Feb'!C:C))</f>
        <v>Sayer Sencillo</v>
      </c>
      <c r="C5762" s="10" t="str">
        <f t="array" ref="C5762">IFERROR(XLOOKUP(A5762,'Asignacion Feb'!A:A,'Asignacion Feb'!B:B))</f>
        <v>EC-04</v>
      </c>
      <c r="D5762" s="28">
        <v>45712.0</v>
      </c>
      <c r="E5762" s="16"/>
      <c r="F5762" s="10"/>
      <c r="G5762" s="16" t="s">
        <v>106</v>
      </c>
      <c r="H5762" s="13">
        <v>21.6091</v>
      </c>
      <c r="I5762" s="18">
        <v>598.0</v>
      </c>
      <c r="J5762" s="15">
        <f t="shared" si="5"/>
        <v>12922.2418</v>
      </c>
      <c r="K5762" s="10" t="str">
        <f t="array" ref="K5762">IFERROR(XLOOKUP(G5762,'Tipo de Carga'!A:A,'Tipo de Carga'!B:B))</f>
        <v>Nieto</v>
      </c>
      <c r="L5762" s="10">
        <f t="shared" si="2"/>
        <v>9</v>
      </c>
      <c r="M5762" s="10">
        <f t="shared" si="3"/>
        <v>24</v>
      </c>
      <c r="N5762" s="10">
        <f t="shared" si="4"/>
        <v>2</v>
      </c>
      <c r="O5762" s="10" t="str">
        <f t="array" ref="O5762">IFERROR(XLOOKUP(G5762,'Tipo de Carga'!A:A,'Tipo de Carga'!C:C))</f>
        <v>Diesel</v>
      </c>
    </row>
    <row r="5763">
      <c r="A5763" s="16">
        <v>1810.0</v>
      </c>
      <c r="B5763" s="10" t="str">
        <f t="array" ref="B5763">IFERROR(XLOOKUP(A5763,'Asignacion Feb'!A:A,'Asignacion Feb'!C:C))</f>
        <v>Circuitos</v>
      </c>
      <c r="C5763" s="10" t="str">
        <f t="array" ref="C5763">IFERROR(XLOOKUP(A5763,'Asignacion Feb'!A:A,'Asignacion Feb'!B:B))</f>
        <v>EC-03</v>
      </c>
      <c r="D5763" s="28">
        <v>45713.0</v>
      </c>
      <c r="E5763" s="16" t="s">
        <v>131</v>
      </c>
      <c r="F5763" s="10" t="str">
        <f t="array" ref="F5763">IFERROR(XLOOKUP(E5763,Operadores!A:A,Operadores!B:B))</f>
        <v>REYRAU</v>
      </c>
      <c r="G5763" s="16" t="s">
        <v>17</v>
      </c>
      <c r="H5763" s="13">
        <v>19.79799</v>
      </c>
      <c r="I5763" s="18">
        <v>774.77</v>
      </c>
      <c r="J5763" s="15">
        <f t="shared" si="5"/>
        <v>15338.88871</v>
      </c>
      <c r="K5763" s="10" t="str">
        <f t="array" ref="K5763">IFERROR(XLOOKUP(G5763,'Tipo de Carga'!A:A,'Tipo de Carga'!B:B))</f>
        <v>Autoabasto</v>
      </c>
      <c r="L5763" s="10">
        <f t="shared" si="2"/>
        <v>9</v>
      </c>
      <c r="M5763" s="10">
        <f t="shared" si="3"/>
        <v>25</v>
      </c>
      <c r="N5763" s="10">
        <f t="shared" si="4"/>
        <v>2</v>
      </c>
      <c r="O5763" s="10" t="str">
        <f t="array" ref="O5763">IFERROR(XLOOKUP(G5763,'Tipo de Carga'!A:A,'Tipo de Carga'!C:C))</f>
        <v>Diesel</v>
      </c>
    </row>
    <row r="5764">
      <c r="A5764" s="16">
        <v>1788.0</v>
      </c>
      <c r="B5764" s="10" t="str">
        <f t="array" ref="B5764">IFERROR(XLOOKUP(A5764,'Asignacion Feb'!A:A,'Asignacion Feb'!C:C))</f>
        <v>Liverpool Local</v>
      </c>
      <c r="C5764" s="10" t="str">
        <f t="array" ref="C5764">IFERROR(XLOOKUP(A5764,'Asignacion Feb'!A:A,'Asignacion Feb'!B:B))</f>
        <v>EC-01</v>
      </c>
      <c r="D5764" s="28">
        <v>45713.0</v>
      </c>
      <c r="E5764" s="16" t="s">
        <v>313</v>
      </c>
      <c r="F5764" s="10" t="str">
        <f t="array" ref="F5764">IFERROR(XLOOKUP(E5764,Operadores!A:A,Operadores!B:B))</f>
        <v>CABJUA</v>
      </c>
      <c r="G5764" s="16" t="s">
        <v>17</v>
      </c>
      <c r="H5764" s="13">
        <v>19.79799</v>
      </c>
      <c r="I5764" s="18">
        <v>337.67</v>
      </c>
      <c r="J5764" s="15">
        <f t="shared" si="5"/>
        <v>6685.187283</v>
      </c>
      <c r="K5764" s="10" t="str">
        <f t="array" ref="K5764">IFERROR(XLOOKUP(G5764,'Tipo de Carga'!A:A,'Tipo de Carga'!B:B))</f>
        <v>Autoabasto</v>
      </c>
      <c r="L5764" s="10">
        <f t="shared" si="2"/>
        <v>9</v>
      </c>
      <c r="M5764" s="10">
        <f t="shared" si="3"/>
        <v>25</v>
      </c>
      <c r="N5764" s="10">
        <f t="shared" si="4"/>
        <v>2</v>
      </c>
      <c r="O5764" s="10" t="str">
        <f t="array" ref="O5764">IFERROR(XLOOKUP(G5764,'Tipo de Carga'!A:A,'Tipo de Carga'!C:C))</f>
        <v>Diesel</v>
      </c>
    </row>
    <row r="5765">
      <c r="A5765" s="16">
        <v>1950.0</v>
      </c>
      <c r="B5765" s="10" t="str">
        <f t="array" ref="B5765">IFERROR(XLOOKUP(A5765,'Asignacion Feb'!A:A,'Asignacion Feb'!C:C))</f>
        <v>MeLi asignado SD</v>
      </c>
      <c r="C5765" s="10" t="str">
        <f t="array" ref="C5765">IFERROR(XLOOKUP(A5765,'Asignacion Feb'!A:A,'Asignacion Feb'!B:B))</f>
        <v>EC-05</v>
      </c>
      <c r="D5765" s="28">
        <v>45713.0</v>
      </c>
      <c r="E5765" s="16" t="s">
        <v>180</v>
      </c>
      <c r="F5765" s="10" t="str">
        <f t="array" ref="F5765">IFERROR(XLOOKUP(E5765,Operadores!A:A,Operadores!B:B))</f>
        <v>MAROSC</v>
      </c>
      <c r="G5765" s="16" t="s">
        <v>17</v>
      </c>
      <c r="H5765" s="13">
        <v>19.79799</v>
      </c>
      <c r="I5765" s="18">
        <v>347.7</v>
      </c>
      <c r="J5765" s="15">
        <f t="shared" si="5"/>
        <v>6883.761123</v>
      </c>
      <c r="K5765" s="10" t="str">
        <f t="array" ref="K5765">IFERROR(XLOOKUP(G5765,'Tipo de Carga'!A:A,'Tipo de Carga'!B:B))</f>
        <v>Autoabasto</v>
      </c>
      <c r="L5765" s="10">
        <f t="shared" si="2"/>
        <v>9</v>
      </c>
      <c r="M5765" s="10">
        <f t="shared" si="3"/>
        <v>25</v>
      </c>
      <c r="N5765" s="10">
        <f t="shared" si="4"/>
        <v>2</v>
      </c>
      <c r="O5765" s="10" t="str">
        <f t="array" ref="O5765">IFERROR(XLOOKUP(G5765,'Tipo de Carga'!A:A,'Tipo de Carga'!C:C))</f>
        <v>Diesel</v>
      </c>
    </row>
    <row r="5766">
      <c r="A5766" s="16">
        <v>1793.0</v>
      </c>
      <c r="B5766" s="10" t="str">
        <f t="array" ref="B5766">IFERROR(XLOOKUP(A5766,'Asignacion Feb'!A:A,'Asignacion Feb'!C:C))</f>
        <v>Hisense</v>
      </c>
      <c r="C5766" s="10" t="str">
        <f t="array" ref="C5766">IFERROR(XLOOKUP(A5766,'Asignacion Feb'!A:A,'Asignacion Feb'!B:B))</f>
        <v>EC-02</v>
      </c>
      <c r="D5766" s="28">
        <v>45713.0</v>
      </c>
      <c r="E5766" s="16" t="s">
        <v>253</v>
      </c>
      <c r="F5766" s="10" t="str">
        <f t="array" ref="F5766">IFERROR(XLOOKUP(E5766,Operadores!A:A,Operadores!B:B))</f>
        <v>GALODI</v>
      </c>
      <c r="G5766" s="16" t="s">
        <v>17</v>
      </c>
      <c r="H5766" s="13">
        <v>19.79799</v>
      </c>
      <c r="I5766" s="18">
        <v>580.04</v>
      </c>
      <c r="J5766" s="15">
        <f t="shared" si="5"/>
        <v>11483.62612</v>
      </c>
      <c r="K5766" s="10" t="str">
        <f t="array" ref="K5766">IFERROR(XLOOKUP(G5766,'Tipo de Carga'!A:A,'Tipo de Carga'!B:B))</f>
        <v>Autoabasto</v>
      </c>
      <c r="L5766" s="10">
        <f t="shared" si="2"/>
        <v>9</v>
      </c>
      <c r="M5766" s="10">
        <f t="shared" si="3"/>
        <v>25</v>
      </c>
      <c r="N5766" s="10">
        <f t="shared" si="4"/>
        <v>2</v>
      </c>
      <c r="O5766" s="10" t="str">
        <f t="array" ref="O5766">IFERROR(XLOOKUP(G5766,'Tipo de Carga'!A:A,'Tipo de Carga'!C:C))</f>
        <v>Diesel</v>
      </c>
    </row>
    <row r="5767">
      <c r="A5767" s="16">
        <v>1874.0</v>
      </c>
      <c r="B5767" s="10" t="str">
        <f t="array" ref="B5767">IFERROR(XLOOKUP(A5767,'Asignacion Feb'!A:A,'Asignacion Feb'!C:C))</f>
        <v>Circuitos</v>
      </c>
      <c r="C5767" s="10" t="str">
        <f t="array" ref="C5767">IFERROR(XLOOKUP(A5767,'Asignacion Feb'!A:A,'Asignacion Feb'!B:B))</f>
        <v>EC-03</v>
      </c>
      <c r="D5767" s="28">
        <v>45713.0</v>
      </c>
      <c r="E5767" s="16" t="s">
        <v>27</v>
      </c>
      <c r="F5767" s="10" t="str">
        <f t="array" ref="F5767">IFERROR(XLOOKUP(E5767,Operadores!A:A,Operadores!B:B))</f>
        <v>CONMAU</v>
      </c>
      <c r="G5767" s="16" t="s">
        <v>17</v>
      </c>
      <c r="H5767" s="13">
        <v>19.79799</v>
      </c>
      <c r="I5767" s="18">
        <v>394.0</v>
      </c>
      <c r="J5767" s="15">
        <f t="shared" si="5"/>
        <v>7800.40806</v>
      </c>
      <c r="K5767" s="10" t="str">
        <f t="array" ref="K5767">IFERROR(XLOOKUP(G5767,'Tipo de Carga'!A:A,'Tipo de Carga'!B:B))</f>
        <v>Autoabasto</v>
      </c>
      <c r="L5767" s="10">
        <f t="shared" si="2"/>
        <v>9</v>
      </c>
      <c r="M5767" s="10">
        <f t="shared" si="3"/>
        <v>25</v>
      </c>
      <c r="N5767" s="10">
        <f t="shared" si="4"/>
        <v>2</v>
      </c>
      <c r="O5767" s="10" t="str">
        <f t="array" ref="O5767">IFERROR(XLOOKUP(G5767,'Tipo de Carga'!A:A,'Tipo de Carga'!C:C))</f>
        <v>Diesel</v>
      </c>
    </row>
    <row r="5768">
      <c r="A5768" s="16">
        <v>1832.0</v>
      </c>
      <c r="B5768" s="10" t="str">
        <f t="array" ref="B5768">IFERROR(XLOOKUP(A5768,'Asignacion Feb'!A:A,'Asignacion Feb'!C:C))</f>
        <v>Liverpool Local</v>
      </c>
      <c r="C5768" s="10" t="str">
        <f t="array" ref="C5768">IFERROR(XLOOKUP(A5768,'Asignacion Feb'!A:A,'Asignacion Feb'!B:B))</f>
        <v>EC-01</v>
      </c>
      <c r="D5768" s="28">
        <v>45713.0</v>
      </c>
      <c r="E5768" s="16" t="s">
        <v>418</v>
      </c>
      <c r="F5768" s="10" t="str">
        <f t="array" ref="F5768">IFERROR(XLOOKUP(E5768,Operadores!A:A,Operadores!B:B))</f>
        <v>SILEL01</v>
      </c>
      <c r="G5768" s="16" t="s">
        <v>17</v>
      </c>
      <c r="H5768" s="13">
        <v>19.79799</v>
      </c>
      <c r="I5768" s="18">
        <v>776.08</v>
      </c>
      <c r="J5768" s="15">
        <f t="shared" si="5"/>
        <v>15364.82408</v>
      </c>
      <c r="K5768" s="10" t="str">
        <f t="array" ref="K5768">IFERROR(XLOOKUP(G5768,'Tipo de Carga'!A:A,'Tipo de Carga'!B:B))</f>
        <v>Autoabasto</v>
      </c>
      <c r="L5768" s="10">
        <f t="shared" si="2"/>
        <v>9</v>
      </c>
      <c r="M5768" s="10">
        <f t="shared" si="3"/>
        <v>25</v>
      </c>
      <c r="N5768" s="10">
        <f t="shared" si="4"/>
        <v>2</v>
      </c>
      <c r="O5768" s="10" t="str">
        <f t="array" ref="O5768">IFERROR(XLOOKUP(G5768,'Tipo de Carga'!A:A,'Tipo de Carga'!C:C))</f>
        <v>Diesel</v>
      </c>
    </row>
    <row r="5769">
      <c r="A5769" s="16">
        <v>1827.0</v>
      </c>
      <c r="B5769" s="10" t="str">
        <f t="array" ref="B5769">IFERROR(XLOOKUP(A5769,'Asignacion Feb'!A:A,'Asignacion Feb'!C:C))</f>
        <v>Full Liver</v>
      </c>
      <c r="C5769" s="10" t="str">
        <f t="array" ref="C5769">IFERROR(XLOOKUP(A5769,'Asignacion Feb'!A:A,'Asignacion Feb'!B:B))</f>
        <v>EC-01</v>
      </c>
      <c r="D5769" s="28">
        <v>45713.0</v>
      </c>
      <c r="E5769" s="16" t="s">
        <v>29</v>
      </c>
      <c r="F5769" s="10" t="str">
        <f t="array" ref="F5769">IFERROR(XLOOKUP(E5769,Operadores!A:A,Operadores!B:B))</f>
        <v>ANGMA</v>
      </c>
      <c r="G5769" s="16" t="s">
        <v>17</v>
      </c>
      <c r="H5769" s="13">
        <v>19.79799</v>
      </c>
      <c r="I5769" s="18">
        <v>29.39</v>
      </c>
      <c r="J5769" s="15">
        <f t="shared" si="5"/>
        <v>581.8629261</v>
      </c>
      <c r="K5769" s="10" t="str">
        <f t="array" ref="K5769">IFERROR(XLOOKUP(G5769,'Tipo de Carga'!A:A,'Tipo de Carga'!B:B))</f>
        <v>Autoabasto</v>
      </c>
      <c r="L5769" s="10">
        <f t="shared" si="2"/>
        <v>9</v>
      </c>
      <c r="M5769" s="10">
        <f t="shared" si="3"/>
        <v>25</v>
      </c>
      <c r="N5769" s="10">
        <f t="shared" si="4"/>
        <v>2</v>
      </c>
      <c r="O5769" s="10" t="str">
        <f t="array" ref="O5769">IFERROR(XLOOKUP(G5769,'Tipo de Carga'!A:A,'Tipo de Carga'!C:C))</f>
        <v>Diesel</v>
      </c>
    </row>
    <row r="5770">
      <c r="A5770" s="16">
        <v>1987.0</v>
      </c>
      <c r="B5770" s="10" t="str">
        <f t="array" ref="B5770">IFERROR(XLOOKUP(A5770,'Asignacion Feb'!A:A,'Asignacion Feb'!C:C))</f>
        <v>MeLi asignado SD</v>
      </c>
      <c r="C5770" s="10" t="str">
        <f t="array" ref="C5770">IFERROR(XLOOKUP(A5770,'Asignacion Feb'!A:A,'Asignacion Feb'!B:B))</f>
        <v>EC-05</v>
      </c>
      <c r="D5770" s="28">
        <v>45713.0</v>
      </c>
      <c r="E5770" s="16" t="s">
        <v>245</v>
      </c>
      <c r="F5770" s="10" t="str">
        <f t="array" ref="F5770">IFERROR(XLOOKUP(E5770,Operadores!A:A,Operadores!B:B))</f>
        <v>SORJUL</v>
      </c>
      <c r="G5770" s="16" t="s">
        <v>17</v>
      </c>
      <c r="H5770" s="13">
        <v>19.79799</v>
      </c>
      <c r="I5770" s="18">
        <v>640.52</v>
      </c>
      <c r="J5770" s="15">
        <f t="shared" si="5"/>
        <v>12681.00855</v>
      </c>
      <c r="K5770" s="10" t="str">
        <f t="array" ref="K5770">IFERROR(XLOOKUP(G5770,'Tipo de Carga'!A:A,'Tipo de Carga'!B:B))</f>
        <v>Autoabasto</v>
      </c>
      <c r="L5770" s="10">
        <f t="shared" si="2"/>
        <v>9</v>
      </c>
      <c r="M5770" s="10">
        <f t="shared" si="3"/>
        <v>25</v>
      </c>
      <c r="N5770" s="10">
        <f t="shared" si="4"/>
        <v>2</v>
      </c>
      <c r="O5770" s="10" t="str">
        <f t="array" ref="O5770">IFERROR(XLOOKUP(G5770,'Tipo de Carga'!A:A,'Tipo de Carga'!C:C))</f>
        <v>Diesel</v>
      </c>
    </row>
    <row r="5771">
      <c r="A5771" s="16">
        <v>1780.0</v>
      </c>
      <c r="B5771" s="10" t="str">
        <f t="array" ref="B5771">IFERROR(XLOOKUP(A5771,'Asignacion Feb'!A:A,'Asignacion Feb'!C:C))</f>
        <v>Pilgrims Tepo</v>
      </c>
      <c r="C5771" s="10" t="str">
        <f t="array" ref="C5771">IFERROR(XLOOKUP(A5771,'Asignacion Feb'!A:A,'Asignacion Feb'!B:B))</f>
        <v>EC-02</v>
      </c>
      <c r="D5771" s="28">
        <v>45713.0</v>
      </c>
      <c r="E5771" s="16" t="s">
        <v>55</v>
      </c>
      <c r="F5771" s="10" t="str">
        <f t="array" ref="F5771">IFERROR(XLOOKUP(E5771,Operadores!A:A,Operadores!B:B))</f>
        <v>DELJOS</v>
      </c>
      <c r="G5771" s="16" t="s">
        <v>17</v>
      </c>
      <c r="H5771" s="13">
        <v>19.79799</v>
      </c>
      <c r="I5771" s="18">
        <v>20.07</v>
      </c>
      <c r="J5771" s="15">
        <f t="shared" si="5"/>
        <v>397.3456593</v>
      </c>
      <c r="K5771" s="10" t="str">
        <f t="array" ref="K5771">IFERROR(XLOOKUP(G5771,'Tipo de Carga'!A:A,'Tipo de Carga'!B:B))</f>
        <v>Autoabasto</v>
      </c>
      <c r="L5771" s="10">
        <f t="shared" si="2"/>
        <v>9</v>
      </c>
      <c r="M5771" s="10">
        <f t="shared" si="3"/>
        <v>25</v>
      </c>
      <c r="N5771" s="10">
        <f t="shared" si="4"/>
        <v>2</v>
      </c>
      <c r="O5771" s="10" t="str">
        <f t="array" ref="O5771">IFERROR(XLOOKUP(G5771,'Tipo de Carga'!A:A,'Tipo de Carga'!C:C))</f>
        <v>Diesel</v>
      </c>
    </row>
    <row r="5772">
      <c r="A5772" s="16">
        <v>1795.0</v>
      </c>
      <c r="B5772" s="10" t="str">
        <f t="array" ref="B5772">IFERROR(XLOOKUP(A5772,'Asignacion Feb'!A:A,'Asignacion Feb'!C:C))</f>
        <v>Pilgrims Tepo</v>
      </c>
      <c r="C5772" s="10" t="str">
        <f t="array" ref="C5772">IFERROR(XLOOKUP(A5772,'Asignacion Feb'!A:A,'Asignacion Feb'!B:B))</f>
        <v>EC-02</v>
      </c>
      <c r="D5772" s="28">
        <v>45713.0</v>
      </c>
      <c r="E5772" s="16" t="s">
        <v>56</v>
      </c>
      <c r="F5772" s="10" t="str">
        <f t="array" ref="F5772">IFERROR(XLOOKUP(E5772,Operadores!A:A,Operadores!B:B))</f>
        <v>MAREVA</v>
      </c>
      <c r="G5772" s="16" t="s">
        <v>17</v>
      </c>
      <c r="H5772" s="13">
        <v>19.79799</v>
      </c>
      <c r="I5772" s="18">
        <v>620.14</v>
      </c>
      <c r="J5772" s="15">
        <f t="shared" si="5"/>
        <v>12277.52552</v>
      </c>
      <c r="K5772" s="10" t="str">
        <f t="array" ref="K5772">IFERROR(XLOOKUP(G5772,'Tipo de Carga'!A:A,'Tipo de Carga'!B:B))</f>
        <v>Autoabasto</v>
      </c>
      <c r="L5772" s="10">
        <f t="shared" si="2"/>
        <v>9</v>
      </c>
      <c r="M5772" s="10">
        <f t="shared" si="3"/>
        <v>25</v>
      </c>
      <c r="N5772" s="10">
        <f t="shared" si="4"/>
        <v>2</v>
      </c>
      <c r="O5772" s="10" t="str">
        <f t="array" ref="O5772">IFERROR(XLOOKUP(G5772,'Tipo de Carga'!A:A,'Tipo de Carga'!C:C))</f>
        <v>Diesel</v>
      </c>
    </row>
    <row r="5773">
      <c r="A5773" s="16">
        <v>1780.0</v>
      </c>
      <c r="B5773" s="10" t="str">
        <f t="array" ref="B5773">IFERROR(XLOOKUP(A5773,'Asignacion Feb'!A:A,'Asignacion Feb'!C:C))</f>
        <v>Pilgrims Tepo</v>
      </c>
      <c r="C5773" s="10" t="str">
        <f t="array" ref="C5773">IFERROR(XLOOKUP(A5773,'Asignacion Feb'!A:A,'Asignacion Feb'!B:B))</f>
        <v>EC-02</v>
      </c>
      <c r="D5773" s="28">
        <v>45713.0</v>
      </c>
      <c r="E5773" s="16" t="s">
        <v>55</v>
      </c>
      <c r="F5773" s="10" t="str">
        <f t="array" ref="F5773">IFERROR(XLOOKUP(E5773,Operadores!A:A,Operadores!B:B))</f>
        <v>DELJOS</v>
      </c>
      <c r="G5773" s="16" t="s">
        <v>17</v>
      </c>
      <c r="H5773" s="13">
        <v>19.79799</v>
      </c>
      <c r="I5773" s="18">
        <v>253.52</v>
      </c>
      <c r="J5773" s="15">
        <f t="shared" si="5"/>
        <v>5019.186425</v>
      </c>
      <c r="K5773" s="10" t="str">
        <f t="array" ref="K5773">IFERROR(XLOOKUP(G5773,'Tipo de Carga'!A:A,'Tipo de Carga'!B:B))</f>
        <v>Autoabasto</v>
      </c>
      <c r="L5773" s="10">
        <f t="shared" si="2"/>
        <v>9</v>
      </c>
      <c r="M5773" s="10">
        <f t="shared" si="3"/>
        <v>25</v>
      </c>
      <c r="N5773" s="10">
        <f t="shared" si="4"/>
        <v>2</v>
      </c>
      <c r="O5773" s="10" t="str">
        <f t="array" ref="O5773">IFERROR(XLOOKUP(G5773,'Tipo de Carga'!A:A,'Tipo de Carga'!C:C))</f>
        <v>Diesel</v>
      </c>
    </row>
    <row r="5774">
      <c r="A5774" s="16">
        <v>1757.0</v>
      </c>
      <c r="B5774" s="10" t="str">
        <f t="array" ref="B5774">IFERROR(XLOOKUP(A5774,'Asignacion Feb'!A:A,'Asignacion Feb'!C:C))</f>
        <v>Pilgrims Tepo</v>
      </c>
      <c r="C5774" s="10" t="str">
        <f t="array" ref="C5774">IFERROR(XLOOKUP(A5774,'Asignacion Feb'!A:A,'Asignacion Feb'!B:B))</f>
        <v>EC-02</v>
      </c>
      <c r="D5774" s="28">
        <v>45713.0</v>
      </c>
      <c r="E5774" s="16" t="s">
        <v>193</v>
      </c>
      <c r="F5774" s="10" t="str">
        <f t="array" ref="F5774">IFERROR(XLOOKUP(E5774,Operadores!A:A,Operadores!B:B))</f>
        <v>MARMIG</v>
      </c>
      <c r="G5774" s="16" t="s">
        <v>17</v>
      </c>
      <c r="H5774" s="13">
        <v>19.79799</v>
      </c>
      <c r="I5774" s="18">
        <v>153.04</v>
      </c>
      <c r="J5774" s="15">
        <f t="shared" si="5"/>
        <v>3029.88439</v>
      </c>
      <c r="K5774" s="10" t="str">
        <f t="array" ref="K5774">IFERROR(XLOOKUP(G5774,'Tipo de Carga'!A:A,'Tipo de Carga'!B:B))</f>
        <v>Autoabasto</v>
      </c>
      <c r="L5774" s="10">
        <f t="shared" si="2"/>
        <v>9</v>
      </c>
      <c r="M5774" s="10">
        <f t="shared" si="3"/>
        <v>25</v>
      </c>
      <c r="N5774" s="10">
        <f t="shared" si="4"/>
        <v>2</v>
      </c>
      <c r="O5774" s="10" t="str">
        <f t="array" ref="O5774">IFERROR(XLOOKUP(G5774,'Tipo de Carga'!A:A,'Tipo de Carga'!C:C))</f>
        <v>Diesel</v>
      </c>
    </row>
    <row r="5775">
      <c r="A5775" s="16">
        <v>1704.0</v>
      </c>
      <c r="B5775" s="10" t="str">
        <f t="array" ref="B5775">IFERROR(XLOOKUP(A5775,'Asignacion Feb'!A:A,'Asignacion Feb'!C:C))</f>
        <v>Pilgrims Tepo</v>
      </c>
      <c r="C5775" s="10" t="str">
        <f t="array" ref="C5775">IFERROR(XLOOKUP(A5775,'Asignacion Feb'!A:A,'Asignacion Feb'!B:B))</f>
        <v>EC-02</v>
      </c>
      <c r="D5775" s="28">
        <v>45713.0</v>
      </c>
      <c r="E5775" s="16" t="s">
        <v>340</v>
      </c>
      <c r="F5775" s="10" t="str">
        <f t="array" ref="F5775">IFERROR(XLOOKUP(E5775,Operadores!A:A,Operadores!B:B))</f>
        <v>GONENR</v>
      </c>
      <c r="G5775" s="16" t="s">
        <v>17</v>
      </c>
      <c r="H5775" s="13">
        <v>19.79799</v>
      </c>
      <c r="I5775" s="18">
        <v>334.47</v>
      </c>
      <c r="J5775" s="15">
        <f t="shared" si="5"/>
        <v>6621.833715</v>
      </c>
      <c r="K5775" s="10" t="str">
        <f t="array" ref="K5775">IFERROR(XLOOKUP(G5775,'Tipo de Carga'!A:A,'Tipo de Carga'!B:B))</f>
        <v>Autoabasto</v>
      </c>
      <c r="L5775" s="10">
        <f t="shared" si="2"/>
        <v>9</v>
      </c>
      <c r="M5775" s="10">
        <f t="shared" si="3"/>
        <v>25</v>
      </c>
      <c r="N5775" s="10">
        <f t="shared" si="4"/>
        <v>2</v>
      </c>
      <c r="O5775" s="10" t="str">
        <f t="array" ref="O5775">IFERROR(XLOOKUP(G5775,'Tipo de Carga'!A:A,'Tipo de Carga'!C:C))</f>
        <v>Diesel</v>
      </c>
    </row>
    <row r="5776">
      <c r="A5776" s="16">
        <v>1689.0</v>
      </c>
      <c r="B5776" s="10" t="str">
        <f t="array" ref="B5776">IFERROR(XLOOKUP(A5776,'Asignacion Feb'!A:A,'Asignacion Feb'!C:C))</f>
        <v>Pilgrims Tepo</v>
      </c>
      <c r="C5776" s="10" t="str">
        <f t="array" ref="C5776">IFERROR(XLOOKUP(A5776,'Asignacion Feb'!A:A,'Asignacion Feb'!B:B))</f>
        <v>EC-02</v>
      </c>
      <c r="D5776" s="28">
        <v>45713.0</v>
      </c>
      <c r="E5776" s="19" t="s">
        <v>124</v>
      </c>
      <c r="F5776" s="10" t="str">
        <f t="array" ref="F5776">IFERROR(XLOOKUP(E5776,Operadores!A:A,Operadores!B:B))</f>
        <v>MORDAN</v>
      </c>
      <c r="G5776" s="16" t="s">
        <v>17</v>
      </c>
      <c r="H5776" s="13">
        <v>19.79799</v>
      </c>
      <c r="I5776" s="18">
        <v>256.8</v>
      </c>
      <c r="J5776" s="15">
        <f t="shared" si="5"/>
        <v>5084.123832</v>
      </c>
      <c r="K5776" s="10" t="str">
        <f t="array" ref="K5776">IFERROR(XLOOKUP(G5776,'Tipo de Carga'!A:A,'Tipo de Carga'!B:B))</f>
        <v>Autoabasto</v>
      </c>
      <c r="L5776" s="10">
        <f t="shared" si="2"/>
        <v>9</v>
      </c>
      <c r="M5776" s="10">
        <f t="shared" si="3"/>
        <v>25</v>
      </c>
      <c r="N5776" s="10">
        <f t="shared" si="4"/>
        <v>2</v>
      </c>
      <c r="O5776" s="10" t="str">
        <f t="array" ref="O5776">IFERROR(XLOOKUP(G5776,'Tipo de Carga'!A:A,'Tipo de Carga'!C:C))</f>
        <v>Diesel</v>
      </c>
    </row>
    <row r="5777">
      <c r="A5777" s="16">
        <v>1933.0</v>
      </c>
      <c r="B5777" s="10" t="str">
        <f t="array" ref="B5777">IFERROR(XLOOKUP(A5777,'Asignacion Feb'!A:A,'Asignacion Feb'!C:C))</f>
        <v>Circuitos</v>
      </c>
      <c r="C5777" s="10" t="str">
        <f t="array" ref="C5777">IFERROR(XLOOKUP(A5777,'Asignacion Feb'!A:A,'Asignacion Feb'!B:B))</f>
        <v>EC-03</v>
      </c>
      <c r="D5777" s="28">
        <v>45713.0</v>
      </c>
      <c r="E5777" s="16" t="s">
        <v>161</v>
      </c>
      <c r="F5777" s="10" t="str">
        <f t="array" ref="F5777">IFERROR(XLOOKUP(E5777,Operadores!A:A,Operadores!B:B))</f>
        <v>BREISR</v>
      </c>
      <c r="G5777" s="16" t="s">
        <v>17</v>
      </c>
      <c r="H5777" s="13">
        <v>19.79799</v>
      </c>
      <c r="I5777" s="18">
        <v>326.68</v>
      </c>
      <c r="J5777" s="15">
        <f t="shared" si="5"/>
        <v>6467.607373</v>
      </c>
      <c r="K5777" s="10" t="str">
        <f t="array" ref="K5777">IFERROR(XLOOKUP(G5777,'Tipo de Carga'!A:A,'Tipo de Carga'!B:B))</f>
        <v>Autoabasto</v>
      </c>
      <c r="L5777" s="10">
        <f t="shared" si="2"/>
        <v>9</v>
      </c>
      <c r="M5777" s="10">
        <f t="shared" si="3"/>
        <v>25</v>
      </c>
      <c r="N5777" s="10">
        <f t="shared" si="4"/>
        <v>2</v>
      </c>
      <c r="O5777" s="10" t="str">
        <f t="array" ref="O5777">IFERROR(XLOOKUP(G5777,'Tipo de Carga'!A:A,'Tipo de Carga'!C:C))</f>
        <v>Diesel</v>
      </c>
    </row>
    <row r="5778">
      <c r="A5778" s="16">
        <v>2066.0</v>
      </c>
      <c r="B5778" s="10" t="str">
        <f t="array" ref="B5778">IFERROR(XLOOKUP(A5778,'Asignacion Feb'!A:A,'Asignacion Feb'!C:C))</f>
        <v>Peñafiel Tecamac</v>
      </c>
      <c r="C5778" s="10" t="str">
        <f t="array" ref="C5778">IFERROR(XLOOKUP(A5778,'Asignacion Feb'!A:A,'Asignacion Feb'!B:B))</f>
        <v>EC-02</v>
      </c>
      <c r="D5778" s="28">
        <v>45713.0</v>
      </c>
      <c r="E5778" s="16" t="s">
        <v>46</v>
      </c>
      <c r="F5778" s="10" t="str">
        <f t="array" ref="F5778">IFERROR(XLOOKUP(E5778,Operadores!A:A,Operadores!B:B))</f>
        <v>ALCART</v>
      </c>
      <c r="G5778" s="16" t="s">
        <v>17</v>
      </c>
      <c r="H5778" s="13">
        <v>19.79799</v>
      </c>
      <c r="I5778" s="18">
        <v>487.75</v>
      </c>
      <c r="J5778" s="15">
        <f t="shared" si="5"/>
        <v>9656.469623</v>
      </c>
      <c r="K5778" s="10" t="str">
        <f t="array" ref="K5778">IFERROR(XLOOKUP(G5778,'Tipo de Carga'!A:A,'Tipo de Carga'!B:B))</f>
        <v>Autoabasto</v>
      </c>
      <c r="L5778" s="10">
        <f t="shared" si="2"/>
        <v>9</v>
      </c>
      <c r="M5778" s="10">
        <f t="shared" si="3"/>
        <v>25</v>
      </c>
      <c r="N5778" s="10">
        <f t="shared" si="4"/>
        <v>2</v>
      </c>
      <c r="O5778" s="10" t="str">
        <f t="array" ref="O5778">IFERROR(XLOOKUP(G5778,'Tipo de Carga'!A:A,'Tipo de Carga'!C:C))</f>
        <v>Diesel</v>
      </c>
    </row>
    <row r="5779">
      <c r="A5779" s="16">
        <v>1949.0</v>
      </c>
      <c r="B5779" s="10" t="str">
        <f t="array" ref="B5779">IFERROR(XLOOKUP(A5779,'Asignacion Feb'!A:A,'Asignacion Feb'!C:C))</f>
        <v>MeLi asignado SD</v>
      </c>
      <c r="C5779" s="10" t="str">
        <f t="array" ref="C5779">IFERROR(XLOOKUP(A5779,'Asignacion Feb'!A:A,'Asignacion Feb'!B:B))</f>
        <v>EC-05</v>
      </c>
      <c r="D5779" s="28">
        <v>45713.0</v>
      </c>
      <c r="E5779" s="16" t="s">
        <v>195</v>
      </c>
      <c r="F5779" s="10" t="str">
        <f t="array" ref="F5779">IFERROR(XLOOKUP(E5779,Operadores!A:A,Operadores!B:B))</f>
        <v>MUÑJU</v>
      </c>
      <c r="G5779" s="16" t="s">
        <v>17</v>
      </c>
      <c r="H5779" s="13">
        <v>19.79799</v>
      </c>
      <c r="I5779" s="18">
        <v>344.27</v>
      </c>
      <c r="J5779" s="15">
        <f t="shared" si="5"/>
        <v>6815.854017</v>
      </c>
      <c r="K5779" s="10" t="str">
        <f t="array" ref="K5779">IFERROR(XLOOKUP(G5779,'Tipo de Carga'!A:A,'Tipo de Carga'!B:B))</f>
        <v>Autoabasto</v>
      </c>
      <c r="L5779" s="10">
        <f t="shared" si="2"/>
        <v>9</v>
      </c>
      <c r="M5779" s="10">
        <f t="shared" si="3"/>
        <v>25</v>
      </c>
      <c r="N5779" s="10">
        <f t="shared" si="4"/>
        <v>2</v>
      </c>
      <c r="O5779" s="10" t="str">
        <f t="array" ref="O5779">IFERROR(XLOOKUP(G5779,'Tipo de Carga'!A:A,'Tipo de Carga'!C:C))</f>
        <v>Diesel</v>
      </c>
    </row>
    <row r="5780">
      <c r="A5780" s="16">
        <v>2017.0</v>
      </c>
      <c r="B5780" s="10" t="str">
        <f t="array" ref="B5780">IFERROR(XLOOKUP(A5780,'Asignacion Feb'!A:A,'Asignacion Feb'!C:C))</f>
        <v>MeLi asignado SD</v>
      </c>
      <c r="C5780" s="10" t="str">
        <f t="array" ref="C5780">IFERROR(XLOOKUP(A5780,'Asignacion Feb'!A:A,'Asignacion Feb'!B:B))</f>
        <v>EC-05</v>
      </c>
      <c r="D5780" s="28">
        <v>45713.0</v>
      </c>
      <c r="E5780" s="16" t="s">
        <v>137</v>
      </c>
      <c r="F5780" s="10" t="str">
        <f t="array" ref="F5780">IFERROR(XLOOKUP(E5780,Operadores!A:A,Operadores!B:B))</f>
        <v>CARCRI01</v>
      </c>
      <c r="G5780" s="16" t="s">
        <v>17</v>
      </c>
      <c r="H5780" s="13">
        <v>19.79799</v>
      </c>
      <c r="I5780" s="18">
        <v>261.69</v>
      </c>
      <c r="J5780" s="15">
        <f t="shared" si="5"/>
        <v>5180.936003</v>
      </c>
      <c r="K5780" s="10" t="str">
        <f t="array" ref="K5780">IFERROR(XLOOKUP(G5780,'Tipo de Carga'!A:A,'Tipo de Carga'!B:B))</f>
        <v>Autoabasto</v>
      </c>
      <c r="L5780" s="10">
        <f t="shared" si="2"/>
        <v>9</v>
      </c>
      <c r="M5780" s="10">
        <f t="shared" si="3"/>
        <v>25</v>
      </c>
      <c r="N5780" s="10">
        <f t="shared" si="4"/>
        <v>2</v>
      </c>
      <c r="O5780" s="10" t="str">
        <f t="array" ref="O5780">IFERROR(XLOOKUP(G5780,'Tipo de Carga'!A:A,'Tipo de Carga'!C:C))</f>
        <v>Diesel</v>
      </c>
    </row>
    <row r="5781">
      <c r="A5781" s="16">
        <v>1731.0</v>
      </c>
      <c r="B5781" s="10" t="str">
        <f t="array" ref="B5781">IFERROR(XLOOKUP(A5781,'Asignacion Feb'!A:A,'Asignacion Feb'!C:C))</f>
        <v>Pilgrims Tepo</v>
      </c>
      <c r="C5781" s="10" t="str">
        <f t="array" ref="C5781">IFERROR(XLOOKUP(A5781,'Asignacion Feb'!A:A,'Asignacion Feb'!B:B))</f>
        <v>EC-02</v>
      </c>
      <c r="D5781" s="28">
        <v>45713.0</v>
      </c>
      <c r="E5781" s="16" t="s">
        <v>153</v>
      </c>
      <c r="F5781" s="10" t="str">
        <f t="array" ref="F5781">IFERROR(XLOOKUP(E5781,Operadores!A:A,Operadores!B:B))</f>
        <v>RAMHEC</v>
      </c>
      <c r="G5781" s="16" t="s">
        <v>17</v>
      </c>
      <c r="H5781" s="13">
        <v>19.79799</v>
      </c>
      <c r="I5781" s="18">
        <v>187.84</v>
      </c>
      <c r="J5781" s="15">
        <f t="shared" si="5"/>
        <v>3718.854442</v>
      </c>
      <c r="K5781" s="10" t="str">
        <f t="array" ref="K5781">IFERROR(XLOOKUP(G5781,'Tipo de Carga'!A:A,'Tipo de Carga'!B:B))</f>
        <v>Autoabasto</v>
      </c>
      <c r="L5781" s="10">
        <f t="shared" si="2"/>
        <v>9</v>
      </c>
      <c r="M5781" s="10">
        <f t="shared" si="3"/>
        <v>25</v>
      </c>
      <c r="N5781" s="10">
        <f t="shared" si="4"/>
        <v>2</v>
      </c>
      <c r="O5781" s="10" t="str">
        <f t="array" ref="O5781">IFERROR(XLOOKUP(G5781,'Tipo de Carga'!A:A,'Tipo de Carga'!C:C))</f>
        <v>Diesel</v>
      </c>
    </row>
    <row r="5782">
      <c r="A5782" s="16">
        <v>1688.0</v>
      </c>
      <c r="B5782" s="10" t="str">
        <f t="array" ref="B5782">IFERROR(XLOOKUP(A5782,'Asignacion Feb'!A:A,'Asignacion Feb'!C:C))</f>
        <v>Pilgrims Tepo</v>
      </c>
      <c r="C5782" s="10" t="str">
        <f t="array" ref="C5782">IFERROR(XLOOKUP(A5782,'Asignacion Feb'!A:A,'Asignacion Feb'!B:B))</f>
        <v>EC-02</v>
      </c>
      <c r="D5782" s="28">
        <v>45713.0</v>
      </c>
      <c r="E5782" s="16" t="s">
        <v>51</v>
      </c>
      <c r="F5782" s="10" t="str">
        <f t="array" ref="F5782">IFERROR(XLOOKUP(E5782,Operadores!A:A,Operadores!B:B))</f>
        <v>TABYAI</v>
      </c>
      <c r="G5782" s="16" t="s">
        <v>17</v>
      </c>
      <c r="H5782" s="13">
        <v>19.79799</v>
      </c>
      <c r="I5782" s="18">
        <v>111.33</v>
      </c>
      <c r="J5782" s="15">
        <f t="shared" si="5"/>
        <v>2204.110227</v>
      </c>
      <c r="K5782" s="10" t="str">
        <f t="array" ref="K5782">IFERROR(XLOOKUP(G5782,'Tipo de Carga'!A:A,'Tipo de Carga'!B:B))</f>
        <v>Autoabasto</v>
      </c>
      <c r="L5782" s="10">
        <f t="shared" si="2"/>
        <v>9</v>
      </c>
      <c r="M5782" s="10">
        <f t="shared" si="3"/>
        <v>25</v>
      </c>
      <c r="N5782" s="10">
        <f t="shared" si="4"/>
        <v>2</v>
      </c>
      <c r="O5782" s="10" t="str">
        <f t="array" ref="O5782">IFERROR(XLOOKUP(G5782,'Tipo de Carga'!A:A,'Tipo de Carga'!C:C))</f>
        <v>Diesel</v>
      </c>
    </row>
    <row r="5783">
      <c r="A5783" s="16">
        <v>2016.0</v>
      </c>
      <c r="B5783" s="10" t="str">
        <f t="array" ref="B5783">IFERROR(XLOOKUP(A5783,'Asignacion Feb'!A:A,'Asignacion Feb'!C:C))</f>
        <v>MeLi asignado SD</v>
      </c>
      <c r="C5783" s="10" t="str">
        <f t="array" ref="C5783">IFERROR(XLOOKUP(A5783,'Asignacion Feb'!A:A,'Asignacion Feb'!B:B))</f>
        <v>EC-05</v>
      </c>
      <c r="D5783" s="28">
        <v>45713.0</v>
      </c>
      <c r="E5783" s="16" t="s">
        <v>419</v>
      </c>
      <c r="F5783" s="10" t="str">
        <f t="array" ref="F5783">IFERROR(XLOOKUP(E5783,Operadores!A:A,Operadores!B:B))</f>
        <v>SILAL</v>
      </c>
      <c r="G5783" s="16" t="s">
        <v>17</v>
      </c>
      <c r="H5783" s="13">
        <v>19.79799</v>
      </c>
      <c r="I5783" s="18">
        <v>224.73</v>
      </c>
      <c r="J5783" s="15">
        <f t="shared" si="5"/>
        <v>4449.202293</v>
      </c>
      <c r="K5783" s="10" t="str">
        <f t="array" ref="K5783">IFERROR(XLOOKUP(G5783,'Tipo de Carga'!A:A,'Tipo de Carga'!B:B))</f>
        <v>Autoabasto</v>
      </c>
      <c r="L5783" s="10">
        <f t="shared" si="2"/>
        <v>9</v>
      </c>
      <c r="M5783" s="10">
        <f t="shared" si="3"/>
        <v>25</v>
      </c>
      <c r="N5783" s="10">
        <f t="shared" si="4"/>
        <v>2</v>
      </c>
      <c r="O5783" s="10" t="str">
        <f t="array" ref="O5783">IFERROR(XLOOKUP(G5783,'Tipo de Carga'!A:A,'Tipo de Carga'!C:C))</f>
        <v>Diesel</v>
      </c>
    </row>
    <row r="5784">
      <c r="A5784" s="16">
        <v>1946.0</v>
      </c>
      <c r="B5784" s="10" t="str">
        <f t="array" ref="B5784">IFERROR(XLOOKUP(A5784,'Asignacion Feb'!A:A,'Asignacion Feb'!C:C))</f>
        <v>MeLi asignado SD</v>
      </c>
      <c r="C5784" s="10" t="str">
        <f t="array" ref="C5784">IFERROR(XLOOKUP(A5784,'Asignacion Feb'!A:A,'Asignacion Feb'!B:B))</f>
        <v>EC-05</v>
      </c>
      <c r="D5784" s="28">
        <v>45713.0</v>
      </c>
      <c r="E5784" s="16" t="s">
        <v>192</v>
      </c>
      <c r="F5784" s="10" t="str">
        <f t="array" ref="F5784">IFERROR(XLOOKUP(E5784,Operadores!A:A,Operadores!B:B))</f>
        <v>MARARM</v>
      </c>
      <c r="G5784" s="16" t="s">
        <v>17</v>
      </c>
      <c r="H5784" s="13">
        <v>19.79799</v>
      </c>
      <c r="I5784" s="18">
        <v>321.01</v>
      </c>
      <c r="J5784" s="15">
        <f t="shared" si="5"/>
        <v>6355.35277</v>
      </c>
      <c r="K5784" s="10" t="str">
        <f t="array" ref="K5784">IFERROR(XLOOKUP(G5784,'Tipo de Carga'!A:A,'Tipo de Carga'!B:B))</f>
        <v>Autoabasto</v>
      </c>
      <c r="L5784" s="10">
        <f t="shared" si="2"/>
        <v>9</v>
      </c>
      <c r="M5784" s="10">
        <f t="shared" si="3"/>
        <v>25</v>
      </c>
      <c r="N5784" s="10">
        <f t="shared" si="4"/>
        <v>2</v>
      </c>
      <c r="O5784" s="10" t="str">
        <f t="array" ref="O5784">IFERROR(XLOOKUP(G5784,'Tipo de Carga'!A:A,'Tipo de Carga'!C:C))</f>
        <v>Diesel</v>
      </c>
    </row>
    <row r="5785">
      <c r="A5785" s="16">
        <v>2018.0</v>
      </c>
      <c r="B5785" s="10" t="str">
        <f t="array" ref="B5785">IFERROR(XLOOKUP(A5785,'Asignacion Feb'!A:A,'Asignacion Feb'!C:C))</f>
        <v>MeLi Dedicado Merida</v>
      </c>
      <c r="C5785" s="10" t="str">
        <f t="array" ref="C5785">IFERROR(XLOOKUP(A5785,'Asignacion Feb'!A:A,'Asignacion Feb'!B:B))</f>
        <v>EC-05</v>
      </c>
      <c r="D5785" s="28">
        <v>45713.0</v>
      </c>
      <c r="E5785" s="16" t="s">
        <v>205</v>
      </c>
      <c r="F5785" s="10" t="str">
        <f t="array" ref="F5785">IFERROR(XLOOKUP(E5785,Operadores!A:A,Operadores!B:B))</f>
        <v>MACFRA</v>
      </c>
      <c r="G5785" s="16" t="s">
        <v>17</v>
      </c>
      <c r="H5785" s="13">
        <v>19.79799</v>
      </c>
      <c r="I5785" s="18">
        <v>218.66</v>
      </c>
      <c r="J5785" s="15">
        <f t="shared" si="5"/>
        <v>4329.028493</v>
      </c>
      <c r="K5785" s="10" t="str">
        <f t="array" ref="K5785">IFERROR(XLOOKUP(G5785,'Tipo de Carga'!A:A,'Tipo de Carga'!B:B))</f>
        <v>Autoabasto</v>
      </c>
      <c r="L5785" s="10">
        <f t="shared" si="2"/>
        <v>9</v>
      </c>
      <c r="M5785" s="10">
        <f t="shared" si="3"/>
        <v>25</v>
      </c>
      <c r="N5785" s="10">
        <f t="shared" si="4"/>
        <v>2</v>
      </c>
      <c r="O5785" s="10" t="str">
        <f t="array" ref="O5785">IFERROR(XLOOKUP(G5785,'Tipo de Carga'!A:A,'Tipo de Carga'!C:C))</f>
        <v>Diesel</v>
      </c>
    </row>
    <row r="5786">
      <c r="A5786" s="16">
        <v>1866.0</v>
      </c>
      <c r="B5786" s="10" t="str">
        <f t="array" ref="B5786">IFERROR(XLOOKUP(A5786,'Asignacion Feb'!A:A,'Asignacion Feb'!C:C))</f>
        <v>Pilgrims Tepo</v>
      </c>
      <c r="C5786" s="10" t="str">
        <f t="array" ref="C5786">IFERROR(XLOOKUP(A5786,'Asignacion Feb'!A:A,'Asignacion Feb'!B:B))</f>
        <v>EC-02</v>
      </c>
      <c r="D5786" s="28">
        <v>45713.0</v>
      </c>
      <c r="E5786" s="16" t="s">
        <v>377</v>
      </c>
      <c r="F5786" s="10" t="str">
        <f t="array" ref="F5786">IFERROR(XLOOKUP(E5786,Operadores!A:A,Operadores!B:B))</f>
        <v>FRAMAU</v>
      </c>
      <c r="G5786" s="16" t="s">
        <v>17</v>
      </c>
      <c r="H5786" s="13">
        <v>19.79799</v>
      </c>
      <c r="I5786" s="18">
        <v>140.25</v>
      </c>
      <c r="J5786" s="15">
        <f t="shared" si="5"/>
        <v>2776.668098</v>
      </c>
      <c r="K5786" s="10" t="str">
        <f t="array" ref="K5786">IFERROR(XLOOKUP(G5786,'Tipo de Carga'!A:A,'Tipo de Carga'!B:B))</f>
        <v>Autoabasto</v>
      </c>
      <c r="L5786" s="10">
        <f t="shared" si="2"/>
        <v>9</v>
      </c>
      <c r="M5786" s="10">
        <f t="shared" si="3"/>
        <v>25</v>
      </c>
      <c r="N5786" s="10">
        <f t="shared" si="4"/>
        <v>2</v>
      </c>
      <c r="O5786" s="10" t="str">
        <f t="array" ref="O5786">IFERROR(XLOOKUP(G5786,'Tipo de Carga'!A:A,'Tipo de Carga'!C:C))</f>
        <v>Diesel</v>
      </c>
    </row>
    <row r="5787">
      <c r="A5787" s="16">
        <v>2031.0</v>
      </c>
      <c r="B5787" s="10" t="str">
        <f t="array" ref="B5787">IFERROR(XLOOKUP(A5787,'Asignacion Feb'!A:A,'Asignacion Feb'!C:C))</f>
        <v>MeLi Dedicado Merida</v>
      </c>
      <c r="C5787" s="10" t="str">
        <f t="array" ref="C5787">IFERROR(XLOOKUP(A5787,'Asignacion Feb'!A:A,'Asignacion Feb'!B:B))</f>
        <v>EC-05</v>
      </c>
      <c r="D5787" s="28">
        <v>45713.0</v>
      </c>
      <c r="E5787" s="31" t="s">
        <v>92</v>
      </c>
      <c r="F5787" s="10" t="str">
        <f t="array" ref="F5787">IFERROR(XLOOKUP(E5787,Operadores!A:A,Operadores!B:B))</f>
        <v>SARJO</v>
      </c>
      <c r="G5787" s="16" t="s">
        <v>17</v>
      </c>
      <c r="H5787" s="13">
        <v>19.79799</v>
      </c>
      <c r="I5787" s="18">
        <v>243.01</v>
      </c>
      <c r="J5787" s="15">
        <f t="shared" si="5"/>
        <v>4811.10955</v>
      </c>
      <c r="K5787" s="10" t="str">
        <f t="array" ref="K5787">IFERROR(XLOOKUP(G5787,'Tipo de Carga'!A:A,'Tipo de Carga'!B:B))</f>
        <v>Autoabasto</v>
      </c>
      <c r="L5787" s="10">
        <f t="shared" si="2"/>
        <v>9</v>
      </c>
      <c r="M5787" s="10">
        <f t="shared" si="3"/>
        <v>25</v>
      </c>
      <c r="N5787" s="10">
        <f t="shared" si="4"/>
        <v>2</v>
      </c>
      <c r="O5787" s="10" t="str">
        <f t="array" ref="O5787">IFERROR(XLOOKUP(G5787,'Tipo de Carga'!A:A,'Tipo de Carga'!C:C))</f>
        <v>Diesel</v>
      </c>
    </row>
    <row r="5788">
      <c r="A5788" s="16">
        <v>1897.0</v>
      </c>
      <c r="B5788" s="10" t="str">
        <f t="array" ref="B5788">IFERROR(XLOOKUP(A5788,'Asignacion Feb'!A:A,'Asignacion Feb'!C:C))</f>
        <v>Full Liver</v>
      </c>
      <c r="C5788" s="10" t="str">
        <f t="array" ref="C5788">IFERROR(XLOOKUP(A5788,'Asignacion Feb'!A:A,'Asignacion Feb'!B:B))</f>
        <v>EC-01</v>
      </c>
      <c r="D5788" s="28">
        <v>45713.0</v>
      </c>
      <c r="E5788" s="19" t="s">
        <v>21</v>
      </c>
      <c r="F5788" s="10" t="str">
        <f t="array" ref="F5788">IFERROR(XLOOKUP(E5788,Operadores!A:A,Operadores!B:B))</f>
        <v>RODAR</v>
      </c>
      <c r="G5788" s="16" t="s">
        <v>17</v>
      </c>
      <c r="H5788" s="13">
        <v>19.79799</v>
      </c>
      <c r="I5788" s="18">
        <v>644.59</v>
      </c>
      <c r="J5788" s="15">
        <f t="shared" si="5"/>
        <v>12761.58637</v>
      </c>
      <c r="K5788" s="10" t="str">
        <f t="array" ref="K5788">IFERROR(XLOOKUP(G5788,'Tipo de Carga'!A:A,'Tipo de Carga'!B:B))</f>
        <v>Autoabasto</v>
      </c>
      <c r="L5788" s="10">
        <f t="shared" si="2"/>
        <v>9</v>
      </c>
      <c r="M5788" s="10">
        <f t="shared" si="3"/>
        <v>25</v>
      </c>
      <c r="N5788" s="10">
        <f t="shared" si="4"/>
        <v>2</v>
      </c>
      <c r="O5788" s="10" t="str">
        <f t="array" ref="O5788">IFERROR(XLOOKUP(G5788,'Tipo de Carga'!A:A,'Tipo de Carga'!C:C))</f>
        <v>Diesel</v>
      </c>
    </row>
    <row r="5789">
      <c r="A5789" s="16">
        <v>2006.0</v>
      </c>
      <c r="B5789" s="10" t="str">
        <f t="array" ref="B5789">IFERROR(XLOOKUP(A5789,'Asignacion Feb'!A:A,'Asignacion Feb'!C:C))</f>
        <v>MeLi Dedicado Merida</v>
      </c>
      <c r="C5789" s="10" t="str">
        <f t="array" ref="C5789">IFERROR(XLOOKUP(A5789,'Asignacion Feb'!A:A,'Asignacion Feb'!B:B))</f>
        <v>EC-05</v>
      </c>
      <c r="D5789" s="28">
        <v>45713.0</v>
      </c>
      <c r="E5789" s="16" t="s">
        <v>452</v>
      </c>
      <c r="F5789" s="10" t="str">
        <f t="array" ref="F5789">IFERROR(XLOOKUP(E5789,Operadores!A:A,Operadores!B:B))</f>
        <v>GARMAR02</v>
      </c>
      <c r="G5789" s="16" t="s">
        <v>17</v>
      </c>
      <c r="H5789" s="13">
        <v>19.79799</v>
      </c>
      <c r="I5789" s="18">
        <v>249.34</v>
      </c>
      <c r="J5789" s="15">
        <f t="shared" si="5"/>
        <v>4936.430827</v>
      </c>
      <c r="K5789" s="10" t="str">
        <f t="array" ref="K5789">IFERROR(XLOOKUP(G5789,'Tipo de Carga'!A:A,'Tipo de Carga'!B:B))</f>
        <v>Autoabasto</v>
      </c>
      <c r="L5789" s="10">
        <f t="shared" si="2"/>
        <v>9</v>
      </c>
      <c r="M5789" s="10">
        <f t="shared" si="3"/>
        <v>25</v>
      </c>
      <c r="N5789" s="10">
        <f t="shared" si="4"/>
        <v>2</v>
      </c>
      <c r="O5789" s="10" t="str">
        <f t="array" ref="O5789">IFERROR(XLOOKUP(G5789,'Tipo de Carga'!A:A,'Tipo de Carga'!C:C))</f>
        <v>Diesel</v>
      </c>
    </row>
    <row r="5790">
      <c r="A5790" s="16">
        <v>1683.0</v>
      </c>
      <c r="B5790" s="10" t="str">
        <f t="array" ref="B5790">IFERROR(XLOOKUP(A5790,'Asignacion Feb'!A:A,'Asignacion Feb'!C:C))</f>
        <v>Pilgrims Tepo</v>
      </c>
      <c r="C5790" s="10" t="str">
        <f t="array" ref="C5790">IFERROR(XLOOKUP(A5790,'Asignacion Feb'!A:A,'Asignacion Feb'!B:B))</f>
        <v>EC-02</v>
      </c>
      <c r="D5790" s="28">
        <v>45713.0</v>
      </c>
      <c r="E5790" s="16" t="s">
        <v>312</v>
      </c>
      <c r="F5790" s="10" t="str">
        <f t="array" ref="F5790">IFERROR(XLOOKUP(E5790,Operadores!A:A,Operadores!B:B))</f>
        <v>RENOSC</v>
      </c>
      <c r="G5790" s="16" t="s">
        <v>17</v>
      </c>
      <c r="H5790" s="13">
        <v>19.79799</v>
      </c>
      <c r="I5790" s="18">
        <v>346.44</v>
      </c>
      <c r="J5790" s="15">
        <f t="shared" si="5"/>
        <v>6858.815656</v>
      </c>
      <c r="K5790" s="10" t="str">
        <f t="array" ref="K5790">IFERROR(XLOOKUP(G5790,'Tipo de Carga'!A:A,'Tipo de Carga'!B:B))</f>
        <v>Autoabasto</v>
      </c>
      <c r="L5790" s="10">
        <f t="shared" si="2"/>
        <v>9</v>
      </c>
      <c r="M5790" s="10">
        <f t="shared" si="3"/>
        <v>25</v>
      </c>
      <c r="N5790" s="10">
        <f t="shared" si="4"/>
        <v>2</v>
      </c>
      <c r="O5790" s="10" t="str">
        <f t="array" ref="O5790">IFERROR(XLOOKUP(G5790,'Tipo de Carga'!A:A,'Tipo de Carga'!C:C))</f>
        <v>Diesel</v>
      </c>
    </row>
    <row r="5791">
      <c r="A5791" s="16">
        <v>1980.0</v>
      </c>
      <c r="B5791" s="10" t="str">
        <f t="array" ref="B5791">IFERROR(XLOOKUP(A5791,'Asignacion Feb'!A:A,'Asignacion Feb'!C:C))</f>
        <v>MeLi asignado SD</v>
      </c>
      <c r="C5791" s="10" t="str">
        <f t="array" ref="C5791">IFERROR(XLOOKUP(A5791,'Asignacion Feb'!A:A,'Asignacion Feb'!B:B))</f>
        <v>EC-05</v>
      </c>
      <c r="D5791" s="28">
        <v>45713.0</v>
      </c>
      <c r="E5791" s="16" t="s">
        <v>29</v>
      </c>
      <c r="F5791" s="10" t="str">
        <f t="array" ref="F5791">IFERROR(XLOOKUP(E5791,Operadores!A:A,Operadores!B:B))</f>
        <v>ANGMA</v>
      </c>
      <c r="G5791" s="16" t="s">
        <v>17</v>
      </c>
      <c r="H5791" s="13">
        <v>19.79799</v>
      </c>
      <c r="I5791" s="18">
        <v>199.31</v>
      </c>
      <c r="J5791" s="15">
        <f t="shared" si="5"/>
        <v>3945.937387</v>
      </c>
      <c r="K5791" s="10" t="str">
        <f t="array" ref="K5791">IFERROR(XLOOKUP(G5791,'Tipo de Carga'!A:A,'Tipo de Carga'!B:B))</f>
        <v>Autoabasto</v>
      </c>
      <c r="L5791" s="10">
        <f t="shared" si="2"/>
        <v>9</v>
      </c>
      <c r="M5791" s="10">
        <f t="shared" si="3"/>
        <v>25</v>
      </c>
      <c r="N5791" s="10">
        <f t="shared" si="4"/>
        <v>2</v>
      </c>
      <c r="O5791" s="10" t="str">
        <f t="array" ref="O5791">IFERROR(XLOOKUP(G5791,'Tipo de Carga'!A:A,'Tipo de Carga'!C:C))</f>
        <v>Diesel</v>
      </c>
    </row>
    <row r="5792">
      <c r="A5792" s="16">
        <v>1931.0</v>
      </c>
      <c r="B5792" s="10" t="str">
        <f t="array" ref="B5792">IFERROR(XLOOKUP(A5792,'Asignacion Feb'!A:A,'Asignacion Feb'!C:C))</f>
        <v>Circuitos</v>
      </c>
      <c r="C5792" s="10" t="str">
        <f t="array" ref="C5792">IFERROR(XLOOKUP(A5792,'Asignacion Feb'!A:A,'Asignacion Feb'!B:B))</f>
        <v>EC-03</v>
      </c>
      <c r="D5792" s="28">
        <v>45713.0</v>
      </c>
      <c r="E5792" s="16" t="s">
        <v>406</v>
      </c>
      <c r="F5792" s="10" t="str">
        <f t="array" ref="F5792">IFERROR(XLOOKUP(E5792,Operadores!A:A,Operadores!B:B))</f>
        <v>ESPIS</v>
      </c>
      <c r="G5792" s="16" t="s">
        <v>17</v>
      </c>
      <c r="H5792" s="13">
        <v>19.79799</v>
      </c>
      <c r="I5792" s="18">
        <v>286.02</v>
      </c>
      <c r="J5792" s="15">
        <f t="shared" si="5"/>
        <v>5662.6211</v>
      </c>
      <c r="K5792" s="10" t="str">
        <f t="array" ref="K5792">IFERROR(XLOOKUP(G5792,'Tipo de Carga'!A:A,'Tipo de Carga'!B:B))</f>
        <v>Autoabasto</v>
      </c>
      <c r="L5792" s="10">
        <f t="shared" si="2"/>
        <v>9</v>
      </c>
      <c r="M5792" s="10">
        <f t="shared" si="3"/>
        <v>25</v>
      </c>
      <c r="N5792" s="10">
        <f t="shared" si="4"/>
        <v>2</v>
      </c>
      <c r="O5792" s="10" t="str">
        <f t="array" ref="O5792">IFERROR(XLOOKUP(G5792,'Tipo de Carga'!A:A,'Tipo de Carga'!C:C))</f>
        <v>Diesel</v>
      </c>
    </row>
    <row r="5793">
      <c r="A5793" s="16">
        <v>1985.0</v>
      </c>
      <c r="B5793" s="10" t="str">
        <f t="array" ref="B5793">IFERROR(XLOOKUP(A5793,'Asignacion Feb'!A:A,'Asignacion Feb'!C:C))</f>
        <v>MeLi Dedicado TD</v>
      </c>
      <c r="C5793" s="10" t="str">
        <f t="array" ref="C5793">IFERROR(XLOOKUP(A5793,'Asignacion Feb'!A:A,'Asignacion Feb'!B:B))</f>
        <v>EC-05</v>
      </c>
      <c r="D5793" s="28">
        <v>45713.0</v>
      </c>
      <c r="E5793" s="16" t="s">
        <v>189</v>
      </c>
      <c r="F5793" s="10" t="str">
        <f t="array" ref="F5793">IFERROR(XLOOKUP(E5793,Operadores!A:A,Operadores!B:B))</f>
        <v>MENMI</v>
      </c>
      <c r="G5793" s="16" t="s">
        <v>17</v>
      </c>
      <c r="H5793" s="13">
        <v>19.79799</v>
      </c>
      <c r="I5793" s="18">
        <v>307.93</v>
      </c>
      <c r="J5793" s="15">
        <f t="shared" si="5"/>
        <v>6096.395061</v>
      </c>
      <c r="K5793" s="10" t="str">
        <f t="array" ref="K5793">IFERROR(XLOOKUP(G5793,'Tipo de Carga'!A:A,'Tipo de Carga'!B:B))</f>
        <v>Autoabasto</v>
      </c>
      <c r="L5793" s="10">
        <f t="shared" si="2"/>
        <v>9</v>
      </c>
      <c r="M5793" s="10">
        <f t="shared" si="3"/>
        <v>25</v>
      </c>
      <c r="N5793" s="10">
        <f t="shared" si="4"/>
        <v>2</v>
      </c>
      <c r="O5793" s="10" t="str">
        <f t="array" ref="O5793">IFERROR(XLOOKUP(G5793,'Tipo de Carga'!A:A,'Tipo de Carga'!C:C))</f>
        <v>Diesel</v>
      </c>
    </row>
    <row r="5794">
      <c r="A5794" s="16">
        <v>1754.0</v>
      </c>
      <c r="B5794" s="10" t="str">
        <f t="array" ref="B5794">IFERROR(XLOOKUP(A5794,'Asignacion Feb'!A:A,'Asignacion Feb'!C:C))</f>
        <v>Pilgrims Tepo</v>
      </c>
      <c r="C5794" s="10" t="str">
        <f t="array" ref="C5794">IFERROR(XLOOKUP(A5794,'Asignacion Feb'!A:A,'Asignacion Feb'!B:B))</f>
        <v>EC-02</v>
      </c>
      <c r="D5794" s="28">
        <v>45713.0</v>
      </c>
      <c r="E5794" s="16" t="s">
        <v>122</v>
      </c>
      <c r="F5794" s="10" t="str">
        <f t="array" ref="F5794">IFERROR(XLOOKUP(E5794,Operadores!A:A,Operadores!B:B))</f>
        <v>SANCAR01</v>
      </c>
      <c r="G5794" s="16" t="s">
        <v>17</v>
      </c>
      <c r="H5794" s="13">
        <v>19.79799</v>
      </c>
      <c r="I5794" s="18">
        <v>199.43</v>
      </c>
      <c r="J5794" s="15">
        <f t="shared" si="5"/>
        <v>3948.313146</v>
      </c>
      <c r="K5794" s="10" t="str">
        <f t="array" ref="K5794">IFERROR(XLOOKUP(G5794,'Tipo de Carga'!A:A,'Tipo de Carga'!B:B))</f>
        <v>Autoabasto</v>
      </c>
      <c r="L5794" s="10">
        <f t="shared" si="2"/>
        <v>9</v>
      </c>
      <c r="M5794" s="10">
        <f t="shared" si="3"/>
        <v>25</v>
      </c>
      <c r="N5794" s="10">
        <f t="shared" si="4"/>
        <v>2</v>
      </c>
      <c r="O5794" s="10" t="str">
        <f t="array" ref="O5794">IFERROR(XLOOKUP(G5794,'Tipo de Carga'!A:A,'Tipo de Carga'!C:C))</f>
        <v>Diesel</v>
      </c>
    </row>
    <row r="5795">
      <c r="A5795" s="16">
        <v>1735.0</v>
      </c>
      <c r="B5795" s="10" t="str">
        <f t="array" ref="B5795">IFERROR(XLOOKUP(A5795,'Asignacion Feb'!A:A,'Asignacion Feb'!C:C))</f>
        <v>Pilgrims Tepo</v>
      </c>
      <c r="C5795" s="10" t="str">
        <f t="array" ref="C5795">IFERROR(XLOOKUP(A5795,'Asignacion Feb'!A:A,'Asignacion Feb'!B:B))</f>
        <v>EC-02</v>
      </c>
      <c r="D5795" s="28">
        <v>45713.0</v>
      </c>
      <c r="E5795" s="16" t="s">
        <v>135</v>
      </c>
      <c r="F5795" s="10" t="str">
        <f t="array" ref="F5795">IFERROR(XLOOKUP(E5795,Operadores!A:A,Operadores!B:B))</f>
        <v>GALISM</v>
      </c>
      <c r="G5795" s="16" t="s">
        <v>17</v>
      </c>
      <c r="H5795" s="13">
        <v>19.79799</v>
      </c>
      <c r="I5795" s="18">
        <v>197.6</v>
      </c>
      <c r="J5795" s="15">
        <f t="shared" si="5"/>
        <v>3912.082824</v>
      </c>
      <c r="K5795" s="10" t="str">
        <f t="array" ref="K5795">IFERROR(XLOOKUP(G5795,'Tipo de Carga'!A:A,'Tipo de Carga'!B:B))</f>
        <v>Autoabasto</v>
      </c>
      <c r="L5795" s="10">
        <f t="shared" si="2"/>
        <v>9</v>
      </c>
      <c r="M5795" s="10">
        <f t="shared" si="3"/>
        <v>25</v>
      </c>
      <c r="N5795" s="10">
        <f t="shared" si="4"/>
        <v>2</v>
      </c>
      <c r="O5795" s="10" t="str">
        <f t="array" ref="O5795">IFERROR(XLOOKUP(G5795,'Tipo de Carga'!A:A,'Tipo de Carga'!C:C))</f>
        <v>Diesel</v>
      </c>
    </row>
    <row r="5796">
      <c r="A5796" s="16">
        <v>1789.0</v>
      </c>
      <c r="B5796" s="10" t="str">
        <f t="array" ref="B5796">IFERROR(XLOOKUP(A5796,'Asignacion Feb'!A:A,'Asignacion Feb'!C:C))</f>
        <v>Hisense</v>
      </c>
      <c r="C5796" s="10" t="str">
        <f t="array" ref="C5796">IFERROR(XLOOKUP(A5796,'Asignacion Feb'!A:A,'Asignacion Feb'!B:B))</f>
        <v>EC-02</v>
      </c>
      <c r="D5796" s="28">
        <v>45713.0</v>
      </c>
      <c r="E5796" s="19" t="s">
        <v>398</v>
      </c>
      <c r="F5796" s="10" t="str">
        <f t="array" ref="F5796">IFERROR(XLOOKUP(E5796,Operadores!A:A,Operadores!B:B))</f>
        <v>PERJU04</v>
      </c>
      <c r="G5796" s="16" t="s">
        <v>17</v>
      </c>
      <c r="H5796" s="13">
        <v>19.79799</v>
      </c>
      <c r="I5796" s="18">
        <v>596.07</v>
      </c>
      <c r="J5796" s="15">
        <f t="shared" si="5"/>
        <v>11800.9879</v>
      </c>
      <c r="K5796" s="10" t="str">
        <f t="array" ref="K5796">IFERROR(XLOOKUP(G5796,'Tipo de Carga'!A:A,'Tipo de Carga'!B:B))</f>
        <v>Autoabasto</v>
      </c>
      <c r="L5796" s="10">
        <f t="shared" si="2"/>
        <v>9</v>
      </c>
      <c r="M5796" s="10">
        <f t="shared" si="3"/>
        <v>25</v>
      </c>
      <c r="N5796" s="10">
        <f t="shared" si="4"/>
        <v>2</v>
      </c>
      <c r="O5796" s="10" t="str">
        <f t="array" ref="O5796">IFERROR(XLOOKUP(G5796,'Tipo de Carga'!A:A,'Tipo de Carga'!C:C))</f>
        <v>Diesel</v>
      </c>
    </row>
    <row r="5797">
      <c r="A5797" s="16">
        <v>308.0</v>
      </c>
      <c r="B5797" s="10" t="str">
        <f t="array" ref="B5797">IFERROR(XLOOKUP(A5797,'Asignacion Feb'!A:A,'Asignacion Feb'!C:C))</f>
        <v>Sayer Thorton</v>
      </c>
      <c r="C5797" s="10" t="str">
        <f t="array" ref="C5797">IFERROR(XLOOKUP(A5797,'Asignacion Feb'!A:A,'Asignacion Feb'!B:B))</f>
        <v>EC-04</v>
      </c>
      <c r="D5797" s="28">
        <v>45713.0</v>
      </c>
      <c r="E5797" s="16" t="s">
        <v>76</v>
      </c>
      <c r="F5797" s="10" t="str">
        <f t="array" ref="F5797">IFERROR(XLOOKUP(E5797,Operadores!A:A,Operadores!B:B))</f>
        <v>FLOTIT</v>
      </c>
      <c r="G5797" s="16" t="s">
        <v>17</v>
      </c>
      <c r="H5797" s="13">
        <v>19.79799</v>
      </c>
      <c r="I5797" s="18">
        <v>50.05</v>
      </c>
      <c r="J5797" s="15">
        <f t="shared" si="5"/>
        <v>990.8893995</v>
      </c>
      <c r="K5797" s="10" t="str">
        <f t="array" ref="K5797">IFERROR(XLOOKUP(G5797,'Tipo de Carga'!A:A,'Tipo de Carga'!B:B))</f>
        <v>Autoabasto</v>
      </c>
      <c r="L5797" s="10">
        <f t="shared" si="2"/>
        <v>9</v>
      </c>
      <c r="M5797" s="10">
        <f t="shared" si="3"/>
        <v>25</v>
      </c>
      <c r="N5797" s="10">
        <f t="shared" si="4"/>
        <v>2</v>
      </c>
      <c r="O5797" s="10" t="str">
        <f t="array" ref="O5797">IFERROR(XLOOKUP(G5797,'Tipo de Carga'!A:A,'Tipo de Carga'!C:C))</f>
        <v>Diesel</v>
      </c>
    </row>
    <row r="5798">
      <c r="A5798" s="16">
        <v>1907.0</v>
      </c>
      <c r="B5798" s="10" t="str">
        <f t="array" ref="B5798">IFERROR(XLOOKUP(A5798,'Asignacion Feb'!A:A,'Asignacion Feb'!C:C))</f>
        <v>Circuitos</v>
      </c>
      <c r="C5798" s="10" t="str">
        <f t="array" ref="C5798">IFERROR(XLOOKUP(A5798,'Asignacion Feb'!A:A,'Asignacion Feb'!B:B))</f>
        <v>EC-03</v>
      </c>
      <c r="D5798" s="28">
        <v>45713.0</v>
      </c>
      <c r="E5798" s="16" t="s">
        <v>287</v>
      </c>
      <c r="F5798" s="10" t="str">
        <f t="array" ref="F5798">IFERROR(XLOOKUP(E5798,Operadores!A:A,Operadores!B:B))</f>
        <v>HUAIS</v>
      </c>
      <c r="G5798" s="16" t="s">
        <v>17</v>
      </c>
      <c r="H5798" s="13">
        <v>19.79799</v>
      </c>
      <c r="I5798" s="18">
        <v>405.82</v>
      </c>
      <c r="J5798" s="15">
        <f t="shared" si="5"/>
        <v>8034.420302</v>
      </c>
      <c r="K5798" s="10" t="str">
        <f t="array" ref="K5798">IFERROR(XLOOKUP(G5798,'Tipo de Carga'!A:A,'Tipo de Carga'!B:B))</f>
        <v>Autoabasto</v>
      </c>
      <c r="L5798" s="10">
        <f t="shared" si="2"/>
        <v>9</v>
      </c>
      <c r="M5798" s="10">
        <f t="shared" si="3"/>
        <v>25</v>
      </c>
      <c r="N5798" s="10">
        <f t="shared" si="4"/>
        <v>2</v>
      </c>
      <c r="O5798" s="10" t="str">
        <f t="array" ref="O5798">IFERROR(XLOOKUP(G5798,'Tipo de Carga'!A:A,'Tipo de Carga'!C:C))</f>
        <v>Diesel</v>
      </c>
    </row>
    <row r="5799">
      <c r="A5799" s="16">
        <v>1944.0</v>
      </c>
      <c r="B5799" s="10" t="str">
        <f t="array" ref="B5799">IFERROR(XLOOKUP(A5799,'Asignacion Feb'!A:A,'Asignacion Feb'!C:C))</f>
        <v>MeLi asignado SD</v>
      </c>
      <c r="C5799" s="10" t="str">
        <f t="array" ref="C5799">IFERROR(XLOOKUP(A5799,'Asignacion Feb'!A:A,'Asignacion Feb'!B:B))</f>
        <v>EC-05</v>
      </c>
      <c r="D5799" s="28">
        <v>45713.0</v>
      </c>
      <c r="E5799" s="19" t="s">
        <v>134</v>
      </c>
      <c r="F5799" s="10" t="str">
        <f t="array" ref="F5799">IFERROR(XLOOKUP(E5799,Operadores!A:A,Operadores!B:B))</f>
        <v>IBAJOS</v>
      </c>
      <c r="G5799" s="16" t="s">
        <v>17</v>
      </c>
      <c r="H5799" s="13">
        <v>19.79799</v>
      </c>
      <c r="I5799" s="18">
        <v>190.58</v>
      </c>
      <c r="J5799" s="15">
        <f t="shared" si="5"/>
        <v>3773.100934</v>
      </c>
      <c r="K5799" s="10" t="str">
        <f t="array" ref="K5799">IFERROR(XLOOKUP(G5799,'Tipo de Carga'!A:A,'Tipo de Carga'!B:B))</f>
        <v>Autoabasto</v>
      </c>
      <c r="L5799" s="10">
        <f t="shared" si="2"/>
        <v>9</v>
      </c>
      <c r="M5799" s="10">
        <f t="shared" si="3"/>
        <v>25</v>
      </c>
      <c r="N5799" s="10">
        <f t="shared" si="4"/>
        <v>2</v>
      </c>
      <c r="O5799" s="10" t="str">
        <f t="array" ref="O5799">IFERROR(XLOOKUP(G5799,'Tipo de Carga'!A:A,'Tipo de Carga'!C:C))</f>
        <v>Diesel</v>
      </c>
    </row>
    <row r="5800">
      <c r="A5800" s="16">
        <v>1934.0</v>
      </c>
      <c r="B5800" s="10" t="str">
        <f t="array" ref="B5800">IFERROR(XLOOKUP(A5800,'Asignacion Feb'!A:A,'Asignacion Feb'!C:C))</f>
        <v>Circuitos</v>
      </c>
      <c r="C5800" s="10" t="str">
        <f t="array" ref="C5800">IFERROR(XLOOKUP(A5800,'Asignacion Feb'!A:A,'Asignacion Feb'!B:B))</f>
        <v>EC-03</v>
      </c>
      <c r="D5800" s="28">
        <v>45713.0</v>
      </c>
      <c r="E5800" s="16" t="s">
        <v>298</v>
      </c>
      <c r="F5800" s="10" t="str">
        <f t="array" ref="F5800">IFERROR(XLOOKUP(E5800,Operadores!A:A,Operadores!B:B))</f>
        <v>AVIEN</v>
      </c>
      <c r="G5800" s="16" t="s">
        <v>17</v>
      </c>
      <c r="H5800" s="13">
        <v>19.79799</v>
      </c>
      <c r="I5800" s="18">
        <v>372.0</v>
      </c>
      <c r="J5800" s="15">
        <f t="shared" si="5"/>
        <v>7364.85228</v>
      </c>
      <c r="K5800" s="10" t="str">
        <f t="array" ref="K5800">IFERROR(XLOOKUP(G5800,'Tipo de Carga'!A:A,'Tipo de Carga'!B:B))</f>
        <v>Autoabasto</v>
      </c>
      <c r="L5800" s="10">
        <f t="shared" si="2"/>
        <v>9</v>
      </c>
      <c r="M5800" s="10">
        <f t="shared" si="3"/>
        <v>25</v>
      </c>
      <c r="N5800" s="10">
        <f t="shared" si="4"/>
        <v>2</v>
      </c>
      <c r="O5800" s="10" t="str">
        <f t="array" ref="O5800">IFERROR(XLOOKUP(G5800,'Tipo de Carga'!A:A,'Tipo de Carga'!C:C))</f>
        <v>Diesel</v>
      </c>
    </row>
    <row r="5801">
      <c r="A5801" s="16">
        <v>1873.0</v>
      </c>
      <c r="B5801" s="10" t="str">
        <f t="array" ref="B5801">IFERROR(XLOOKUP(A5801,'Asignacion Feb'!A:A,'Asignacion Feb'!C:C))</f>
        <v>Circuitos</v>
      </c>
      <c r="C5801" s="10" t="str">
        <f t="array" ref="C5801">IFERROR(XLOOKUP(A5801,'Asignacion Feb'!A:A,'Asignacion Feb'!B:B))</f>
        <v>EC-03</v>
      </c>
      <c r="D5801" s="28">
        <v>45713.0</v>
      </c>
      <c r="E5801" s="16" t="s">
        <v>295</v>
      </c>
      <c r="F5801" s="10" t="str">
        <f t="array" ref="F5801">IFERROR(XLOOKUP(E5801,Operadores!A:A,Operadores!B:B))</f>
        <v>GUADI</v>
      </c>
      <c r="G5801" s="16" t="s">
        <v>17</v>
      </c>
      <c r="H5801" s="13">
        <v>19.79799</v>
      </c>
      <c r="I5801" s="18">
        <v>305.28</v>
      </c>
      <c r="J5801" s="15">
        <f t="shared" si="5"/>
        <v>6043.930387</v>
      </c>
      <c r="K5801" s="10" t="str">
        <f t="array" ref="K5801">IFERROR(XLOOKUP(G5801,'Tipo de Carga'!A:A,'Tipo de Carga'!B:B))</f>
        <v>Autoabasto</v>
      </c>
      <c r="L5801" s="10">
        <f t="shared" si="2"/>
        <v>9</v>
      </c>
      <c r="M5801" s="10">
        <f t="shared" si="3"/>
        <v>25</v>
      </c>
      <c r="N5801" s="10">
        <f t="shared" si="4"/>
        <v>2</v>
      </c>
      <c r="O5801" s="10" t="str">
        <f t="array" ref="O5801">IFERROR(XLOOKUP(G5801,'Tipo de Carga'!A:A,'Tipo de Carga'!C:C))</f>
        <v>Diesel</v>
      </c>
    </row>
    <row r="5802">
      <c r="A5802" s="16">
        <v>1954.0</v>
      </c>
      <c r="B5802" s="10" t="str">
        <f t="array" ref="B5802">IFERROR(XLOOKUP(A5802,'Asignacion Feb'!A:A,'Asignacion Feb'!C:C))</f>
        <v>MeLi asignado SD</v>
      </c>
      <c r="C5802" s="10" t="str">
        <f t="array" ref="C5802">IFERROR(XLOOKUP(A5802,'Asignacion Feb'!A:A,'Asignacion Feb'!B:B))</f>
        <v>EC-05</v>
      </c>
      <c r="D5802" s="28">
        <v>45713.0</v>
      </c>
      <c r="E5802" s="16" t="s">
        <v>341</v>
      </c>
      <c r="F5802" s="10" t="str">
        <f t="array" ref="F5802">IFERROR(XLOOKUP(E5802,Operadores!A:A,Operadores!B:B))</f>
        <v>ESTZAI</v>
      </c>
      <c r="G5802" s="16" t="s">
        <v>17</v>
      </c>
      <c r="H5802" s="13">
        <v>19.79799</v>
      </c>
      <c r="I5802" s="18">
        <v>590.02</v>
      </c>
      <c r="J5802" s="15">
        <f t="shared" si="5"/>
        <v>11681.21006</v>
      </c>
      <c r="K5802" s="10" t="str">
        <f t="array" ref="K5802">IFERROR(XLOOKUP(G5802,'Tipo de Carga'!A:A,'Tipo de Carga'!B:B))</f>
        <v>Autoabasto</v>
      </c>
      <c r="L5802" s="10">
        <f t="shared" si="2"/>
        <v>9</v>
      </c>
      <c r="M5802" s="10">
        <f t="shared" si="3"/>
        <v>25</v>
      </c>
      <c r="N5802" s="10">
        <f t="shared" si="4"/>
        <v>2</v>
      </c>
      <c r="O5802" s="10" t="str">
        <f t="array" ref="O5802">IFERROR(XLOOKUP(G5802,'Tipo de Carga'!A:A,'Tipo de Carga'!C:C))</f>
        <v>Diesel</v>
      </c>
    </row>
    <row r="5803">
      <c r="A5803" s="16" t="s">
        <v>325</v>
      </c>
      <c r="B5803" s="10" t="str">
        <f t="array" ref="B5803">IFERROR(XLOOKUP(A5803,'Asignacion Feb'!A:A,'Asignacion Feb'!C:C))</f>
        <v/>
      </c>
      <c r="C5803" s="10" t="str">
        <f t="array" ref="C5803">IFERROR(XLOOKUP(A5803,'Asignacion Feb'!A:A,'Asignacion Feb'!B:B))</f>
        <v/>
      </c>
      <c r="D5803" s="28">
        <v>45713.0</v>
      </c>
      <c r="E5803" s="16" t="s">
        <v>32</v>
      </c>
      <c r="F5803" s="10" t="str">
        <f t="array" ref="F5803">IFERROR(XLOOKUP(E5803,Operadores!A:A,Operadores!B:B))</f>
        <v>MTTO</v>
      </c>
      <c r="G5803" s="16" t="s">
        <v>17</v>
      </c>
      <c r="H5803" s="13">
        <v>19.79799</v>
      </c>
      <c r="I5803" s="18">
        <v>509.12</v>
      </c>
      <c r="J5803" s="15">
        <f t="shared" si="5"/>
        <v>10079.55267</v>
      </c>
      <c r="K5803" s="10" t="str">
        <f t="array" ref="K5803">IFERROR(XLOOKUP(G5803,'Tipo de Carga'!A:A,'Tipo de Carga'!B:B))</f>
        <v>Autoabasto</v>
      </c>
      <c r="L5803" s="10">
        <f t="shared" si="2"/>
        <v>9</v>
      </c>
      <c r="M5803" s="10">
        <f t="shared" si="3"/>
        <v>25</v>
      </c>
      <c r="N5803" s="10">
        <f t="shared" si="4"/>
        <v>2</v>
      </c>
      <c r="O5803" s="10" t="str">
        <f t="array" ref="O5803">IFERROR(XLOOKUP(G5803,'Tipo de Carga'!A:A,'Tipo de Carga'!C:C))</f>
        <v>Diesel</v>
      </c>
    </row>
    <row r="5804">
      <c r="A5804" s="16">
        <v>2015.0</v>
      </c>
      <c r="B5804" s="10" t="str">
        <f t="array" ref="B5804">IFERROR(XLOOKUP(A5804,'Asignacion Feb'!A:A,'Asignacion Feb'!C:C))</f>
        <v>MeLi asignado SD</v>
      </c>
      <c r="C5804" s="10" t="str">
        <f t="array" ref="C5804">IFERROR(XLOOKUP(A5804,'Asignacion Feb'!A:A,'Asignacion Feb'!B:B))</f>
        <v>EC-05</v>
      </c>
      <c r="D5804" s="28">
        <v>45713.0</v>
      </c>
      <c r="E5804" s="16" t="s">
        <v>174</v>
      </c>
      <c r="F5804" s="10" t="str">
        <f t="array" ref="F5804">IFERROR(XLOOKUP(E5804,Operadores!A:A,Operadores!B:B))</f>
        <v>BENOSC</v>
      </c>
      <c r="G5804" s="16" t="s">
        <v>17</v>
      </c>
      <c r="H5804" s="13">
        <v>19.79799</v>
      </c>
      <c r="I5804" s="18">
        <v>549.99</v>
      </c>
      <c r="J5804" s="15">
        <f t="shared" si="5"/>
        <v>10888.69652</v>
      </c>
      <c r="K5804" s="10" t="str">
        <f t="array" ref="K5804">IFERROR(XLOOKUP(G5804,'Tipo de Carga'!A:A,'Tipo de Carga'!B:B))</f>
        <v>Autoabasto</v>
      </c>
      <c r="L5804" s="10">
        <f t="shared" si="2"/>
        <v>9</v>
      </c>
      <c r="M5804" s="10">
        <f t="shared" si="3"/>
        <v>25</v>
      </c>
      <c r="N5804" s="10">
        <f t="shared" si="4"/>
        <v>2</v>
      </c>
      <c r="O5804" s="10" t="str">
        <f t="array" ref="O5804">IFERROR(XLOOKUP(G5804,'Tipo de Carga'!A:A,'Tipo de Carga'!C:C))</f>
        <v>Diesel</v>
      </c>
    </row>
    <row r="5805">
      <c r="A5805" s="16" t="s">
        <v>325</v>
      </c>
      <c r="B5805" s="10" t="str">
        <f t="array" ref="B5805">IFERROR(XLOOKUP(A5805,'Asignacion Feb'!A:A,'Asignacion Feb'!C:C))</f>
        <v/>
      </c>
      <c r="C5805" s="10" t="str">
        <f t="array" ref="C5805">IFERROR(XLOOKUP(A5805,'Asignacion Feb'!A:A,'Asignacion Feb'!B:B))</f>
        <v/>
      </c>
      <c r="D5805" s="28">
        <v>45713.0</v>
      </c>
      <c r="E5805" s="16" t="s">
        <v>32</v>
      </c>
      <c r="F5805" s="10" t="str">
        <f t="array" ref="F5805">IFERROR(XLOOKUP(E5805,Operadores!A:A,Operadores!B:B))</f>
        <v>MTTO</v>
      </c>
      <c r="G5805" s="16" t="s">
        <v>17</v>
      </c>
      <c r="H5805" s="13">
        <v>19.79799</v>
      </c>
      <c r="I5805" s="18">
        <v>60.49</v>
      </c>
      <c r="J5805" s="15">
        <f t="shared" si="5"/>
        <v>1197.580415</v>
      </c>
      <c r="K5805" s="10" t="str">
        <f t="array" ref="K5805">IFERROR(XLOOKUP(G5805,'Tipo de Carga'!A:A,'Tipo de Carga'!B:B))</f>
        <v>Autoabasto</v>
      </c>
      <c r="L5805" s="10">
        <f t="shared" si="2"/>
        <v>9</v>
      </c>
      <c r="M5805" s="10">
        <f t="shared" si="3"/>
        <v>25</v>
      </c>
      <c r="N5805" s="10">
        <f t="shared" si="4"/>
        <v>2</v>
      </c>
      <c r="O5805" s="10" t="str">
        <f t="array" ref="O5805">IFERROR(XLOOKUP(G5805,'Tipo de Carga'!A:A,'Tipo de Carga'!C:C))</f>
        <v>Diesel</v>
      </c>
    </row>
    <row r="5806">
      <c r="A5806" s="16">
        <v>1939.0</v>
      </c>
      <c r="B5806" s="10" t="str">
        <f t="array" ref="B5806">IFERROR(XLOOKUP(A5806,'Asignacion Feb'!A:A,'Asignacion Feb'!C:C))</f>
        <v>Full Liver</v>
      </c>
      <c r="C5806" s="10" t="str">
        <f t="array" ref="C5806">IFERROR(XLOOKUP(A5806,'Asignacion Feb'!A:A,'Asignacion Feb'!B:B))</f>
        <v>EC-01</v>
      </c>
      <c r="D5806" s="28">
        <v>45713.0</v>
      </c>
      <c r="E5806" s="16" t="s">
        <v>116</v>
      </c>
      <c r="F5806" s="10" t="str">
        <f t="array" ref="F5806">IFERROR(XLOOKUP(E5806,Operadores!A:A,Operadores!B:B))</f>
        <v>TORBR01</v>
      </c>
      <c r="G5806" s="16" t="s">
        <v>17</v>
      </c>
      <c r="H5806" s="13">
        <v>19.79799</v>
      </c>
      <c r="I5806" s="18">
        <v>443.29</v>
      </c>
      <c r="J5806" s="15">
        <f t="shared" si="5"/>
        <v>8776.250987</v>
      </c>
      <c r="K5806" s="10" t="str">
        <f t="array" ref="K5806">IFERROR(XLOOKUP(G5806,'Tipo de Carga'!A:A,'Tipo de Carga'!B:B))</f>
        <v>Autoabasto</v>
      </c>
      <c r="L5806" s="10">
        <f t="shared" si="2"/>
        <v>9</v>
      </c>
      <c r="M5806" s="10">
        <f t="shared" si="3"/>
        <v>25</v>
      </c>
      <c r="N5806" s="10">
        <f t="shared" si="4"/>
        <v>2</v>
      </c>
      <c r="O5806" s="10" t="str">
        <f t="array" ref="O5806">IFERROR(XLOOKUP(G5806,'Tipo de Carga'!A:A,'Tipo de Carga'!C:C))</f>
        <v>Diesel</v>
      </c>
    </row>
    <row r="5807">
      <c r="A5807" s="16">
        <v>1886.0</v>
      </c>
      <c r="B5807" s="10" t="str">
        <f t="array" ref="B5807">IFERROR(XLOOKUP(A5807,'Asignacion Feb'!A:A,'Asignacion Feb'!C:C))</f>
        <v>Circuitos</v>
      </c>
      <c r="C5807" s="10" t="str">
        <f t="array" ref="C5807">IFERROR(XLOOKUP(A5807,'Asignacion Feb'!A:A,'Asignacion Feb'!B:B))</f>
        <v>EC-03</v>
      </c>
      <c r="D5807" s="28">
        <v>45713.0</v>
      </c>
      <c r="E5807" s="16" t="s">
        <v>212</v>
      </c>
      <c r="F5807" s="10" t="str">
        <f t="array" ref="F5807">IFERROR(XLOOKUP(E5807,Operadores!A:A,Operadores!B:B))</f>
        <v>CORER</v>
      </c>
      <c r="G5807" s="16" t="s">
        <v>17</v>
      </c>
      <c r="H5807" s="13">
        <v>19.79799</v>
      </c>
      <c r="I5807" s="18">
        <v>320.77</v>
      </c>
      <c r="J5807" s="15">
        <f t="shared" si="5"/>
        <v>6350.601252</v>
      </c>
      <c r="K5807" s="10" t="str">
        <f t="array" ref="K5807">IFERROR(XLOOKUP(G5807,'Tipo de Carga'!A:A,'Tipo de Carga'!B:B))</f>
        <v>Autoabasto</v>
      </c>
      <c r="L5807" s="10">
        <f t="shared" si="2"/>
        <v>9</v>
      </c>
      <c r="M5807" s="10">
        <f t="shared" si="3"/>
        <v>25</v>
      </c>
      <c r="N5807" s="10">
        <f t="shared" si="4"/>
        <v>2</v>
      </c>
      <c r="O5807" s="10" t="str">
        <f t="array" ref="O5807">IFERROR(XLOOKUP(G5807,'Tipo de Carga'!A:A,'Tipo de Carga'!C:C))</f>
        <v>Diesel</v>
      </c>
    </row>
    <row r="5808">
      <c r="A5808" s="16">
        <v>2014.0</v>
      </c>
      <c r="B5808" s="10" t="str">
        <f t="array" ref="B5808">IFERROR(XLOOKUP(A5808,'Asignacion Feb'!A:A,'Asignacion Feb'!C:C))</f>
        <v>MeLi Asignado TD</v>
      </c>
      <c r="C5808" s="10" t="str">
        <f t="array" ref="C5808">IFERROR(XLOOKUP(A5808,'Asignacion Feb'!A:A,'Asignacion Feb'!B:B))</f>
        <v>EC-05</v>
      </c>
      <c r="D5808" s="28">
        <v>45713.0</v>
      </c>
      <c r="E5808" s="16" t="s">
        <v>75</v>
      </c>
      <c r="F5808" s="10" t="str">
        <f t="array" ref="F5808">IFERROR(XLOOKUP(E5808,Operadores!A:A,Operadores!B:B))</f>
        <v>OLVJUA01</v>
      </c>
      <c r="G5808" s="16" t="s">
        <v>17</v>
      </c>
      <c r="H5808" s="13">
        <v>19.79799</v>
      </c>
      <c r="I5808" s="18">
        <v>531.83</v>
      </c>
      <c r="J5808" s="15">
        <f t="shared" si="5"/>
        <v>10529.16502</v>
      </c>
      <c r="K5808" s="10" t="str">
        <f t="array" ref="K5808">IFERROR(XLOOKUP(G5808,'Tipo de Carga'!A:A,'Tipo de Carga'!B:B))</f>
        <v>Autoabasto</v>
      </c>
      <c r="L5808" s="10">
        <f t="shared" si="2"/>
        <v>9</v>
      </c>
      <c r="M5808" s="10">
        <f t="shared" si="3"/>
        <v>25</v>
      </c>
      <c r="N5808" s="10">
        <f t="shared" si="4"/>
        <v>2</v>
      </c>
      <c r="O5808" s="10" t="str">
        <f t="array" ref="O5808">IFERROR(XLOOKUP(G5808,'Tipo de Carga'!A:A,'Tipo de Carga'!C:C))</f>
        <v>Diesel</v>
      </c>
    </row>
    <row r="5809">
      <c r="A5809" s="16">
        <v>1846.0</v>
      </c>
      <c r="B5809" s="10" t="str">
        <f t="array" ref="B5809">IFERROR(XLOOKUP(A5809,'Asignacion Feb'!A:A,'Asignacion Feb'!C:C))</f>
        <v>Sayer Sencillo</v>
      </c>
      <c r="C5809" s="10" t="str">
        <f t="array" ref="C5809">IFERROR(XLOOKUP(A5809,'Asignacion Feb'!A:A,'Asignacion Feb'!B:B))</f>
        <v>EC-04</v>
      </c>
      <c r="D5809" s="28">
        <v>45713.0</v>
      </c>
      <c r="E5809" s="16" t="s">
        <v>279</v>
      </c>
      <c r="F5809" s="10" t="str">
        <f t="array" ref="F5809">IFERROR(XLOOKUP(E5809,Operadores!A:A,Operadores!B:B))</f>
        <v>ARBJO</v>
      </c>
      <c r="G5809" s="16" t="s">
        <v>17</v>
      </c>
      <c r="H5809" s="13">
        <v>19.79799</v>
      </c>
      <c r="I5809" s="18">
        <v>630.03</v>
      </c>
      <c r="J5809" s="15">
        <f t="shared" si="5"/>
        <v>12473.32764</v>
      </c>
      <c r="K5809" s="10" t="str">
        <f t="array" ref="K5809">IFERROR(XLOOKUP(G5809,'Tipo de Carga'!A:A,'Tipo de Carga'!B:B))</f>
        <v>Autoabasto</v>
      </c>
      <c r="L5809" s="10">
        <f t="shared" si="2"/>
        <v>9</v>
      </c>
      <c r="M5809" s="10">
        <f t="shared" si="3"/>
        <v>25</v>
      </c>
      <c r="N5809" s="10">
        <f t="shared" si="4"/>
        <v>2</v>
      </c>
      <c r="O5809" s="10" t="str">
        <f t="array" ref="O5809">IFERROR(XLOOKUP(G5809,'Tipo de Carga'!A:A,'Tipo de Carga'!C:C))</f>
        <v>Diesel</v>
      </c>
    </row>
    <row r="5810">
      <c r="A5810" s="16">
        <v>2043.0</v>
      </c>
      <c r="B5810" s="10" t="str">
        <f t="array" ref="B5810">IFERROR(XLOOKUP(A5810,'Asignacion Feb'!A:A,'Asignacion Feb'!C:C))</f>
        <v>Liverpool Local</v>
      </c>
      <c r="C5810" s="10" t="str">
        <f t="array" ref="C5810">IFERROR(XLOOKUP(A5810,'Asignacion Feb'!A:A,'Asignacion Feb'!B:B))</f>
        <v>EC-01</v>
      </c>
      <c r="D5810" s="28">
        <v>45713.0</v>
      </c>
      <c r="E5810" s="16" t="s">
        <v>69</v>
      </c>
      <c r="F5810" s="10" t="str">
        <f t="array" ref="F5810">IFERROR(XLOOKUP(E5810,Operadores!A:A,Operadores!B:B))</f>
        <v>GONAL01</v>
      </c>
      <c r="G5810" s="16" t="s">
        <v>17</v>
      </c>
      <c r="H5810" s="13">
        <v>19.79799</v>
      </c>
      <c r="I5810" s="18">
        <v>88.02</v>
      </c>
      <c r="J5810" s="15">
        <f t="shared" si="5"/>
        <v>1742.61908</v>
      </c>
      <c r="K5810" s="10" t="str">
        <f t="array" ref="K5810">IFERROR(XLOOKUP(G5810,'Tipo de Carga'!A:A,'Tipo de Carga'!B:B))</f>
        <v>Autoabasto</v>
      </c>
      <c r="L5810" s="10">
        <f t="shared" si="2"/>
        <v>9</v>
      </c>
      <c r="M5810" s="10">
        <f t="shared" si="3"/>
        <v>25</v>
      </c>
      <c r="N5810" s="10">
        <f t="shared" si="4"/>
        <v>2</v>
      </c>
      <c r="O5810" s="10" t="str">
        <f t="array" ref="O5810">IFERROR(XLOOKUP(G5810,'Tipo de Carga'!A:A,'Tipo de Carga'!C:C))</f>
        <v>Diesel</v>
      </c>
    </row>
    <row r="5811">
      <c r="A5811" s="16">
        <v>1751.0</v>
      </c>
      <c r="B5811" s="10" t="str">
        <f t="array" ref="B5811">IFERROR(XLOOKUP(A5811,'Asignacion Feb'!A:A,'Asignacion Feb'!C:C))</f>
        <v>Liverpool Local</v>
      </c>
      <c r="C5811" s="10" t="str">
        <f t="array" ref="C5811">IFERROR(XLOOKUP(A5811,'Asignacion Feb'!A:A,'Asignacion Feb'!B:B))</f>
        <v>EC-01</v>
      </c>
      <c r="D5811" s="28">
        <v>45713.0</v>
      </c>
      <c r="E5811" s="16" t="s">
        <v>328</v>
      </c>
      <c r="F5811" s="10" t="str">
        <f t="array" ref="F5811">IFERROR(XLOOKUP(E5811,Operadores!A:A,Operadores!B:B))</f>
        <v>GARLO</v>
      </c>
      <c r="G5811" s="16" t="s">
        <v>17</v>
      </c>
      <c r="H5811" s="13">
        <v>19.79799</v>
      </c>
      <c r="I5811" s="18">
        <v>313.0</v>
      </c>
      <c r="J5811" s="15">
        <f t="shared" si="5"/>
        <v>6196.77087</v>
      </c>
      <c r="K5811" s="10" t="str">
        <f t="array" ref="K5811">IFERROR(XLOOKUP(G5811,'Tipo de Carga'!A:A,'Tipo de Carga'!B:B))</f>
        <v>Autoabasto</v>
      </c>
      <c r="L5811" s="10">
        <f t="shared" si="2"/>
        <v>9</v>
      </c>
      <c r="M5811" s="10">
        <f t="shared" si="3"/>
        <v>25</v>
      </c>
      <c r="N5811" s="10">
        <f t="shared" si="4"/>
        <v>2</v>
      </c>
      <c r="O5811" s="10" t="str">
        <f t="array" ref="O5811">IFERROR(XLOOKUP(G5811,'Tipo de Carga'!A:A,'Tipo de Carga'!C:C))</f>
        <v>Diesel</v>
      </c>
    </row>
    <row r="5812">
      <c r="A5812" s="16">
        <v>1752.0</v>
      </c>
      <c r="B5812" s="10" t="str">
        <f t="array" ref="B5812">IFERROR(XLOOKUP(A5812,'Asignacion Feb'!A:A,'Asignacion Feb'!C:C))</f>
        <v>Liverpool Local</v>
      </c>
      <c r="C5812" s="10" t="str">
        <f t="array" ref="C5812">IFERROR(XLOOKUP(A5812,'Asignacion Feb'!A:A,'Asignacion Feb'!B:B))</f>
        <v>EC-01</v>
      </c>
      <c r="D5812" s="28">
        <v>45713.0</v>
      </c>
      <c r="E5812" s="16" t="s">
        <v>238</v>
      </c>
      <c r="F5812" s="10" t="str">
        <f t="array" ref="F5812">IFERROR(XLOOKUP(E5812,Operadores!A:A,Operadores!B:B))</f>
        <v>ROBJUA01</v>
      </c>
      <c r="G5812" s="16" t="s">
        <v>17</v>
      </c>
      <c r="H5812" s="13">
        <v>19.79799</v>
      </c>
      <c r="I5812" s="18">
        <v>534.16</v>
      </c>
      <c r="J5812" s="15">
        <f t="shared" si="5"/>
        <v>10575.29434</v>
      </c>
      <c r="K5812" s="10" t="str">
        <f t="array" ref="K5812">IFERROR(XLOOKUP(G5812,'Tipo de Carga'!A:A,'Tipo de Carga'!B:B))</f>
        <v>Autoabasto</v>
      </c>
      <c r="L5812" s="10">
        <f t="shared" si="2"/>
        <v>9</v>
      </c>
      <c r="M5812" s="10">
        <f t="shared" si="3"/>
        <v>25</v>
      </c>
      <c r="N5812" s="10">
        <f t="shared" si="4"/>
        <v>2</v>
      </c>
      <c r="O5812" s="10" t="str">
        <f t="array" ref="O5812">IFERROR(XLOOKUP(G5812,'Tipo de Carga'!A:A,'Tipo de Carga'!C:C))</f>
        <v>Diesel</v>
      </c>
    </row>
    <row r="5813">
      <c r="A5813" s="16">
        <v>2035.0</v>
      </c>
      <c r="B5813" s="10" t="str">
        <f t="array" ref="B5813">IFERROR(XLOOKUP(A5813,'Asignacion Feb'!A:A,'Asignacion Feb'!C:C))</f>
        <v>Liverpool Local</v>
      </c>
      <c r="C5813" s="10" t="str">
        <f t="array" ref="C5813">IFERROR(XLOOKUP(A5813,'Asignacion Feb'!A:A,'Asignacion Feb'!B:B))</f>
        <v>EC-01</v>
      </c>
      <c r="D5813" s="28">
        <v>45713.0</v>
      </c>
      <c r="E5813" s="16" t="s">
        <v>66</v>
      </c>
      <c r="F5813" s="10" t="str">
        <f t="array" ref="F5813">IFERROR(XLOOKUP(E5813,Operadores!A:A,Operadores!B:B))</f>
        <v>LOPALF</v>
      </c>
      <c r="G5813" s="16" t="s">
        <v>17</v>
      </c>
      <c r="H5813" s="13">
        <v>19.79799</v>
      </c>
      <c r="I5813" s="18">
        <v>119.64</v>
      </c>
      <c r="J5813" s="15">
        <f t="shared" si="5"/>
        <v>2368.631524</v>
      </c>
      <c r="K5813" s="10" t="str">
        <f t="array" ref="K5813">IFERROR(XLOOKUP(G5813,'Tipo de Carga'!A:A,'Tipo de Carga'!B:B))</f>
        <v>Autoabasto</v>
      </c>
      <c r="L5813" s="10">
        <f t="shared" si="2"/>
        <v>9</v>
      </c>
      <c r="M5813" s="10">
        <f t="shared" si="3"/>
        <v>25</v>
      </c>
      <c r="N5813" s="10">
        <f t="shared" si="4"/>
        <v>2</v>
      </c>
      <c r="O5813" s="10" t="str">
        <f t="array" ref="O5813">IFERROR(XLOOKUP(G5813,'Tipo de Carga'!A:A,'Tipo de Carga'!C:C))</f>
        <v>Diesel</v>
      </c>
    </row>
    <row r="5814">
      <c r="A5814" s="16">
        <v>1959.0</v>
      </c>
      <c r="B5814" s="10" t="str">
        <f t="array" ref="B5814">IFERROR(XLOOKUP(A5814,'Asignacion Feb'!A:A,'Asignacion Feb'!C:C))</f>
        <v>Full Liver</v>
      </c>
      <c r="C5814" s="10" t="str">
        <f t="array" ref="C5814">IFERROR(XLOOKUP(A5814,'Asignacion Feb'!A:A,'Asignacion Feb'!B:B))</f>
        <v>EC-01</v>
      </c>
      <c r="D5814" s="28">
        <v>45713.0</v>
      </c>
      <c r="E5814" s="16" t="s">
        <v>99</v>
      </c>
      <c r="F5814" s="10" t="str">
        <f t="array" ref="F5814">IFERROR(XLOOKUP(E5814,Operadores!A:A,Operadores!B:B))</f>
        <v>JARDAN</v>
      </c>
      <c r="G5814" s="16" t="s">
        <v>17</v>
      </c>
      <c r="H5814" s="13">
        <v>19.79799</v>
      </c>
      <c r="I5814" s="18">
        <v>685.07</v>
      </c>
      <c r="J5814" s="15">
        <f t="shared" si="5"/>
        <v>13563.00901</v>
      </c>
      <c r="K5814" s="10" t="str">
        <f t="array" ref="K5814">IFERROR(XLOOKUP(G5814,'Tipo de Carga'!A:A,'Tipo de Carga'!B:B))</f>
        <v>Autoabasto</v>
      </c>
      <c r="L5814" s="10">
        <f t="shared" si="2"/>
        <v>9</v>
      </c>
      <c r="M5814" s="10">
        <f t="shared" si="3"/>
        <v>25</v>
      </c>
      <c r="N5814" s="10">
        <f t="shared" si="4"/>
        <v>2</v>
      </c>
      <c r="O5814" s="10" t="str">
        <f t="array" ref="O5814">IFERROR(XLOOKUP(G5814,'Tipo de Carga'!A:A,'Tipo de Carga'!C:C))</f>
        <v>Diesel</v>
      </c>
    </row>
    <row r="5815">
      <c r="A5815" s="16">
        <v>1727.0</v>
      </c>
      <c r="B5815" s="10" t="str">
        <f t="array" ref="B5815">IFERROR(XLOOKUP(A5815,'Asignacion Feb'!A:A,'Asignacion Feb'!C:C))</f>
        <v>Liverpool Local</v>
      </c>
      <c r="C5815" s="10" t="str">
        <f t="array" ref="C5815">IFERROR(XLOOKUP(A5815,'Asignacion Feb'!A:A,'Asignacion Feb'!B:B))</f>
        <v>EC-01</v>
      </c>
      <c r="D5815" s="28">
        <v>45713.0</v>
      </c>
      <c r="E5815" s="16" t="s">
        <v>204</v>
      </c>
      <c r="F5815" s="10" t="str">
        <f t="array" ref="F5815">IFERROR(XLOOKUP(E5815,Operadores!A:A,Operadores!B:B))</f>
        <v>VERPAN</v>
      </c>
      <c r="G5815" s="16" t="s">
        <v>17</v>
      </c>
      <c r="H5815" s="13">
        <v>19.79799</v>
      </c>
      <c r="I5815" s="18">
        <v>465.01</v>
      </c>
      <c r="J5815" s="15">
        <f t="shared" si="5"/>
        <v>9206.26333</v>
      </c>
      <c r="K5815" s="10" t="str">
        <f t="array" ref="K5815">IFERROR(XLOOKUP(G5815,'Tipo de Carga'!A:A,'Tipo de Carga'!B:B))</f>
        <v>Autoabasto</v>
      </c>
      <c r="L5815" s="10">
        <f t="shared" si="2"/>
        <v>9</v>
      </c>
      <c r="M5815" s="10">
        <f t="shared" si="3"/>
        <v>25</v>
      </c>
      <c r="N5815" s="10">
        <f t="shared" si="4"/>
        <v>2</v>
      </c>
      <c r="O5815" s="10" t="str">
        <f t="array" ref="O5815">IFERROR(XLOOKUP(G5815,'Tipo de Carga'!A:A,'Tipo de Carga'!C:C))</f>
        <v>Diesel</v>
      </c>
    </row>
    <row r="5816">
      <c r="A5816" s="16">
        <v>1994.0</v>
      </c>
      <c r="B5816" s="10" t="str">
        <f t="array" ref="B5816">IFERROR(XLOOKUP(A5816,'Asignacion Feb'!A:A,'Asignacion Feb'!C:C))</f>
        <v>MeLi asignado SD</v>
      </c>
      <c r="C5816" s="10" t="str">
        <f t="array" ref="C5816">IFERROR(XLOOKUP(A5816,'Asignacion Feb'!A:A,'Asignacion Feb'!B:B))</f>
        <v>EC-05</v>
      </c>
      <c r="D5816" s="28">
        <v>45713.0</v>
      </c>
      <c r="E5816" s="16" t="s">
        <v>136</v>
      </c>
      <c r="F5816" s="10" t="str">
        <f t="array" ref="F5816">IFERROR(XLOOKUP(E5816,Operadores!A:A,Operadores!B:B))</f>
        <v>MENERNX</v>
      </c>
      <c r="G5816" s="16" t="s">
        <v>17</v>
      </c>
      <c r="H5816" s="13">
        <v>19.79799</v>
      </c>
      <c r="I5816" s="18">
        <v>499.19</v>
      </c>
      <c r="J5816" s="15">
        <f t="shared" si="5"/>
        <v>9882.958628</v>
      </c>
      <c r="K5816" s="10" t="str">
        <f t="array" ref="K5816">IFERROR(XLOOKUP(G5816,'Tipo de Carga'!A:A,'Tipo de Carga'!B:B))</f>
        <v>Autoabasto</v>
      </c>
      <c r="L5816" s="10">
        <f t="shared" si="2"/>
        <v>9</v>
      </c>
      <c r="M5816" s="10">
        <f t="shared" si="3"/>
        <v>25</v>
      </c>
      <c r="N5816" s="10">
        <f t="shared" si="4"/>
        <v>2</v>
      </c>
      <c r="O5816" s="10" t="str">
        <f t="array" ref="O5816">IFERROR(XLOOKUP(G5816,'Tipo de Carga'!A:A,'Tipo de Carga'!C:C))</f>
        <v>Diesel</v>
      </c>
    </row>
    <row r="5817">
      <c r="A5817" s="16">
        <v>1960.0</v>
      </c>
      <c r="B5817" s="10" t="str">
        <f t="array" ref="B5817">IFERROR(XLOOKUP(A5817,'Asignacion Feb'!A:A,'Asignacion Feb'!C:C))</f>
        <v>MeLi asignado SD</v>
      </c>
      <c r="C5817" s="10" t="str">
        <f t="array" ref="C5817">IFERROR(XLOOKUP(A5817,'Asignacion Feb'!A:A,'Asignacion Feb'!B:B))</f>
        <v>EC-05</v>
      </c>
      <c r="D5817" s="28">
        <v>45713.0</v>
      </c>
      <c r="E5817" s="16" t="s">
        <v>147</v>
      </c>
      <c r="F5817" s="10" t="str">
        <f t="array" ref="F5817">IFERROR(XLOOKUP(E5817,Operadores!A:A,Operadores!B:B))</f>
        <v>MARANG</v>
      </c>
      <c r="G5817" s="16" t="s">
        <v>17</v>
      </c>
      <c r="H5817" s="13">
        <v>19.79799</v>
      </c>
      <c r="I5817" s="18">
        <v>332.0</v>
      </c>
      <c r="J5817" s="15">
        <f t="shared" si="5"/>
        <v>6572.93268</v>
      </c>
      <c r="K5817" s="10" t="str">
        <f t="array" ref="K5817">IFERROR(XLOOKUP(G5817,'Tipo de Carga'!A:A,'Tipo de Carga'!B:B))</f>
        <v>Autoabasto</v>
      </c>
      <c r="L5817" s="10">
        <f t="shared" si="2"/>
        <v>9</v>
      </c>
      <c r="M5817" s="10">
        <f t="shared" si="3"/>
        <v>25</v>
      </c>
      <c r="N5817" s="10">
        <f t="shared" si="4"/>
        <v>2</v>
      </c>
      <c r="O5817" s="10" t="str">
        <f t="array" ref="O5817">IFERROR(XLOOKUP(G5817,'Tipo de Carga'!A:A,'Tipo de Carga'!C:C))</f>
        <v>Diesel</v>
      </c>
    </row>
    <row r="5818">
      <c r="A5818" s="16">
        <v>1767.0</v>
      </c>
      <c r="B5818" s="10" t="str">
        <f t="array" ref="B5818">IFERROR(XLOOKUP(A5818,'Asignacion Feb'!A:A,'Asignacion Feb'!C:C))</f>
        <v>Pilgrims Tepo</v>
      </c>
      <c r="C5818" s="10" t="str">
        <f t="array" ref="C5818">IFERROR(XLOOKUP(A5818,'Asignacion Feb'!A:A,'Asignacion Feb'!B:B))</f>
        <v>EC-02</v>
      </c>
      <c r="D5818" s="28">
        <v>45713.0</v>
      </c>
      <c r="E5818" s="16" t="s">
        <v>50</v>
      </c>
      <c r="F5818" s="10" t="str">
        <f t="array" ref="F5818">IFERROR(XLOOKUP(E5818,Operadores!A:A,Operadores!B:B))</f>
        <v>SANJUA07</v>
      </c>
      <c r="G5818" s="16" t="s">
        <v>17</v>
      </c>
      <c r="H5818" s="13">
        <v>19.79799</v>
      </c>
      <c r="I5818" s="18">
        <v>482.99</v>
      </c>
      <c r="J5818" s="15">
        <f t="shared" si="5"/>
        <v>9562.23119</v>
      </c>
      <c r="K5818" s="10" t="str">
        <f t="array" ref="K5818">IFERROR(XLOOKUP(G5818,'Tipo de Carga'!A:A,'Tipo de Carga'!B:B))</f>
        <v>Autoabasto</v>
      </c>
      <c r="L5818" s="10">
        <f t="shared" si="2"/>
        <v>9</v>
      </c>
      <c r="M5818" s="10">
        <f t="shared" si="3"/>
        <v>25</v>
      </c>
      <c r="N5818" s="10">
        <f t="shared" si="4"/>
        <v>2</v>
      </c>
      <c r="O5818" s="10" t="str">
        <f t="array" ref="O5818">IFERROR(XLOOKUP(G5818,'Tipo de Carga'!A:A,'Tipo de Carga'!C:C))</f>
        <v>Diesel</v>
      </c>
    </row>
    <row r="5819">
      <c r="A5819" s="16">
        <v>2042.0</v>
      </c>
      <c r="B5819" s="10" t="str">
        <f t="array" ref="B5819">IFERROR(XLOOKUP(A5819,'Asignacion Feb'!A:A,'Asignacion Feb'!C:C))</f>
        <v>Liverpool Local</v>
      </c>
      <c r="C5819" s="10" t="str">
        <f t="array" ref="C5819">IFERROR(XLOOKUP(A5819,'Asignacion Feb'!A:A,'Asignacion Feb'!B:B))</f>
        <v>EC-01</v>
      </c>
      <c r="D5819" s="28">
        <v>45713.0</v>
      </c>
      <c r="E5819" s="16" t="s">
        <v>150</v>
      </c>
      <c r="F5819" s="10" t="str">
        <f t="array" ref="F5819">IFERROR(XLOOKUP(E5819,Operadores!A:A,Operadores!B:B))</f>
        <v>JUAOSC</v>
      </c>
      <c r="G5819" s="16" t="s">
        <v>17</v>
      </c>
      <c r="H5819" s="13">
        <v>19.79799</v>
      </c>
      <c r="I5819" s="18">
        <v>160.48</v>
      </c>
      <c r="J5819" s="15">
        <f t="shared" si="5"/>
        <v>3177.181435</v>
      </c>
      <c r="K5819" s="10" t="str">
        <f t="array" ref="K5819">IFERROR(XLOOKUP(G5819,'Tipo de Carga'!A:A,'Tipo de Carga'!B:B))</f>
        <v>Autoabasto</v>
      </c>
      <c r="L5819" s="10">
        <f t="shared" si="2"/>
        <v>9</v>
      </c>
      <c r="M5819" s="10">
        <f t="shared" si="3"/>
        <v>25</v>
      </c>
      <c r="N5819" s="10">
        <f t="shared" si="4"/>
        <v>2</v>
      </c>
      <c r="O5819" s="10" t="str">
        <f t="array" ref="O5819">IFERROR(XLOOKUP(G5819,'Tipo de Carga'!A:A,'Tipo de Carga'!C:C))</f>
        <v>Diesel</v>
      </c>
    </row>
    <row r="5820">
      <c r="A5820" s="16">
        <v>2009.0</v>
      </c>
      <c r="B5820" s="10" t="str">
        <f t="array" ref="B5820">IFERROR(XLOOKUP(A5820,'Asignacion Feb'!A:A,'Asignacion Feb'!C:C))</f>
        <v>MeLi Dedicado Merida</v>
      </c>
      <c r="C5820" s="10" t="str">
        <f t="array" ref="C5820">IFERROR(XLOOKUP(A5820,'Asignacion Feb'!A:A,'Asignacion Feb'!B:B))</f>
        <v>EC-05</v>
      </c>
      <c r="D5820" s="28">
        <v>45713.0</v>
      </c>
      <c r="E5820" s="16" t="s">
        <v>166</v>
      </c>
      <c r="F5820" s="10" t="str">
        <f t="array" ref="F5820">IFERROR(XLOOKUP(E5820,Operadores!A:A,Operadores!B:B))</f>
        <v>GONCAR01</v>
      </c>
      <c r="G5820" s="16" t="s">
        <v>17</v>
      </c>
      <c r="H5820" s="13">
        <v>19.79799</v>
      </c>
      <c r="I5820" s="18">
        <v>250.75</v>
      </c>
      <c r="J5820" s="15">
        <f t="shared" si="5"/>
        <v>4964.345993</v>
      </c>
      <c r="K5820" s="10" t="str">
        <f t="array" ref="K5820">IFERROR(XLOOKUP(G5820,'Tipo de Carga'!A:A,'Tipo de Carga'!B:B))</f>
        <v>Autoabasto</v>
      </c>
      <c r="L5820" s="10">
        <f t="shared" si="2"/>
        <v>9</v>
      </c>
      <c r="M5820" s="10">
        <f t="shared" si="3"/>
        <v>25</v>
      </c>
      <c r="N5820" s="10">
        <f t="shared" si="4"/>
        <v>2</v>
      </c>
      <c r="O5820" s="10" t="str">
        <f t="array" ref="O5820">IFERROR(XLOOKUP(G5820,'Tipo de Carga'!A:A,'Tipo de Carga'!C:C))</f>
        <v>Diesel</v>
      </c>
    </row>
    <row r="5821">
      <c r="A5821" s="16">
        <v>1884.0</v>
      </c>
      <c r="B5821" s="10" t="str">
        <f t="array" ref="B5821">IFERROR(XLOOKUP(A5821,'Asignacion Feb'!A:A,'Asignacion Feb'!C:C))</f>
        <v>Liverpool Local</v>
      </c>
      <c r="C5821" s="10" t="str">
        <f t="array" ref="C5821">IFERROR(XLOOKUP(A5821,'Asignacion Feb'!A:A,'Asignacion Feb'!B:B))</f>
        <v>EC-01</v>
      </c>
      <c r="D5821" s="28">
        <v>45713.0</v>
      </c>
      <c r="E5821" s="16" t="s">
        <v>72</v>
      </c>
      <c r="F5821" s="10" t="str">
        <f t="array" ref="F5821">IFERROR(XLOOKUP(E5821,Operadores!A:A,Operadores!B:B))</f>
        <v>LOPJAV</v>
      </c>
      <c r="G5821" s="16" t="s">
        <v>17</v>
      </c>
      <c r="H5821" s="13">
        <v>19.79799</v>
      </c>
      <c r="I5821" s="18">
        <v>388.06</v>
      </c>
      <c r="J5821" s="15">
        <f t="shared" si="5"/>
        <v>7682.807999</v>
      </c>
      <c r="K5821" s="10" t="str">
        <f t="array" ref="K5821">IFERROR(XLOOKUP(G5821,'Tipo de Carga'!A:A,'Tipo de Carga'!B:B))</f>
        <v>Autoabasto</v>
      </c>
      <c r="L5821" s="10">
        <f t="shared" si="2"/>
        <v>9</v>
      </c>
      <c r="M5821" s="10">
        <f t="shared" si="3"/>
        <v>25</v>
      </c>
      <c r="N5821" s="10">
        <f t="shared" si="4"/>
        <v>2</v>
      </c>
      <c r="O5821" s="10" t="str">
        <f t="array" ref="O5821">IFERROR(XLOOKUP(G5821,'Tipo de Carga'!A:A,'Tipo de Carga'!C:C))</f>
        <v>Diesel</v>
      </c>
    </row>
    <row r="5822">
      <c r="A5822" s="16">
        <v>2046.0</v>
      </c>
      <c r="B5822" s="10" t="str">
        <f t="array" ref="B5822">IFERROR(XLOOKUP(A5822,'Asignacion Feb'!A:A,'Asignacion Feb'!C:C))</f>
        <v>Liverpool Local</v>
      </c>
      <c r="C5822" s="10" t="str">
        <f t="array" ref="C5822">IFERROR(XLOOKUP(A5822,'Asignacion Feb'!A:A,'Asignacion Feb'!B:B))</f>
        <v>EC-01</v>
      </c>
      <c r="D5822" s="28">
        <v>45713.0</v>
      </c>
      <c r="E5822" s="16" t="s">
        <v>364</v>
      </c>
      <c r="F5822" s="10" t="str">
        <f t="array" ref="F5822">IFERROR(XLOOKUP(E5822,Operadores!A:A,Operadores!B:B))</f>
        <v>ORTROB</v>
      </c>
      <c r="G5822" s="16" t="s">
        <v>17</v>
      </c>
      <c r="H5822" s="13">
        <v>19.79799</v>
      </c>
      <c r="I5822" s="18">
        <v>477.66</v>
      </c>
      <c r="J5822" s="15">
        <f t="shared" si="5"/>
        <v>9456.707903</v>
      </c>
      <c r="K5822" s="10" t="str">
        <f t="array" ref="K5822">IFERROR(XLOOKUP(G5822,'Tipo de Carga'!A:A,'Tipo de Carga'!B:B))</f>
        <v>Autoabasto</v>
      </c>
      <c r="L5822" s="10">
        <f t="shared" si="2"/>
        <v>9</v>
      </c>
      <c r="M5822" s="10">
        <f t="shared" si="3"/>
        <v>25</v>
      </c>
      <c r="N5822" s="10">
        <f t="shared" si="4"/>
        <v>2</v>
      </c>
      <c r="O5822" s="10"/>
    </row>
    <row r="5823">
      <c r="A5823" s="16">
        <v>1807.0</v>
      </c>
      <c r="B5823" s="10" t="str">
        <f t="array" ref="B5823">IFERROR(XLOOKUP(A5823,'Asignacion Feb'!A:A,'Asignacion Feb'!C:C))</f>
        <v>Liverpool Local</v>
      </c>
      <c r="C5823" s="10" t="str">
        <f t="array" ref="C5823">IFERROR(XLOOKUP(A5823,'Asignacion Feb'!A:A,'Asignacion Feb'!B:B))</f>
        <v>EC-01</v>
      </c>
      <c r="D5823" s="28">
        <v>45713.0</v>
      </c>
      <c r="E5823" s="16" t="s">
        <v>418</v>
      </c>
      <c r="F5823" s="10" t="str">
        <f t="array" ref="F5823">IFERROR(XLOOKUP(E5823,Operadores!A:A,Operadores!B:B))</f>
        <v>SILEL01</v>
      </c>
      <c r="G5823" s="16" t="s">
        <v>17</v>
      </c>
      <c r="H5823" s="13">
        <v>19.79799</v>
      </c>
      <c r="I5823" s="18">
        <v>790.02</v>
      </c>
      <c r="J5823" s="15">
        <f t="shared" si="5"/>
        <v>15640.80806</v>
      </c>
      <c r="K5823" s="10" t="str">
        <f t="array" ref="K5823">IFERROR(XLOOKUP(G5823,'Tipo de Carga'!A:A,'Tipo de Carga'!B:B))</f>
        <v>Autoabasto</v>
      </c>
      <c r="L5823" s="10">
        <f t="shared" si="2"/>
        <v>9</v>
      </c>
      <c r="M5823" s="10">
        <f t="shared" si="3"/>
        <v>25</v>
      </c>
      <c r="N5823" s="10">
        <f t="shared" si="4"/>
        <v>2</v>
      </c>
      <c r="O5823" s="10"/>
    </row>
    <row r="5824">
      <c r="A5824" s="16">
        <v>1892.0</v>
      </c>
      <c r="B5824" s="10" t="str">
        <f t="array" ref="B5824">IFERROR(XLOOKUP(A5824,'Asignacion Feb'!A:A,'Asignacion Feb'!C:C))</f>
        <v>Full Liver</v>
      </c>
      <c r="C5824" s="10" t="str">
        <f t="array" ref="C5824">IFERROR(XLOOKUP(A5824,'Asignacion Feb'!A:A,'Asignacion Feb'!B:B))</f>
        <v>EC-01</v>
      </c>
      <c r="D5824" s="28">
        <v>45713.0</v>
      </c>
      <c r="E5824" s="16" t="s">
        <v>73</v>
      </c>
      <c r="F5824" s="10" t="str">
        <f t="array" ref="F5824">IFERROR(XLOOKUP(E5824,Operadores!A:A,Operadores!B:B))</f>
        <v>CALVI</v>
      </c>
      <c r="G5824" s="16" t="s">
        <v>17</v>
      </c>
      <c r="H5824" s="13">
        <v>19.79799</v>
      </c>
      <c r="I5824" s="18">
        <v>829.98</v>
      </c>
      <c r="J5824" s="15">
        <f t="shared" si="5"/>
        <v>16431.93574</v>
      </c>
      <c r="K5824" s="10" t="str">
        <f t="array" ref="K5824">IFERROR(XLOOKUP(G5824,'Tipo de Carga'!A:A,'Tipo de Carga'!B:B))</f>
        <v>Autoabasto</v>
      </c>
      <c r="L5824" s="10">
        <f t="shared" si="2"/>
        <v>9</v>
      </c>
      <c r="M5824" s="10">
        <f t="shared" si="3"/>
        <v>25</v>
      </c>
      <c r="N5824" s="10">
        <f t="shared" si="4"/>
        <v>2</v>
      </c>
      <c r="O5824" s="10"/>
    </row>
    <row r="5825">
      <c r="A5825" s="16">
        <v>2105.0</v>
      </c>
      <c r="B5825" s="10" t="str">
        <f t="array" ref="B5825">IFERROR(XLOOKUP(A5825,'Asignacion Feb'!A:A,'Asignacion Feb'!C:C))</f>
        <v>MeLi Ded Puebla</v>
      </c>
      <c r="C5825" s="10" t="str">
        <f t="array" ref="C5825">IFERROR(XLOOKUP(A5825,'Asignacion Feb'!A:A,'Asignacion Feb'!B:B))</f>
        <v>EC-05</v>
      </c>
      <c r="D5825" s="28">
        <v>45713.0</v>
      </c>
      <c r="E5825" s="16" t="s">
        <v>233</v>
      </c>
      <c r="F5825" s="10" t="str">
        <f t="array" ref="F5825">IFERROR(XLOOKUP(E5825,Operadores!A:A,Operadores!B:B))</f>
        <v>REYFER01</v>
      </c>
      <c r="G5825" s="16" t="s">
        <v>17</v>
      </c>
      <c r="H5825" s="13">
        <v>19.79799</v>
      </c>
      <c r="I5825" s="18">
        <v>352.3</v>
      </c>
      <c r="J5825" s="15">
        <f t="shared" si="5"/>
        <v>6974.831877</v>
      </c>
      <c r="K5825" s="10" t="str">
        <f t="array" ref="K5825">IFERROR(XLOOKUP(G5825,'Tipo de Carga'!A:A,'Tipo de Carga'!B:B))</f>
        <v>Autoabasto</v>
      </c>
      <c r="L5825" s="10">
        <f t="shared" si="2"/>
        <v>9</v>
      </c>
      <c r="M5825" s="10">
        <f t="shared" si="3"/>
        <v>25</v>
      </c>
      <c r="N5825" s="10">
        <f t="shared" si="4"/>
        <v>2</v>
      </c>
      <c r="O5825" s="10"/>
    </row>
    <row r="5826">
      <c r="A5826" s="16">
        <v>2103.0</v>
      </c>
      <c r="B5826" s="10" t="str">
        <f t="array" ref="B5826">IFERROR(XLOOKUP(A5826,'Asignacion Feb'!A:A,'Asignacion Feb'!C:C))</f>
        <v>MeLi Ded Puebla</v>
      </c>
      <c r="C5826" s="10" t="str">
        <f t="array" ref="C5826">IFERROR(XLOOKUP(A5826,'Asignacion Feb'!A:A,'Asignacion Feb'!B:B))</f>
        <v>EC-05</v>
      </c>
      <c r="D5826" s="28">
        <v>45713.0</v>
      </c>
      <c r="E5826" s="16" t="s">
        <v>322</v>
      </c>
      <c r="F5826" s="10" t="str">
        <f t="array" ref="F5826">IFERROR(XLOOKUP(E5826,Operadores!A:A,Operadores!B:B))</f>
        <v>HERRE</v>
      </c>
      <c r="G5826" s="16" t="s">
        <v>17</v>
      </c>
      <c r="H5826" s="13">
        <v>19.79799</v>
      </c>
      <c r="I5826" s="18">
        <v>400.62</v>
      </c>
      <c r="J5826" s="15">
        <f t="shared" si="5"/>
        <v>7931.470754</v>
      </c>
      <c r="K5826" s="10" t="str">
        <f t="array" ref="K5826">IFERROR(XLOOKUP(G5826,'Tipo de Carga'!A:A,'Tipo de Carga'!B:B))</f>
        <v>Autoabasto</v>
      </c>
      <c r="L5826" s="10">
        <f t="shared" si="2"/>
        <v>9</v>
      </c>
      <c r="M5826" s="10">
        <f t="shared" si="3"/>
        <v>25</v>
      </c>
      <c r="N5826" s="10">
        <f t="shared" si="4"/>
        <v>2</v>
      </c>
      <c r="O5826" s="10"/>
    </row>
    <row r="5827">
      <c r="A5827" s="16">
        <v>2099.0</v>
      </c>
      <c r="B5827" s="10" t="str">
        <f t="array" ref="B5827">IFERROR(XLOOKUP(A5827,'Asignacion Feb'!A:A,'Asignacion Feb'!C:C))</f>
        <v>MeLi asignado SD</v>
      </c>
      <c r="C5827" s="10" t="str">
        <f t="array" ref="C5827">IFERROR(XLOOKUP(A5827,'Asignacion Feb'!A:A,'Asignacion Feb'!B:B))</f>
        <v>EC-05</v>
      </c>
      <c r="D5827" s="28">
        <v>45713.0</v>
      </c>
      <c r="E5827" s="16" t="s">
        <v>457</v>
      </c>
      <c r="F5827" s="10" t="str">
        <f t="array" ref="F5827">IFERROR(XLOOKUP(E5827,Operadores!A:A,Operadores!B:B))</f>
        <v>DIAOSC</v>
      </c>
      <c r="G5827" s="16" t="s">
        <v>17</v>
      </c>
      <c r="H5827" s="13">
        <v>19.79799</v>
      </c>
      <c r="I5827" s="18">
        <v>450.0</v>
      </c>
      <c r="J5827" s="15">
        <f t="shared" si="5"/>
        <v>8909.0955</v>
      </c>
      <c r="K5827" s="10" t="str">
        <f t="array" ref="K5827">IFERROR(XLOOKUP(G5827,'Tipo de Carga'!A:A,'Tipo de Carga'!B:B))</f>
        <v>Autoabasto</v>
      </c>
      <c r="L5827" s="10">
        <f t="shared" si="2"/>
        <v>9</v>
      </c>
      <c r="M5827" s="10">
        <f t="shared" si="3"/>
        <v>25</v>
      </c>
      <c r="N5827" s="10">
        <f t="shared" si="4"/>
        <v>2</v>
      </c>
      <c r="O5827" s="10"/>
    </row>
    <row r="5828">
      <c r="A5828" s="16">
        <v>1986.0</v>
      </c>
      <c r="B5828" s="10" t="str">
        <f t="array" ref="B5828">IFERROR(XLOOKUP(A5828,'Asignacion Feb'!A:A,'Asignacion Feb'!C:C))</f>
        <v>MeLi asignado SD</v>
      </c>
      <c r="C5828" s="10" t="str">
        <f t="array" ref="C5828">IFERROR(XLOOKUP(A5828,'Asignacion Feb'!A:A,'Asignacion Feb'!B:B))</f>
        <v>EC-05</v>
      </c>
      <c r="D5828" s="28">
        <v>45713.0</v>
      </c>
      <c r="E5828" s="16" t="s">
        <v>246</v>
      </c>
      <c r="F5828" s="10" t="str">
        <f t="array" ref="F5828">IFERROR(XLOOKUP(E5828,Operadores!A:A,Operadores!B:B))</f>
        <v>SOSMAR</v>
      </c>
      <c r="G5828" s="16" t="s">
        <v>17</v>
      </c>
      <c r="H5828" s="13">
        <v>19.79799</v>
      </c>
      <c r="I5828" s="18">
        <v>205.45</v>
      </c>
      <c r="J5828" s="15">
        <f t="shared" si="5"/>
        <v>4067.497046</v>
      </c>
      <c r="K5828" s="10" t="str">
        <f t="array" ref="K5828">IFERROR(XLOOKUP(G5828,'Tipo de Carga'!A:A,'Tipo de Carga'!B:B))</f>
        <v>Autoabasto</v>
      </c>
      <c r="L5828" s="10">
        <f t="shared" si="2"/>
        <v>9</v>
      </c>
      <c r="M5828" s="10">
        <f t="shared" si="3"/>
        <v>25</v>
      </c>
      <c r="N5828" s="10">
        <f t="shared" si="4"/>
        <v>2</v>
      </c>
      <c r="O5828" s="10" t="str">
        <f t="array" ref="O5828">IFERROR(XLOOKUP(G5828,'Tipo de Carga'!A:A,'Tipo de Carga'!C:C))</f>
        <v>Diesel</v>
      </c>
    </row>
    <row r="5829">
      <c r="A5829" s="16">
        <v>2000.0</v>
      </c>
      <c r="B5829" s="10" t="str">
        <f t="array" ref="B5829">IFERROR(XLOOKUP(A5829,'Asignacion Feb'!A:A,'Asignacion Feb'!C:C))</f>
        <v>MeLi Dedicado Merida</v>
      </c>
      <c r="C5829" s="10" t="str">
        <f t="array" ref="C5829">IFERROR(XLOOKUP(A5829,'Asignacion Feb'!A:A,'Asignacion Feb'!B:B))</f>
        <v>EC-05</v>
      </c>
      <c r="D5829" s="28">
        <v>45713.0</v>
      </c>
      <c r="E5829" s="16" t="s">
        <v>95</v>
      </c>
      <c r="F5829" s="10" t="str">
        <f t="array" ref="F5829">IFERROR(XLOOKUP(E5829,Operadores!A:A,Operadores!B:B))</f>
        <v>VILYON</v>
      </c>
      <c r="G5829" s="16" t="s">
        <v>17</v>
      </c>
      <c r="H5829" s="13">
        <v>19.79799</v>
      </c>
      <c r="I5829" s="18">
        <v>253.04</v>
      </c>
      <c r="J5829" s="15">
        <f t="shared" si="5"/>
        <v>5009.68339</v>
      </c>
      <c r="K5829" s="10" t="str">
        <f t="array" ref="K5829">IFERROR(XLOOKUP(G5829,'Tipo de Carga'!A:A,'Tipo de Carga'!B:B))</f>
        <v>Autoabasto</v>
      </c>
      <c r="L5829" s="10">
        <f t="shared" si="2"/>
        <v>9</v>
      </c>
      <c r="M5829" s="10">
        <f t="shared" si="3"/>
        <v>25</v>
      </c>
      <c r="N5829" s="10">
        <f t="shared" si="4"/>
        <v>2</v>
      </c>
      <c r="O5829" s="10" t="str">
        <f t="array" ref="O5829">IFERROR(XLOOKUP(G5829,'Tipo de Carga'!A:A,'Tipo de Carga'!C:C))</f>
        <v>Diesel</v>
      </c>
    </row>
    <row r="5830">
      <c r="A5830" s="16">
        <v>309.0</v>
      </c>
      <c r="B5830" s="10" t="str">
        <f t="array" ref="B5830">IFERROR(XLOOKUP(A5830,'Asignacion Feb'!A:A,'Asignacion Feb'!C:C))</f>
        <v>Sayer Thorton</v>
      </c>
      <c r="C5830" s="10" t="str">
        <f t="array" ref="C5830">IFERROR(XLOOKUP(A5830,'Asignacion Feb'!A:A,'Asignacion Feb'!B:B))</f>
        <v>EC-04</v>
      </c>
      <c r="D5830" s="28">
        <v>45713.0</v>
      </c>
      <c r="E5830" s="16" t="s">
        <v>154</v>
      </c>
      <c r="F5830" s="10" t="str">
        <f t="array" ref="F5830">IFERROR(XLOOKUP(E5830,Operadores!A:A,Operadores!B:B))</f>
        <v>REVELI</v>
      </c>
      <c r="G5830" s="16" t="s">
        <v>77</v>
      </c>
      <c r="H5830" s="13">
        <v>19.85</v>
      </c>
      <c r="I5830" s="18">
        <v>320.0</v>
      </c>
      <c r="J5830" s="15">
        <f t="shared" si="5"/>
        <v>6352</v>
      </c>
      <c r="K5830" s="10" t="str">
        <f t="array" ref="K5830">IFERROR(XLOOKUP(G5830,'Tipo de Carga'!A:A,'Tipo de Carga'!B:B))</f>
        <v>Autoabasto</v>
      </c>
      <c r="L5830" s="10">
        <f t="shared" si="2"/>
        <v>9</v>
      </c>
      <c r="M5830" s="10">
        <f t="shared" si="3"/>
        <v>25</v>
      </c>
      <c r="N5830" s="10">
        <f t="shared" si="4"/>
        <v>2</v>
      </c>
      <c r="O5830" s="10" t="str">
        <f t="array" ref="O5830">IFERROR(XLOOKUP(G5830,'Tipo de Carga'!A:A,'Tipo de Carga'!C:C))</f>
        <v>Diesel</v>
      </c>
    </row>
    <row r="5831">
      <c r="A5831" s="16">
        <v>2068.0</v>
      </c>
      <c r="B5831" s="10" t="str">
        <f t="array" ref="B5831">IFERROR(XLOOKUP(A5831,'Asignacion Feb'!A:A,'Asignacion Feb'!C:C))</f>
        <v>Sayer Pipas</v>
      </c>
      <c r="C5831" s="10" t="str">
        <f t="array" ref="C5831">IFERROR(XLOOKUP(A5831,'Asignacion Feb'!A:A,'Asignacion Feb'!B:B))</f>
        <v>EC-04</v>
      </c>
      <c r="D5831" s="28">
        <v>45713.0</v>
      </c>
      <c r="E5831" s="16" t="s">
        <v>356</v>
      </c>
      <c r="F5831" s="10" t="str">
        <f t="array" ref="F5831">IFERROR(XLOOKUP(E5831,Operadores!A:A,Operadores!B:B))</f>
        <v>LEMMIG</v>
      </c>
      <c r="G5831" s="16" t="s">
        <v>77</v>
      </c>
      <c r="H5831" s="13">
        <v>19.85</v>
      </c>
      <c r="I5831" s="18">
        <v>700.0</v>
      </c>
      <c r="J5831" s="15">
        <f t="shared" si="5"/>
        <v>13895</v>
      </c>
      <c r="K5831" s="10" t="str">
        <f t="array" ref="K5831">IFERROR(XLOOKUP(G5831,'Tipo de Carga'!A:A,'Tipo de Carga'!B:B))</f>
        <v>Autoabasto</v>
      </c>
      <c r="L5831" s="10">
        <f t="shared" si="2"/>
        <v>9</v>
      </c>
      <c r="M5831" s="10">
        <f t="shared" si="3"/>
        <v>25</v>
      </c>
      <c r="N5831" s="10">
        <f t="shared" si="4"/>
        <v>2</v>
      </c>
      <c r="O5831" s="10" t="str">
        <f t="array" ref="O5831">IFERROR(XLOOKUP(G5831,'Tipo de Carga'!A:A,'Tipo de Carga'!C:C))</f>
        <v>Diesel</v>
      </c>
    </row>
    <row r="5832">
      <c r="A5832" s="16">
        <v>1968.0</v>
      </c>
      <c r="B5832" s="10" t="str">
        <f t="array" ref="B5832">IFERROR(XLOOKUP(A5832,'Asignacion Feb'!A:A,'Asignacion Feb'!C:C))</f>
        <v>Sayer Sencillo</v>
      </c>
      <c r="C5832" s="10" t="str">
        <f t="array" ref="C5832">IFERROR(XLOOKUP(A5832,'Asignacion Feb'!A:A,'Asignacion Feb'!B:B))</f>
        <v>EC-04</v>
      </c>
      <c r="D5832" s="28">
        <v>45713.0</v>
      </c>
      <c r="E5832" s="16" t="s">
        <v>330</v>
      </c>
      <c r="F5832" s="10" t="str">
        <f t="array" ref="F5832">IFERROR(XLOOKUP(E5832,Operadores!A:A,Operadores!B:B))</f>
        <v>MENIG</v>
      </c>
      <c r="G5832" s="16" t="s">
        <v>77</v>
      </c>
      <c r="H5832" s="13">
        <v>19.85</v>
      </c>
      <c r="I5832" s="18">
        <v>360.0</v>
      </c>
      <c r="J5832" s="15">
        <f t="shared" si="5"/>
        <v>7146</v>
      </c>
      <c r="K5832" s="10" t="str">
        <f t="array" ref="K5832">IFERROR(XLOOKUP(G5832,'Tipo de Carga'!A:A,'Tipo de Carga'!B:B))</f>
        <v>Autoabasto</v>
      </c>
      <c r="L5832" s="10">
        <f t="shared" si="2"/>
        <v>9</v>
      </c>
      <c r="M5832" s="10">
        <f t="shared" si="3"/>
        <v>25</v>
      </c>
      <c r="N5832" s="10">
        <f t="shared" si="4"/>
        <v>2</v>
      </c>
      <c r="O5832" s="10" t="str">
        <f t="array" ref="O5832">IFERROR(XLOOKUP(G5832,'Tipo de Carga'!A:A,'Tipo de Carga'!C:C))</f>
        <v>Diesel</v>
      </c>
    </row>
    <row r="5833">
      <c r="A5833" s="16">
        <v>2096.0</v>
      </c>
      <c r="B5833" s="10" t="str">
        <f t="array" ref="B5833">IFERROR(XLOOKUP(A5833,'Asignacion Feb'!A:A,'Asignacion Feb'!C:C))</f>
        <v>Available EC-07</v>
      </c>
      <c r="C5833" s="10" t="str">
        <f t="array" ref="C5833">IFERROR(XLOOKUP(A5833,'Asignacion Feb'!A:A,'Asignacion Feb'!B:B))</f>
        <v>EC-07</v>
      </c>
      <c r="D5833" s="28">
        <v>45713.0</v>
      </c>
      <c r="E5833" s="16" t="s">
        <v>465</v>
      </c>
      <c r="F5833" s="10" t="str">
        <f t="array" ref="F5833">IFERROR(XLOOKUP(E5833,Operadores!A:A,Operadores!B:B))</f>
        <v>FLOROB</v>
      </c>
      <c r="G5833" s="16" t="s">
        <v>77</v>
      </c>
      <c r="H5833" s="13">
        <v>19.85</v>
      </c>
      <c r="I5833" s="18">
        <v>77.0</v>
      </c>
      <c r="J5833" s="15">
        <f t="shared" si="5"/>
        <v>1528.45</v>
      </c>
      <c r="K5833" s="10" t="str">
        <f t="array" ref="K5833">IFERROR(XLOOKUP(G5833,'Tipo de Carga'!A:A,'Tipo de Carga'!B:B))</f>
        <v>Autoabasto</v>
      </c>
      <c r="L5833" s="10">
        <f t="shared" si="2"/>
        <v>9</v>
      </c>
      <c r="M5833" s="10">
        <f t="shared" si="3"/>
        <v>25</v>
      </c>
      <c r="N5833" s="10">
        <f t="shared" si="4"/>
        <v>2</v>
      </c>
      <c r="O5833" s="10" t="str">
        <f t="array" ref="O5833">IFERROR(XLOOKUP(G5833,'Tipo de Carga'!A:A,'Tipo de Carga'!C:C))</f>
        <v>Diesel</v>
      </c>
    </row>
    <row r="5834">
      <c r="A5834" s="16">
        <v>1967.0</v>
      </c>
      <c r="B5834" s="10" t="str">
        <f t="array" ref="B5834">IFERROR(XLOOKUP(A5834,'Asignacion Feb'!A:A,'Asignacion Feb'!C:C))</f>
        <v>Sayer Sencillo</v>
      </c>
      <c r="C5834" s="10" t="str">
        <f t="array" ref="C5834">IFERROR(XLOOKUP(A5834,'Asignacion Feb'!A:A,'Asignacion Feb'!B:B))</f>
        <v>EC-04</v>
      </c>
      <c r="D5834" s="28">
        <v>45713.0</v>
      </c>
      <c r="E5834" s="16" t="s">
        <v>315</v>
      </c>
      <c r="F5834" s="10" t="str">
        <f t="array" ref="F5834">IFERROR(XLOOKUP(E5834,Operadores!A:A,Operadores!B:B))</f>
        <v>BARMIGX</v>
      </c>
      <c r="G5834" s="16" t="s">
        <v>77</v>
      </c>
      <c r="H5834" s="13">
        <v>19.85</v>
      </c>
      <c r="I5834" s="18">
        <v>470.0</v>
      </c>
      <c r="J5834" s="15">
        <f t="shared" si="5"/>
        <v>9329.5</v>
      </c>
      <c r="K5834" s="10" t="str">
        <f t="array" ref="K5834">IFERROR(XLOOKUP(G5834,'Tipo de Carga'!A:A,'Tipo de Carga'!B:B))</f>
        <v>Autoabasto</v>
      </c>
      <c r="L5834" s="10">
        <f t="shared" si="2"/>
        <v>9</v>
      </c>
      <c r="M5834" s="10">
        <f t="shared" si="3"/>
        <v>25</v>
      </c>
      <c r="N5834" s="10">
        <f t="shared" si="4"/>
        <v>2</v>
      </c>
      <c r="O5834" s="10" t="str">
        <f t="array" ref="O5834">IFERROR(XLOOKUP(G5834,'Tipo de Carga'!A:A,'Tipo de Carga'!C:C))</f>
        <v>Diesel</v>
      </c>
    </row>
    <row r="5835">
      <c r="A5835" s="16">
        <v>1808.0</v>
      </c>
      <c r="B5835" s="10" t="str">
        <f t="array" ref="B5835">IFERROR(XLOOKUP(A5835,'Asignacion Feb'!A:A,'Asignacion Feb'!C:C))</f>
        <v>Sayer Full</v>
      </c>
      <c r="C5835" s="10" t="str">
        <f t="array" ref="C5835">IFERROR(XLOOKUP(A5835,'Asignacion Feb'!A:A,'Asignacion Feb'!B:B))</f>
        <v>EC-04</v>
      </c>
      <c r="D5835" s="28">
        <v>45713.0</v>
      </c>
      <c r="E5835" s="16" t="s">
        <v>335</v>
      </c>
      <c r="F5835" s="10" t="str">
        <f t="array" ref="F5835">IFERROR(XLOOKUP(E5835,Operadores!A:A,Operadores!B:B))</f>
        <v>ZAPNO</v>
      </c>
      <c r="G5835" s="16" t="s">
        <v>77</v>
      </c>
      <c r="H5835" s="13">
        <v>19.85</v>
      </c>
      <c r="I5835" s="18">
        <v>295.0</v>
      </c>
      <c r="J5835" s="15">
        <f t="shared" si="5"/>
        <v>5855.75</v>
      </c>
      <c r="K5835" s="10" t="str">
        <f t="array" ref="K5835">IFERROR(XLOOKUP(G5835,'Tipo de Carga'!A:A,'Tipo de Carga'!B:B))</f>
        <v>Autoabasto</v>
      </c>
      <c r="L5835" s="10">
        <f t="shared" si="2"/>
        <v>9</v>
      </c>
      <c r="M5835" s="10">
        <f t="shared" si="3"/>
        <v>25</v>
      </c>
      <c r="N5835" s="10">
        <f t="shared" si="4"/>
        <v>2</v>
      </c>
      <c r="O5835" s="10" t="str">
        <f t="array" ref="O5835">IFERROR(XLOOKUP(G5835,'Tipo de Carga'!A:A,'Tipo de Carga'!C:C))</f>
        <v>Diesel</v>
      </c>
    </row>
    <row r="5836">
      <c r="A5836" s="16">
        <v>1848.0</v>
      </c>
      <c r="B5836" s="10" t="str">
        <f t="array" ref="B5836">IFERROR(XLOOKUP(A5836,'Asignacion Feb'!A:A,'Asignacion Feb'!C:C))</f>
        <v>Sayer Sencillo</v>
      </c>
      <c r="C5836" s="10" t="str">
        <f t="array" ref="C5836">IFERROR(XLOOKUP(A5836,'Asignacion Feb'!A:A,'Asignacion Feb'!B:B))</f>
        <v>EC-04</v>
      </c>
      <c r="D5836" s="28">
        <v>45713.0</v>
      </c>
      <c r="E5836" s="16" t="s">
        <v>316</v>
      </c>
      <c r="F5836" s="10" t="str">
        <f t="array" ref="F5836">IFERROR(XLOOKUP(E5836,Operadores!A:A,Operadores!B:B))</f>
        <v>ROSMA</v>
      </c>
      <c r="G5836" s="16" t="s">
        <v>77</v>
      </c>
      <c r="H5836" s="13">
        <v>19.85</v>
      </c>
      <c r="I5836" s="18">
        <v>750.0</v>
      </c>
      <c r="J5836" s="15">
        <f t="shared" si="5"/>
        <v>14887.5</v>
      </c>
      <c r="K5836" s="10" t="str">
        <f t="array" ref="K5836">IFERROR(XLOOKUP(G5836,'Tipo de Carga'!A:A,'Tipo de Carga'!B:B))</f>
        <v>Autoabasto</v>
      </c>
      <c r="L5836" s="10">
        <f t="shared" si="2"/>
        <v>9</v>
      </c>
      <c r="M5836" s="10">
        <f t="shared" si="3"/>
        <v>25</v>
      </c>
      <c r="N5836" s="10">
        <f t="shared" si="4"/>
        <v>2</v>
      </c>
      <c r="O5836" s="10" t="str">
        <f t="array" ref="O5836">IFERROR(XLOOKUP(G5836,'Tipo de Carga'!A:A,'Tipo de Carga'!C:C))</f>
        <v>Diesel</v>
      </c>
    </row>
    <row r="5837">
      <c r="A5837" s="16">
        <v>1835.0</v>
      </c>
      <c r="B5837" s="10" t="str">
        <f t="array" ref="B5837">IFERROR(XLOOKUP(A5837,'Asignacion Feb'!A:A,'Asignacion Feb'!C:C))</f>
        <v>Sayer Full</v>
      </c>
      <c r="C5837" s="10" t="str">
        <f t="array" ref="C5837">IFERROR(XLOOKUP(A5837,'Asignacion Feb'!A:A,'Asignacion Feb'!B:B))</f>
        <v>EC-04</v>
      </c>
      <c r="D5837" s="28">
        <v>45713.0</v>
      </c>
      <c r="E5837" s="16" t="s">
        <v>209</v>
      </c>
      <c r="F5837" s="10" t="str">
        <f t="array" ref="F5837">IFERROR(XLOOKUP(E5837,Operadores!A:A,Operadores!B:B))</f>
        <v>FERFRA</v>
      </c>
      <c r="G5837" s="16" t="s">
        <v>77</v>
      </c>
      <c r="H5837" s="13">
        <v>19.85</v>
      </c>
      <c r="I5837" s="18">
        <v>259.0</v>
      </c>
      <c r="J5837" s="15">
        <f t="shared" si="5"/>
        <v>5141.15</v>
      </c>
      <c r="K5837" s="10" t="str">
        <f t="array" ref="K5837">IFERROR(XLOOKUP(G5837,'Tipo de Carga'!A:A,'Tipo de Carga'!B:B))</f>
        <v>Autoabasto</v>
      </c>
      <c r="L5837" s="10">
        <f t="shared" si="2"/>
        <v>9</v>
      </c>
      <c r="M5837" s="10">
        <f t="shared" si="3"/>
        <v>25</v>
      </c>
      <c r="N5837" s="10">
        <f t="shared" si="4"/>
        <v>2</v>
      </c>
      <c r="O5837" s="10" t="str">
        <f t="array" ref="O5837">IFERROR(XLOOKUP(G5837,'Tipo de Carga'!A:A,'Tipo de Carga'!C:C))</f>
        <v>Diesel</v>
      </c>
    </row>
    <row r="5838">
      <c r="A5838" s="16">
        <v>1801.0</v>
      </c>
      <c r="B5838" s="10" t="str">
        <f t="array" ref="B5838">IFERROR(XLOOKUP(A5838,'Asignacion Feb'!A:A,'Asignacion Feb'!C:C))</f>
        <v>Sayer Full</v>
      </c>
      <c r="C5838" s="10" t="str">
        <f t="array" ref="C5838">IFERROR(XLOOKUP(A5838,'Asignacion Feb'!A:A,'Asignacion Feb'!B:B))</f>
        <v>EC-04</v>
      </c>
      <c r="D5838" s="28">
        <v>45713.0</v>
      </c>
      <c r="E5838" s="16" t="s">
        <v>276</v>
      </c>
      <c r="F5838" s="10" t="str">
        <f t="array" ref="F5838">IFERROR(XLOOKUP(E5838,Operadores!A:A,Operadores!B:B))</f>
        <v>DURMA01</v>
      </c>
      <c r="G5838" s="16" t="s">
        <v>77</v>
      </c>
      <c r="H5838" s="13">
        <v>19.85</v>
      </c>
      <c r="I5838" s="18">
        <v>349.0</v>
      </c>
      <c r="J5838" s="15">
        <f t="shared" si="5"/>
        <v>6927.65</v>
      </c>
      <c r="K5838" s="10" t="str">
        <f t="array" ref="K5838">IFERROR(XLOOKUP(G5838,'Tipo de Carga'!A:A,'Tipo de Carga'!B:B))</f>
        <v>Autoabasto</v>
      </c>
      <c r="L5838" s="10">
        <f t="shared" si="2"/>
        <v>9</v>
      </c>
      <c r="M5838" s="10">
        <f t="shared" si="3"/>
        <v>25</v>
      </c>
      <c r="N5838" s="10">
        <f t="shared" si="4"/>
        <v>2</v>
      </c>
      <c r="O5838" s="10" t="str">
        <f t="array" ref="O5838">IFERROR(XLOOKUP(G5838,'Tipo de Carga'!A:A,'Tipo de Carga'!C:C))</f>
        <v>Diesel</v>
      </c>
    </row>
    <row r="5839">
      <c r="A5839" s="16">
        <v>2097.0</v>
      </c>
      <c r="B5839" s="10" t="str">
        <f t="array" ref="B5839">IFERROR(XLOOKUP(A5839,'Asignacion Feb'!A:A,'Asignacion Feb'!C:C))</f>
        <v>Available EC-07</v>
      </c>
      <c r="C5839" s="10" t="str">
        <f t="array" ref="C5839">IFERROR(XLOOKUP(A5839,'Asignacion Feb'!A:A,'Asignacion Feb'!B:B))</f>
        <v>EC-07</v>
      </c>
      <c r="D5839" s="28">
        <v>45713.0</v>
      </c>
      <c r="E5839" s="16" t="s">
        <v>248</v>
      </c>
      <c r="F5839" s="10" t="str">
        <f t="array" ref="F5839">IFERROR(XLOOKUP(E5839,Operadores!A:A,Operadores!B:B))</f>
        <v>SANJE01</v>
      </c>
      <c r="G5839" s="16" t="s">
        <v>77</v>
      </c>
      <c r="H5839" s="13">
        <v>19.85</v>
      </c>
      <c r="I5839" s="18">
        <v>164.0</v>
      </c>
      <c r="J5839" s="15">
        <f t="shared" si="5"/>
        <v>3255.4</v>
      </c>
      <c r="K5839" s="10" t="str">
        <f t="array" ref="K5839">IFERROR(XLOOKUP(G5839,'Tipo de Carga'!A:A,'Tipo de Carga'!B:B))</f>
        <v>Autoabasto</v>
      </c>
      <c r="L5839" s="10">
        <f t="shared" si="2"/>
        <v>9</v>
      </c>
      <c r="M5839" s="10">
        <f t="shared" si="3"/>
        <v>25</v>
      </c>
      <c r="N5839" s="10">
        <f t="shared" si="4"/>
        <v>2</v>
      </c>
      <c r="O5839" s="10" t="str">
        <f t="array" ref="O5839">IFERROR(XLOOKUP(G5839,'Tipo de Carga'!A:A,'Tipo de Carga'!C:C))</f>
        <v>Diesel</v>
      </c>
    </row>
    <row r="5840">
      <c r="A5840" s="16">
        <v>1901.0</v>
      </c>
      <c r="B5840" s="10" t="str">
        <f t="array" ref="B5840">IFERROR(XLOOKUP(A5840,'Asignacion Feb'!A:A,'Asignacion Feb'!C:C))</f>
        <v>Pipas</v>
      </c>
      <c r="C5840" s="10" t="str">
        <f t="array" ref="C5840">IFERROR(XLOOKUP(A5840,'Asignacion Feb'!A:A,'Asignacion Feb'!B:B))</f>
        <v>EC-02</v>
      </c>
      <c r="D5840" s="28">
        <v>45713.0</v>
      </c>
      <c r="E5840" s="16" t="s">
        <v>343</v>
      </c>
      <c r="F5840" s="10" t="str">
        <f t="array" ref="F5840">IFERROR(XLOOKUP(E5840,Operadores!A:A,Operadores!B:B))</f>
        <v>APODA</v>
      </c>
      <c r="G5840" s="16" t="s">
        <v>77</v>
      </c>
      <c r="H5840" s="13">
        <v>19.85</v>
      </c>
      <c r="I5840" s="18">
        <v>85.0</v>
      </c>
      <c r="J5840" s="15">
        <f t="shared" si="5"/>
        <v>1687.25</v>
      </c>
      <c r="K5840" s="10" t="str">
        <f t="array" ref="K5840">IFERROR(XLOOKUP(G5840,'Tipo de Carga'!A:A,'Tipo de Carga'!B:B))</f>
        <v>Autoabasto</v>
      </c>
      <c r="L5840" s="10">
        <f t="shared" si="2"/>
        <v>9</v>
      </c>
      <c r="M5840" s="10">
        <f t="shared" si="3"/>
        <v>25</v>
      </c>
      <c r="N5840" s="10">
        <f t="shared" si="4"/>
        <v>2</v>
      </c>
      <c r="O5840" s="10" t="str">
        <f t="array" ref="O5840">IFERROR(XLOOKUP(G5840,'Tipo de Carga'!A:A,'Tipo de Carga'!C:C))</f>
        <v>Diesel</v>
      </c>
    </row>
    <row r="5841">
      <c r="A5841" s="16">
        <v>1948.0</v>
      </c>
      <c r="B5841" s="10" t="str">
        <f t="array" ref="B5841">IFERROR(XLOOKUP(A5841,'Asignacion Feb'!A:A,'Asignacion Feb'!C:C))</f>
        <v>Circuitos</v>
      </c>
      <c r="C5841" s="10" t="str">
        <f t="array" ref="C5841">IFERROR(XLOOKUP(A5841,'Asignacion Feb'!A:A,'Asignacion Feb'!B:B))</f>
        <v>EC-03</v>
      </c>
      <c r="D5841" s="28">
        <v>45713.0</v>
      </c>
      <c r="E5841" s="16" t="s">
        <v>81</v>
      </c>
      <c r="F5841" s="10" t="str">
        <f t="array" ref="F5841">IFERROR(XLOOKUP(E5841,Operadores!A:A,Operadores!B:B))</f>
        <v>MOREFR</v>
      </c>
      <c r="G5841" s="16" t="s">
        <v>77</v>
      </c>
      <c r="H5841" s="13">
        <v>19.85</v>
      </c>
      <c r="I5841" s="18">
        <v>298.0</v>
      </c>
      <c r="J5841" s="15">
        <f t="shared" si="5"/>
        <v>5915.3</v>
      </c>
      <c r="K5841" s="10" t="str">
        <f t="array" ref="K5841">IFERROR(XLOOKUP(G5841,'Tipo de Carga'!A:A,'Tipo de Carga'!B:B))</f>
        <v>Autoabasto</v>
      </c>
      <c r="L5841" s="10">
        <f t="shared" si="2"/>
        <v>9</v>
      </c>
      <c r="M5841" s="10">
        <f t="shared" si="3"/>
        <v>25</v>
      </c>
      <c r="N5841" s="10">
        <f t="shared" si="4"/>
        <v>2</v>
      </c>
      <c r="O5841" s="10" t="str">
        <f t="array" ref="O5841">IFERROR(XLOOKUP(G5841,'Tipo de Carga'!A:A,'Tipo de Carga'!C:C))</f>
        <v>Diesel</v>
      </c>
    </row>
    <row r="5842">
      <c r="A5842" s="16">
        <v>1938.0</v>
      </c>
      <c r="B5842" s="10" t="str">
        <f t="array" ref="B5842">IFERROR(XLOOKUP(A5842,'Asignacion Feb'!A:A,'Asignacion Feb'!C:C))</f>
        <v>Sayer Sencillo</v>
      </c>
      <c r="C5842" s="10" t="str">
        <f t="array" ref="C5842">IFERROR(XLOOKUP(A5842,'Asignacion Feb'!A:A,'Asignacion Feb'!B:B))</f>
        <v>EC-04</v>
      </c>
      <c r="D5842" s="28">
        <v>45713.0</v>
      </c>
      <c r="E5842" s="16" t="s">
        <v>256</v>
      </c>
      <c r="F5842" s="10" t="str">
        <f t="array" ref="F5842">IFERROR(XLOOKUP(E5842,Operadores!A:A,Operadores!B:B))</f>
        <v>SOSCA01</v>
      </c>
      <c r="G5842" s="16" t="s">
        <v>77</v>
      </c>
      <c r="H5842" s="13">
        <v>19.85</v>
      </c>
      <c r="I5842" s="18">
        <v>480.0</v>
      </c>
      <c r="J5842" s="15">
        <f t="shared" si="5"/>
        <v>9528</v>
      </c>
      <c r="K5842" s="10" t="str">
        <f t="array" ref="K5842">IFERROR(XLOOKUP(G5842,'Tipo de Carga'!A:A,'Tipo de Carga'!B:B))</f>
        <v>Autoabasto</v>
      </c>
      <c r="L5842" s="10">
        <f t="shared" si="2"/>
        <v>9</v>
      </c>
      <c r="M5842" s="10">
        <f t="shared" si="3"/>
        <v>25</v>
      </c>
      <c r="N5842" s="10">
        <f t="shared" si="4"/>
        <v>2</v>
      </c>
      <c r="O5842" s="10" t="str">
        <f t="array" ref="O5842">IFERROR(XLOOKUP(G5842,'Tipo de Carga'!A:A,'Tipo de Carga'!C:C))</f>
        <v>Diesel</v>
      </c>
    </row>
    <row r="5843">
      <c r="A5843" s="16">
        <v>1877.0</v>
      </c>
      <c r="B5843" s="10" t="str">
        <f t="array" ref="B5843">IFERROR(XLOOKUP(A5843,'Asignacion Feb'!A:A,'Asignacion Feb'!C:C))</f>
        <v>Circuitos</v>
      </c>
      <c r="C5843" s="10" t="str">
        <f t="array" ref="C5843">IFERROR(XLOOKUP(A5843,'Asignacion Feb'!A:A,'Asignacion Feb'!B:B))</f>
        <v>EC-03</v>
      </c>
      <c r="D5843" s="28">
        <v>45713.0</v>
      </c>
      <c r="E5843" s="16" t="s">
        <v>211</v>
      </c>
      <c r="F5843" s="10" t="str">
        <f t="array" ref="F5843">IFERROR(XLOOKUP(E5843,Operadores!A:A,Operadores!B:B))</f>
        <v>GRERI</v>
      </c>
      <c r="G5843" s="16" t="s">
        <v>83</v>
      </c>
      <c r="H5843" s="13">
        <v>19.7204</v>
      </c>
      <c r="I5843" s="18">
        <v>480.0</v>
      </c>
      <c r="J5843" s="15">
        <f t="shared" si="5"/>
        <v>9465.792</v>
      </c>
      <c r="K5843" s="10" t="str">
        <f t="array" ref="K5843">IFERROR(XLOOKUP(G5843,'Tipo de Carga'!A:A,'Tipo de Carga'!B:B))</f>
        <v>Autoabasto</v>
      </c>
      <c r="L5843" s="10">
        <f t="shared" si="2"/>
        <v>9</v>
      </c>
      <c r="M5843" s="10">
        <f t="shared" si="3"/>
        <v>25</v>
      </c>
      <c r="N5843" s="10">
        <f t="shared" si="4"/>
        <v>2</v>
      </c>
      <c r="O5843" s="10" t="str">
        <f t="array" ref="O5843">IFERROR(XLOOKUP(G5843,'Tipo de Carga'!A:A,'Tipo de Carga'!C:C))</f>
        <v>Diesel</v>
      </c>
    </row>
    <row r="5844">
      <c r="A5844" s="16">
        <v>2060.0</v>
      </c>
      <c r="B5844" s="10" t="str">
        <f t="array" ref="B5844">IFERROR(XLOOKUP(A5844,'Asignacion Feb'!A:A,'Asignacion Feb'!C:C))</f>
        <v>PISA Gdl</v>
      </c>
      <c r="C5844" s="10" t="str">
        <f t="array" ref="C5844">IFERROR(XLOOKUP(A5844,'Asignacion Feb'!A:A,'Asignacion Feb'!B:B))</f>
        <v>EC-06</v>
      </c>
      <c r="D5844" s="28">
        <v>45713.0</v>
      </c>
      <c r="E5844" s="16" t="s">
        <v>16</v>
      </c>
      <c r="F5844" s="10" t="str">
        <f t="array" ref="F5844">IFERROR(XLOOKUP(E5844,Operadores!A:A,Operadores!B:B))</f>
        <v>VALGUS</v>
      </c>
      <c r="G5844" s="16" t="s">
        <v>83</v>
      </c>
      <c r="H5844" s="13">
        <v>19.7204</v>
      </c>
      <c r="I5844" s="18">
        <v>400.0</v>
      </c>
      <c r="J5844" s="15">
        <f t="shared" si="5"/>
        <v>7888.16</v>
      </c>
      <c r="K5844" s="10" t="str">
        <f t="array" ref="K5844">IFERROR(XLOOKUP(G5844,'Tipo de Carga'!A:A,'Tipo de Carga'!B:B))</f>
        <v>Autoabasto</v>
      </c>
      <c r="L5844" s="10">
        <f t="shared" si="2"/>
        <v>9</v>
      </c>
      <c r="M5844" s="10">
        <f t="shared" si="3"/>
        <v>25</v>
      </c>
      <c r="N5844" s="10">
        <f t="shared" si="4"/>
        <v>2</v>
      </c>
      <c r="O5844" s="10" t="str">
        <f t="array" ref="O5844">IFERROR(XLOOKUP(G5844,'Tipo de Carga'!A:A,'Tipo de Carga'!C:C))</f>
        <v>Diesel</v>
      </c>
    </row>
    <row r="5845">
      <c r="A5845" s="16">
        <v>2077.0</v>
      </c>
      <c r="B5845" s="10" t="str">
        <f t="array" ref="B5845">IFERROR(XLOOKUP(A5845,'Asignacion Feb'!A:A,'Asignacion Feb'!C:C))</f>
        <v>PISA Gdl</v>
      </c>
      <c r="C5845" s="10" t="str">
        <f t="array" ref="C5845">IFERROR(XLOOKUP(A5845,'Asignacion Feb'!A:A,'Asignacion Feb'!B:B))</f>
        <v>EC-06</v>
      </c>
      <c r="D5845" s="28">
        <v>45713.0</v>
      </c>
      <c r="E5845" s="16" t="s">
        <v>158</v>
      </c>
      <c r="F5845" s="10" t="str">
        <f t="array" ref="F5845">IFERROR(XLOOKUP(E5845,Operadores!A:A,Operadores!B:B))</f>
        <v>SANVIC01</v>
      </c>
      <c r="G5845" s="16" t="s">
        <v>83</v>
      </c>
      <c r="H5845" s="13">
        <v>19.7204</v>
      </c>
      <c r="I5845" s="18">
        <v>494.0</v>
      </c>
      <c r="J5845" s="15">
        <f t="shared" si="5"/>
        <v>9741.8776</v>
      </c>
      <c r="K5845" s="10" t="str">
        <f t="array" ref="K5845">IFERROR(XLOOKUP(G5845,'Tipo de Carga'!A:A,'Tipo de Carga'!B:B))</f>
        <v>Autoabasto</v>
      </c>
      <c r="L5845" s="10">
        <f t="shared" si="2"/>
        <v>9</v>
      </c>
      <c r="M5845" s="10">
        <f t="shared" si="3"/>
        <v>25</v>
      </c>
      <c r="N5845" s="10">
        <f t="shared" si="4"/>
        <v>2</v>
      </c>
      <c r="O5845" s="10" t="str">
        <f t="array" ref="O5845">IFERROR(XLOOKUP(G5845,'Tipo de Carga'!A:A,'Tipo de Carga'!C:C))</f>
        <v>Diesel</v>
      </c>
    </row>
    <row r="5846">
      <c r="A5846" s="16">
        <v>1955.0</v>
      </c>
      <c r="B5846" s="10" t="str">
        <f t="array" ref="B5846">IFERROR(XLOOKUP(A5846,'Asignacion Feb'!A:A,'Asignacion Feb'!C:C))</f>
        <v>Circuitos</v>
      </c>
      <c r="C5846" s="10" t="str">
        <f t="array" ref="C5846">IFERROR(XLOOKUP(A5846,'Asignacion Feb'!A:A,'Asignacion Feb'!B:B))</f>
        <v>EC-03</v>
      </c>
      <c r="D5846" s="28">
        <v>45713.0</v>
      </c>
      <c r="E5846" s="16" t="s">
        <v>329</v>
      </c>
      <c r="F5846" s="10" t="str">
        <f t="array" ref="F5846">IFERROR(XLOOKUP(E5846,Operadores!A:A,Operadores!B:B))</f>
        <v>MOZPEDX</v>
      </c>
      <c r="G5846" s="16" t="s">
        <v>83</v>
      </c>
      <c r="H5846" s="13">
        <v>19.7204</v>
      </c>
      <c r="I5846" s="18">
        <v>360.0</v>
      </c>
      <c r="J5846" s="15">
        <f t="shared" si="5"/>
        <v>7099.344</v>
      </c>
      <c r="K5846" s="10" t="str">
        <f t="array" ref="K5846">IFERROR(XLOOKUP(G5846,'Tipo de Carga'!A:A,'Tipo de Carga'!B:B))</f>
        <v>Autoabasto</v>
      </c>
      <c r="L5846" s="10">
        <f t="shared" si="2"/>
        <v>9</v>
      </c>
      <c r="M5846" s="10">
        <f t="shared" si="3"/>
        <v>25</v>
      </c>
      <c r="N5846" s="10">
        <f t="shared" si="4"/>
        <v>2</v>
      </c>
      <c r="O5846" s="10" t="str">
        <f t="array" ref="O5846">IFERROR(XLOOKUP(G5846,'Tipo de Carga'!A:A,'Tipo de Carga'!C:C))</f>
        <v>Diesel</v>
      </c>
    </row>
    <row r="5847">
      <c r="A5847" s="16">
        <v>1847.0</v>
      </c>
      <c r="B5847" s="10" t="str">
        <f t="array" ref="B5847">IFERROR(XLOOKUP(A5847,'Asignacion Feb'!A:A,'Asignacion Feb'!C:C))</f>
        <v>Circuitos</v>
      </c>
      <c r="C5847" s="10" t="str">
        <f t="array" ref="C5847">IFERROR(XLOOKUP(A5847,'Asignacion Feb'!A:A,'Asignacion Feb'!B:B))</f>
        <v>EC-03</v>
      </c>
      <c r="D5847" s="28">
        <v>45713.0</v>
      </c>
      <c r="E5847" s="16" t="s">
        <v>299</v>
      </c>
      <c r="F5847" s="10" t="str">
        <f t="array" ref="F5847">IFERROR(XLOOKUP(E5847,Operadores!A:A,Operadores!B:B))</f>
        <v>HERJO17X</v>
      </c>
      <c r="G5847" s="16" t="s">
        <v>83</v>
      </c>
      <c r="H5847" s="13">
        <v>19.7204</v>
      </c>
      <c r="I5847" s="18">
        <v>665.0</v>
      </c>
      <c r="J5847" s="15">
        <f t="shared" si="5"/>
        <v>13114.066</v>
      </c>
      <c r="K5847" s="10" t="str">
        <f t="array" ref="K5847">IFERROR(XLOOKUP(G5847,'Tipo de Carga'!A:A,'Tipo de Carga'!B:B))</f>
        <v>Autoabasto</v>
      </c>
      <c r="L5847" s="10">
        <f t="shared" si="2"/>
        <v>9</v>
      </c>
      <c r="M5847" s="10">
        <f t="shared" si="3"/>
        <v>25</v>
      </c>
      <c r="N5847" s="10">
        <f t="shared" si="4"/>
        <v>2</v>
      </c>
      <c r="O5847" s="10" t="str">
        <f t="array" ref="O5847">IFERROR(XLOOKUP(G5847,'Tipo de Carga'!A:A,'Tipo de Carga'!C:C))</f>
        <v>Diesel</v>
      </c>
    </row>
    <row r="5848">
      <c r="A5848" s="16">
        <v>1875.0</v>
      </c>
      <c r="B5848" s="10" t="str">
        <f t="array" ref="B5848">IFERROR(XLOOKUP(A5848,'Asignacion Feb'!A:A,'Asignacion Feb'!C:C))</f>
        <v>Circuitos</v>
      </c>
      <c r="C5848" s="10" t="str">
        <f t="array" ref="C5848">IFERROR(XLOOKUP(A5848,'Asignacion Feb'!A:A,'Asignacion Feb'!B:B))</f>
        <v>EC-03</v>
      </c>
      <c r="D5848" s="28">
        <v>45713.0</v>
      </c>
      <c r="E5848" s="16" t="s">
        <v>47</v>
      </c>
      <c r="F5848" s="10" t="str">
        <f t="array" ref="F5848">IFERROR(XLOOKUP(E5848,Operadores!A:A,Operadores!B:B))</f>
        <v>CARJOR</v>
      </c>
      <c r="G5848" s="16" t="s">
        <v>83</v>
      </c>
      <c r="H5848" s="13">
        <v>19.7204</v>
      </c>
      <c r="I5848" s="18">
        <v>469.0</v>
      </c>
      <c r="J5848" s="15">
        <f t="shared" si="5"/>
        <v>9248.8676</v>
      </c>
      <c r="K5848" s="10" t="str">
        <f t="array" ref="K5848">IFERROR(XLOOKUP(G5848,'Tipo de Carga'!A:A,'Tipo de Carga'!B:B))</f>
        <v>Autoabasto</v>
      </c>
      <c r="L5848" s="10">
        <f t="shared" si="2"/>
        <v>9</v>
      </c>
      <c r="M5848" s="10">
        <f t="shared" si="3"/>
        <v>25</v>
      </c>
      <c r="N5848" s="10">
        <f t="shared" si="4"/>
        <v>2</v>
      </c>
      <c r="O5848" s="10" t="str">
        <f t="array" ref="O5848">IFERROR(XLOOKUP(G5848,'Tipo de Carga'!A:A,'Tipo de Carga'!C:C))</f>
        <v>Diesel</v>
      </c>
    </row>
    <row r="5849">
      <c r="A5849" s="16">
        <v>1937.0</v>
      </c>
      <c r="B5849" s="10" t="str">
        <f t="array" ref="B5849">IFERROR(XLOOKUP(A5849,'Asignacion Feb'!A:A,'Asignacion Feb'!C:C))</f>
        <v>Circuitos</v>
      </c>
      <c r="C5849" s="10" t="str">
        <f t="array" ref="C5849">IFERROR(XLOOKUP(A5849,'Asignacion Feb'!A:A,'Asignacion Feb'!B:B))</f>
        <v>EC-03</v>
      </c>
      <c r="D5849" s="28">
        <v>45713.0</v>
      </c>
      <c r="E5849" s="16" t="s">
        <v>397</v>
      </c>
      <c r="F5849" s="10" t="str">
        <f t="array" ref="F5849">IFERROR(XLOOKUP(E5849,Operadores!A:A,Operadores!B:B))</f>
        <v>CASSA</v>
      </c>
      <c r="G5849" s="16" t="s">
        <v>83</v>
      </c>
      <c r="H5849" s="13">
        <v>19.7204</v>
      </c>
      <c r="I5849" s="18">
        <v>355.0</v>
      </c>
      <c r="J5849" s="15">
        <f t="shared" si="5"/>
        <v>7000.742</v>
      </c>
      <c r="K5849" s="10" t="str">
        <f t="array" ref="K5849">IFERROR(XLOOKUP(G5849,'Tipo de Carga'!A:A,'Tipo de Carga'!B:B))</f>
        <v>Autoabasto</v>
      </c>
      <c r="L5849" s="10">
        <f t="shared" si="2"/>
        <v>9</v>
      </c>
      <c r="M5849" s="10">
        <f t="shared" si="3"/>
        <v>25</v>
      </c>
      <c r="N5849" s="10">
        <f t="shared" si="4"/>
        <v>2</v>
      </c>
      <c r="O5849" s="10" t="str">
        <f t="array" ref="O5849">IFERROR(XLOOKUP(G5849,'Tipo de Carga'!A:A,'Tipo de Carga'!C:C))</f>
        <v>Diesel</v>
      </c>
    </row>
    <row r="5850">
      <c r="A5850" s="16">
        <v>1862.0</v>
      </c>
      <c r="B5850" s="10" t="str">
        <f t="array" ref="B5850">IFERROR(XLOOKUP(A5850,'Asignacion Feb'!A:A,'Asignacion Feb'!C:C))</f>
        <v>Circuitos</v>
      </c>
      <c r="C5850" s="10" t="str">
        <f t="array" ref="C5850">IFERROR(XLOOKUP(A5850,'Asignacion Feb'!A:A,'Asignacion Feb'!B:B))</f>
        <v>EC-03</v>
      </c>
      <c r="D5850" s="28">
        <v>45713.0</v>
      </c>
      <c r="E5850" s="16" t="s">
        <v>359</v>
      </c>
      <c r="F5850" s="10" t="str">
        <f t="array" ref="F5850">IFERROR(XLOOKUP(E5850,Operadores!A:A,Operadores!B:B))</f>
        <v>PERRI</v>
      </c>
      <c r="G5850" s="16" t="s">
        <v>86</v>
      </c>
      <c r="H5850" s="13">
        <v>19.81523</v>
      </c>
      <c r="I5850" s="18">
        <v>248.0</v>
      </c>
      <c r="J5850" s="15">
        <f t="shared" si="5"/>
        <v>4914.17704</v>
      </c>
      <c r="K5850" s="10" t="str">
        <f t="array" ref="K5850">IFERROR(XLOOKUP(G5850,'Tipo de Carga'!A:A,'Tipo de Carga'!B:B))</f>
        <v>Autoabasto</v>
      </c>
      <c r="L5850" s="10">
        <f t="shared" si="2"/>
        <v>9</v>
      </c>
      <c r="M5850" s="10">
        <f t="shared" si="3"/>
        <v>25</v>
      </c>
      <c r="N5850" s="10">
        <f t="shared" si="4"/>
        <v>2</v>
      </c>
      <c r="O5850" s="10" t="str">
        <f t="array" ref="O5850">IFERROR(XLOOKUP(G5850,'Tipo de Carga'!A:A,'Tipo de Carga'!C:C))</f>
        <v>Diesel</v>
      </c>
    </row>
    <row r="5851">
      <c r="A5851" s="16">
        <v>1764.0</v>
      </c>
      <c r="B5851" s="10" t="str">
        <f t="array" ref="B5851">IFERROR(XLOOKUP(A5851,'Asignacion Feb'!A:A,'Asignacion Feb'!C:C))</f>
        <v>Polaris</v>
      </c>
      <c r="C5851" s="10" t="str">
        <f t="array" ref="C5851">IFERROR(XLOOKUP(A5851,'Asignacion Feb'!A:A,'Asignacion Feb'!B:B))</f>
        <v>EC-07</v>
      </c>
      <c r="D5851" s="28">
        <v>45713.0</v>
      </c>
      <c r="E5851" s="16" t="s">
        <v>382</v>
      </c>
      <c r="F5851" s="10" t="str">
        <f t="array" ref="F5851">IFERROR(XLOOKUP(E5851,Operadores!A:A,Operadores!B:B))</f>
        <v>ZAVJOS01X</v>
      </c>
      <c r="G5851" s="16" t="s">
        <v>86</v>
      </c>
      <c r="H5851" s="13">
        <v>19.81523</v>
      </c>
      <c r="I5851" s="18">
        <v>461.0</v>
      </c>
      <c r="J5851" s="15">
        <f t="shared" si="5"/>
        <v>9134.82103</v>
      </c>
      <c r="K5851" s="10" t="str">
        <f t="array" ref="K5851">IFERROR(XLOOKUP(G5851,'Tipo de Carga'!A:A,'Tipo de Carga'!B:B))</f>
        <v>Autoabasto</v>
      </c>
      <c r="L5851" s="10">
        <f t="shared" si="2"/>
        <v>9</v>
      </c>
      <c r="M5851" s="10">
        <f t="shared" si="3"/>
        <v>25</v>
      </c>
      <c r="N5851" s="10">
        <f t="shared" si="4"/>
        <v>2</v>
      </c>
      <c r="O5851" s="10" t="str">
        <f t="array" ref="O5851">IFERROR(XLOOKUP(G5851,'Tipo de Carga'!A:A,'Tipo de Carga'!C:C))</f>
        <v>Diesel</v>
      </c>
    </row>
    <row r="5852">
      <c r="A5852" s="16">
        <v>1908.0</v>
      </c>
      <c r="B5852" s="10" t="str">
        <f t="array" ref="B5852">IFERROR(XLOOKUP(A5852,'Asignacion Feb'!A:A,'Asignacion Feb'!C:C))</f>
        <v>Circuitos</v>
      </c>
      <c r="C5852" s="10" t="str">
        <f t="array" ref="C5852">IFERROR(XLOOKUP(A5852,'Asignacion Feb'!A:A,'Asignacion Feb'!B:B))</f>
        <v>EC-03</v>
      </c>
      <c r="D5852" s="28">
        <v>45713.0</v>
      </c>
      <c r="E5852" s="16" t="s">
        <v>333</v>
      </c>
      <c r="F5852" s="10" t="str">
        <f t="array" ref="F5852">IFERROR(XLOOKUP(E5852,Operadores!A:A,Operadores!B:B))</f>
        <v>GARJOR01</v>
      </c>
      <c r="G5852" s="16" t="s">
        <v>86</v>
      </c>
      <c r="H5852" s="13">
        <v>19.81523</v>
      </c>
      <c r="I5852" s="18">
        <v>550.0</v>
      </c>
      <c r="J5852" s="15">
        <f t="shared" si="5"/>
        <v>10898.3765</v>
      </c>
      <c r="K5852" s="10" t="str">
        <f t="array" ref="K5852">IFERROR(XLOOKUP(G5852,'Tipo de Carga'!A:A,'Tipo de Carga'!B:B))</f>
        <v>Autoabasto</v>
      </c>
      <c r="L5852" s="10">
        <f t="shared" si="2"/>
        <v>9</v>
      </c>
      <c r="M5852" s="10">
        <f t="shared" si="3"/>
        <v>25</v>
      </c>
      <c r="N5852" s="10">
        <f t="shared" si="4"/>
        <v>2</v>
      </c>
      <c r="O5852" s="10" t="str">
        <f t="array" ref="O5852">IFERROR(XLOOKUP(G5852,'Tipo de Carga'!A:A,'Tipo de Carga'!C:C))</f>
        <v>Diesel</v>
      </c>
    </row>
    <row r="5853">
      <c r="A5853" s="16">
        <v>2061.0</v>
      </c>
      <c r="B5853" s="10" t="str">
        <f t="array" ref="B5853">IFERROR(XLOOKUP(A5853,'Asignacion Feb'!A:A,'Asignacion Feb'!C:C))</f>
        <v>PISA Gdl</v>
      </c>
      <c r="C5853" s="10" t="str">
        <f t="array" ref="C5853">IFERROR(XLOOKUP(A5853,'Asignacion Feb'!A:A,'Asignacion Feb'!B:B))</f>
        <v>EC-06</v>
      </c>
      <c r="D5853" s="28">
        <v>45713.0</v>
      </c>
      <c r="E5853" s="16" t="s">
        <v>215</v>
      </c>
      <c r="F5853" s="10" t="str">
        <f t="array" ref="F5853">IFERROR(XLOOKUP(E5853,Operadores!A:A,Operadores!B:B))</f>
        <v>RESEDU</v>
      </c>
      <c r="G5853" s="16" t="s">
        <v>86</v>
      </c>
      <c r="H5853" s="13">
        <v>19.81523</v>
      </c>
      <c r="I5853" s="18">
        <v>463.0</v>
      </c>
      <c r="J5853" s="15">
        <f t="shared" si="5"/>
        <v>9174.45149</v>
      </c>
      <c r="K5853" s="10" t="str">
        <f t="array" ref="K5853">IFERROR(XLOOKUP(G5853,'Tipo de Carga'!A:A,'Tipo de Carga'!B:B))</f>
        <v>Autoabasto</v>
      </c>
      <c r="L5853" s="10">
        <f t="shared" si="2"/>
        <v>9</v>
      </c>
      <c r="M5853" s="10">
        <f t="shared" si="3"/>
        <v>25</v>
      </c>
      <c r="N5853" s="10">
        <f t="shared" si="4"/>
        <v>2</v>
      </c>
      <c r="O5853" s="10" t="str">
        <f t="array" ref="O5853">IFERROR(XLOOKUP(G5853,'Tipo de Carga'!A:A,'Tipo de Carga'!C:C))</f>
        <v>Diesel</v>
      </c>
    </row>
    <row r="5854">
      <c r="A5854" s="16">
        <v>2063.0</v>
      </c>
      <c r="B5854" s="10" t="str">
        <f t="array" ref="B5854">IFERROR(XLOOKUP(A5854,'Asignacion Feb'!A:A,'Asignacion Feb'!C:C))</f>
        <v>PISA Gdl</v>
      </c>
      <c r="C5854" s="10" t="str">
        <f t="array" ref="C5854">IFERROR(XLOOKUP(A5854,'Asignacion Feb'!A:A,'Asignacion Feb'!B:B))</f>
        <v>EC-06</v>
      </c>
      <c r="D5854" s="28">
        <v>45713.0</v>
      </c>
      <c r="E5854" s="16" t="s">
        <v>163</v>
      </c>
      <c r="F5854" s="10" t="str">
        <f t="array" ref="F5854">IFERROR(XLOOKUP(E5854,Operadores!A:A,Operadores!B:B))</f>
        <v>GOMLUI02</v>
      </c>
      <c r="G5854" s="16" t="s">
        <v>86</v>
      </c>
      <c r="H5854" s="13">
        <v>19.81523</v>
      </c>
      <c r="I5854" s="18">
        <v>400.0</v>
      </c>
      <c r="J5854" s="15">
        <f t="shared" si="5"/>
        <v>7926.092</v>
      </c>
      <c r="K5854" s="10" t="str">
        <f t="array" ref="K5854">IFERROR(XLOOKUP(G5854,'Tipo de Carga'!A:A,'Tipo de Carga'!B:B))</f>
        <v>Autoabasto</v>
      </c>
      <c r="L5854" s="10">
        <f t="shared" si="2"/>
        <v>9</v>
      </c>
      <c r="M5854" s="10">
        <f t="shared" si="3"/>
        <v>25</v>
      </c>
      <c r="N5854" s="10">
        <f t="shared" si="4"/>
        <v>2</v>
      </c>
      <c r="O5854" s="10" t="str">
        <f t="array" ref="O5854">IFERROR(XLOOKUP(G5854,'Tipo de Carga'!A:A,'Tipo de Carga'!C:C))</f>
        <v>Diesel</v>
      </c>
    </row>
    <row r="5855">
      <c r="A5855" s="16">
        <v>1945.0</v>
      </c>
      <c r="B5855" s="10" t="str">
        <f t="array" ref="B5855">IFERROR(XLOOKUP(A5855,'Asignacion Feb'!A:A,'Asignacion Feb'!C:C))</f>
        <v>MeLi asignado SD</v>
      </c>
      <c r="C5855" s="10" t="str">
        <f t="array" ref="C5855">IFERROR(XLOOKUP(A5855,'Asignacion Feb'!A:A,'Asignacion Feb'!B:B))</f>
        <v>EC-05</v>
      </c>
      <c r="D5855" s="28">
        <v>45713.0</v>
      </c>
      <c r="E5855" s="16" t="s">
        <v>61</v>
      </c>
      <c r="F5855" s="10" t="str">
        <f t="array" ref="F5855">IFERROR(XLOOKUP(E5855,Operadores!A:A,Operadores!B:B))</f>
        <v>MUÑCEC</v>
      </c>
      <c r="G5855" s="16" t="s">
        <v>33</v>
      </c>
      <c r="H5855" s="13">
        <v>19.29</v>
      </c>
      <c r="I5855" s="18">
        <v>79.0</v>
      </c>
      <c r="J5855" s="15">
        <f t="shared" si="5"/>
        <v>1523.91</v>
      </c>
      <c r="K5855" s="10" t="str">
        <f t="array" ref="K5855">IFERROR(XLOOKUP(G5855,'Tipo de Carga'!A:A,'Tipo de Carga'!B:B))</f>
        <v>Autoabasto</v>
      </c>
      <c r="L5855" s="10">
        <f t="shared" si="2"/>
        <v>9</v>
      </c>
      <c r="M5855" s="10">
        <f t="shared" si="3"/>
        <v>25</v>
      </c>
      <c r="N5855" s="10">
        <f t="shared" si="4"/>
        <v>2</v>
      </c>
      <c r="O5855" s="10" t="str">
        <f t="array" ref="O5855">IFERROR(XLOOKUP(G5855,'Tipo de Carga'!A:A,'Tipo de Carga'!C:C))</f>
        <v>Diesel</v>
      </c>
    </row>
    <row r="5856">
      <c r="A5856" s="16">
        <v>1909.0</v>
      </c>
      <c r="B5856" s="10" t="str">
        <f t="array" ref="B5856">IFERROR(XLOOKUP(A5856,'Asignacion Feb'!A:A,'Asignacion Feb'!C:C))</f>
        <v>Circuitos</v>
      </c>
      <c r="C5856" s="10" t="str">
        <f t="array" ref="C5856">IFERROR(XLOOKUP(A5856,'Asignacion Feb'!A:A,'Asignacion Feb'!B:B))</f>
        <v>EC-03</v>
      </c>
      <c r="D5856" s="28">
        <v>45713.0</v>
      </c>
      <c r="E5856" s="16" t="s">
        <v>347</v>
      </c>
      <c r="F5856" s="10" t="str">
        <f t="array" ref="F5856">IFERROR(XLOOKUP(E5856,Operadores!A:A,Operadores!B:B))</f>
        <v>ZUÑDAV</v>
      </c>
      <c r="G5856" s="16" t="s">
        <v>33</v>
      </c>
      <c r="H5856" s="13">
        <v>19.29</v>
      </c>
      <c r="I5856" s="18">
        <v>900.0</v>
      </c>
      <c r="J5856" s="15">
        <f t="shared" si="5"/>
        <v>17361</v>
      </c>
      <c r="K5856" s="10" t="str">
        <f t="array" ref="K5856">IFERROR(XLOOKUP(G5856,'Tipo de Carga'!A:A,'Tipo de Carga'!B:B))</f>
        <v>Autoabasto</v>
      </c>
      <c r="L5856" s="10">
        <f t="shared" si="2"/>
        <v>9</v>
      </c>
      <c r="M5856" s="10">
        <f t="shared" si="3"/>
        <v>25</v>
      </c>
      <c r="N5856" s="10">
        <f t="shared" si="4"/>
        <v>2</v>
      </c>
      <c r="O5856" s="10" t="str">
        <f t="array" ref="O5856">IFERROR(XLOOKUP(G5856,'Tipo de Carga'!A:A,'Tipo de Carga'!C:C))</f>
        <v>Diesel</v>
      </c>
    </row>
    <row r="5857">
      <c r="A5857" s="16">
        <v>1991.0</v>
      </c>
      <c r="B5857" s="10" t="str">
        <f t="array" ref="B5857">IFERROR(XLOOKUP(A5857,'Asignacion Feb'!A:A,'Asignacion Feb'!C:C))</f>
        <v>MeLi Dedicado Merida</v>
      </c>
      <c r="C5857" s="10" t="str">
        <f t="array" ref="C5857">IFERROR(XLOOKUP(A5857,'Asignacion Feb'!A:A,'Asignacion Feb'!B:B))</f>
        <v>EC-05</v>
      </c>
      <c r="D5857" s="28">
        <v>45713.0</v>
      </c>
      <c r="E5857" s="16" t="s">
        <v>165</v>
      </c>
      <c r="F5857" s="10" t="str">
        <f t="array" ref="F5857">IFERROR(XLOOKUP(E5857,Operadores!A:A,Operadores!B:B))</f>
        <v>RUEREN</v>
      </c>
      <c r="G5857" s="16" t="s">
        <v>39</v>
      </c>
      <c r="H5857" s="13">
        <v>20.4273</v>
      </c>
      <c r="I5857" s="18">
        <v>247.0</v>
      </c>
      <c r="J5857" s="15">
        <f t="shared" si="5"/>
        <v>5045.5431</v>
      </c>
      <c r="K5857" s="10" t="str">
        <f t="array" ref="K5857">IFERROR(XLOOKUP(G5857,'Tipo de Carga'!A:A,'Tipo de Carga'!B:B))</f>
        <v>Autoabasto</v>
      </c>
      <c r="L5857" s="10">
        <f t="shared" si="2"/>
        <v>9</v>
      </c>
      <c r="M5857" s="10">
        <f t="shared" si="3"/>
        <v>25</v>
      </c>
      <c r="N5857" s="10">
        <f t="shared" si="4"/>
        <v>2</v>
      </c>
      <c r="O5857" s="10" t="str">
        <f t="array" ref="O5857">IFERROR(XLOOKUP(G5857,'Tipo de Carga'!A:A,'Tipo de Carga'!C:C))</f>
        <v>Diesel</v>
      </c>
    </row>
    <row r="5858">
      <c r="A5858" s="16">
        <v>1999.0</v>
      </c>
      <c r="B5858" s="10" t="str">
        <f t="array" ref="B5858">IFERROR(XLOOKUP(A5858,'Asignacion Feb'!A:A,'Asignacion Feb'!C:C))</f>
        <v>MeLi Dedicado Merida</v>
      </c>
      <c r="C5858" s="10" t="str">
        <f t="array" ref="C5858">IFERROR(XLOOKUP(A5858,'Asignacion Feb'!A:A,'Asignacion Feb'!B:B))</f>
        <v>EC-05</v>
      </c>
      <c r="D5858" s="28">
        <v>45713.0</v>
      </c>
      <c r="E5858" s="16" t="s">
        <v>88</v>
      </c>
      <c r="F5858" s="10" t="str">
        <f t="array" ref="F5858">IFERROR(XLOOKUP(E5858,Operadores!A:A,Operadores!B:B))</f>
        <v>CAMJOS</v>
      </c>
      <c r="G5858" s="16" t="s">
        <v>39</v>
      </c>
      <c r="H5858" s="13">
        <v>20.4273</v>
      </c>
      <c r="I5858" s="18">
        <v>232.0</v>
      </c>
      <c r="J5858" s="15">
        <f t="shared" si="5"/>
        <v>4739.1336</v>
      </c>
      <c r="K5858" s="10" t="str">
        <f t="array" ref="K5858">IFERROR(XLOOKUP(G5858,'Tipo de Carga'!A:A,'Tipo de Carga'!B:B))</f>
        <v>Autoabasto</v>
      </c>
      <c r="L5858" s="10">
        <f t="shared" si="2"/>
        <v>9</v>
      </c>
      <c r="M5858" s="10">
        <f t="shared" si="3"/>
        <v>25</v>
      </c>
      <c r="N5858" s="10">
        <f t="shared" si="4"/>
        <v>2</v>
      </c>
      <c r="O5858" s="10" t="str">
        <f t="array" ref="O5858">IFERROR(XLOOKUP(G5858,'Tipo de Carga'!A:A,'Tipo de Carga'!C:C))</f>
        <v>Diesel</v>
      </c>
    </row>
    <row r="5859">
      <c r="A5859" s="16">
        <v>2000.0</v>
      </c>
      <c r="B5859" s="10" t="str">
        <f t="array" ref="B5859">IFERROR(XLOOKUP(A5859,'Asignacion Feb'!A:A,'Asignacion Feb'!C:C))</f>
        <v>MeLi Dedicado Merida</v>
      </c>
      <c r="C5859" s="10" t="str">
        <f t="array" ref="C5859">IFERROR(XLOOKUP(A5859,'Asignacion Feb'!A:A,'Asignacion Feb'!B:B))</f>
        <v>EC-05</v>
      </c>
      <c r="D5859" s="28">
        <v>45713.0</v>
      </c>
      <c r="E5859" s="16" t="s">
        <v>95</v>
      </c>
      <c r="F5859" s="10" t="str">
        <f t="array" ref="F5859">IFERROR(XLOOKUP(E5859,Operadores!A:A,Operadores!B:B))</f>
        <v>VILYON</v>
      </c>
      <c r="G5859" s="16" t="s">
        <v>39</v>
      </c>
      <c r="H5859" s="13">
        <v>20.4273</v>
      </c>
      <c r="I5859" s="18">
        <v>229.0</v>
      </c>
      <c r="J5859" s="15">
        <f t="shared" si="5"/>
        <v>4677.8517</v>
      </c>
      <c r="K5859" s="10" t="str">
        <f t="array" ref="K5859">IFERROR(XLOOKUP(G5859,'Tipo de Carga'!A:A,'Tipo de Carga'!B:B))</f>
        <v>Autoabasto</v>
      </c>
      <c r="L5859" s="10">
        <f t="shared" si="2"/>
        <v>9</v>
      </c>
      <c r="M5859" s="10">
        <f t="shared" si="3"/>
        <v>25</v>
      </c>
      <c r="N5859" s="10">
        <f t="shared" si="4"/>
        <v>2</v>
      </c>
      <c r="O5859" s="10" t="str">
        <f t="array" ref="O5859">IFERROR(XLOOKUP(G5859,'Tipo de Carga'!A:A,'Tipo de Carga'!C:C))</f>
        <v>Diesel</v>
      </c>
    </row>
    <row r="5860">
      <c r="A5860" s="16">
        <v>1816.0</v>
      </c>
      <c r="B5860" s="10" t="str">
        <f t="array" ref="B5860">IFERROR(XLOOKUP(A5860,'Asignacion Feb'!A:A,'Asignacion Feb'!C:C))</f>
        <v>Wm Full</v>
      </c>
      <c r="C5860" s="10" t="str">
        <f t="array" ref="C5860">IFERROR(XLOOKUP(A5860,'Asignacion Feb'!A:A,'Asignacion Feb'!B:B))</f>
        <v>EC-08</v>
      </c>
      <c r="D5860" s="28">
        <v>45713.0</v>
      </c>
      <c r="E5860" s="16" t="s">
        <v>169</v>
      </c>
      <c r="F5860" s="10" t="str">
        <f t="array" ref="F5860">IFERROR(XLOOKUP(E5860,Operadores!A:A,Operadores!B:B))</f>
        <v>RODMIG</v>
      </c>
      <c r="G5860" s="16" t="s">
        <v>39</v>
      </c>
      <c r="H5860" s="13">
        <v>20.4273</v>
      </c>
      <c r="I5860" s="18">
        <v>355.0</v>
      </c>
      <c r="J5860" s="15">
        <f t="shared" si="5"/>
        <v>7251.6915</v>
      </c>
      <c r="K5860" s="10" t="str">
        <f t="array" ref="K5860">IFERROR(XLOOKUP(G5860,'Tipo de Carga'!A:A,'Tipo de Carga'!B:B))</f>
        <v>Autoabasto</v>
      </c>
      <c r="L5860" s="10">
        <f t="shared" si="2"/>
        <v>9</v>
      </c>
      <c r="M5860" s="10">
        <f t="shared" si="3"/>
        <v>25</v>
      </c>
      <c r="N5860" s="10">
        <f t="shared" si="4"/>
        <v>2</v>
      </c>
      <c r="O5860" s="10" t="str">
        <f t="array" ref="O5860">IFERROR(XLOOKUP(G5860,'Tipo de Carga'!A:A,'Tipo de Carga'!C:C))</f>
        <v>Diesel</v>
      </c>
    </row>
    <row r="5861">
      <c r="A5861" s="16">
        <v>2021.0</v>
      </c>
      <c r="B5861" s="10" t="str">
        <f t="array" ref="B5861">IFERROR(XLOOKUP(A5861,'Asignacion Feb'!A:A,'Asignacion Feb'!C:C))</f>
        <v>MeLi Dedicado Merida</v>
      </c>
      <c r="C5861" s="10" t="str">
        <f t="array" ref="C5861">IFERROR(XLOOKUP(A5861,'Asignacion Feb'!A:A,'Asignacion Feb'!B:B))</f>
        <v>EC-05</v>
      </c>
      <c r="D5861" s="28">
        <v>45713.0</v>
      </c>
      <c r="E5861" s="16" t="s">
        <v>179</v>
      </c>
      <c r="F5861" s="10" t="str">
        <f t="array" ref="F5861">IFERROR(XLOOKUP(E5861,Operadores!A:A,Operadores!B:B))</f>
        <v>GUTIRV</v>
      </c>
      <c r="G5861" s="16" t="s">
        <v>39</v>
      </c>
      <c r="H5861" s="13">
        <v>20.4273</v>
      </c>
      <c r="I5861" s="18">
        <v>230.0</v>
      </c>
      <c r="J5861" s="15">
        <f t="shared" si="5"/>
        <v>4698.279</v>
      </c>
      <c r="K5861" s="10" t="str">
        <f t="array" ref="K5861">IFERROR(XLOOKUP(G5861,'Tipo de Carga'!A:A,'Tipo de Carga'!B:B))</f>
        <v>Autoabasto</v>
      </c>
      <c r="L5861" s="10">
        <f t="shared" si="2"/>
        <v>9</v>
      </c>
      <c r="M5861" s="10">
        <f t="shared" si="3"/>
        <v>25</v>
      </c>
      <c r="N5861" s="10">
        <f t="shared" si="4"/>
        <v>2</v>
      </c>
      <c r="O5861" s="10" t="str">
        <f t="array" ref="O5861">IFERROR(XLOOKUP(G5861,'Tipo de Carga'!A:A,'Tipo de Carga'!C:C))</f>
        <v>Diesel</v>
      </c>
    </row>
    <row r="5862">
      <c r="A5862" s="16">
        <v>1818.0</v>
      </c>
      <c r="B5862" s="10" t="str">
        <f t="array" ref="B5862">IFERROR(XLOOKUP(A5862,'Asignacion Feb'!A:A,'Asignacion Feb'!C:C))</f>
        <v>Wm Full</v>
      </c>
      <c r="C5862" s="10" t="str">
        <f t="array" ref="C5862">IFERROR(XLOOKUP(A5862,'Asignacion Feb'!A:A,'Asignacion Feb'!B:B))</f>
        <v>EC-08</v>
      </c>
      <c r="D5862" s="28">
        <v>45713.0</v>
      </c>
      <c r="E5862" s="16" t="s">
        <v>96</v>
      </c>
      <c r="F5862" s="10" t="str">
        <f t="array" ref="F5862">IFERROR(XLOOKUP(E5862,Operadores!A:A,Operadores!B:B))</f>
        <v>LEOJAI</v>
      </c>
      <c r="G5862" s="16" t="s">
        <v>39</v>
      </c>
      <c r="H5862" s="13">
        <v>20.4273</v>
      </c>
      <c r="I5862" s="18">
        <v>310.0</v>
      </c>
      <c r="J5862" s="15">
        <f t="shared" si="5"/>
        <v>6332.463</v>
      </c>
      <c r="K5862" s="10" t="str">
        <f t="array" ref="K5862">IFERROR(XLOOKUP(G5862,'Tipo de Carga'!A:A,'Tipo de Carga'!B:B))</f>
        <v>Autoabasto</v>
      </c>
      <c r="L5862" s="10">
        <f t="shared" si="2"/>
        <v>9</v>
      </c>
      <c r="M5862" s="10">
        <f t="shared" si="3"/>
        <v>25</v>
      </c>
      <c r="N5862" s="10">
        <f t="shared" si="4"/>
        <v>2</v>
      </c>
      <c r="O5862" s="10" t="str">
        <f t="array" ref="O5862">IFERROR(XLOOKUP(G5862,'Tipo de Carga'!A:A,'Tipo de Carga'!C:C))</f>
        <v>Diesel</v>
      </c>
    </row>
    <row r="5863">
      <c r="A5863" s="16">
        <v>1971.0</v>
      </c>
      <c r="B5863" s="10" t="str">
        <f t="array" ref="B5863">IFERROR(XLOOKUP(A5863,'Asignacion Feb'!A:A,'Asignacion Feb'!C:C))</f>
        <v>Sayer Sencillo</v>
      </c>
      <c r="C5863" s="10" t="str">
        <f t="array" ref="C5863">IFERROR(XLOOKUP(A5863,'Asignacion Feb'!A:A,'Asignacion Feb'!B:B))</f>
        <v>EC-04</v>
      </c>
      <c r="D5863" s="28">
        <v>45713.0</v>
      </c>
      <c r="E5863" s="16" t="s">
        <v>79</v>
      </c>
      <c r="F5863" s="10" t="str">
        <f t="array" ref="F5863">IFERROR(XLOOKUP(E5863,Operadores!A:A,Operadores!B:B))</f>
        <v>OLVOSX</v>
      </c>
      <c r="G5863" s="16" t="s">
        <v>39</v>
      </c>
      <c r="H5863" s="13">
        <v>20.4273</v>
      </c>
      <c r="I5863" s="18">
        <v>764.0</v>
      </c>
      <c r="J5863" s="15">
        <f t="shared" si="5"/>
        <v>15606.4572</v>
      </c>
      <c r="K5863" s="10" t="str">
        <f t="array" ref="K5863">IFERROR(XLOOKUP(G5863,'Tipo de Carga'!A:A,'Tipo de Carga'!B:B))</f>
        <v>Autoabasto</v>
      </c>
      <c r="L5863" s="10">
        <f t="shared" si="2"/>
        <v>9</v>
      </c>
      <c r="M5863" s="10">
        <f t="shared" si="3"/>
        <v>25</v>
      </c>
      <c r="N5863" s="10">
        <f t="shared" si="4"/>
        <v>2</v>
      </c>
      <c r="O5863" s="10" t="str">
        <f t="array" ref="O5863">IFERROR(XLOOKUP(G5863,'Tipo de Carga'!A:A,'Tipo de Carga'!C:C))</f>
        <v>Diesel</v>
      </c>
    </row>
    <row r="5864">
      <c r="A5864" s="16">
        <v>1820.0</v>
      </c>
      <c r="B5864" s="10" t="str">
        <f t="array" ref="B5864">IFERROR(XLOOKUP(A5864,'Asignacion Feb'!A:A,'Asignacion Feb'!C:C))</f>
        <v>Wm Full</v>
      </c>
      <c r="C5864" s="10" t="str">
        <f t="array" ref="C5864">IFERROR(XLOOKUP(A5864,'Asignacion Feb'!A:A,'Asignacion Feb'!B:B))</f>
        <v>EC-08</v>
      </c>
      <c r="D5864" s="28">
        <v>45713.0</v>
      </c>
      <c r="E5864" s="16" t="s">
        <v>167</v>
      </c>
      <c r="F5864" s="10" t="str">
        <f t="array" ref="F5864">IFERROR(XLOOKUP(E5864,Operadores!A:A,Operadores!B:B))</f>
        <v>CAMVI01</v>
      </c>
      <c r="G5864" s="16" t="s">
        <v>39</v>
      </c>
      <c r="H5864" s="13">
        <v>20.4273</v>
      </c>
      <c r="I5864" s="18">
        <v>339.0</v>
      </c>
      <c r="J5864" s="15">
        <f t="shared" si="5"/>
        <v>6924.8547</v>
      </c>
      <c r="K5864" s="10" t="str">
        <f t="array" ref="K5864">IFERROR(XLOOKUP(G5864,'Tipo de Carga'!A:A,'Tipo de Carga'!B:B))</f>
        <v>Autoabasto</v>
      </c>
      <c r="L5864" s="10">
        <f t="shared" si="2"/>
        <v>9</v>
      </c>
      <c r="M5864" s="10">
        <f t="shared" si="3"/>
        <v>25</v>
      </c>
      <c r="N5864" s="10">
        <f t="shared" si="4"/>
        <v>2</v>
      </c>
      <c r="O5864" s="10" t="str">
        <f t="array" ref="O5864">IFERROR(XLOOKUP(G5864,'Tipo de Carga'!A:A,'Tipo de Carga'!C:C))</f>
        <v>Diesel</v>
      </c>
    </row>
    <row r="5865">
      <c r="A5865" s="16">
        <v>1728.0</v>
      </c>
      <c r="B5865" s="10" t="str">
        <f t="array" ref="B5865">IFERROR(XLOOKUP(A5865,'Asignacion Feb'!A:A,'Asignacion Feb'!C:C))</f>
        <v>Wm Full</v>
      </c>
      <c r="C5865" s="10" t="str">
        <f t="array" ref="C5865">IFERROR(XLOOKUP(A5865,'Asignacion Feb'!A:A,'Asignacion Feb'!B:B))</f>
        <v>EC-08</v>
      </c>
      <c r="D5865" s="28">
        <v>45713.0</v>
      </c>
      <c r="E5865" s="16" t="s">
        <v>172</v>
      </c>
      <c r="F5865" s="10" t="str">
        <f t="array" ref="F5865">IFERROR(XLOOKUP(E5865,Operadores!A:A,Operadores!B:B))</f>
        <v>VILJE</v>
      </c>
      <c r="G5865" s="16" t="s">
        <v>39</v>
      </c>
      <c r="H5865" s="13">
        <v>20.4273</v>
      </c>
      <c r="I5865" s="18">
        <v>396.0</v>
      </c>
      <c r="J5865" s="15">
        <f t="shared" si="5"/>
        <v>8089.2108</v>
      </c>
      <c r="K5865" s="10" t="str">
        <f t="array" ref="K5865">IFERROR(XLOOKUP(G5865,'Tipo de Carga'!A:A,'Tipo de Carga'!B:B))</f>
        <v>Autoabasto</v>
      </c>
      <c r="L5865" s="10">
        <f t="shared" si="2"/>
        <v>9</v>
      </c>
      <c r="M5865" s="10">
        <f t="shared" si="3"/>
        <v>25</v>
      </c>
      <c r="N5865" s="10">
        <f t="shared" si="4"/>
        <v>2</v>
      </c>
      <c r="O5865" s="10" t="str">
        <f t="array" ref="O5865">IFERROR(XLOOKUP(G5865,'Tipo de Carga'!A:A,'Tipo de Carga'!C:C))</f>
        <v>Diesel</v>
      </c>
    </row>
    <row r="5866">
      <c r="A5866" s="16">
        <v>1826.0</v>
      </c>
      <c r="B5866" s="10" t="str">
        <f t="array" ref="B5866">IFERROR(XLOOKUP(A5866,'Asignacion Feb'!A:A,'Asignacion Feb'!C:C))</f>
        <v>Wm Full</v>
      </c>
      <c r="C5866" s="10" t="str">
        <f t="array" ref="C5866">IFERROR(XLOOKUP(A5866,'Asignacion Feb'!A:A,'Asignacion Feb'!B:B))</f>
        <v>EC-08</v>
      </c>
      <c r="D5866" s="28">
        <v>45713.0</v>
      </c>
      <c r="E5866" s="16" t="s">
        <v>361</v>
      </c>
      <c r="F5866" s="10" t="str">
        <f t="array" ref="F5866">IFERROR(XLOOKUP(E5866,Operadores!A:A,Operadores!B:B))</f>
        <v>MORFRE01</v>
      </c>
      <c r="G5866" s="16" t="s">
        <v>39</v>
      </c>
      <c r="H5866" s="13">
        <v>20.4273</v>
      </c>
      <c r="I5866" s="18">
        <v>640.0</v>
      </c>
      <c r="J5866" s="15">
        <f t="shared" si="5"/>
        <v>13073.472</v>
      </c>
      <c r="K5866" s="10" t="str">
        <f t="array" ref="K5866">IFERROR(XLOOKUP(G5866,'Tipo de Carga'!A:A,'Tipo de Carga'!B:B))</f>
        <v>Autoabasto</v>
      </c>
      <c r="L5866" s="10">
        <f t="shared" si="2"/>
        <v>9</v>
      </c>
      <c r="M5866" s="10">
        <f t="shared" si="3"/>
        <v>25</v>
      </c>
      <c r="N5866" s="10">
        <f t="shared" si="4"/>
        <v>2</v>
      </c>
      <c r="O5866" s="10" t="str">
        <f t="array" ref="O5866">IFERROR(XLOOKUP(G5866,'Tipo de Carga'!A:A,'Tipo de Carga'!C:C))</f>
        <v>Diesel</v>
      </c>
    </row>
    <row r="5867">
      <c r="A5867" s="16">
        <v>1701.0</v>
      </c>
      <c r="B5867" s="10" t="str">
        <f t="array" ref="B5867">IFERROR(XLOOKUP(A5867,'Asignacion Feb'!A:A,'Asignacion Feb'!C:C))</f>
        <v>Wm Full</v>
      </c>
      <c r="C5867" s="10" t="str">
        <f t="array" ref="C5867">IFERROR(XLOOKUP(A5867,'Asignacion Feb'!A:A,'Asignacion Feb'!B:B))</f>
        <v>EC-08</v>
      </c>
      <c r="D5867" s="28">
        <v>45713.0</v>
      </c>
      <c r="E5867" s="16" t="s">
        <v>262</v>
      </c>
      <c r="F5867" s="10" t="str">
        <f t="array" ref="F5867">IFERROR(XLOOKUP(E5867,Operadores!A:A,Operadores!B:B))</f>
        <v>HERMOI</v>
      </c>
      <c r="G5867" s="16" t="s">
        <v>39</v>
      </c>
      <c r="H5867" s="13">
        <v>20.4273</v>
      </c>
      <c r="I5867" s="18">
        <v>405.0</v>
      </c>
      <c r="J5867" s="15">
        <f t="shared" si="5"/>
        <v>8273.0565</v>
      </c>
      <c r="K5867" s="10" t="str">
        <f t="array" ref="K5867">IFERROR(XLOOKUP(G5867,'Tipo de Carga'!A:A,'Tipo de Carga'!B:B))</f>
        <v>Autoabasto</v>
      </c>
      <c r="L5867" s="10">
        <f t="shared" si="2"/>
        <v>9</v>
      </c>
      <c r="M5867" s="10">
        <f t="shared" si="3"/>
        <v>25</v>
      </c>
      <c r="N5867" s="10">
        <f t="shared" si="4"/>
        <v>2</v>
      </c>
      <c r="O5867" s="10" t="str">
        <f t="array" ref="O5867">IFERROR(XLOOKUP(G5867,'Tipo de Carga'!A:A,'Tipo de Carga'!C:C))</f>
        <v>Diesel</v>
      </c>
    </row>
    <row r="5868">
      <c r="A5868" s="16">
        <v>2008.0</v>
      </c>
      <c r="B5868" s="10" t="str">
        <f t="array" ref="B5868">IFERROR(XLOOKUP(A5868,'Asignacion Feb'!A:A,'Asignacion Feb'!C:C))</f>
        <v>MeLi Dedicado Merida</v>
      </c>
      <c r="C5868" s="10" t="str">
        <f t="array" ref="C5868">IFERROR(XLOOKUP(A5868,'Asignacion Feb'!A:A,'Asignacion Feb'!B:B))</f>
        <v>EC-05</v>
      </c>
      <c r="D5868" s="28">
        <v>45713.0</v>
      </c>
      <c r="E5868" s="16" t="s">
        <v>394</v>
      </c>
      <c r="F5868" s="10" t="str">
        <f t="array" ref="F5868">IFERROR(XLOOKUP(E5868,Operadores!A:A,Operadores!B:B))</f>
        <v>CADCAR</v>
      </c>
      <c r="G5868" s="16" t="s">
        <v>39</v>
      </c>
      <c r="H5868" s="13">
        <v>20.4273</v>
      </c>
      <c r="I5868" s="18">
        <v>240.0</v>
      </c>
      <c r="J5868" s="15">
        <f t="shared" si="5"/>
        <v>4902.552</v>
      </c>
      <c r="K5868" s="10" t="str">
        <f t="array" ref="K5868">IFERROR(XLOOKUP(G5868,'Tipo de Carga'!A:A,'Tipo de Carga'!B:B))</f>
        <v>Autoabasto</v>
      </c>
      <c r="L5868" s="10">
        <f t="shared" si="2"/>
        <v>9</v>
      </c>
      <c r="M5868" s="10">
        <f t="shared" si="3"/>
        <v>25</v>
      </c>
      <c r="N5868" s="10">
        <f t="shared" si="4"/>
        <v>2</v>
      </c>
      <c r="O5868" s="10" t="str">
        <f t="array" ref="O5868">IFERROR(XLOOKUP(G5868,'Tipo de Carga'!A:A,'Tipo de Carga'!C:C))</f>
        <v>Diesel</v>
      </c>
    </row>
    <row r="5869">
      <c r="A5869" s="16">
        <v>2020.0</v>
      </c>
      <c r="B5869" s="10" t="str">
        <f t="array" ref="B5869">IFERROR(XLOOKUP(A5869,'Asignacion Feb'!A:A,'Asignacion Feb'!C:C))</f>
        <v>MeLi Dedicado Merida</v>
      </c>
      <c r="C5869" s="10" t="str">
        <f t="array" ref="C5869">IFERROR(XLOOKUP(A5869,'Asignacion Feb'!A:A,'Asignacion Feb'!B:B))</f>
        <v>EC-05</v>
      </c>
      <c r="D5869" s="28">
        <v>45713.0</v>
      </c>
      <c r="E5869" s="16" t="s">
        <v>283</v>
      </c>
      <c r="F5869" s="10" t="str">
        <f t="array" ref="F5869">IFERROR(XLOOKUP(E5869,Operadores!A:A,Operadores!B:B))</f>
        <v>MUÑOSC</v>
      </c>
      <c r="G5869" s="16" t="s">
        <v>39</v>
      </c>
      <c r="H5869" s="13">
        <v>20.4273</v>
      </c>
      <c r="I5869" s="18">
        <v>485.0</v>
      </c>
      <c r="J5869" s="15">
        <f t="shared" si="5"/>
        <v>9907.2405</v>
      </c>
      <c r="K5869" s="10" t="str">
        <f t="array" ref="K5869">IFERROR(XLOOKUP(G5869,'Tipo de Carga'!A:A,'Tipo de Carga'!B:B))</f>
        <v>Autoabasto</v>
      </c>
      <c r="L5869" s="10">
        <f t="shared" si="2"/>
        <v>9</v>
      </c>
      <c r="M5869" s="10">
        <f t="shared" si="3"/>
        <v>25</v>
      </c>
      <c r="N5869" s="10">
        <f t="shared" si="4"/>
        <v>2</v>
      </c>
      <c r="O5869" s="10" t="str">
        <f t="array" ref="O5869">IFERROR(XLOOKUP(G5869,'Tipo de Carga'!A:A,'Tipo de Carga'!C:C))</f>
        <v>Diesel</v>
      </c>
    </row>
    <row r="5870">
      <c r="A5870" s="16">
        <v>1738.0</v>
      </c>
      <c r="B5870" s="10" t="str">
        <f t="array" ref="B5870">IFERROR(XLOOKUP(A5870,'Asignacion Feb'!A:A,'Asignacion Feb'!C:C))</f>
        <v>Wm Full</v>
      </c>
      <c r="C5870" s="10" t="str">
        <f t="array" ref="C5870">IFERROR(XLOOKUP(A5870,'Asignacion Feb'!A:A,'Asignacion Feb'!B:B))</f>
        <v>EC-08</v>
      </c>
      <c r="D5870" s="28">
        <v>45713.0</v>
      </c>
      <c r="E5870" s="16" t="s">
        <v>223</v>
      </c>
      <c r="F5870" s="10" t="str">
        <f t="array" ref="F5870">IFERROR(XLOOKUP(E5870,Operadores!A:A,Operadores!B:B))</f>
        <v>PEROMA</v>
      </c>
      <c r="G5870" s="16" t="s">
        <v>39</v>
      </c>
      <c r="H5870" s="13">
        <v>20.4273</v>
      </c>
      <c r="I5870" s="18">
        <v>300.0</v>
      </c>
      <c r="J5870" s="15">
        <f t="shared" si="5"/>
        <v>6128.19</v>
      </c>
      <c r="K5870" s="10" t="str">
        <f t="array" ref="K5870">IFERROR(XLOOKUP(G5870,'Tipo de Carga'!A:A,'Tipo de Carga'!B:B))</f>
        <v>Autoabasto</v>
      </c>
      <c r="L5870" s="10">
        <f t="shared" si="2"/>
        <v>9</v>
      </c>
      <c r="M5870" s="10">
        <f t="shared" si="3"/>
        <v>25</v>
      </c>
      <c r="N5870" s="10">
        <f t="shared" si="4"/>
        <v>2</v>
      </c>
      <c r="O5870" s="10" t="str">
        <f t="array" ref="O5870">IFERROR(XLOOKUP(G5870,'Tipo de Carga'!A:A,'Tipo de Carga'!C:C))</f>
        <v>Diesel</v>
      </c>
    </row>
    <row r="5871">
      <c r="A5871" s="16">
        <v>1958.0</v>
      </c>
      <c r="B5871" s="10" t="str">
        <f t="array" ref="B5871">IFERROR(XLOOKUP(A5871,'Asignacion Feb'!A:A,'Asignacion Feb'!C:C))</f>
        <v>Full Liver</v>
      </c>
      <c r="C5871" s="10" t="str">
        <f t="array" ref="C5871">IFERROR(XLOOKUP(A5871,'Asignacion Feb'!A:A,'Asignacion Feb'!B:B))</f>
        <v>EC-01</v>
      </c>
      <c r="D5871" s="28">
        <v>45713.0</v>
      </c>
      <c r="E5871" s="16" t="s">
        <v>48</v>
      </c>
      <c r="F5871" s="10" t="str">
        <f t="array" ref="F5871">IFERROR(XLOOKUP(E5871,Operadores!A:A,Operadores!B:B))</f>
        <v>MONAL</v>
      </c>
      <c r="G5871" s="16" t="s">
        <v>39</v>
      </c>
      <c r="H5871" s="13">
        <v>20.4273</v>
      </c>
      <c r="I5871" s="18">
        <v>620.0</v>
      </c>
      <c r="J5871" s="15">
        <f t="shared" si="5"/>
        <v>12664.926</v>
      </c>
      <c r="K5871" s="10" t="str">
        <f t="array" ref="K5871">IFERROR(XLOOKUP(G5871,'Tipo de Carga'!A:A,'Tipo de Carga'!B:B))</f>
        <v>Autoabasto</v>
      </c>
      <c r="L5871" s="10">
        <f t="shared" si="2"/>
        <v>9</v>
      </c>
      <c r="M5871" s="10">
        <f t="shared" si="3"/>
        <v>25</v>
      </c>
      <c r="N5871" s="10">
        <f t="shared" si="4"/>
        <v>2</v>
      </c>
      <c r="O5871" s="10" t="str">
        <f t="array" ref="O5871">IFERROR(XLOOKUP(G5871,'Tipo de Carga'!A:A,'Tipo de Carga'!C:C))</f>
        <v>Diesel</v>
      </c>
    </row>
    <row r="5872">
      <c r="A5872" s="16">
        <v>1824.0</v>
      </c>
      <c r="B5872" s="10" t="str">
        <f t="array" ref="B5872">IFERROR(XLOOKUP(A5872,'Asignacion Feb'!A:A,'Asignacion Feb'!C:C))</f>
        <v>Wm Full</v>
      </c>
      <c r="C5872" s="10" t="str">
        <f t="array" ref="C5872">IFERROR(XLOOKUP(A5872,'Asignacion Feb'!A:A,'Asignacion Feb'!B:B))</f>
        <v>EC-08</v>
      </c>
      <c r="D5872" s="28">
        <v>45713.0</v>
      </c>
      <c r="E5872" s="16" t="s">
        <v>285</v>
      </c>
      <c r="F5872" s="10" t="str">
        <f t="array" ref="F5872">IFERROR(XLOOKUP(E5872,Operadores!A:A,Operadores!B:B))</f>
        <v>MENJUA01</v>
      </c>
      <c r="G5872" s="16" t="s">
        <v>39</v>
      </c>
      <c r="H5872" s="13">
        <v>20.4273</v>
      </c>
      <c r="I5872" s="18">
        <v>385.0</v>
      </c>
      <c r="J5872" s="15">
        <f t="shared" si="5"/>
        <v>7864.5105</v>
      </c>
      <c r="K5872" s="10" t="str">
        <f t="array" ref="K5872">IFERROR(XLOOKUP(G5872,'Tipo de Carga'!A:A,'Tipo de Carga'!B:B))</f>
        <v>Autoabasto</v>
      </c>
      <c r="L5872" s="10">
        <f t="shared" si="2"/>
        <v>9</v>
      </c>
      <c r="M5872" s="10">
        <f t="shared" si="3"/>
        <v>25</v>
      </c>
      <c r="N5872" s="10">
        <f t="shared" si="4"/>
        <v>2</v>
      </c>
      <c r="O5872" s="10" t="str">
        <f t="array" ref="O5872">IFERROR(XLOOKUP(G5872,'Tipo de Carga'!A:A,'Tipo de Carga'!C:C))</f>
        <v>Diesel</v>
      </c>
    </row>
    <row r="5873">
      <c r="A5873" s="16">
        <v>2018.0</v>
      </c>
      <c r="B5873" s="10" t="str">
        <f t="array" ref="B5873">IFERROR(XLOOKUP(A5873,'Asignacion Feb'!A:A,'Asignacion Feb'!C:C))</f>
        <v>MeLi Dedicado Merida</v>
      </c>
      <c r="C5873" s="10" t="str">
        <f t="array" ref="C5873">IFERROR(XLOOKUP(A5873,'Asignacion Feb'!A:A,'Asignacion Feb'!B:B))</f>
        <v>EC-05</v>
      </c>
      <c r="D5873" s="28">
        <v>45713.0</v>
      </c>
      <c r="E5873" s="16" t="s">
        <v>205</v>
      </c>
      <c r="F5873" s="10" t="str">
        <f t="array" ref="F5873">IFERROR(XLOOKUP(E5873,Operadores!A:A,Operadores!B:B))</f>
        <v>MACFRA</v>
      </c>
      <c r="G5873" s="16" t="s">
        <v>39</v>
      </c>
      <c r="H5873" s="13">
        <v>20.4273</v>
      </c>
      <c r="I5873" s="18">
        <v>332.0</v>
      </c>
      <c r="J5873" s="15">
        <f t="shared" si="5"/>
        <v>6781.8636</v>
      </c>
      <c r="K5873" s="10" t="str">
        <f t="array" ref="K5873">IFERROR(XLOOKUP(G5873,'Tipo de Carga'!A:A,'Tipo de Carga'!B:B))</f>
        <v>Autoabasto</v>
      </c>
      <c r="L5873" s="10">
        <f t="shared" si="2"/>
        <v>9</v>
      </c>
      <c r="M5873" s="10">
        <f t="shared" si="3"/>
        <v>25</v>
      </c>
      <c r="N5873" s="10">
        <f t="shared" si="4"/>
        <v>2</v>
      </c>
      <c r="O5873" s="10" t="str">
        <f t="array" ref="O5873">IFERROR(XLOOKUP(G5873,'Tipo de Carga'!A:A,'Tipo de Carga'!C:C))</f>
        <v>Diesel</v>
      </c>
    </row>
    <row r="5874">
      <c r="A5874" s="16">
        <v>2006.0</v>
      </c>
      <c r="B5874" s="10" t="str">
        <f t="array" ref="B5874">IFERROR(XLOOKUP(A5874,'Asignacion Feb'!A:A,'Asignacion Feb'!C:C))</f>
        <v>MeLi Dedicado Merida</v>
      </c>
      <c r="C5874" s="10" t="str">
        <f t="array" ref="C5874">IFERROR(XLOOKUP(A5874,'Asignacion Feb'!A:A,'Asignacion Feb'!B:B))</f>
        <v>EC-05</v>
      </c>
      <c r="D5874" s="28">
        <v>45713.0</v>
      </c>
      <c r="E5874" s="16" t="s">
        <v>452</v>
      </c>
      <c r="F5874" s="10" t="str">
        <f t="array" ref="F5874">IFERROR(XLOOKUP(E5874,Operadores!A:A,Operadores!B:B))</f>
        <v>GARMAR02</v>
      </c>
      <c r="G5874" s="16" t="s">
        <v>39</v>
      </c>
      <c r="H5874" s="13">
        <v>20.4273</v>
      </c>
      <c r="I5874" s="18">
        <v>446.0</v>
      </c>
      <c r="J5874" s="15">
        <f t="shared" si="5"/>
        <v>9110.5758</v>
      </c>
      <c r="K5874" s="10" t="str">
        <f t="array" ref="K5874">IFERROR(XLOOKUP(G5874,'Tipo de Carga'!A:A,'Tipo de Carga'!B:B))</f>
        <v>Autoabasto</v>
      </c>
      <c r="L5874" s="10">
        <f t="shared" si="2"/>
        <v>9</v>
      </c>
      <c r="M5874" s="10">
        <f t="shared" si="3"/>
        <v>25</v>
      </c>
      <c r="N5874" s="10">
        <f t="shared" si="4"/>
        <v>2</v>
      </c>
      <c r="O5874" s="10" t="str">
        <f t="array" ref="O5874">IFERROR(XLOOKUP(G5874,'Tipo de Carga'!A:A,'Tipo de Carga'!C:C))</f>
        <v>Diesel</v>
      </c>
    </row>
    <row r="5875">
      <c r="A5875" s="16">
        <v>2031.0</v>
      </c>
      <c r="B5875" s="10" t="str">
        <f t="array" ref="B5875">IFERROR(XLOOKUP(A5875,'Asignacion Feb'!A:A,'Asignacion Feb'!C:C))</f>
        <v>MeLi Dedicado Merida</v>
      </c>
      <c r="C5875" s="10" t="str">
        <f t="array" ref="C5875">IFERROR(XLOOKUP(A5875,'Asignacion Feb'!A:A,'Asignacion Feb'!B:B))</f>
        <v>EC-05</v>
      </c>
      <c r="D5875" s="28">
        <v>45713.0</v>
      </c>
      <c r="E5875" s="16" t="s">
        <v>92</v>
      </c>
      <c r="F5875" s="10" t="str">
        <f t="array" ref="F5875">IFERROR(XLOOKUP(E5875,Operadores!A:A,Operadores!B:B))</f>
        <v>SARJO</v>
      </c>
      <c r="G5875" s="16" t="s">
        <v>39</v>
      </c>
      <c r="H5875" s="13">
        <v>20.4273</v>
      </c>
      <c r="I5875" s="18">
        <v>355.0</v>
      </c>
      <c r="J5875" s="15">
        <f t="shared" si="5"/>
        <v>7251.6915</v>
      </c>
      <c r="K5875" s="10" t="str">
        <f t="array" ref="K5875">IFERROR(XLOOKUP(G5875,'Tipo de Carga'!A:A,'Tipo de Carga'!B:B))</f>
        <v>Autoabasto</v>
      </c>
      <c r="L5875" s="10">
        <f t="shared" si="2"/>
        <v>9</v>
      </c>
      <c r="M5875" s="10">
        <f t="shared" si="3"/>
        <v>25</v>
      </c>
      <c r="N5875" s="10">
        <f t="shared" si="4"/>
        <v>2</v>
      </c>
      <c r="O5875" s="10" t="str">
        <f t="array" ref="O5875">IFERROR(XLOOKUP(G5875,'Tipo de Carga'!A:A,'Tipo de Carga'!C:C))</f>
        <v>Diesel</v>
      </c>
    </row>
    <row r="5876">
      <c r="A5876" s="16">
        <v>1959.0</v>
      </c>
      <c r="B5876" s="10" t="str">
        <f t="array" ref="B5876">IFERROR(XLOOKUP(A5876,'Asignacion Feb'!A:A,'Asignacion Feb'!C:C))</f>
        <v>Full Liver</v>
      </c>
      <c r="C5876" s="10" t="str">
        <f t="array" ref="C5876">IFERROR(XLOOKUP(A5876,'Asignacion Feb'!A:A,'Asignacion Feb'!B:B))</f>
        <v>EC-01</v>
      </c>
      <c r="D5876" s="28">
        <v>45713.0</v>
      </c>
      <c r="E5876" s="19" t="s">
        <v>99</v>
      </c>
      <c r="F5876" s="10" t="str">
        <f t="array" ref="F5876">IFERROR(XLOOKUP(E5876,Operadores!A:A,Operadores!B:B))</f>
        <v>JARDAN</v>
      </c>
      <c r="G5876" s="16" t="s">
        <v>103</v>
      </c>
      <c r="H5876" s="13">
        <v>25.99</v>
      </c>
      <c r="I5876" s="18">
        <v>231.0</v>
      </c>
      <c r="J5876" s="15">
        <f t="shared" si="5"/>
        <v>6003.69</v>
      </c>
      <c r="K5876" s="10" t="str">
        <f t="array" ref="K5876">IFERROR(XLOOKUP(G5876,'Tipo de Carga'!A:A,'Tipo de Carga'!B:B))</f>
        <v>Ticket</v>
      </c>
      <c r="L5876" s="10">
        <f t="shared" si="2"/>
        <v>9</v>
      </c>
      <c r="M5876" s="10">
        <f t="shared" si="3"/>
        <v>25</v>
      </c>
      <c r="N5876" s="10">
        <f t="shared" si="4"/>
        <v>2</v>
      </c>
      <c r="O5876" s="10" t="str">
        <f t="array" ref="O5876">IFERROR(XLOOKUP(G5876,'Tipo de Carga'!A:A,'Tipo de Carga'!C:C))</f>
        <v>Diesel</v>
      </c>
    </row>
    <row r="5877">
      <c r="A5877" s="16">
        <v>1907.0</v>
      </c>
      <c r="B5877" s="10" t="str">
        <f t="array" ref="B5877">IFERROR(XLOOKUP(A5877,'Asignacion Feb'!A:A,'Asignacion Feb'!C:C))</f>
        <v>Circuitos</v>
      </c>
      <c r="C5877" s="10" t="str">
        <f t="array" ref="C5877">IFERROR(XLOOKUP(A5877,'Asignacion Feb'!A:A,'Asignacion Feb'!B:B))</f>
        <v>EC-03</v>
      </c>
      <c r="D5877" s="28">
        <v>45713.0</v>
      </c>
      <c r="E5877" s="19" t="s">
        <v>287</v>
      </c>
      <c r="F5877" s="10" t="str">
        <f t="array" ref="F5877">IFERROR(XLOOKUP(E5877,Operadores!A:A,Operadores!B:B))</f>
        <v>HUAIS</v>
      </c>
      <c r="G5877" s="16" t="s">
        <v>103</v>
      </c>
      <c r="H5877" s="13">
        <v>25.99</v>
      </c>
      <c r="I5877" s="18">
        <v>308.0</v>
      </c>
      <c r="J5877" s="15">
        <f t="shared" si="5"/>
        <v>8004.92</v>
      </c>
      <c r="K5877" s="10" t="str">
        <f t="array" ref="K5877">IFERROR(XLOOKUP(G5877,'Tipo de Carga'!A:A,'Tipo de Carga'!B:B))</f>
        <v>Ticket</v>
      </c>
      <c r="L5877" s="10">
        <f t="shared" si="2"/>
        <v>9</v>
      </c>
      <c r="M5877" s="10">
        <f t="shared" si="3"/>
        <v>25</v>
      </c>
      <c r="N5877" s="10">
        <f t="shared" si="4"/>
        <v>2</v>
      </c>
      <c r="O5877" s="10" t="str">
        <f t="array" ref="O5877">IFERROR(XLOOKUP(G5877,'Tipo de Carga'!A:A,'Tipo de Carga'!C:C))</f>
        <v>Diesel</v>
      </c>
    </row>
    <row r="5878">
      <c r="A5878" s="16">
        <v>1741.0</v>
      </c>
      <c r="B5878" s="10" t="str">
        <f t="array" ref="B5878">IFERROR(XLOOKUP(A5878,'Asignacion Feb'!A:A,'Asignacion Feb'!C:C))</f>
        <v>Hisense</v>
      </c>
      <c r="C5878" s="10" t="str">
        <f t="array" ref="C5878">IFERROR(XLOOKUP(A5878,'Asignacion Feb'!A:A,'Asignacion Feb'!B:B))</f>
        <v>EC-02</v>
      </c>
      <c r="D5878" s="28">
        <v>45713.0</v>
      </c>
      <c r="E5878" s="19" t="s">
        <v>117</v>
      </c>
      <c r="F5878" s="10" t="str">
        <f t="array" ref="F5878">IFERROR(XLOOKUP(E5878,Operadores!A:A,Operadores!B:B))</f>
        <v>GALSA</v>
      </c>
      <c r="G5878" s="16" t="s">
        <v>103</v>
      </c>
      <c r="H5878" s="13">
        <v>26.17</v>
      </c>
      <c r="I5878" s="18">
        <v>459.0</v>
      </c>
      <c r="J5878" s="15">
        <f t="shared" si="5"/>
        <v>12012.03</v>
      </c>
      <c r="K5878" s="10" t="str">
        <f t="array" ref="K5878">IFERROR(XLOOKUP(G5878,'Tipo de Carga'!A:A,'Tipo de Carga'!B:B))</f>
        <v>Ticket</v>
      </c>
      <c r="L5878" s="10">
        <f t="shared" si="2"/>
        <v>9</v>
      </c>
      <c r="M5878" s="10">
        <f t="shared" si="3"/>
        <v>25</v>
      </c>
      <c r="N5878" s="10">
        <f t="shared" si="4"/>
        <v>2</v>
      </c>
      <c r="O5878" s="10" t="str">
        <f t="array" ref="O5878">IFERROR(XLOOKUP(G5878,'Tipo de Carga'!A:A,'Tipo de Carga'!C:C))</f>
        <v>Diesel</v>
      </c>
    </row>
    <row r="5879">
      <c r="A5879" s="16">
        <v>1850.0</v>
      </c>
      <c r="B5879" s="10" t="str">
        <f t="array" ref="B5879">IFERROR(XLOOKUP(A5879,'Asignacion Feb'!A:A,'Asignacion Feb'!C:C))</f>
        <v>Hisense</v>
      </c>
      <c r="C5879" s="10" t="str">
        <f t="array" ref="C5879">IFERROR(XLOOKUP(A5879,'Asignacion Feb'!A:A,'Asignacion Feb'!B:B))</f>
        <v>EC-02</v>
      </c>
      <c r="D5879" s="28">
        <v>45713.0</v>
      </c>
      <c r="E5879" s="19" t="s">
        <v>230</v>
      </c>
      <c r="F5879" s="10" t="str">
        <f t="array" ref="F5879">IFERROR(XLOOKUP(E5879,Operadores!A:A,Operadores!B:B))</f>
        <v>VARJUAX</v>
      </c>
      <c r="G5879" s="16" t="s">
        <v>103</v>
      </c>
      <c r="H5879" s="13">
        <v>26.49</v>
      </c>
      <c r="I5879" s="18">
        <v>181.0</v>
      </c>
      <c r="J5879" s="15">
        <f t="shared" si="5"/>
        <v>4794.69</v>
      </c>
      <c r="K5879" s="10" t="str">
        <f t="array" ref="K5879">IFERROR(XLOOKUP(G5879,'Tipo de Carga'!A:A,'Tipo de Carga'!B:B))</f>
        <v>Ticket</v>
      </c>
      <c r="L5879" s="10">
        <f t="shared" si="2"/>
        <v>9</v>
      </c>
      <c r="M5879" s="10">
        <f t="shared" si="3"/>
        <v>25</v>
      </c>
      <c r="N5879" s="10">
        <f t="shared" si="4"/>
        <v>2</v>
      </c>
      <c r="O5879" s="10" t="str">
        <f t="array" ref="O5879">IFERROR(XLOOKUP(G5879,'Tipo de Carga'!A:A,'Tipo de Carga'!C:C))</f>
        <v>Diesel</v>
      </c>
    </row>
    <row r="5880">
      <c r="A5880" s="16" t="s">
        <v>228</v>
      </c>
      <c r="B5880" s="10" t="str">
        <f t="array" ref="B5880">IFERROR(XLOOKUP(A5880,'Asignacion Feb'!A:A,'Asignacion Feb'!C:C))</f>
        <v>Sayer Patios y T.</v>
      </c>
      <c r="C5880" s="10" t="str">
        <f t="array" ref="C5880">IFERROR(XLOOKUP(A5880,'Asignacion Feb'!A:A,'Asignacion Feb'!B:B))</f>
        <v>EC-04</v>
      </c>
      <c r="D5880" s="28">
        <v>45713.0</v>
      </c>
      <c r="E5880" s="19" t="s">
        <v>229</v>
      </c>
      <c r="F5880" s="10" t="str">
        <f t="array" ref="F5880">IFERROR(XLOOKUP(E5880,Operadores!A:A,Operadores!B:B))</f>
        <v>TAMDAV</v>
      </c>
      <c r="G5880" s="16" t="s">
        <v>103</v>
      </c>
      <c r="H5880" s="13">
        <v>25.99</v>
      </c>
      <c r="I5880" s="18">
        <v>277.0</v>
      </c>
      <c r="J5880" s="15">
        <f t="shared" si="5"/>
        <v>7199.23</v>
      </c>
      <c r="K5880" s="10" t="str">
        <f t="array" ref="K5880">IFERROR(XLOOKUP(G5880,'Tipo de Carga'!A:A,'Tipo de Carga'!B:B))</f>
        <v>Ticket</v>
      </c>
      <c r="L5880" s="10">
        <f t="shared" si="2"/>
        <v>9</v>
      </c>
      <c r="M5880" s="10">
        <f t="shared" si="3"/>
        <v>25</v>
      </c>
      <c r="N5880" s="10">
        <f t="shared" si="4"/>
        <v>2</v>
      </c>
      <c r="O5880" s="10" t="str">
        <f t="array" ref="O5880">IFERROR(XLOOKUP(G5880,'Tipo de Carga'!A:A,'Tipo de Carga'!C:C))</f>
        <v>Diesel</v>
      </c>
    </row>
    <row r="5881">
      <c r="A5881" s="16">
        <v>2001.0</v>
      </c>
      <c r="B5881" s="10" t="str">
        <f t="array" ref="B5881">IFERROR(XLOOKUP(A5881,'Asignacion Feb'!A:A,'Asignacion Feb'!C:C))</f>
        <v>MeLi Dedicado Merida</v>
      </c>
      <c r="C5881" s="10" t="str">
        <f t="array" ref="C5881">IFERROR(XLOOKUP(A5881,'Asignacion Feb'!A:A,'Asignacion Feb'!B:B))</f>
        <v>EC-05</v>
      </c>
      <c r="D5881" s="28">
        <v>45713.0</v>
      </c>
      <c r="E5881" s="19" t="s">
        <v>362</v>
      </c>
      <c r="F5881" s="10" t="str">
        <f t="array" ref="F5881">IFERROR(XLOOKUP(E5881,Operadores!A:A,Operadores!B:B))</f>
        <v>TRESER</v>
      </c>
      <c r="G5881" s="16" t="s">
        <v>103</v>
      </c>
      <c r="H5881" s="13">
        <v>25.39</v>
      </c>
      <c r="I5881" s="18">
        <v>284.0</v>
      </c>
      <c r="J5881" s="15">
        <f t="shared" si="5"/>
        <v>7210.76</v>
      </c>
      <c r="K5881" s="10" t="str">
        <f t="array" ref="K5881">IFERROR(XLOOKUP(G5881,'Tipo de Carga'!A:A,'Tipo de Carga'!B:B))</f>
        <v>Ticket</v>
      </c>
      <c r="L5881" s="10">
        <f t="shared" si="2"/>
        <v>9</v>
      </c>
      <c r="M5881" s="10">
        <f t="shared" si="3"/>
        <v>25</v>
      </c>
      <c r="N5881" s="10">
        <f t="shared" si="4"/>
        <v>2</v>
      </c>
      <c r="O5881" s="10" t="str">
        <f t="array" ref="O5881">IFERROR(XLOOKUP(G5881,'Tipo de Carga'!A:A,'Tipo de Carga'!C:C))</f>
        <v>Diesel</v>
      </c>
    </row>
    <row r="5882">
      <c r="A5882" s="16">
        <v>1762.0</v>
      </c>
      <c r="B5882" s="10" t="str">
        <f t="array" ref="B5882">IFERROR(XLOOKUP(A5882,'Asignacion Feb'!A:A,'Asignacion Feb'!C:C))</f>
        <v>Hisense</v>
      </c>
      <c r="C5882" s="10" t="str">
        <f t="array" ref="C5882">IFERROR(XLOOKUP(A5882,'Asignacion Feb'!A:A,'Asignacion Feb'!B:B))</f>
        <v>EC-02</v>
      </c>
      <c r="D5882" s="28">
        <v>45713.0</v>
      </c>
      <c r="E5882" s="19" t="s">
        <v>412</v>
      </c>
      <c r="F5882" s="10" t="str">
        <f t="array" ref="F5882">IFERROR(XLOOKUP(E5882,Operadores!A:A,Operadores!B:B))</f>
        <v>LOPMA03</v>
      </c>
      <c r="G5882" s="16" t="s">
        <v>103</v>
      </c>
      <c r="H5882" s="13">
        <v>26.21</v>
      </c>
      <c r="I5882" s="18">
        <v>220.0</v>
      </c>
      <c r="J5882" s="15">
        <f t="shared" si="5"/>
        <v>5766.2</v>
      </c>
      <c r="K5882" s="10" t="str">
        <f t="array" ref="K5882">IFERROR(XLOOKUP(G5882,'Tipo de Carga'!A:A,'Tipo de Carga'!B:B))</f>
        <v>Ticket</v>
      </c>
      <c r="L5882" s="10">
        <f t="shared" si="2"/>
        <v>9</v>
      </c>
      <c r="M5882" s="10">
        <f t="shared" si="3"/>
        <v>25</v>
      </c>
      <c r="N5882" s="10">
        <f t="shared" si="4"/>
        <v>2</v>
      </c>
      <c r="O5882" s="10" t="str">
        <f t="array" ref="O5882">IFERROR(XLOOKUP(G5882,'Tipo de Carga'!A:A,'Tipo de Carga'!C:C))</f>
        <v>Diesel</v>
      </c>
    </row>
    <row r="5883">
      <c r="A5883" s="16">
        <v>1848.0</v>
      </c>
      <c r="B5883" s="10" t="str">
        <f t="array" ref="B5883">IFERROR(XLOOKUP(A5883,'Asignacion Feb'!A:A,'Asignacion Feb'!C:C))</f>
        <v>Sayer Sencillo</v>
      </c>
      <c r="C5883" s="10" t="str">
        <f t="array" ref="C5883">IFERROR(XLOOKUP(A5883,'Asignacion Feb'!A:A,'Asignacion Feb'!B:B))</f>
        <v>EC-04</v>
      </c>
      <c r="D5883" s="28">
        <v>45713.0</v>
      </c>
      <c r="E5883" s="19" t="s">
        <v>316</v>
      </c>
      <c r="F5883" s="10" t="str">
        <f t="array" ref="F5883">IFERROR(XLOOKUP(E5883,Operadores!A:A,Operadores!B:B))</f>
        <v>ROSMA</v>
      </c>
      <c r="G5883" s="16" t="s">
        <v>103</v>
      </c>
      <c r="H5883" s="13">
        <v>25.99</v>
      </c>
      <c r="I5883" s="18">
        <v>150.0</v>
      </c>
      <c r="J5883" s="15">
        <f t="shared" si="5"/>
        <v>3898.5</v>
      </c>
      <c r="K5883" s="10" t="str">
        <f t="array" ref="K5883">IFERROR(XLOOKUP(G5883,'Tipo de Carga'!A:A,'Tipo de Carga'!B:B))</f>
        <v>Ticket</v>
      </c>
      <c r="L5883" s="10">
        <f t="shared" si="2"/>
        <v>9</v>
      </c>
      <c r="M5883" s="10">
        <f t="shared" si="3"/>
        <v>25</v>
      </c>
      <c r="N5883" s="10">
        <f t="shared" si="4"/>
        <v>2</v>
      </c>
      <c r="O5883" s="10" t="str">
        <f t="array" ref="O5883">IFERROR(XLOOKUP(G5883,'Tipo de Carga'!A:A,'Tipo de Carga'!C:C))</f>
        <v>Diesel</v>
      </c>
    </row>
    <row r="5884">
      <c r="A5884" s="16">
        <v>1800.0</v>
      </c>
      <c r="B5884" s="10" t="str">
        <f t="array" ref="B5884">IFERROR(XLOOKUP(A5884,'Asignacion Feb'!A:A,'Asignacion Feb'!C:C))</f>
        <v>Sayer Full</v>
      </c>
      <c r="C5884" s="10" t="str">
        <f t="array" ref="C5884">IFERROR(XLOOKUP(A5884,'Asignacion Feb'!A:A,'Asignacion Feb'!B:B))</f>
        <v>EC-04</v>
      </c>
      <c r="D5884" s="28">
        <v>45713.0</v>
      </c>
      <c r="E5884" s="19" t="s">
        <v>314</v>
      </c>
      <c r="F5884" s="10" t="str">
        <f t="array" ref="F5884">IFERROR(XLOOKUP(E5884,Operadores!A:A,Operadores!B:B))</f>
        <v>PERJU03</v>
      </c>
      <c r="G5884" s="16" t="s">
        <v>103</v>
      </c>
      <c r="H5884" s="13">
        <v>25.99</v>
      </c>
      <c r="I5884" s="18">
        <v>196.0</v>
      </c>
      <c r="J5884" s="15">
        <f t="shared" si="5"/>
        <v>5094.04</v>
      </c>
      <c r="K5884" s="10" t="str">
        <f t="array" ref="K5884">IFERROR(XLOOKUP(G5884,'Tipo de Carga'!A:A,'Tipo de Carga'!B:B))</f>
        <v>Ticket</v>
      </c>
      <c r="L5884" s="10">
        <f t="shared" si="2"/>
        <v>9</v>
      </c>
      <c r="M5884" s="10">
        <f t="shared" si="3"/>
        <v>25</v>
      </c>
      <c r="N5884" s="10">
        <f t="shared" si="4"/>
        <v>2</v>
      </c>
      <c r="O5884" s="10" t="str">
        <f t="array" ref="O5884">IFERROR(XLOOKUP(G5884,'Tipo de Carga'!A:A,'Tipo de Carga'!C:C))</f>
        <v>Diesel</v>
      </c>
    </row>
    <row r="5885">
      <c r="A5885" s="16">
        <v>1941.0</v>
      </c>
      <c r="B5885" s="10" t="str">
        <f t="array" ref="B5885">IFERROR(XLOOKUP(A5885,'Asignacion Feb'!A:A,'Asignacion Feb'!C:C))</f>
        <v>Available EC-01</v>
      </c>
      <c r="C5885" s="10" t="str">
        <f t="array" ref="C5885">IFERROR(XLOOKUP(A5885,'Asignacion Feb'!A:A,'Asignacion Feb'!B:B))</f>
        <v>EC-01</v>
      </c>
      <c r="D5885" s="28">
        <v>45713.0</v>
      </c>
      <c r="E5885" s="19" t="s">
        <v>89</v>
      </c>
      <c r="F5885" s="10" t="str">
        <f t="array" ref="F5885">IFERROR(XLOOKUP(E5885,Operadores!A:A,Operadores!B:B))</f>
        <v>QUIULI</v>
      </c>
      <c r="G5885" s="16" t="s">
        <v>103</v>
      </c>
      <c r="H5885" s="13">
        <v>26.99</v>
      </c>
      <c r="I5885" s="18">
        <v>445.0</v>
      </c>
      <c r="J5885" s="15">
        <f t="shared" si="5"/>
        <v>12010.55</v>
      </c>
      <c r="K5885" s="10" t="str">
        <f t="array" ref="K5885">IFERROR(XLOOKUP(G5885,'Tipo de Carga'!A:A,'Tipo de Carga'!B:B))</f>
        <v>Ticket</v>
      </c>
      <c r="L5885" s="10">
        <f t="shared" si="2"/>
        <v>9</v>
      </c>
      <c r="M5885" s="10">
        <f t="shared" si="3"/>
        <v>25</v>
      </c>
      <c r="N5885" s="10">
        <f t="shared" si="4"/>
        <v>2</v>
      </c>
      <c r="O5885" s="10" t="str">
        <f t="array" ref="O5885">IFERROR(XLOOKUP(G5885,'Tipo de Carga'!A:A,'Tipo de Carga'!C:C))</f>
        <v>Diesel</v>
      </c>
    </row>
    <row r="5886">
      <c r="A5886" s="16">
        <v>1761.0</v>
      </c>
      <c r="B5886" s="10" t="str">
        <f t="array" ref="B5886">IFERROR(XLOOKUP(A5886,'Asignacion Feb'!A:A,'Asignacion Feb'!C:C))</f>
        <v>Wm Full</v>
      </c>
      <c r="C5886" s="10" t="str">
        <f t="array" ref="C5886">IFERROR(XLOOKUP(A5886,'Asignacion Feb'!A:A,'Asignacion Feb'!B:B))</f>
        <v>EC-08</v>
      </c>
      <c r="D5886" s="28">
        <v>45713.0</v>
      </c>
      <c r="E5886" s="16" t="s">
        <v>461</v>
      </c>
      <c r="F5886" s="10" t="str">
        <f t="array" ref="F5886">IFERROR(XLOOKUP(E5886,Operadores!A:A,Operadores!B:B))</f>
        <v>CRUJAV</v>
      </c>
      <c r="G5886" s="16" t="s">
        <v>103</v>
      </c>
      <c r="H5886" s="13">
        <v>25.04</v>
      </c>
      <c r="I5886" s="18">
        <v>440.0</v>
      </c>
      <c r="J5886" s="15">
        <f t="shared" si="5"/>
        <v>11017.6</v>
      </c>
      <c r="K5886" s="10" t="str">
        <f t="array" ref="K5886">IFERROR(XLOOKUP(G5886,'Tipo de Carga'!A:A,'Tipo de Carga'!B:B))</f>
        <v>Ticket</v>
      </c>
      <c r="L5886" s="10">
        <f t="shared" si="2"/>
        <v>9</v>
      </c>
      <c r="M5886" s="10">
        <f t="shared" si="3"/>
        <v>25</v>
      </c>
      <c r="N5886" s="10">
        <f t="shared" si="4"/>
        <v>2</v>
      </c>
      <c r="O5886" s="10" t="str">
        <f t="array" ref="O5886">IFERROR(XLOOKUP(G5886,'Tipo de Carga'!A:A,'Tipo de Carga'!C:C))</f>
        <v>Diesel</v>
      </c>
    </row>
    <row r="5887">
      <c r="A5887" s="16">
        <v>2075.0</v>
      </c>
      <c r="B5887" s="10" t="str">
        <f t="array" ref="B5887">IFERROR(XLOOKUP(A5887,'Asignacion Feb'!A:A,'Asignacion Feb'!C:C))</f>
        <v>Hisense</v>
      </c>
      <c r="C5887" s="10" t="str">
        <f t="array" ref="C5887">IFERROR(XLOOKUP(A5887,'Asignacion Feb'!A:A,'Asignacion Feb'!B:B))</f>
        <v>EC-02</v>
      </c>
      <c r="D5887" s="28">
        <v>45713.0</v>
      </c>
      <c r="E5887" s="16"/>
      <c r="F5887" s="10"/>
      <c r="G5887" s="16" t="s">
        <v>106</v>
      </c>
      <c r="H5887" s="13">
        <v>21.487641</v>
      </c>
      <c r="I5887" s="18">
        <v>751.0</v>
      </c>
      <c r="J5887" s="15">
        <f t="shared" si="5"/>
        <v>16137.21839</v>
      </c>
      <c r="K5887" s="10" t="str">
        <f t="array" ref="K5887">IFERROR(XLOOKUP(G5887,'Tipo de Carga'!A:A,'Tipo de Carga'!B:B))</f>
        <v>Nieto</v>
      </c>
      <c r="L5887" s="10">
        <f t="shared" si="2"/>
        <v>9</v>
      </c>
      <c r="M5887" s="10">
        <f t="shared" si="3"/>
        <v>25</v>
      </c>
      <c r="N5887" s="10">
        <f t="shared" si="4"/>
        <v>2</v>
      </c>
      <c r="O5887" s="10" t="str">
        <f t="array" ref="O5887">IFERROR(XLOOKUP(G5887,'Tipo de Carga'!A:A,'Tipo de Carga'!C:C))</f>
        <v>Diesel</v>
      </c>
    </row>
    <row r="5888">
      <c r="A5888" s="16">
        <v>1741.0</v>
      </c>
      <c r="B5888" s="10" t="str">
        <f t="array" ref="B5888">IFERROR(XLOOKUP(A5888,'Asignacion Feb'!A:A,'Asignacion Feb'!C:C))</f>
        <v>Hisense</v>
      </c>
      <c r="C5888" s="10" t="str">
        <f t="array" ref="C5888">IFERROR(XLOOKUP(A5888,'Asignacion Feb'!A:A,'Asignacion Feb'!B:B))</f>
        <v>EC-02</v>
      </c>
      <c r="D5888" s="28">
        <v>45713.0</v>
      </c>
      <c r="E5888" s="16"/>
      <c r="F5888" s="10"/>
      <c r="G5888" s="16" t="s">
        <v>106</v>
      </c>
      <c r="H5888" s="13">
        <v>21.487641</v>
      </c>
      <c r="I5888" s="18">
        <v>243.0</v>
      </c>
      <c r="J5888" s="15">
        <f t="shared" si="5"/>
        <v>5221.496763</v>
      </c>
      <c r="K5888" s="10" t="str">
        <f t="array" ref="K5888">IFERROR(XLOOKUP(G5888,'Tipo de Carga'!A:A,'Tipo de Carga'!B:B))</f>
        <v>Nieto</v>
      </c>
      <c r="L5888" s="10">
        <f t="shared" si="2"/>
        <v>9</v>
      </c>
      <c r="M5888" s="10">
        <f t="shared" si="3"/>
        <v>25</v>
      </c>
      <c r="N5888" s="10">
        <f t="shared" si="4"/>
        <v>2</v>
      </c>
      <c r="O5888" s="10" t="str">
        <f t="array" ref="O5888">IFERROR(XLOOKUP(G5888,'Tipo de Carga'!A:A,'Tipo de Carga'!C:C))</f>
        <v>Diesel</v>
      </c>
    </row>
    <row r="5889">
      <c r="A5889" s="16">
        <v>1881.0</v>
      </c>
      <c r="B5889" s="10" t="str">
        <f t="array" ref="B5889">IFERROR(XLOOKUP(A5889,'Asignacion Feb'!A:A,'Asignacion Feb'!C:C))</f>
        <v>Circuitos</v>
      </c>
      <c r="C5889" s="10" t="str">
        <f t="array" ref="C5889">IFERROR(XLOOKUP(A5889,'Asignacion Feb'!A:A,'Asignacion Feb'!B:B))</f>
        <v>EC-03</v>
      </c>
      <c r="D5889" s="28">
        <v>45714.0</v>
      </c>
      <c r="E5889" s="16" t="s">
        <v>156</v>
      </c>
      <c r="F5889" s="10" t="str">
        <f t="array" ref="F5889">IFERROR(XLOOKUP(E5889,Operadores!A:A,Operadores!B:B))</f>
        <v>CERJER</v>
      </c>
      <c r="G5889" s="16" t="s">
        <v>17</v>
      </c>
      <c r="H5889" s="13">
        <v>19.79799</v>
      </c>
      <c r="I5889" s="18">
        <v>715.0</v>
      </c>
      <c r="J5889" s="15">
        <f t="shared" si="5"/>
        <v>14155.56285</v>
      </c>
      <c r="K5889" s="10" t="str">
        <f t="array" ref="K5889">IFERROR(XLOOKUP(G5889,'Tipo de Carga'!A:A,'Tipo de Carga'!B:B))</f>
        <v>Autoabasto</v>
      </c>
      <c r="L5889" s="10">
        <f t="shared" si="2"/>
        <v>9</v>
      </c>
      <c r="M5889" s="10">
        <f t="shared" si="3"/>
        <v>26</v>
      </c>
      <c r="N5889" s="10">
        <f t="shared" si="4"/>
        <v>2</v>
      </c>
      <c r="O5889" s="10" t="str">
        <f t="array" ref="O5889">IFERROR(XLOOKUP(G5889,'Tipo de Carga'!A:A,'Tipo de Carga'!C:C))</f>
        <v>Diesel</v>
      </c>
    </row>
    <row r="5890">
      <c r="A5890" s="16">
        <v>1951.0</v>
      </c>
      <c r="B5890" s="10" t="str">
        <f t="array" ref="B5890">IFERROR(XLOOKUP(A5890,'Asignacion Feb'!A:A,'Asignacion Feb'!C:C))</f>
        <v>MeLi asignado SD</v>
      </c>
      <c r="C5890" s="10" t="str">
        <f t="array" ref="C5890">IFERROR(XLOOKUP(A5890,'Asignacion Feb'!A:A,'Asignacion Feb'!B:B))</f>
        <v>EC-05</v>
      </c>
      <c r="D5890" s="28">
        <v>45714.0</v>
      </c>
      <c r="E5890" s="16" t="s">
        <v>119</v>
      </c>
      <c r="F5890" s="10" t="str">
        <f t="array" ref="F5890">IFERROR(XLOOKUP(E5890,Operadores!A:A,Operadores!B:B))</f>
        <v>HERJOS08</v>
      </c>
      <c r="G5890" s="16" t="s">
        <v>17</v>
      </c>
      <c r="H5890" s="13">
        <v>19.79799</v>
      </c>
      <c r="I5890" s="18">
        <v>661.0</v>
      </c>
      <c r="J5890" s="15">
        <f t="shared" si="5"/>
        <v>13086.47139</v>
      </c>
      <c r="K5890" s="10" t="str">
        <f t="array" ref="K5890">IFERROR(XLOOKUP(G5890,'Tipo de Carga'!A:A,'Tipo de Carga'!B:B))</f>
        <v>Autoabasto</v>
      </c>
      <c r="L5890" s="10">
        <f t="shared" si="2"/>
        <v>9</v>
      </c>
      <c r="M5890" s="10">
        <f t="shared" si="3"/>
        <v>26</v>
      </c>
      <c r="N5890" s="10">
        <f t="shared" si="4"/>
        <v>2</v>
      </c>
      <c r="O5890" s="10" t="str">
        <f t="array" ref="O5890">IFERROR(XLOOKUP(G5890,'Tipo de Carga'!A:A,'Tipo de Carga'!C:C))</f>
        <v>Diesel</v>
      </c>
    </row>
    <row r="5891">
      <c r="A5891" s="16">
        <v>2042.0</v>
      </c>
      <c r="B5891" s="10" t="str">
        <f t="array" ref="B5891">IFERROR(XLOOKUP(A5891,'Asignacion Feb'!A:A,'Asignacion Feb'!C:C))</f>
        <v>Liverpool Local</v>
      </c>
      <c r="C5891" s="10" t="str">
        <f t="array" ref="C5891">IFERROR(XLOOKUP(A5891,'Asignacion Feb'!A:A,'Asignacion Feb'!B:B))</f>
        <v>EC-01</v>
      </c>
      <c r="D5891" s="28">
        <v>45714.0</v>
      </c>
      <c r="E5891" s="16" t="s">
        <v>150</v>
      </c>
      <c r="F5891" s="10" t="str">
        <f t="array" ref="F5891">IFERROR(XLOOKUP(E5891,Operadores!A:A,Operadores!B:B))</f>
        <v>JUAOSC</v>
      </c>
      <c r="G5891" s="16" t="s">
        <v>17</v>
      </c>
      <c r="H5891" s="13">
        <v>19.79799</v>
      </c>
      <c r="I5891" s="18">
        <v>285.0</v>
      </c>
      <c r="J5891" s="15">
        <f t="shared" si="5"/>
        <v>5642.42715</v>
      </c>
      <c r="K5891" s="10" t="str">
        <f t="array" ref="K5891">IFERROR(XLOOKUP(G5891,'Tipo de Carga'!A:A,'Tipo de Carga'!B:B))</f>
        <v>Autoabasto</v>
      </c>
      <c r="L5891" s="10">
        <f t="shared" si="2"/>
        <v>9</v>
      </c>
      <c r="M5891" s="10">
        <f t="shared" si="3"/>
        <v>26</v>
      </c>
      <c r="N5891" s="10">
        <f t="shared" si="4"/>
        <v>2</v>
      </c>
      <c r="O5891" s="10" t="str">
        <f t="array" ref="O5891">IFERROR(XLOOKUP(G5891,'Tipo de Carga'!A:A,'Tipo de Carga'!C:C))</f>
        <v>Diesel</v>
      </c>
    </row>
    <row r="5892">
      <c r="A5892" s="16">
        <v>1896.0</v>
      </c>
      <c r="B5892" s="10" t="str">
        <f t="array" ref="B5892">IFERROR(XLOOKUP(A5892,'Asignacion Feb'!A:A,'Asignacion Feb'!C:C))</f>
        <v>Hisense</v>
      </c>
      <c r="C5892" s="10" t="str">
        <f t="array" ref="C5892">IFERROR(XLOOKUP(A5892,'Asignacion Feb'!A:A,'Asignacion Feb'!B:B))</f>
        <v>EC-02</v>
      </c>
      <c r="D5892" s="28">
        <v>45714.0</v>
      </c>
      <c r="E5892" s="16" t="s">
        <v>255</v>
      </c>
      <c r="F5892" s="10" t="str">
        <f t="array" ref="F5892">IFERROR(XLOOKUP(E5892,Operadores!A:A,Operadores!B:B))</f>
        <v>BALEDU</v>
      </c>
      <c r="G5892" s="16" t="s">
        <v>17</v>
      </c>
      <c r="H5892" s="13">
        <v>19.79799</v>
      </c>
      <c r="I5892" s="18">
        <v>800.0</v>
      </c>
      <c r="J5892" s="15">
        <f t="shared" si="5"/>
        <v>15838.392</v>
      </c>
      <c r="K5892" s="10" t="str">
        <f t="array" ref="K5892">IFERROR(XLOOKUP(G5892,'Tipo de Carga'!A:A,'Tipo de Carga'!B:B))</f>
        <v>Autoabasto</v>
      </c>
      <c r="L5892" s="10">
        <f t="shared" si="2"/>
        <v>9</v>
      </c>
      <c r="M5892" s="10">
        <f t="shared" si="3"/>
        <v>26</v>
      </c>
      <c r="N5892" s="10">
        <f t="shared" si="4"/>
        <v>2</v>
      </c>
      <c r="O5892" s="10" t="str">
        <f t="array" ref="O5892">IFERROR(XLOOKUP(G5892,'Tipo de Carga'!A:A,'Tipo de Carga'!C:C))</f>
        <v>Diesel</v>
      </c>
    </row>
    <row r="5893">
      <c r="A5893" s="16">
        <v>1754.0</v>
      </c>
      <c r="B5893" s="10" t="str">
        <f t="array" ref="B5893">IFERROR(XLOOKUP(A5893,'Asignacion Feb'!A:A,'Asignacion Feb'!C:C))</f>
        <v>Pilgrims Tepo</v>
      </c>
      <c r="C5893" s="10" t="str">
        <f t="array" ref="C5893">IFERROR(XLOOKUP(A5893,'Asignacion Feb'!A:A,'Asignacion Feb'!B:B))</f>
        <v>EC-02</v>
      </c>
      <c r="D5893" s="28">
        <v>45714.0</v>
      </c>
      <c r="E5893" s="19" t="s">
        <v>127</v>
      </c>
      <c r="F5893" s="10" t="str">
        <f t="array" ref="F5893">IFERROR(XLOOKUP(E5893,Operadores!A:A,Operadores!B:B))</f>
        <v>PATRAM</v>
      </c>
      <c r="G5893" s="16" t="s">
        <v>17</v>
      </c>
      <c r="H5893" s="13">
        <v>19.79799</v>
      </c>
      <c r="I5893" s="18">
        <v>85.0</v>
      </c>
      <c r="J5893" s="15">
        <f t="shared" si="5"/>
        <v>1682.82915</v>
      </c>
      <c r="K5893" s="10" t="str">
        <f t="array" ref="K5893">IFERROR(XLOOKUP(G5893,'Tipo de Carga'!A:A,'Tipo de Carga'!B:B))</f>
        <v>Autoabasto</v>
      </c>
      <c r="L5893" s="10">
        <f t="shared" si="2"/>
        <v>9</v>
      </c>
      <c r="M5893" s="10">
        <f t="shared" si="3"/>
        <v>26</v>
      </c>
      <c r="N5893" s="10">
        <f t="shared" si="4"/>
        <v>2</v>
      </c>
      <c r="O5893" s="10" t="str">
        <f t="array" ref="O5893">IFERROR(XLOOKUP(G5893,'Tipo de Carga'!A:A,'Tipo de Carga'!C:C))</f>
        <v>Diesel</v>
      </c>
    </row>
    <row r="5894">
      <c r="A5894" s="16">
        <v>1859.0</v>
      </c>
      <c r="B5894" s="10" t="str">
        <f t="array" ref="B5894">IFERROR(XLOOKUP(A5894,'Asignacion Feb'!A:A,'Asignacion Feb'!C:C))</f>
        <v>Circuitos</v>
      </c>
      <c r="C5894" s="10" t="str">
        <f t="array" ref="C5894">IFERROR(XLOOKUP(A5894,'Asignacion Feb'!A:A,'Asignacion Feb'!B:B))</f>
        <v>EC-03</v>
      </c>
      <c r="D5894" s="28">
        <v>45714.0</v>
      </c>
      <c r="E5894" s="16" t="s">
        <v>415</v>
      </c>
      <c r="F5894" s="10" t="str">
        <f t="array" ref="F5894">IFERROR(XLOOKUP(E5894,Operadores!A:A,Operadores!B:B))</f>
        <v>JIMMI</v>
      </c>
      <c r="G5894" s="16" t="s">
        <v>17</v>
      </c>
      <c r="H5894" s="13">
        <v>19.79799</v>
      </c>
      <c r="I5894" s="18">
        <v>427.0</v>
      </c>
      <c r="J5894" s="15">
        <f t="shared" si="5"/>
        <v>8453.74173</v>
      </c>
      <c r="K5894" s="10" t="str">
        <f t="array" ref="K5894">IFERROR(XLOOKUP(G5894,'Tipo de Carga'!A:A,'Tipo de Carga'!B:B))</f>
        <v>Autoabasto</v>
      </c>
      <c r="L5894" s="10">
        <f t="shared" si="2"/>
        <v>9</v>
      </c>
      <c r="M5894" s="10">
        <f t="shared" si="3"/>
        <v>26</v>
      </c>
      <c r="N5894" s="10">
        <f t="shared" si="4"/>
        <v>2</v>
      </c>
      <c r="O5894" s="10" t="str">
        <f t="array" ref="O5894">IFERROR(XLOOKUP(G5894,'Tipo de Carga'!A:A,'Tipo de Carga'!C:C))</f>
        <v>Diesel</v>
      </c>
    </row>
    <row r="5895">
      <c r="A5895" s="16">
        <v>1976.0</v>
      </c>
      <c r="B5895" s="10" t="str">
        <f t="array" ref="B5895">IFERROR(XLOOKUP(A5895,'Asignacion Feb'!A:A,'Asignacion Feb'!C:C))</f>
        <v>MeLi asignado SD</v>
      </c>
      <c r="C5895" s="10" t="str">
        <f t="array" ref="C5895">IFERROR(XLOOKUP(A5895,'Asignacion Feb'!A:A,'Asignacion Feb'!B:B))</f>
        <v>EC-05</v>
      </c>
      <c r="D5895" s="28">
        <v>45714.0</v>
      </c>
      <c r="E5895" s="19" t="s">
        <v>71</v>
      </c>
      <c r="F5895" s="10" t="str">
        <f t="array" ref="F5895">IFERROR(XLOOKUP(E5895,Operadores!A:A,Operadores!B:B))</f>
        <v>CHAJOE</v>
      </c>
      <c r="G5895" s="16" t="s">
        <v>17</v>
      </c>
      <c r="H5895" s="13">
        <v>19.79799</v>
      </c>
      <c r="I5895" s="18">
        <v>670.0</v>
      </c>
      <c r="J5895" s="15">
        <f t="shared" si="5"/>
        <v>13264.6533</v>
      </c>
      <c r="K5895" s="10" t="str">
        <f t="array" ref="K5895">IFERROR(XLOOKUP(G5895,'Tipo de Carga'!A:A,'Tipo de Carga'!B:B))</f>
        <v>Autoabasto</v>
      </c>
      <c r="L5895" s="10">
        <f t="shared" si="2"/>
        <v>9</v>
      </c>
      <c r="M5895" s="10">
        <f t="shared" si="3"/>
        <v>26</v>
      </c>
      <c r="N5895" s="10">
        <f t="shared" si="4"/>
        <v>2</v>
      </c>
      <c r="O5895" s="10" t="str">
        <f t="array" ref="O5895">IFERROR(XLOOKUP(G5895,'Tipo de Carga'!A:A,'Tipo de Carga'!C:C))</f>
        <v>Diesel</v>
      </c>
    </row>
    <row r="5896">
      <c r="A5896" s="16">
        <v>1944.0</v>
      </c>
      <c r="B5896" s="10" t="str">
        <f t="array" ref="B5896">IFERROR(XLOOKUP(A5896,'Asignacion Feb'!A:A,'Asignacion Feb'!C:C))</f>
        <v>MeLi asignado SD</v>
      </c>
      <c r="C5896" s="10" t="str">
        <f t="array" ref="C5896">IFERROR(XLOOKUP(A5896,'Asignacion Feb'!A:A,'Asignacion Feb'!B:B))</f>
        <v>EC-05</v>
      </c>
      <c r="D5896" s="28">
        <v>45714.0</v>
      </c>
      <c r="E5896" s="16" t="s">
        <v>134</v>
      </c>
      <c r="F5896" s="10" t="str">
        <f t="array" ref="F5896">IFERROR(XLOOKUP(E5896,Operadores!A:A,Operadores!B:B))</f>
        <v>IBAJOS</v>
      </c>
      <c r="G5896" s="16" t="s">
        <v>17</v>
      </c>
      <c r="H5896" s="13">
        <v>19.79799</v>
      </c>
      <c r="I5896" s="18">
        <v>191.0</v>
      </c>
      <c r="J5896" s="15">
        <f t="shared" si="5"/>
        <v>3781.41609</v>
      </c>
      <c r="K5896" s="10" t="str">
        <f t="array" ref="K5896">IFERROR(XLOOKUP(G5896,'Tipo de Carga'!A:A,'Tipo de Carga'!B:B))</f>
        <v>Autoabasto</v>
      </c>
      <c r="L5896" s="10">
        <f t="shared" si="2"/>
        <v>9</v>
      </c>
      <c r="M5896" s="10">
        <f t="shared" si="3"/>
        <v>26</v>
      </c>
      <c r="N5896" s="10">
        <f t="shared" si="4"/>
        <v>2</v>
      </c>
      <c r="O5896" s="10" t="str">
        <f t="array" ref="O5896">IFERROR(XLOOKUP(G5896,'Tipo de Carga'!A:A,'Tipo de Carga'!C:C))</f>
        <v>Diesel</v>
      </c>
    </row>
    <row r="5897">
      <c r="A5897" s="16">
        <v>1985.0</v>
      </c>
      <c r="B5897" s="10" t="str">
        <f t="array" ref="B5897">IFERROR(XLOOKUP(A5897,'Asignacion Feb'!A:A,'Asignacion Feb'!C:C))</f>
        <v>MeLi Dedicado TD</v>
      </c>
      <c r="C5897" s="10" t="str">
        <f t="array" ref="C5897">IFERROR(XLOOKUP(A5897,'Asignacion Feb'!A:A,'Asignacion Feb'!B:B))</f>
        <v>EC-05</v>
      </c>
      <c r="D5897" s="28">
        <v>45714.0</v>
      </c>
      <c r="E5897" s="16" t="s">
        <v>266</v>
      </c>
      <c r="F5897" s="10" t="str">
        <f t="array" ref="F5897">IFERROR(XLOOKUP(E5897,Operadores!A:A,Operadores!B:B))</f>
        <v>TORAN</v>
      </c>
      <c r="G5897" s="16" t="s">
        <v>17</v>
      </c>
      <c r="H5897" s="13">
        <v>19.79799</v>
      </c>
      <c r="I5897" s="18">
        <v>313.0</v>
      </c>
      <c r="J5897" s="15">
        <f t="shared" si="5"/>
        <v>6196.77087</v>
      </c>
      <c r="K5897" s="10" t="str">
        <f t="array" ref="K5897">IFERROR(XLOOKUP(G5897,'Tipo de Carga'!A:A,'Tipo de Carga'!B:B))</f>
        <v>Autoabasto</v>
      </c>
      <c r="L5897" s="10">
        <f t="shared" si="2"/>
        <v>9</v>
      </c>
      <c r="M5897" s="10">
        <f t="shared" si="3"/>
        <v>26</v>
      </c>
      <c r="N5897" s="10">
        <f t="shared" si="4"/>
        <v>2</v>
      </c>
      <c r="O5897" s="10" t="str">
        <f t="array" ref="O5897">IFERROR(XLOOKUP(G5897,'Tipo de Carga'!A:A,'Tipo de Carga'!C:C))</f>
        <v>Diesel</v>
      </c>
    </row>
    <row r="5898">
      <c r="A5898" s="16">
        <v>1829.0</v>
      </c>
      <c r="B5898" s="10" t="str">
        <f t="array" ref="B5898">IFERROR(XLOOKUP(A5898,'Asignacion Feb'!A:A,'Asignacion Feb'!C:C))</f>
        <v>Circuitos</v>
      </c>
      <c r="C5898" s="10" t="str">
        <f t="array" ref="C5898">IFERROR(XLOOKUP(A5898,'Asignacion Feb'!A:A,'Asignacion Feb'!B:B))</f>
        <v>EC-03</v>
      </c>
      <c r="D5898" s="28">
        <v>45714.0</v>
      </c>
      <c r="E5898" s="16" t="s">
        <v>152</v>
      </c>
      <c r="F5898" s="10" t="str">
        <f t="array" ref="F5898">IFERROR(XLOOKUP(E5898,Operadores!A:A,Operadores!B:B))</f>
        <v>HERAL04</v>
      </c>
      <c r="G5898" s="16" t="s">
        <v>17</v>
      </c>
      <c r="H5898" s="13">
        <v>19.79799</v>
      </c>
      <c r="I5898" s="18">
        <v>527.0</v>
      </c>
      <c r="J5898" s="15">
        <f t="shared" si="5"/>
        <v>10433.54073</v>
      </c>
      <c r="K5898" s="10" t="str">
        <f t="array" ref="K5898">IFERROR(XLOOKUP(G5898,'Tipo de Carga'!A:A,'Tipo de Carga'!B:B))</f>
        <v>Autoabasto</v>
      </c>
      <c r="L5898" s="10">
        <f t="shared" si="2"/>
        <v>9</v>
      </c>
      <c r="M5898" s="10">
        <f t="shared" si="3"/>
        <v>26</v>
      </c>
      <c r="N5898" s="10">
        <f t="shared" si="4"/>
        <v>2</v>
      </c>
      <c r="O5898" s="10" t="str">
        <f t="array" ref="O5898">IFERROR(XLOOKUP(G5898,'Tipo de Carga'!A:A,'Tipo de Carga'!C:C))</f>
        <v>Diesel</v>
      </c>
    </row>
    <row r="5899">
      <c r="A5899" s="16">
        <v>1759.0</v>
      </c>
      <c r="B5899" s="10" t="str">
        <f t="array" ref="B5899">IFERROR(XLOOKUP(A5899,'Asignacion Feb'!A:A,'Asignacion Feb'!C:C))</f>
        <v>Liverpool Local</v>
      </c>
      <c r="C5899" s="10" t="str">
        <f t="array" ref="C5899">IFERROR(XLOOKUP(A5899,'Asignacion Feb'!A:A,'Asignacion Feb'!B:B))</f>
        <v>EC-01</v>
      </c>
      <c r="D5899" s="28">
        <v>45714.0</v>
      </c>
      <c r="E5899" s="16" t="s">
        <v>365</v>
      </c>
      <c r="F5899" s="10" t="str">
        <f t="array" ref="F5899">IFERROR(XLOOKUP(E5899,Operadores!A:A,Operadores!B:B))</f>
        <v>OROMAR</v>
      </c>
      <c r="G5899" s="16" t="s">
        <v>17</v>
      </c>
      <c r="H5899" s="13">
        <v>19.79799</v>
      </c>
      <c r="I5899" s="18">
        <v>307.0</v>
      </c>
      <c r="J5899" s="15">
        <f t="shared" si="5"/>
        <v>6077.98293</v>
      </c>
      <c r="K5899" s="10" t="str">
        <f t="array" ref="K5899">IFERROR(XLOOKUP(G5899,'Tipo de Carga'!A:A,'Tipo de Carga'!B:B))</f>
        <v>Autoabasto</v>
      </c>
      <c r="L5899" s="10">
        <f t="shared" si="2"/>
        <v>9</v>
      </c>
      <c r="M5899" s="10">
        <f t="shared" si="3"/>
        <v>26</v>
      </c>
      <c r="N5899" s="10">
        <f t="shared" si="4"/>
        <v>2</v>
      </c>
      <c r="O5899" s="10" t="str">
        <f t="array" ref="O5899">IFERROR(XLOOKUP(G5899,'Tipo de Carga'!A:A,'Tipo de Carga'!C:C))</f>
        <v>Diesel</v>
      </c>
    </row>
    <row r="5900">
      <c r="A5900" s="16">
        <v>2024.0</v>
      </c>
      <c r="B5900" s="10" t="str">
        <f t="array" ref="B5900">IFERROR(XLOOKUP(A5900,'Asignacion Feb'!A:A,'Asignacion Feb'!C:C))</f>
        <v>MeLi Dedicado Merida</v>
      </c>
      <c r="C5900" s="10" t="str">
        <f t="array" ref="C5900">IFERROR(XLOOKUP(A5900,'Asignacion Feb'!A:A,'Asignacion Feb'!B:B))</f>
        <v>EC-05</v>
      </c>
      <c r="D5900" s="28">
        <v>45714.0</v>
      </c>
      <c r="E5900" s="16" t="s">
        <v>113</v>
      </c>
      <c r="F5900" s="10" t="str">
        <f t="array" ref="F5900">IFERROR(XLOOKUP(E5900,Operadores!A:A,Operadores!B:B))</f>
        <v>DELJOS01</v>
      </c>
      <c r="G5900" s="16" t="s">
        <v>17</v>
      </c>
      <c r="H5900" s="13">
        <v>19.79799</v>
      </c>
      <c r="I5900" s="18">
        <v>226.0</v>
      </c>
      <c r="J5900" s="15">
        <f t="shared" si="5"/>
        <v>4474.34574</v>
      </c>
      <c r="K5900" s="10" t="str">
        <f t="array" ref="K5900">IFERROR(XLOOKUP(G5900,'Tipo de Carga'!A:A,'Tipo de Carga'!B:B))</f>
        <v>Autoabasto</v>
      </c>
      <c r="L5900" s="10">
        <f t="shared" si="2"/>
        <v>9</v>
      </c>
      <c r="M5900" s="10">
        <f t="shared" si="3"/>
        <v>26</v>
      </c>
      <c r="N5900" s="10">
        <f t="shared" si="4"/>
        <v>2</v>
      </c>
      <c r="O5900" s="10" t="str">
        <f t="array" ref="O5900">IFERROR(XLOOKUP(G5900,'Tipo de Carga'!A:A,'Tipo de Carga'!C:C))</f>
        <v>Diesel</v>
      </c>
    </row>
    <row r="5901">
      <c r="A5901" s="16">
        <v>2007.0</v>
      </c>
      <c r="B5901" s="10" t="str">
        <f t="array" ref="B5901">IFERROR(XLOOKUP(A5901,'Asignacion Feb'!A:A,'Asignacion Feb'!C:C))</f>
        <v>MeLi asignado SD</v>
      </c>
      <c r="C5901" s="10" t="str">
        <f t="array" ref="C5901">IFERROR(XLOOKUP(A5901,'Asignacion Feb'!A:A,'Asignacion Feb'!B:B))</f>
        <v>EC-05</v>
      </c>
      <c r="D5901" s="28">
        <v>45714.0</v>
      </c>
      <c r="E5901" s="16" t="s">
        <v>190</v>
      </c>
      <c r="F5901" s="10" t="str">
        <f t="array" ref="F5901">IFERROR(XLOOKUP(E5901,Operadores!A:A,Operadores!B:B))</f>
        <v>PADRI</v>
      </c>
      <c r="G5901" s="16" t="s">
        <v>17</v>
      </c>
      <c r="H5901" s="13">
        <v>19.79799</v>
      </c>
      <c r="I5901" s="18">
        <v>222.0</v>
      </c>
      <c r="J5901" s="15">
        <f t="shared" si="5"/>
        <v>4395.15378</v>
      </c>
      <c r="K5901" s="10" t="str">
        <f t="array" ref="K5901">IFERROR(XLOOKUP(G5901,'Tipo de Carga'!A:A,'Tipo de Carga'!B:B))</f>
        <v>Autoabasto</v>
      </c>
      <c r="L5901" s="10">
        <f t="shared" si="2"/>
        <v>9</v>
      </c>
      <c r="M5901" s="10">
        <f t="shared" si="3"/>
        <v>26</v>
      </c>
      <c r="N5901" s="10">
        <f t="shared" si="4"/>
        <v>2</v>
      </c>
      <c r="O5901" s="10" t="str">
        <f t="array" ref="O5901">IFERROR(XLOOKUP(G5901,'Tipo de Carga'!A:A,'Tipo de Carga'!C:C))</f>
        <v>Diesel</v>
      </c>
    </row>
    <row r="5902">
      <c r="A5902" s="16">
        <v>1767.0</v>
      </c>
      <c r="B5902" s="10" t="str">
        <f t="array" ref="B5902">IFERROR(XLOOKUP(A5902,'Asignacion Feb'!A:A,'Asignacion Feb'!C:C))</f>
        <v>Pilgrims Tepo</v>
      </c>
      <c r="C5902" s="10" t="str">
        <f t="array" ref="C5902">IFERROR(XLOOKUP(A5902,'Asignacion Feb'!A:A,'Asignacion Feb'!B:B))</f>
        <v>EC-02</v>
      </c>
      <c r="D5902" s="28">
        <v>45714.0</v>
      </c>
      <c r="E5902" s="16" t="s">
        <v>50</v>
      </c>
      <c r="F5902" s="10" t="str">
        <f t="array" ref="F5902">IFERROR(XLOOKUP(E5902,Operadores!A:A,Operadores!B:B))</f>
        <v>SANJUA07</v>
      </c>
      <c r="G5902" s="16" t="s">
        <v>17</v>
      </c>
      <c r="H5902" s="13">
        <v>19.79799</v>
      </c>
      <c r="I5902" s="18">
        <v>186.0</v>
      </c>
      <c r="J5902" s="15">
        <f t="shared" si="5"/>
        <v>3682.42614</v>
      </c>
      <c r="K5902" s="10" t="str">
        <f t="array" ref="K5902">IFERROR(XLOOKUP(G5902,'Tipo de Carga'!A:A,'Tipo de Carga'!B:B))</f>
        <v>Autoabasto</v>
      </c>
      <c r="L5902" s="10">
        <f t="shared" si="2"/>
        <v>9</v>
      </c>
      <c r="M5902" s="10">
        <f t="shared" si="3"/>
        <v>26</v>
      </c>
      <c r="N5902" s="10">
        <f t="shared" si="4"/>
        <v>2</v>
      </c>
      <c r="O5902" s="10" t="str">
        <f t="array" ref="O5902">IFERROR(XLOOKUP(G5902,'Tipo de Carga'!A:A,'Tipo de Carga'!C:C))</f>
        <v>Diesel</v>
      </c>
    </row>
    <row r="5903">
      <c r="A5903" s="16">
        <v>1931.0</v>
      </c>
      <c r="B5903" s="10" t="str">
        <f t="array" ref="B5903">IFERROR(XLOOKUP(A5903,'Asignacion Feb'!A:A,'Asignacion Feb'!C:C))</f>
        <v>Circuitos</v>
      </c>
      <c r="C5903" s="10" t="str">
        <f t="array" ref="C5903">IFERROR(XLOOKUP(A5903,'Asignacion Feb'!A:A,'Asignacion Feb'!B:B))</f>
        <v>EC-03</v>
      </c>
      <c r="D5903" s="28">
        <v>45714.0</v>
      </c>
      <c r="E5903" s="16" t="s">
        <v>406</v>
      </c>
      <c r="F5903" s="10" t="str">
        <f t="array" ref="F5903">IFERROR(XLOOKUP(E5903,Operadores!A:A,Operadores!B:B))</f>
        <v>ESPIS</v>
      </c>
      <c r="G5903" s="16" t="s">
        <v>17</v>
      </c>
      <c r="H5903" s="13">
        <v>19.79799</v>
      </c>
      <c r="I5903" s="18">
        <v>305.0</v>
      </c>
      <c r="J5903" s="15">
        <f t="shared" si="5"/>
        <v>6038.38695</v>
      </c>
      <c r="K5903" s="10" t="str">
        <f t="array" ref="K5903">IFERROR(XLOOKUP(G5903,'Tipo de Carga'!A:A,'Tipo de Carga'!B:B))</f>
        <v>Autoabasto</v>
      </c>
      <c r="L5903" s="10">
        <f t="shared" si="2"/>
        <v>9</v>
      </c>
      <c r="M5903" s="10">
        <f t="shared" si="3"/>
        <v>26</v>
      </c>
      <c r="N5903" s="10">
        <f t="shared" si="4"/>
        <v>2</v>
      </c>
      <c r="O5903" s="10" t="str">
        <f t="array" ref="O5903">IFERROR(XLOOKUP(G5903,'Tipo de Carga'!A:A,'Tipo de Carga'!C:C))</f>
        <v>Diesel</v>
      </c>
    </row>
    <row r="5904">
      <c r="A5904" s="16">
        <v>1980.0</v>
      </c>
      <c r="B5904" s="10" t="str">
        <f t="array" ref="B5904">IFERROR(XLOOKUP(A5904,'Asignacion Feb'!A:A,'Asignacion Feb'!C:C))</f>
        <v>MeLi asignado SD</v>
      </c>
      <c r="C5904" s="10" t="str">
        <f t="array" ref="C5904">IFERROR(XLOOKUP(A5904,'Asignacion Feb'!A:A,'Asignacion Feb'!B:B))</f>
        <v>EC-05</v>
      </c>
      <c r="D5904" s="28">
        <v>45714.0</v>
      </c>
      <c r="E5904" s="16" t="s">
        <v>29</v>
      </c>
      <c r="F5904" s="10" t="str">
        <f t="array" ref="F5904">IFERROR(XLOOKUP(E5904,Operadores!A:A,Operadores!B:B))</f>
        <v>ANGMA</v>
      </c>
      <c r="G5904" s="16" t="s">
        <v>17</v>
      </c>
      <c r="H5904" s="13">
        <v>19.79799</v>
      </c>
      <c r="I5904" s="18">
        <v>279.0</v>
      </c>
      <c r="J5904" s="15">
        <f t="shared" si="5"/>
        <v>5523.63921</v>
      </c>
      <c r="K5904" s="10" t="str">
        <f t="array" ref="K5904">IFERROR(XLOOKUP(G5904,'Tipo de Carga'!A:A,'Tipo de Carga'!B:B))</f>
        <v>Autoabasto</v>
      </c>
      <c r="L5904" s="10">
        <f t="shared" si="2"/>
        <v>9</v>
      </c>
      <c r="M5904" s="10">
        <f t="shared" si="3"/>
        <v>26</v>
      </c>
      <c r="N5904" s="10">
        <f t="shared" si="4"/>
        <v>2</v>
      </c>
      <c r="O5904" s="10" t="str">
        <f t="array" ref="O5904">IFERROR(XLOOKUP(G5904,'Tipo de Carga'!A:A,'Tipo de Carga'!C:C))</f>
        <v>Diesel</v>
      </c>
    </row>
    <row r="5905">
      <c r="A5905" s="16">
        <v>2104.0</v>
      </c>
      <c r="B5905" s="10" t="str">
        <f t="array" ref="B5905">IFERROR(XLOOKUP(A5905,'Asignacion Feb'!A:A,'Asignacion Feb'!C:C))</f>
        <v>MeLi asignado SD</v>
      </c>
      <c r="C5905" s="10" t="str">
        <f t="array" ref="C5905">IFERROR(XLOOKUP(A5905,'Asignacion Feb'!A:A,'Asignacion Feb'!B:B))</f>
        <v>EC-05</v>
      </c>
      <c r="D5905" s="28">
        <v>45714.0</v>
      </c>
      <c r="E5905" s="16" t="s">
        <v>184</v>
      </c>
      <c r="F5905" s="10" t="str">
        <f t="array" ref="F5905">IFERROR(XLOOKUP(E5905,Operadores!A:A,Operadores!B:B))</f>
        <v>ARASAL</v>
      </c>
      <c r="G5905" s="16" t="s">
        <v>17</v>
      </c>
      <c r="H5905" s="13">
        <v>19.79799</v>
      </c>
      <c r="I5905" s="18">
        <v>279.0</v>
      </c>
      <c r="J5905" s="15">
        <f t="shared" si="5"/>
        <v>5523.63921</v>
      </c>
      <c r="K5905" s="10" t="str">
        <f t="array" ref="K5905">IFERROR(XLOOKUP(G5905,'Tipo de Carga'!A:A,'Tipo de Carga'!B:B))</f>
        <v>Autoabasto</v>
      </c>
      <c r="L5905" s="10">
        <f t="shared" si="2"/>
        <v>9</v>
      </c>
      <c r="M5905" s="10">
        <f t="shared" si="3"/>
        <v>26</v>
      </c>
      <c r="N5905" s="10">
        <f t="shared" si="4"/>
        <v>2</v>
      </c>
      <c r="O5905" s="10" t="str">
        <f t="array" ref="O5905">IFERROR(XLOOKUP(G5905,'Tipo de Carga'!A:A,'Tipo de Carga'!C:C))</f>
        <v>Diesel</v>
      </c>
    </row>
    <row r="5906">
      <c r="A5906" s="16">
        <v>1863.0</v>
      </c>
      <c r="B5906" s="10" t="str">
        <f t="array" ref="B5906">IFERROR(XLOOKUP(A5906,'Asignacion Feb'!A:A,'Asignacion Feb'!C:C))</f>
        <v>Pilgrims Tepo</v>
      </c>
      <c r="C5906" s="10" t="str">
        <f t="array" ref="C5906">IFERROR(XLOOKUP(A5906,'Asignacion Feb'!A:A,'Asignacion Feb'!B:B))</f>
        <v>EC-02</v>
      </c>
      <c r="D5906" s="28">
        <v>45714.0</v>
      </c>
      <c r="E5906" s="16" t="s">
        <v>237</v>
      </c>
      <c r="F5906" s="10" t="str">
        <f t="array" ref="F5906">IFERROR(XLOOKUP(E5906,Operadores!A:A,Operadores!B:B))</f>
        <v>SANJES01</v>
      </c>
      <c r="G5906" s="16" t="s">
        <v>17</v>
      </c>
      <c r="H5906" s="13">
        <v>19.79799</v>
      </c>
      <c r="I5906" s="18">
        <v>394.0</v>
      </c>
      <c r="J5906" s="15">
        <f t="shared" si="5"/>
        <v>7800.40806</v>
      </c>
      <c r="K5906" s="10" t="str">
        <f t="array" ref="K5906">IFERROR(XLOOKUP(G5906,'Tipo de Carga'!A:A,'Tipo de Carga'!B:B))</f>
        <v>Autoabasto</v>
      </c>
      <c r="L5906" s="10">
        <f t="shared" si="2"/>
        <v>9</v>
      </c>
      <c r="M5906" s="10">
        <f t="shared" si="3"/>
        <v>26</v>
      </c>
      <c r="N5906" s="10">
        <f t="shared" si="4"/>
        <v>2</v>
      </c>
      <c r="O5906" s="10" t="str">
        <f t="array" ref="O5906">IFERROR(XLOOKUP(G5906,'Tipo de Carga'!A:A,'Tipo de Carga'!C:C))</f>
        <v>Diesel</v>
      </c>
    </row>
    <row r="5907">
      <c r="A5907" s="16">
        <v>1704.0</v>
      </c>
      <c r="B5907" s="10" t="str">
        <f t="array" ref="B5907">IFERROR(XLOOKUP(A5907,'Asignacion Feb'!A:A,'Asignacion Feb'!C:C))</f>
        <v>Pilgrims Tepo</v>
      </c>
      <c r="C5907" s="10" t="str">
        <f t="array" ref="C5907">IFERROR(XLOOKUP(A5907,'Asignacion Feb'!A:A,'Asignacion Feb'!B:B))</f>
        <v>EC-02</v>
      </c>
      <c r="D5907" s="28">
        <v>45714.0</v>
      </c>
      <c r="E5907" s="16" t="s">
        <v>55</v>
      </c>
      <c r="F5907" s="10" t="str">
        <f t="array" ref="F5907">IFERROR(XLOOKUP(E5907,Operadores!A:A,Operadores!B:B))</f>
        <v>DELJOS</v>
      </c>
      <c r="G5907" s="16" t="s">
        <v>17</v>
      </c>
      <c r="H5907" s="13">
        <v>19.79799</v>
      </c>
      <c r="I5907" s="18">
        <v>112.0</v>
      </c>
      <c r="J5907" s="15">
        <f t="shared" si="5"/>
        <v>2217.37488</v>
      </c>
      <c r="K5907" s="10" t="str">
        <f t="array" ref="K5907">IFERROR(XLOOKUP(G5907,'Tipo de Carga'!A:A,'Tipo de Carga'!B:B))</f>
        <v>Autoabasto</v>
      </c>
      <c r="L5907" s="10">
        <f t="shared" si="2"/>
        <v>9</v>
      </c>
      <c r="M5907" s="10">
        <f t="shared" si="3"/>
        <v>26</v>
      </c>
      <c r="N5907" s="10">
        <f t="shared" si="4"/>
        <v>2</v>
      </c>
      <c r="O5907" s="10" t="str">
        <f t="array" ref="O5907">IFERROR(XLOOKUP(G5907,'Tipo de Carga'!A:A,'Tipo de Carga'!C:C))</f>
        <v>Diesel</v>
      </c>
    </row>
    <row r="5908">
      <c r="A5908" s="16">
        <v>1689.0</v>
      </c>
      <c r="B5908" s="10" t="str">
        <f t="array" ref="B5908">IFERROR(XLOOKUP(A5908,'Asignacion Feb'!A:A,'Asignacion Feb'!C:C))</f>
        <v>Pilgrims Tepo</v>
      </c>
      <c r="C5908" s="10" t="str">
        <f t="array" ref="C5908">IFERROR(XLOOKUP(A5908,'Asignacion Feb'!A:A,'Asignacion Feb'!B:B))</f>
        <v>EC-02</v>
      </c>
      <c r="D5908" s="28">
        <v>45714.0</v>
      </c>
      <c r="E5908" s="16" t="s">
        <v>24</v>
      </c>
      <c r="F5908" s="10" t="str">
        <f t="array" ref="F5908">IFERROR(XLOOKUP(E5908,Operadores!A:A,Operadores!B:B))</f>
        <v>OROEDU</v>
      </c>
      <c r="G5908" s="16" t="s">
        <v>17</v>
      </c>
      <c r="H5908" s="13">
        <v>19.79799</v>
      </c>
      <c r="I5908" s="18">
        <v>82.0</v>
      </c>
      <c r="J5908" s="15">
        <f t="shared" si="5"/>
        <v>1623.43518</v>
      </c>
      <c r="K5908" s="10" t="str">
        <f t="array" ref="K5908">IFERROR(XLOOKUP(G5908,'Tipo de Carga'!A:A,'Tipo de Carga'!B:B))</f>
        <v>Autoabasto</v>
      </c>
      <c r="L5908" s="10">
        <f t="shared" si="2"/>
        <v>9</v>
      </c>
      <c r="M5908" s="10">
        <f t="shared" si="3"/>
        <v>26</v>
      </c>
      <c r="N5908" s="10">
        <f t="shared" si="4"/>
        <v>2</v>
      </c>
      <c r="O5908" s="10" t="str">
        <f t="array" ref="O5908">IFERROR(XLOOKUP(G5908,'Tipo de Carga'!A:A,'Tipo de Carga'!C:C))</f>
        <v>Diesel</v>
      </c>
    </row>
    <row r="5909">
      <c r="A5909" s="16">
        <v>2013.0</v>
      </c>
      <c r="B5909" s="10" t="str">
        <f t="array" ref="B5909">IFERROR(XLOOKUP(A5909,'Asignacion Feb'!A:A,'Asignacion Feb'!C:C))</f>
        <v>MeLi Dedicado Merida</v>
      </c>
      <c r="C5909" s="10" t="str">
        <f t="array" ref="C5909">IFERROR(XLOOKUP(A5909,'Asignacion Feb'!A:A,'Asignacion Feb'!B:B))</f>
        <v>EC-05</v>
      </c>
      <c r="D5909" s="28">
        <v>45714.0</v>
      </c>
      <c r="E5909" s="16" t="s">
        <v>35</v>
      </c>
      <c r="F5909" s="10" t="str">
        <f t="array" ref="F5909">IFERROR(XLOOKUP(E5909,Operadores!A:A,Operadores!B:B))</f>
        <v>MONENR</v>
      </c>
      <c r="G5909" s="16" t="s">
        <v>17</v>
      </c>
      <c r="H5909" s="13">
        <v>19.7979899999999</v>
      </c>
      <c r="I5909" s="18">
        <v>256.0</v>
      </c>
      <c r="J5909" s="15">
        <f t="shared" si="5"/>
        <v>5068.28544</v>
      </c>
      <c r="K5909" s="10" t="str">
        <f t="array" ref="K5909">IFERROR(XLOOKUP(G5909,'Tipo de Carga'!A:A,'Tipo de Carga'!B:B))</f>
        <v>Autoabasto</v>
      </c>
      <c r="L5909" s="10">
        <f t="shared" si="2"/>
        <v>9</v>
      </c>
      <c r="M5909" s="10">
        <f t="shared" si="3"/>
        <v>26</v>
      </c>
      <c r="N5909" s="10">
        <f t="shared" si="4"/>
        <v>2</v>
      </c>
      <c r="O5909" s="10" t="str">
        <f t="array" ref="O5909">IFERROR(XLOOKUP(G5909,'Tipo de Carga'!A:A,'Tipo de Carga'!C:C))</f>
        <v>Diesel</v>
      </c>
    </row>
    <row r="5910">
      <c r="A5910" s="16">
        <v>1983.0</v>
      </c>
      <c r="B5910" s="10" t="str">
        <f t="array" ref="B5910">IFERROR(XLOOKUP(A5910,'Asignacion Feb'!A:A,'Asignacion Feb'!C:C))</f>
        <v>MeLi asignado SD</v>
      </c>
      <c r="C5910" s="10" t="str">
        <f t="array" ref="C5910">IFERROR(XLOOKUP(A5910,'Asignacion Feb'!A:A,'Asignacion Feb'!B:B))</f>
        <v>EC-05</v>
      </c>
      <c r="D5910" s="28">
        <v>45714.0</v>
      </c>
      <c r="E5910" s="16" t="s">
        <v>199</v>
      </c>
      <c r="F5910" s="10" t="str">
        <f t="array" ref="F5910">IFERROR(XLOOKUP(E5910,Operadores!A:A,Operadores!B:B))</f>
        <v>SANART</v>
      </c>
      <c r="G5910" s="16" t="s">
        <v>17</v>
      </c>
      <c r="H5910" s="13">
        <v>19.7979899999999</v>
      </c>
      <c r="I5910" s="18">
        <v>249.0</v>
      </c>
      <c r="J5910" s="15">
        <f t="shared" si="5"/>
        <v>4929.69951</v>
      </c>
      <c r="K5910" s="10" t="str">
        <f t="array" ref="K5910">IFERROR(XLOOKUP(G5910,'Tipo de Carga'!A:A,'Tipo de Carga'!B:B))</f>
        <v>Autoabasto</v>
      </c>
      <c r="L5910" s="10">
        <f t="shared" si="2"/>
        <v>9</v>
      </c>
      <c r="M5910" s="10">
        <f t="shared" si="3"/>
        <v>26</v>
      </c>
      <c r="N5910" s="10">
        <f t="shared" si="4"/>
        <v>2</v>
      </c>
      <c r="O5910" s="10" t="str">
        <f t="array" ref="O5910">IFERROR(XLOOKUP(G5910,'Tipo de Carga'!A:A,'Tipo de Carga'!C:C))</f>
        <v>Diesel</v>
      </c>
    </row>
    <row r="5911">
      <c r="A5911" s="16">
        <v>2004.0</v>
      </c>
      <c r="B5911" s="10" t="str">
        <f t="array" ref="B5911">IFERROR(XLOOKUP(A5911,'Asignacion Feb'!A:A,'Asignacion Feb'!C:C))</f>
        <v>MeLi asignado SD</v>
      </c>
      <c r="C5911" s="10" t="str">
        <f t="array" ref="C5911">IFERROR(XLOOKUP(A5911,'Asignacion Feb'!A:A,'Asignacion Feb'!B:B))</f>
        <v>EC-05</v>
      </c>
      <c r="D5911" s="28">
        <v>45714.0</v>
      </c>
      <c r="E5911" s="16" t="s">
        <v>227</v>
      </c>
      <c r="F5911" s="10" t="str">
        <f t="array" ref="F5911">IFERROR(XLOOKUP(E5911,Operadores!A:A,Operadores!B:B))</f>
        <v>SANEUS</v>
      </c>
      <c r="G5911" s="16" t="s">
        <v>17</v>
      </c>
      <c r="H5911" s="13">
        <v>19.7979899999999</v>
      </c>
      <c r="I5911" s="18">
        <v>300.0</v>
      </c>
      <c r="J5911" s="15">
        <f t="shared" si="5"/>
        <v>5939.397</v>
      </c>
      <c r="K5911" s="10" t="str">
        <f t="array" ref="K5911">IFERROR(XLOOKUP(G5911,'Tipo de Carga'!A:A,'Tipo de Carga'!B:B))</f>
        <v>Autoabasto</v>
      </c>
      <c r="L5911" s="10">
        <f t="shared" si="2"/>
        <v>9</v>
      </c>
      <c r="M5911" s="10">
        <f t="shared" si="3"/>
        <v>26</v>
      </c>
      <c r="N5911" s="10">
        <f t="shared" si="4"/>
        <v>2</v>
      </c>
      <c r="O5911" s="10" t="str">
        <f t="array" ref="O5911">IFERROR(XLOOKUP(G5911,'Tipo de Carga'!A:A,'Tipo de Carga'!C:C))</f>
        <v>Diesel</v>
      </c>
    </row>
    <row r="5912">
      <c r="A5912" s="16">
        <v>1754.0</v>
      </c>
      <c r="B5912" s="10" t="str">
        <f t="array" ref="B5912">IFERROR(XLOOKUP(A5912,'Asignacion Feb'!A:A,'Asignacion Feb'!C:C))</f>
        <v>Pilgrims Tepo</v>
      </c>
      <c r="C5912" s="10" t="str">
        <f t="array" ref="C5912">IFERROR(XLOOKUP(A5912,'Asignacion Feb'!A:A,'Asignacion Feb'!B:B))</f>
        <v>EC-02</v>
      </c>
      <c r="D5912" s="28">
        <v>45714.0</v>
      </c>
      <c r="E5912" s="16" t="s">
        <v>122</v>
      </c>
      <c r="F5912" s="10" t="str">
        <f t="array" ref="F5912">IFERROR(XLOOKUP(E5912,Operadores!A:A,Operadores!B:B))</f>
        <v>SANCAR01</v>
      </c>
      <c r="G5912" s="16" t="s">
        <v>17</v>
      </c>
      <c r="H5912" s="13">
        <v>19.7979899999999</v>
      </c>
      <c r="I5912" s="18">
        <v>86.0</v>
      </c>
      <c r="J5912" s="15">
        <f t="shared" si="5"/>
        <v>1702.62714</v>
      </c>
      <c r="K5912" s="10" t="str">
        <f t="array" ref="K5912">IFERROR(XLOOKUP(G5912,'Tipo de Carga'!A:A,'Tipo de Carga'!B:B))</f>
        <v>Autoabasto</v>
      </c>
      <c r="L5912" s="10">
        <f t="shared" si="2"/>
        <v>9</v>
      </c>
      <c r="M5912" s="10">
        <f t="shared" si="3"/>
        <v>26</v>
      </c>
      <c r="N5912" s="10">
        <f t="shared" si="4"/>
        <v>2</v>
      </c>
      <c r="O5912" s="10" t="str">
        <f t="array" ref="O5912">IFERROR(XLOOKUP(G5912,'Tipo de Carga'!A:A,'Tipo de Carga'!C:C))</f>
        <v>Diesel</v>
      </c>
    </row>
    <row r="5913">
      <c r="A5913" s="16">
        <v>1955.0</v>
      </c>
      <c r="B5913" s="10" t="str">
        <f t="array" ref="B5913">IFERROR(XLOOKUP(A5913,'Asignacion Feb'!A:A,'Asignacion Feb'!C:C))</f>
        <v>Circuitos</v>
      </c>
      <c r="C5913" s="10" t="str">
        <f t="array" ref="C5913">IFERROR(XLOOKUP(A5913,'Asignacion Feb'!A:A,'Asignacion Feb'!B:B))</f>
        <v>EC-03</v>
      </c>
      <c r="D5913" s="28">
        <v>45714.0</v>
      </c>
      <c r="E5913" s="16" t="s">
        <v>329</v>
      </c>
      <c r="F5913" s="10" t="str">
        <f t="array" ref="F5913">IFERROR(XLOOKUP(E5913,Operadores!A:A,Operadores!B:B))</f>
        <v>MOZPEDX</v>
      </c>
      <c r="G5913" s="16" t="s">
        <v>17</v>
      </c>
      <c r="H5913" s="13">
        <v>19.7979899999999</v>
      </c>
      <c r="I5913" s="18">
        <v>340.0</v>
      </c>
      <c r="J5913" s="15">
        <f t="shared" si="5"/>
        <v>6731.3166</v>
      </c>
      <c r="K5913" s="10" t="str">
        <f t="array" ref="K5913">IFERROR(XLOOKUP(G5913,'Tipo de Carga'!A:A,'Tipo de Carga'!B:B))</f>
        <v>Autoabasto</v>
      </c>
      <c r="L5913" s="10">
        <f t="shared" si="2"/>
        <v>9</v>
      </c>
      <c r="M5913" s="10">
        <f t="shared" si="3"/>
        <v>26</v>
      </c>
      <c r="N5913" s="10">
        <f t="shared" si="4"/>
        <v>2</v>
      </c>
      <c r="O5913" s="10" t="str">
        <f t="array" ref="O5913">IFERROR(XLOOKUP(G5913,'Tipo de Carga'!A:A,'Tipo de Carga'!C:C))</f>
        <v>Diesel</v>
      </c>
    </row>
    <row r="5914">
      <c r="A5914" s="16">
        <v>1831.0</v>
      </c>
      <c r="B5914" s="10" t="str">
        <f t="array" ref="B5914">IFERROR(XLOOKUP(A5914,'Asignacion Feb'!A:A,'Asignacion Feb'!C:C))</f>
        <v>Full Liver</v>
      </c>
      <c r="C5914" s="10" t="str">
        <f t="array" ref="C5914">IFERROR(XLOOKUP(A5914,'Asignacion Feb'!A:A,'Asignacion Feb'!B:B))</f>
        <v>EC-01</v>
      </c>
      <c r="D5914" s="28">
        <v>45714.0</v>
      </c>
      <c r="E5914" s="16" t="s">
        <v>444</v>
      </c>
      <c r="F5914" s="10" t="str">
        <f t="array" ref="F5914">IFERROR(XLOOKUP(E5914,Operadores!A:A,Operadores!B:B))</f>
        <v>SANJOS</v>
      </c>
      <c r="G5914" s="16" t="s">
        <v>17</v>
      </c>
      <c r="H5914" s="13">
        <v>19.7979899999999</v>
      </c>
      <c r="I5914" s="18">
        <v>175.0</v>
      </c>
      <c r="J5914" s="15">
        <f t="shared" si="5"/>
        <v>3464.64825</v>
      </c>
      <c r="K5914" s="10" t="str">
        <f t="array" ref="K5914">IFERROR(XLOOKUP(G5914,'Tipo de Carga'!A:A,'Tipo de Carga'!B:B))</f>
        <v>Autoabasto</v>
      </c>
      <c r="L5914" s="10">
        <f t="shared" si="2"/>
        <v>9</v>
      </c>
      <c r="M5914" s="10">
        <f t="shared" si="3"/>
        <v>26</v>
      </c>
      <c r="N5914" s="10">
        <f t="shared" si="4"/>
        <v>2</v>
      </c>
      <c r="O5914" s="10" t="str">
        <f t="array" ref="O5914">IFERROR(XLOOKUP(G5914,'Tipo de Carga'!A:A,'Tipo de Carga'!C:C))</f>
        <v>Diesel</v>
      </c>
    </row>
    <row r="5915">
      <c r="A5915" s="16">
        <v>1797.0</v>
      </c>
      <c r="B5915" s="10" t="str">
        <f t="array" ref="B5915">IFERROR(XLOOKUP(A5915,'Asignacion Feb'!A:A,'Asignacion Feb'!C:C))</f>
        <v>Hisense</v>
      </c>
      <c r="C5915" s="10" t="str">
        <f t="array" ref="C5915">IFERROR(XLOOKUP(A5915,'Asignacion Feb'!A:A,'Asignacion Feb'!B:B))</f>
        <v>EC-02</v>
      </c>
      <c r="D5915" s="28">
        <v>45714.0</v>
      </c>
      <c r="E5915" s="19" t="s">
        <v>463</v>
      </c>
      <c r="F5915" s="10" t="str">
        <f t="array" ref="F5915">IFERROR(XLOOKUP(E5915,Operadores!A:A,Operadores!B:B))</f>
        <v>COLALE</v>
      </c>
      <c r="G5915" s="16" t="s">
        <v>17</v>
      </c>
      <c r="H5915" s="13">
        <v>19.7979899999999</v>
      </c>
      <c r="I5915" s="18">
        <v>550.0</v>
      </c>
      <c r="J5915" s="15">
        <f t="shared" si="5"/>
        <v>10888.8945</v>
      </c>
      <c r="K5915" s="10" t="str">
        <f t="array" ref="K5915">IFERROR(XLOOKUP(G5915,'Tipo de Carga'!A:A,'Tipo de Carga'!B:B))</f>
        <v>Autoabasto</v>
      </c>
      <c r="L5915" s="10">
        <f t="shared" si="2"/>
        <v>9</v>
      </c>
      <c r="M5915" s="10">
        <f t="shared" si="3"/>
        <v>26</v>
      </c>
      <c r="N5915" s="10">
        <f t="shared" si="4"/>
        <v>2</v>
      </c>
      <c r="O5915" s="10" t="str">
        <f t="array" ref="O5915">IFERROR(XLOOKUP(G5915,'Tipo de Carga'!A:A,'Tipo de Carga'!C:C))</f>
        <v>Diesel</v>
      </c>
    </row>
    <row r="5916">
      <c r="A5916" s="16">
        <v>2029.0</v>
      </c>
      <c r="B5916" s="10" t="str">
        <f t="array" ref="B5916">IFERROR(XLOOKUP(A5916,'Asignacion Feb'!A:A,'Asignacion Feb'!C:C))</f>
        <v>MeLi Dedicado Merida</v>
      </c>
      <c r="C5916" s="10" t="str">
        <f t="array" ref="C5916">IFERROR(XLOOKUP(A5916,'Asignacion Feb'!A:A,'Asignacion Feb'!B:B))</f>
        <v>EC-05</v>
      </c>
      <c r="D5916" s="28">
        <v>45714.0</v>
      </c>
      <c r="E5916" s="16" t="s">
        <v>22</v>
      </c>
      <c r="F5916" s="10" t="str">
        <f t="array" ref="F5916">IFERROR(XLOOKUP(E5916,Operadores!A:A,Operadores!B:B))</f>
        <v>AGUMAU</v>
      </c>
      <c r="G5916" s="16" t="s">
        <v>17</v>
      </c>
      <c r="H5916" s="13">
        <v>19.7979899999999</v>
      </c>
      <c r="I5916" s="18">
        <v>255.0</v>
      </c>
      <c r="J5916" s="15">
        <f t="shared" si="5"/>
        <v>5048.48745</v>
      </c>
      <c r="K5916" s="10" t="str">
        <f t="array" ref="K5916">IFERROR(XLOOKUP(G5916,'Tipo de Carga'!A:A,'Tipo de Carga'!B:B))</f>
        <v>Autoabasto</v>
      </c>
      <c r="L5916" s="10">
        <f t="shared" si="2"/>
        <v>9</v>
      </c>
      <c r="M5916" s="10">
        <f t="shared" si="3"/>
        <v>26</v>
      </c>
      <c r="N5916" s="10">
        <f t="shared" si="4"/>
        <v>2</v>
      </c>
      <c r="O5916" s="10" t="str">
        <f t="array" ref="O5916">IFERROR(XLOOKUP(G5916,'Tipo de Carga'!A:A,'Tipo de Carga'!C:C))</f>
        <v>Diesel</v>
      </c>
    </row>
    <row r="5917">
      <c r="A5917" s="16">
        <v>1995.0</v>
      </c>
      <c r="B5917" s="10" t="str">
        <f t="array" ref="B5917">IFERROR(XLOOKUP(A5917,'Asignacion Feb'!A:A,'Asignacion Feb'!C:C))</f>
        <v>MeLi asignado SD</v>
      </c>
      <c r="C5917" s="10" t="str">
        <f t="array" ref="C5917">IFERROR(XLOOKUP(A5917,'Asignacion Feb'!A:A,'Asignacion Feb'!B:B))</f>
        <v>EC-05</v>
      </c>
      <c r="D5917" s="28">
        <v>45714.0</v>
      </c>
      <c r="E5917" s="16" t="s">
        <v>459</v>
      </c>
      <c r="F5917" s="10" t="str">
        <f t="array" ref="F5917">IFERROR(XLOOKUP(E5917,Operadores!A:A,Operadores!B:B))</f>
        <v>PERMAR</v>
      </c>
      <c r="G5917" s="16" t="s">
        <v>17</v>
      </c>
      <c r="H5917" s="13">
        <v>19.7979899999999</v>
      </c>
      <c r="I5917" s="18">
        <v>375.0</v>
      </c>
      <c r="J5917" s="15">
        <f t="shared" si="5"/>
        <v>7424.24625</v>
      </c>
      <c r="K5917" s="10" t="str">
        <f t="array" ref="K5917">IFERROR(XLOOKUP(G5917,'Tipo de Carga'!A:A,'Tipo de Carga'!B:B))</f>
        <v>Autoabasto</v>
      </c>
      <c r="L5917" s="10">
        <f t="shared" si="2"/>
        <v>9</v>
      </c>
      <c r="M5917" s="10">
        <f t="shared" si="3"/>
        <v>26</v>
      </c>
      <c r="N5917" s="10">
        <f t="shared" si="4"/>
        <v>2</v>
      </c>
      <c r="O5917" s="10" t="str">
        <f t="array" ref="O5917">IFERROR(XLOOKUP(G5917,'Tipo de Carga'!A:A,'Tipo de Carga'!C:C))</f>
        <v>Diesel</v>
      </c>
    </row>
    <row r="5918">
      <c r="A5918" s="16">
        <v>2057.0</v>
      </c>
      <c r="B5918" s="10" t="str">
        <f t="array" ref="B5918">IFERROR(XLOOKUP(A5918,'Asignacion Feb'!A:A,'Asignacion Feb'!C:C))</f>
        <v>PISA Gdl</v>
      </c>
      <c r="C5918" s="10" t="str">
        <f t="array" ref="C5918">IFERROR(XLOOKUP(A5918,'Asignacion Feb'!A:A,'Asignacion Feb'!B:B))</f>
        <v>EC-06</v>
      </c>
      <c r="D5918" s="28">
        <v>45714.0</v>
      </c>
      <c r="E5918" s="16" t="s">
        <v>381</v>
      </c>
      <c r="F5918" s="10" t="str">
        <f t="array" ref="F5918">IFERROR(XLOOKUP(E5918,Operadores!A:A,Operadores!B:B))</f>
        <v>MORDAV</v>
      </c>
      <c r="G5918" s="16" t="s">
        <v>17</v>
      </c>
      <c r="H5918" s="13">
        <v>19.7979899999999</v>
      </c>
      <c r="I5918" s="18">
        <v>379.0</v>
      </c>
      <c r="J5918" s="15">
        <f t="shared" si="5"/>
        <v>7503.43821</v>
      </c>
      <c r="K5918" s="10" t="str">
        <f t="array" ref="K5918">IFERROR(XLOOKUP(G5918,'Tipo de Carga'!A:A,'Tipo de Carga'!B:B))</f>
        <v>Autoabasto</v>
      </c>
      <c r="L5918" s="10">
        <f t="shared" si="2"/>
        <v>9</v>
      </c>
      <c r="M5918" s="10">
        <f t="shared" si="3"/>
        <v>26</v>
      </c>
      <c r="N5918" s="10">
        <f t="shared" si="4"/>
        <v>2</v>
      </c>
      <c r="O5918" s="10" t="str">
        <f t="array" ref="O5918">IFERROR(XLOOKUP(G5918,'Tipo de Carga'!A:A,'Tipo de Carga'!C:C))</f>
        <v>Diesel</v>
      </c>
    </row>
    <row r="5919">
      <c r="A5919" s="16">
        <v>1964.0</v>
      </c>
      <c r="B5919" s="10" t="str">
        <f t="array" ref="B5919">IFERROR(XLOOKUP(A5919,'Asignacion Feb'!A:A,'Asignacion Feb'!C:C))</f>
        <v>MeLi asignado SD</v>
      </c>
      <c r="C5919" s="10" t="str">
        <f t="array" ref="C5919">IFERROR(XLOOKUP(A5919,'Asignacion Feb'!A:A,'Asignacion Feb'!B:B))</f>
        <v>EC-05</v>
      </c>
      <c r="D5919" s="28">
        <v>45714.0</v>
      </c>
      <c r="E5919" s="16" t="s">
        <v>387</v>
      </c>
      <c r="F5919" s="10" t="str">
        <f t="array" ref="F5919">IFERROR(XLOOKUP(E5919,Operadores!A:A,Operadores!B:B))</f>
        <v>HERJOS07</v>
      </c>
      <c r="G5919" s="16" t="s">
        <v>17</v>
      </c>
      <c r="H5919" s="13">
        <v>19.7979899999999</v>
      </c>
      <c r="I5919" s="18">
        <v>504.0</v>
      </c>
      <c r="J5919" s="15">
        <f t="shared" si="5"/>
        <v>9978.18696</v>
      </c>
      <c r="K5919" s="10" t="str">
        <f t="array" ref="K5919">IFERROR(XLOOKUP(G5919,'Tipo de Carga'!A:A,'Tipo de Carga'!B:B))</f>
        <v>Autoabasto</v>
      </c>
      <c r="L5919" s="10">
        <f t="shared" si="2"/>
        <v>9</v>
      </c>
      <c r="M5919" s="10">
        <f t="shared" si="3"/>
        <v>26</v>
      </c>
      <c r="N5919" s="10">
        <f t="shared" si="4"/>
        <v>2</v>
      </c>
      <c r="O5919" s="10" t="str">
        <f t="array" ref="O5919">IFERROR(XLOOKUP(G5919,'Tipo de Carga'!A:A,'Tipo de Carga'!C:C))</f>
        <v>Diesel</v>
      </c>
    </row>
    <row r="5920">
      <c r="A5920" s="16">
        <v>1828.0</v>
      </c>
      <c r="B5920" s="10" t="str">
        <f t="array" ref="B5920">IFERROR(XLOOKUP(A5920,'Asignacion Feb'!A:A,'Asignacion Feb'!C:C))</f>
        <v>Circuitos</v>
      </c>
      <c r="C5920" s="10" t="str">
        <f t="array" ref="C5920">IFERROR(XLOOKUP(A5920,'Asignacion Feb'!A:A,'Asignacion Feb'!B:B))</f>
        <v>EC-03</v>
      </c>
      <c r="D5920" s="28">
        <v>45714.0</v>
      </c>
      <c r="E5920" s="16" t="s">
        <v>25</v>
      </c>
      <c r="F5920" s="10" t="str">
        <f t="array" ref="F5920">IFERROR(XLOOKUP(E5920,Operadores!A:A,Operadores!B:B))</f>
        <v>CRUBE</v>
      </c>
      <c r="G5920" s="16" t="s">
        <v>17</v>
      </c>
      <c r="H5920" s="13">
        <v>19.7979899999999</v>
      </c>
      <c r="I5920" s="18">
        <v>580.0</v>
      </c>
      <c r="J5920" s="15">
        <f t="shared" si="5"/>
        <v>11482.8342</v>
      </c>
      <c r="K5920" s="10" t="str">
        <f t="array" ref="K5920">IFERROR(XLOOKUP(G5920,'Tipo de Carga'!A:A,'Tipo de Carga'!B:B))</f>
        <v>Autoabasto</v>
      </c>
      <c r="L5920" s="10">
        <f t="shared" si="2"/>
        <v>9</v>
      </c>
      <c r="M5920" s="10">
        <f t="shared" si="3"/>
        <v>26</v>
      </c>
      <c r="N5920" s="10">
        <f t="shared" si="4"/>
        <v>2</v>
      </c>
      <c r="O5920" s="10" t="str">
        <f t="array" ref="O5920">IFERROR(XLOOKUP(G5920,'Tipo de Carga'!A:A,'Tipo de Carga'!C:C))</f>
        <v>Diesel</v>
      </c>
    </row>
    <row r="5921">
      <c r="A5921" s="16">
        <v>1777.0</v>
      </c>
      <c r="B5921" s="10" t="str">
        <f t="array" ref="B5921">IFERROR(XLOOKUP(A5921,'Asignacion Feb'!A:A,'Asignacion Feb'!C:C))</f>
        <v>Liverpool Local</v>
      </c>
      <c r="C5921" s="10" t="str">
        <f t="array" ref="C5921">IFERROR(XLOOKUP(A5921,'Asignacion Feb'!A:A,'Asignacion Feb'!B:B))</f>
        <v>EC-01</v>
      </c>
      <c r="D5921" s="28">
        <v>45714.0</v>
      </c>
      <c r="E5921" s="16" t="s">
        <v>368</v>
      </c>
      <c r="F5921" s="10" t="str">
        <f t="array" ref="F5921">IFERROR(XLOOKUP(E5921,Operadores!A:A,Operadores!B:B))</f>
        <v>GARDAN</v>
      </c>
      <c r="G5921" s="16" t="s">
        <v>17</v>
      </c>
      <c r="H5921" s="13">
        <v>19.7979899999999</v>
      </c>
      <c r="I5921" s="18">
        <v>441.0</v>
      </c>
      <c r="J5921" s="15">
        <f t="shared" si="5"/>
        <v>8730.91359</v>
      </c>
      <c r="K5921" s="10" t="str">
        <f t="array" ref="K5921">IFERROR(XLOOKUP(G5921,'Tipo de Carga'!A:A,'Tipo de Carga'!B:B))</f>
        <v>Autoabasto</v>
      </c>
      <c r="L5921" s="10">
        <f t="shared" si="2"/>
        <v>9</v>
      </c>
      <c r="M5921" s="10">
        <f t="shared" si="3"/>
        <v>26</v>
      </c>
      <c r="N5921" s="10">
        <f t="shared" si="4"/>
        <v>2</v>
      </c>
      <c r="O5921" s="10" t="str">
        <f t="array" ref="O5921">IFERROR(XLOOKUP(G5921,'Tipo de Carga'!A:A,'Tipo de Carga'!C:C))</f>
        <v>Diesel</v>
      </c>
    </row>
    <row r="5922">
      <c r="A5922" s="16">
        <v>1852.0</v>
      </c>
      <c r="B5922" s="10" t="str">
        <f t="array" ref="B5922">IFERROR(XLOOKUP(A5922,'Asignacion Feb'!A:A,'Asignacion Feb'!C:C))</f>
        <v>Circuitos</v>
      </c>
      <c r="C5922" s="10" t="str">
        <f t="array" ref="C5922">IFERROR(XLOOKUP(A5922,'Asignacion Feb'!A:A,'Asignacion Feb'!B:B))</f>
        <v>EC-03</v>
      </c>
      <c r="D5922" s="28">
        <v>45714.0</v>
      </c>
      <c r="E5922" s="16" t="s">
        <v>379</v>
      </c>
      <c r="F5922" s="10" t="str">
        <f t="array" ref="F5922">IFERROR(XLOOKUP(E5922,Operadores!A:A,Operadores!B:B))</f>
        <v>REYALE</v>
      </c>
      <c r="G5922" s="16" t="s">
        <v>17</v>
      </c>
      <c r="H5922" s="13">
        <v>19.7979899999999</v>
      </c>
      <c r="I5922" s="18">
        <v>58.0</v>
      </c>
      <c r="J5922" s="15">
        <f t="shared" si="5"/>
        <v>1148.28342</v>
      </c>
      <c r="K5922" s="10" t="str">
        <f t="array" ref="K5922">IFERROR(XLOOKUP(G5922,'Tipo de Carga'!A:A,'Tipo de Carga'!B:B))</f>
        <v>Autoabasto</v>
      </c>
      <c r="L5922" s="10">
        <f t="shared" si="2"/>
        <v>9</v>
      </c>
      <c r="M5922" s="10">
        <f t="shared" si="3"/>
        <v>26</v>
      </c>
      <c r="N5922" s="10">
        <f t="shared" si="4"/>
        <v>2</v>
      </c>
      <c r="O5922" s="10" t="str">
        <f t="array" ref="O5922">IFERROR(XLOOKUP(G5922,'Tipo de Carga'!A:A,'Tipo de Carga'!C:C))</f>
        <v>Diesel</v>
      </c>
    </row>
    <row r="5923">
      <c r="A5923" s="16">
        <v>1762.0</v>
      </c>
      <c r="B5923" s="10" t="str">
        <f t="array" ref="B5923">IFERROR(XLOOKUP(A5923,'Asignacion Feb'!A:A,'Asignacion Feb'!C:C))</f>
        <v>Hisense</v>
      </c>
      <c r="C5923" s="10" t="str">
        <f t="array" ref="C5923">IFERROR(XLOOKUP(A5923,'Asignacion Feb'!A:A,'Asignacion Feb'!B:B))</f>
        <v>EC-02</v>
      </c>
      <c r="D5923" s="28">
        <v>45714.0</v>
      </c>
      <c r="E5923" s="16" t="s">
        <v>188</v>
      </c>
      <c r="F5923" s="10" t="str">
        <f t="array" ref="F5923">IFERROR(XLOOKUP(E5923,Operadores!A:A,Operadores!B:B))</f>
        <v>LOPMA03</v>
      </c>
      <c r="G5923" s="16" t="s">
        <v>17</v>
      </c>
      <c r="H5923" s="13">
        <v>19.7979899999999</v>
      </c>
      <c r="I5923" s="18">
        <v>440.0</v>
      </c>
      <c r="J5923" s="15">
        <f t="shared" si="5"/>
        <v>8711.1156</v>
      </c>
      <c r="K5923" s="10" t="str">
        <f t="array" ref="K5923">IFERROR(XLOOKUP(G5923,'Tipo de Carga'!A:A,'Tipo de Carga'!B:B))</f>
        <v>Autoabasto</v>
      </c>
      <c r="L5923" s="10">
        <f t="shared" si="2"/>
        <v>9</v>
      </c>
      <c r="M5923" s="10">
        <f t="shared" si="3"/>
        <v>26</v>
      </c>
      <c r="N5923" s="10">
        <f t="shared" si="4"/>
        <v>2</v>
      </c>
      <c r="O5923" s="10" t="str">
        <f t="array" ref="O5923">IFERROR(XLOOKUP(G5923,'Tipo de Carga'!A:A,'Tipo de Carga'!C:C))</f>
        <v>Diesel</v>
      </c>
    </row>
    <row r="5924">
      <c r="A5924" s="16">
        <v>1869.0</v>
      </c>
      <c r="B5924" s="10" t="str">
        <f t="array" ref="B5924">IFERROR(XLOOKUP(A5924,'Asignacion Feb'!A:A,'Asignacion Feb'!C:C))</f>
        <v>Circuitos</v>
      </c>
      <c r="C5924" s="10" t="str">
        <f t="array" ref="C5924">IFERROR(XLOOKUP(A5924,'Asignacion Feb'!A:A,'Asignacion Feb'!B:B))</f>
        <v>EC-03</v>
      </c>
      <c r="D5924" s="28">
        <v>45714.0</v>
      </c>
      <c r="E5924" s="16" t="s">
        <v>213</v>
      </c>
      <c r="F5924" s="10" t="str">
        <f t="array" ref="F5924">IFERROR(XLOOKUP(E5924,Operadores!A:A,Operadores!B:B))</f>
        <v>MERUBA</v>
      </c>
      <c r="G5924" s="16" t="s">
        <v>17</v>
      </c>
      <c r="H5924" s="13">
        <v>19.7979899999999</v>
      </c>
      <c r="I5924" s="18">
        <v>174.0</v>
      </c>
      <c r="J5924" s="15">
        <f t="shared" si="5"/>
        <v>3444.85026</v>
      </c>
      <c r="K5924" s="10" t="str">
        <f t="array" ref="K5924">IFERROR(XLOOKUP(G5924,'Tipo de Carga'!A:A,'Tipo de Carga'!B:B))</f>
        <v>Autoabasto</v>
      </c>
      <c r="L5924" s="10">
        <f t="shared" si="2"/>
        <v>9</v>
      </c>
      <c r="M5924" s="10">
        <f t="shared" si="3"/>
        <v>26</v>
      </c>
      <c r="N5924" s="10">
        <f t="shared" si="4"/>
        <v>2</v>
      </c>
      <c r="O5924" s="10" t="str">
        <f t="array" ref="O5924">IFERROR(XLOOKUP(G5924,'Tipo de Carga'!A:A,'Tipo de Carga'!C:C))</f>
        <v>Diesel</v>
      </c>
    </row>
    <row r="5925">
      <c r="A5925" s="16">
        <v>1960.0</v>
      </c>
      <c r="B5925" s="10" t="str">
        <f t="array" ref="B5925">IFERROR(XLOOKUP(A5925,'Asignacion Feb'!A:A,'Asignacion Feb'!C:C))</f>
        <v>MeLi asignado SD</v>
      </c>
      <c r="C5925" s="10" t="str">
        <f t="array" ref="C5925">IFERROR(XLOOKUP(A5925,'Asignacion Feb'!A:A,'Asignacion Feb'!B:B))</f>
        <v>EC-05</v>
      </c>
      <c r="D5925" s="28">
        <v>45714.0</v>
      </c>
      <c r="E5925" s="16" t="s">
        <v>147</v>
      </c>
      <c r="F5925" s="10" t="str">
        <f t="array" ref="F5925">IFERROR(XLOOKUP(E5925,Operadores!A:A,Operadores!B:B))</f>
        <v>MARANG</v>
      </c>
      <c r="G5925" s="16" t="s">
        <v>17</v>
      </c>
      <c r="H5925" s="13">
        <v>19.7979899999999</v>
      </c>
      <c r="I5925" s="18">
        <v>315.0</v>
      </c>
      <c r="J5925" s="15">
        <f t="shared" si="5"/>
        <v>6236.36685</v>
      </c>
      <c r="K5925" s="10" t="str">
        <f t="array" ref="K5925">IFERROR(XLOOKUP(G5925,'Tipo de Carga'!A:A,'Tipo de Carga'!B:B))</f>
        <v>Autoabasto</v>
      </c>
      <c r="L5925" s="10">
        <f t="shared" si="2"/>
        <v>9</v>
      </c>
      <c r="M5925" s="10">
        <f t="shared" si="3"/>
        <v>26</v>
      </c>
      <c r="N5925" s="10">
        <f t="shared" si="4"/>
        <v>2</v>
      </c>
      <c r="O5925" s="10" t="str">
        <f t="array" ref="O5925">IFERROR(XLOOKUP(G5925,'Tipo de Carga'!A:A,'Tipo de Carga'!C:C))</f>
        <v>Diesel</v>
      </c>
    </row>
    <row r="5926">
      <c r="A5926" s="16">
        <v>2023.0</v>
      </c>
      <c r="B5926" s="10" t="str">
        <f t="array" ref="B5926">IFERROR(XLOOKUP(A5926,'Asignacion Feb'!A:A,'Asignacion Feb'!C:C))</f>
        <v>MeLi Asignado TD</v>
      </c>
      <c r="C5926" s="10" t="str">
        <f t="array" ref="C5926">IFERROR(XLOOKUP(A5926,'Asignacion Feb'!A:A,'Asignacion Feb'!B:B))</f>
        <v>EC-05</v>
      </c>
      <c r="D5926" s="28">
        <v>45714.0</v>
      </c>
      <c r="E5926" s="16" t="s">
        <v>126</v>
      </c>
      <c r="F5926" s="10" t="str">
        <f t="array" ref="F5926">IFERROR(XLOOKUP(E5926,Operadores!A:A,Operadores!B:B))</f>
        <v>ESCSAU</v>
      </c>
      <c r="G5926" s="16" t="s">
        <v>17</v>
      </c>
      <c r="H5926" s="13">
        <v>19.7979899999999</v>
      </c>
      <c r="I5926" s="18">
        <v>593.0</v>
      </c>
      <c r="J5926" s="15">
        <f t="shared" si="5"/>
        <v>11740.20807</v>
      </c>
      <c r="K5926" s="10" t="str">
        <f t="array" ref="K5926">IFERROR(XLOOKUP(G5926,'Tipo de Carga'!A:A,'Tipo de Carga'!B:B))</f>
        <v>Autoabasto</v>
      </c>
      <c r="L5926" s="10">
        <f t="shared" si="2"/>
        <v>9</v>
      </c>
      <c r="M5926" s="10">
        <f t="shared" si="3"/>
        <v>26</v>
      </c>
      <c r="N5926" s="10">
        <f t="shared" si="4"/>
        <v>2</v>
      </c>
      <c r="O5926" s="10" t="str">
        <f t="array" ref="O5926">IFERROR(XLOOKUP(G5926,'Tipo de Carga'!A:A,'Tipo de Carga'!C:C))</f>
        <v>Diesel</v>
      </c>
    </row>
    <row r="5927">
      <c r="A5927" s="16">
        <v>1823.0</v>
      </c>
      <c r="B5927" s="10" t="str">
        <f t="array" ref="B5927">IFERROR(XLOOKUP(A5927,'Asignacion Feb'!A:A,'Asignacion Feb'!C:C))</f>
        <v>Liverpool Local</v>
      </c>
      <c r="C5927" s="10" t="str">
        <f t="array" ref="C5927">IFERROR(XLOOKUP(A5927,'Asignacion Feb'!A:A,'Asignacion Feb'!B:B))</f>
        <v>EC-01</v>
      </c>
      <c r="D5927" s="28">
        <v>45714.0</v>
      </c>
      <c r="E5927" s="16" t="s">
        <v>367</v>
      </c>
      <c r="F5927" s="10" t="str">
        <f t="array" ref="F5927">IFERROR(XLOOKUP(E5927,Operadores!A:A,Operadores!B:B))</f>
        <v>MONCAR</v>
      </c>
      <c r="G5927" s="16" t="s">
        <v>17</v>
      </c>
      <c r="H5927" s="13">
        <v>19.7979899999999</v>
      </c>
      <c r="I5927" s="18">
        <v>793.0</v>
      </c>
      <c r="J5927" s="15">
        <f t="shared" si="5"/>
        <v>15699.80607</v>
      </c>
      <c r="K5927" s="10" t="str">
        <f t="array" ref="K5927">IFERROR(XLOOKUP(G5927,'Tipo de Carga'!A:A,'Tipo de Carga'!B:B))</f>
        <v>Autoabasto</v>
      </c>
      <c r="L5927" s="10">
        <f t="shared" si="2"/>
        <v>9</v>
      </c>
      <c r="M5927" s="10">
        <f t="shared" si="3"/>
        <v>26</v>
      </c>
      <c r="N5927" s="10">
        <f t="shared" si="4"/>
        <v>2</v>
      </c>
      <c r="O5927" s="10" t="str">
        <f t="array" ref="O5927">IFERROR(XLOOKUP(G5927,'Tipo de Carga'!A:A,'Tipo de Carga'!C:C))</f>
        <v>Diesel</v>
      </c>
    </row>
    <row r="5928">
      <c r="A5928" s="16">
        <v>1856.0</v>
      </c>
      <c r="B5928" s="10" t="str">
        <f t="array" ref="B5928">IFERROR(XLOOKUP(A5928,'Asignacion Feb'!A:A,'Asignacion Feb'!C:C))</f>
        <v>Pipas</v>
      </c>
      <c r="C5928" s="10" t="str">
        <f t="array" ref="C5928">IFERROR(XLOOKUP(A5928,'Asignacion Feb'!A:A,'Asignacion Feb'!B:B))</f>
        <v>EC-02</v>
      </c>
      <c r="D5928" s="28">
        <v>45714.0</v>
      </c>
      <c r="E5928" s="16" t="s">
        <v>291</v>
      </c>
      <c r="F5928" s="10" t="str">
        <f t="array" ref="F5928">IFERROR(XLOOKUP(E5928,Operadores!A:A,Operadores!B:B))</f>
        <v>PACJOS</v>
      </c>
      <c r="G5928" s="16" t="s">
        <v>17</v>
      </c>
      <c r="H5928" s="13">
        <v>19.7979899999999</v>
      </c>
      <c r="I5928" s="18">
        <v>614.0</v>
      </c>
      <c r="J5928" s="15">
        <f t="shared" si="5"/>
        <v>12155.96586</v>
      </c>
      <c r="K5928" s="10" t="str">
        <f t="array" ref="K5928">IFERROR(XLOOKUP(G5928,'Tipo de Carga'!A:A,'Tipo de Carga'!B:B))</f>
        <v>Autoabasto</v>
      </c>
      <c r="L5928" s="10">
        <f t="shared" si="2"/>
        <v>9</v>
      </c>
      <c r="M5928" s="10">
        <f t="shared" si="3"/>
        <v>26</v>
      </c>
      <c r="N5928" s="10">
        <f t="shared" si="4"/>
        <v>2</v>
      </c>
      <c r="O5928" s="10" t="str">
        <f t="array" ref="O5928">IFERROR(XLOOKUP(G5928,'Tipo de Carga'!A:A,'Tipo de Carga'!C:C))</f>
        <v>Diesel</v>
      </c>
    </row>
    <row r="5929">
      <c r="A5929" s="16" t="s">
        <v>325</v>
      </c>
      <c r="B5929" s="10" t="str">
        <f t="array" ref="B5929">IFERROR(XLOOKUP(A5929,'Asignacion Feb'!A:A,'Asignacion Feb'!C:C))</f>
        <v/>
      </c>
      <c r="C5929" s="10" t="str">
        <f t="array" ref="C5929">IFERROR(XLOOKUP(A5929,'Asignacion Feb'!A:A,'Asignacion Feb'!B:B))</f>
        <v/>
      </c>
      <c r="D5929" s="28">
        <v>45714.0</v>
      </c>
      <c r="E5929" s="16" t="s">
        <v>32</v>
      </c>
      <c r="F5929" s="10" t="str">
        <f t="array" ref="F5929">IFERROR(XLOOKUP(E5929,Operadores!A:A,Operadores!B:B))</f>
        <v>MTTO</v>
      </c>
      <c r="G5929" s="16" t="s">
        <v>17</v>
      </c>
      <c r="H5929" s="13">
        <v>19.7979899999999</v>
      </c>
      <c r="I5929" s="18">
        <v>52.0</v>
      </c>
      <c r="J5929" s="15">
        <f t="shared" si="5"/>
        <v>1029.49548</v>
      </c>
      <c r="K5929" s="10" t="str">
        <f t="array" ref="K5929">IFERROR(XLOOKUP(G5929,'Tipo de Carga'!A:A,'Tipo de Carga'!B:B))</f>
        <v>Autoabasto</v>
      </c>
      <c r="L5929" s="10">
        <f t="shared" si="2"/>
        <v>9</v>
      </c>
      <c r="M5929" s="10">
        <f t="shared" si="3"/>
        <v>26</v>
      </c>
      <c r="N5929" s="10">
        <f t="shared" si="4"/>
        <v>2</v>
      </c>
      <c r="O5929" s="10" t="str">
        <f t="array" ref="O5929">IFERROR(XLOOKUP(G5929,'Tipo de Carga'!A:A,'Tipo de Carga'!C:C))</f>
        <v>Diesel</v>
      </c>
    </row>
    <row r="5930">
      <c r="A5930" s="16">
        <v>1996.0</v>
      </c>
      <c r="B5930" s="10" t="str">
        <f t="array" ref="B5930">IFERROR(XLOOKUP(A5930,'Asignacion Feb'!A:A,'Asignacion Feb'!C:C))</f>
        <v>MeLi asignado SD</v>
      </c>
      <c r="C5930" s="10" t="str">
        <f t="array" ref="C5930">IFERROR(XLOOKUP(A5930,'Asignacion Feb'!A:A,'Asignacion Feb'!B:B))</f>
        <v>EC-05</v>
      </c>
      <c r="D5930" s="28">
        <v>45714.0</v>
      </c>
      <c r="E5930" s="16" t="s">
        <v>339</v>
      </c>
      <c r="F5930" s="10" t="str">
        <f t="array" ref="F5930">IFERROR(XLOOKUP(E5930,Operadores!A:A,Operadores!B:B))</f>
        <v>AGUARM</v>
      </c>
      <c r="G5930" s="16" t="s">
        <v>17</v>
      </c>
      <c r="H5930" s="13">
        <v>19.7979899999999</v>
      </c>
      <c r="I5930" s="18">
        <v>130.0</v>
      </c>
      <c r="J5930" s="15">
        <f t="shared" si="5"/>
        <v>2573.7387</v>
      </c>
      <c r="K5930" s="10" t="str">
        <f t="array" ref="K5930">IFERROR(XLOOKUP(G5930,'Tipo de Carga'!A:A,'Tipo de Carga'!B:B))</f>
        <v>Autoabasto</v>
      </c>
      <c r="L5930" s="10">
        <f t="shared" si="2"/>
        <v>9</v>
      </c>
      <c r="M5930" s="10">
        <f t="shared" si="3"/>
        <v>26</v>
      </c>
      <c r="N5930" s="10">
        <f t="shared" si="4"/>
        <v>2</v>
      </c>
      <c r="O5930" s="10" t="str">
        <f t="array" ref="O5930">IFERROR(XLOOKUP(G5930,'Tipo de Carga'!A:A,'Tipo de Carga'!C:C))</f>
        <v>Diesel</v>
      </c>
    </row>
    <row r="5931">
      <c r="A5931" s="16" t="s">
        <v>325</v>
      </c>
      <c r="B5931" s="10" t="str">
        <f t="array" ref="B5931">IFERROR(XLOOKUP(A5931,'Asignacion Feb'!A:A,'Asignacion Feb'!C:C))</f>
        <v/>
      </c>
      <c r="C5931" s="10" t="str">
        <f t="array" ref="C5931">IFERROR(XLOOKUP(A5931,'Asignacion Feb'!A:A,'Asignacion Feb'!B:B))</f>
        <v/>
      </c>
      <c r="D5931" s="28">
        <v>45714.0</v>
      </c>
      <c r="E5931" s="16" t="s">
        <v>32</v>
      </c>
      <c r="F5931" s="10" t="str">
        <f t="array" ref="F5931">IFERROR(XLOOKUP(E5931,Operadores!A:A,Operadores!B:B))</f>
        <v>MTTO</v>
      </c>
      <c r="G5931" s="16" t="s">
        <v>17</v>
      </c>
      <c r="H5931" s="13">
        <v>19.7979899999999</v>
      </c>
      <c r="I5931" s="18">
        <v>55.0</v>
      </c>
      <c r="J5931" s="15">
        <f t="shared" si="5"/>
        <v>1088.88945</v>
      </c>
      <c r="K5931" s="10" t="str">
        <f t="array" ref="K5931">IFERROR(XLOOKUP(G5931,'Tipo de Carga'!A:A,'Tipo de Carga'!B:B))</f>
        <v>Autoabasto</v>
      </c>
      <c r="L5931" s="10">
        <f t="shared" si="2"/>
        <v>9</v>
      </c>
      <c r="M5931" s="10">
        <f t="shared" si="3"/>
        <v>26</v>
      </c>
      <c r="N5931" s="10">
        <f t="shared" si="4"/>
        <v>2</v>
      </c>
      <c r="O5931" s="10" t="str">
        <f t="array" ref="O5931">IFERROR(XLOOKUP(G5931,'Tipo de Carga'!A:A,'Tipo de Carga'!C:C))</f>
        <v>Diesel</v>
      </c>
    </row>
    <row r="5932">
      <c r="A5932" s="16">
        <v>2087.0</v>
      </c>
      <c r="B5932" s="10" t="str">
        <f t="array" ref="B5932">IFERROR(XLOOKUP(A5932,'Asignacion Feb'!A:A,'Asignacion Feb'!C:C))</f>
        <v>MeLi asignado SD</v>
      </c>
      <c r="C5932" s="10" t="str">
        <f t="array" ref="C5932">IFERROR(XLOOKUP(A5932,'Asignacion Feb'!A:A,'Asignacion Feb'!B:B))</f>
        <v>EC-05</v>
      </c>
      <c r="D5932" s="28">
        <v>45714.0</v>
      </c>
      <c r="E5932" s="16" t="s">
        <v>234</v>
      </c>
      <c r="F5932" s="10" t="str">
        <f t="array" ref="F5932">IFERROR(XLOOKUP(E5932,Operadores!A:A,Operadores!B:B))</f>
        <v>BARPED</v>
      </c>
      <c r="G5932" s="16" t="s">
        <v>17</v>
      </c>
      <c r="H5932" s="13">
        <v>19.7979899999998</v>
      </c>
      <c r="I5932" s="18">
        <v>446.0</v>
      </c>
      <c r="J5932" s="15">
        <f t="shared" si="5"/>
        <v>8829.90354</v>
      </c>
      <c r="K5932" s="10" t="str">
        <f t="array" ref="K5932">IFERROR(XLOOKUP(G5932,'Tipo de Carga'!A:A,'Tipo de Carga'!B:B))</f>
        <v>Autoabasto</v>
      </c>
      <c r="L5932" s="10">
        <f t="shared" si="2"/>
        <v>9</v>
      </c>
      <c r="M5932" s="10">
        <f t="shared" si="3"/>
        <v>26</v>
      </c>
      <c r="N5932" s="10">
        <f t="shared" si="4"/>
        <v>2</v>
      </c>
      <c r="O5932" s="10" t="str">
        <f t="array" ref="O5932">IFERROR(XLOOKUP(G5932,'Tipo de Carga'!A:A,'Tipo de Carga'!C:C))</f>
        <v>Diesel</v>
      </c>
    </row>
    <row r="5933">
      <c r="A5933" s="16">
        <v>1883.0</v>
      </c>
      <c r="B5933" s="10" t="str">
        <f t="array" ref="B5933">IFERROR(XLOOKUP(A5933,'Asignacion Feb'!A:A,'Asignacion Feb'!C:C))</f>
        <v>Circuitos</v>
      </c>
      <c r="C5933" s="10" t="str">
        <f t="array" ref="C5933">IFERROR(XLOOKUP(A5933,'Asignacion Feb'!A:A,'Asignacion Feb'!B:B))</f>
        <v>EC-03</v>
      </c>
      <c r="D5933" s="28">
        <v>45714.0</v>
      </c>
      <c r="E5933" s="16" t="s">
        <v>23</v>
      </c>
      <c r="F5933" s="10" t="str">
        <f t="array" ref="F5933">IFERROR(XLOOKUP(E5933,Operadores!A:A,Operadores!B:B))</f>
        <v>JIMMI01</v>
      </c>
      <c r="G5933" s="16" t="s">
        <v>17</v>
      </c>
      <c r="H5933" s="13">
        <v>19.7979899999998</v>
      </c>
      <c r="I5933" s="18">
        <v>700.0</v>
      </c>
      <c r="J5933" s="15">
        <f t="shared" si="5"/>
        <v>13858.593</v>
      </c>
      <c r="K5933" s="10" t="str">
        <f t="array" ref="K5933">IFERROR(XLOOKUP(G5933,'Tipo de Carga'!A:A,'Tipo de Carga'!B:B))</f>
        <v>Autoabasto</v>
      </c>
      <c r="L5933" s="10">
        <f t="shared" si="2"/>
        <v>9</v>
      </c>
      <c r="M5933" s="10">
        <f t="shared" si="3"/>
        <v>26</v>
      </c>
      <c r="N5933" s="10">
        <f t="shared" si="4"/>
        <v>2</v>
      </c>
      <c r="O5933" s="10" t="str">
        <f t="array" ref="O5933">IFERROR(XLOOKUP(G5933,'Tipo de Carga'!A:A,'Tipo de Carga'!C:C))</f>
        <v>Diesel</v>
      </c>
    </row>
    <row r="5934">
      <c r="A5934" s="16">
        <v>2011.0</v>
      </c>
      <c r="B5934" s="10" t="str">
        <f t="array" ref="B5934">IFERROR(XLOOKUP(A5934,'Asignacion Feb'!A:A,'Asignacion Feb'!C:C))</f>
        <v>MeLi Asignado TD</v>
      </c>
      <c r="C5934" s="10" t="str">
        <f t="array" ref="C5934">IFERROR(XLOOKUP(A5934,'Asignacion Feb'!A:A,'Asignacion Feb'!B:B))</f>
        <v>EC-05</v>
      </c>
      <c r="D5934" s="28">
        <v>45714.0</v>
      </c>
      <c r="E5934" s="16" t="s">
        <v>30</v>
      </c>
      <c r="F5934" s="10" t="str">
        <f t="array" ref="F5934">IFERROR(XLOOKUP(E5934,Operadores!A:A,Operadores!B:B))</f>
        <v>GUEGAB</v>
      </c>
      <c r="G5934" s="16" t="s">
        <v>17</v>
      </c>
      <c r="H5934" s="13">
        <v>19.7979899999998</v>
      </c>
      <c r="I5934" s="18">
        <v>573.0</v>
      </c>
      <c r="J5934" s="15">
        <f t="shared" si="5"/>
        <v>11344.24827</v>
      </c>
      <c r="K5934" s="10" t="str">
        <f t="array" ref="K5934">IFERROR(XLOOKUP(G5934,'Tipo de Carga'!A:A,'Tipo de Carga'!B:B))</f>
        <v>Autoabasto</v>
      </c>
      <c r="L5934" s="10">
        <f t="shared" si="2"/>
        <v>9</v>
      </c>
      <c r="M5934" s="10">
        <f t="shared" si="3"/>
        <v>26</v>
      </c>
      <c r="N5934" s="10">
        <f t="shared" si="4"/>
        <v>2</v>
      </c>
      <c r="O5934" s="10" t="str">
        <f t="array" ref="O5934">IFERROR(XLOOKUP(G5934,'Tipo de Carga'!A:A,'Tipo de Carga'!C:C))</f>
        <v>Diesel</v>
      </c>
    </row>
    <row r="5935">
      <c r="A5935" s="16">
        <v>2037.0</v>
      </c>
      <c r="B5935" s="10" t="str">
        <f t="array" ref="B5935">IFERROR(XLOOKUP(A5935,'Asignacion Feb'!A:A,'Asignacion Feb'!C:C))</f>
        <v>Liverpool Local</v>
      </c>
      <c r="C5935" s="10" t="str">
        <f t="array" ref="C5935">IFERROR(XLOOKUP(A5935,'Asignacion Feb'!A:A,'Asignacion Feb'!B:B))</f>
        <v>EC-01</v>
      </c>
      <c r="D5935" s="28">
        <v>45714.0</v>
      </c>
      <c r="E5935" s="16" t="s">
        <v>146</v>
      </c>
      <c r="F5935" s="10" t="str">
        <f t="array" ref="F5935">IFERROR(XLOOKUP(E5935,Operadores!A:A,Operadores!B:B))</f>
        <v>MIRJON</v>
      </c>
      <c r="G5935" s="16" t="s">
        <v>17</v>
      </c>
      <c r="H5935" s="13">
        <v>19.7979899999998</v>
      </c>
      <c r="I5935" s="18">
        <v>379.0</v>
      </c>
      <c r="J5935" s="15">
        <f t="shared" si="5"/>
        <v>7503.43821</v>
      </c>
      <c r="K5935" s="10" t="str">
        <f t="array" ref="K5935">IFERROR(XLOOKUP(G5935,'Tipo de Carga'!A:A,'Tipo de Carga'!B:B))</f>
        <v>Autoabasto</v>
      </c>
      <c r="L5935" s="10">
        <f t="shared" si="2"/>
        <v>9</v>
      </c>
      <c r="M5935" s="10">
        <f t="shared" si="3"/>
        <v>26</v>
      </c>
      <c r="N5935" s="10">
        <f t="shared" si="4"/>
        <v>2</v>
      </c>
      <c r="O5935" s="10" t="str">
        <f t="array" ref="O5935">IFERROR(XLOOKUP(G5935,'Tipo de Carga'!A:A,'Tipo de Carga'!C:C))</f>
        <v>Diesel</v>
      </c>
    </row>
    <row r="5936">
      <c r="A5936" s="16">
        <v>1940.0</v>
      </c>
      <c r="B5936" s="10" t="str">
        <f t="array" ref="B5936">IFERROR(XLOOKUP(A5936,'Asignacion Feb'!A:A,'Asignacion Feb'!C:C))</f>
        <v>Circuitos</v>
      </c>
      <c r="C5936" s="10" t="str">
        <f t="array" ref="C5936">IFERROR(XLOOKUP(A5936,'Asignacion Feb'!A:A,'Asignacion Feb'!B:B))</f>
        <v>EC-03</v>
      </c>
      <c r="D5936" s="28">
        <v>45714.0</v>
      </c>
      <c r="E5936" s="16" t="s">
        <v>434</v>
      </c>
      <c r="F5936" s="10" t="str">
        <f t="array" ref="F5936">IFERROR(XLOOKUP(E5936,Operadores!A:A,Operadores!B:B))</f>
        <v>FLOPE</v>
      </c>
      <c r="G5936" s="16" t="s">
        <v>17</v>
      </c>
      <c r="H5936" s="13">
        <v>19.7979899999998</v>
      </c>
      <c r="I5936" s="18">
        <v>434.0</v>
      </c>
      <c r="J5936" s="15">
        <f t="shared" si="5"/>
        <v>8592.32766</v>
      </c>
      <c r="K5936" s="10" t="str">
        <f t="array" ref="K5936">IFERROR(XLOOKUP(G5936,'Tipo de Carga'!A:A,'Tipo de Carga'!B:B))</f>
        <v>Autoabasto</v>
      </c>
      <c r="L5936" s="10">
        <f t="shared" si="2"/>
        <v>9</v>
      </c>
      <c r="M5936" s="10">
        <f t="shared" si="3"/>
        <v>26</v>
      </c>
      <c r="N5936" s="10">
        <f t="shared" si="4"/>
        <v>2</v>
      </c>
      <c r="O5936" s="10" t="str">
        <f t="array" ref="O5936">IFERROR(XLOOKUP(G5936,'Tipo de Carga'!A:A,'Tipo de Carga'!C:C))</f>
        <v>Diesel</v>
      </c>
    </row>
    <row r="5937">
      <c r="A5937" s="16">
        <v>1885.0</v>
      </c>
      <c r="B5937" s="10" t="str">
        <f t="array" ref="B5937">IFERROR(XLOOKUP(A5937,'Asignacion Feb'!A:A,'Asignacion Feb'!C:C))</f>
        <v>Liverpool Local</v>
      </c>
      <c r="C5937" s="10" t="str">
        <f t="array" ref="C5937">IFERROR(XLOOKUP(A5937,'Asignacion Feb'!A:A,'Asignacion Feb'!B:B))</f>
        <v>EC-01</v>
      </c>
      <c r="D5937" s="28">
        <v>45714.0</v>
      </c>
      <c r="E5937" s="16" t="s">
        <v>302</v>
      </c>
      <c r="F5937" s="10" t="str">
        <f t="array" ref="F5937">IFERROR(XLOOKUP(E5937,Operadores!A:A,Operadores!B:B))</f>
        <v>PANJU</v>
      </c>
      <c r="G5937" s="16" t="s">
        <v>17</v>
      </c>
      <c r="H5937" s="13">
        <v>19.7979899999998</v>
      </c>
      <c r="I5937" s="18">
        <v>738.0</v>
      </c>
      <c r="J5937" s="15">
        <f t="shared" si="5"/>
        <v>14610.91662</v>
      </c>
      <c r="K5937" s="10" t="str">
        <f t="array" ref="K5937">IFERROR(XLOOKUP(G5937,'Tipo de Carga'!A:A,'Tipo de Carga'!B:B))</f>
        <v>Autoabasto</v>
      </c>
      <c r="L5937" s="10">
        <f t="shared" si="2"/>
        <v>9</v>
      </c>
      <c r="M5937" s="10">
        <f t="shared" si="3"/>
        <v>26</v>
      </c>
      <c r="N5937" s="10">
        <f t="shared" si="4"/>
        <v>2</v>
      </c>
      <c r="O5937" s="10" t="str">
        <f t="array" ref="O5937">IFERROR(XLOOKUP(G5937,'Tipo de Carga'!A:A,'Tipo de Carga'!C:C))</f>
        <v>Diesel</v>
      </c>
    </row>
    <row r="5938">
      <c r="A5938" s="16">
        <v>2001.0</v>
      </c>
      <c r="B5938" s="10" t="str">
        <f t="array" ref="B5938">IFERROR(XLOOKUP(A5938,'Asignacion Feb'!A:A,'Asignacion Feb'!C:C))</f>
        <v>MeLi Dedicado Merida</v>
      </c>
      <c r="C5938" s="10" t="str">
        <f t="array" ref="C5938">IFERROR(XLOOKUP(A5938,'Asignacion Feb'!A:A,'Asignacion Feb'!B:B))</f>
        <v>EC-05</v>
      </c>
      <c r="D5938" s="28">
        <v>45714.0</v>
      </c>
      <c r="E5938" s="16" t="s">
        <v>362</v>
      </c>
      <c r="F5938" s="10" t="str">
        <f t="array" ref="F5938">IFERROR(XLOOKUP(E5938,Operadores!A:A,Operadores!B:B))</f>
        <v>TRESER</v>
      </c>
      <c r="G5938" s="16" t="s">
        <v>17</v>
      </c>
      <c r="H5938" s="13">
        <v>19.7979899999998</v>
      </c>
      <c r="I5938" s="18">
        <v>310.0</v>
      </c>
      <c r="J5938" s="15">
        <f t="shared" si="5"/>
        <v>6137.3769</v>
      </c>
      <c r="K5938" s="10" t="str">
        <f t="array" ref="K5938">IFERROR(XLOOKUP(G5938,'Tipo de Carga'!A:A,'Tipo de Carga'!B:B))</f>
        <v>Autoabasto</v>
      </c>
      <c r="L5938" s="10">
        <f t="shared" si="2"/>
        <v>9</v>
      </c>
      <c r="M5938" s="10">
        <f t="shared" si="3"/>
        <v>26</v>
      </c>
      <c r="N5938" s="10">
        <f t="shared" si="4"/>
        <v>2</v>
      </c>
      <c r="O5938" s="10" t="str">
        <f t="array" ref="O5938">IFERROR(XLOOKUP(G5938,'Tipo de Carga'!A:A,'Tipo de Carga'!C:C))</f>
        <v>Diesel</v>
      </c>
    </row>
    <row r="5939">
      <c r="A5939" s="16">
        <v>2101.0</v>
      </c>
      <c r="B5939" s="10" t="str">
        <f t="array" ref="B5939">IFERROR(XLOOKUP(A5939,'Asignacion Feb'!A:A,'Asignacion Feb'!C:C))</f>
        <v>MeLi Ded Puebla</v>
      </c>
      <c r="C5939" s="10" t="str">
        <f t="array" ref="C5939">IFERROR(XLOOKUP(A5939,'Asignacion Feb'!A:A,'Asignacion Feb'!B:B))</f>
        <v>EC-05</v>
      </c>
      <c r="D5939" s="28">
        <v>45714.0</v>
      </c>
      <c r="E5939" s="16" t="s">
        <v>231</v>
      </c>
      <c r="F5939" s="10" t="str">
        <f t="array" ref="F5939">IFERROR(XLOOKUP(E5939,Operadores!A:A,Operadores!B:B))</f>
        <v>PARMI</v>
      </c>
      <c r="G5939" s="16" t="s">
        <v>17</v>
      </c>
      <c r="H5939" s="13">
        <v>19.7979899999998</v>
      </c>
      <c r="I5939" s="18">
        <v>748.0</v>
      </c>
      <c r="J5939" s="15">
        <f t="shared" si="5"/>
        <v>14808.89652</v>
      </c>
      <c r="K5939" s="10" t="str">
        <f t="array" ref="K5939">IFERROR(XLOOKUP(G5939,'Tipo de Carga'!A:A,'Tipo de Carga'!B:B))</f>
        <v>Autoabasto</v>
      </c>
      <c r="L5939" s="10">
        <f t="shared" si="2"/>
        <v>9</v>
      </c>
      <c r="M5939" s="10">
        <f t="shared" si="3"/>
        <v>26</v>
      </c>
      <c r="N5939" s="10">
        <f t="shared" si="4"/>
        <v>2</v>
      </c>
      <c r="O5939" s="10" t="str">
        <f t="array" ref="O5939">IFERROR(XLOOKUP(G5939,'Tipo de Carga'!A:A,'Tipo de Carga'!C:C))</f>
        <v>Diesel</v>
      </c>
    </row>
    <row r="5940">
      <c r="A5940" s="16">
        <v>1748.0</v>
      </c>
      <c r="B5940" s="10" t="str">
        <f t="array" ref="B5940">IFERROR(XLOOKUP(A5940,'Asignacion Feb'!A:A,'Asignacion Feb'!C:C))</f>
        <v>Liverpool Local</v>
      </c>
      <c r="C5940" s="10" t="str">
        <f t="array" ref="C5940">IFERROR(XLOOKUP(A5940,'Asignacion Feb'!A:A,'Asignacion Feb'!B:B))</f>
        <v>EC-01</v>
      </c>
      <c r="D5940" s="28">
        <v>45714.0</v>
      </c>
      <c r="E5940" s="16" t="s">
        <v>304</v>
      </c>
      <c r="F5940" s="10" t="str">
        <f t="array" ref="F5940">IFERROR(XLOOKUP(E5940,Operadores!A:A,Operadores!B:B))</f>
        <v>SANJUL</v>
      </c>
      <c r="G5940" s="16" t="s">
        <v>17</v>
      </c>
      <c r="H5940" s="13">
        <v>19.7979899999998</v>
      </c>
      <c r="I5940" s="18">
        <v>253.0</v>
      </c>
      <c r="J5940" s="15">
        <f t="shared" si="5"/>
        <v>5008.89147</v>
      </c>
      <c r="K5940" s="10" t="str">
        <f t="array" ref="K5940">IFERROR(XLOOKUP(G5940,'Tipo de Carga'!A:A,'Tipo de Carga'!B:B))</f>
        <v>Autoabasto</v>
      </c>
      <c r="L5940" s="10">
        <f t="shared" si="2"/>
        <v>9</v>
      </c>
      <c r="M5940" s="10">
        <f t="shared" si="3"/>
        <v>26</v>
      </c>
      <c r="N5940" s="10">
        <f t="shared" si="4"/>
        <v>2</v>
      </c>
      <c r="O5940" s="10" t="str">
        <f t="array" ref="O5940">IFERROR(XLOOKUP(G5940,'Tipo de Carga'!A:A,'Tipo de Carga'!C:C))</f>
        <v>Diesel</v>
      </c>
    </row>
    <row r="5941">
      <c r="A5941" s="16">
        <v>1989.0</v>
      </c>
      <c r="B5941" s="10" t="str">
        <f t="array" ref="B5941">IFERROR(XLOOKUP(A5941,'Asignacion Feb'!A:A,'Asignacion Feb'!C:C))</f>
        <v>MeLi asignado SD</v>
      </c>
      <c r="C5941" s="10" t="str">
        <f t="array" ref="C5941">IFERROR(XLOOKUP(A5941,'Asignacion Feb'!A:A,'Asignacion Feb'!B:B))</f>
        <v>EC-05</v>
      </c>
      <c r="D5941" s="28">
        <v>45714.0</v>
      </c>
      <c r="E5941" s="16" t="s">
        <v>53</v>
      </c>
      <c r="F5941" s="10" t="str">
        <f t="array" ref="F5941">IFERROR(XLOOKUP(E5941,Operadores!A:A,Operadores!B:B))</f>
        <v>CHAJUA</v>
      </c>
      <c r="G5941" s="16" t="s">
        <v>17</v>
      </c>
      <c r="H5941" s="13">
        <v>19.7979899999998</v>
      </c>
      <c r="I5941" s="18">
        <v>851.0</v>
      </c>
      <c r="J5941" s="15">
        <f t="shared" si="5"/>
        <v>16848.08949</v>
      </c>
      <c r="K5941" s="10" t="str">
        <f t="array" ref="K5941">IFERROR(XLOOKUP(G5941,'Tipo de Carga'!A:A,'Tipo de Carga'!B:B))</f>
        <v>Autoabasto</v>
      </c>
      <c r="L5941" s="10">
        <f t="shared" si="2"/>
        <v>9</v>
      </c>
      <c r="M5941" s="10">
        <f t="shared" si="3"/>
        <v>26</v>
      </c>
      <c r="N5941" s="10">
        <f t="shared" si="4"/>
        <v>2</v>
      </c>
      <c r="O5941" s="10" t="str">
        <f t="array" ref="O5941">IFERROR(XLOOKUP(G5941,'Tipo de Carga'!A:A,'Tipo de Carga'!C:C))</f>
        <v>Diesel</v>
      </c>
    </row>
    <row r="5942">
      <c r="A5942" s="16">
        <v>1970.0</v>
      </c>
      <c r="B5942" s="10" t="str">
        <f t="array" ref="B5942">IFERROR(XLOOKUP(A5942,'Asignacion Feb'!A:A,'Asignacion Feb'!C:C))</f>
        <v>Sayer Vuelteros</v>
      </c>
      <c r="C5942" s="10" t="str">
        <f t="array" ref="C5942">IFERROR(XLOOKUP(A5942,'Asignacion Feb'!A:A,'Asignacion Feb'!B:B))</f>
        <v>EC-04</v>
      </c>
      <c r="D5942" s="28">
        <v>45714.0</v>
      </c>
      <c r="E5942" s="16" t="s">
        <v>155</v>
      </c>
      <c r="F5942" s="10" t="str">
        <f t="array" ref="F5942">IFERROR(XLOOKUP(E5942,Operadores!A:A,Operadores!B:B))</f>
        <v>HERLEX</v>
      </c>
      <c r="G5942" s="16" t="s">
        <v>77</v>
      </c>
      <c r="H5942" s="13">
        <v>19.85</v>
      </c>
      <c r="I5942" s="18">
        <v>843.0</v>
      </c>
      <c r="J5942" s="15">
        <f t="shared" si="5"/>
        <v>16733.55</v>
      </c>
      <c r="K5942" s="10" t="str">
        <f t="array" ref="K5942">IFERROR(XLOOKUP(G5942,'Tipo de Carga'!A:A,'Tipo de Carga'!B:B))</f>
        <v>Autoabasto</v>
      </c>
      <c r="L5942" s="10">
        <f t="shared" si="2"/>
        <v>9</v>
      </c>
      <c r="M5942" s="10">
        <f t="shared" si="3"/>
        <v>26</v>
      </c>
      <c r="N5942" s="10">
        <f t="shared" si="4"/>
        <v>2</v>
      </c>
      <c r="O5942" s="10" t="str">
        <f t="array" ref="O5942">IFERROR(XLOOKUP(G5942,'Tipo de Carga'!A:A,'Tipo de Carga'!C:C))</f>
        <v>Diesel</v>
      </c>
    </row>
    <row r="5943">
      <c r="A5943" s="16">
        <v>1891.0</v>
      </c>
      <c r="B5943" s="10" t="str">
        <f t="array" ref="B5943">IFERROR(XLOOKUP(A5943,'Asignacion Feb'!A:A,'Asignacion Feb'!C:C))</f>
        <v>Circuitos</v>
      </c>
      <c r="C5943" s="10" t="str">
        <f t="array" ref="C5943">IFERROR(XLOOKUP(A5943,'Asignacion Feb'!A:A,'Asignacion Feb'!B:B))</f>
        <v>EC-03</v>
      </c>
      <c r="D5943" s="28">
        <v>45714.0</v>
      </c>
      <c r="E5943" s="16" t="s">
        <v>355</v>
      </c>
      <c r="F5943" s="10" t="str">
        <f t="array" ref="F5943">IFERROR(XLOOKUP(E5943,Operadores!A:A,Operadores!B:B))</f>
        <v>GONJOS03</v>
      </c>
      <c r="G5943" s="16" t="s">
        <v>77</v>
      </c>
      <c r="H5943" s="13">
        <v>19.85</v>
      </c>
      <c r="I5943" s="18">
        <v>680.0</v>
      </c>
      <c r="J5943" s="15">
        <f t="shared" si="5"/>
        <v>13498</v>
      </c>
      <c r="K5943" s="10" t="str">
        <f t="array" ref="K5943">IFERROR(XLOOKUP(G5943,'Tipo de Carga'!A:A,'Tipo de Carga'!B:B))</f>
        <v>Autoabasto</v>
      </c>
      <c r="L5943" s="10">
        <f t="shared" si="2"/>
        <v>9</v>
      </c>
      <c r="M5943" s="10">
        <f t="shared" si="3"/>
        <v>26</v>
      </c>
      <c r="N5943" s="10">
        <f t="shared" si="4"/>
        <v>2</v>
      </c>
      <c r="O5943" s="10" t="str">
        <f t="array" ref="O5943">IFERROR(XLOOKUP(G5943,'Tipo de Carga'!A:A,'Tipo de Carga'!C:C))</f>
        <v>Diesel</v>
      </c>
    </row>
    <row r="5944">
      <c r="A5944" s="16">
        <v>1890.0</v>
      </c>
      <c r="B5944" s="10" t="str">
        <f t="array" ref="B5944">IFERROR(XLOOKUP(A5944,'Asignacion Feb'!A:A,'Asignacion Feb'!C:C))</f>
        <v>Circuitos</v>
      </c>
      <c r="C5944" s="10" t="str">
        <f t="array" ref="C5944">IFERROR(XLOOKUP(A5944,'Asignacion Feb'!A:A,'Asignacion Feb'!B:B))</f>
        <v>EC-03</v>
      </c>
      <c r="D5944" s="28">
        <v>45714.0</v>
      </c>
      <c r="E5944" s="16" t="s">
        <v>405</v>
      </c>
      <c r="F5944" s="10" t="str">
        <f t="array" ref="F5944">IFERROR(XLOOKUP(E5944,Operadores!A:A,Operadores!B:B))</f>
        <v>OSOCA01</v>
      </c>
      <c r="G5944" s="16" t="s">
        <v>77</v>
      </c>
      <c r="H5944" s="13">
        <v>19.85</v>
      </c>
      <c r="I5944" s="18">
        <v>717.0</v>
      </c>
      <c r="J5944" s="15">
        <f t="shared" si="5"/>
        <v>14232.45</v>
      </c>
      <c r="K5944" s="10" t="str">
        <f t="array" ref="K5944">IFERROR(XLOOKUP(G5944,'Tipo de Carga'!A:A,'Tipo de Carga'!B:B))</f>
        <v>Autoabasto</v>
      </c>
      <c r="L5944" s="10">
        <f t="shared" si="2"/>
        <v>9</v>
      </c>
      <c r="M5944" s="10">
        <f t="shared" si="3"/>
        <v>26</v>
      </c>
      <c r="N5944" s="10">
        <f t="shared" si="4"/>
        <v>2</v>
      </c>
      <c r="O5944" s="10" t="str">
        <f t="array" ref="O5944">IFERROR(XLOOKUP(G5944,'Tipo de Carga'!A:A,'Tipo de Carga'!C:C))</f>
        <v>Diesel</v>
      </c>
    </row>
    <row r="5945">
      <c r="A5945" s="16">
        <v>309.0</v>
      </c>
      <c r="B5945" s="10" t="str">
        <f t="array" ref="B5945">IFERROR(XLOOKUP(A5945,'Asignacion Feb'!A:A,'Asignacion Feb'!C:C))</f>
        <v>Sayer Thorton</v>
      </c>
      <c r="C5945" s="10" t="str">
        <f t="array" ref="C5945">IFERROR(XLOOKUP(A5945,'Asignacion Feb'!A:A,'Asignacion Feb'!B:B))</f>
        <v>EC-04</v>
      </c>
      <c r="D5945" s="28">
        <v>45714.0</v>
      </c>
      <c r="E5945" s="16" t="s">
        <v>154</v>
      </c>
      <c r="F5945" s="10" t="str">
        <f t="array" ref="F5945">IFERROR(XLOOKUP(E5945,Operadores!A:A,Operadores!B:B))</f>
        <v>REVELI</v>
      </c>
      <c r="G5945" s="16" t="s">
        <v>77</v>
      </c>
      <c r="H5945" s="13">
        <v>19.85</v>
      </c>
      <c r="I5945" s="18">
        <v>23.0</v>
      </c>
      <c r="J5945" s="15">
        <f t="shared" si="5"/>
        <v>456.55</v>
      </c>
      <c r="K5945" s="10" t="str">
        <f t="array" ref="K5945">IFERROR(XLOOKUP(G5945,'Tipo de Carga'!A:A,'Tipo de Carga'!B:B))</f>
        <v>Autoabasto</v>
      </c>
      <c r="L5945" s="10">
        <f t="shared" si="2"/>
        <v>9</v>
      </c>
      <c r="M5945" s="10">
        <f t="shared" si="3"/>
        <v>26</v>
      </c>
      <c r="N5945" s="10">
        <f t="shared" si="4"/>
        <v>2</v>
      </c>
      <c r="O5945" s="10" t="str">
        <f t="array" ref="O5945">IFERROR(XLOOKUP(G5945,'Tipo de Carga'!A:A,'Tipo de Carga'!C:C))</f>
        <v>Diesel</v>
      </c>
    </row>
    <row r="5946">
      <c r="A5946" s="16">
        <v>1972.0</v>
      </c>
      <c r="B5946" s="10" t="str">
        <f t="array" ref="B5946">IFERROR(XLOOKUP(A5946,'Asignacion Feb'!A:A,'Asignacion Feb'!C:C))</f>
        <v>Sayer Sencillo</v>
      </c>
      <c r="C5946" s="10" t="str">
        <f t="array" ref="C5946">IFERROR(XLOOKUP(A5946,'Asignacion Feb'!A:A,'Asignacion Feb'!B:B))</f>
        <v>EC-04</v>
      </c>
      <c r="D5946" s="28">
        <v>45714.0</v>
      </c>
      <c r="E5946" s="16" t="s">
        <v>274</v>
      </c>
      <c r="F5946" s="10" t="str">
        <f t="array" ref="F5946">IFERROR(XLOOKUP(E5946,Operadores!A:A,Operadores!B:B))</f>
        <v>ROMJOS</v>
      </c>
      <c r="G5946" s="16" t="s">
        <v>77</v>
      </c>
      <c r="H5946" s="13">
        <v>19.85</v>
      </c>
      <c r="I5946" s="18">
        <v>510.0</v>
      </c>
      <c r="J5946" s="15">
        <f t="shared" si="5"/>
        <v>10123.5</v>
      </c>
      <c r="K5946" s="10" t="str">
        <f t="array" ref="K5946">IFERROR(XLOOKUP(G5946,'Tipo de Carga'!A:A,'Tipo de Carga'!B:B))</f>
        <v>Autoabasto</v>
      </c>
      <c r="L5946" s="10">
        <f t="shared" si="2"/>
        <v>9</v>
      </c>
      <c r="M5946" s="10">
        <f t="shared" si="3"/>
        <v>26</v>
      </c>
      <c r="N5946" s="10">
        <f t="shared" si="4"/>
        <v>2</v>
      </c>
      <c r="O5946" s="10" t="str">
        <f t="array" ref="O5946">IFERROR(XLOOKUP(G5946,'Tipo de Carga'!A:A,'Tipo de Carga'!C:C))</f>
        <v>Diesel</v>
      </c>
    </row>
    <row r="5947">
      <c r="A5947" s="16">
        <v>1975.0</v>
      </c>
      <c r="B5947" s="10" t="str">
        <f t="array" ref="B5947">IFERROR(XLOOKUP(A5947,'Asignacion Feb'!A:A,'Asignacion Feb'!C:C))</f>
        <v>Sayer Sencillo</v>
      </c>
      <c r="C5947" s="10" t="str">
        <f t="array" ref="C5947">IFERROR(XLOOKUP(A5947,'Asignacion Feb'!A:A,'Asignacion Feb'!B:B))</f>
        <v>EC-04</v>
      </c>
      <c r="D5947" s="28">
        <v>45714.0</v>
      </c>
      <c r="E5947" s="16" t="s">
        <v>247</v>
      </c>
      <c r="F5947" s="10" t="str">
        <f t="array" ref="F5947">IFERROR(XLOOKUP(E5947,Operadores!A:A,Operadores!B:B))</f>
        <v>SANMAN</v>
      </c>
      <c r="G5947" s="16" t="s">
        <v>77</v>
      </c>
      <c r="H5947" s="13">
        <v>19.85</v>
      </c>
      <c r="I5947" s="18">
        <v>819.0</v>
      </c>
      <c r="J5947" s="15">
        <f t="shared" si="5"/>
        <v>16257.15</v>
      </c>
      <c r="K5947" s="10" t="str">
        <f t="array" ref="K5947">IFERROR(XLOOKUP(G5947,'Tipo de Carga'!A:A,'Tipo de Carga'!B:B))</f>
        <v>Autoabasto</v>
      </c>
      <c r="L5947" s="10">
        <f t="shared" si="2"/>
        <v>9</v>
      </c>
      <c r="M5947" s="10">
        <f t="shared" si="3"/>
        <v>26</v>
      </c>
      <c r="N5947" s="10">
        <f t="shared" si="4"/>
        <v>2</v>
      </c>
      <c r="O5947" s="10" t="str">
        <f t="array" ref="O5947">IFERROR(XLOOKUP(G5947,'Tipo de Carga'!A:A,'Tipo de Carga'!C:C))</f>
        <v>Diesel</v>
      </c>
    </row>
    <row r="5948">
      <c r="A5948" s="16">
        <v>2061.0</v>
      </c>
      <c r="B5948" s="10" t="str">
        <f t="array" ref="B5948">IFERROR(XLOOKUP(A5948,'Asignacion Feb'!A:A,'Asignacion Feb'!C:C))</f>
        <v>PISA Gdl</v>
      </c>
      <c r="C5948" s="10" t="str">
        <f t="array" ref="C5948">IFERROR(XLOOKUP(A5948,'Asignacion Feb'!A:A,'Asignacion Feb'!B:B))</f>
        <v>EC-06</v>
      </c>
      <c r="D5948" s="28">
        <v>45714.0</v>
      </c>
      <c r="E5948" s="16" t="s">
        <v>215</v>
      </c>
      <c r="F5948" s="10" t="str">
        <f t="array" ref="F5948">IFERROR(XLOOKUP(E5948,Operadores!A:A,Operadores!B:B))</f>
        <v>RESEDU</v>
      </c>
      <c r="G5948" s="16" t="s">
        <v>83</v>
      </c>
      <c r="H5948" s="13">
        <v>19.7204</v>
      </c>
      <c r="I5948" s="18">
        <v>379.0</v>
      </c>
      <c r="J5948" s="15">
        <f t="shared" si="5"/>
        <v>7474.0316</v>
      </c>
      <c r="K5948" s="10" t="str">
        <f t="array" ref="K5948">IFERROR(XLOOKUP(G5948,'Tipo de Carga'!A:A,'Tipo de Carga'!B:B))</f>
        <v>Autoabasto</v>
      </c>
      <c r="L5948" s="10">
        <f t="shared" si="2"/>
        <v>9</v>
      </c>
      <c r="M5948" s="10">
        <f t="shared" si="3"/>
        <v>26</v>
      </c>
      <c r="N5948" s="10">
        <f t="shared" si="4"/>
        <v>2</v>
      </c>
      <c r="O5948" s="10" t="str">
        <f t="array" ref="O5948">IFERROR(XLOOKUP(G5948,'Tipo de Carga'!A:A,'Tipo de Carga'!C:C))</f>
        <v>Diesel</v>
      </c>
    </row>
    <row r="5949">
      <c r="A5949" s="16">
        <v>1851.0</v>
      </c>
      <c r="B5949" s="10" t="str">
        <f t="array" ref="B5949">IFERROR(XLOOKUP(A5949,'Asignacion Feb'!A:A,'Asignacion Feb'!C:C))</f>
        <v>Circuitos</v>
      </c>
      <c r="C5949" s="10" t="str">
        <f t="array" ref="C5949">IFERROR(XLOOKUP(A5949,'Asignacion Feb'!A:A,'Asignacion Feb'!B:B))</f>
        <v>EC-03</v>
      </c>
      <c r="D5949" s="28">
        <v>45714.0</v>
      </c>
      <c r="E5949" s="16" t="s">
        <v>36</v>
      </c>
      <c r="F5949" s="10" t="str">
        <f t="array" ref="F5949">IFERROR(XLOOKUP(E5949,Operadores!A:A,Operadores!B:B))</f>
        <v>ROJFEL</v>
      </c>
      <c r="G5949" s="16" t="s">
        <v>83</v>
      </c>
      <c r="H5949" s="13">
        <v>19.7204</v>
      </c>
      <c r="I5949" s="18">
        <v>571.0</v>
      </c>
      <c r="J5949" s="15">
        <f t="shared" si="5"/>
        <v>11260.3484</v>
      </c>
      <c r="K5949" s="10" t="str">
        <f t="array" ref="K5949">IFERROR(XLOOKUP(G5949,'Tipo de Carga'!A:A,'Tipo de Carga'!B:B))</f>
        <v>Autoabasto</v>
      </c>
      <c r="L5949" s="10">
        <f t="shared" si="2"/>
        <v>9</v>
      </c>
      <c r="M5949" s="10">
        <f t="shared" si="3"/>
        <v>26</v>
      </c>
      <c r="N5949" s="10">
        <f t="shared" si="4"/>
        <v>2</v>
      </c>
      <c r="O5949" s="10" t="str">
        <f t="array" ref="O5949">IFERROR(XLOOKUP(G5949,'Tipo de Carga'!A:A,'Tipo de Carga'!C:C))</f>
        <v>Diesel</v>
      </c>
    </row>
    <row r="5950">
      <c r="A5950" s="16">
        <v>2085.0</v>
      </c>
      <c r="B5950" s="10" t="str">
        <f t="array" ref="B5950">IFERROR(XLOOKUP(A5950,'Asignacion Feb'!A:A,'Asignacion Feb'!C:C))</f>
        <v>PISA Gdl</v>
      </c>
      <c r="C5950" s="10" t="str">
        <f t="array" ref="C5950">IFERROR(XLOOKUP(A5950,'Asignacion Feb'!A:A,'Asignacion Feb'!B:B))</f>
        <v>EC-06</v>
      </c>
      <c r="D5950" s="28">
        <v>45714.0</v>
      </c>
      <c r="E5950" s="16" t="s">
        <v>416</v>
      </c>
      <c r="F5950" s="10" t="str">
        <f t="array" ref="F5950">IFERROR(XLOOKUP(E5950,Operadores!A:A,Operadores!B:B))</f>
        <v>MARLUI02</v>
      </c>
      <c r="G5950" s="16" t="s">
        <v>83</v>
      </c>
      <c r="H5950" s="13">
        <v>19.7204</v>
      </c>
      <c r="I5950" s="18">
        <v>384.0</v>
      </c>
      <c r="J5950" s="15">
        <f t="shared" si="5"/>
        <v>7572.6336</v>
      </c>
      <c r="K5950" s="10" t="str">
        <f t="array" ref="K5950">IFERROR(XLOOKUP(G5950,'Tipo de Carga'!A:A,'Tipo de Carga'!B:B))</f>
        <v>Autoabasto</v>
      </c>
      <c r="L5950" s="10">
        <f t="shared" si="2"/>
        <v>9</v>
      </c>
      <c r="M5950" s="10">
        <f t="shared" si="3"/>
        <v>26</v>
      </c>
      <c r="N5950" s="10">
        <f t="shared" si="4"/>
        <v>2</v>
      </c>
      <c r="O5950" s="10" t="str">
        <f t="array" ref="O5950">IFERROR(XLOOKUP(G5950,'Tipo de Carga'!A:A,'Tipo de Carga'!C:C))</f>
        <v>Diesel</v>
      </c>
    </row>
    <row r="5951">
      <c r="A5951" s="16">
        <v>1794.0</v>
      </c>
      <c r="B5951" s="10" t="str">
        <f t="array" ref="B5951">IFERROR(XLOOKUP(A5951,'Asignacion Feb'!A:A,'Asignacion Feb'!C:C))</f>
        <v>Peñafiel Tlajomulco</v>
      </c>
      <c r="C5951" s="10" t="str">
        <f t="array" ref="C5951">IFERROR(XLOOKUP(A5951,'Asignacion Feb'!A:A,'Asignacion Feb'!B:B))</f>
        <v>EC-06</v>
      </c>
      <c r="D5951" s="28">
        <v>45714.0</v>
      </c>
      <c r="E5951" s="16" t="s">
        <v>334</v>
      </c>
      <c r="F5951" s="10" t="str">
        <f t="array" ref="F5951">IFERROR(XLOOKUP(E5951,Operadores!A:A,Operadores!B:B))</f>
        <v>GARISM</v>
      </c>
      <c r="G5951" s="16" t="s">
        <v>83</v>
      </c>
      <c r="H5951" s="13">
        <v>19.7204</v>
      </c>
      <c r="I5951" s="18">
        <v>504.0</v>
      </c>
      <c r="J5951" s="15">
        <f t="shared" si="5"/>
        <v>9939.0816</v>
      </c>
      <c r="K5951" s="10" t="str">
        <f t="array" ref="K5951">IFERROR(XLOOKUP(G5951,'Tipo de Carga'!A:A,'Tipo de Carga'!B:B))</f>
        <v>Autoabasto</v>
      </c>
      <c r="L5951" s="10">
        <f t="shared" si="2"/>
        <v>9</v>
      </c>
      <c r="M5951" s="10">
        <f t="shared" si="3"/>
        <v>26</v>
      </c>
      <c r="N5951" s="10">
        <f t="shared" si="4"/>
        <v>2</v>
      </c>
      <c r="O5951" s="10" t="str">
        <f t="array" ref="O5951">IFERROR(XLOOKUP(G5951,'Tipo de Carga'!A:A,'Tipo de Carga'!C:C))</f>
        <v>Diesel</v>
      </c>
    </row>
    <row r="5952">
      <c r="A5952" s="16">
        <v>1934.0</v>
      </c>
      <c r="B5952" s="10" t="str">
        <f t="array" ref="B5952">IFERROR(XLOOKUP(A5952,'Asignacion Feb'!A:A,'Asignacion Feb'!C:C))</f>
        <v>Circuitos</v>
      </c>
      <c r="C5952" s="10" t="str">
        <f t="array" ref="C5952">IFERROR(XLOOKUP(A5952,'Asignacion Feb'!A:A,'Asignacion Feb'!B:B))</f>
        <v>EC-03</v>
      </c>
      <c r="D5952" s="28">
        <v>45714.0</v>
      </c>
      <c r="E5952" s="16" t="s">
        <v>298</v>
      </c>
      <c r="F5952" s="10" t="str">
        <f t="array" ref="F5952">IFERROR(XLOOKUP(E5952,Operadores!A:A,Operadores!B:B))</f>
        <v>AVIEN</v>
      </c>
      <c r="G5952" s="16" t="s">
        <v>83</v>
      </c>
      <c r="H5952" s="13">
        <v>19.7204</v>
      </c>
      <c r="I5952" s="18">
        <v>300.0</v>
      </c>
      <c r="J5952" s="15">
        <f t="shared" si="5"/>
        <v>5916.12</v>
      </c>
      <c r="K5952" s="10" t="str">
        <f t="array" ref="K5952">IFERROR(XLOOKUP(G5952,'Tipo de Carga'!A:A,'Tipo de Carga'!B:B))</f>
        <v>Autoabasto</v>
      </c>
      <c r="L5952" s="10">
        <f t="shared" si="2"/>
        <v>9</v>
      </c>
      <c r="M5952" s="10">
        <f t="shared" si="3"/>
        <v>26</v>
      </c>
      <c r="N5952" s="10">
        <f t="shared" si="4"/>
        <v>2</v>
      </c>
      <c r="O5952" s="10" t="str">
        <f t="array" ref="O5952">IFERROR(XLOOKUP(G5952,'Tipo de Carga'!A:A,'Tipo de Carga'!C:C))</f>
        <v>Diesel</v>
      </c>
    </row>
    <row r="5953">
      <c r="A5953" s="16">
        <v>1876.0</v>
      </c>
      <c r="B5953" s="10" t="str">
        <f t="array" ref="B5953">IFERROR(XLOOKUP(A5953,'Asignacion Feb'!A:A,'Asignacion Feb'!C:C))</f>
        <v>Circuitos</v>
      </c>
      <c r="C5953" s="10" t="str">
        <f t="array" ref="C5953">IFERROR(XLOOKUP(A5953,'Asignacion Feb'!A:A,'Asignacion Feb'!B:B))</f>
        <v>EC-03</v>
      </c>
      <c r="D5953" s="28">
        <v>45714.0</v>
      </c>
      <c r="E5953" s="16" t="s">
        <v>202</v>
      </c>
      <c r="F5953" s="10" t="str">
        <f t="array" ref="F5953">IFERROR(XLOOKUP(E5953,Operadores!A:A,Operadores!B:B))</f>
        <v>RUIFR</v>
      </c>
      <c r="G5953" s="16" t="s">
        <v>83</v>
      </c>
      <c r="H5953" s="13">
        <v>19.7204</v>
      </c>
      <c r="I5953" s="18">
        <v>561.0</v>
      </c>
      <c r="J5953" s="15">
        <f t="shared" si="5"/>
        <v>11063.1444</v>
      </c>
      <c r="K5953" s="10" t="str">
        <f t="array" ref="K5953">IFERROR(XLOOKUP(G5953,'Tipo de Carga'!A:A,'Tipo de Carga'!B:B))</f>
        <v>Autoabasto</v>
      </c>
      <c r="L5953" s="10">
        <f t="shared" si="2"/>
        <v>9</v>
      </c>
      <c r="M5953" s="10">
        <f t="shared" si="3"/>
        <v>26</v>
      </c>
      <c r="N5953" s="10">
        <f t="shared" si="4"/>
        <v>2</v>
      </c>
      <c r="O5953" s="10" t="str">
        <f t="array" ref="O5953">IFERROR(XLOOKUP(G5953,'Tipo de Carga'!A:A,'Tipo de Carga'!C:C))</f>
        <v>Diesel</v>
      </c>
    </row>
    <row r="5954">
      <c r="A5954" s="16">
        <v>1936.0</v>
      </c>
      <c r="B5954" s="10" t="str">
        <f t="array" ref="B5954">IFERROR(XLOOKUP(A5954,'Asignacion Feb'!A:A,'Asignacion Feb'!C:C))</f>
        <v>Circuitos</v>
      </c>
      <c r="C5954" s="10" t="str">
        <f t="array" ref="C5954">IFERROR(XLOOKUP(A5954,'Asignacion Feb'!A:A,'Asignacion Feb'!B:B))</f>
        <v>EC-03</v>
      </c>
      <c r="D5954" s="28">
        <v>45714.0</v>
      </c>
      <c r="E5954" s="16" t="s">
        <v>105</v>
      </c>
      <c r="F5954" s="10" t="str">
        <f t="array" ref="F5954">IFERROR(XLOOKUP(E5954,Operadores!A:A,Operadores!B:B))</f>
        <v>OCAMA</v>
      </c>
      <c r="G5954" s="16" t="s">
        <v>83</v>
      </c>
      <c r="H5954" s="13">
        <v>19.7204</v>
      </c>
      <c r="I5954" s="18">
        <v>180.0</v>
      </c>
      <c r="J5954" s="15">
        <f t="shared" si="5"/>
        <v>3549.672</v>
      </c>
      <c r="K5954" s="10" t="str">
        <f t="array" ref="K5954">IFERROR(XLOOKUP(G5954,'Tipo de Carga'!A:A,'Tipo de Carga'!B:B))</f>
        <v>Autoabasto</v>
      </c>
      <c r="L5954" s="10">
        <f t="shared" si="2"/>
        <v>9</v>
      </c>
      <c r="M5954" s="10">
        <f t="shared" si="3"/>
        <v>26</v>
      </c>
      <c r="N5954" s="10">
        <f t="shared" si="4"/>
        <v>2</v>
      </c>
      <c r="O5954" s="10" t="str">
        <f t="array" ref="O5954">IFERROR(XLOOKUP(G5954,'Tipo de Carga'!A:A,'Tipo de Carga'!C:C))</f>
        <v>Diesel</v>
      </c>
    </row>
    <row r="5955">
      <c r="A5955" s="16">
        <v>2062.0</v>
      </c>
      <c r="B5955" s="10" t="str">
        <f t="array" ref="B5955">IFERROR(XLOOKUP(A5955,'Asignacion Feb'!A:A,'Asignacion Feb'!C:C))</f>
        <v>PISA Gdl</v>
      </c>
      <c r="C5955" s="10" t="str">
        <f t="array" ref="C5955">IFERROR(XLOOKUP(A5955,'Asignacion Feb'!A:A,'Asignacion Feb'!B:B))</f>
        <v>EC-06</v>
      </c>
      <c r="D5955" s="28">
        <v>45714.0</v>
      </c>
      <c r="E5955" s="16" t="s">
        <v>162</v>
      </c>
      <c r="F5955" s="10" t="str">
        <f t="array" ref="F5955">IFERROR(XLOOKUP(E5955,Operadores!A:A,Operadores!B:B))</f>
        <v>ROSCES</v>
      </c>
      <c r="G5955" s="16" t="s">
        <v>83</v>
      </c>
      <c r="H5955" s="13">
        <v>19.7204</v>
      </c>
      <c r="I5955" s="18">
        <v>365.0</v>
      </c>
      <c r="J5955" s="15">
        <f t="shared" si="5"/>
        <v>7197.946</v>
      </c>
      <c r="K5955" s="10" t="str">
        <f t="array" ref="K5955">IFERROR(XLOOKUP(G5955,'Tipo de Carga'!A:A,'Tipo de Carga'!B:B))</f>
        <v>Autoabasto</v>
      </c>
      <c r="L5955" s="10">
        <f t="shared" si="2"/>
        <v>9</v>
      </c>
      <c r="M5955" s="10">
        <f t="shared" si="3"/>
        <v>26</v>
      </c>
      <c r="N5955" s="10">
        <f t="shared" si="4"/>
        <v>2</v>
      </c>
      <c r="O5955" s="10" t="str">
        <f t="array" ref="O5955">IFERROR(XLOOKUP(G5955,'Tipo de Carga'!A:A,'Tipo de Carga'!C:C))</f>
        <v>Diesel</v>
      </c>
    </row>
    <row r="5956">
      <c r="A5956" s="16">
        <v>1878.0</v>
      </c>
      <c r="B5956" s="10" t="str">
        <f t="array" ref="B5956">IFERROR(XLOOKUP(A5956,'Asignacion Feb'!A:A,'Asignacion Feb'!C:C))</f>
        <v>Circuitos</v>
      </c>
      <c r="C5956" s="10" t="str">
        <f t="array" ref="C5956">IFERROR(XLOOKUP(A5956,'Asignacion Feb'!A:A,'Asignacion Feb'!B:B))</f>
        <v>EC-03</v>
      </c>
      <c r="D5956" s="28">
        <v>45714.0</v>
      </c>
      <c r="E5956" s="16" t="s">
        <v>217</v>
      </c>
      <c r="F5956" s="10" t="str">
        <f t="array" ref="F5956">IFERROR(XLOOKUP(E5956,Operadores!A:A,Operadores!B:B))</f>
        <v>GOMJOV</v>
      </c>
      <c r="G5956" s="16" t="s">
        <v>83</v>
      </c>
      <c r="H5956" s="13">
        <v>19.7204</v>
      </c>
      <c r="I5956" s="18">
        <v>560.0</v>
      </c>
      <c r="J5956" s="15">
        <f t="shared" si="5"/>
        <v>11043.424</v>
      </c>
      <c r="K5956" s="10" t="str">
        <f t="array" ref="K5956">IFERROR(XLOOKUP(G5956,'Tipo de Carga'!A:A,'Tipo de Carga'!B:B))</f>
        <v>Autoabasto</v>
      </c>
      <c r="L5956" s="10">
        <f t="shared" si="2"/>
        <v>9</v>
      </c>
      <c r="M5956" s="10">
        <f t="shared" si="3"/>
        <v>26</v>
      </c>
      <c r="N5956" s="10">
        <f t="shared" si="4"/>
        <v>2</v>
      </c>
      <c r="O5956" s="10" t="str">
        <f t="array" ref="O5956">IFERROR(XLOOKUP(G5956,'Tipo de Carga'!A:A,'Tipo de Carga'!C:C))</f>
        <v>Diesel</v>
      </c>
    </row>
    <row r="5957">
      <c r="A5957" s="16">
        <v>2070.0</v>
      </c>
      <c r="B5957" s="10" t="str">
        <f t="array" ref="B5957">IFERROR(XLOOKUP(A5957,'Asignacion Feb'!A:A,'Asignacion Feb'!C:C))</f>
        <v>PISA Gdl</v>
      </c>
      <c r="C5957" s="10" t="str">
        <f t="array" ref="C5957">IFERROR(XLOOKUP(A5957,'Asignacion Feb'!A:A,'Asignacion Feb'!B:B))</f>
        <v>EC-06</v>
      </c>
      <c r="D5957" s="28">
        <v>45714.0</v>
      </c>
      <c r="E5957" s="16" t="s">
        <v>260</v>
      </c>
      <c r="F5957" s="10" t="str">
        <f t="array" ref="F5957">IFERROR(XLOOKUP(E5957,Operadores!A:A,Operadores!B:B))</f>
        <v>HUELUI</v>
      </c>
      <c r="G5957" s="16" t="s">
        <v>83</v>
      </c>
      <c r="H5957" s="13">
        <v>19.7204</v>
      </c>
      <c r="I5957" s="18">
        <v>407.0</v>
      </c>
      <c r="J5957" s="15">
        <f t="shared" si="5"/>
        <v>8026.2028</v>
      </c>
      <c r="K5957" s="10" t="str">
        <f t="array" ref="K5957">IFERROR(XLOOKUP(G5957,'Tipo de Carga'!A:A,'Tipo de Carga'!B:B))</f>
        <v>Autoabasto</v>
      </c>
      <c r="L5957" s="10">
        <f t="shared" si="2"/>
        <v>9</v>
      </c>
      <c r="M5957" s="10">
        <f t="shared" si="3"/>
        <v>26</v>
      </c>
      <c r="N5957" s="10">
        <f t="shared" si="4"/>
        <v>2</v>
      </c>
      <c r="O5957" s="10" t="str">
        <f t="array" ref="O5957">IFERROR(XLOOKUP(G5957,'Tipo de Carga'!A:A,'Tipo de Carga'!C:C))</f>
        <v>Diesel</v>
      </c>
    </row>
    <row r="5958">
      <c r="A5958" s="16">
        <v>1908.0</v>
      </c>
      <c r="B5958" s="10" t="str">
        <f t="array" ref="B5958">IFERROR(XLOOKUP(A5958,'Asignacion Feb'!A:A,'Asignacion Feb'!C:C))</f>
        <v>Circuitos</v>
      </c>
      <c r="C5958" s="10" t="str">
        <f t="array" ref="C5958">IFERROR(XLOOKUP(A5958,'Asignacion Feb'!A:A,'Asignacion Feb'!B:B))</f>
        <v>EC-03</v>
      </c>
      <c r="D5958" s="28">
        <v>45714.0</v>
      </c>
      <c r="E5958" s="16" t="s">
        <v>333</v>
      </c>
      <c r="F5958" s="10" t="str">
        <f t="array" ref="F5958">IFERROR(XLOOKUP(E5958,Operadores!A:A,Operadores!B:B))</f>
        <v>GARJOR01</v>
      </c>
      <c r="G5958" s="16" t="s">
        <v>86</v>
      </c>
      <c r="H5958" s="13">
        <v>19.81523</v>
      </c>
      <c r="I5958" s="18">
        <v>685.0</v>
      </c>
      <c r="J5958" s="15">
        <f t="shared" si="5"/>
        <v>13573.43255</v>
      </c>
      <c r="K5958" s="10" t="str">
        <f t="array" ref="K5958">IFERROR(XLOOKUP(G5958,'Tipo de Carga'!A:A,'Tipo de Carga'!B:B))</f>
        <v>Autoabasto</v>
      </c>
      <c r="L5958" s="10">
        <f t="shared" si="2"/>
        <v>9</v>
      </c>
      <c r="M5958" s="10">
        <f t="shared" si="3"/>
        <v>26</v>
      </c>
      <c r="N5958" s="10">
        <f t="shared" si="4"/>
        <v>2</v>
      </c>
      <c r="O5958" s="10" t="str">
        <f t="array" ref="O5958">IFERROR(XLOOKUP(G5958,'Tipo de Carga'!A:A,'Tipo de Carga'!C:C))</f>
        <v>Diesel</v>
      </c>
    </row>
    <row r="5959">
      <c r="A5959" s="16">
        <v>2054.0</v>
      </c>
      <c r="B5959" s="10" t="str">
        <f t="array" ref="B5959">IFERROR(XLOOKUP(A5959,'Asignacion Feb'!A:A,'Asignacion Feb'!C:C))</f>
        <v>Crisa</v>
      </c>
      <c r="C5959" s="10" t="str">
        <f t="array" ref="C5959">IFERROR(XLOOKUP(A5959,'Asignacion Feb'!A:A,'Asignacion Feb'!B:B))</f>
        <v>EC-07</v>
      </c>
      <c r="D5959" s="28">
        <v>45714.0</v>
      </c>
      <c r="E5959" s="16" t="s">
        <v>469</v>
      </c>
      <c r="F5959" s="10" t="str">
        <f t="array" ref="F5959">IFERROR(XLOOKUP(E5959,Operadores!A:A,Operadores!B:B))</f>
        <v>MARRIC</v>
      </c>
      <c r="G5959" s="16" t="s">
        <v>86</v>
      </c>
      <c r="H5959" s="13">
        <v>19.81523</v>
      </c>
      <c r="I5959" s="18">
        <v>460.0</v>
      </c>
      <c r="J5959" s="15">
        <f t="shared" si="5"/>
        <v>9115.0058</v>
      </c>
      <c r="K5959" s="10" t="str">
        <f t="array" ref="K5959">IFERROR(XLOOKUP(G5959,'Tipo de Carga'!A:A,'Tipo de Carga'!B:B))</f>
        <v>Autoabasto</v>
      </c>
      <c r="L5959" s="10">
        <f t="shared" si="2"/>
        <v>9</v>
      </c>
      <c r="M5959" s="10">
        <f t="shared" si="3"/>
        <v>26</v>
      </c>
      <c r="N5959" s="10">
        <f t="shared" si="4"/>
        <v>2</v>
      </c>
      <c r="O5959" s="10" t="str">
        <f t="array" ref="O5959">IFERROR(XLOOKUP(G5959,'Tipo de Carga'!A:A,'Tipo de Carga'!C:C))</f>
        <v>Diesel</v>
      </c>
    </row>
    <row r="5960">
      <c r="A5960" s="16">
        <v>2050.0</v>
      </c>
      <c r="B5960" s="10" t="str">
        <f t="array" ref="B5960">IFERROR(XLOOKUP(A5960,'Asignacion Feb'!A:A,'Asignacion Feb'!C:C))</f>
        <v>Patieros Crisa</v>
      </c>
      <c r="C5960" s="10" t="str">
        <f t="array" ref="C5960">IFERROR(XLOOKUP(A5960,'Asignacion Feb'!A:A,'Asignacion Feb'!B:B))</f>
        <v>EC-07</v>
      </c>
      <c r="D5960" s="28">
        <v>45714.0</v>
      </c>
      <c r="E5960" s="16" t="s">
        <v>470</v>
      </c>
      <c r="F5960" s="10" t="str">
        <f t="array" ref="F5960">IFERROR(XLOOKUP(E5960,Operadores!A:A,Operadores!B:B))</f>
        <v>SALJES</v>
      </c>
      <c r="G5960" s="16" t="s">
        <v>86</v>
      </c>
      <c r="H5960" s="13">
        <v>19.81523</v>
      </c>
      <c r="I5960" s="18">
        <v>625.0</v>
      </c>
      <c r="J5960" s="15">
        <f t="shared" si="5"/>
        <v>12384.51875</v>
      </c>
      <c r="K5960" s="10" t="str">
        <f t="array" ref="K5960">IFERROR(XLOOKUP(G5960,'Tipo de Carga'!A:A,'Tipo de Carga'!B:B))</f>
        <v>Autoabasto</v>
      </c>
      <c r="L5960" s="10">
        <f t="shared" si="2"/>
        <v>9</v>
      </c>
      <c r="M5960" s="10">
        <f t="shared" si="3"/>
        <v>26</v>
      </c>
      <c r="N5960" s="10">
        <f t="shared" si="4"/>
        <v>2</v>
      </c>
      <c r="O5960" s="10" t="str">
        <f t="array" ref="O5960">IFERROR(XLOOKUP(G5960,'Tipo de Carga'!A:A,'Tipo de Carga'!C:C))</f>
        <v>Diesel</v>
      </c>
    </row>
    <row r="5961">
      <c r="A5961" s="16">
        <v>1948.0</v>
      </c>
      <c r="B5961" s="10" t="str">
        <f t="array" ref="B5961">IFERROR(XLOOKUP(A5961,'Asignacion Feb'!A:A,'Asignacion Feb'!C:C))</f>
        <v>Circuitos</v>
      </c>
      <c r="C5961" s="10" t="str">
        <f t="array" ref="C5961">IFERROR(XLOOKUP(A5961,'Asignacion Feb'!A:A,'Asignacion Feb'!B:B))</f>
        <v>EC-03</v>
      </c>
      <c r="D5961" s="28">
        <v>45714.0</v>
      </c>
      <c r="E5961" s="16" t="s">
        <v>81</v>
      </c>
      <c r="F5961" s="10" t="str">
        <f t="array" ref="F5961">IFERROR(XLOOKUP(E5961,Operadores!A:A,Operadores!B:B))</f>
        <v>MOREFR</v>
      </c>
      <c r="G5961" s="16" t="s">
        <v>86</v>
      </c>
      <c r="H5961" s="13">
        <v>19.81523</v>
      </c>
      <c r="I5961" s="18">
        <v>370.0</v>
      </c>
      <c r="J5961" s="15">
        <f t="shared" si="5"/>
        <v>7331.6351</v>
      </c>
      <c r="K5961" s="10" t="str">
        <f t="array" ref="K5961">IFERROR(XLOOKUP(G5961,'Tipo de Carga'!A:A,'Tipo de Carga'!B:B))</f>
        <v>Autoabasto</v>
      </c>
      <c r="L5961" s="10">
        <f t="shared" si="2"/>
        <v>9</v>
      </c>
      <c r="M5961" s="10">
        <f t="shared" si="3"/>
        <v>26</v>
      </c>
      <c r="N5961" s="10">
        <f t="shared" si="4"/>
        <v>2</v>
      </c>
      <c r="O5961" s="10" t="str">
        <f t="array" ref="O5961">IFERROR(XLOOKUP(G5961,'Tipo de Carga'!A:A,'Tipo de Carga'!C:C))</f>
        <v>Diesel</v>
      </c>
    </row>
    <row r="5962">
      <c r="A5962" s="16">
        <v>1879.0</v>
      </c>
      <c r="B5962" s="10" t="str">
        <f t="array" ref="B5962">IFERROR(XLOOKUP(A5962,'Asignacion Feb'!A:A,'Asignacion Feb'!C:C))</f>
        <v>Circuitos</v>
      </c>
      <c r="C5962" s="10" t="str">
        <f t="array" ref="C5962">IFERROR(XLOOKUP(A5962,'Asignacion Feb'!A:A,'Asignacion Feb'!B:B))</f>
        <v>EC-03</v>
      </c>
      <c r="D5962" s="28">
        <v>45714.0</v>
      </c>
      <c r="E5962" s="16" t="s">
        <v>132</v>
      </c>
      <c r="F5962" s="10" t="str">
        <f t="array" ref="F5962">IFERROR(XLOOKUP(E5962,Operadores!A:A,Operadores!B:B))</f>
        <v>ISLHI</v>
      </c>
      <c r="G5962" s="16" t="s">
        <v>33</v>
      </c>
      <c r="H5962" s="13">
        <v>19.29</v>
      </c>
      <c r="I5962" s="18">
        <v>455.0</v>
      </c>
      <c r="J5962" s="15">
        <f t="shared" si="5"/>
        <v>8776.95</v>
      </c>
      <c r="K5962" s="10" t="str">
        <f t="array" ref="K5962">IFERROR(XLOOKUP(G5962,'Tipo de Carga'!A:A,'Tipo de Carga'!B:B))</f>
        <v>Autoabasto</v>
      </c>
      <c r="L5962" s="10">
        <f t="shared" si="2"/>
        <v>9</v>
      </c>
      <c r="M5962" s="10">
        <f t="shared" si="3"/>
        <v>26</v>
      </c>
      <c r="N5962" s="10">
        <f t="shared" si="4"/>
        <v>2</v>
      </c>
      <c r="O5962" s="10" t="str">
        <f t="array" ref="O5962">IFERROR(XLOOKUP(G5962,'Tipo de Carga'!A:A,'Tipo de Carga'!C:C))</f>
        <v>Diesel</v>
      </c>
    </row>
    <row r="5963">
      <c r="A5963" s="16">
        <v>2018.0</v>
      </c>
      <c r="B5963" s="10" t="str">
        <f t="array" ref="B5963">IFERROR(XLOOKUP(A5963,'Asignacion Feb'!A:A,'Asignacion Feb'!C:C))</f>
        <v>MeLi Dedicado Merida</v>
      </c>
      <c r="C5963" s="10" t="str">
        <f t="array" ref="C5963">IFERROR(XLOOKUP(A5963,'Asignacion Feb'!A:A,'Asignacion Feb'!B:B))</f>
        <v>EC-05</v>
      </c>
      <c r="D5963" s="28">
        <v>45714.0</v>
      </c>
      <c r="E5963" s="16" t="s">
        <v>205</v>
      </c>
      <c r="F5963" s="10" t="str">
        <f t="array" ref="F5963">IFERROR(XLOOKUP(E5963,Operadores!A:A,Operadores!B:B))</f>
        <v>MACFRA</v>
      </c>
      <c r="G5963" s="16" t="s">
        <v>39</v>
      </c>
      <c r="H5963" s="13">
        <v>20.4273</v>
      </c>
      <c r="I5963" s="18">
        <v>223.0</v>
      </c>
      <c r="J5963" s="15">
        <f t="shared" si="5"/>
        <v>4555.2879</v>
      </c>
      <c r="K5963" s="10" t="str">
        <f t="array" ref="K5963">IFERROR(XLOOKUP(G5963,'Tipo de Carga'!A:A,'Tipo de Carga'!B:B))</f>
        <v>Autoabasto</v>
      </c>
      <c r="L5963" s="10">
        <f t="shared" si="2"/>
        <v>9</v>
      </c>
      <c r="M5963" s="10">
        <f t="shared" si="3"/>
        <v>26</v>
      </c>
      <c r="N5963" s="10">
        <f t="shared" si="4"/>
        <v>2</v>
      </c>
      <c r="O5963" s="10" t="str">
        <f t="array" ref="O5963">IFERROR(XLOOKUP(G5963,'Tipo de Carga'!A:A,'Tipo de Carga'!C:C))</f>
        <v>Diesel</v>
      </c>
    </row>
    <row r="5964">
      <c r="A5964" s="16">
        <v>2020.0</v>
      </c>
      <c r="B5964" s="10" t="str">
        <f t="array" ref="B5964">IFERROR(XLOOKUP(A5964,'Asignacion Feb'!A:A,'Asignacion Feb'!C:C))</f>
        <v>MeLi Dedicado Merida</v>
      </c>
      <c r="C5964" s="10" t="str">
        <f t="array" ref="C5964">IFERROR(XLOOKUP(A5964,'Asignacion Feb'!A:A,'Asignacion Feb'!B:B))</f>
        <v>EC-05</v>
      </c>
      <c r="D5964" s="28">
        <v>45714.0</v>
      </c>
      <c r="E5964" s="16" t="s">
        <v>283</v>
      </c>
      <c r="F5964" s="10" t="str">
        <f t="array" ref="F5964">IFERROR(XLOOKUP(E5964,Operadores!A:A,Operadores!B:B))</f>
        <v>MUÑOSC</v>
      </c>
      <c r="G5964" s="16" t="s">
        <v>39</v>
      </c>
      <c r="H5964" s="13">
        <v>20.4273</v>
      </c>
      <c r="I5964" s="18">
        <v>365.0</v>
      </c>
      <c r="J5964" s="15">
        <f t="shared" si="5"/>
        <v>7455.9645</v>
      </c>
      <c r="K5964" s="10" t="str">
        <f t="array" ref="K5964">IFERROR(XLOOKUP(G5964,'Tipo de Carga'!A:A,'Tipo de Carga'!B:B))</f>
        <v>Autoabasto</v>
      </c>
      <c r="L5964" s="10">
        <f t="shared" si="2"/>
        <v>9</v>
      </c>
      <c r="M5964" s="10">
        <f t="shared" si="3"/>
        <v>26</v>
      </c>
      <c r="N5964" s="10">
        <f t="shared" si="4"/>
        <v>2</v>
      </c>
      <c r="O5964" s="10" t="str">
        <f t="array" ref="O5964">IFERROR(XLOOKUP(G5964,'Tipo de Carga'!A:A,'Tipo de Carga'!C:C))</f>
        <v>Diesel</v>
      </c>
    </row>
    <row r="5965">
      <c r="A5965" s="16">
        <v>2006.0</v>
      </c>
      <c r="B5965" s="10" t="str">
        <f t="array" ref="B5965">IFERROR(XLOOKUP(A5965,'Asignacion Feb'!A:A,'Asignacion Feb'!C:C))</f>
        <v>MeLi Dedicado Merida</v>
      </c>
      <c r="C5965" s="10" t="str">
        <f t="array" ref="C5965">IFERROR(XLOOKUP(A5965,'Asignacion Feb'!A:A,'Asignacion Feb'!B:B))</f>
        <v>EC-05</v>
      </c>
      <c r="D5965" s="28">
        <v>45714.0</v>
      </c>
      <c r="E5965" s="16" t="s">
        <v>452</v>
      </c>
      <c r="F5965" s="10" t="str">
        <f t="array" ref="F5965">IFERROR(XLOOKUP(E5965,Operadores!A:A,Operadores!B:B))</f>
        <v>GARMAR02</v>
      </c>
      <c r="G5965" s="16" t="s">
        <v>39</v>
      </c>
      <c r="H5965" s="13">
        <v>20.4273</v>
      </c>
      <c r="I5965" s="18">
        <v>310.0</v>
      </c>
      <c r="J5965" s="15">
        <f t="shared" si="5"/>
        <v>6332.463</v>
      </c>
      <c r="K5965" s="10" t="str">
        <f t="array" ref="K5965">IFERROR(XLOOKUP(G5965,'Tipo de Carga'!A:A,'Tipo de Carga'!B:B))</f>
        <v>Autoabasto</v>
      </c>
      <c r="L5965" s="10">
        <f t="shared" si="2"/>
        <v>9</v>
      </c>
      <c r="M5965" s="10">
        <f t="shared" si="3"/>
        <v>26</v>
      </c>
      <c r="N5965" s="10">
        <f t="shared" si="4"/>
        <v>2</v>
      </c>
      <c r="O5965" s="10" t="str">
        <f t="array" ref="O5965">IFERROR(XLOOKUP(G5965,'Tipo de Carga'!A:A,'Tipo de Carga'!C:C))</f>
        <v>Diesel</v>
      </c>
    </row>
    <row r="5966">
      <c r="A5966" s="16">
        <v>1729.0</v>
      </c>
      <c r="B5966" s="10" t="str">
        <f t="array" ref="B5966">IFERROR(XLOOKUP(A5966,'Asignacion Feb'!A:A,'Asignacion Feb'!C:C))</f>
        <v>Wm Full</v>
      </c>
      <c r="C5966" s="10" t="str">
        <f t="array" ref="C5966">IFERROR(XLOOKUP(A5966,'Asignacion Feb'!A:A,'Asignacion Feb'!B:B))</f>
        <v>EC-08</v>
      </c>
      <c r="D5966" s="28">
        <v>45714.0</v>
      </c>
      <c r="E5966" s="16" t="s">
        <v>220</v>
      </c>
      <c r="F5966" s="10" t="str">
        <f t="array" ref="F5966">IFERROR(XLOOKUP(E5966,Operadores!A:A,Operadores!B:B))</f>
        <v>CAMJU01</v>
      </c>
      <c r="G5966" s="16" t="s">
        <v>39</v>
      </c>
      <c r="H5966" s="13">
        <v>20.4273</v>
      </c>
      <c r="I5966" s="18">
        <v>438.0</v>
      </c>
      <c r="J5966" s="15">
        <f t="shared" si="5"/>
        <v>8947.1574</v>
      </c>
      <c r="K5966" s="10" t="str">
        <f t="array" ref="K5966">IFERROR(XLOOKUP(G5966,'Tipo de Carga'!A:A,'Tipo de Carga'!B:B))</f>
        <v>Autoabasto</v>
      </c>
      <c r="L5966" s="10">
        <f t="shared" si="2"/>
        <v>9</v>
      </c>
      <c r="M5966" s="10">
        <f t="shared" si="3"/>
        <v>26</v>
      </c>
      <c r="N5966" s="10">
        <f t="shared" si="4"/>
        <v>2</v>
      </c>
      <c r="O5966" s="10" t="str">
        <f t="array" ref="O5966">IFERROR(XLOOKUP(G5966,'Tipo de Carga'!A:A,'Tipo de Carga'!C:C))</f>
        <v>Diesel</v>
      </c>
    </row>
    <row r="5967">
      <c r="A5967" s="16">
        <v>1939.0</v>
      </c>
      <c r="B5967" s="10" t="str">
        <f t="array" ref="B5967">IFERROR(XLOOKUP(A5967,'Asignacion Feb'!A:A,'Asignacion Feb'!C:C))</f>
        <v>Full Liver</v>
      </c>
      <c r="C5967" s="10" t="str">
        <f t="array" ref="C5967">IFERROR(XLOOKUP(A5967,'Asignacion Feb'!A:A,'Asignacion Feb'!B:B))</f>
        <v>EC-01</v>
      </c>
      <c r="D5967" s="28">
        <v>45714.0</v>
      </c>
      <c r="E5967" s="16" t="s">
        <v>116</v>
      </c>
      <c r="F5967" s="10" t="str">
        <f t="array" ref="F5967">IFERROR(XLOOKUP(E5967,Operadores!A:A,Operadores!B:B))</f>
        <v>TORBR01</v>
      </c>
      <c r="G5967" s="16" t="s">
        <v>39</v>
      </c>
      <c r="H5967" s="13">
        <v>20.4273</v>
      </c>
      <c r="I5967" s="18">
        <v>260.0</v>
      </c>
      <c r="J5967" s="15">
        <f t="shared" si="5"/>
        <v>5311.098</v>
      </c>
      <c r="K5967" s="10" t="str">
        <f t="array" ref="K5967">IFERROR(XLOOKUP(G5967,'Tipo de Carga'!A:A,'Tipo de Carga'!B:B))</f>
        <v>Autoabasto</v>
      </c>
      <c r="L5967" s="10">
        <f t="shared" si="2"/>
        <v>9</v>
      </c>
      <c r="M5967" s="10">
        <f t="shared" si="3"/>
        <v>26</v>
      </c>
      <c r="N5967" s="10">
        <f t="shared" si="4"/>
        <v>2</v>
      </c>
      <c r="O5967" s="10" t="str">
        <f t="array" ref="O5967">IFERROR(XLOOKUP(G5967,'Tipo de Carga'!A:A,'Tipo de Carga'!C:C))</f>
        <v>Diesel</v>
      </c>
    </row>
    <row r="5968">
      <c r="A5968" s="16">
        <v>2010.0</v>
      </c>
      <c r="B5968" s="10" t="str">
        <f t="array" ref="B5968">IFERROR(XLOOKUP(A5968,'Asignacion Feb'!A:A,'Asignacion Feb'!C:C))</f>
        <v>MeLi asignado SD</v>
      </c>
      <c r="C5968" s="10" t="str">
        <f t="array" ref="C5968">IFERROR(XLOOKUP(A5968,'Asignacion Feb'!A:A,'Asignacion Feb'!B:B))</f>
        <v>EC-05</v>
      </c>
      <c r="D5968" s="28">
        <v>45714.0</v>
      </c>
      <c r="E5968" s="16" t="s">
        <v>175</v>
      </c>
      <c r="F5968" s="10" t="str">
        <f t="array" ref="F5968">IFERROR(XLOOKUP(E5968,Operadores!A:A,Operadores!B:B))</f>
        <v>CHAJE</v>
      </c>
      <c r="G5968" s="16" t="s">
        <v>39</v>
      </c>
      <c r="H5968" s="13">
        <v>20.4273</v>
      </c>
      <c r="I5968" s="18">
        <v>250.0</v>
      </c>
      <c r="J5968" s="15">
        <f t="shared" si="5"/>
        <v>5106.825</v>
      </c>
      <c r="K5968" s="10" t="str">
        <f t="array" ref="K5968">IFERROR(XLOOKUP(G5968,'Tipo de Carga'!A:A,'Tipo de Carga'!B:B))</f>
        <v>Autoabasto</v>
      </c>
      <c r="L5968" s="10">
        <f t="shared" si="2"/>
        <v>9</v>
      </c>
      <c r="M5968" s="10">
        <f t="shared" si="3"/>
        <v>26</v>
      </c>
      <c r="N5968" s="10">
        <f t="shared" si="4"/>
        <v>2</v>
      </c>
      <c r="O5968" s="10" t="str">
        <f t="array" ref="O5968">IFERROR(XLOOKUP(G5968,'Tipo de Carga'!A:A,'Tipo de Carga'!C:C))</f>
        <v>Diesel</v>
      </c>
    </row>
    <row r="5969">
      <c r="A5969" s="16">
        <v>1902.0</v>
      </c>
      <c r="B5969" s="10" t="str">
        <f t="array" ref="B5969">IFERROR(XLOOKUP(A5969,'Asignacion Feb'!A:A,'Asignacion Feb'!C:C))</f>
        <v>Pipas</v>
      </c>
      <c r="C5969" s="10" t="str">
        <f t="array" ref="C5969">IFERROR(XLOOKUP(A5969,'Asignacion Feb'!A:A,'Asignacion Feb'!B:B))</f>
        <v>EC-02</v>
      </c>
      <c r="D5969" s="28">
        <v>45714.0</v>
      </c>
      <c r="E5969" s="16" t="s">
        <v>319</v>
      </c>
      <c r="F5969" s="10" t="str">
        <f t="array" ref="F5969">IFERROR(XLOOKUP(E5969,Operadores!A:A,Operadores!B:B))</f>
        <v>GONAA</v>
      </c>
      <c r="G5969" s="16" t="s">
        <v>39</v>
      </c>
      <c r="H5969" s="13">
        <v>20.4273</v>
      </c>
      <c r="I5969" s="18">
        <v>470.0</v>
      </c>
      <c r="J5969" s="15">
        <f t="shared" si="5"/>
        <v>9600.831</v>
      </c>
      <c r="K5969" s="10" t="str">
        <f t="array" ref="K5969">IFERROR(XLOOKUP(G5969,'Tipo de Carga'!A:A,'Tipo de Carga'!B:B))</f>
        <v>Autoabasto</v>
      </c>
      <c r="L5969" s="10">
        <f t="shared" si="2"/>
        <v>9</v>
      </c>
      <c r="M5969" s="10">
        <f t="shared" si="3"/>
        <v>26</v>
      </c>
      <c r="N5969" s="10">
        <f t="shared" si="4"/>
        <v>2</v>
      </c>
      <c r="O5969" s="10" t="str">
        <f t="array" ref="O5969">IFERROR(XLOOKUP(G5969,'Tipo de Carga'!A:A,'Tipo de Carga'!C:C))</f>
        <v>Diesel</v>
      </c>
    </row>
    <row r="5970">
      <c r="A5970" s="16">
        <v>2002.0</v>
      </c>
      <c r="B5970" s="10" t="str">
        <f t="array" ref="B5970">IFERROR(XLOOKUP(A5970,'Asignacion Feb'!A:A,'Asignacion Feb'!C:C))</f>
        <v>MeLi Dedicado Merida</v>
      </c>
      <c r="C5970" s="10" t="str">
        <f t="array" ref="C5970">IFERROR(XLOOKUP(A5970,'Asignacion Feb'!A:A,'Asignacion Feb'!B:B))</f>
        <v>EC-05</v>
      </c>
      <c r="D5970" s="28">
        <v>45714.0</v>
      </c>
      <c r="E5970" s="16" t="s">
        <v>309</v>
      </c>
      <c r="F5970" s="10" t="str">
        <f t="array" ref="F5970">IFERROR(XLOOKUP(E5970,Operadores!A:A,Operadores!B:B))</f>
        <v>VELALE</v>
      </c>
      <c r="G5970" s="16" t="s">
        <v>39</v>
      </c>
      <c r="H5970" s="13">
        <v>20.4273</v>
      </c>
      <c r="I5970" s="18">
        <v>272.0</v>
      </c>
      <c r="J5970" s="15">
        <f t="shared" si="5"/>
        <v>5556.2256</v>
      </c>
      <c r="K5970" s="10" t="str">
        <f t="array" ref="K5970">IFERROR(XLOOKUP(G5970,'Tipo de Carga'!A:A,'Tipo de Carga'!B:B))</f>
        <v>Autoabasto</v>
      </c>
      <c r="L5970" s="10">
        <f t="shared" si="2"/>
        <v>9</v>
      </c>
      <c r="M5970" s="10">
        <f t="shared" si="3"/>
        <v>26</v>
      </c>
      <c r="N5970" s="10">
        <f t="shared" si="4"/>
        <v>2</v>
      </c>
      <c r="O5970" s="10" t="str">
        <f t="array" ref="O5970">IFERROR(XLOOKUP(G5970,'Tipo de Carga'!A:A,'Tipo de Carga'!C:C))</f>
        <v>Diesel</v>
      </c>
    </row>
    <row r="5971">
      <c r="A5971" s="16">
        <v>1721.0</v>
      </c>
      <c r="B5971" s="10" t="str">
        <f t="array" ref="B5971">IFERROR(XLOOKUP(A5971,'Asignacion Feb'!A:A,'Asignacion Feb'!C:C))</f>
        <v>Wm Full</v>
      </c>
      <c r="C5971" s="10" t="str">
        <f t="array" ref="C5971">IFERROR(XLOOKUP(A5971,'Asignacion Feb'!A:A,'Asignacion Feb'!B:B))</f>
        <v>EC-08</v>
      </c>
      <c r="D5971" s="28">
        <v>45714.0</v>
      </c>
      <c r="E5971" s="16" t="s">
        <v>371</v>
      </c>
      <c r="F5971" s="10" t="str">
        <f t="array" ref="F5971">IFERROR(XLOOKUP(E5971,Operadores!A:A,Operadores!B:B))</f>
        <v>MAYSA</v>
      </c>
      <c r="G5971" s="16" t="s">
        <v>39</v>
      </c>
      <c r="H5971" s="13">
        <v>20.4273</v>
      </c>
      <c r="I5971" s="18">
        <v>417.0</v>
      </c>
      <c r="J5971" s="15">
        <f t="shared" si="5"/>
        <v>8518.1841</v>
      </c>
      <c r="K5971" s="10" t="str">
        <f t="array" ref="K5971">IFERROR(XLOOKUP(G5971,'Tipo de Carga'!A:A,'Tipo de Carga'!B:B))</f>
        <v>Autoabasto</v>
      </c>
      <c r="L5971" s="10">
        <f t="shared" si="2"/>
        <v>9</v>
      </c>
      <c r="M5971" s="10">
        <f t="shared" si="3"/>
        <v>26</v>
      </c>
      <c r="N5971" s="10">
        <f t="shared" si="4"/>
        <v>2</v>
      </c>
      <c r="O5971" s="10" t="str">
        <f t="array" ref="O5971">IFERROR(XLOOKUP(G5971,'Tipo de Carga'!A:A,'Tipo de Carga'!C:C))</f>
        <v>Diesel</v>
      </c>
    </row>
    <row r="5972">
      <c r="A5972" s="16">
        <v>1753.0</v>
      </c>
      <c r="B5972" s="10" t="str">
        <f t="array" ref="B5972">IFERROR(XLOOKUP(A5972,'Asignacion Feb'!A:A,'Asignacion Feb'!C:C))</f>
        <v>Wm Full</v>
      </c>
      <c r="C5972" s="10" t="str">
        <f t="array" ref="C5972">IFERROR(XLOOKUP(A5972,'Asignacion Feb'!A:A,'Asignacion Feb'!B:B))</f>
        <v>EC-08</v>
      </c>
      <c r="D5972" s="28">
        <v>45714.0</v>
      </c>
      <c r="E5972" s="16" t="s">
        <v>98</v>
      </c>
      <c r="F5972" s="10" t="str">
        <f t="array" ref="F5972">IFERROR(XLOOKUP(E5972,Operadores!A:A,Operadores!B:B))</f>
        <v>MENRI</v>
      </c>
      <c r="G5972" s="16" t="s">
        <v>39</v>
      </c>
      <c r="H5972" s="13">
        <v>20.4273</v>
      </c>
      <c r="I5972" s="18">
        <v>425.0</v>
      </c>
      <c r="J5972" s="15">
        <f t="shared" si="5"/>
        <v>8681.6025</v>
      </c>
      <c r="K5972" s="10" t="str">
        <f t="array" ref="K5972">IFERROR(XLOOKUP(G5972,'Tipo de Carga'!A:A,'Tipo de Carga'!B:B))</f>
        <v>Autoabasto</v>
      </c>
      <c r="L5972" s="10">
        <f t="shared" si="2"/>
        <v>9</v>
      </c>
      <c r="M5972" s="10">
        <f t="shared" si="3"/>
        <v>26</v>
      </c>
      <c r="N5972" s="10">
        <f t="shared" si="4"/>
        <v>2</v>
      </c>
      <c r="O5972" s="10" t="str">
        <f t="array" ref="O5972">IFERROR(XLOOKUP(G5972,'Tipo de Carga'!A:A,'Tipo de Carga'!C:C))</f>
        <v>Diesel</v>
      </c>
    </row>
    <row r="5973">
      <c r="A5973" s="16">
        <v>2008.0</v>
      </c>
      <c r="B5973" s="10" t="str">
        <f t="array" ref="B5973">IFERROR(XLOOKUP(A5973,'Asignacion Feb'!A:A,'Asignacion Feb'!C:C))</f>
        <v>MeLi Dedicado Merida</v>
      </c>
      <c r="C5973" s="10" t="str">
        <f t="array" ref="C5973">IFERROR(XLOOKUP(A5973,'Asignacion Feb'!A:A,'Asignacion Feb'!B:B))</f>
        <v>EC-05</v>
      </c>
      <c r="D5973" s="28">
        <v>45714.0</v>
      </c>
      <c r="E5973" s="16" t="s">
        <v>394</v>
      </c>
      <c r="F5973" s="10" t="str">
        <f t="array" ref="F5973">IFERROR(XLOOKUP(E5973,Operadores!A:A,Operadores!B:B))</f>
        <v>CADCAR</v>
      </c>
      <c r="G5973" s="16" t="s">
        <v>39</v>
      </c>
      <c r="H5973" s="13">
        <v>20.4273</v>
      </c>
      <c r="I5973" s="18">
        <v>312.0</v>
      </c>
      <c r="J5973" s="15">
        <f t="shared" si="5"/>
        <v>6373.3176</v>
      </c>
      <c r="K5973" s="10" t="str">
        <f t="array" ref="K5973">IFERROR(XLOOKUP(G5973,'Tipo de Carga'!A:A,'Tipo de Carga'!B:B))</f>
        <v>Autoabasto</v>
      </c>
      <c r="L5973" s="10">
        <f t="shared" si="2"/>
        <v>9</v>
      </c>
      <c r="M5973" s="10">
        <f t="shared" si="3"/>
        <v>26</v>
      </c>
      <c r="N5973" s="10">
        <f t="shared" si="4"/>
        <v>2</v>
      </c>
      <c r="O5973" s="10" t="str">
        <f t="array" ref="O5973">IFERROR(XLOOKUP(G5973,'Tipo de Carga'!A:A,'Tipo de Carga'!C:C))</f>
        <v>Diesel</v>
      </c>
    </row>
    <row r="5974">
      <c r="A5974" s="16">
        <v>1900.0</v>
      </c>
      <c r="B5974" s="10" t="str">
        <f t="array" ref="B5974">IFERROR(XLOOKUP(A5974,'Asignacion Feb'!A:A,'Asignacion Feb'!C:C))</f>
        <v>Full Liver</v>
      </c>
      <c r="C5974" s="10" t="str">
        <f t="array" ref="C5974">IFERROR(XLOOKUP(A5974,'Asignacion Feb'!A:A,'Asignacion Feb'!B:B))</f>
        <v>EC-01</v>
      </c>
      <c r="D5974" s="28">
        <v>45714.0</v>
      </c>
      <c r="E5974" s="16" t="s">
        <v>26</v>
      </c>
      <c r="F5974" s="10" t="str">
        <f t="array" ref="F5974">IFERROR(XLOOKUP(E5974,Operadores!A:A,Operadores!B:B))</f>
        <v>DEJJOS</v>
      </c>
      <c r="G5974" s="16" t="s">
        <v>39</v>
      </c>
      <c r="H5974" s="13">
        <v>20.4273</v>
      </c>
      <c r="I5974" s="18">
        <v>434.0</v>
      </c>
      <c r="J5974" s="15">
        <f t="shared" si="5"/>
        <v>8865.4482</v>
      </c>
      <c r="K5974" s="10" t="str">
        <f t="array" ref="K5974">IFERROR(XLOOKUP(G5974,'Tipo de Carga'!A:A,'Tipo de Carga'!B:B))</f>
        <v>Autoabasto</v>
      </c>
      <c r="L5974" s="10">
        <f t="shared" si="2"/>
        <v>9</v>
      </c>
      <c r="M5974" s="10">
        <f t="shared" si="3"/>
        <v>26</v>
      </c>
      <c r="N5974" s="10">
        <f t="shared" si="4"/>
        <v>2</v>
      </c>
      <c r="O5974" s="10" t="str">
        <f t="array" ref="O5974">IFERROR(XLOOKUP(G5974,'Tipo de Carga'!A:A,'Tipo de Carga'!C:C))</f>
        <v>Diesel</v>
      </c>
    </row>
    <row r="5975">
      <c r="A5975" s="16">
        <v>1798.0</v>
      </c>
      <c r="B5975" s="10" t="str">
        <f t="array" ref="B5975">IFERROR(XLOOKUP(A5975,'Asignacion Feb'!A:A,'Asignacion Feb'!C:C))</f>
        <v>Wm Full</v>
      </c>
      <c r="C5975" s="10" t="str">
        <f t="array" ref="C5975">IFERROR(XLOOKUP(A5975,'Asignacion Feb'!A:A,'Asignacion Feb'!B:B))</f>
        <v>EC-08</v>
      </c>
      <c r="D5975" s="28">
        <v>45714.0</v>
      </c>
      <c r="E5975" s="16" t="s">
        <v>177</v>
      </c>
      <c r="F5975" s="10" t="str">
        <f t="array" ref="F5975">IFERROR(XLOOKUP(E5975,Operadores!A:A,Operadores!B:B))</f>
        <v>MARWAL</v>
      </c>
      <c r="G5975" s="16" t="s">
        <v>39</v>
      </c>
      <c r="H5975" s="13">
        <v>20.4273</v>
      </c>
      <c r="I5975" s="18">
        <v>354.0</v>
      </c>
      <c r="J5975" s="15">
        <f t="shared" si="5"/>
        <v>7231.2642</v>
      </c>
      <c r="K5975" s="10" t="str">
        <f t="array" ref="K5975">IFERROR(XLOOKUP(G5975,'Tipo de Carga'!A:A,'Tipo de Carga'!B:B))</f>
        <v>Autoabasto</v>
      </c>
      <c r="L5975" s="10">
        <f t="shared" si="2"/>
        <v>9</v>
      </c>
      <c r="M5975" s="10">
        <f t="shared" si="3"/>
        <v>26</v>
      </c>
      <c r="N5975" s="10">
        <f t="shared" si="4"/>
        <v>2</v>
      </c>
      <c r="O5975" s="10" t="str">
        <f t="array" ref="O5975">IFERROR(XLOOKUP(G5975,'Tipo de Carga'!A:A,'Tipo de Carga'!C:C))</f>
        <v>Diesel</v>
      </c>
    </row>
    <row r="5976">
      <c r="A5976" s="16">
        <v>1894.0</v>
      </c>
      <c r="B5976" s="10" t="str">
        <f t="array" ref="B5976">IFERROR(XLOOKUP(A5976,'Asignacion Feb'!A:A,'Asignacion Feb'!C:C))</f>
        <v>Pipas</v>
      </c>
      <c r="C5976" s="10" t="str">
        <f t="array" ref="C5976">IFERROR(XLOOKUP(A5976,'Asignacion Feb'!A:A,'Asignacion Feb'!B:B))</f>
        <v>EC-02</v>
      </c>
      <c r="D5976" s="28">
        <v>45714.0</v>
      </c>
      <c r="E5976" s="16" t="s">
        <v>320</v>
      </c>
      <c r="F5976" s="10" t="str">
        <f t="array" ref="F5976">IFERROR(XLOOKUP(E5976,Operadores!A:A,Operadores!B:B))</f>
        <v>LOPJU</v>
      </c>
      <c r="G5976" s="16" t="s">
        <v>39</v>
      </c>
      <c r="H5976" s="13">
        <v>20.4273</v>
      </c>
      <c r="I5976" s="18">
        <v>700.0</v>
      </c>
      <c r="J5976" s="15">
        <f t="shared" si="5"/>
        <v>14299.11</v>
      </c>
      <c r="K5976" s="10" t="str">
        <f t="array" ref="K5976">IFERROR(XLOOKUP(G5976,'Tipo de Carga'!A:A,'Tipo de Carga'!B:B))</f>
        <v>Autoabasto</v>
      </c>
      <c r="L5976" s="10">
        <f t="shared" si="2"/>
        <v>9</v>
      </c>
      <c r="M5976" s="10">
        <f t="shared" si="3"/>
        <v>26</v>
      </c>
      <c r="N5976" s="10">
        <f t="shared" si="4"/>
        <v>2</v>
      </c>
      <c r="O5976" s="10" t="str">
        <f t="array" ref="O5976">IFERROR(XLOOKUP(G5976,'Tipo de Carga'!A:A,'Tipo de Carga'!C:C))</f>
        <v>Diesel</v>
      </c>
    </row>
    <row r="5977">
      <c r="A5977" s="16">
        <v>1819.0</v>
      </c>
      <c r="B5977" s="10" t="str">
        <f t="array" ref="B5977">IFERROR(XLOOKUP(A5977,'Asignacion Feb'!A:A,'Asignacion Feb'!C:C))</f>
        <v>Wm Full</v>
      </c>
      <c r="C5977" s="10" t="str">
        <f t="array" ref="C5977">IFERROR(XLOOKUP(A5977,'Asignacion Feb'!A:A,'Asignacion Feb'!B:B))</f>
        <v>EC-08</v>
      </c>
      <c r="D5977" s="28">
        <v>45714.0</v>
      </c>
      <c r="E5977" s="16" t="s">
        <v>221</v>
      </c>
      <c r="F5977" s="10" t="str">
        <f t="array" ref="F5977">IFERROR(XLOOKUP(E5977,Operadores!A:A,Operadores!B:B))</f>
        <v>ALVGAB</v>
      </c>
      <c r="G5977" s="16" t="s">
        <v>39</v>
      </c>
      <c r="H5977" s="13">
        <v>20.4273</v>
      </c>
      <c r="I5977" s="18">
        <v>509.0</v>
      </c>
      <c r="J5977" s="15">
        <f t="shared" si="5"/>
        <v>10397.4957</v>
      </c>
      <c r="K5977" s="10" t="str">
        <f t="array" ref="K5977">IFERROR(XLOOKUP(G5977,'Tipo de Carga'!A:A,'Tipo de Carga'!B:B))</f>
        <v>Autoabasto</v>
      </c>
      <c r="L5977" s="10">
        <f t="shared" si="2"/>
        <v>9</v>
      </c>
      <c r="M5977" s="10">
        <f t="shared" si="3"/>
        <v>26</v>
      </c>
      <c r="N5977" s="10">
        <f t="shared" si="4"/>
        <v>2</v>
      </c>
      <c r="O5977" s="10" t="str">
        <f t="array" ref="O5977">IFERROR(XLOOKUP(G5977,'Tipo de Carga'!A:A,'Tipo de Carga'!C:C))</f>
        <v>Diesel</v>
      </c>
    </row>
    <row r="5978">
      <c r="A5978" s="16">
        <v>2028.0</v>
      </c>
      <c r="B5978" s="10" t="str">
        <f t="array" ref="B5978">IFERROR(XLOOKUP(A5978,'Asignacion Feb'!A:A,'Asignacion Feb'!C:C))</f>
        <v>MeLi Dedicado Merida</v>
      </c>
      <c r="C5978" s="10" t="str">
        <f t="array" ref="C5978">IFERROR(XLOOKUP(A5978,'Asignacion Feb'!A:A,'Asignacion Feb'!B:B))</f>
        <v>EC-05</v>
      </c>
      <c r="D5978" s="28">
        <v>45714.0</v>
      </c>
      <c r="E5978" s="16" t="s">
        <v>407</v>
      </c>
      <c r="F5978" s="10" t="str">
        <f t="array" ref="F5978">IFERROR(XLOOKUP(E5978,Operadores!A:A,Operadores!B:B))</f>
        <v>CERDAV</v>
      </c>
      <c r="G5978" s="16" t="s">
        <v>39</v>
      </c>
      <c r="H5978" s="13">
        <v>20.4273</v>
      </c>
      <c r="I5978" s="18">
        <v>338.0</v>
      </c>
      <c r="J5978" s="15">
        <f t="shared" si="5"/>
        <v>6904.4274</v>
      </c>
      <c r="K5978" s="10" t="str">
        <f t="array" ref="K5978">IFERROR(XLOOKUP(G5978,'Tipo de Carga'!A:A,'Tipo de Carga'!B:B))</f>
        <v>Autoabasto</v>
      </c>
      <c r="L5978" s="10">
        <f t="shared" si="2"/>
        <v>9</v>
      </c>
      <c r="M5978" s="10">
        <f t="shared" si="3"/>
        <v>26</v>
      </c>
      <c r="N5978" s="10">
        <f t="shared" si="4"/>
        <v>2</v>
      </c>
      <c r="O5978" s="10" t="str">
        <f t="array" ref="O5978">IFERROR(XLOOKUP(G5978,'Tipo de Carga'!A:A,'Tipo de Carga'!C:C))</f>
        <v>Diesel</v>
      </c>
    </row>
    <row r="5979">
      <c r="A5979" s="16">
        <v>2024.0</v>
      </c>
      <c r="B5979" s="10" t="str">
        <f t="array" ref="B5979">IFERROR(XLOOKUP(A5979,'Asignacion Feb'!A:A,'Asignacion Feb'!C:C))</f>
        <v>MeLi Dedicado Merida</v>
      </c>
      <c r="C5979" s="10" t="str">
        <f t="array" ref="C5979">IFERROR(XLOOKUP(A5979,'Asignacion Feb'!A:A,'Asignacion Feb'!B:B))</f>
        <v>EC-05</v>
      </c>
      <c r="D5979" s="28">
        <v>45714.0</v>
      </c>
      <c r="E5979" s="16" t="s">
        <v>113</v>
      </c>
      <c r="F5979" s="10" t="str">
        <f t="array" ref="F5979">IFERROR(XLOOKUP(E5979,Operadores!A:A,Operadores!B:B))</f>
        <v>DELJOS01</v>
      </c>
      <c r="G5979" s="16" t="s">
        <v>39</v>
      </c>
      <c r="H5979" s="13">
        <v>20.4273</v>
      </c>
      <c r="I5979" s="18">
        <v>335.0</v>
      </c>
      <c r="J5979" s="15">
        <f t="shared" si="5"/>
        <v>6843.1455</v>
      </c>
      <c r="K5979" s="10" t="str">
        <f t="array" ref="K5979">IFERROR(XLOOKUP(G5979,'Tipo de Carga'!A:A,'Tipo de Carga'!B:B))</f>
        <v>Autoabasto</v>
      </c>
      <c r="L5979" s="10">
        <f t="shared" si="2"/>
        <v>9</v>
      </c>
      <c r="M5979" s="10">
        <f t="shared" si="3"/>
        <v>26</v>
      </c>
      <c r="N5979" s="10">
        <f t="shared" si="4"/>
        <v>2</v>
      </c>
      <c r="O5979" s="10" t="str">
        <f t="array" ref="O5979">IFERROR(XLOOKUP(G5979,'Tipo de Carga'!A:A,'Tipo de Carga'!C:C))</f>
        <v>Diesel</v>
      </c>
    </row>
    <row r="5980">
      <c r="A5980" s="16">
        <v>1746.0</v>
      </c>
      <c r="B5980" s="10" t="str">
        <f t="array" ref="B5980">IFERROR(XLOOKUP(A5980,'Asignacion Feb'!A:A,'Asignacion Feb'!C:C))</f>
        <v>Wm Full</v>
      </c>
      <c r="C5980" s="10" t="str">
        <f t="array" ref="C5980">IFERROR(XLOOKUP(A5980,'Asignacion Feb'!A:A,'Asignacion Feb'!B:B))</f>
        <v>EC-08</v>
      </c>
      <c r="D5980" s="28">
        <v>45714.0</v>
      </c>
      <c r="E5980" s="16" t="s">
        <v>258</v>
      </c>
      <c r="F5980" s="10" t="str">
        <f t="array" ref="F5980">IFERROR(XLOOKUP(E5980,Operadores!A:A,Operadores!B:B))</f>
        <v>LOPFER</v>
      </c>
      <c r="G5980" s="16" t="s">
        <v>39</v>
      </c>
      <c r="H5980" s="13">
        <v>20.4273</v>
      </c>
      <c r="I5980" s="18">
        <v>392.0</v>
      </c>
      <c r="J5980" s="15">
        <f t="shared" si="5"/>
        <v>8007.5016</v>
      </c>
      <c r="K5980" s="10" t="str">
        <f t="array" ref="K5980">IFERROR(XLOOKUP(G5980,'Tipo de Carga'!A:A,'Tipo de Carga'!B:B))</f>
        <v>Autoabasto</v>
      </c>
      <c r="L5980" s="10">
        <f t="shared" si="2"/>
        <v>9</v>
      </c>
      <c r="M5980" s="10">
        <f t="shared" si="3"/>
        <v>26</v>
      </c>
      <c r="N5980" s="10">
        <f t="shared" si="4"/>
        <v>2</v>
      </c>
      <c r="O5980" s="10" t="str">
        <f t="array" ref="O5980">IFERROR(XLOOKUP(G5980,'Tipo de Carga'!A:A,'Tipo de Carga'!C:C))</f>
        <v>Diesel</v>
      </c>
    </row>
    <row r="5981">
      <c r="A5981" s="16">
        <v>1765.0</v>
      </c>
      <c r="B5981" s="10" t="str">
        <f t="array" ref="B5981">IFERROR(XLOOKUP(A5981,'Asignacion Feb'!A:A,'Asignacion Feb'!C:C))</f>
        <v>Hisense</v>
      </c>
      <c r="C5981" s="10" t="str">
        <f t="array" ref="C5981">IFERROR(XLOOKUP(A5981,'Asignacion Feb'!A:A,'Asignacion Feb'!B:B))</f>
        <v>EC-02</v>
      </c>
      <c r="D5981" s="28">
        <v>45714.0</v>
      </c>
      <c r="E5981" s="16" t="s">
        <v>433</v>
      </c>
      <c r="F5981" s="10" t="str">
        <f t="array" ref="F5981">IFERROR(XLOOKUP(E5981,Operadores!A:A,Operadores!B:B))</f>
        <v>REYJU02</v>
      </c>
      <c r="G5981" s="16" t="s">
        <v>39</v>
      </c>
      <c r="H5981" s="13">
        <v>20.4273</v>
      </c>
      <c r="I5981" s="18">
        <v>275.0</v>
      </c>
      <c r="J5981" s="15">
        <f t="shared" si="5"/>
        <v>5617.5075</v>
      </c>
      <c r="K5981" s="10" t="str">
        <f t="array" ref="K5981">IFERROR(XLOOKUP(G5981,'Tipo de Carga'!A:A,'Tipo de Carga'!B:B))</f>
        <v>Autoabasto</v>
      </c>
      <c r="L5981" s="10">
        <f t="shared" si="2"/>
        <v>9</v>
      </c>
      <c r="M5981" s="10">
        <f t="shared" si="3"/>
        <v>26</v>
      </c>
      <c r="N5981" s="10">
        <f t="shared" si="4"/>
        <v>2</v>
      </c>
      <c r="O5981" s="10" t="str">
        <f t="array" ref="O5981">IFERROR(XLOOKUP(G5981,'Tipo de Carga'!A:A,'Tipo de Carga'!C:C))</f>
        <v>Diesel</v>
      </c>
    </row>
    <row r="5982">
      <c r="A5982" s="16">
        <v>1899.0</v>
      </c>
      <c r="B5982" s="10" t="str">
        <f t="array" ref="B5982">IFERROR(XLOOKUP(A5982,'Asignacion Feb'!A:A,'Asignacion Feb'!C:C))</f>
        <v>Full Liver</v>
      </c>
      <c r="C5982" s="10" t="str">
        <f t="array" ref="C5982">IFERROR(XLOOKUP(A5982,'Asignacion Feb'!A:A,'Asignacion Feb'!B:B))</f>
        <v>EC-01</v>
      </c>
      <c r="D5982" s="28">
        <v>45714.0</v>
      </c>
      <c r="E5982" s="16" t="s">
        <v>324</v>
      </c>
      <c r="F5982" s="10" t="str">
        <f t="array" ref="F5982">IFERROR(XLOOKUP(E5982,Operadores!A:A,Operadores!B:B))</f>
        <v>VEROD</v>
      </c>
      <c r="G5982" s="16" t="s">
        <v>39</v>
      </c>
      <c r="H5982" s="13">
        <v>20.4273</v>
      </c>
      <c r="I5982" s="18">
        <v>746.0</v>
      </c>
      <c r="J5982" s="15">
        <f t="shared" si="5"/>
        <v>15238.7658</v>
      </c>
      <c r="K5982" s="10" t="str">
        <f t="array" ref="K5982">IFERROR(XLOOKUP(G5982,'Tipo de Carga'!A:A,'Tipo de Carga'!B:B))</f>
        <v>Autoabasto</v>
      </c>
      <c r="L5982" s="10">
        <f t="shared" si="2"/>
        <v>9</v>
      </c>
      <c r="M5982" s="10">
        <f t="shared" si="3"/>
        <v>26</v>
      </c>
      <c r="N5982" s="10">
        <f t="shared" si="4"/>
        <v>2</v>
      </c>
      <c r="O5982" s="10" t="str">
        <f t="array" ref="O5982">IFERROR(XLOOKUP(G5982,'Tipo de Carga'!A:A,'Tipo de Carga'!C:C))</f>
        <v>Diesel</v>
      </c>
    </row>
    <row r="5983">
      <c r="A5983" s="16">
        <v>2026.0</v>
      </c>
      <c r="B5983" s="10" t="str">
        <f t="array" ref="B5983">IFERROR(XLOOKUP(A5983,'Asignacion Feb'!A:A,'Asignacion Feb'!C:C))</f>
        <v>MeLi Dedicado Merida</v>
      </c>
      <c r="C5983" s="10" t="str">
        <f t="array" ref="C5983">IFERROR(XLOOKUP(A5983,'Asignacion Feb'!A:A,'Asignacion Feb'!B:B))</f>
        <v>EC-05</v>
      </c>
      <c r="D5983" s="28">
        <v>45714.0</v>
      </c>
      <c r="E5983" s="16" t="s">
        <v>224</v>
      </c>
      <c r="F5983" s="10" t="str">
        <f t="array" ref="F5983">IFERROR(XLOOKUP(E5983,Operadores!A:A,Operadores!B:B))</f>
        <v>CRUTOM</v>
      </c>
      <c r="G5983" s="16" t="s">
        <v>39</v>
      </c>
      <c r="H5983" s="13">
        <v>20.4273</v>
      </c>
      <c r="I5983" s="18">
        <v>253.0</v>
      </c>
      <c r="J5983" s="15">
        <f t="shared" si="5"/>
        <v>5168.1069</v>
      </c>
      <c r="K5983" s="10" t="str">
        <f t="array" ref="K5983">IFERROR(XLOOKUP(G5983,'Tipo de Carga'!A:A,'Tipo de Carga'!B:B))</f>
        <v>Autoabasto</v>
      </c>
      <c r="L5983" s="10">
        <f t="shared" si="2"/>
        <v>9</v>
      </c>
      <c r="M5983" s="10">
        <f t="shared" si="3"/>
        <v>26</v>
      </c>
      <c r="N5983" s="10">
        <f t="shared" si="4"/>
        <v>2</v>
      </c>
      <c r="O5983" s="10" t="str">
        <f t="array" ref="O5983">IFERROR(XLOOKUP(G5983,'Tipo de Carga'!A:A,'Tipo de Carga'!C:C))</f>
        <v>Diesel</v>
      </c>
    </row>
    <row r="5984">
      <c r="A5984" s="16">
        <v>2013.0</v>
      </c>
      <c r="B5984" s="10" t="str">
        <f t="array" ref="B5984">IFERROR(XLOOKUP(A5984,'Asignacion Feb'!A:A,'Asignacion Feb'!C:C))</f>
        <v>MeLi Dedicado Merida</v>
      </c>
      <c r="C5984" s="10" t="str">
        <f t="array" ref="C5984">IFERROR(XLOOKUP(A5984,'Asignacion Feb'!A:A,'Asignacion Feb'!B:B))</f>
        <v>EC-05</v>
      </c>
      <c r="D5984" s="28">
        <v>45714.0</v>
      </c>
      <c r="E5984" s="16" t="s">
        <v>35</v>
      </c>
      <c r="F5984" s="10" t="str">
        <f t="array" ref="F5984">IFERROR(XLOOKUP(E5984,Operadores!A:A,Operadores!B:B))</f>
        <v>MONENR</v>
      </c>
      <c r="G5984" s="16" t="s">
        <v>39</v>
      </c>
      <c r="H5984" s="13">
        <v>20.4273</v>
      </c>
      <c r="I5984" s="18">
        <v>383.0</v>
      </c>
      <c r="J5984" s="15">
        <f t="shared" si="5"/>
        <v>7823.6559</v>
      </c>
      <c r="K5984" s="10" t="str">
        <f t="array" ref="K5984">IFERROR(XLOOKUP(G5984,'Tipo de Carga'!A:A,'Tipo de Carga'!B:B))</f>
        <v>Autoabasto</v>
      </c>
      <c r="L5984" s="10">
        <f t="shared" si="2"/>
        <v>9</v>
      </c>
      <c r="M5984" s="10">
        <f t="shared" si="3"/>
        <v>26</v>
      </c>
      <c r="N5984" s="10">
        <f t="shared" si="4"/>
        <v>2</v>
      </c>
      <c r="O5984" s="10" t="str">
        <f t="array" ref="O5984">IFERROR(XLOOKUP(G5984,'Tipo de Carga'!A:A,'Tipo de Carga'!C:C))</f>
        <v>Diesel</v>
      </c>
    </row>
    <row r="5985">
      <c r="A5985" s="16">
        <v>2029.0</v>
      </c>
      <c r="B5985" s="10" t="str">
        <f t="array" ref="B5985">IFERROR(XLOOKUP(A5985,'Asignacion Feb'!A:A,'Asignacion Feb'!C:C))</f>
        <v>MeLi Dedicado Merida</v>
      </c>
      <c r="C5985" s="10" t="str">
        <f t="array" ref="C5985">IFERROR(XLOOKUP(A5985,'Asignacion Feb'!A:A,'Asignacion Feb'!B:B))</f>
        <v>EC-05</v>
      </c>
      <c r="D5985" s="28">
        <v>45714.0</v>
      </c>
      <c r="E5985" s="16" t="s">
        <v>40</v>
      </c>
      <c r="F5985" s="10" t="str">
        <f t="array" ref="F5985">IFERROR(XLOOKUP(E5985,Operadores!A:A,Operadores!B:B))</f>
        <v>LUNADO</v>
      </c>
      <c r="G5985" s="16" t="s">
        <v>39</v>
      </c>
      <c r="H5985" s="13">
        <v>20.4273</v>
      </c>
      <c r="I5985" s="18">
        <v>404.0</v>
      </c>
      <c r="J5985" s="15">
        <f t="shared" si="5"/>
        <v>8252.6292</v>
      </c>
      <c r="K5985" s="10" t="str">
        <f t="array" ref="K5985">IFERROR(XLOOKUP(G5985,'Tipo de Carga'!A:A,'Tipo de Carga'!B:B))</f>
        <v>Autoabasto</v>
      </c>
      <c r="L5985" s="10">
        <f t="shared" si="2"/>
        <v>9</v>
      </c>
      <c r="M5985" s="10">
        <f t="shared" si="3"/>
        <v>26</v>
      </c>
      <c r="N5985" s="10">
        <f t="shared" si="4"/>
        <v>2</v>
      </c>
      <c r="O5985" s="10" t="str">
        <f t="array" ref="O5985">IFERROR(XLOOKUP(G5985,'Tipo de Carga'!A:A,'Tipo de Carga'!C:C))</f>
        <v>Diesel</v>
      </c>
    </row>
    <row r="5986">
      <c r="A5986" s="16">
        <v>1768.0</v>
      </c>
      <c r="B5986" s="10" t="str">
        <f t="array" ref="B5986">IFERROR(XLOOKUP(A5986,'Asignacion Feb'!A:A,'Asignacion Feb'!C:C))</f>
        <v>Pipas</v>
      </c>
      <c r="C5986" s="10" t="str">
        <f t="array" ref="C5986">IFERROR(XLOOKUP(A5986,'Asignacion Feb'!A:A,'Asignacion Feb'!B:B))</f>
        <v>EC-02</v>
      </c>
      <c r="D5986" s="28">
        <v>45714.0</v>
      </c>
      <c r="E5986" s="19" t="s">
        <v>303</v>
      </c>
      <c r="F5986" s="10" t="str">
        <f t="array" ref="F5986">IFERROR(XLOOKUP(E5986,Operadores!A:A,Operadores!B:B))</f>
        <v>MARJO08</v>
      </c>
      <c r="G5986" s="16" t="s">
        <v>103</v>
      </c>
      <c r="H5986" s="13">
        <v>26.89</v>
      </c>
      <c r="I5986" s="18">
        <v>446.0</v>
      </c>
      <c r="J5986" s="15">
        <f t="shared" si="5"/>
        <v>11992.94</v>
      </c>
      <c r="K5986" s="10" t="str">
        <f t="array" ref="K5986">IFERROR(XLOOKUP(G5986,'Tipo de Carga'!A:A,'Tipo de Carga'!B:B))</f>
        <v>Ticket</v>
      </c>
      <c r="L5986" s="10">
        <f t="shared" si="2"/>
        <v>9</v>
      </c>
      <c r="M5986" s="10">
        <f t="shared" si="3"/>
        <v>26</v>
      </c>
      <c r="N5986" s="10">
        <f t="shared" si="4"/>
        <v>2</v>
      </c>
      <c r="O5986" s="10" t="str">
        <f t="array" ref="O5986">IFERROR(XLOOKUP(G5986,'Tipo de Carga'!A:A,'Tipo de Carga'!C:C))</f>
        <v>Diesel</v>
      </c>
    </row>
    <row r="5987">
      <c r="A5987" s="16">
        <v>1738.0</v>
      </c>
      <c r="B5987" s="10" t="str">
        <f t="array" ref="B5987">IFERROR(XLOOKUP(A5987,'Asignacion Feb'!A:A,'Asignacion Feb'!C:C))</f>
        <v>Wm Full</v>
      </c>
      <c r="C5987" s="10" t="str">
        <f t="array" ref="C5987">IFERROR(XLOOKUP(A5987,'Asignacion Feb'!A:A,'Asignacion Feb'!B:B))</f>
        <v>EC-08</v>
      </c>
      <c r="D5987" s="28">
        <v>45714.0</v>
      </c>
      <c r="E5987" s="19" t="s">
        <v>223</v>
      </c>
      <c r="F5987" s="10" t="str">
        <f t="array" ref="F5987">IFERROR(XLOOKUP(E5987,Operadores!A:A,Operadores!B:B))</f>
        <v>PEROMA</v>
      </c>
      <c r="G5987" s="16" t="s">
        <v>103</v>
      </c>
      <c r="H5987" s="13">
        <v>26.99</v>
      </c>
      <c r="I5987" s="18">
        <v>480.0</v>
      </c>
      <c r="J5987" s="15">
        <f t="shared" si="5"/>
        <v>12955.2</v>
      </c>
      <c r="K5987" s="10" t="str">
        <f t="array" ref="K5987">IFERROR(XLOOKUP(G5987,'Tipo de Carga'!A:A,'Tipo de Carga'!B:B))</f>
        <v>Ticket</v>
      </c>
      <c r="L5987" s="10">
        <f t="shared" si="2"/>
        <v>9</v>
      </c>
      <c r="M5987" s="10">
        <f t="shared" si="3"/>
        <v>26</v>
      </c>
      <c r="N5987" s="10">
        <f t="shared" si="4"/>
        <v>2</v>
      </c>
      <c r="O5987" s="10" t="str">
        <f t="array" ref="O5987">IFERROR(XLOOKUP(G5987,'Tipo de Carga'!A:A,'Tipo de Carga'!C:C))</f>
        <v>Diesel</v>
      </c>
    </row>
    <row r="5988">
      <c r="A5988" s="16">
        <v>1715.0</v>
      </c>
      <c r="B5988" s="10" t="str">
        <f t="array" ref="B5988">IFERROR(XLOOKUP(A5988,'Asignacion Feb'!A:A,'Asignacion Feb'!C:C))</f>
        <v>Wm Full</v>
      </c>
      <c r="C5988" s="10" t="str">
        <f t="array" ref="C5988">IFERROR(XLOOKUP(A5988,'Asignacion Feb'!A:A,'Asignacion Feb'!B:B))</f>
        <v>EC-08</v>
      </c>
      <c r="D5988" s="28">
        <v>45714.0</v>
      </c>
      <c r="E5988" s="16" t="s">
        <v>432</v>
      </c>
      <c r="F5988" s="10" t="str">
        <f t="array" ref="F5988">IFERROR(XLOOKUP(E5988,Operadores!A:A,Operadores!B:B))</f>
        <v>VAZISA</v>
      </c>
      <c r="G5988" s="16" t="s">
        <v>103</v>
      </c>
      <c r="H5988" s="13">
        <v>26.89</v>
      </c>
      <c r="I5988" s="18">
        <v>320.0</v>
      </c>
      <c r="J5988" s="15">
        <f t="shared" si="5"/>
        <v>8604.8</v>
      </c>
      <c r="K5988" s="10" t="str">
        <f t="array" ref="K5988">IFERROR(XLOOKUP(G5988,'Tipo de Carga'!A:A,'Tipo de Carga'!B:B))</f>
        <v>Ticket</v>
      </c>
      <c r="L5988" s="10">
        <f t="shared" si="2"/>
        <v>9</v>
      </c>
      <c r="M5988" s="10">
        <f t="shared" si="3"/>
        <v>26</v>
      </c>
      <c r="N5988" s="10">
        <f t="shared" si="4"/>
        <v>2</v>
      </c>
      <c r="O5988" s="10" t="str">
        <f t="array" ref="O5988">IFERROR(XLOOKUP(G5988,'Tipo de Carga'!A:A,'Tipo de Carga'!C:C))</f>
        <v>Diesel</v>
      </c>
    </row>
    <row r="5989">
      <c r="A5989" s="16">
        <v>1971.0</v>
      </c>
      <c r="B5989" s="10" t="str">
        <f t="array" ref="B5989">IFERROR(XLOOKUP(A5989,'Asignacion Feb'!A:A,'Asignacion Feb'!C:C))</f>
        <v>Sayer Sencillo</v>
      </c>
      <c r="C5989" s="10" t="str">
        <f t="array" ref="C5989">IFERROR(XLOOKUP(A5989,'Asignacion Feb'!A:A,'Asignacion Feb'!B:B))</f>
        <v>EC-04</v>
      </c>
      <c r="D5989" s="28">
        <v>45714.0</v>
      </c>
      <c r="E5989" s="19" t="s">
        <v>79</v>
      </c>
      <c r="F5989" s="10" t="str">
        <f t="array" ref="F5989">IFERROR(XLOOKUP(E5989,Operadores!A:A,Operadores!B:B))</f>
        <v>OLVOSX</v>
      </c>
      <c r="G5989" s="16" t="s">
        <v>103</v>
      </c>
      <c r="H5989" s="13">
        <v>25.59</v>
      </c>
      <c r="I5989" s="18">
        <v>219.0</v>
      </c>
      <c r="J5989" s="15">
        <f t="shared" si="5"/>
        <v>5604.21</v>
      </c>
      <c r="K5989" s="10" t="str">
        <f t="array" ref="K5989">IFERROR(XLOOKUP(G5989,'Tipo de Carga'!A:A,'Tipo de Carga'!B:B))</f>
        <v>Ticket</v>
      </c>
      <c r="L5989" s="10">
        <f t="shared" si="2"/>
        <v>9</v>
      </c>
      <c r="M5989" s="10">
        <f t="shared" si="3"/>
        <v>26</v>
      </c>
      <c r="N5989" s="10">
        <f t="shared" si="4"/>
        <v>2</v>
      </c>
      <c r="O5989" s="10" t="str">
        <f t="array" ref="O5989">IFERROR(XLOOKUP(G5989,'Tipo de Carga'!A:A,'Tipo de Carga'!C:C))</f>
        <v>Diesel</v>
      </c>
    </row>
    <row r="5990">
      <c r="A5990" s="16">
        <v>1972.0</v>
      </c>
      <c r="B5990" s="10" t="str">
        <f t="array" ref="B5990">IFERROR(XLOOKUP(A5990,'Asignacion Feb'!A:A,'Asignacion Feb'!C:C))</f>
        <v>Sayer Sencillo</v>
      </c>
      <c r="C5990" s="10" t="str">
        <f t="array" ref="C5990">IFERROR(XLOOKUP(A5990,'Asignacion Feb'!A:A,'Asignacion Feb'!B:B))</f>
        <v>EC-04</v>
      </c>
      <c r="D5990" s="28">
        <v>45714.0</v>
      </c>
      <c r="E5990" s="19" t="s">
        <v>274</v>
      </c>
      <c r="F5990" s="10" t="str">
        <f t="array" ref="F5990">IFERROR(XLOOKUP(E5990,Operadores!A:A,Operadores!B:B))</f>
        <v>ROMJOS</v>
      </c>
      <c r="G5990" s="16" t="s">
        <v>103</v>
      </c>
      <c r="H5990" s="13">
        <v>25.59</v>
      </c>
      <c r="I5990" s="18">
        <v>133.0</v>
      </c>
      <c r="J5990" s="15">
        <f t="shared" si="5"/>
        <v>3403.47</v>
      </c>
      <c r="K5990" s="10" t="str">
        <f t="array" ref="K5990">IFERROR(XLOOKUP(G5990,'Tipo de Carga'!A:A,'Tipo de Carga'!B:B))</f>
        <v>Ticket</v>
      </c>
      <c r="L5990" s="10">
        <f t="shared" si="2"/>
        <v>9</v>
      </c>
      <c r="M5990" s="10">
        <f t="shared" si="3"/>
        <v>26</v>
      </c>
      <c r="N5990" s="10">
        <f t="shared" si="4"/>
        <v>2</v>
      </c>
      <c r="O5990" s="10" t="str">
        <f t="array" ref="O5990">IFERROR(XLOOKUP(G5990,'Tipo de Carga'!A:A,'Tipo de Carga'!C:C))</f>
        <v>Diesel</v>
      </c>
    </row>
    <row r="5991">
      <c r="A5991" s="16">
        <v>1941.0</v>
      </c>
      <c r="B5991" s="10" t="str">
        <f t="array" ref="B5991">IFERROR(XLOOKUP(A5991,'Asignacion Feb'!A:A,'Asignacion Feb'!C:C))</f>
        <v>Available EC-01</v>
      </c>
      <c r="C5991" s="10" t="str">
        <f t="array" ref="C5991">IFERROR(XLOOKUP(A5991,'Asignacion Feb'!A:A,'Asignacion Feb'!B:B))</f>
        <v>EC-01</v>
      </c>
      <c r="D5991" s="28">
        <v>45714.0</v>
      </c>
      <c r="E5991" s="19" t="s">
        <v>89</v>
      </c>
      <c r="F5991" s="10" t="str">
        <f t="array" ref="F5991">IFERROR(XLOOKUP(E5991,Operadores!A:A,Operadores!B:B))</f>
        <v>QUIULI</v>
      </c>
      <c r="G5991" s="16" t="s">
        <v>103</v>
      </c>
      <c r="H5991" s="13">
        <v>26.99</v>
      </c>
      <c r="I5991" s="18">
        <v>445.0</v>
      </c>
      <c r="J5991" s="15">
        <f t="shared" si="5"/>
        <v>12010.55</v>
      </c>
      <c r="K5991" s="10" t="str">
        <f t="array" ref="K5991">IFERROR(XLOOKUP(G5991,'Tipo de Carga'!A:A,'Tipo de Carga'!B:B))</f>
        <v>Ticket</v>
      </c>
      <c r="L5991" s="10">
        <f t="shared" si="2"/>
        <v>9</v>
      </c>
      <c r="M5991" s="10">
        <f t="shared" si="3"/>
        <v>26</v>
      </c>
      <c r="N5991" s="10">
        <f t="shared" si="4"/>
        <v>2</v>
      </c>
      <c r="O5991" s="10" t="str">
        <f t="array" ref="O5991">IFERROR(XLOOKUP(G5991,'Tipo de Carga'!A:A,'Tipo de Carga'!C:C))</f>
        <v>Diesel</v>
      </c>
    </row>
    <row r="5992">
      <c r="A5992" s="16">
        <v>1997.0</v>
      </c>
      <c r="B5992" s="10" t="str">
        <f t="array" ref="B5992">IFERROR(XLOOKUP(A5992,'Asignacion Feb'!A:A,'Asignacion Feb'!C:C))</f>
        <v>MeLi Dedicado Merida</v>
      </c>
      <c r="C5992" s="10" t="str">
        <f t="array" ref="C5992">IFERROR(XLOOKUP(A5992,'Asignacion Feb'!A:A,'Asignacion Feb'!B:B))</f>
        <v>EC-05</v>
      </c>
      <c r="D5992" s="28">
        <v>45714.0</v>
      </c>
      <c r="E5992" s="19" t="s">
        <v>282</v>
      </c>
      <c r="F5992" s="10" t="str">
        <f t="array" ref="F5992">IFERROR(XLOOKUP(E5992,Operadores!A:A,Operadores!B:B))</f>
        <v>HERVIC02</v>
      </c>
      <c r="G5992" s="16" t="s">
        <v>103</v>
      </c>
      <c r="H5992" s="13">
        <v>26.99</v>
      </c>
      <c r="I5992" s="18">
        <v>289.0</v>
      </c>
      <c r="J5992" s="15">
        <f t="shared" si="5"/>
        <v>7800.11</v>
      </c>
      <c r="K5992" s="10" t="str">
        <f t="array" ref="K5992">IFERROR(XLOOKUP(G5992,'Tipo de Carga'!A:A,'Tipo de Carga'!B:B))</f>
        <v>Ticket</v>
      </c>
      <c r="L5992" s="10">
        <f t="shared" si="2"/>
        <v>9</v>
      </c>
      <c r="M5992" s="10">
        <f t="shared" si="3"/>
        <v>26</v>
      </c>
      <c r="N5992" s="10">
        <f t="shared" si="4"/>
        <v>2</v>
      </c>
      <c r="O5992" s="10" t="str">
        <f t="array" ref="O5992">IFERROR(XLOOKUP(G5992,'Tipo de Carga'!A:A,'Tipo de Carga'!C:C))</f>
        <v>Diesel</v>
      </c>
    </row>
    <row r="5993">
      <c r="A5993" s="16">
        <v>1938.0</v>
      </c>
      <c r="B5993" s="10" t="str">
        <f t="array" ref="B5993">IFERROR(XLOOKUP(A5993,'Asignacion Feb'!A:A,'Asignacion Feb'!C:C))</f>
        <v>Sayer Sencillo</v>
      </c>
      <c r="C5993" s="10" t="str">
        <f t="array" ref="C5993">IFERROR(XLOOKUP(A5993,'Asignacion Feb'!A:A,'Asignacion Feb'!B:B))</f>
        <v>EC-04</v>
      </c>
      <c r="D5993" s="28">
        <v>45714.0</v>
      </c>
      <c r="E5993" s="19" t="s">
        <v>256</v>
      </c>
      <c r="F5993" s="10" t="str">
        <f t="array" ref="F5993">IFERROR(XLOOKUP(E5993,Operadores!A:A,Operadores!B:B))</f>
        <v>SOSCA01</v>
      </c>
      <c r="G5993" s="16" t="s">
        <v>103</v>
      </c>
      <c r="H5993" s="13">
        <v>27.2</v>
      </c>
      <c r="I5993" s="18">
        <v>511.0</v>
      </c>
      <c r="J5993" s="15">
        <f t="shared" si="5"/>
        <v>13899.2</v>
      </c>
      <c r="K5993" s="10" t="str">
        <f t="array" ref="K5993">IFERROR(XLOOKUP(G5993,'Tipo de Carga'!A:A,'Tipo de Carga'!B:B))</f>
        <v>Ticket</v>
      </c>
      <c r="L5993" s="10">
        <f t="shared" si="2"/>
        <v>9</v>
      </c>
      <c r="M5993" s="10">
        <f t="shared" si="3"/>
        <v>26</v>
      </c>
      <c r="N5993" s="10">
        <f t="shared" si="4"/>
        <v>2</v>
      </c>
      <c r="O5993" s="10" t="str">
        <f t="array" ref="O5993">IFERROR(XLOOKUP(G5993,'Tipo de Carga'!A:A,'Tipo de Carga'!C:C))</f>
        <v>Diesel</v>
      </c>
    </row>
    <row r="5994">
      <c r="A5994" s="16">
        <v>1737.0</v>
      </c>
      <c r="B5994" s="10" t="str">
        <f t="array" ref="B5994">IFERROR(XLOOKUP(A5994,'Asignacion Feb'!A:A,'Asignacion Feb'!C:C))</f>
        <v>Wm Sencillo</v>
      </c>
      <c r="C5994" s="10" t="str">
        <f t="array" ref="C5994">IFERROR(XLOOKUP(A5994,'Asignacion Feb'!A:A,'Asignacion Feb'!B:B))</f>
        <v>EC-08</v>
      </c>
      <c r="D5994" s="28">
        <v>45714.0</v>
      </c>
      <c r="E5994" s="19" t="s">
        <v>421</v>
      </c>
      <c r="F5994" s="10" t="str">
        <f t="array" ref="F5994">IFERROR(XLOOKUP(E5994,Operadores!A:A,Operadores!B:B))</f>
        <v>GARERW</v>
      </c>
      <c r="G5994" s="16" t="s">
        <v>103</v>
      </c>
      <c r="H5994" s="13">
        <v>26.45</v>
      </c>
      <c r="I5994" s="18">
        <v>357.0</v>
      </c>
      <c r="J5994" s="15">
        <f t="shared" si="5"/>
        <v>9442.65</v>
      </c>
      <c r="K5994" s="10" t="str">
        <f t="array" ref="K5994">IFERROR(XLOOKUP(G5994,'Tipo de Carga'!A:A,'Tipo de Carga'!B:B))</f>
        <v>Ticket</v>
      </c>
      <c r="L5994" s="10">
        <f t="shared" si="2"/>
        <v>9</v>
      </c>
      <c r="M5994" s="10">
        <f t="shared" si="3"/>
        <v>26</v>
      </c>
      <c r="N5994" s="10">
        <f t="shared" si="4"/>
        <v>2</v>
      </c>
      <c r="O5994" s="10" t="str">
        <f t="array" ref="O5994">IFERROR(XLOOKUP(G5994,'Tipo de Carga'!A:A,'Tipo de Carga'!C:C))</f>
        <v>Diesel</v>
      </c>
    </row>
    <row r="5995">
      <c r="A5995" s="16">
        <v>1723.0</v>
      </c>
      <c r="B5995" s="10" t="str">
        <f t="array" ref="B5995">IFERROR(XLOOKUP(A5995,'Asignacion Feb'!A:A,'Asignacion Feb'!C:C))</f>
        <v>Wm Sencillo</v>
      </c>
      <c r="C5995" s="10" t="str">
        <f t="array" ref="C5995">IFERROR(XLOOKUP(A5995,'Asignacion Feb'!A:A,'Asignacion Feb'!B:B))</f>
        <v>EC-08</v>
      </c>
      <c r="D5995" s="28">
        <v>45714.0</v>
      </c>
      <c r="E5995" s="19" t="s">
        <v>395</v>
      </c>
      <c r="F5995" s="10" t="str">
        <f t="array" ref="F5995">IFERROR(XLOOKUP(E5995,Operadores!A:A,Operadores!B:B))</f>
        <v>GAROMA</v>
      </c>
      <c r="G5995" s="16" t="s">
        <v>103</v>
      </c>
      <c r="H5995" s="13">
        <v>26.45</v>
      </c>
      <c r="I5995" s="18">
        <v>140.0</v>
      </c>
      <c r="J5995" s="15">
        <f t="shared" si="5"/>
        <v>3703</v>
      </c>
      <c r="K5995" s="10" t="str">
        <f t="array" ref="K5995">IFERROR(XLOOKUP(G5995,'Tipo de Carga'!A:A,'Tipo de Carga'!B:B))</f>
        <v>Ticket</v>
      </c>
      <c r="L5995" s="10">
        <f t="shared" si="2"/>
        <v>9</v>
      </c>
      <c r="M5995" s="10">
        <f t="shared" si="3"/>
        <v>26</v>
      </c>
      <c r="N5995" s="10">
        <f t="shared" si="4"/>
        <v>2</v>
      </c>
      <c r="O5995" s="10" t="str">
        <f t="array" ref="O5995">IFERROR(XLOOKUP(G5995,'Tipo de Carga'!A:A,'Tipo de Carga'!C:C))</f>
        <v>Diesel</v>
      </c>
    </row>
    <row r="5996">
      <c r="A5996" s="16">
        <v>1770.0</v>
      </c>
      <c r="B5996" s="10" t="str">
        <f t="array" ref="B5996">IFERROR(XLOOKUP(A5996,'Asignacion Feb'!A:A,'Asignacion Feb'!C:C))</f>
        <v>Wm Sencillo</v>
      </c>
      <c r="C5996" s="10" t="str">
        <f t="array" ref="C5996">IFERROR(XLOOKUP(A5996,'Asignacion Feb'!A:A,'Asignacion Feb'!B:B))</f>
        <v>EC-08</v>
      </c>
      <c r="D5996" s="28">
        <v>45714.0</v>
      </c>
      <c r="E5996" s="19" t="s">
        <v>435</v>
      </c>
      <c r="F5996" s="10" t="str">
        <f t="array" ref="F5996">IFERROR(XLOOKUP(E5996,Operadores!A:A,Operadores!B:B))</f>
        <v>NUCRIG</v>
      </c>
      <c r="G5996" s="16" t="s">
        <v>103</v>
      </c>
      <c r="H5996" s="13">
        <v>26.45</v>
      </c>
      <c r="I5996" s="18">
        <v>226.0</v>
      </c>
      <c r="J5996" s="15">
        <f t="shared" si="5"/>
        <v>5977.7</v>
      </c>
      <c r="K5996" s="10" t="str">
        <f t="array" ref="K5996">IFERROR(XLOOKUP(G5996,'Tipo de Carga'!A:A,'Tipo de Carga'!B:B))</f>
        <v>Ticket</v>
      </c>
      <c r="L5996" s="10">
        <f t="shared" si="2"/>
        <v>9</v>
      </c>
      <c r="M5996" s="10">
        <f t="shared" si="3"/>
        <v>26</v>
      </c>
      <c r="N5996" s="10">
        <f t="shared" si="4"/>
        <v>2</v>
      </c>
      <c r="O5996" s="10" t="str">
        <f t="array" ref="O5996">IFERROR(XLOOKUP(G5996,'Tipo de Carga'!A:A,'Tipo de Carga'!C:C))</f>
        <v>Diesel</v>
      </c>
    </row>
    <row r="5997">
      <c r="A5997" s="16">
        <v>1763.0</v>
      </c>
      <c r="B5997" s="10" t="str">
        <f t="array" ref="B5997">IFERROR(XLOOKUP(A5997,'Asignacion Feb'!A:A,'Asignacion Feb'!C:C))</f>
        <v>Wm Sencillo</v>
      </c>
      <c r="C5997" s="10" t="str">
        <f t="array" ref="C5997">IFERROR(XLOOKUP(A5997,'Asignacion Feb'!A:A,'Asignacion Feb'!B:B))</f>
        <v>EC-08</v>
      </c>
      <c r="D5997" s="28">
        <v>45714.0</v>
      </c>
      <c r="E5997" s="19" t="s">
        <v>427</v>
      </c>
      <c r="F5997" s="10" t="str">
        <f t="array" ref="F5997">IFERROR(XLOOKUP(E5997,Operadores!A:A,Operadores!B:B))</f>
        <v>MARGON</v>
      </c>
      <c r="G5997" s="16" t="s">
        <v>103</v>
      </c>
      <c r="H5997" s="13">
        <v>26.45</v>
      </c>
      <c r="I5997" s="18">
        <v>173.0</v>
      </c>
      <c r="J5997" s="15">
        <f t="shared" si="5"/>
        <v>4575.85</v>
      </c>
      <c r="K5997" s="10" t="str">
        <f t="array" ref="K5997">IFERROR(XLOOKUP(G5997,'Tipo de Carga'!A:A,'Tipo de Carga'!B:B))</f>
        <v>Ticket</v>
      </c>
      <c r="L5997" s="10">
        <f t="shared" si="2"/>
        <v>9</v>
      </c>
      <c r="M5997" s="10">
        <f t="shared" si="3"/>
        <v>26</v>
      </c>
      <c r="N5997" s="10">
        <f t="shared" si="4"/>
        <v>2</v>
      </c>
      <c r="O5997" s="10" t="str">
        <f t="array" ref="O5997">IFERROR(XLOOKUP(G5997,'Tipo de Carga'!A:A,'Tipo de Carga'!C:C))</f>
        <v>Diesel</v>
      </c>
    </row>
    <row r="5998">
      <c r="A5998" s="16">
        <v>1901.0</v>
      </c>
      <c r="B5998" s="10" t="str">
        <f t="array" ref="B5998">IFERROR(XLOOKUP(A5998,'Asignacion Feb'!A:A,'Asignacion Feb'!C:C))</f>
        <v>Pipas</v>
      </c>
      <c r="C5998" s="10" t="str">
        <f t="array" ref="C5998">IFERROR(XLOOKUP(A5998,'Asignacion Feb'!A:A,'Asignacion Feb'!B:B))</f>
        <v>EC-02</v>
      </c>
      <c r="D5998" s="28">
        <v>45714.0</v>
      </c>
      <c r="E5998" s="19" t="s">
        <v>343</v>
      </c>
      <c r="F5998" s="10" t="str">
        <f t="array" ref="F5998">IFERROR(XLOOKUP(E5998,Operadores!A:A,Operadores!B:B))</f>
        <v>APODA</v>
      </c>
      <c r="G5998" s="16" t="s">
        <v>103</v>
      </c>
      <c r="H5998" s="13">
        <v>25.99</v>
      </c>
      <c r="I5998" s="18">
        <v>500.0</v>
      </c>
      <c r="J5998" s="15">
        <f t="shared" si="5"/>
        <v>12995</v>
      </c>
      <c r="K5998" s="10" t="str">
        <f t="array" ref="K5998">IFERROR(XLOOKUP(G5998,'Tipo de Carga'!A:A,'Tipo de Carga'!B:B))</f>
        <v>Ticket</v>
      </c>
      <c r="L5998" s="10">
        <f t="shared" si="2"/>
        <v>9</v>
      </c>
      <c r="M5998" s="10">
        <f t="shared" si="3"/>
        <v>26</v>
      </c>
      <c r="N5998" s="10">
        <f t="shared" si="4"/>
        <v>2</v>
      </c>
      <c r="O5998" s="10" t="str">
        <f t="array" ref="O5998">IFERROR(XLOOKUP(G5998,'Tipo de Carga'!A:A,'Tipo de Carga'!C:C))</f>
        <v>Diesel</v>
      </c>
    </row>
    <row r="5999">
      <c r="A5999" s="16">
        <v>1791.0</v>
      </c>
      <c r="B5999" s="10" t="str">
        <f t="array" ref="B5999">IFERROR(XLOOKUP(A5999,'Asignacion Feb'!A:A,'Asignacion Feb'!C:C))</f>
        <v>Wm Sencillo</v>
      </c>
      <c r="C5999" s="10" t="str">
        <f t="array" ref="C5999">IFERROR(XLOOKUP(A5999,'Asignacion Feb'!A:A,'Asignacion Feb'!B:B))</f>
        <v>EC-08</v>
      </c>
      <c r="D5999" s="28">
        <v>45714.0</v>
      </c>
      <c r="E5999" s="19" t="s">
        <v>426</v>
      </c>
      <c r="F5999" s="10" t="str">
        <f t="array" ref="F5999">IFERROR(XLOOKUP(E5999,Operadores!A:A,Operadores!B:B))</f>
        <v>VIDJOS</v>
      </c>
      <c r="G5999" s="16" t="s">
        <v>103</v>
      </c>
      <c r="H5999" s="13">
        <v>26.45</v>
      </c>
      <c r="I5999" s="18">
        <v>726.0</v>
      </c>
      <c r="J5999" s="15">
        <f t="shared" si="5"/>
        <v>19202.7</v>
      </c>
      <c r="K5999" s="10" t="str">
        <f t="array" ref="K5999">IFERROR(XLOOKUP(G5999,'Tipo de Carga'!A:A,'Tipo de Carga'!B:B))</f>
        <v>Ticket</v>
      </c>
      <c r="L5999" s="10">
        <f t="shared" si="2"/>
        <v>9</v>
      </c>
      <c r="M5999" s="10">
        <f t="shared" si="3"/>
        <v>26</v>
      </c>
      <c r="N5999" s="10">
        <f t="shared" si="4"/>
        <v>2</v>
      </c>
      <c r="O5999" s="10" t="str">
        <f t="array" ref="O5999">IFERROR(XLOOKUP(G5999,'Tipo de Carga'!A:A,'Tipo de Carga'!C:C))</f>
        <v>Diesel</v>
      </c>
    </row>
    <row r="6000">
      <c r="A6000" s="16">
        <v>1887.0</v>
      </c>
      <c r="B6000" s="10" t="str">
        <f t="array" ref="B6000">IFERROR(XLOOKUP(A6000,'Asignacion Feb'!A:A,'Asignacion Feb'!C:C))</f>
        <v>Circuitos</v>
      </c>
      <c r="C6000" s="10" t="str">
        <f t="array" ref="C6000">IFERROR(XLOOKUP(A6000,'Asignacion Feb'!A:A,'Asignacion Feb'!B:B))</f>
        <v>EC-03</v>
      </c>
      <c r="D6000" s="28">
        <v>45714.0</v>
      </c>
      <c r="E6000" s="19" t="s">
        <v>375</v>
      </c>
      <c r="F6000" s="10" t="str">
        <f t="array" ref="F6000">IFERROR(XLOOKUP(E6000,Operadores!A:A,Operadores!B:B))</f>
        <v>NARCA</v>
      </c>
      <c r="G6000" s="16" t="s">
        <v>103</v>
      </c>
      <c r="H6000" s="13">
        <v>25.95</v>
      </c>
      <c r="I6000" s="18">
        <v>185.0</v>
      </c>
      <c r="J6000" s="15">
        <f t="shared" si="5"/>
        <v>4800.75</v>
      </c>
      <c r="K6000" s="10" t="str">
        <f t="array" ref="K6000">IFERROR(XLOOKUP(G6000,'Tipo de Carga'!A:A,'Tipo de Carga'!B:B))</f>
        <v>Ticket</v>
      </c>
      <c r="L6000" s="10">
        <f t="shared" si="2"/>
        <v>9</v>
      </c>
      <c r="M6000" s="10">
        <f t="shared" si="3"/>
        <v>26</v>
      </c>
      <c r="N6000" s="10">
        <f t="shared" si="4"/>
        <v>2</v>
      </c>
      <c r="O6000" s="10" t="str">
        <f t="array" ref="O6000">IFERROR(XLOOKUP(G6000,'Tipo de Carga'!A:A,'Tipo de Carga'!C:C))</f>
        <v>Diesel</v>
      </c>
    </row>
    <row r="6001">
      <c r="A6001" s="16">
        <v>1769.0</v>
      </c>
      <c r="B6001" s="10" t="str">
        <f t="array" ref="B6001">IFERROR(XLOOKUP(A6001,'Asignacion Feb'!A:A,'Asignacion Feb'!C:C))</f>
        <v>Wm Sencillo</v>
      </c>
      <c r="C6001" s="10" t="str">
        <f t="array" ref="C6001">IFERROR(XLOOKUP(A6001,'Asignacion Feb'!A:A,'Asignacion Feb'!B:B))</f>
        <v>EC-08</v>
      </c>
      <c r="D6001" s="28">
        <v>45714.0</v>
      </c>
      <c r="E6001" s="19" t="s">
        <v>321</v>
      </c>
      <c r="F6001" s="10" t="str">
        <f t="array" ref="F6001">IFERROR(XLOOKUP(E6001,Operadores!A:A,Operadores!B:B))</f>
        <v>TOVREN</v>
      </c>
      <c r="G6001" s="16" t="s">
        <v>103</v>
      </c>
      <c r="H6001" s="13">
        <v>26.45</v>
      </c>
      <c r="I6001" s="18">
        <v>408.0</v>
      </c>
      <c r="J6001" s="15">
        <f t="shared" si="5"/>
        <v>10791.6</v>
      </c>
      <c r="K6001" s="10" t="str">
        <f t="array" ref="K6001">IFERROR(XLOOKUP(G6001,'Tipo de Carga'!A:A,'Tipo de Carga'!B:B))</f>
        <v>Ticket</v>
      </c>
      <c r="L6001" s="10">
        <f t="shared" si="2"/>
        <v>9</v>
      </c>
      <c r="M6001" s="10">
        <f t="shared" si="3"/>
        <v>26</v>
      </c>
      <c r="N6001" s="10">
        <f t="shared" si="4"/>
        <v>2</v>
      </c>
      <c r="O6001" s="10" t="str">
        <f t="array" ref="O6001">IFERROR(XLOOKUP(G6001,'Tipo de Carga'!A:A,'Tipo de Carga'!C:C))</f>
        <v>Diesel</v>
      </c>
    </row>
    <row r="6002">
      <c r="A6002" s="16">
        <v>1716.0</v>
      </c>
      <c r="B6002" s="10" t="str">
        <f t="array" ref="B6002">IFERROR(XLOOKUP(A6002,'Asignacion Feb'!A:A,'Asignacion Feb'!C:C))</f>
        <v>Wm Sencillo</v>
      </c>
      <c r="C6002" s="10" t="str">
        <f t="array" ref="C6002">IFERROR(XLOOKUP(A6002,'Asignacion Feb'!A:A,'Asignacion Feb'!B:B))</f>
        <v>EC-08</v>
      </c>
      <c r="D6002" s="28">
        <v>45714.0</v>
      </c>
      <c r="E6002" s="19" t="s">
        <v>261</v>
      </c>
      <c r="F6002" s="10" t="str">
        <f t="array" ref="F6002">IFERROR(XLOOKUP(E6002,Operadores!A:A,Operadores!B:B))</f>
        <v>BAUTRI</v>
      </c>
      <c r="G6002" s="16" t="s">
        <v>103</v>
      </c>
      <c r="H6002" s="13">
        <v>26.45</v>
      </c>
      <c r="I6002" s="18">
        <v>337.0</v>
      </c>
      <c r="J6002" s="15">
        <f t="shared" si="5"/>
        <v>8913.65</v>
      </c>
      <c r="K6002" s="10" t="str">
        <f t="array" ref="K6002">IFERROR(XLOOKUP(G6002,'Tipo de Carga'!A:A,'Tipo de Carga'!B:B))</f>
        <v>Ticket</v>
      </c>
      <c r="L6002" s="10">
        <f t="shared" si="2"/>
        <v>9</v>
      </c>
      <c r="M6002" s="10">
        <f t="shared" si="3"/>
        <v>26</v>
      </c>
      <c r="N6002" s="10">
        <f t="shared" si="4"/>
        <v>2</v>
      </c>
      <c r="O6002" s="10" t="str">
        <f t="array" ref="O6002">IFERROR(XLOOKUP(G6002,'Tipo de Carga'!A:A,'Tipo de Carga'!C:C))</f>
        <v>Diesel</v>
      </c>
    </row>
    <row r="6003">
      <c r="A6003" s="16">
        <v>1719.0</v>
      </c>
      <c r="B6003" s="10" t="str">
        <f t="array" ref="B6003">IFERROR(XLOOKUP(A6003,'Asignacion Feb'!A:A,'Asignacion Feb'!C:C))</f>
        <v>Wm Sencillo</v>
      </c>
      <c r="C6003" s="10" t="str">
        <f t="array" ref="C6003">IFERROR(XLOOKUP(A6003,'Asignacion Feb'!A:A,'Asignacion Feb'!B:B))</f>
        <v>EC-08</v>
      </c>
      <c r="D6003" s="28">
        <v>45714.0</v>
      </c>
      <c r="E6003" s="19" t="s">
        <v>410</v>
      </c>
      <c r="F6003" s="10" t="str">
        <f t="array" ref="F6003">IFERROR(XLOOKUP(E6003,Operadores!A:A,Operadores!B:B))</f>
        <v>GONWEI</v>
      </c>
      <c r="G6003" s="16" t="s">
        <v>103</v>
      </c>
      <c r="H6003" s="13">
        <v>26.45</v>
      </c>
      <c r="I6003" s="18">
        <v>283.0</v>
      </c>
      <c r="J6003" s="15">
        <f t="shared" si="5"/>
        <v>7485.35</v>
      </c>
      <c r="K6003" s="10" t="str">
        <f t="array" ref="K6003">IFERROR(XLOOKUP(G6003,'Tipo de Carga'!A:A,'Tipo de Carga'!B:B))</f>
        <v>Ticket</v>
      </c>
      <c r="L6003" s="10">
        <f t="shared" si="2"/>
        <v>9</v>
      </c>
      <c r="M6003" s="10">
        <f t="shared" si="3"/>
        <v>26</v>
      </c>
      <c r="N6003" s="10">
        <f t="shared" si="4"/>
        <v>2</v>
      </c>
      <c r="O6003" s="10" t="str">
        <f t="array" ref="O6003">IFERROR(XLOOKUP(G6003,'Tipo de Carga'!A:A,'Tipo de Carga'!C:C))</f>
        <v>Diesel</v>
      </c>
    </row>
    <row r="6004">
      <c r="A6004" s="16">
        <v>1725.0</v>
      </c>
      <c r="B6004" s="10" t="str">
        <f t="array" ref="B6004">IFERROR(XLOOKUP(A6004,'Asignacion Feb'!A:A,'Asignacion Feb'!C:C))</f>
        <v>Wm Sencillo</v>
      </c>
      <c r="C6004" s="10" t="str">
        <f t="array" ref="C6004">IFERROR(XLOOKUP(A6004,'Asignacion Feb'!A:A,'Asignacion Feb'!B:B))</f>
        <v>EC-08</v>
      </c>
      <c r="D6004" s="28">
        <v>45714.0</v>
      </c>
      <c r="E6004" s="19" t="s">
        <v>413</v>
      </c>
      <c r="F6004" s="10" t="str">
        <f t="array" ref="F6004">IFERROR(XLOOKUP(E6004,Operadores!A:A,Operadores!B:B))</f>
        <v>SOTLAZ</v>
      </c>
      <c r="G6004" s="16" t="s">
        <v>103</v>
      </c>
      <c r="H6004" s="13">
        <v>26.45</v>
      </c>
      <c r="I6004" s="18">
        <v>306.0</v>
      </c>
      <c r="J6004" s="15">
        <f t="shared" si="5"/>
        <v>8093.7</v>
      </c>
      <c r="K6004" s="10" t="str">
        <f t="array" ref="K6004">IFERROR(XLOOKUP(G6004,'Tipo de Carga'!A:A,'Tipo de Carga'!B:B))</f>
        <v>Ticket</v>
      </c>
      <c r="L6004" s="10">
        <f t="shared" si="2"/>
        <v>9</v>
      </c>
      <c r="M6004" s="10">
        <f t="shared" si="3"/>
        <v>26</v>
      </c>
      <c r="N6004" s="10">
        <f t="shared" si="4"/>
        <v>2</v>
      </c>
      <c r="O6004" s="10" t="str">
        <f t="array" ref="O6004">IFERROR(XLOOKUP(G6004,'Tipo de Carga'!A:A,'Tipo de Carga'!C:C))</f>
        <v>Diesel</v>
      </c>
    </row>
    <row r="6005">
      <c r="A6005" s="16">
        <v>2058.0</v>
      </c>
      <c r="B6005" s="10" t="str">
        <f t="array" ref="B6005">IFERROR(XLOOKUP(A6005,'Asignacion Feb'!A:A,'Asignacion Feb'!C:C))</f>
        <v>Peñafiel Tecamac</v>
      </c>
      <c r="C6005" s="10" t="str">
        <f t="array" ref="C6005">IFERROR(XLOOKUP(A6005,'Asignacion Feb'!A:A,'Asignacion Feb'!B:B))</f>
        <v>EC-02</v>
      </c>
      <c r="D6005" s="28">
        <v>45715.0</v>
      </c>
      <c r="E6005" s="16" t="s">
        <v>52</v>
      </c>
      <c r="F6005" s="10" t="str">
        <f t="array" ref="F6005">IFERROR(XLOOKUP(E6005,Operadores!A:A,Operadores!B:B))</f>
        <v>CALPED</v>
      </c>
      <c r="G6005" s="16" t="s">
        <v>17</v>
      </c>
      <c r="H6005" s="13">
        <v>19.79799</v>
      </c>
      <c r="I6005" s="18">
        <v>345.76</v>
      </c>
      <c r="J6005" s="15">
        <f t="shared" si="5"/>
        <v>6845.353022</v>
      </c>
      <c r="K6005" s="10" t="str">
        <f t="array" ref="K6005">IFERROR(XLOOKUP(G6005,'Tipo de Carga'!A:A,'Tipo de Carga'!B:B))</f>
        <v>Autoabasto</v>
      </c>
      <c r="L6005" s="10">
        <f t="shared" si="2"/>
        <v>9</v>
      </c>
      <c r="M6005" s="10">
        <f t="shared" si="3"/>
        <v>27</v>
      </c>
      <c r="N6005" s="10">
        <f t="shared" si="4"/>
        <v>2</v>
      </c>
      <c r="O6005" s="10" t="str">
        <f t="array" ref="O6005">IFERROR(XLOOKUP(G6005,'Tipo de Carga'!A:A,'Tipo de Carga'!C:C))</f>
        <v>Diesel</v>
      </c>
    </row>
    <row r="6006">
      <c r="A6006" s="16">
        <v>1945.0</v>
      </c>
      <c r="B6006" s="10" t="str">
        <f t="array" ref="B6006">IFERROR(XLOOKUP(A6006,'Asignacion Feb'!A:A,'Asignacion Feb'!C:C))</f>
        <v>MeLi asignado SD</v>
      </c>
      <c r="C6006" s="10" t="str">
        <f t="array" ref="C6006">IFERROR(XLOOKUP(A6006,'Asignacion Feb'!A:A,'Asignacion Feb'!B:B))</f>
        <v>EC-05</v>
      </c>
      <c r="D6006" s="28">
        <v>45715.0</v>
      </c>
      <c r="E6006" s="16" t="s">
        <v>61</v>
      </c>
      <c r="F6006" s="10" t="str">
        <f t="array" ref="F6006">IFERROR(XLOOKUP(E6006,Operadores!A:A,Operadores!B:B))</f>
        <v>MUÑCEC</v>
      </c>
      <c r="G6006" s="16" t="s">
        <v>17</v>
      </c>
      <c r="H6006" s="13">
        <v>19.79799</v>
      </c>
      <c r="I6006" s="18">
        <v>495.16</v>
      </c>
      <c r="J6006" s="15">
        <f t="shared" si="5"/>
        <v>9803.172728</v>
      </c>
      <c r="K6006" s="10" t="str">
        <f t="array" ref="K6006">IFERROR(XLOOKUP(G6006,'Tipo de Carga'!A:A,'Tipo de Carga'!B:B))</f>
        <v>Autoabasto</v>
      </c>
      <c r="L6006" s="10">
        <f t="shared" si="2"/>
        <v>9</v>
      </c>
      <c r="M6006" s="10">
        <f t="shared" si="3"/>
        <v>27</v>
      </c>
      <c r="N6006" s="10">
        <f t="shared" si="4"/>
        <v>2</v>
      </c>
      <c r="O6006" s="10" t="str">
        <f t="array" ref="O6006">IFERROR(XLOOKUP(G6006,'Tipo de Carga'!A:A,'Tipo de Carga'!C:C))</f>
        <v>Diesel</v>
      </c>
    </row>
    <row r="6007">
      <c r="A6007" s="16">
        <v>2030.0</v>
      </c>
      <c r="B6007" s="10" t="str">
        <f t="array" ref="B6007">IFERROR(XLOOKUP(A6007,'Asignacion Feb'!A:A,'Asignacion Feb'!C:C))</f>
        <v>MeLi Dedicado TD</v>
      </c>
      <c r="C6007" s="10" t="str">
        <f t="array" ref="C6007">IFERROR(XLOOKUP(A6007,'Asignacion Feb'!A:A,'Asignacion Feb'!B:B))</f>
        <v>EC-05</v>
      </c>
      <c r="D6007" s="28">
        <v>45715.0</v>
      </c>
      <c r="E6007" s="16" t="s">
        <v>337</v>
      </c>
      <c r="F6007" s="10" t="str">
        <f t="array" ref="F6007">IFERROR(XLOOKUP(E6007,Operadores!A:A,Operadores!B:B))</f>
        <v>MENBER</v>
      </c>
      <c r="G6007" s="16" t="s">
        <v>17</v>
      </c>
      <c r="H6007" s="13">
        <v>19.79799</v>
      </c>
      <c r="I6007" s="18">
        <v>495.08</v>
      </c>
      <c r="J6007" s="15">
        <f t="shared" si="5"/>
        <v>9801.588889</v>
      </c>
      <c r="K6007" s="10" t="str">
        <f t="array" ref="K6007">IFERROR(XLOOKUP(G6007,'Tipo de Carga'!A:A,'Tipo de Carga'!B:B))</f>
        <v>Autoabasto</v>
      </c>
      <c r="L6007" s="10">
        <f t="shared" si="2"/>
        <v>9</v>
      </c>
      <c r="M6007" s="10">
        <f t="shared" si="3"/>
        <v>27</v>
      </c>
      <c r="N6007" s="10">
        <f t="shared" si="4"/>
        <v>2</v>
      </c>
      <c r="O6007" s="10" t="str">
        <f t="array" ref="O6007">IFERROR(XLOOKUP(G6007,'Tipo de Carga'!A:A,'Tipo de Carga'!C:C))</f>
        <v>Diesel</v>
      </c>
    </row>
    <row r="6008">
      <c r="A6008" s="16">
        <v>1979.0</v>
      </c>
      <c r="B6008" s="10" t="str">
        <f t="array" ref="B6008">IFERROR(XLOOKUP(A6008,'Asignacion Feb'!A:A,'Asignacion Feb'!C:C))</f>
        <v>MeLi asignado SD</v>
      </c>
      <c r="C6008" s="10" t="str">
        <f t="array" ref="C6008">IFERROR(XLOOKUP(A6008,'Asignacion Feb'!A:A,'Asignacion Feb'!B:B))</f>
        <v>EC-05</v>
      </c>
      <c r="D6008" s="28">
        <v>45715.0</v>
      </c>
      <c r="E6008" s="16" t="s">
        <v>64</v>
      </c>
      <c r="F6008" s="10" t="str">
        <f t="array" ref="F6008">IFERROR(XLOOKUP(E6008,Operadores!A:A,Operadores!B:B))</f>
        <v>GARJUA04</v>
      </c>
      <c r="G6008" s="16" t="s">
        <v>17</v>
      </c>
      <c r="H6008" s="13">
        <v>19.79799</v>
      </c>
      <c r="I6008" s="18">
        <v>590.35</v>
      </c>
      <c r="J6008" s="15">
        <f t="shared" si="5"/>
        <v>11687.7434</v>
      </c>
      <c r="K6008" s="10" t="str">
        <f t="array" ref="K6008">IFERROR(XLOOKUP(G6008,'Tipo de Carga'!A:A,'Tipo de Carga'!B:B))</f>
        <v>Autoabasto</v>
      </c>
      <c r="L6008" s="10">
        <f t="shared" si="2"/>
        <v>9</v>
      </c>
      <c r="M6008" s="10">
        <f t="shared" si="3"/>
        <v>27</v>
      </c>
      <c r="N6008" s="10">
        <f t="shared" si="4"/>
        <v>2</v>
      </c>
      <c r="O6008" s="10" t="str">
        <f t="array" ref="O6008">IFERROR(XLOOKUP(G6008,'Tipo de Carga'!A:A,'Tipo de Carga'!C:C))</f>
        <v>Diesel</v>
      </c>
    </row>
    <row r="6009">
      <c r="A6009" s="16">
        <v>1907.0</v>
      </c>
      <c r="B6009" s="10" t="str">
        <f t="array" ref="B6009">IFERROR(XLOOKUP(A6009,'Asignacion Feb'!A:A,'Asignacion Feb'!C:C))</f>
        <v>Circuitos</v>
      </c>
      <c r="C6009" s="10" t="str">
        <f t="array" ref="C6009">IFERROR(XLOOKUP(A6009,'Asignacion Feb'!A:A,'Asignacion Feb'!B:B))</f>
        <v>EC-03</v>
      </c>
      <c r="D6009" s="28">
        <v>45715.0</v>
      </c>
      <c r="E6009" s="16" t="s">
        <v>287</v>
      </c>
      <c r="F6009" s="10" t="str">
        <f t="array" ref="F6009">IFERROR(XLOOKUP(E6009,Operadores!A:A,Operadores!B:B))</f>
        <v>HUAIS</v>
      </c>
      <c r="G6009" s="16" t="s">
        <v>17</v>
      </c>
      <c r="H6009" s="13">
        <v>19.79799</v>
      </c>
      <c r="I6009" s="18">
        <v>570.75</v>
      </c>
      <c r="J6009" s="15">
        <f t="shared" si="5"/>
        <v>11299.70279</v>
      </c>
      <c r="K6009" s="10" t="str">
        <f t="array" ref="K6009">IFERROR(XLOOKUP(G6009,'Tipo de Carga'!A:A,'Tipo de Carga'!B:B))</f>
        <v>Autoabasto</v>
      </c>
      <c r="L6009" s="10">
        <f t="shared" si="2"/>
        <v>9</v>
      </c>
      <c r="M6009" s="10">
        <f t="shared" si="3"/>
        <v>27</v>
      </c>
      <c r="N6009" s="10">
        <f t="shared" si="4"/>
        <v>2</v>
      </c>
      <c r="O6009" s="10" t="str">
        <f t="array" ref="O6009">IFERROR(XLOOKUP(G6009,'Tipo de Carga'!A:A,'Tipo de Carga'!C:C))</f>
        <v>Diesel</v>
      </c>
    </row>
    <row r="6010">
      <c r="A6010" s="16">
        <v>1984.0</v>
      </c>
      <c r="B6010" s="10" t="str">
        <f t="array" ref="B6010">IFERROR(XLOOKUP(A6010,'Asignacion Feb'!A:A,'Asignacion Feb'!C:C))</f>
        <v>MeLi asignado SD</v>
      </c>
      <c r="C6010" s="10" t="str">
        <f t="array" ref="C6010">IFERROR(XLOOKUP(A6010,'Asignacion Feb'!A:A,'Asignacion Feb'!B:B))</f>
        <v>EC-05</v>
      </c>
      <c r="D6010" s="28">
        <v>45715.0</v>
      </c>
      <c r="E6010" s="16" t="s">
        <v>244</v>
      </c>
      <c r="F6010" s="10" t="str">
        <f t="array" ref="F6010">IFERROR(XLOOKUP(E6010,Operadores!A:A,Operadores!B:B))</f>
        <v>PERFID</v>
      </c>
      <c r="G6010" s="16" t="s">
        <v>17</v>
      </c>
      <c r="H6010" s="13">
        <v>19.79799</v>
      </c>
      <c r="I6010" s="18">
        <v>714.63</v>
      </c>
      <c r="J6010" s="15">
        <f t="shared" si="5"/>
        <v>14148.23759</v>
      </c>
      <c r="K6010" s="10" t="str">
        <f t="array" ref="K6010">IFERROR(XLOOKUP(G6010,'Tipo de Carga'!A:A,'Tipo de Carga'!B:B))</f>
        <v>Autoabasto</v>
      </c>
      <c r="L6010" s="10">
        <f t="shared" si="2"/>
        <v>9</v>
      </c>
      <c r="M6010" s="10">
        <f t="shared" si="3"/>
        <v>27</v>
      </c>
      <c r="N6010" s="10">
        <f t="shared" si="4"/>
        <v>2</v>
      </c>
      <c r="O6010" s="10" t="str">
        <f t="array" ref="O6010">IFERROR(XLOOKUP(G6010,'Tipo de Carga'!A:A,'Tipo de Carga'!C:C))</f>
        <v>Diesel</v>
      </c>
    </row>
    <row r="6011">
      <c r="A6011" s="16">
        <v>1735.0</v>
      </c>
      <c r="B6011" s="10" t="str">
        <f t="array" ref="B6011">IFERROR(XLOOKUP(A6011,'Asignacion Feb'!A:A,'Asignacion Feb'!C:C))</f>
        <v>Pilgrims Tepo</v>
      </c>
      <c r="C6011" s="10" t="str">
        <f t="array" ref="C6011">IFERROR(XLOOKUP(A6011,'Asignacion Feb'!A:A,'Asignacion Feb'!B:B))</f>
        <v>EC-02</v>
      </c>
      <c r="D6011" s="28">
        <v>45715.0</v>
      </c>
      <c r="E6011" s="16" t="s">
        <v>370</v>
      </c>
      <c r="F6011" s="10" t="str">
        <f t="array" ref="F6011">IFERROR(XLOOKUP(E6011,Operadores!A:A,Operadores!B:B))</f>
        <v>BOROSC</v>
      </c>
      <c r="G6011" s="16" t="s">
        <v>17</v>
      </c>
      <c r="H6011" s="13">
        <v>19.79799</v>
      </c>
      <c r="I6011" s="18">
        <v>182.26</v>
      </c>
      <c r="J6011" s="15">
        <f t="shared" si="5"/>
        <v>3608.381657</v>
      </c>
      <c r="K6011" s="10" t="str">
        <f t="array" ref="K6011">IFERROR(XLOOKUP(G6011,'Tipo de Carga'!A:A,'Tipo de Carga'!B:B))</f>
        <v>Autoabasto</v>
      </c>
      <c r="L6011" s="10">
        <f t="shared" si="2"/>
        <v>9</v>
      </c>
      <c r="M6011" s="10">
        <f t="shared" si="3"/>
        <v>27</v>
      </c>
      <c r="N6011" s="10">
        <f t="shared" si="4"/>
        <v>2</v>
      </c>
      <c r="O6011" s="10" t="str">
        <f t="array" ref="O6011">IFERROR(XLOOKUP(G6011,'Tipo de Carga'!A:A,'Tipo de Carga'!C:C))</f>
        <v>Diesel</v>
      </c>
    </row>
    <row r="6012">
      <c r="A6012" s="16">
        <v>1991.0</v>
      </c>
      <c r="B6012" s="10" t="str">
        <f t="array" ref="B6012">IFERROR(XLOOKUP(A6012,'Asignacion Feb'!A:A,'Asignacion Feb'!C:C))</f>
        <v>MeLi Dedicado Merida</v>
      </c>
      <c r="C6012" s="10" t="str">
        <f t="array" ref="C6012">IFERROR(XLOOKUP(A6012,'Asignacion Feb'!A:A,'Asignacion Feb'!B:B))</f>
        <v>EC-05</v>
      </c>
      <c r="D6012" s="28">
        <v>45715.0</v>
      </c>
      <c r="E6012" s="16" t="s">
        <v>467</v>
      </c>
      <c r="F6012" s="10" t="str">
        <f t="array" ref="F6012">IFERROR(XLOOKUP(E6012,Operadores!A:A,Operadores!B:B))</f>
        <v>MARJUL</v>
      </c>
      <c r="G6012" s="16" t="s">
        <v>17</v>
      </c>
      <c r="H6012" s="13">
        <v>19.79799</v>
      </c>
      <c r="I6012" s="18">
        <v>223.97</v>
      </c>
      <c r="J6012" s="15">
        <f t="shared" si="5"/>
        <v>4434.15582</v>
      </c>
      <c r="K6012" s="10" t="str">
        <f t="array" ref="K6012">IFERROR(XLOOKUP(G6012,'Tipo de Carga'!A:A,'Tipo de Carga'!B:B))</f>
        <v>Autoabasto</v>
      </c>
      <c r="L6012" s="10">
        <f t="shared" si="2"/>
        <v>9</v>
      </c>
      <c r="M6012" s="10">
        <f t="shared" si="3"/>
        <v>27</v>
      </c>
      <c r="N6012" s="10">
        <f t="shared" si="4"/>
        <v>2</v>
      </c>
      <c r="O6012" s="10" t="str">
        <f t="array" ref="O6012">IFERROR(XLOOKUP(G6012,'Tipo de Carga'!A:A,'Tipo de Carga'!C:C))</f>
        <v>Diesel</v>
      </c>
    </row>
    <row r="6013">
      <c r="A6013" s="16">
        <v>1878.0</v>
      </c>
      <c r="B6013" s="10" t="str">
        <f t="array" ref="B6013">IFERROR(XLOOKUP(A6013,'Asignacion Feb'!A:A,'Asignacion Feb'!C:C))</f>
        <v>Circuitos</v>
      </c>
      <c r="C6013" s="10" t="str">
        <f t="array" ref="C6013">IFERROR(XLOOKUP(A6013,'Asignacion Feb'!A:A,'Asignacion Feb'!B:B))</f>
        <v>EC-03</v>
      </c>
      <c r="D6013" s="28">
        <v>45715.0</v>
      </c>
      <c r="E6013" s="16" t="s">
        <v>217</v>
      </c>
      <c r="F6013" s="10" t="str">
        <f t="array" ref="F6013">IFERROR(XLOOKUP(E6013,Operadores!A:A,Operadores!B:B))</f>
        <v>GOMJOV</v>
      </c>
      <c r="G6013" s="16" t="s">
        <v>17</v>
      </c>
      <c r="H6013" s="13">
        <v>19.79799</v>
      </c>
      <c r="I6013" s="18">
        <v>525.04</v>
      </c>
      <c r="J6013" s="15">
        <f t="shared" si="5"/>
        <v>10394.73667</v>
      </c>
      <c r="K6013" s="10" t="str">
        <f t="array" ref="K6013">IFERROR(XLOOKUP(G6013,'Tipo de Carga'!A:A,'Tipo de Carga'!B:B))</f>
        <v>Autoabasto</v>
      </c>
      <c r="L6013" s="10">
        <f t="shared" si="2"/>
        <v>9</v>
      </c>
      <c r="M6013" s="10">
        <f t="shared" si="3"/>
        <v>27</v>
      </c>
      <c r="N6013" s="10">
        <f t="shared" si="4"/>
        <v>2</v>
      </c>
      <c r="O6013" s="10" t="str">
        <f t="array" ref="O6013">IFERROR(XLOOKUP(G6013,'Tipo de Carga'!A:A,'Tipo de Carga'!C:C))</f>
        <v>Diesel</v>
      </c>
    </row>
    <row r="6014">
      <c r="A6014" s="16">
        <v>1858.0</v>
      </c>
      <c r="B6014" s="10" t="str">
        <f t="array" ref="B6014">IFERROR(XLOOKUP(A6014,'Asignacion Feb'!A:A,'Asignacion Feb'!C:C))</f>
        <v>Hisense</v>
      </c>
      <c r="C6014" s="10" t="str">
        <f t="array" ref="C6014">IFERROR(XLOOKUP(A6014,'Asignacion Feb'!A:A,'Asignacion Feb'!B:B))</f>
        <v>EC-02</v>
      </c>
      <c r="D6014" s="28">
        <v>45715.0</v>
      </c>
      <c r="E6014" s="19" t="s">
        <v>463</v>
      </c>
      <c r="F6014" s="10" t="str">
        <f t="array" ref="F6014">IFERROR(XLOOKUP(E6014,Operadores!A:A,Operadores!B:B))</f>
        <v>COLALE</v>
      </c>
      <c r="G6014" s="16" t="s">
        <v>17</v>
      </c>
      <c r="H6014" s="13">
        <v>19.79799</v>
      </c>
      <c r="I6014" s="18">
        <v>116.97</v>
      </c>
      <c r="J6014" s="15">
        <f t="shared" si="5"/>
        <v>2315.77089</v>
      </c>
      <c r="K6014" s="10" t="str">
        <f t="array" ref="K6014">IFERROR(XLOOKUP(G6014,'Tipo de Carga'!A:A,'Tipo de Carga'!B:B))</f>
        <v>Autoabasto</v>
      </c>
      <c r="L6014" s="10">
        <f t="shared" si="2"/>
        <v>9</v>
      </c>
      <c r="M6014" s="10">
        <f t="shared" si="3"/>
        <v>27</v>
      </c>
      <c r="N6014" s="10">
        <f t="shared" si="4"/>
        <v>2</v>
      </c>
      <c r="O6014" s="10" t="str">
        <f t="array" ref="O6014">IFERROR(XLOOKUP(G6014,'Tipo de Carga'!A:A,'Tipo de Carga'!C:C))</f>
        <v>Diesel</v>
      </c>
    </row>
    <row r="6015">
      <c r="A6015" s="16">
        <v>1767.0</v>
      </c>
      <c r="B6015" s="10" t="str">
        <f t="array" ref="B6015">IFERROR(XLOOKUP(A6015,'Asignacion Feb'!A:A,'Asignacion Feb'!C:C))</f>
        <v>Pilgrims Tepo</v>
      </c>
      <c r="C6015" s="10" t="str">
        <f t="array" ref="C6015">IFERROR(XLOOKUP(A6015,'Asignacion Feb'!A:A,'Asignacion Feb'!B:B))</f>
        <v>EC-02</v>
      </c>
      <c r="D6015" s="28">
        <v>45715.0</v>
      </c>
      <c r="E6015" s="16" t="s">
        <v>267</v>
      </c>
      <c r="F6015" s="10" t="str">
        <f t="array" ref="F6015">IFERROR(XLOOKUP(E6015,Operadores!A:A,Operadores!B:B))</f>
        <v>RAMJOS</v>
      </c>
      <c r="G6015" s="16" t="s">
        <v>17</v>
      </c>
      <c r="H6015" s="13">
        <v>19.79799</v>
      </c>
      <c r="I6015" s="18">
        <v>107.87</v>
      </c>
      <c r="J6015" s="15">
        <f t="shared" si="5"/>
        <v>2135.609181</v>
      </c>
      <c r="K6015" s="10" t="str">
        <f t="array" ref="K6015">IFERROR(XLOOKUP(G6015,'Tipo de Carga'!A:A,'Tipo de Carga'!B:B))</f>
        <v>Autoabasto</v>
      </c>
      <c r="L6015" s="10">
        <f t="shared" si="2"/>
        <v>9</v>
      </c>
      <c r="M6015" s="10">
        <f t="shared" si="3"/>
        <v>27</v>
      </c>
      <c r="N6015" s="10">
        <f t="shared" si="4"/>
        <v>2</v>
      </c>
      <c r="O6015" s="10" t="str">
        <f t="array" ref="O6015">IFERROR(XLOOKUP(G6015,'Tipo de Carga'!A:A,'Tipo de Carga'!C:C))</f>
        <v>Diesel</v>
      </c>
    </row>
    <row r="6016">
      <c r="A6016" s="16">
        <v>1992.0</v>
      </c>
      <c r="B6016" s="10" t="str">
        <f t="array" ref="B6016">IFERROR(XLOOKUP(A6016,'Asignacion Feb'!A:A,'Asignacion Feb'!C:C))</f>
        <v>MeLi Dedicado TD</v>
      </c>
      <c r="C6016" s="10" t="str">
        <f t="array" ref="C6016">IFERROR(XLOOKUP(A6016,'Asignacion Feb'!A:A,'Asignacion Feb'!B:B))</f>
        <v>EC-05</v>
      </c>
      <c r="D6016" s="28">
        <v>45715.0</v>
      </c>
      <c r="E6016" s="16" t="s">
        <v>199</v>
      </c>
      <c r="F6016" s="10" t="str">
        <f t="array" ref="F6016">IFERROR(XLOOKUP(E6016,Operadores!A:A,Operadores!B:B))</f>
        <v>SANART</v>
      </c>
      <c r="G6016" s="16" t="s">
        <v>17</v>
      </c>
      <c r="H6016" s="13">
        <v>19.79799</v>
      </c>
      <c r="I6016" s="18">
        <v>190.03</v>
      </c>
      <c r="J6016" s="15">
        <f t="shared" si="5"/>
        <v>3762.21204</v>
      </c>
      <c r="K6016" s="10" t="str">
        <f t="array" ref="K6016">IFERROR(XLOOKUP(G6016,'Tipo de Carga'!A:A,'Tipo de Carga'!B:B))</f>
        <v>Autoabasto</v>
      </c>
      <c r="L6016" s="10">
        <f t="shared" si="2"/>
        <v>9</v>
      </c>
      <c r="M6016" s="10">
        <f t="shared" si="3"/>
        <v>27</v>
      </c>
      <c r="N6016" s="10">
        <f t="shared" si="4"/>
        <v>2</v>
      </c>
      <c r="O6016" s="10" t="str">
        <f t="array" ref="O6016">IFERROR(XLOOKUP(G6016,'Tipo de Carga'!A:A,'Tipo de Carga'!C:C))</f>
        <v>Diesel</v>
      </c>
    </row>
    <row r="6017">
      <c r="A6017" s="16">
        <v>1752.0</v>
      </c>
      <c r="B6017" s="10" t="str">
        <f t="array" ref="B6017">IFERROR(XLOOKUP(A6017,'Asignacion Feb'!A:A,'Asignacion Feb'!C:C))</f>
        <v>Liverpool Local</v>
      </c>
      <c r="C6017" s="10" t="str">
        <f t="array" ref="C6017">IFERROR(XLOOKUP(A6017,'Asignacion Feb'!A:A,'Asignacion Feb'!B:B))</f>
        <v>EC-01</v>
      </c>
      <c r="D6017" s="28">
        <v>45715.0</v>
      </c>
      <c r="E6017" s="16" t="s">
        <v>149</v>
      </c>
      <c r="F6017" s="10" t="str">
        <f t="array" ref="F6017">IFERROR(XLOOKUP(E6017,Operadores!A:A,Operadores!B:B))</f>
        <v>REYGU</v>
      </c>
      <c r="G6017" s="16" t="s">
        <v>17</v>
      </c>
      <c r="H6017" s="13">
        <v>19.79799</v>
      </c>
      <c r="I6017" s="18">
        <v>492.84</v>
      </c>
      <c r="J6017" s="15">
        <f t="shared" si="5"/>
        <v>9757.241392</v>
      </c>
      <c r="K6017" s="10" t="str">
        <f t="array" ref="K6017">IFERROR(XLOOKUP(G6017,'Tipo de Carga'!A:A,'Tipo de Carga'!B:B))</f>
        <v>Autoabasto</v>
      </c>
      <c r="L6017" s="10">
        <f t="shared" si="2"/>
        <v>9</v>
      </c>
      <c r="M6017" s="10">
        <f t="shared" si="3"/>
        <v>27</v>
      </c>
      <c r="N6017" s="10">
        <f t="shared" si="4"/>
        <v>2</v>
      </c>
      <c r="O6017" s="10" t="str">
        <f t="array" ref="O6017">IFERROR(XLOOKUP(G6017,'Tipo de Carga'!A:A,'Tipo de Carga'!C:C))</f>
        <v>Diesel</v>
      </c>
    </row>
    <row r="6018">
      <c r="A6018" s="16">
        <v>1768.0</v>
      </c>
      <c r="B6018" s="10" t="str">
        <f t="array" ref="B6018">IFERROR(XLOOKUP(A6018,'Asignacion Feb'!A:A,'Asignacion Feb'!C:C))</f>
        <v>Pipas</v>
      </c>
      <c r="C6018" s="10" t="str">
        <f t="array" ref="C6018">IFERROR(XLOOKUP(A6018,'Asignacion Feb'!A:A,'Asignacion Feb'!B:B))</f>
        <v>EC-02</v>
      </c>
      <c r="D6018" s="28">
        <v>45715.0</v>
      </c>
      <c r="E6018" s="16" t="s">
        <v>303</v>
      </c>
      <c r="F6018" s="10" t="str">
        <f t="array" ref="F6018">IFERROR(XLOOKUP(E6018,Operadores!A:A,Operadores!B:B))</f>
        <v>MARJO08</v>
      </c>
      <c r="G6018" s="16" t="s">
        <v>17</v>
      </c>
      <c r="H6018" s="13">
        <v>19.79799</v>
      </c>
      <c r="I6018" s="18">
        <v>64.97</v>
      </c>
      <c r="J6018" s="15">
        <f t="shared" si="5"/>
        <v>1286.27541</v>
      </c>
      <c r="K6018" s="10" t="str">
        <f t="array" ref="K6018">IFERROR(XLOOKUP(G6018,'Tipo de Carga'!A:A,'Tipo de Carga'!B:B))</f>
        <v>Autoabasto</v>
      </c>
      <c r="L6018" s="10">
        <f t="shared" si="2"/>
        <v>9</v>
      </c>
      <c r="M6018" s="10">
        <f t="shared" si="3"/>
        <v>27</v>
      </c>
      <c r="N6018" s="10">
        <f t="shared" si="4"/>
        <v>2</v>
      </c>
      <c r="O6018" s="10" t="str">
        <f t="array" ref="O6018">IFERROR(XLOOKUP(G6018,'Tipo de Carga'!A:A,'Tipo de Carga'!C:C))</f>
        <v>Diesel</v>
      </c>
    </row>
    <row r="6019">
      <c r="A6019" s="16">
        <v>1768.0</v>
      </c>
      <c r="B6019" s="10" t="str">
        <f t="array" ref="B6019">IFERROR(XLOOKUP(A6019,'Asignacion Feb'!A:A,'Asignacion Feb'!C:C))</f>
        <v>Pipas</v>
      </c>
      <c r="C6019" s="10" t="str">
        <f t="array" ref="C6019">IFERROR(XLOOKUP(A6019,'Asignacion Feb'!A:A,'Asignacion Feb'!B:B))</f>
        <v>EC-02</v>
      </c>
      <c r="D6019" s="28">
        <v>45715.0</v>
      </c>
      <c r="E6019" s="16" t="s">
        <v>303</v>
      </c>
      <c r="F6019" s="10" t="str">
        <f t="array" ref="F6019">IFERROR(XLOOKUP(E6019,Operadores!A:A,Operadores!B:B))</f>
        <v>MARJO08</v>
      </c>
      <c r="G6019" s="16" t="s">
        <v>17</v>
      </c>
      <c r="H6019" s="13">
        <v>19.79799</v>
      </c>
      <c r="I6019" s="18">
        <v>505.84</v>
      </c>
      <c r="J6019" s="15">
        <f t="shared" si="5"/>
        <v>10014.61526</v>
      </c>
      <c r="K6019" s="10" t="str">
        <f t="array" ref="K6019">IFERROR(XLOOKUP(G6019,'Tipo de Carga'!A:A,'Tipo de Carga'!B:B))</f>
        <v>Autoabasto</v>
      </c>
      <c r="L6019" s="10">
        <f t="shared" si="2"/>
        <v>9</v>
      </c>
      <c r="M6019" s="10">
        <f t="shared" si="3"/>
        <v>27</v>
      </c>
      <c r="N6019" s="10">
        <f t="shared" si="4"/>
        <v>2</v>
      </c>
      <c r="O6019" s="10" t="str">
        <f t="array" ref="O6019">IFERROR(XLOOKUP(G6019,'Tipo de Carga'!A:A,'Tipo de Carga'!C:C))</f>
        <v>Diesel</v>
      </c>
    </row>
    <row r="6020">
      <c r="A6020" s="16">
        <v>1783.0</v>
      </c>
      <c r="B6020" s="10" t="str">
        <f t="array" ref="B6020">IFERROR(XLOOKUP(A6020,'Asignacion Feb'!A:A,'Asignacion Feb'!C:C))</f>
        <v>Liverpool Local</v>
      </c>
      <c r="C6020" s="10" t="str">
        <f t="array" ref="C6020">IFERROR(XLOOKUP(A6020,'Asignacion Feb'!A:A,'Asignacion Feb'!B:B))</f>
        <v>EC-01</v>
      </c>
      <c r="D6020" s="28">
        <v>45715.0</v>
      </c>
      <c r="E6020" s="16" t="s">
        <v>346</v>
      </c>
      <c r="F6020" s="10" t="str">
        <f t="array" ref="F6020">IFERROR(XLOOKUP(E6020,Operadores!A:A,Operadores!B:B))</f>
        <v>RIORO</v>
      </c>
      <c r="G6020" s="16" t="s">
        <v>17</v>
      </c>
      <c r="H6020" s="13">
        <v>19.79799</v>
      </c>
      <c r="I6020" s="18">
        <v>885.98</v>
      </c>
      <c r="J6020" s="15">
        <f t="shared" si="5"/>
        <v>17540.62318</v>
      </c>
      <c r="K6020" s="10" t="str">
        <f t="array" ref="K6020">IFERROR(XLOOKUP(G6020,'Tipo de Carga'!A:A,'Tipo de Carga'!B:B))</f>
        <v>Autoabasto</v>
      </c>
      <c r="L6020" s="10">
        <f t="shared" si="2"/>
        <v>9</v>
      </c>
      <c r="M6020" s="10">
        <f t="shared" si="3"/>
        <v>27</v>
      </c>
      <c r="N6020" s="10">
        <f t="shared" si="4"/>
        <v>2</v>
      </c>
      <c r="O6020" s="10" t="str">
        <f t="array" ref="O6020">IFERROR(XLOOKUP(G6020,'Tipo de Carga'!A:A,'Tipo de Carga'!C:C))</f>
        <v>Diesel</v>
      </c>
    </row>
    <row r="6021">
      <c r="A6021" s="16">
        <v>1731.0</v>
      </c>
      <c r="B6021" s="10" t="str">
        <f t="array" ref="B6021">IFERROR(XLOOKUP(A6021,'Asignacion Feb'!A:A,'Asignacion Feb'!C:C))</f>
        <v>Pilgrims Tepo</v>
      </c>
      <c r="C6021" s="10" t="str">
        <f t="array" ref="C6021">IFERROR(XLOOKUP(A6021,'Asignacion Feb'!A:A,'Asignacion Feb'!B:B))</f>
        <v>EC-02</v>
      </c>
      <c r="D6021" s="28">
        <v>45715.0</v>
      </c>
      <c r="E6021" s="16" t="s">
        <v>270</v>
      </c>
      <c r="F6021" s="10" t="str">
        <f t="array" ref="F6021">IFERROR(XLOOKUP(E6021,Operadores!A:A,Operadores!B:B))</f>
        <v>ROSGIL</v>
      </c>
      <c r="G6021" s="16" t="s">
        <v>17</v>
      </c>
      <c r="H6021" s="13">
        <v>19.79799</v>
      </c>
      <c r="I6021" s="18">
        <v>180.1</v>
      </c>
      <c r="J6021" s="15">
        <f t="shared" si="5"/>
        <v>3565.617999</v>
      </c>
      <c r="K6021" s="10" t="str">
        <f t="array" ref="K6021">IFERROR(XLOOKUP(G6021,'Tipo de Carga'!A:A,'Tipo de Carga'!B:B))</f>
        <v>Autoabasto</v>
      </c>
      <c r="L6021" s="10">
        <f t="shared" si="2"/>
        <v>9</v>
      </c>
      <c r="M6021" s="10">
        <f t="shared" si="3"/>
        <v>27</v>
      </c>
      <c r="N6021" s="10">
        <f t="shared" si="4"/>
        <v>2</v>
      </c>
      <c r="O6021" s="10" t="str">
        <f t="array" ref="O6021">IFERROR(XLOOKUP(G6021,'Tipo de Carga'!A:A,'Tipo de Carga'!C:C))</f>
        <v>Diesel</v>
      </c>
    </row>
    <row r="6022">
      <c r="A6022" s="16">
        <v>2016.0</v>
      </c>
      <c r="B6022" s="10" t="str">
        <f t="array" ref="B6022">IFERROR(XLOOKUP(A6022,'Asignacion Feb'!A:A,'Asignacion Feb'!C:C))</f>
        <v>MeLi asignado SD</v>
      </c>
      <c r="C6022" s="10" t="str">
        <f t="array" ref="C6022">IFERROR(XLOOKUP(A6022,'Asignacion Feb'!A:A,'Asignacion Feb'!B:B))</f>
        <v>EC-05</v>
      </c>
      <c r="D6022" s="28">
        <v>45715.0</v>
      </c>
      <c r="E6022" s="16" t="s">
        <v>419</v>
      </c>
      <c r="F6022" s="10" t="str">
        <f t="array" ref="F6022">IFERROR(XLOOKUP(E6022,Operadores!A:A,Operadores!B:B))</f>
        <v>SILAL</v>
      </c>
      <c r="G6022" s="16" t="s">
        <v>17</v>
      </c>
      <c r="H6022" s="13">
        <v>19.79799</v>
      </c>
      <c r="I6022" s="18">
        <v>281.23</v>
      </c>
      <c r="J6022" s="15">
        <f t="shared" si="5"/>
        <v>5567.788728</v>
      </c>
      <c r="K6022" s="10" t="str">
        <f t="array" ref="K6022">IFERROR(XLOOKUP(G6022,'Tipo de Carga'!A:A,'Tipo de Carga'!B:B))</f>
        <v>Autoabasto</v>
      </c>
      <c r="L6022" s="10">
        <f t="shared" si="2"/>
        <v>9</v>
      </c>
      <c r="M6022" s="10">
        <f t="shared" si="3"/>
        <v>27</v>
      </c>
      <c r="N6022" s="10">
        <f t="shared" si="4"/>
        <v>2</v>
      </c>
      <c r="O6022" s="10" t="str">
        <f t="array" ref="O6022">IFERROR(XLOOKUP(G6022,'Tipo de Carga'!A:A,'Tipo de Carga'!C:C))</f>
        <v>Diesel</v>
      </c>
    </row>
    <row r="6023">
      <c r="A6023" s="16">
        <v>2000.0</v>
      </c>
      <c r="B6023" s="10" t="str">
        <f t="array" ref="B6023">IFERROR(XLOOKUP(A6023,'Asignacion Feb'!A:A,'Asignacion Feb'!C:C))</f>
        <v>MeLi Dedicado Merida</v>
      </c>
      <c r="C6023" s="10" t="str">
        <f t="array" ref="C6023">IFERROR(XLOOKUP(A6023,'Asignacion Feb'!A:A,'Asignacion Feb'!B:B))</f>
        <v>EC-05</v>
      </c>
      <c r="D6023" s="28">
        <v>45715.0</v>
      </c>
      <c r="E6023" s="16" t="s">
        <v>95</v>
      </c>
      <c r="F6023" s="10" t="str">
        <f t="array" ref="F6023">IFERROR(XLOOKUP(E6023,Operadores!A:A,Operadores!B:B))</f>
        <v>VILYON</v>
      </c>
      <c r="G6023" s="16" t="s">
        <v>17</v>
      </c>
      <c r="H6023" s="13">
        <v>19.79799</v>
      </c>
      <c r="I6023" s="18">
        <v>281.1</v>
      </c>
      <c r="J6023" s="15">
        <f t="shared" si="5"/>
        <v>5565.214989</v>
      </c>
      <c r="K6023" s="10" t="str">
        <f t="array" ref="K6023">IFERROR(XLOOKUP(G6023,'Tipo de Carga'!A:A,'Tipo de Carga'!B:B))</f>
        <v>Autoabasto</v>
      </c>
      <c r="L6023" s="10">
        <f t="shared" si="2"/>
        <v>9</v>
      </c>
      <c r="M6023" s="10">
        <f t="shared" si="3"/>
        <v>27</v>
      </c>
      <c r="N6023" s="10">
        <f t="shared" si="4"/>
        <v>2</v>
      </c>
      <c r="O6023" s="10" t="str">
        <f t="array" ref="O6023">IFERROR(XLOOKUP(G6023,'Tipo de Carga'!A:A,'Tipo de Carga'!C:C))</f>
        <v>Diesel</v>
      </c>
    </row>
    <row r="6024">
      <c r="A6024" s="16">
        <v>1780.0</v>
      </c>
      <c r="B6024" s="10" t="str">
        <f t="array" ref="B6024">IFERROR(XLOOKUP(A6024,'Asignacion Feb'!A:A,'Asignacion Feb'!C:C))</f>
        <v>Pilgrims Tepo</v>
      </c>
      <c r="C6024" s="10" t="str">
        <f t="array" ref="C6024">IFERROR(XLOOKUP(A6024,'Asignacion Feb'!A:A,'Asignacion Feb'!B:B))</f>
        <v>EC-02</v>
      </c>
      <c r="D6024" s="28">
        <v>45715.0</v>
      </c>
      <c r="E6024" s="16" t="s">
        <v>292</v>
      </c>
      <c r="F6024" s="10" t="str">
        <f t="array" ref="F6024">IFERROR(XLOOKUP(E6024,Operadores!A:A,Operadores!B:B))</f>
        <v>JIMJOR</v>
      </c>
      <c r="G6024" s="16" t="s">
        <v>17</v>
      </c>
      <c r="H6024" s="13">
        <v>19.79799</v>
      </c>
      <c r="I6024" s="18">
        <v>177.57</v>
      </c>
      <c r="J6024" s="15">
        <f t="shared" si="5"/>
        <v>3515.529084</v>
      </c>
      <c r="K6024" s="10" t="str">
        <f t="array" ref="K6024">IFERROR(XLOOKUP(G6024,'Tipo de Carga'!A:A,'Tipo de Carga'!B:B))</f>
        <v>Autoabasto</v>
      </c>
      <c r="L6024" s="10">
        <f t="shared" si="2"/>
        <v>9</v>
      </c>
      <c r="M6024" s="10">
        <f t="shared" si="3"/>
        <v>27</v>
      </c>
      <c r="N6024" s="10">
        <f t="shared" si="4"/>
        <v>2</v>
      </c>
      <c r="O6024" s="10" t="str">
        <f t="array" ref="O6024">IFERROR(XLOOKUP(G6024,'Tipo de Carga'!A:A,'Tipo de Carga'!C:C))</f>
        <v>Diesel</v>
      </c>
    </row>
    <row r="6025">
      <c r="A6025" s="16">
        <v>2017.0</v>
      </c>
      <c r="B6025" s="10" t="str">
        <f t="array" ref="B6025">IFERROR(XLOOKUP(A6025,'Asignacion Feb'!A:A,'Asignacion Feb'!C:C))</f>
        <v>MeLi asignado SD</v>
      </c>
      <c r="C6025" s="10" t="str">
        <f t="array" ref="C6025">IFERROR(XLOOKUP(A6025,'Asignacion Feb'!A:A,'Asignacion Feb'!B:B))</f>
        <v>EC-05</v>
      </c>
      <c r="D6025" s="28">
        <v>45715.0</v>
      </c>
      <c r="E6025" s="16" t="s">
        <v>137</v>
      </c>
      <c r="F6025" s="10" t="str">
        <f t="array" ref="F6025">IFERROR(XLOOKUP(E6025,Operadores!A:A,Operadores!B:B))</f>
        <v>CARCRI01</v>
      </c>
      <c r="G6025" s="16" t="s">
        <v>17</v>
      </c>
      <c r="H6025" s="13">
        <v>19.79799</v>
      </c>
      <c r="I6025" s="18">
        <v>284.49</v>
      </c>
      <c r="J6025" s="15">
        <f t="shared" si="5"/>
        <v>5632.330175</v>
      </c>
      <c r="K6025" s="10" t="str">
        <f t="array" ref="K6025">IFERROR(XLOOKUP(G6025,'Tipo de Carga'!A:A,'Tipo de Carga'!B:B))</f>
        <v>Autoabasto</v>
      </c>
      <c r="L6025" s="10">
        <f t="shared" si="2"/>
        <v>9</v>
      </c>
      <c r="M6025" s="10">
        <f t="shared" si="3"/>
        <v>27</v>
      </c>
      <c r="N6025" s="10">
        <f t="shared" si="4"/>
        <v>2</v>
      </c>
      <c r="O6025" s="10" t="str">
        <f t="array" ref="O6025">IFERROR(XLOOKUP(G6025,'Tipo de Carga'!A:A,'Tipo de Carga'!C:C))</f>
        <v>Diesel</v>
      </c>
    </row>
    <row r="6026">
      <c r="A6026" s="16">
        <v>1946.0</v>
      </c>
      <c r="B6026" s="10" t="str">
        <f t="array" ref="B6026">IFERROR(XLOOKUP(A6026,'Asignacion Feb'!A:A,'Asignacion Feb'!C:C))</f>
        <v>MeLi asignado SD</v>
      </c>
      <c r="C6026" s="10" t="str">
        <f t="array" ref="C6026">IFERROR(XLOOKUP(A6026,'Asignacion Feb'!A:A,'Asignacion Feb'!B:B))</f>
        <v>EC-05</v>
      </c>
      <c r="D6026" s="28">
        <v>45715.0</v>
      </c>
      <c r="E6026" s="16" t="s">
        <v>192</v>
      </c>
      <c r="F6026" s="10" t="str">
        <f t="array" ref="F6026">IFERROR(XLOOKUP(E6026,Operadores!A:A,Operadores!B:B))</f>
        <v>MARARM</v>
      </c>
      <c r="G6026" s="16" t="s">
        <v>17</v>
      </c>
      <c r="H6026" s="13">
        <v>19.79799</v>
      </c>
      <c r="I6026" s="18">
        <v>330.0</v>
      </c>
      <c r="J6026" s="15">
        <f t="shared" si="5"/>
        <v>6533.3367</v>
      </c>
      <c r="K6026" s="10" t="str">
        <f t="array" ref="K6026">IFERROR(XLOOKUP(G6026,'Tipo de Carga'!A:A,'Tipo de Carga'!B:B))</f>
        <v>Autoabasto</v>
      </c>
      <c r="L6026" s="10">
        <f t="shared" si="2"/>
        <v>9</v>
      </c>
      <c r="M6026" s="10">
        <f t="shared" si="3"/>
        <v>27</v>
      </c>
      <c r="N6026" s="10">
        <f t="shared" si="4"/>
        <v>2</v>
      </c>
      <c r="O6026" s="10" t="str">
        <f t="array" ref="O6026">IFERROR(XLOOKUP(G6026,'Tipo de Carga'!A:A,'Tipo de Carga'!C:C))</f>
        <v>Diesel</v>
      </c>
    </row>
    <row r="6027">
      <c r="A6027" s="16">
        <v>1866.0</v>
      </c>
      <c r="B6027" s="10" t="str">
        <f t="array" ref="B6027">IFERROR(XLOOKUP(A6027,'Asignacion Feb'!A:A,'Asignacion Feb'!C:C))</f>
        <v>Pilgrims Tepo</v>
      </c>
      <c r="C6027" s="10" t="str">
        <f t="array" ref="C6027">IFERROR(XLOOKUP(A6027,'Asignacion Feb'!A:A,'Asignacion Feb'!B:B))</f>
        <v>EC-02</v>
      </c>
      <c r="D6027" s="28">
        <v>45715.0</v>
      </c>
      <c r="E6027" s="16" t="s">
        <v>54</v>
      </c>
      <c r="F6027" s="10" t="str">
        <f t="array" ref="F6027">IFERROR(XLOOKUP(E6027,Operadores!A:A,Operadores!B:B))</f>
        <v>JORJON</v>
      </c>
      <c r="G6027" s="16" t="s">
        <v>17</v>
      </c>
      <c r="H6027" s="13">
        <v>19.79799</v>
      </c>
      <c r="I6027" s="18">
        <v>140.12</v>
      </c>
      <c r="J6027" s="15">
        <f t="shared" si="5"/>
        <v>2774.094359</v>
      </c>
      <c r="K6027" s="10" t="str">
        <f t="array" ref="K6027">IFERROR(XLOOKUP(G6027,'Tipo de Carga'!A:A,'Tipo de Carga'!B:B))</f>
        <v>Autoabasto</v>
      </c>
      <c r="L6027" s="10">
        <f t="shared" si="2"/>
        <v>9</v>
      </c>
      <c r="M6027" s="10">
        <f t="shared" si="3"/>
        <v>27</v>
      </c>
      <c r="N6027" s="10">
        <f t="shared" si="4"/>
        <v>2</v>
      </c>
      <c r="O6027" s="10" t="str">
        <f t="array" ref="O6027">IFERROR(XLOOKUP(G6027,'Tipo de Carga'!A:A,'Tipo de Carga'!C:C))</f>
        <v>Diesel</v>
      </c>
    </row>
    <row r="6028">
      <c r="A6028" s="16">
        <v>2021.0</v>
      </c>
      <c r="B6028" s="10" t="str">
        <f t="array" ref="B6028">IFERROR(XLOOKUP(A6028,'Asignacion Feb'!A:A,'Asignacion Feb'!C:C))</f>
        <v>MeLi Dedicado Merida</v>
      </c>
      <c r="C6028" s="10" t="str">
        <f t="array" ref="C6028">IFERROR(XLOOKUP(A6028,'Asignacion Feb'!A:A,'Asignacion Feb'!B:B))</f>
        <v>EC-05</v>
      </c>
      <c r="D6028" s="28">
        <v>45715.0</v>
      </c>
      <c r="E6028" s="16" t="s">
        <v>403</v>
      </c>
      <c r="F6028" s="10" t="str">
        <f t="array" ref="F6028">IFERROR(XLOOKUP(E6028,Operadores!A:A,Operadores!B:B))</f>
        <v>ORTVIC</v>
      </c>
      <c r="G6028" s="16" t="s">
        <v>17</v>
      </c>
      <c r="H6028" s="13">
        <v>19.79799</v>
      </c>
      <c r="I6028" s="18">
        <v>239.03</v>
      </c>
      <c r="J6028" s="15">
        <f t="shared" si="5"/>
        <v>4732.31355</v>
      </c>
      <c r="K6028" s="10" t="str">
        <f t="array" ref="K6028">IFERROR(XLOOKUP(G6028,'Tipo de Carga'!A:A,'Tipo de Carga'!B:B))</f>
        <v>Autoabasto</v>
      </c>
      <c r="L6028" s="10">
        <f t="shared" si="2"/>
        <v>9</v>
      </c>
      <c r="M6028" s="10">
        <f t="shared" si="3"/>
        <v>27</v>
      </c>
      <c r="N6028" s="10">
        <f t="shared" si="4"/>
        <v>2</v>
      </c>
      <c r="O6028" s="10" t="str">
        <f t="array" ref="O6028">IFERROR(XLOOKUP(G6028,'Tipo de Carga'!A:A,'Tipo de Carga'!C:C))</f>
        <v>Diesel</v>
      </c>
    </row>
    <row r="6029">
      <c r="A6029" s="16">
        <v>1683.0</v>
      </c>
      <c r="B6029" s="10" t="str">
        <f t="array" ref="B6029">IFERROR(XLOOKUP(A6029,'Asignacion Feb'!A:A,'Asignacion Feb'!C:C))</f>
        <v>Pilgrims Tepo</v>
      </c>
      <c r="C6029" s="10" t="str">
        <f t="array" ref="C6029">IFERROR(XLOOKUP(A6029,'Asignacion Feb'!A:A,'Asignacion Feb'!B:B))</f>
        <v>EC-02</v>
      </c>
      <c r="D6029" s="28">
        <v>45715.0</v>
      </c>
      <c r="E6029" s="16" t="s">
        <v>265</v>
      </c>
      <c r="F6029" s="10" t="str">
        <f t="array" ref="F6029">IFERROR(XLOOKUP(E6029,Operadores!A:A,Operadores!B:B))</f>
        <v>LEOJOS</v>
      </c>
      <c r="G6029" s="16" t="s">
        <v>17</v>
      </c>
      <c r="H6029" s="13">
        <v>19.79799</v>
      </c>
      <c r="I6029" s="18">
        <v>230.0</v>
      </c>
      <c r="J6029" s="15">
        <f t="shared" si="5"/>
        <v>4553.5377</v>
      </c>
      <c r="K6029" s="10" t="str">
        <f t="array" ref="K6029">IFERROR(XLOOKUP(G6029,'Tipo de Carga'!A:A,'Tipo de Carga'!B:B))</f>
        <v>Autoabasto</v>
      </c>
      <c r="L6029" s="10">
        <f t="shared" si="2"/>
        <v>9</v>
      </c>
      <c r="M6029" s="10">
        <f t="shared" si="3"/>
        <v>27</v>
      </c>
      <c r="N6029" s="10">
        <f t="shared" si="4"/>
        <v>2</v>
      </c>
      <c r="O6029" s="10" t="str">
        <f t="array" ref="O6029">IFERROR(XLOOKUP(G6029,'Tipo de Carga'!A:A,'Tipo de Carga'!C:C))</f>
        <v>Diesel</v>
      </c>
    </row>
    <row r="6030">
      <c r="A6030" s="16">
        <v>1757.0</v>
      </c>
      <c r="B6030" s="10" t="str">
        <f t="array" ref="B6030">IFERROR(XLOOKUP(A6030,'Asignacion Feb'!A:A,'Asignacion Feb'!C:C))</f>
        <v>Pilgrims Tepo</v>
      </c>
      <c r="C6030" s="10" t="str">
        <f t="array" ref="C6030">IFERROR(XLOOKUP(A6030,'Asignacion Feb'!A:A,'Asignacion Feb'!B:B))</f>
        <v>EC-02</v>
      </c>
      <c r="D6030" s="28">
        <v>45715.0</v>
      </c>
      <c r="E6030" s="16" t="s">
        <v>267</v>
      </c>
      <c r="F6030" s="10" t="str">
        <f t="array" ref="F6030">IFERROR(XLOOKUP(E6030,Operadores!A:A,Operadores!B:B))</f>
        <v>RAMJOS</v>
      </c>
      <c r="G6030" s="16" t="s">
        <v>17</v>
      </c>
      <c r="H6030" s="13">
        <v>19.79799</v>
      </c>
      <c r="I6030" s="18">
        <v>108.44</v>
      </c>
      <c r="J6030" s="15">
        <f t="shared" si="5"/>
        <v>2146.894036</v>
      </c>
      <c r="K6030" s="10" t="str">
        <f t="array" ref="K6030">IFERROR(XLOOKUP(G6030,'Tipo de Carga'!A:A,'Tipo de Carga'!B:B))</f>
        <v>Autoabasto</v>
      </c>
      <c r="L6030" s="10">
        <f t="shared" si="2"/>
        <v>9</v>
      </c>
      <c r="M6030" s="10">
        <f t="shared" si="3"/>
        <v>27</v>
      </c>
      <c r="N6030" s="10">
        <f t="shared" si="4"/>
        <v>2</v>
      </c>
      <c r="O6030" s="10" t="str">
        <f t="array" ref="O6030">IFERROR(XLOOKUP(G6030,'Tipo de Carga'!A:A,'Tipo de Carga'!C:C))</f>
        <v>Diesel</v>
      </c>
    </row>
    <row r="6031">
      <c r="A6031" s="16">
        <v>2014.0</v>
      </c>
      <c r="B6031" s="10" t="str">
        <f t="array" ref="B6031">IFERROR(XLOOKUP(A6031,'Asignacion Feb'!A:A,'Asignacion Feb'!C:C))</f>
        <v>MeLi Asignado TD</v>
      </c>
      <c r="C6031" s="10" t="str">
        <f t="array" ref="C6031">IFERROR(XLOOKUP(A6031,'Asignacion Feb'!A:A,'Asignacion Feb'!B:B))</f>
        <v>EC-05</v>
      </c>
      <c r="D6031" s="28">
        <v>45715.0</v>
      </c>
      <c r="E6031" s="16" t="s">
        <v>327</v>
      </c>
      <c r="F6031" s="10" t="str">
        <f t="array" ref="F6031">IFERROR(XLOOKUP(E6031,Operadores!A:A,Operadores!B:B))</f>
        <v>SANOSC</v>
      </c>
      <c r="G6031" s="16" t="s">
        <v>17</v>
      </c>
      <c r="H6031" s="13">
        <v>19.79799</v>
      </c>
      <c r="I6031" s="18">
        <v>567.1</v>
      </c>
      <c r="J6031" s="15">
        <f t="shared" si="5"/>
        <v>11227.44013</v>
      </c>
      <c r="K6031" s="10" t="str">
        <f t="array" ref="K6031">IFERROR(XLOOKUP(G6031,'Tipo de Carga'!A:A,'Tipo de Carga'!B:B))</f>
        <v>Autoabasto</v>
      </c>
      <c r="L6031" s="10">
        <f t="shared" si="2"/>
        <v>9</v>
      </c>
      <c r="M6031" s="10">
        <f t="shared" si="3"/>
        <v>27</v>
      </c>
      <c r="N6031" s="10">
        <f t="shared" si="4"/>
        <v>2</v>
      </c>
      <c r="O6031" s="10" t="str">
        <f t="array" ref="O6031">IFERROR(XLOOKUP(G6031,'Tipo de Carga'!A:A,'Tipo de Carga'!C:C))</f>
        <v>Diesel</v>
      </c>
    </row>
    <row r="6032">
      <c r="A6032" s="16">
        <v>1944.0</v>
      </c>
      <c r="B6032" s="10" t="str">
        <f t="array" ref="B6032">IFERROR(XLOOKUP(A6032,'Asignacion Feb'!A:A,'Asignacion Feb'!C:C))</f>
        <v>MeLi asignado SD</v>
      </c>
      <c r="C6032" s="10" t="str">
        <f t="array" ref="C6032">IFERROR(XLOOKUP(A6032,'Asignacion Feb'!A:A,'Asignacion Feb'!B:B))</f>
        <v>EC-05</v>
      </c>
      <c r="D6032" s="28">
        <v>45715.0</v>
      </c>
      <c r="E6032" s="16" t="s">
        <v>134</v>
      </c>
      <c r="F6032" s="10" t="str">
        <f t="array" ref="F6032">IFERROR(XLOOKUP(E6032,Operadores!A:A,Operadores!B:B))</f>
        <v>IBAJOS</v>
      </c>
      <c r="G6032" s="16" t="s">
        <v>17</v>
      </c>
      <c r="H6032" s="13">
        <v>19.79799</v>
      </c>
      <c r="I6032" s="18">
        <v>180.52</v>
      </c>
      <c r="J6032" s="15">
        <f t="shared" si="5"/>
        <v>3573.933155</v>
      </c>
      <c r="K6032" s="10" t="str">
        <f t="array" ref="K6032">IFERROR(XLOOKUP(G6032,'Tipo de Carga'!A:A,'Tipo de Carga'!B:B))</f>
        <v>Autoabasto</v>
      </c>
      <c r="L6032" s="10">
        <f t="shared" si="2"/>
        <v>9</v>
      </c>
      <c r="M6032" s="10">
        <f t="shared" si="3"/>
        <v>27</v>
      </c>
      <c r="N6032" s="10">
        <f t="shared" si="4"/>
        <v>2</v>
      </c>
      <c r="O6032" s="10" t="str">
        <f t="array" ref="O6032">IFERROR(XLOOKUP(G6032,'Tipo de Carga'!A:A,'Tipo de Carga'!C:C))</f>
        <v>Diesel</v>
      </c>
    </row>
    <row r="6033">
      <c r="A6033" s="16">
        <v>1733.0</v>
      </c>
      <c r="B6033" s="10" t="str">
        <f t="array" ref="B6033">IFERROR(XLOOKUP(A6033,'Asignacion Feb'!A:A,'Asignacion Feb'!C:C))</f>
        <v>Liverpool Local</v>
      </c>
      <c r="C6033" s="10" t="str">
        <f t="array" ref="C6033">IFERROR(XLOOKUP(A6033,'Asignacion Feb'!A:A,'Asignacion Feb'!B:B))</f>
        <v>EC-01</v>
      </c>
      <c r="D6033" s="28">
        <v>45715.0</v>
      </c>
      <c r="E6033" s="16" t="s">
        <v>301</v>
      </c>
      <c r="F6033" s="10" t="str">
        <f t="array" ref="F6033">IFERROR(XLOOKUP(E6033,Operadores!A:A,Operadores!B:B))</f>
        <v>CABCAR</v>
      </c>
      <c r="G6033" s="16" t="s">
        <v>17</v>
      </c>
      <c r="H6033" s="13">
        <v>19.79799</v>
      </c>
      <c r="I6033" s="18">
        <v>427.01</v>
      </c>
      <c r="J6033" s="15">
        <f t="shared" si="5"/>
        <v>8453.93971</v>
      </c>
      <c r="K6033" s="10" t="str">
        <f t="array" ref="K6033">IFERROR(XLOOKUP(G6033,'Tipo de Carga'!A:A,'Tipo de Carga'!B:B))</f>
        <v>Autoabasto</v>
      </c>
      <c r="L6033" s="10">
        <f t="shared" si="2"/>
        <v>9</v>
      </c>
      <c r="M6033" s="10">
        <f t="shared" si="3"/>
        <v>27</v>
      </c>
      <c r="N6033" s="10">
        <f t="shared" si="4"/>
        <v>2</v>
      </c>
      <c r="O6033" s="10" t="str">
        <f t="array" ref="O6033">IFERROR(XLOOKUP(G6033,'Tipo de Carga'!A:A,'Tipo de Carga'!C:C))</f>
        <v>Diesel</v>
      </c>
    </row>
    <row r="6034">
      <c r="A6034" s="16">
        <v>1949.0</v>
      </c>
      <c r="B6034" s="10" t="str">
        <f t="array" ref="B6034">IFERROR(XLOOKUP(A6034,'Asignacion Feb'!A:A,'Asignacion Feb'!C:C))</f>
        <v>MeLi asignado SD</v>
      </c>
      <c r="C6034" s="10" t="str">
        <f t="array" ref="C6034">IFERROR(XLOOKUP(A6034,'Asignacion Feb'!A:A,'Asignacion Feb'!B:B))</f>
        <v>EC-05</v>
      </c>
      <c r="D6034" s="28">
        <v>45715.0</v>
      </c>
      <c r="E6034" s="16" t="s">
        <v>195</v>
      </c>
      <c r="F6034" s="10" t="str">
        <f t="array" ref="F6034">IFERROR(XLOOKUP(E6034,Operadores!A:A,Operadores!B:B))</f>
        <v>MUÑJU</v>
      </c>
      <c r="G6034" s="16" t="s">
        <v>17</v>
      </c>
      <c r="H6034" s="13">
        <v>19.79799</v>
      </c>
      <c r="I6034" s="18">
        <v>358.1</v>
      </c>
      <c r="J6034" s="15">
        <f t="shared" si="5"/>
        <v>7089.660219</v>
      </c>
      <c r="K6034" s="10" t="str">
        <f t="array" ref="K6034">IFERROR(XLOOKUP(G6034,'Tipo de Carga'!A:A,'Tipo de Carga'!B:B))</f>
        <v>Autoabasto</v>
      </c>
      <c r="L6034" s="10">
        <f t="shared" si="2"/>
        <v>9</v>
      </c>
      <c r="M6034" s="10">
        <f t="shared" si="3"/>
        <v>27</v>
      </c>
      <c r="N6034" s="10">
        <f t="shared" si="4"/>
        <v>2</v>
      </c>
      <c r="O6034" s="10" t="str">
        <f t="array" ref="O6034">IFERROR(XLOOKUP(G6034,'Tipo de Carga'!A:A,'Tipo de Carga'!C:C))</f>
        <v>Diesel</v>
      </c>
    </row>
    <row r="6035">
      <c r="A6035" s="16">
        <v>1850.0</v>
      </c>
      <c r="B6035" s="10" t="str">
        <f t="array" ref="B6035">IFERROR(XLOOKUP(A6035,'Asignacion Feb'!A:A,'Asignacion Feb'!C:C))</f>
        <v>Hisense</v>
      </c>
      <c r="C6035" s="10" t="str">
        <f t="array" ref="C6035">IFERROR(XLOOKUP(A6035,'Asignacion Feb'!A:A,'Asignacion Feb'!B:B))</f>
        <v>EC-02</v>
      </c>
      <c r="D6035" s="28">
        <v>45715.0</v>
      </c>
      <c r="E6035" s="16" t="s">
        <v>230</v>
      </c>
      <c r="F6035" s="10" t="str">
        <f t="array" ref="F6035">IFERROR(XLOOKUP(E6035,Operadores!A:A,Operadores!B:B))</f>
        <v>VARJUAX</v>
      </c>
      <c r="G6035" s="16" t="s">
        <v>17</v>
      </c>
      <c r="H6035" s="13">
        <v>19.79799</v>
      </c>
      <c r="I6035" s="18">
        <v>686.06</v>
      </c>
      <c r="J6035" s="15">
        <f t="shared" si="5"/>
        <v>13582.60902</v>
      </c>
      <c r="K6035" s="10" t="str">
        <f t="array" ref="K6035">IFERROR(XLOOKUP(G6035,'Tipo de Carga'!A:A,'Tipo de Carga'!B:B))</f>
        <v>Autoabasto</v>
      </c>
      <c r="L6035" s="10">
        <f t="shared" si="2"/>
        <v>9</v>
      </c>
      <c r="M6035" s="10">
        <f t="shared" si="3"/>
        <v>27</v>
      </c>
      <c r="N6035" s="10">
        <f t="shared" si="4"/>
        <v>2</v>
      </c>
      <c r="O6035" s="10" t="str">
        <f t="array" ref="O6035">IFERROR(XLOOKUP(G6035,'Tipo de Carga'!A:A,'Tipo de Carga'!C:C))</f>
        <v>Diesel</v>
      </c>
    </row>
    <row r="6036">
      <c r="A6036" s="16">
        <v>1741.0</v>
      </c>
      <c r="B6036" s="10" t="str">
        <f t="array" ref="B6036">IFERROR(XLOOKUP(A6036,'Asignacion Feb'!A:A,'Asignacion Feb'!C:C))</f>
        <v>Hisense</v>
      </c>
      <c r="C6036" s="10" t="str">
        <f t="array" ref="C6036">IFERROR(XLOOKUP(A6036,'Asignacion Feb'!A:A,'Asignacion Feb'!B:B))</f>
        <v>EC-02</v>
      </c>
      <c r="D6036" s="28">
        <v>45715.0</v>
      </c>
      <c r="E6036" s="16" t="s">
        <v>117</v>
      </c>
      <c r="F6036" s="10" t="str">
        <f t="array" ref="F6036">IFERROR(XLOOKUP(E6036,Operadores!A:A,Operadores!B:B))</f>
        <v>GALSA</v>
      </c>
      <c r="G6036" s="16" t="s">
        <v>17</v>
      </c>
      <c r="H6036" s="13">
        <v>19.79799</v>
      </c>
      <c r="I6036" s="18">
        <v>430.02</v>
      </c>
      <c r="J6036" s="15">
        <f t="shared" si="5"/>
        <v>8513.53166</v>
      </c>
      <c r="K6036" s="10" t="str">
        <f t="array" ref="K6036">IFERROR(XLOOKUP(G6036,'Tipo de Carga'!A:A,'Tipo de Carga'!B:B))</f>
        <v>Autoabasto</v>
      </c>
      <c r="L6036" s="10">
        <f t="shared" si="2"/>
        <v>9</v>
      </c>
      <c r="M6036" s="10">
        <f t="shared" si="3"/>
        <v>27</v>
      </c>
      <c r="N6036" s="10">
        <f t="shared" si="4"/>
        <v>2</v>
      </c>
      <c r="O6036" s="10" t="str">
        <f t="array" ref="O6036">IFERROR(XLOOKUP(G6036,'Tipo de Carga'!A:A,'Tipo de Carga'!C:C))</f>
        <v>Diesel</v>
      </c>
    </row>
    <row r="6037">
      <c r="A6037" s="16" t="s">
        <v>325</v>
      </c>
      <c r="B6037" s="10" t="str">
        <f t="array" ref="B6037">IFERROR(XLOOKUP(A6037,'Asignacion Feb'!A:A,'Asignacion Feb'!C:C))</f>
        <v/>
      </c>
      <c r="C6037" s="10" t="str">
        <f t="array" ref="C6037">IFERROR(XLOOKUP(A6037,'Asignacion Feb'!A:A,'Asignacion Feb'!B:B))</f>
        <v/>
      </c>
      <c r="D6037" s="28">
        <v>45715.0</v>
      </c>
      <c r="E6037" s="16" t="s">
        <v>32</v>
      </c>
      <c r="F6037" s="10" t="str">
        <f t="array" ref="F6037">IFERROR(XLOOKUP(E6037,Operadores!A:A,Operadores!B:B))</f>
        <v>MTTO</v>
      </c>
      <c r="G6037" s="16" t="s">
        <v>17</v>
      </c>
      <c r="H6037" s="13">
        <v>19.79799</v>
      </c>
      <c r="I6037" s="18">
        <v>7.28</v>
      </c>
      <c r="J6037" s="15">
        <f t="shared" si="5"/>
        <v>144.1293672</v>
      </c>
      <c r="K6037" s="10" t="str">
        <f t="array" ref="K6037">IFERROR(XLOOKUP(G6037,'Tipo de Carga'!A:A,'Tipo de Carga'!B:B))</f>
        <v>Autoabasto</v>
      </c>
      <c r="L6037" s="10">
        <f t="shared" si="2"/>
        <v>9</v>
      </c>
      <c r="M6037" s="10">
        <f t="shared" si="3"/>
        <v>27</v>
      </c>
      <c r="N6037" s="10">
        <f t="shared" si="4"/>
        <v>2</v>
      </c>
      <c r="O6037" s="10" t="str">
        <f t="array" ref="O6037">IFERROR(XLOOKUP(G6037,'Tipo de Carga'!A:A,'Tipo de Carga'!C:C))</f>
        <v>Diesel</v>
      </c>
    </row>
    <row r="6038">
      <c r="A6038" s="16">
        <v>2020.0</v>
      </c>
      <c r="B6038" s="10" t="str">
        <f t="array" ref="B6038">IFERROR(XLOOKUP(A6038,'Asignacion Feb'!A:A,'Asignacion Feb'!C:C))</f>
        <v>MeLi Dedicado Merida</v>
      </c>
      <c r="C6038" s="10" t="str">
        <f t="array" ref="C6038">IFERROR(XLOOKUP(A6038,'Asignacion Feb'!A:A,'Asignacion Feb'!B:B))</f>
        <v>EC-05</v>
      </c>
      <c r="D6038" s="28">
        <v>45715.0</v>
      </c>
      <c r="E6038" s="16" t="s">
        <v>283</v>
      </c>
      <c r="F6038" s="10" t="str">
        <f t="array" ref="F6038">IFERROR(XLOOKUP(E6038,Operadores!A:A,Operadores!B:B))</f>
        <v>MUÑOSC</v>
      </c>
      <c r="G6038" s="16" t="s">
        <v>17</v>
      </c>
      <c r="H6038" s="13">
        <v>19.79799</v>
      </c>
      <c r="I6038" s="18">
        <v>252.06</v>
      </c>
      <c r="J6038" s="15">
        <f t="shared" si="5"/>
        <v>4990.281359</v>
      </c>
      <c r="K6038" s="10" t="str">
        <f t="array" ref="K6038">IFERROR(XLOOKUP(G6038,'Tipo de Carga'!A:A,'Tipo de Carga'!B:B))</f>
        <v>Autoabasto</v>
      </c>
      <c r="L6038" s="10">
        <f t="shared" si="2"/>
        <v>9</v>
      </c>
      <c r="M6038" s="10">
        <f t="shared" si="3"/>
        <v>27</v>
      </c>
      <c r="N6038" s="10">
        <f t="shared" si="4"/>
        <v>2</v>
      </c>
      <c r="O6038" s="10" t="str">
        <f t="array" ref="O6038">IFERROR(XLOOKUP(G6038,'Tipo de Carga'!A:A,'Tipo de Carga'!C:C))</f>
        <v>Diesel</v>
      </c>
    </row>
    <row r="6039">
      <c r="A6039" s="16">
        <v>1704.0</v>
      </c>
      <c r="B6039" s="10" t="str">
        <f t="array" ref="B6039">IFERROR(XLOOKUP(A6039,'Asignacion Feb'!A:A,'Asignacion Feb'!C:C))</f>
        <v>Pilgrims Tepo</v>
      </c>
      <c r="C6039" s="10" t="str">
        <f t="array" ref="C6039">IFERROR(XLOOKUP(A6039,'Asignacion Feb'!A:A,'Asignacion Feb'!B:B))</f>
        <v>EC-02</v>
      </c>
      <c r="D6039" s="28">
        <v>45715.0</v>
      </c>
      <c r="E6039" s="16" t="s">
        <v>129</v>
      </c>
      <c r="F6039" s="10" t="str">
        <f t="array" ref="F6039">IFERROR(XLOOKUP(E6039,Operadores!A:A,Operadores!B:B))</f>
        <v>SANKEV</v>
      </c>
      <c r="G6039" s="16" t="s">
        <v>17</v>
      </c>
      <c r="H6039" s="13">
        <v>19.79799</v>
      </c>
      <c r="I6039" s="18">
        <v>75.16</v>
      </c>
      <c r="J6039" s="15">
        <f t="shared" si="5"/>
        <v>1488.016928</v>
      </c>
      <c r="K6039" s="10" t="str">
        <f t="array" ref="K6039">IFERROR(XLOOKUP(G6039,'Tipo de Carga'!A:A,'Tipo de Carga'!B:B))</f>
        <v>Autoabasto</v>
      </c>
      <c r="L6039" s="10">
        <f t="shared" si="2"/>
        <v>9</v>
      </c>
      <c r="M6039" s="10">
        <f t="shared" si="3"/>
        <v>27</v>
      </c>
      <c r="N6039" s="10">
        <f t="shared" si="4"/>
        <v>2</v>
      </c>
      <c r="O6039" s="10" t="str">
        <f t="array" ref="O6039">IFERROR(XLOOKUP(G6039,'Tipo de Carga'!A:A,'Tipo de Carga'!C:C))</f>
        <v>Diesel</v>
      </c>
    </row>
    <row r="6040">
      <c r="A6040" s="16">
        <v>1894.0</v>
      </c>
      <c r="B6040" s="10" t="str">
        <f t="array" ref="B6040">IFERROR(XLOOKUP(A6040,'Asignacion Feb'!A:A,'Asignacion Feb'!C:C))</f>
        <v>Pipas</v>
      </c>
      <c r="C6040" s="10" t="str">
        <f t="array" ref="C6040">IFERROR(XLOOKUP(A6040,'Asignacion Feb'!A:A,'Asignacion Feb'!B:B))</f>
        <v>EC-02</v>
      </c>
      <c r="D6040" s="28">
        <v>45715.0</v>
      </c>
      <c r="E6040" s="16" t="s">
        <v>320</v>
      </c>
      <c r="F6040" s="10" t="str">
        <f t="array" ref="F6040">IFERROR(XLOOKUP(E6040,Operadores!A:A,Operadores!B:B))</f>
        <v>LOPJU</v>
      </c>
      <c r="G6040" s="16" t="s">
        <v>17</v>
      </c>
      <c r="H6040" s="13">
        <v>19.79799</v>
      </c>
      <c r="I6040" s="18">
        <v>280.04</v>
      </c>
      <c r="J6040" s="15">
        <f t="shared" si="5"/>
        <v>5544.22912</v>
      </c>
      <c r="K6040" s="10" t="str">
        <f t="array" ref="K6040">IFERROR(XLOOKUP(G6040,'Tipo de Carga'!A:A,'Tipo de Carga'!B:B))</f>
        <v>Autoabasto</v>
      </c>
      <c r="L6040" s="10">
        <f t="shared" si="2"/>
        <v>9</v>
      </c>
      <c r="M6040" s="10">
        <f t="shared" si="3"/>
        <v>27</v>
      </c>
      <c r="N6040" s="10">
        <f t="shared" si="4"/>
        <v>2</v>
      </c>
      <c r="O6040" s="10" t="str">
        <f t="array" ref="O6040">IFERROR(XLOOKUP(G6040,'Tipo de Carga'!A:A,'Tipo de Carga'!C:C))</f>
        <v>Diesel</v>
      </c>
    </row>
    <row r="6041">
      <c r="A6041" s="16">
        <v>2010.0</v>
      </c>
      <c r="B6041" s="10" t="str">
        <f t="array" ref="B6041">IFERROR(XLOOKUP(A6041,'Asignacion Feb'!A:A,'Asignacion Feb'!C:C))</f>
        <v>MeLi asignado SD</v>
      </c>
      <c r="C6041" s="10" t="str">
        <f t="array" ref="C6041">IFERROR(XLOOKUP(A6041,'Asignacion Feb'!A:A,'Asignacion Feb'!B:B))</f>
        <v>EC-05</v>
      </c>
      <c r="D6041" s="28">
        <v>45715.0</v>
      </c>
      <c r="E6041" s="16" t="s">
        <v>175</v>
      </c>
      <c r="F6041" s="10" t="str">
        <f t="array" ref="F6041">IFERROR(XLOOKUP(E6041,Operadores!A:A,Operadores!B:B))</f>
        <v>CHAJE</v>
      </c>
      <c r="G6041" s="16" t="s">
        <v>17</v>
      </c>
      <c r="H6041" s="13">
        <v>19.79799</v>
      </c>
      <c r="I6041" s="18">
        <v>285.16</v>
      </c>
      <c r="J6041" s="15">
        <f t="shared" si="5"/>
        <v>5645.594828</v>
      </c>
      <c r="K6041" s="10" t="str">
        <f t="array" ref="K6041">IFERROR(XLOOKUP(G6041,'Tipo de Carga'!A:A,'Tipo de Carga'!B:B))</f>
        <v>Autoabasto</v>
      </c>
      <c r="L6041" s="10">
        <f t="shared" si="2"/>
        <v>9</v>
      </c>
      <c r="M6041" s="10">
        <f t="shared" si="3"/>
        <v>27</v>
      </c>
      <c r="N6041" s="10">
        <f t="shared" si="4"/>
        <v>2</v>
      </c>
      <c r="O6041" s="10" t="str">
        <f t="array" ref="O6041">IFERROR(XLOOKUP(G6041,'Tipo de Carga'!A:A,'Tipo de Carga'!C:C))</f>
        <v>Diesel</v>
      </c>
    </row>
    <row r="6042">
      <c r="A6042" s="16">
        <v>2137.0</v>
      </c>
      <c r="B6042" s="10" t="str">
        <f t="array" ref="B6042">IFERROR(XLOOKUP(A6042,'Asignacion Feb'!A:A,'Asignacion Feb'!C:C))</f>
        <v>In</v>
      </c>
      <c r="C6042" s="10" t="str">
        <f t="array" ref="C6042">IFERROR(XLOOKUP(A6042,'Asignacion Feb'!A:A,'Asignacion Feb'!B:B))</f>
        <v>AF</v>
      </c>
      <c r="D6042" s="28">
        <v>45715.0</v>
      </c>
      <c r="E6042" s="16" t="s">
        <v>388</v>
      </c>
      <c r="F6042" s="10" t="str">
        <f t="array" ref="F6042">IFERROR(XLOOKUP(E6042,Operadores!A:A,Operadores!B:B))</f>
        <v>GONAR</v>
      </c>
      <c r="G6042" s="16" t="s">
        <v>17</v>
      </c>
      <c r="H6042" s="13">
        <v>19.79799</v>
      </c>
      <c r="I6042" s="18">
        <v>408.21</v>
      </c>
      <c r="J6042" s="15">
        <f t="shared" si="5"/>
        <v>8081.737498</v>
      </c>
      <c r="K6042" s="10" t="str">
        <f t="array" ref="K6042">IFERROR(XLOOKUP(G6042,'Tipo de Carga'!A:A,'Tipo de Carga'!B:B))</f>
        <v>Autoabasto</v>
      </c>
      <c r="L6042" s="10">
        <f t="shared" si="2"/>
        <v>9</v>
      </c>
      <c r="M6042" s="10">
        <f t="shared" si="3"/>
        <v>27</v>
      </c>
      <c r="N6042" s="10">
        <f t="shared" si="4"/>
        <v>2</v>
      </c>
      <c r="O6042" s="10" t="str">
        <f t="array" ref="O6042">IFERROR(XLOOKUP(G6042,'Tipo de Carga'!A:A,'Tipo de Carga'!C:C))</f>
        <v>Diesel</v>
      </c>
    </row>
    <row r="6043">
      <c r="A6043" s="16">
        <v>2019.0</v>
      </c>
      <c r="B6043" s="10" t="str">
        <f t="array" ref="B6043">IFERROR(XLOOKUP(A6043,'Asignacion Feb'!A:A,'Asignacion Feb'!C:C))</f>
        <v>MeLi Asignado TD</v>
      </c>
      <c r="C6043" s="10" t="str">
        <f t="array" ref="C6043">IFERROR(XLOOKUP(A6043,'Asignacion Feb'!A:A,'Asignacion Feb'!B:B))</f>
        <v>EC-05</v>
      </c>
      <c r="D6043" s="28">
        <v>45715.0</v>
      </c>
      <c r="E6043" s="16" t="s">
        <v>241</v>
      </c>
      <c r="F6043" s="10" t="str">
        <f t="array" ref="F6043">IFERROR(XLOOKUP(E6043,Operadores!A:A,Operadores!B:B))</f>
        <v>GALRAY</v>
      </c>
      <c r="G6043" s="16" t="s">
        <v>17</v>
      </c>
      <c r="H6043" s="13">
        <v>19.79799</v>
      </c>
      <c r="I6043" s="18">
        <v>576.28</v>
      </c>
      <c r="J6043" s="15">
        <f t="shared" si="5"/>
        <v>11409.18568</v>
      </c>
      <c r="K6043" s="10" t="str">
        <f t="array" ref="K6043">IFERROR(XLOOKUP(G6043,'Tipo de Carga'!A:A,'Tipo de Carga'!B:B))</f>
        <v>Autoabasto</v>
      </c>
      <c r="L6043" s="10">
        <f t="shared" si="2"/>
        <v>9</v>
      </c>
      <c r="M6043" s="10">
        <f t="shared" si="3"/>
        <v>27</v>
      </c>
      <c r="N6043" s="10">
        <f t="shared" si="4"/>
        <v>2</v>
      </c>
      <c r="O6043" s="10" t="str">
        <f t="array" ref="O6043">IFERROR(XLOOKUP(G6043,'Tipo de Carga'!A:A,'Tipo de Carga'!C:C))</f>
        <v>Diesel</v>
      </c>
    </row>
    <row r="6044">
      <c r="A6044" s="16">
        <v>2039.0</v>
      </c>
      <c r="B6044" s="10" t="str">
        <f t="array" ref="B6044">IFERROR(XLOOKUP(A6044,'Asignacion Feb'!A:A,'Asignacion Feb'!C:C))</f>
        <v>MeLi Ded Puebla</v>
      </c>
      <c r="C6044" s="10" t="str">
        <f t="array" ref="C6044">IFERROR(XLOOKUP(A6044,'Asignacion Feb'!A:A,'Asignacion Feb'!B:B))</f>
        <v>EC-05</v>
      </c>
      <c r="D6044" s="28">
        <v>45715.0</v>
      </c>
      <c r="E6044" s="16" t="s">
        <v>471</v>
      </c>
      <c r="F6044" s="10" t="str">
        <f t="array" ref="F6044">IFERROR(XLOOKUP(E6044,Operadores!A:A,Operadores!B:B))</f>
        <v>MENDA</v>
      </c>
      <c r="G6044" s="16" t="s">
        <v>17</v>
      </c>
      <c r="H6044" s="13">
        <v>19.79799</v>
      </c>
      <c r="I6044" s="18">
        <v>379.84</v>
      </c>
      <c r="J6044" s="15">
        <f t="shared" si="5"/>
        <v>7520.068522</v>
      </c>
      <c r="K6044" s="10" t="str">
        <f t="array" ref="K6044">IFERROR(XLOOKUP(G6044,'Tipo de Carga'!A:A,'Tipo de Carga'!B:B))</f>
        <v>Autoabasto</v>
      </c>
      <c r="L6044" s="10">
        <f t="shared" si="2"/>
        <v>9</v>
      </c>
      <c r="M6044" s="10">
        <f t="shared" si="3"/>
        <v>27</v>
      </c>
      <c r="N6044" s="10">
        <f t="shared" si="4"/>
        <v>2</v>
      </c>
      <c r="O6044" s="10" t="str">
        <f t="array" ref="O6044">IFERROR(XLOOKUP(G6044,'Tipo de Carga'!A:A,'Tipo de Carga'!C:C))</f>
        <v>Diesel</v>
      </c>
    </row>
    <row r="6045">
      <c r="A6045" s="16">
        <v>2093.0</v>
      </c>
      <c r="B6045" s="10" t="str">
        <f t="array" ref="B6045">IFERROR(XLOOKUP(A6045,'Asignacion Feb'!A:A,'Asignacion Feb'!C:C))</f>
        <v>MeLi asignado SD</v>
      </c>
      <c r="C6045" s="10" t="str">
        <f t="array" ref="C6045">IFERROR(XLOOKUP(A6045,'Asignacion Feb'!A:A,'Asignacion Feb'!B:B))</f>
        <v>EC-05</v>
      </c>
      <c r="D6045" s="28">
        <v>45715.0</v>
      </c>
      <c r="E6045" s="16" t="s">
        <v>142</v>
      </c>
      <c r="F6045" s="10" t="str">
        <f t="array" ref="F6045">IFERROR(XLOOKUP(E6045,Operadores!A:A,Operadores!B:B))</f>
        <v>GARLUI</v>
      </c>
      <c r="G6045" s="16" t="s">
        <v>17</v>
      </c>
      <c r="H6045" s="13">
        <v>19.79799</v>
      </c>
      <c r="I6045" s="18">
        <v>400.05</v>
      </c>
      <c r="J6045" s="15">
        <f t="shared" si="5"/>
        <v>7920.1859</v>
      </c>
      <c r="K6045" s="10" t="str">
        <f t="array" ref="K6045">IFERROR(XLOOKUP(G6045,'Tipo de Carga'!A:A,'Tipo de Carga'!B:B))</f>
        <v>Autoabasto</v>
      </c>
      <c r="L6045" s="10">
        <f t="shared" si="2"/>
        <v>9</v>
      </c>
      <c r="M6045" s="10">
        <f t="shared" si="3"/>
        <v>27</v>
      </c>
      <c r="N6045" s="10">
        <f t="shared" si="4"/>
        <v>2</v>
      </c>
      <c r="O6045" s="10" t="str">
        <f t="array" ref="O6045">IFERROR(XLOOKUP(G6045,'Tipo de Carga'!A:A,'Tipo de Carga'!C:C))</f>
        <v>Diesel</v>
      </c>
    </row>
    <row r="6046">
      <c r="A6046" s="16">
        <v>2003.0</v>
      </c>
      <c r="B6046" s="10" t="str">
        <f t="array" ref="B6046">IFERROR(XLOOKUP(A6046,'Asignacion Feb'!A:A,'Asignacion Feb'!C:C))</f>
        <v>MeLi Dedicado TD</v>
      </c>
      <c r="C6046" s="10" t="str">
        <f t="array" ref="C6046">IFERROR(XLOOKUP(A6046,'Asignacion Feb'!A:A,'Asignacion Feb'!B:B))</f>
        <v>EC-05</v>
      </c>
      <c r="D6046" s="28">
        <v>45715.0</v>
      </c>
      <c r="E6046" s="16" t="s">
        <v>59</v>
      </c>
      <c r="F6046" s="10" t="str">
        <f t="array" ref="F6046">IFERROR(XLOOKUP(E6046,Operadores!A:A,Operadores!B:B))</f>
        <v>ESCJOR</v>
      </c>
      <c r="G6046" s="16" t="s">
        <v>17</v>
      </c>
      <c r="H6046" s="13">
        <v>19.79799</v>
      </c>
      <c r="I6046" s="18">
        <v>480.91</v>
      </c>
      <c r="J6046" s="15">
        <f t="shared" si="5"/>
        <v>9521.051371</v>
      </c>
      <c r="K6046" s="10" t="str">
        <f t="array" ref="K6046">IFERROR(XLOOKUP(G6046,'Tipo de Carga'!A:A,'Tipo de Carga'!B:B))</f>
        <v>Autoabasto</v>
      </c>
      <c r="L6046" s="10">
        <f t="shared" si="2"/>
        <v>9</v>
      </c>
      <c r="M6046" s="10">
        <f t="shared" si="3"/>
        <v>27</v>
      </c>
      <c r="N6046" s="10">
        <f t="shared" si="4"/>
        <v>2</v>
      </c>
      <c r="O6046" s="10" t="str">
        <f t="array" ref="O6046">IFERROR(XLOOKUP(G6046,'Tipo de Carga'!A:A,'Tipo de Carga'!C:C))</f>
        <v>Diesel</v>
      </c>
    </row>
    <row r="6047">
      <c r="A6047" s="16">
        <v>1942.0</v>
      </c>
      <c r="B6047" s="10" t="str">
        <f t="array" ref="B6047">IFERROR(XLOOKUP(A6047,'Asignacion Feb'!A:A,'Asignacion Feb'!C:C))</f>
        <v>Available EC-01</v>
      </c>
      <c r="C6047" s="10" t="str">
        <f t="array" ref="C6047">IFERROR(XLOOKUP(A6047,'Asignacion Feb'!A:A,'Asignacion Feb'!B:B))</f>
        <v>EC-01</v>
      </c>
      <c r="D6047" s="28">
        <v>45715.0</v>
      </c>
      <c r="E6047" s="16" t="s">
        <v>311</v>
      </c>
      <c r="F6047" s="10" t="str">
        <f t="array" ref="F6047">IFERROR(XLOOKUP(E6047,Operadores!A:A,Operadores!B:B))</f>
        <v>ESGJOS</v>
      </c>
      <c r="G6047" s="16" t="s">
        <v>17</v>
      </c>
      <c r="H6047" s="13">
        <v>19.79799</v>
      </c>
      <c r="I6047" s="18">
        <v>378.13</v>
      </c>
      <c r="J6047" s="15">
        <f t="shared" si="5"/>
        <v>7486.213959</v>
      </c>
      <c r="K6047" s="10" t="str">
        <f t="array" ref="K6047">IFERROR(XLOOKUP(G6047,'Tipo de Carga'!A:A,'Tipo de Carga'!B:B))</f>
        <v>Autoabasto</v>
      </c>
      <c r="L6047" s="10">
        <f t="shared" si="2"/>
        <v>9</v>
      </c>
      <c r="M6047" s="10">
        <f t="shared" si="3"/>
        <v>27</v>
      </c>
      <c r="N6047" s="10">
        <f t="shared" si="4"/>
        <v>2</v>
      </c>
      <c r="O6047" s="10" t="str">
        <f t="array" ref="O6047">IFERROR(XLOOKUP(G6047,'Tipo de Carga'!A:A,'Tipo de Carga'!C:C))</f>
        <v>Diesel</v>
      </c>
    </row>
    <row r="6048">
      <c r="A6048" s="16">
        <v>1833.0</v>
      </c>
      <c r="B6048" s="10" t="str">
        <f t="array" ref="B6048">IFERROR(XLOOKUP(A6048,'Asignacion Feb'!A:A,'Asignacion Feb'!C:C))</f>
        <v>Liverpool Local</v>
      </c>
      <c r="C6048" s="10" t="str">
        <f t="array" ref="C6048">IFERROR(XLOOKUP(A6048,'Asignacion Feb'!A:A,'Asignacion Feb'!B:B))</f>
        <v>EC-01</v>
      </c>
      <c r="D6048" s="28">
        <v>45715.0</v>
      </c>
      <c r="E6048" s="16" t="s">
        <v>353</v>
      </c>
      <c r="F6048" s="10" t="str">
        <f t="array" ref="F6048">IFERROR(XLOOKUP(E6048,Operadores!A:A,Operadores!B:B))</f>
        <v>VILGUS</v>
      </c>
      <c r="G6048" s="16" t="s">
        <v>17</v>
      </c>
      <c r="H6048" s="13">
        <v>19.79799</v>
      </c>
      <c r="I6048" s="18">
        <v>580.22</v>
      </c>
      <c r="J6048" s="15">
        <f t="shared" si="5"/>
        <v>11487.18976</v>
      </c>
      <c r="K6048" s="10" t="str">
        <f t="array" ref="K6048">IFERROR(XLOOKUP(G6048,'Tipo de Carga'!A:A,'Tipo de Carga'!B:B))</f>
        <v>Autoabasto</v>
      </c>
      <c r="L6048" s="10">
        <f t="shared" si="2"/>
        <v>9</v>
      </c>
      <c r="M6048" s="10">
        <f t="shared" si="3"/>
        <v>27</v>
      </c>
      <c r="N6048" s="10">
        <f t="shared" si="4"/>
        <v>2</v>
      </c>
      <c r="O6048" s="10" t="str">
        <f t="array" ref="O6048">IFERROR(XLOOKUP(G6048,'Tipo de Carga'!A:A,'Tipo de Carga'!C:C))</f>
        <v>Diesel</v>
      </c>
    </row>
    <row r="6049">
      <c r="A6049" s="16">
        <v>2035.0</v>
      </c>
      <c r="B6049" s="10" t="str">
        <f t="array" ref="B6049">IFERROR(XLOOKUP(A6049,'Asignacion Feb'!A:A,'Asignacion Feb'!C:C))</f>
        <v>Liverpool Local</v>
      </c>
      <c r="C6049" s="10" t="str">
        <f t="array" ref="C6049">IFERROR(XLOOKUP(A6049,'Asignacion Feb'!A:A,'Asignacion Feb'!B:B))</f>
        <v>EC-01</v>
      </c>
      <c r="D6049" s="28">
        <v>45715.0</v>
      </c>
      <c r="E6049" s="16" t="s">
        <v>66</v>
      </c>
      <c r="F6049" s="10" t="str">
        <f t="array" ref="F6049">IFERROR(XLOOKUP(E6049,Operadores!A:A,Operadores!B:B))</f>
        <v>LOPALF</v>
      </c>
      <c r="G6049" s="16" t="s">
        <v>17</v>
      </c>
      <c r="H6049" s="13">
        <v>19.79799</v>
      </c>
      <c r="I6049" s="18">
        <v>223.98</v>
      </c>
      <c r="J6049" s="15">
        <f t="shared" si="5"/>
        <v>4434.3538</v>
      </c>
      <c r="K6049" s="10" t="str">
        <f t="array" ref="K6049">IFERROR(XLOOKUP(G6049,'Tipo de Carga'!A:A,'Tipo de Carga'!B:B))</f>
        <v>Autoabasto</v>
      </c>
      <c r="L6049" s="10">
        <f t="shared" si="2"/>
        <v>9</v>
      </c>
      <c r="M6049" s="10">
        <f t="shared" si="3"/>
        <v>27</v>
      </c>
      <c r="N6049" s="10">
        <f t="shared" si="4"/>
        <v>2</v>
      </c>
      <c r="O6049" s="10" t="str">
        <f t="array" ref="O6049">IFERROR(XLOOKUP(G6049,'Tipo de Carga'!A:A,'Tipo de Carga'!C:C))</f>
        <v>Diesel</v>
      </c>
    </row>
    <row r="6050">
      <c r="A6050" s="16">
        <v>1937.0</v>
      </c>
      <c r="B6050" s="10" t="str">
        <f t="array" ref="B6050">IFERROR(XLOOKUP(A6050,'Asignacion Feb'!A:A,'Asignacion Feb'!C:C))</f>
        <v>Circuitos</v>
      </c>
      <c r="C6050" s="10" t="str">
        <f t="array" ref="C6050">IFERROR(XLOOKUP(A6050,'Asignacion Feb'!A:A,'Asignacion Feb'!B:B))</f>
        <v>EC-03</v>
      </c>
      <c r="D6050" s="28">
        <v>45715.0</v>
      </c>
      <c r="E6050" s="16" t="s">
        <v>397</v>
      </c>
      <c r="F6050" s="10" t="str">
        <f t="array" ref="F6050">IFERROR(XLOOKUP(E6050,Operadores!A:A,Operadores!B:B))</f>
        <v>CASSA</v>
      </c>
      <c r="G6050" s="16" t="s">
        <v>17</v>
      </c>
      <c r="H6050" s="13">
        <v>19.79799</v>
      </c>
      <c r="I6050" s="18">
        <v>343.04</v>
      </c>
      <c r="J6050" s="15">
        <f t="shared" si="5"/>
        <v>6791.50249</v>
      </c>
      <c r="K6050" s="10" t="str">
        <f t="array" ref="K6050">IFERROR(XLOOKUP(G6050,'Tipo de Carga'!A:A,'Tipo de Carga'!B:B))</f>
        <v>Autoabasto</v>
      </c>
      <c r="L6050" s="10">
        <f t="shared" si="2"/>
        <v>9</v>
      </c>
      <c r="M6050" s="10">
        <f t="shared" si="3"/>
        <v>27</v>
      </c>
      <c r="N6050" s="10">
        <f t="shared" si="4"/>
        <v>2</v>
      </c>
      <c r="O6050" s="10" t="str">
        <f t="array" ref="O6050">IFERROR(XLOOKUP(G6050,'Tipo de Carga'!A:A,'Tipo de Carga'!C:C))</f>
        <v>Diesel</v>
      </c>
    </row>
    <row r="6051">
      <c r="A6051" s="16">
        <v>2047.0</v>
      </c>
      <c r="B6051" s="10" t="str">
        <f t="array" ref="B6051">IFERROR(XLOOKUP(A6051,'Asignacion Feb'!A:A,'Asignacion Feb'!C:C))</f>
        <v>Liverpool Local</v>
      </c>
      <c r="C6051" s="10" t="str">
        <f t="array" ref="C6051">IFERROR(XLOOKUP(A6051,'Asignacion Feb'!A:A,'Asignacion Feb'!B:B))</f>
        <v>EC-01</v>
      </c>
      <c r="D6051" s="28">
        <v>45715.0</v>
      </c>
      <c r="E6051" s="16" t="s">
        <v>451</v>
      </c>
      <c r="F6051" s="10" t="str">
        <f t="array" ref="F6051">IFERROR(XLOOKUP(E6051,Operadores!A:A,Operadores!B:B))</f>
        <v>MORBR</v>
      </c>
      <c r="G6051" s="16" t="s">
        <v>17</v>
      </c>
      <c r="H6051" s="13">
        <v>19.79799</v>
      </c>
      <c r="I6051" s="18">
        <v>464.78</v>
      </c>
      <c r="J6051" s="15">
        <f t="shared" si="5"/>
        <v>9201.709792</v>
      </c>
      <c r="K6051" s="10" t="str">
        <f t="array" ref="K6051">IFERROR(XLOOKUP(G6051,'Tipo de Carga'!A:A,'Tipo de Carga'!B:B))</f>
        <v>Autoabasto</v>
      </c>
      <c r="L6051" s="10">
        <f t="shared" si="2"/>
        <v>9</v>
      </c>
      <c r="M6051" s="10">
        <f t="shared" si="3"/>
        <v>27</v>
      </c>
      <c r="N6051" s="10">
        <f t="shared" si="4"/>
        <v>2</v>
      </c>
      <c r="O6051" s="10" t="str">
        <f t="array" ref="O6051">IFERROR(XLOOKUP(G6051,'Tipo de Carga'!A:A,'Tipo de Carga'!C:C))</f>
        <v>Diesel</v>
      </c>
    </row>
    <row r="6052">
      <c r="A6052" s="16">
        <v>2042.0</v>
      </c>
      <c r="B6052" s="10" t="str">
        <f t="array" ref="B6052">IFERROR(XLOOKUP(A6052,'Asignacion Feb'!A:A,'Asignacion Feb'!C:C))</f>
        <v>Liverpool Local</v>
      </c>
      <c r="C6052" s="10" t="str">
        <f t="array" ref="C6052">IFERROR(XLOOKUP(A6052,'Asignacion Feb'!A:A,'Asignacion Feb'!B:B))</f>
        <v>EC-01</v>
      </c>
      <c r="D6052" s="28">
        <v>45715.0</v>
      </c>
      <c r="E6052" s="16" t="s">
        <v>150</v>
      </c>
      <c r="F6052" s="10" t="str">
        <f t="array" ref="F6052">IFERROR(XLOOKUP(E6052,Operadores!A:A,Operadores!B:B))</f>
        <v>JUAOSC</v>
      </c>
      <c r="G6052" s="16" t="s">
        <v>17</v>
      </c>
      <c r="H6052" s="13">
        <v>19.79799</v>
      </c>
      <c r="I6052" s="18">
        <v>3.69</v>
      </c>
      <c r="J6052" s="15">
        <f t="shared" si="5"/>
        <v>73.0545831</v>
      </c>
      <c r="K6052" s="10" t="str">
        <f t="array" ref="K6052">IFERROR(XLOOKUP(G6052,'Tipo de Carga'!A:A,'Tipo de Carga'!B:B))</f>
        <v>Autoabasto</v>
      </c>
      <c r="L6052" s="10">
        <f t="shared" si="2"/>
        <v>9</v>
      </c>
      <c r="M6052" s="10">
        <f t="shared" si="3"/>
        <v>27</v>
      </c>
      <c r="N6052" s="10">
        <f t="shared" si="4"/>
        <v>2</v>
      </c>
      <c r="O6052" s="10" t="str">
        <f t="array" ref="O6052">IFERROR(XLOOKUP(G6052,'Tipo de Carga'!A:A,'Tipo de Carga'!C:C))</f>
        <v>Diesel</v>
      </c>
    </row>
    <row r="6053">
      <c r="A6053" s="16">
        <v>1870.0</v>
      </c>
      <c r="B6053" s="10" t="str">
        <f t="array" ref="B6053">IFERROR(XLOOKUP(A6053,'Asignacion Feb'!A:A,'Asignacion Feb'!C:C))</f>
        <v>Circuitos</v>
      </c>
      <c r="C6053" s="10" t="str">
        <f t="array" ref="C6053">IFERROR(XLOOKUP(A6053,'Asignacion Feb'!A:A,'Asignacion Feb'!B:B))</f>
        <v>EC-03</v>
      </c>
      <c r="D6053" s="28">
        <v>45715.0</v>
      </c>
      <c r="E6053" s="16" t="s">
        <v>18</v>
      </c>
      <c r="F6053" s="10" t="str">
        <f t="array" ref="F6053">IFERROR(XLOOKUP(E6053,Operadores!A:A,Operadores!B:B))</f>
        <v>RIOFE</v>
      </c>
      <c r="G6053" s="16" t="s">
        <v>17</v>
      </c>
      <c r="H6053" s="13">
        <v>19.79799</v>
      </c>
      <c r="I6053" s="18">
        <v>787.28</v>
      </c>
      <c r="J6053" s="15">
        <f t="shared" si="5"/>
        <v>15586.56157</v>
      </c>
      <c r="K6053" s="10" t="str">
        <f t="array" ref="K6053">IFERROR(XLOOKUP(G6053,'Tipo de Carga'!A:A,'Tipo de Carga'!B:B))</f>
        <v>Autoabasto</v>
      </c>
      <c r="L6053" s="10">
        <f t="shared" si="2"/>
        <v>9</v>
      </c>
      <c r="M6053" s="10">
        <f t="shared" si="3"/>
        <v>27</v>
      </c>
      <c r="N6053" s="10">
        <f t="shared" si="4"/>
        <v>2</v>
      </c>
      <c r="O6053" s="10" t="str">
        <f t="array" ref="O6053">IFERROR(XLOOKUP(G6053,'Tipo de Carga'!A:A,'Tipo de Carga'!C:C))</f>
        <v>Diesel</v>
      </c>
    </row>
    <row r="6054">
      <c r="A6054" s="16">
        <v>1997.0</v>
      </c>
      <c r="B6054" s="10" t="str">
        <f t="array" ref="B6054">IFERROR(XLOOKUP(A6054,'Asignacion Feb'!A:A,'Asignacion Feb'!C:C))</f>
        <v>MeLi Dedicado Merida</v>
      </c>
      <c r="C6054" s="10" t="str">
        <f t="array" ref="C6054">IFERROR(XLOOKUP(A6054,'Asignacion Feb'!A:A,'Asignacion Feb'!B:B))</f>
        <v>EC-05</v>
      </c>
      <c r="D6054" s="28">
        <v>45715.0</v>
      </c>
      <c r="E6054" s="16" t="s">
        <v>170</v>
      </c>
      <c r="F6054" s="10" t="str">
        <f t="array" ref="F6054">IFERROR(XLOOKUP(E6054,Operadores!A:A,Operadores!B:B))</f>
        <v>MARLEO</v>
      </c>
      <c r="G6054" s="16" t="s">
        <v>17</v>
      </c>
      <c r="H6054" s="13">
        <v>19.79799</v>
      </c>
      <c r="I6054" s="18">
        <v>489.11</v>
      </c>
      <c r="J6054" s="15">
        <f t="shared" si="5"/>
        <v>9683.394889</v>
      </c>
      <c r="K6054" s="10" t="str">
        <f t="array" ref="K6054">IFERROR(XLOOKUP(G6054,'Tipo de Carga'!A:A,'Tipo de Carga'!B:B))</f>
        <v>Autoabasto</v>
      </c>
      <c r="L6054" s="10">
        <f t="shared" si="2"/>
        <v>9</v>
      </c>
      <c r="M6054" s="10">
        <f t="shared" si="3"/>
        <v>27</v>
      </c>
      <c r="N6054" s="10">
        <f t="shared" si="4"/>
        <v>2</v>
      </c>
      <c r="O6054" s="10" t="str">
        <f t="array" ref="O6054">IFERROR(XLOOKUP(G6054,'Tipo de Carga'!A:A,'Tipo de Carga'!C:C))</f>
        <v>Diesel</v>
      </c>
    </row>
    <row r="6055">
      <c r="A6055" s="16">
        <v>1958.0</v>
      </c>
      <c r="B6055" s="10" t="str">
        <f t="array" ref="B6055">IFERROR(XLOOKUP(A6055,'Asignacion Feb'!A:A,'Asignacion Feb'!C:C))</f>
        <v>Full Liver</v>
      </c>
      <c r="C6055" s="10" t="str">
        <f t="array" ref="C6055">IFERROR(XLOOKUP(A6055,'Asignacion Feb'!A:A,'Asignacion Feb'!B:B))</f>
        <v>EC-01</v>
      </c>
      <c r="D6055" s="28">
        <v>45715.0</v>
      </c>
      <c r="E6055" s="16" t="s">
        <v>48</v>
      </c>
      <c r="F6055" s="10" t="str">
        <f t="array" ref="F6055">IFERROR(XLOOKUP(E6055,Operadores!A:A,Operadores!B:B))</f>
        <v>MONAL</v>
      </c>
      <c r="G6055" s="16" t="s">
        <v>17</v>
      </c>
      <c r="H6055" s="13">
        <v>19.79799</v>
      </c>
      <c r="I6055" s="18">
        <v>280.1</v>
      </c>
      <c r="J6055" s="15">
        <f t="shared" si="5"/>
        <v>5545.416999</v>
      </c>
      <c r="K6055" s="10" t="str">
        <f t="array" ref="K6055">IFERROR(XLOOKUP(G6055,'Tipo de Carga'!A:A,'Tipo de Carga'!B:B))</f>
        <v>Autoabasto</v>
      </c>
      <c r="L6055" s="10">
        <f t="shared" si="2"/>
        <v>9</v>
      </c>
      <c r="M6055" s="10">
        <f t="shared" si="3"/>
        <v>27</v>
      </c>
      <c r="N6055" s="10">
        <f t="shared" si="4"/>
        <v>2</v>
      </c>
      <c r="O6055" s="10" t="str">
        <f t="array" ref="O6055">IFERROR(XLOOKUP(G6055,'Tipo de Carga'!A:A,'Tipo de Carga'!C:C))</f>
        <v>Diesel</v>
      </c>
    </row>
    <row r="6056">
      <c r="A6056" s="16">
        <v>1724.0</v>
      </c>
      <c r="B6056" s="10" t="str">
        <f t="array" ref="B6056">IFERROR(XLOOKUP(A6056,'Asignacion Feb'!A:A,'Asignacion Feb'!C:C))</f>
        <v>Liverpool Local</v>
      </c>
      <c r="C6056" s="10" t="str">
        <f t="array" ref="C6056">IFERROR(XLOOKUP(A6056,'Asignacion Feb'!A:A,'Asignacion Feb'!B:B))</f>
        <v>EC-01</v>
      </c>
      <c r="D6056" s="28">
        <v>45715.0</v>
      </c>
      <c r="E6056" s="16" t="s">
        <v>57</v>
      </c>
      <c r="F6056" s="10" t="str">
        <f t="array" ref="F6056">IFERROR(XLOOKUP(E6056,Operadores!A:A,Operadores!B:B))</f>
        <v>REYJA01</v>
      </c>
      <c r="G6056" s="16" t="s">
        <v>17</v>
      </c>
      <c r="H6056" s="13">
        <v>19.79799</v>
      </c>
      <c r="I6056" s="18">
        <v>258.6</v>
      </c>
      <c r="J6056" s="15">
        <f t="shared" si="5"/>
        <v>5119.760214</v>
      </c>
      <c r="K6056" s="10" t="str">
        <f t="array" ref="K6056">IFERROR(XLOOKUP(G6056,'Tipo de Carga'!A:A,'Tipo de Carga'!B:B))</f>
        <v>Autoabasto</v>
      </c>
      <c r="L6056" s="10">
        <f t="shared" si="2"/>
        <v>9</v>
      </c>
      <c r="M6056" s="10">
        <f t="shared" si="3"/>
        <v>27</v>
      </c>
      <c r="N6056" s="10">
        <f t="shared" si="4"/>
        <v>2</v>
      </c>
      <c r="O6056" s="10" t="str">
        <f t="array" ref="O6056">IFERROR(XLOOKUP(G6056,'Tipo de Carga'!A:A,'Tipo de Carga'!C:C))</f>
        <v>Diesel</v>
      </c>
    </row>
    <row r="6057">
      <c r="A6057" s="16">
        <v>2028.0</v>
      </c>
      <c r="B6057" s="10" t="str">
        <f t="array" ref="B6057">IFERROR(XLOOKUP(A6057,'Asignacion Feb'!A:A,'Asignacion Feb'!C:C))</f>
        <v>MeLi Dedicado Merida</v>
      </c>
      <c r="C6057" s="10" t="str">
        <f t="array" ref="C6057">IFERROR(XLOOKUP(A6057,'Asignacion Feb'!A:A,'Asignacion Feb'!B:B))</f>
        <v>EC-05</v>
      </c>
      <c r="D6057" s="28">
        <v>45715.0</v>
      </c>
      <c r="E6057" s="16" t="s">
        <v>94</v>
      </c>
      <c r="F6057" s="10" t="str">
        <f t="array" ref="F6057">IFERROR(XLOOKUP(E6057,Operadores!A:A,Operadores!B:B))</f>
        <v>RODALE</v>
      </c>
      <c r="G6057" s="16" t="s">
        <v>17</v>
      </c>
      <c r="H6057" s="13">
        <v>19.79799</v>
      </c>
      <c r="I6057" s="18">
        <v>255.2</v>
      </c>
      <c r="J6057" s="15">
        <f t="shared" si="5"/>
        <v>5052.447048</v>
      </c>
      <c r="K6057" s="10" t="str">
        <f t="array" ref="K6057">IFERROR(XLOOKUP(G6057,'Tipo de Carga'!A:A,'Tipo de Carga'!B:B))</f>
        <v>Autoabasto</v>
      </c>
      <c r="L6057" s="10">
        <f t="shared" si="2"/>
        <v>9</v>
      </c>
      <c r="M6057" s="10">
        <f t="shared" si="3"/>
        <v>27</v>
      </c>
      <c r="N6057" s="10">
        <f t="shared" si="4"/>
        <v>2</v>
      </c>
      <c r="O6057" s="10" t="str">
        <f t="array" ref="O6057">IFERROR(XLOOKUP(G6057,'Tipo de Carga'!A:A,'Tipo de Carga'!C:C))</f>
        <v>Diesel</v>
      </c>
    </row>
    <row r="6058">
      <c r="A6058" s="16">
        <v>1899.0</v>
      </c>
      <c r="B6058" s="10" t="str">
        <f t="array" ref="B6058">IFERROR(XLOOKUP(A6058,'Asignacion Feb'!A:A,'Asignacion Feb'!C:C))</f>
        <v>Full Liver</v>
      </c>
      <c r="C6058" s="10" t="str">
        <f t="array" ref="C6058">IFERROR(XLOOKUP(A6058,'Asignacion Feb'!A:A,'Asignacion Feb'!B:B))</f>
        <v>EC-01</v>
      </c>
      <c r="D6058" s="28">
        <v>45715.0</v>
      </c>
      <c r="E6058" s="16" t="s">
        <v>324</v>
      </c>
      <c r="F6058" s="10" t="str">
        <f t="array" ref="F6058">IFERROR(XLOOKUP(E6058,Operadores!A:A,Operadores!B:B))</f>
        <v>VEROD</v>
      </c>
      <c r="G6058" s="16" t="s">
        <v>17</v>
      </c>
      <c r="H6058" s="13">
        <v>19.79799</v>
      </c>
      <c r="I6058" s="18">
        <v>269.76</v>
      </c>
      <c r="J6058" s="15">
        <f t="shared" si="5"/>
        <v>5340.705782</v>
      </c>
      <c r="K6058" s="10" t="str">
        <f t="array" ref="K6058">IFERROR(XLOOKUP(G6058,'Tipo de Carga'!A:A,'Tipo de Carga'!B:B))</f>
        <v>Autoabasto</v>
      </c>
      <c r="L6058" s="10">
        <f t="shared" si="2"/>
        <v>9</v>
      </c>
      <c r="M6058" s="10">
        <f t="shared" si="3"/>
        <v>27</v>
      </c>
      <c r="N6058" s="10">
        <f t="shared" si="4"/>
        <v>2</v>
      </c>
      <c r="O6058" s="10" t="str">
        <f t="array" ref="O6058">IFERROR(XLOOKUP(G6058,'Tipo de Carga'!A:A,'Tipo de Carga'!C:C))</f>
        <v>Diesel</v>
      </c>
    </row>
    <row r="6059">
      <c r="A6059" s="16">
        <v>1788.0</v>
      </c>
      <c r="B6059" s="10" t="str">
        <f t="array" ref="B6059">IFERROR(XLOOKUP(A6059,'Asignacion Feb'!A:A,'Asignacion Feb'!C:C))</f>
        <v>Liverpool Local</v>
      </c>
      <c r="C6059" s="10" t="str">
        <f t="array" ref="C6059">IFERROR(XLOOKUP(A6059,'Asignacion Feb'!A:A,'Asignacion Feb'!B:B))</f>
        <v>EC-01</v>
      </c>
      <c r="D6059" s="28">
        <v>45715.0</v>
      </c>
      <c r="E6059" s="16" t="s">
        <v>458</v>
      </c>
      <c r="F6059" s="10" t="str">
        <f t="array" ref="F6059">IFERROR(XLOOKUP(E6059,Operadores!A:A,Operadores!B:B))</f>
        <v>REYRUB</v>
      </c>
      <c r="G6059" s="16" t="s">
        <v>17</v>
      </c>
      <c r="H6059" s="13">
        <v>19.79799</v>
      </c>
      <c r="I6059" s="18">
        <v>357.46</v>
      </c>
      <c r="J6059" s="15">
        <f t="shared" si="5"/>
        <v>7076.989505</v>
      </c>
      <c r="K6059" s="10" t="str">
        <f t="array" ref="K6059">IFERROR(XLOOKUP(G6059,'Tipo de Carga'!A:A,'Tipo de Carga'!B:B))</f>
        <v>Autoabasto</v>
      </c>
      <c r="L6059" s="10">
        <f t="shared" si="2"/>
        <v>9</v>
      </c>
      <c r="M6059" s="10">
        <f t="shared" si="3"/>
        <v>27</v>
      </c>
      <c r="N6059" s="10">
        <f t="shared" si="4"/>
        <v>2</v>
      </c>
      <c r="O6059" s="10" t="str">
        <f t="array" ref="O6059">IFERROR(XLOOKUP(G6059,'Tipo de Carga'!A:A,'Tipo de Carga'!C:C))</f>
        <v>Diesel</v>
      </c>
    </row>
    <row r="6060">
      <c r="A6060" s="16">
        <v>2008.0</v>
      </c>
      <c r="B6060" s="10" t="str">
        <f t="array" ref="B6060">IFERROR(XLOOKUP(A6060,'Asignacion Feb'!A:A,'Asignacion Feb'!C:C))</f>
        <v>MeLi Dedicado Merida</v>
      </c>
      <c r="C6060" s="10" t="str">
        <f t="array" ref="C6060">IFERROR(XLOOKUP(A6060,'Asignacion Feb'!A:A,'Asignacion Feb'!B:B))</f>
        <v>EC-05</v>
      </c>
      <c r="D6060" s="28">
        <v>45715.0</v>
      </c>
      <c r="E6060" s="16" t="s">
        <v>394</v>
      </c>
      <c r="F6060" s="10" t="str">
        <f t="array" ref="F6060">IFERROR(XLOOKUP(E6060,Operadores!A:A,Operadores!B:B))</f>
        <v>CADCAR</v>
      </c>
      <c r="G6060" s="16" t="s">
        <v>17</v>
      </c>
      <c r="H6060" s="13">
        <v>19.79799</v>
      </c>
      <c r="I6060" s="18">
        <v>242.29</v>
      </c>
      <c r="J6060" s="15">
        <f t="shared" si="5"/>
        <v>4796.854997</v>
      </c>
      <c r="K6060" s="10" t="str">
        <f t="array" ref="K6060">IFERROR(XLOOKUP(G6060,'Tipo de Carga'!A:A,'Tipo de Carga'!B:B))</f>
        <v>Autoabasto</v>
      </c>
      <c r="L6060" s="10">
        <f t="shared" si="2"/>
        <v>9</v>
      </c>
      <c r="M6060" s="10">
        <f t="shared" si="3"/>
        <v>27</v>
      </c>
      <c r="N6060" s="10">
        <f t="shared" si="4"/>
        <v>2</v>
      </c>
      <c r="O6060" s="10" t="str">
        <f t="array" ref="O6060">IFERROR(XLOOKUP(G6060,'Tipo de Carga'!A:A,'Tipo de Carga'!C:C))</f>
        <v>Diesel</v>
      </c>
    </row>
    <row r="6061">
      <c r="A6061" s="16">
        <v>1808.0</v>
      </c>
      <c r="B6061" s="10" t="str">
        <f t="array" ref="B6061">IFERROR(XLOOKUP(A6061,'Asignacion Feb'!A:A,'Asignacion Feb'!C:C))</f>
        <v>Sayer Full</v>
      </c>
      <c r="C6061" s="10" t="str">
        <f t="array" ref="C6061">IFERROR(XLOOKUP(A6061,'Asignacion Feb'!A:A,'Asignacion Feb'!B:B))</f>
        <v>EC-04</v>
      </c>
      <c r="D6061" s="28">
        <v>45715.0</v>
      </c>
      <c r="E6061" s="16" t="s">
        <v>335</v>
      </c>
      <c r="F6061" s="10" t="str">
        <f t="array" ref="F6061">IFERROR(XLOOKUP(E6061,Operadores!A:A,Operadores!B:B))</f>
        <v>ZAPNO</v>
      </c>
      <c r="G6061" s="16" t="s">
        <v>77</v>
      </c>
      <c r="H6061" s="13">
        <v>19.85</v>
      </c>
      <c r="I6061" s="18">
        <v>645.02</v>
      </c>
      <c r="J6061" s="15">
        <f t="shared" si="5"/>
        <v>12803.647</v>
      </c>
      <c r="K6061" s="10" t="str">
        <f t="array" ref="K6061">IFERROR(XLOOKUP(G6061,'Tipo de Carga'!A:A,'Tipo de Carga'!B:B))</f>
        <v>Autoabasto</v>
      </c>
      <c r="L6061" s="10">
        <f t="shared" si="2"/>
        <v>9</v>
      </c>
      <c r="M6061" s="10">
        <f t="shared" si="3"/>
        <v>27</v>
      </c>
      <c r="N6061" s="10">
        <f t="shared" si="4"/>
        <v>2</v>
      </c>
      <c r="O6061" s="10" t="str">
        <f t="array" ref="O6061">IFERROR(XLOOKUP(G6061,'Tipo de Carga'!A:A,'Tipo de Carga'!C:C))</f>
        <v>Diesel</v>
      </c>
    </row>
    <row r="6062">
      <c r="A6062" s="16">
        <v>1891.0</v>
      </c>
      <c r="B6062" s="10" t="str">
        <f t="array" ref="B6062">IFERROR(XLOOKUP(A6062,'Asignacion Feb'!A:A,'Asignacion Feb'!C:C))</f>
        <v>Circuitos</v>
      </c>
      <c r="C6062" s="10" t="str">
        <f t="array" ref="C6062">IFERROR(XLOOKUP(A6062,'Asignacion Feb'!A:A,'Asignacion Feb'!B:B))</f>
        <v>EC-03</v>
      </c>
      <c r="D6062" s="28">
        <v>45715.0</v>
      </c>
      <c r="E6062" s="16" t="s">
        <v>355</v>
      </c>
      <c r="F6062" s="10" t="str">
        <f t="array" ref="F6062">IFERROR(XLOOKUP(E6062,Operadores!A:A,Operadores!B:B))</f>
        <v>GONJOS03</v>
      </c>
      <c r="G6062" s="16" t="s">
        <v>77</v>
      </c>
      <c r="H6062" s="13">
        <v>19.85</v>
      </c>
      <c r="I6062" s="18">
        <v>230.03</v>
      </c>
      <c r="J6062" s="15">
        <f t="shared" si="5"/>
        <v>4566.0955</v>
      </c>
      <c r="K6062" s="10" t="str">
        <f t="array" ref="K6062">IFERROR(XLOOKUP(G6062,'Tipo de Carga'!A:A,'Tipo de Carga'!B:B))</f>
        <v>Autoabasto</v>
      </c>
      <c r="L6062" s="10">
        <f t="shared" si="2"/>
        <v>9</v>
      </c>
      <c r="M6062" s="10">
        <f t="shared" si="3"/>
        <v>27</v>
      </c>
      <c r="N6062" s="10">
        <f t="shared" si="4"/>
        <v>2</v>
      </c>
      <c r="O6062" s="10" t="str">
        <f t="array" ref="O6062">IFERROR(XLOOKUP(G6062,'Tipo de Carga'!A:A,'Tipo de Carga'!C:C))</f>
        <v>Diesel</v>
      </c>
    </row>
    <row r="6063">
      <c r="A6063" s="16">
        <v>1968.0</v>
      </c>
      <c r="B6063" s="10" t="str">
        <f t="array" ref="B6063">IFERROR(XLOOKUP(A6063,'Asignacion Feb'!A:A,'Asignacion Feb'!C:C))</f>
        <v>Sayer Sencillo</v>
      </c>
      <c r="C6063" s="10" t="str">
        <f t="array" ref="C6063">IFERROR(XLOOKUP(A6063,'Asignacion Feb'!A:A,'Asignacion Feb'!B:B))</f>
        <v>EC-04</v>
      </c>
      <c r="D6063" s="28">
        <v>45715.0</v>
      </c>
      <c r="E6063" s="16" t="s">
        <v>330</v>
      </c>
      <c r="F6063" s="10" t="str">
        <f t="array" ref="F6063">IFERROR(XLOOKUP(E6063,Operadores!A:A,Operadores!B:B))</f>
        <v>MENIG</v>
      </c>
      <c r="G6063" s="16" t="s">
        <v>77</v>
      </c>
      <c r="H6063" s="13">
        <v>19.85</v>
      </c>
      <c r="I6063" s="18">
        <v>610.04</v>
      </c>
      <c r="J6063" s="15">
        <f t="shared" si="5"/>
        <v>12109.294</v>
      </c>
      <c r="K6063" s="10" t="str">
        <f t="array" ref="K6063">IFERROR(XLOOKUP(G6063,'Tipo de Carga'!A:A,'Tipo de Carga'!B:B))</f>
        <v>Autoabasto</v>
      </c>
      <c r="L6063" s="10">
        <f t="shared" si="2"/>
        <v>9</v>
      </c>
      <c r="M6063" s="10">
        <f t="shared" si="3"/>
        <v>27</v>
      </c>
      <c r="N6063" s="10">
        <f t="shared" si="4"/>
        <v>2</v>
      </c>
      <c r="O6063" s="10" t="str">
        <f t="array" ref="O6063">IFERROR(XLOOKUP(G6063,'Tipo de Carga'!A:A,'Tipo de Carga'!C:C))</f>
        <v>Diesel</v>
      </c>
    </row>
    <row r="6064">
      <c r="A6064" s="16">
        <v>1846.0</v>
      </c>
      <c r="B6064" s="10" t="str">
        <f t="array" ref="B6064">IFERROR(XLOOKUP(A6064,'Asignacion Feb'!A:A,'Asignacion Feb'!C:C))</f>
        <v>Sayer Sencillo</v>
      </c>
      <c r="C6064" s="10" t="str">
        <f t="array" ref="C6064">IFERROR(XLOOKUP(A6064,'Asignacion Feb'!A:A,'Asignacion Feb'!B:B))</f>
        <v>EC-04</v>
      </c>
      <c r="D6064" s="28">
        <v>45715.0</v>
      </c>
      <c r="E6064" s="16" t="s">
        <v>279</v>
      </c>
      <c r="F6064" s="10" t="str">
        <f t="array" ref="F6064">IFERROR(XLOOKUP(E6064,Operadores!A:A,Operadores!B:B))</f>
        <v>ARBJO</v>
      </c>
      <c r="G6064" s="16" t="s">
        <v>77</v>
      </c>
      <c r="H6064" s="13">
        <v>19.85</v>
      </c>
      <c r="I6064" s="18">
        <v>340.16</v>
      </c>
      <c r="J6064" s="15">
        <f t="shared" si="5"/>
        <v>6752.176</v>
      </c>
      <c r="K6064" s="10" t="str">
        <f t="array" ref="K6064">IFERROR(XLOOKUP(G6064,'Tipo de Carga'!A:A,'Tipo de Carga'!B:B))</f>
        <v>Autoabasto</v>
      </c>
      <c r="L6064" s="10">
        <f t="shared" si="2"/>
        <v>9</v>
      </c>
      <c r="M6064" s="10">
        <f t="shared" si="3"/>
        <v>27</v>
      </c>
      <c r="N6064" s="10">
        <f t="shared" si="4"/>
        <v>2</v>
      </c>
      <c r="O6064" s="10" t="str">
        <f t="array" ref="O6064">IFERROR(XLOOKUP(G6064,'Tipo de Carga'!A:A,'Tipo de Carga'!C:C))</f>
        <v>Diesel</v>
      </c>
    </row>
    <row r="6065">
      <c r="A6065" s="16">
        <v>2097.0</v>
      </c>
      <c r="B6065" s="10" t="str">
        <f t="array" ref="B6065">IFERROR(XLOOKUP(A6065,'Asignacion Feb'!A:A,'Asignacion Feb'!C:C))</f>
        <v>Available EC-07</v>
      </c>
      <c r="C6065" s="10" t="str">
        <f t="array" ref="C6065">IFERROR(XLOOKUP(A6065,'Asignacion Feb'!A:A,'Asignacion Feb'!B:B))</f>
        <v>EC-07</v>
      </c>
      <c r="D6065" s="28">
        <v>45715.0</v>
      </c>
      <c r="E6065" s="16" t="s">
        <v>248</v>
      </c>
      <c r="F6065" s="10" t="str">
        <f t="array" ref="F6065">IFERROR(XLOOKUP(E6065,Operadores!A:A,Operadores!B:B))</f>
        <v>SANJE01</v>
      </c>
      <c r="G6065" s="16" t="s">
        <v>77</v>
      </c>
      <c r="H6065" s="13">
        <v>19.85</v>
      </c>
      <c r="I6065" s="18">
        <v>419.83</v>
      </c>
      <c r="J6065" s="15">
        <f t="shared" si="5"/>
        <v>8333.6255</v>
      </c>
      <c r="K6065" s="10" t="str">
        <f t="array" ref="K6065">IFERROR(XLOOKUP(G6065,'Tipo de Carga'!A:A,'Tipo de Carga'!B:B))</f>
        <v>Autoabasto</v>
      </c>
      <c r="L6065" s="10">
        <f t="shared" si="2"/>
        <v>9</v>
      </c>
      <c r="M6065" s="10">
        <f t="shared" si="3"/>
        <v>27</v>
      </c>
      <c r="N6065" s="10">
        <f t="shared" si="4"/>
        <v>2</v>
      </c>
      <c r="O6065" s="10" t="str">
        <f t="array" ref="O6065">IFERROR(XLOOKUP(G6065,'Tipo de Carga'!A:A,'Tipo de Carga'!C:C))</f>
        <v>Diesel</v>
      </c>
    </row>
    <row r="6066">
      <c r="A6066" s="16">
        <v>2119.0</v>
      </c>
      <c r="B6066" s="10" t="str">
        <f t="array" ref="B6066">IFERROR(XLOOKUP(A6066,'Asignacion Feb'!A:A,'Asignacion Feb'!C:C))</f>
        <v>Available EC-06</v>
      </c>
      <c r="C6066" s="10" t="str">
        <f t="array" ref="C6066">IFERROR(XLOOKUP(A6066,'Asignacion Feb'!A:A,'Asignacion Feb'!B:B))</f>
        <v>EC-06</v>
      </c>
      <c r="D6066" s="28">
        <v>45715.0</v>
      </c>
      <c r="E6066" s="16" t="s">
        <v>32</v>
      </c>
      <c r="F6066" s="10" t="str">
        <f t="array" ref="F6066">IFERROR(XLOOKUP(E6066,Operadores!A:A,Operadores!B:B))</f>
        <v>MTTO</v>
      </c>
      <c r="G6066" s="16" t="s">
        <v>77</v>
      </c>
      <c r="H6066" s="13">
        <v>19.85</v>
      </c>
      <c r="I6066" s="18">
        <v>909.23</v>
      </c>
      <c r="J6066" s="15">
        <f t="shared" si="5"/>
        <v>18048.2155</v>
      </c>
      <c r="K6066" s="10" t="str">
        <f t="array" ref="K6066">IFERROR(XLOOKUP(G6066,'Tipo de Carga'!A:A,'Tipo de Carga'!B:B))</f>
        <v>Autoabasto</v>
      </c>
      <c r="L6066" s="10">
        <f t="shared" si="2"/>
        <v>9</v>
      </c>
      <c r="M6066" s="10">
        <f t="shared" si="3"/>
        <v>27</v>
      </c>
      <c r="N6066" s="10">
        <f t="shared" si="4"/>
        <v>2</v>
      </c>
      <c r="O6066" s="10" t="str">
        <f t="array" ref="O6066">IFERROR(XLOOKUP(G6066,'Tipo de Carga'!A:A,'Tipo de Carga'!C:C))</f>
        <v>Diesel</v>
      </c>
    </row>
    <row r="6067">
      <c r="A6067" s="16">
        <v>2116.0</v>
      </c>
      <c r="B6067" s="10" t="str">
        <f t="array" ref="B6067">IFERROR(XLOOKUP(A6067,'Asignacion Feb'!A:A,'Asignacion Feb'!C:C))</f>
        <v>Available EC-04</v>
      </c>
      <c r="C6067" s="10" t="str">
        <f t="array" ref="C6067">IFERROR(XLOOKUP(A6067,'Asignacion Feb'!A:A,'Asignacion Feb'!B:B))</f>
        <v>EC-04</v>
      </c>
      <c r="D6067" s="28">
        <v>45715.0</v>
      </c>
      <c r="E6067" s="16" t="s">
        <v>32</v>
      </c>
      <c r="F6067" s="10" t="str">
        <f t="array" ref="F6067">IFERROR(XLOOKUP(E6067,Operadores!A:A,Operadores!B:B))</f>
        <v>MTTO</v>
      </c>
      <c r="G6067" s="16" t="s">
        <v>77</v>
      </c>
      <c r="H6067" s="13">
        <v>19.85</v>
      </c>
      <c r="I6067" s="18">
        <v>849.31</v>
      </c>
      <c r="J6067" s="15">
        <f t="shared" si="5"/>
        <v>16858.8035</v>
      </c>
      <c r="K6067" s="10" t="str">
        <f t="array" ref="K6067">IFERROR(XLOOKUP(G6067,'Tipo de Carga'!A:A,'Tipo de Carga'!B:B))</f>
        <v>Autoabasto</v>
      </c>
      <c r="L6067" s="10">
        <f t="shared" si="2"/>
        <v>9</v>
      </c>
      <c r="M6067" s="10">
        <f t="shared" si="3"/>
        <v>27</v>
      </c>
      <c r="N6067" s="10">
        <f t="shared" si="4"/>
        <v>2</v>
      </c>
      <c r="O6067" s="10" t="str">
        <f t="array" ref="O6067">IFERROR(XLOOKUP(G6067,'Tipo de Carga'!A:A,'Tipo de Carga'!C:C))</f>
        <v>Diesel</v>
      </c>
    </row>
    <row r="6068">
      <c r="A6068" s="16">
        <v>2120.0</v>
      </c>
      <c r="B6068" s="10" t="str">
        <f t="array" ref="B6068">IFERROR(XLOOKUP(A6068,'Asignacion Feb'!A:A,'Asignacion Feb'!C:C))</f>
        <v>Available EC-04</v>
      </c>
      <c r="C6068" s="10" t="str">
        <f t="array" ref="C6068">IFERROR(XLOOKUP(A6068,'Asignacion Feb'!A:A,'Asignacion Feb'!B:B))</f>
        <v>EC-04</v>
      </c>
      <c r="D6068" s="28">
        <v>45715.0</v>
      </c>
      <c r="E6068" s="16" t="s">
        <v>32</v>
      </c>
      <c r="F6068" s="10" t="str">
        <f t="array" ref="F6068">IFERROR(XLOOKUP(E6068,Operadores!A:A,Operadores!B:B))</f>
        <v>MTTO</v>
      </c>
      <c r="G6068" s="16" t="s">
        <v>77</v>
      </c>
      <c r="H6068" s="13">
        <v>19.85</v>
      </c>
      <c r="I6068" s="18">
        <v>942.35</v>
      </c>
      <c r="J6068" s="15">
        <f t="shared" si="5"/>
        <v>18705.6475</v>
      </c>
      <c r="K6068" s="10" t="str">
        <f t="array" ref="K6068">IFERROR(XLOOKUP(G6068,'Tipo de Carga'!A:A,'Tipo de Carga'!B:B))</f>
        <v>Autoabasto</v>
      </c>
      <c r="L6068" s="10">
        <f t="shared" si="2"/>
        <v>9</v>
      </c>
      <c r="M6068" s="10">
        <f t="shared" si="3"/>
        <v>27</v>
      </c>
      <c r="N6068" s="10">
        <f t="shared" si="4"/>
        <v>2</v>
      </c>
      <c r="O6068" s="10" t="str">
        <f t="array" ref="O6068">IFERROR(XLOOKUP(G6068,'Tipo de Carga'!A:A,'Tipo de Carga'!C:C))</f>
        <v>Diesel</v>
      </c>
    </row>
    <row r="6069">
      <c r="A6069" s="16">
        <v>308.0</v>
      </c>
      <c r="B6069" s="10" t="str">
        <f t="array" ref="B6069">IFERROR(XLOOKUP(A6069,'Asignacion Feb'!A:A,'Asignacion Feb'!C:C))</f>
        <v>Sayer Thorton</v>
      </c>
      <c r="C6069" s="10" t="str">
        <f t="array" ref="C6069">IFERROR(XLOOKUP(A6069,'Asignacion Feb'!A:A,'Asignacion Feb'!B:B))</f>
        <v>EC-04</v>
      </c>
      <c r="D6069" s="28">
        <v>45715.0</v>
      </c>
      <c r="E6069" s="16" t="s">
        <v>76</v>
      </c>
      <c r="F6069" s="10" t="str">
        <f t="array" ref="F6069">IFERROR(XLOOKUP(E6069,Operadores!A:A,Operadores!B:B))</f>
        <v>FLOTIT</v>
      </c>
      <c r="G6069" s="16" t="s">
        <v>77</v>
      </c>
      <c r="H6069" s="13">
        <v>19.85</v>
      </c>
      <c r="I6069" s="18">
        <v>150.13</v>
      </c>
      <c r="J6069" s="15">
        <f t="shared" si="5"/>
        <v>2980.0805</v>
      </c>
      <c r="K6069" s="10" t="str">
        <f t="array" ref="K6069">IFERROR(XLOOKUP(G6069,'Tipo de Carga'!A:A,'Tipo de Carga'!B:B))</f>
        <v>Autoabasto</v>
      </c>
      <c r="L6069" s="10">
        <f t="shared" si="2"/>
        <v>9</v>
      </c>
      <c r="M6069" s="10">
        <f t="shared" si="3"/>
        <v>27</v>
      </c>
      <c r="N6069" s="10">
        <f t="shared" si="4"/>
        <v>2</v>
      </c>
      <c r="O6069" s="10" t="str">
        <f t="array" ref="O6069">IFERROR(XLOOKUP(G6069,'Tipo de Carga'!A:A,'Tipo de Carga'!C:C))</f>
        <v>Diesel</v>
      </c>
    </row>
    <row r="6070">
      <c r="A6070" s="16">
        <v>1948.0</v>
      </c>
      <c r="B6070" s="10" t="str">
        <f t="array" ref="B6070">IFERROR(XLOOKUP(A6070,'Asignacion Feb'!A:A,'Asignacion Feb'!C:C))</f>
        <v>Circuitos</v>
      </c>
      <c r="C6070" s="10" t="str">
        <f t="array" ref="C6070">IFERROR(XLOOKUP(A6070,'Asignacion Feb'!A:A,'Asignacion Feb'!B:B))</f>
        <v>EC-03</v>
      </c>
      <c r="D6070" s="28">
        <v>45715.0</v>
      </c>
      <c r="E6070" s="16" t="s">
        <v>81</v>
      </c>
      <c r="F6070" s="10" t="str">
        <f t="array" ref="F6070">IFERROR(XLOOKUP(E6070,Operadores!A:A,Operadores!B:B))</f>
        <v>MOREFR</v>
      </c>
      <c r="G6070" s="16" t="s">
        <v>77</v>
      </c>
      <c r="H6070" s="13">
        <v>19.85</v>
      </c>
      <c r="I6070" s="18">
        <v>320.12</v>
      </c>
      <c r="J6070" s="15">
        <f t="shared" si="5"/>
        <v>6354.382</v>
      </c>
      <c r="K6070" s="10" t="str">
        <f t="array" ref="K6070">IFERROR(XLOOKUP(G6070,'Tipo de Carga'!A:A,'Tipo de Carga'!B:B))</f>
        <v>Autoabasto</v>
      </c>
      <c r="L6070" s="10">
        <f t="shared" si="2"/>
        <v>9</v>
      </c>
      <c r="M6070" s="10">
        <f t="shared" si="3"/>
        <v>27</v>
      </c>
      <c r="N6070" s="10">
        <f t="shared" si="4"/>
        <v>2</v>
      </c>
      <c r="O6070" s="10" t="str">
        <f t="array" ref="O6070">IFERROR(XLOOKUP(G6070,'Tipo de Carga'!A:A,'Tipo de Carga'!C:C))</f>
        <v>Diesel</v>
      </c>
    </row>
    <row r="6071">
      <c r="A6071" s="16">
        <v>1785.0</v>
      </c>
      <c r="B6071" s="10" t="str">
        <f t="array" ref="B6071">IFERROR(XLOOKUP(A6071,'Asignacion Feb'!A:A,'Asignacion Feb'!C:C))</f>
        <v>Circuitos</v>
      </c>
      <c r="C6071" s="10" t="str">
        <f t="array" ref="C6071">IFERROR(XLOOKUP(A6071,'Asignacion Feb'!A:A,'Asignacion Feb'!B:B))</f>
        <v>EC-03</v>
      </c>
      <c r="D6071" s="28">
        <v>45715.0</v>
      </c>
      <c r="E6071" s="16" t="s">
        <v>159</v>
      </c>
      <c r="F6071" s="10" t="str">
        <f t="array" ref="F6071">IFERROR(XLOOKUP(E6071,Operadores!A:A,Operadores!B:B))</f>
        <v>HERJU01</v>
      </c>
      <c r="G6071" s="16" t="s">
        <v>77</v>
      </c>
      <c r="H6071" s="13">
        <v>19.85</v>
      </c>
      <c r="I6071" s="18">
        <v>640.0</v>
      </c>
      <c r="J6071" s="15">
        <f t="shared" si="5"/>
        <v>12704</v>
      </c>
      <c r="K6071" s="10" t="str">
        <f t="array" ref="K6071">IFERROR(XLOOKUP(G6071,'Tipo de Carga'!A:A,'Tipo de Carga'!B:B))</f>
        <v>Autoabasto</v>
      </c>
      <c r="L6071" s="10">
        <f t="shared" si="2"/>
        <v>9</v>
      </c>
      <c r="M6071" s="10">
        <f t="shared" si="3"/>
        <v>27</v>
      </c>
      <c r="N6071" s="10">
        <f t="shared" si="4"/>
        <v>2</v>
      </c>
      <c r="O6071" s="10" t="str">
        <f t="array" ref="O6071">IFERROR(XLOOKUP(G6071,'Tipo de Carga'!A:A,'Tipo de Carga'!C:C))</f>
        <v>Diesel</v>
      </c>
    </row>
    <row r="6072">
      <c r="A6072" s="16">
        <v>1800.0</v>
      </c>
      <c r="B6072" s="10" t="str">
        <f t="array" ref="B6072">IFERROR(XLOOKUP(A6072,'Asignacion Feb'!A:A,'Asignacion Feb'!C:C))</f>
        <v>Sayer Full</v>
      </c>
      <c r="C6072" s="10" t="str">
        <f t="array" ref="C6072">IFERROR(XLOOKUP(A6072,'Asignacion Feb'!A:A,'Asignacion Feb'!B:B))</f>
        <v>EC-04</v>
      </c>
      <c r="D6072" s="28">
        <v>45715.0</v>
      </c>
      <c r="E6072" s="16" t="s">
        <v>314</v>
      </c>
      <c r="F6072" s="10" t="str">
        <f t="array" ref="F6072">IFERROR(XLOOKUP(E6072,Operadores!A:A,Operadores!B:B))</f>
        <v>PERJU03</v>
      </c>
      <c r="G6072" s="16" t="s">
        <v>77</v>
      </c>
      <c r="H6072" s="13">
        <v>19.85</v>
      </c>
      <c r="I6072" s="18">
        <v>762.34</v>
      </c>
      <c r="J6072" s="15">
        <f t="shared" si="5"/>
        <v>15132.449</v>
      </c>
      <c r="K6072" s="10" t="str">
        <f t="array" ref="K6072">IFERROR(XLOOKUP(G6072,'Tipo de Carga'!A:A,'Tipo de Carga'!B:B))</f>
        <v>Autoabasto</v>
      </c>
      <c r="L6072" s="10">
        <f t="shared" si="2"/>
        <v>9</v>
      </c>
      <c r="M6072" s="10">
        <f t="shared" si="3"/>
        <v>27</v>
      </c>
      <c r="N6072" s="10">
        <f t="shared" si="4"/>
        <v>2</v>
      </c>
      <c r="O6072" s="10" t="str">
        <f t="array" ref="O6072">IFERROR(XLOOKUP(G6072,'Tipo de Carga'!A:A,'Tipo de Carga'!C:C))</f>
        <v>Diesel</v>
      </c>
    </row>
    <row r="6073">
      <c r="A6073" s="16">
        <v>1971.0</v>
      </c>
      <c r="B6073" s="10" t="str">
        <f t="array" ref="B6073">IFERROR(XLOOKUP(A6073,'Asignacion Feb'!A:A,'Asignacion Feb'!C:C))</f>
        <v>Sayer Sencillo</v>
      </c>
      <c r="C6073" s="10" t="str">
        <f t="array" ref="C6073">IFERROR(XLOOKUP(A6073,'Asignacion Feb'!A:A,'Asignacion Feb'!B:B))</f>
        <v>EC-04</v>
      </c>
      <c r="D6073" s="28">
        <v>45715.0</v>
      </c>
      <c r="E6073" s="16" t="s">
        <v>79</v>
      </c>
      <c r="F6073" s="10" t="str">
        <f t="array" ref="F6073">IFERROR(XLOOKUP(E6073,Operadores!A:A,Operadores!B:B))</f>
        <v>OLVOSX</v>
      </c>
      <c r="G6073" s="16" t="s">
        <v>77</v>
      </c>
      <c r="H6073" s="13">
        <v>19.85</v>
      </c>
      <c r="I6073" s="18">
        <v>325.03</v>
      </c>
      <c r="J6073" s="15">
        <f t="shared" si="5"/>
        <v>6451.8455</v>
      </c>
      <c r="K6073" s="10" t="str">
        <f t="array" ref="K6073">IFERROR(XLOOKUP(G6073,'Tipo de Carga'!A:A,'Tipo de Carga'!B:B))</f>
        <v>Autoabasto</v>
      </c>
      <c r="L6073" s="10">
        <f t="shared" si="2"/>
        <v>9</v>
      </c>
      <c r="M6073" s="10">
        <f t="shared" si="3"/>
        <v>27</v>
      </c>
      <c r="N6073" s="10">
        <f t="shared" si="4"/>
        <v>2</v>
      </c>
      <c r="O6073" s="10" t="str">
        <f t="array" ref="O6073">IFERROR(XLOOKUP(G6073,'Tipo de Carga'!A:A,'Tipo de Carga'!C:C))</f>
        <v>Diesel</v>
      </c>
    </row>
    <row r="6074">
      <c r="A6074" s="16">
        <v>1936.0</v>
      </c>
      <c r="B6074" s="10" t="str">
        <f t="array" ref="B6074">IFERROR(XLOOKUP(A6074,'Asignacion Feb'!A:A,'Asignacion Feb'!C:C))</f>
        <v>Circuitos</v>
      </c>
      <c r="C6074" s="10" t="str">
        <f t="array" ref="C6074">IFERROR(XLOOKUP(A6074,'Asignacion Feb'!A:A,'Asignacion Feb'!B:B))</f>
        <v>EC-03</v>
      </c>
      <c r="D6074" s="28">
        <v>45715.0</v>
      </c>
      <c r="E6074" s="16" t="s">
        <v>105</v>
      </c>
      <c r="F6074" s="10" t="str">
        <f t="array" ref="F6074">IFERROR(XLOOKUP(E6074,Operadores!A:A,Operadores!B:B))</f>
        <v>OCAMA</v>
      </c>
      <c r="G6074" s="16" t="s">
        <v>83</v>
      </c>
      <c r="H6074" s="13">
        <v>19.7204</v>
      </c>
      <c r="I6074" s="18">
        <v>307.03</v>
      </c>
      <c r="J6074" s="15">
        <f t="shared" si="5"/>
        <v>6054.754412</v>
      </c>
      <c r="K6074" s="10" t="str">
        <f t="array" ref="K6074">IFERROR(XLOOKUP(G6074,'Tipo de Carga'!A:A,'Tipo de Carga'!B:B))</f>
        <v>Autoabasto</v>
      </c>
      <c r="L6074" s="10">
        <f t="shared" si="2"/>
        <v>9</v>
      </c>
      <c r="M6074" s="10">
        <f t="shared" si="3"/>
        <v>27</v>
      </c>
      <c r="N6074" s="10">
        <f t="shared" si="4"/>
        <v>2</v>
      </c>
      <c r="O6074" s="10" t="str">
        <f t="array" ref="O6074">IFERROR(XLOOKUP(G6074,'Tipo de Carga'!A:A,'Tipo de Carga'!C:C))</f>
        <v>Diesel</v>
      </c>
    </row>
    <row r="6075">
      <c r="A6075" s="16">
        <v>2077.0</v>
      </c>
      <c r="B6075" s="10" t="str">
        <f t="array" ref="B6075">IFERROR(XLOOKUP(A6075,'Asignacion Feb'!A:A,'Asignacion Feb'!C:C))</f>
        <v>PISA Gdl</v>
      </c>
      <c r="C6075" s="10" t="str">
        <f t="array" ref="C6075">IFERROR(XLOOKUP(A6075,'Asignacion Feb'!A:A,'Asignacion Feb'!B:B))</f>
        <v>EC-06</v>
      </c>
      <c r="D6075" s="28">
        <v>45715.0</v>
      </c>
      <c r="E6075" s="16" t="s">
        <v>158</v>
      </c>
      <c r="F6075" s="10" t="str">
        <f t="array" ref="F6075">IFERROR(XLOOKUP(E6075,Operadores!A:A,Operadores!B:B))</f>
        <v>SANVIC01</v>
      </c>
      <c r="G6075" s="16" t="s">
        <v>83</v>
      </c>
      <c r="H6075" s="13">
        <v>19.7204</v>
      </c>
      <c r="I6075" s="18">
        <v>110.03</v>
      </c>
      <c r="J6075" s="15">
        <f t="shared" si="5"/>
        <v>2169.835612</v>
      </c>
      <c r="K6075" s="10" t="str">
        <f t="array" ref="K6075">IFERROR(XLOOKUP(G6075,'Tipo de Carga'!A:A,'Tipo de Carga'!B:B))</f>
        <v>Autoabasto</v>
      </c>
      <c r="L6075" s="10">
        <f t="shared" si="2"/>
        <v>9</v>
      </c>
      <c r="M6075" s="10">
        <f t="shared" si="3"/>
        <v>27</v>
      </c>
      <c r="N6075" s="10">
        <f t="shared" si="4"/>
        <v>2</v>
      </c>
      <c r="O6075" s="10" t="str">
        <f t="array" ref="O6075">IFERROR(XLOOKUP(G6075,'Tipo de Carga'!A:A,'Tipo de Carga'!C:C))</f>
        <v>Diesel</v>
      </c>
    </row>
    <row r="6076">
      <c r="A6076" s="16">
        <v>2056.0</v>
      </c>
      <c r="B6076" s="10" t="str">
        <f t="array" ref="B6076">IFERROR(XLOOKUP(A6076,'Asignacion Feb'!A:A,'Asignacion Feb'!C:C))</f>
        <v>PISA Gdl</v>
      </c>
      <c r="C6076" s="10" t="str">
        <f t="array" ref="C6076">IFERROR(XLOOKUP(A6076,'Asignacion Feb'!A:A,'Asignacion Feb'!B:B))</f>
        <v>EC-06</v>
      </c>
      <c r="D6076" s="28">
        <v>45715.0</v>
      </c>
      <c r="E6076" s="16" t="s">
        <v>336</v>
      </c>
      <c r="F6076" s="10" t="str">
        <f t="array" ref="F6076">IFERROR(XLOOKUP(E6076,Operadores!A:A,Operadores!B:B))</f>
        <v>AQUISA</v>
      </c>
      <c r="G6076" s="16" t="s">
        <v>83</v>
      </c>
      <c r="H6076" s="13">
        <v>19.7204</v>
      </c>
      <c r="I6076" s="18">
        <v>444.97</v>
      </c>
      <c r="J6076" s="15">
        <f t="shared" si="5"/>
        <v>8774.986388</v>
      </c>
      <c r="K6076" s="10" t="str">
        <f t="array" ref="K6076">IFERROR(XLOOKUP(G6076,'Tipo de Carga'!A:A,'Tipo de Carga'!B:B))</f>
        <v>Autoabasto</v>
      </c>
      <c r="L6076" s="10">
        <f t="shared" si="2"/>
        <v>9</v>
      </c>
      <c r="M6076" s="10">
        <f t="shared" si="3"/>
        <v>27</v>
      </c>
      <c r="N6076" s="10">
        <f t="shared" si="4"/>
        <v>2</v>
      </c>
      <c r="O6076" s="10" t="str">
        <f t="array" ref="O6076">IFERROR(XLOOKUP(G6076,'Tipo de Carga'!A:A,'Tipo de Carga'!C:C))</f>
        <v>Diesel</v>
      </c>
    </row>
    <row r="6077">
      <c r="A6077" s="16">
        <v>1932.0</v>
      </c>
      <c r="B6077" s="10" t="str">
        <f t="array" ref="B6077">IFERROR(XLOOKUP(A6077,'Asignacion Feb'!A:A,'Asignacion Feb'!C:C))</f>
        <v>Circuitos</v>
      </c>
      <c r="C6077" s="10" t="str">
        <f t="array" ref="C6077">IFERROR(XLOOKUP(A6077,'Asignacion Feb'!A:A,'Asignacion Feb'!B:B))</f>
        <v>EC-03</v>
      </c>
      <c r="D6077" s="28">
        <v>45715.0</v>
      </c>
      <c r="E6077" s="16" t="s">
        <v>151</v>
      </c>
      <c r="F6077" s="10" t="str">
        <f t="array" ref="F6077">IFERROR(XLOOKUP(E6077,Operadores!A:A,Operadores!B:B))</f>
        <v>FERRI</v>
      </c>
      <c r="G6077" s="16" t="s">
        <v>83</v>
      </c>
      <c r="H6077" s="13">
        <v>19.7204</v>
      </c>
      <c r="I6077" s="18">
        <v>360.06</v>
      </c>
      <c r="J6077" s="15">
        <f t="shared" si="5"/>
        <v>7100.527224</v>
      </c>
      <c r="K6077" s="10" t="str">
        <f t="array" ref="K6077">IFERROR(XLOOKUP(G6077,'Tipo de Carga'!A:A,'Tipo de Carga'!B:B))</f>
        <v>Autoabasto</v>
      </c>
      <c r="L6077" s="10">
        <f t="shared" si="2"/>
        <v>9</v>
      </c>
      <c r="M6077" s="10">
        <f t="shared" si="3"/>
        <v>27</v>
      </c>
      <c r="N6077" s="10">
        <f t="shared" si="4"/>
        <v>2</v>
      </c>
      <c r="O6077" s="10" t="str">
        <f t="array" ref="O6077">IFERROR(XLOOKUP(G6077,'Tipo de Carga'!A:A,'Tipo de Carga'!C:C))</f>
        <v>Diesel</v>
      </c>
    </row>
    <row r="6078">
      <c r="A6078" s="16">
        <v>1947.0</v>
      </c>
      <c r="B6078" s="10" t="str">
        <f t="array" ref="B6078">IFERROR(XLOOKUP(A6078,'Asignacion Feb'!A:A,'Asignacion Feb'!C:C))</f>
        <v>Circuitos</v>
      </c>
      <c r="C6078" s="10" t="str">
        <f t="array" ref="C6078">IFERROR(XLOOKUP(A6078,'Asignacion Feb'!A:A,'Asignacion Feb'!B:B))</f>
        <v>EC-03</v>
      </c>
      <c r="D6078" s="28">
        <v>45715.0</v>
      </c>
      <c r="E6078" s="16" t="s">
        <v>41</v>
      </c>
      <c r="F6078" s="10" t="str">
        <f t="array" ref="F6078">IFERROR(XLOOKUP(E6078,Operadores!A:A,Operadores!B:B))</f>
        <v>DAMOS</v>
      </c>
      <c r="G6078" s="16" t="s">
        <v>83</v>
      </c>
      <c r="H6078" s="13">
        <v>19.7204</v>
      </c>
      <c r="I6078" s="18">
        <v>195.8</v>
      </c>
      <c r="J6078" s="15">
        <f t="shared" si="5"/>
        <v>3861.25432</v>
      </c>
      <c r="K6078" s="10" t="str">
        <f t="array" ref="K6078">IFERROR(XLOOKUP(G6078,'Tipo de Carga'!A:A,'Tipo de Carga'!B:B))</f>
        <v>Autoabasto</v>
      </c>
      <c r="L6078" s="10">
        <f t="shared" si="2"/>
        <v>9</v>
      </c>
      <c r="M6078" s="10">
        <f t="shared" si="3"/>
        <v>27</v>
      </c>
      <c r="N6078" s="10">
        <f t="shared" si="4"/>
        <v>2</v>
      </c>
      <c r="O6078" s="10" t="str">
        <f t="array" ref="O6078">IFERROR(XLOOKUP(G6078,'Tipo de Carga'!A:A,'Tipo de Carga'!C:C))</f>
        <v>Diesel</v>
      </c>
    </row>
    <row r="6079">
      <c r="A6079" s="16">
        <v>2063.0</v>
      </c>
      <c r="B6079" s="10" t="str">
        <f t="array" ref="B6079">IFERROR(XLOOKUP(A6079,'Asignacion Feb'!A:A,'Asignacion Feb'!C:C))</f>
        <v>PISA Gdl</v>
      </c>
      <c r="C6079" s="10" t="str">
        <f t="array" ref="C6079">IFERROR(XLOOKUP(A6079,'Asignacion Feb'!A:A,'Asignacion Feb'!B:B))</f>
        <v>EC-06</v>
      </c>
      <c r="D6079" s="28">
        <v>45715.0</v>
      </c>
      <c r="E6079" s="16" t="s">
        <v>163</v>
      </c>
      <c r="F6079" s="10" t="str">
        <f t="array" ref="F6079">IFERROR(XLOOKUP(E6079,Operadores!A:A,Operadores!B:B))</f>
        <v>GOMLUI02</v>
      </c>
      <c r="G6079" s="16" t="s">
        <v>83</v>
      </c>
      <c r="H6079" s="13">
        <v>19.7204</v>
      </c>
      <c r="I6079" s="18">
        <v>356.6</v>
      </c>
      <c r="J6079" s="15">
        <f t="shared" si="5"/>
        <v>7032.29464</v>
      </c>
      <c r="K6079" s="10" t="str">
        <f t="array" ref="K6079">IFERROR(XLOOKUP(G6079,'Tipo de Carga'!A:A,'Tipo de Carga'!B:B))</f>
        <v>Autoabasto</v>
      </c>
      <c r="L6079" s="10">
        <f t="shared" si="2"/>
        <v>9</v>
      </c>
      <c r="M6079" s="10">
        <f t="shared" si="3"/>
        <v>27</v>
      </c>
      <c r="N6079" s="10">
        <f t="shared" si="4"/>
        <v>2</v>
      </c>
      <c r="O6079" s="10" t="str">
        <f t="array" ref="O6079">IFERROR(XLOOKUP(G6079,'Tipo de Carga'!A:A,'Tipo de Carga'!C:C))</f>
        <v>Diesel</v>
      </c>
    </row>
    <row r="6080">
      <c r="A6080" s="16">
        <v>1855.0</v>
      </c>
      <c r="B6080" s="10" t="str">
        <f t="array" ref="B6080">IFERROR(XLOOKUP(A6080,'Asignacion Feb'!A:A,'Asignacion Feb'!C:C))</f>
        <v>Circuitos</v>
      </c>
      <c r="C6080" s="10" t="str">
        <f t="array" ref="C6080">IFERROR(XLOOKUP(A6080,'Asignacion Feb'!A:A,'Asignacion Feb'!B:B))</f>
        <v>EC-03</v>
      </c>
      <c r="D6080" s="28">
        <v>45715.0</v>
      </c>
      <c r="E6080" s="16" t="s">
        <v>62</v>
      </c>
      <c r="F6080" s="10" t="str">
        <f t="array" ref="F6080">IFERROR(XLOOKUP(E6080,Operadores!A:A,Operadores!B:B))</f>
        <v>REYPED</v>
      </c>
      <c r="G6080" s="16" t="s">
        <v>83</v>
      </c>
      <c r="H6080" s="13">
        <v>19.7204</v>
      </c>
      <c r="I6080" s="18">
        <v>616.32</v>
      </c>
      <c r="J6080" s="15">
        <f t="shared" si="5"/>
        <v>12154.07693</v>
      </c>
      <c r="K6080" s="10" t="str">
        <f t="array" ref="K6080">IFERROR(XLOOKUP(G6080,'Tipo de Carga'!A:A,'Tipo de Carga'!B:B))</f>
        <v>Autoabasto</v>
      </c>
      <c r="L6080" s="10">
        <f t="shared" si="2"/>
        <v>9</v>
      </c>
      <c r="M6080" s="10">
        <f t="shared" si="3"/>
        <v>27</v>
      </c>
      <c r="N6080" s="10">
        <f t="shared" si="4"/>
        <v>2</v>
      </c>
      <c r="O6080" s="10" t="str">
        <f t="array" ref="O6080">IFERROR(XLOOKUP(G6080,'Tipo de Carga'!A:A,'Tipo de Carga'!C:C))</f>
        <v>Diesel</v>
      </c>
    </row>
    <row r="6081">
      <c r="A6081" s="16">
        <v>1965.0</v>
      </c>
      <c r="B6081" s="10" t="str">
        <f t="array" ref="B6081">IFERROR(XLOOKUP(A6081,'Asignacion Feb'!A:A,'Asignacion Feb'!C:C))</f>
        <v>Circuitos</v>
      </c>
      <c r="C6081" s="10" t="str">
        <f t="array" ref="C6081">IFERROR(XLOOKUP(A6081,'Asignacion Feb'!A:A,'Asignacion Feb'!B:B))</f>
        <v>EC-03</v>
      </c>
      <c r="D6081" s="28">
        <v>45715.0</v>
      </c>
      <c r="E6081" s="16" t="s">
        <v>161</v>
      </c>
      <c r="F6081" s="10" t="str">
        <f t="array" ref="F6081">IFERROR(XLOOKUP(E6081,Operadores!A:A,Operadores!B:B))</f>
        <v>BREISR</v>
      </c>
      <c r="G6081" s="16" t="s">
        <v>86</v>
      </c>
      <c r="H6081" s="13">
        <v>19.81523</v>
      </c>
      <c r="I6081" s="18">
        <v>465.54</v>
      </c>
      <c r="J6081" s="15">
        <f t="shared" si="5"/>
        <v>9224.782174</v>
      </c>
      <c r="K6081" s="10" t="str">
        <f t="array" ref="K6081">IFERROR(XLOOKUP(G6081,'Tipo de Carga'!A:A,'Tipo de Carga'!B:B))</f>
        <v>Autoabasto</v>
      </c>
      <c r="L6081" s="10">
        <f t="shared" si="2"/>
        <v>9</v>
      </c>
      <c r="M6081" s="10">
        <f t="shared" si="3"/>
        <v>27</v>
      </c>
      <c r="N6081" s="10">
        <f t="shared" si="4"/>
        <v>2</v>
      </c>
      <c r="O6081" s="10" t="str">
        <f t="array" ref="O6081">IFERROR(XLOOKUP(G6081,'Tipo de Carga'!A:A,'Tipo de Carga'!C:C))</f>
        <v>Diesel</v>
      </c>
    </row>
    <row r="6082">
      <c r="A6082" s="16" t="s">
        <v>472</v>
      </c>
      <c r="B6082" s="10" t="str">
        <f t="array" ref="B6082">IFERROR(XLOOKUP(A6082,'Asignacion Feb'!A:A,'Asignacion Feb'!C:C))</f>
        <v>Available EC-07</v>
      </c>
      <c r="C6082" s="10" t="str">
        <f t="array" ref="C6082">IFERROR(XLOOKUP(A6082,'Asignacion Feb'!A:A,'Asignacion Feb'!B:B))</f>
        <v>EC-07</v>
      </c>
      <c r="D6082" s="28">
        <v>45715.0</v>
      </c>
      <c r="E6082" s="16" t="s">
        <v>382</v>
      </c>
      <c r="F6082" s="10" t="str">
        <f t="array" ref="F6082">IFERROR(XLOOKUP(E6082,Operadores!A:A,Operadores!B:B))</f>
        <v>ZAVJOS01X</v>
      </c>
      <c r="G6082" s="16" t="s">
        <v>86</v>
      </c>
      <c r="H6082" s="13">
        <v>19.81523</v>
      </c>
      <c r="I6082" s="18">
        <v>242.08</v>
      </c>
      <c r="J6082" s="15">
        <f t="shared" si="5"/>
        <v>4796.870878</v>
      </c>
      <c r="K6082" s="10" t="str">
        <f t="array" ref="K6082">IFERROR(XLOOKUP(G6082,'Tipo de Carga'!A:A,'Tipo de Carga'!B:B))</f>
        <v>Autoabasto</v>
      </c>
      <c r="L6082" s="10">
        <f t="shared" si="2"/>
        <v>9</v>
      </c>
      <c r="M6082" s="10">
        <f t="shared" si="3"/>
        <v>27</v>
      </c>
      <c r="N6082" s="10">
        <f t="shared" si="4"/>
        <v>2</v>
      </c>
      <c r="O6082" s="10" t="str">
        <f t="array" ref="O6082">IFERROR(XLOOKUP(G6082,'Tipo de Carga'!A:A,'Tipo de Carga'!C:C))</f>
        <v>Diesel</v>
      </c>
    </row>
    <row r="6083">
      <c r="A6083" s="16">
        <v>1933.0</v>
      </c>
      <c r="B6083" s="10" t="str">
        <f t="array" ref="B6083">IFERROR(XLOOKUP(A6083,'Asignacion Feb'!A:A,'Asignacion Feb'!C:C))</f>
        <v>Circuitos</v>
      </c>
      <c r="C6083" s="10" t="str">
        <f t="array" ref="C6083">IFERROR(XLOOKUP(A6083,'Asignacion Feb'!A:A,'Asignacion Feb'!B:B))</f>
        <v>EC-03</v>
      </c>
      <c r="D6083" s="28">
        <v>45715.0</v>
      </c>
      <c r="E6083" s="16" t="s">
        <v>87</v>
      </c>
      <c r="F6083" s="10" t="str">
        <f t="array" ref="F6083">IFERROR(XLOOKUP(E6083,Operadores!A:A,Operadores!B:B))</f>
        <v>OLIMAR01</v>
      </c>
      <c r="G6083" s="16" t="s">
        <v>86</v>
      </c>
      <c r="H6083" s="13">
        <v>19.81523</v>
      </c>
      <c r="I6083" s="18">
        <v>336.04</v>
      </c>
      <c r="J6083" s="15">
        <f t="shared" si="5"/>
        <v>6658.709889</v>
      </c>
      <c r="K6083" s="10" t="str">
        <f t="array" ref="K6083">IFERROR(XLOOKUP(G6083,'Tipo de Carga'!A:A,'Tipo de Carga'!B:B))</f>
        <v>Autoabasto</v>
      </c>
      <c r="L6083" s="10">
        <f t="shared" si="2"/>
        <v>9</v>
      </c>
      <c r="M6083" s="10">
        <f t="shared" si="3"/>
        <v>27</v>
      </c>
      <c r="N6083" s="10">
        <f t="shared" si="4"/>
        <v>2</v>
      </c>
      <c r="O6083" s="10" t="str">
        <f t="array" ref="O6083">IFERROR(XLOOKUP(G6083,'Tipo de Carga'!A:A,'Tipo de Carga'!C:C))</f>
        <v>Diesel</v>
      </c>
    </row>
    <row r="6084">
      <c r="A6084" s="16">
        <v>2076.0</v>
      </c>
      <c r="B6084" s="10" t="str">
        <f t="array" ref="B6084">IFERROR(XLOOKUP(A6084,'Asignacion Feb'!A:A,'Asignacion Feb'!C:C))</f>
        <v>Patieros Crisa</v>
      </c>
      <c r="C6084" s="10" t="str">
        <f t="array" ref="C6084">IFERROR(XLOOKUP(A6084,'Asignacion Feb'!A:A,'Asignacion Feb'!B:B))</f>
        <v>EC-07</v>
      </c>
      <c r="D6084" s="28">
        <v>45715.0</v>
      </c>
      <c r="E6084" s="16" t="s">
        <v>473</v>
      </c>
      <c r="F6084" s="10" t="str">
        <f t="array" ref="F6084">IFERROR(XLOOKUP(E6084,Operadores!A:A,Operadores!B:B))</f>
        <v>ZAVJOS</v>
      </c>
      <c r="G6084" s="16" t="s">
        <v>86</v>
      </c>
      <c r="H6084" s="13">
        <v>19.81523</v>
      </c>
      <c r="I6084" s="18">
        <v>687.37</v>
      </c>
      <c r="J6084" s="15">
        <f t="shared" si="5"/>
        <v>13620.39465</v>
      </c>
      <c r="K6084" s="10" t="str">
        <f t="array" ref="K6084">IFERROR(XLOOKUP(G6084,'Tipo de Carga'!A:A,'Tipo de Carga'!B:B))</f>
        <v>Autoabasto</v>
      </c>
      <c r="L6084" s="10">
        <f t="shared" si="2"/>
        <v>9</v>
      </c>
      <c r="M6084" s="10">
        <f t="shared" si="3"/>
        <v>27</v>
      </c>
      <c r="N6084" s="10">
        <f t="shared" si="4"/>
        <v>2</v>
      </c>
      <c r="O6084" s="10" t="str">
        <f t="array" ref="O6084">IFERROR(XLOOKUP(G6084,'Tipo de Carga'!A:A,'Tipo de Carga'!C:C))</f>
        <v>Diesel</v>
      </c>
    </row>
    <row r="6085">
      <c r="A6085" s="16">
        <v>2048.0</v>
      </c>
      <c r="B6085" s="10" t="str">
        <f t="array" ref="B6085">IFERROR(XLOOKUP(A6085,'Asignacion Feb'!A:A,'Asignacion Feb'!C:C))</f>
        <v>Crisa</v>
      </c>
      <c r="C6085" s="10" t="str">
        <f t="array" ref="C6085">IFERROR(XLOOKUP(A6085,'Asignacion Feb'!A:A,'Asignacion Feb'!B:B))</f>
        <v>EC-07</v>
      </c>
      <c r="D6085" s="28">
        <v>45715.0</v>
      </c>
      <c r="E6085" s="16" t="s">
        <v>474</v>
      </c>
      <c r="F6085" s="10" t="str">
        <f t="array" ref="F6085">IFERROR(XLOOKUP(E6085,Operadores!A:A,Operadores!B:B))</f>
        <v>CAMEST</v>
      </c>
      <c r="G6085" s="16" t="s">
        <v>86</v>
      </c>
      <c r="H6085" s="13">
        <v>19.81523</v>
      </c>
      <c r="I6085" s="18">
        <v>520.02</v>
      </c>
      <c r="J6085" s="15">
        <f t="shared" si="5"/>
        <v>10304.3159</v>
      </c>
      <c r="K6085" s="10" t="str">
        <f t="array" ref="K6085">IFERROR(XLOOKUP(G6085,'Tipo de Carga'!A:A,'Tipo de Carga'!B:B))</f>
        <v>Autoabasto</v>
      </c>
      <c r="L6085" s="10">
        <f t="shared" si="2"/>
        <v>9</v>
      </c>
      <c r="M6085" s="10">
        <f t="shared" si="3"/>
        <v>27</v>
      </c>
      <c r="N6085" s="10">
        <f t="shared" si="4"/>
        <v>2</v>
      </c>
      <c r="O6085" s="10" t="str">
        <f t="array" ref="O6085">IFERROR(XLOOKUP(G6085,'Tipo de Carga'!A:A,'Tipo de Carga'!C:C))</f>
        <v>Diesel</v>
      </c>
    </row>
    <row r="6086">
      <c r="A6086" s="16">
        <v>2094.0</v>
      </c>
      <c r="B6086" s="10" t="str">
        <f t="array" ref="B6086">IFERROR(XLOOKUP(A6086,'Asignacion Feb'!A:A,'Asignacion Feb'!C:C))</f>
        <v>Available EC-07</v>
      </c>
      <c r="C6086" s="10" t="str">
        <f t="array" ref="C6086">IFERROR(XLOOKUP(A6086,'Asignacion Feb'!A:A,'Asignacion Feb'!B:B))</f>
        <v>EC-07</v>
      </c>
      <c r="D6086" s="28">
        <v>45715.0</v>
      </c>
      <c r="E6086" s="16" t="s">
        <v>475</v>
      </c>
      <c r="F6086" s="10" t="str">
        <f t="array" ref="F6086">IFERROR(XLOOKUP(E6086,Operadores!A:A,Operadores!B:B))</f>
        <v>CABANG</v>
      </c>
      <c r="G6086" s="16" t="s">
        <v>33</v>
      </c>
      <c r="H6086" s="13">
        <v>19.29</v>
      </c>
      <c r="I6086" s="18">
        <v>800.03</v>
      </c>
      <c r="J6086" s="15">
        <f t="shared" si="5"/>
        <v>15432.5787</v>
      </c>
      <c r="K6086" s="10" t="str">
        <f t="array" ref="K6086">IFERROR(XLOOKUP(G6086,'Tipo de Carga'!A:A,'Tipo de Carga'!B:B))</f>
        <v>Autoabasto</v>
      </c>
      <c r="L6086" s="10">
        <f t="shared" si="2"/>
        <v>9</v>
      </c>
      <c r="M6086" s="10">
        <f t="shared" si="3"/>
        <v>27</v>
      </c>
      <c r="N6086" s="10">
        <f t="shared" si="4"/>
        <v>2</v>
      </c>
      <c r="O6086" s="10" t="str">
        <f t="array" ref="O6086">IFERROR(XLOOKUP(G6086,'Tipo de Carga'!A:A,'Tipo de Carga'!C:C))</f>
        <v>Diesel</v>
      </c>
    </row>
    <row r="6087">
      <c r="A6087" s="16">
        <v>1957.0</v>
      </c>
      <c r="B6087" s="10" t="str">
        <f t="array" ref="B6087">IFERROR(XLOOKUP(A6087,'Asignacion Feb'!A:A,'Asignacion Feb'!C:C))</f>
        <v>MeLi asignado SD</v>
      </c>
      <c r="C6087" s="10" t="str">
        <f t="array" ref="C6087">IFERROR(XLOOKUP(A6087,'Asignacion Feb'!A:A,'Asignacion Feb'!B:B))</f>
        <v>EC-05</v>
      </c>
      <c r="D6087" s="28">
        <v>45715.0</v>
      </c>
      <c r="E6087" s="16" t="s">
        <v>90</v>
      </c>
      <c r="F6087" s="10" t="str">
        <f t="array" ref="F6087">IFERROR(XLOOKUP(E6087,Operadores!A:A,Operadores!B:B))</f>
        <v>HERFRA</v>
      </c>
      <c r="G6087" s="16" t="s">
        <v>33</v>
      </c>
      <c r="H6087" s="13">
        <v>19.29</v>
      </c>
      <c r="I6087" s="18">
        <v>923.37</v>
      </c>
      <c r="J6087" s="15">
        <f t="shared" si="5"/>
        <v>17811.8073</v>
      </c>
      <c r="K6087" s="10" t="str">
        <f t="array" ref="K6087">IFERROR(XLOOKUP(G6087,'Tipo de Carga'!A:A,'Tipo de Carga'!B:B))</f>
        <v>Autoabasto</v>
      </c>
      <c r="L6087" s="10">
        <f t="shared" si="2"/>
        <v>9</v>
      </c>
      <c r="M6087" s="10">
        <f t="shared" si="3"/>
        <v>27</v>
      </c>
      <c r="N6087" s="10">
        <f t="shared" si="4"/>
        <v>2</v>
      </c>
      <c r="O6087" s="10" t="str">
        <f t="array" ref="O6087">IFERROR(XLOOKUP(G6087,'Tipo de Carga'!A:A,'Tipo de Carga'!C:C))</f>
        <v>Diesel</v>
      </c>
    </row>
    <row r="6088">
      <c r="A6088" s="16">
        <v>1877.0</v>
      </c>
      <c r="B6088" s="10" t="str">
        <f t="array" ref="B6088">IFERROR(XLOOKUP(A6088,'Asignacion Feb'!A:A,'Asignacion Feb'!C:C))</f>
        <v>Circuitos</v>
      </c>
      <c r="C6088" s="10" t="str">
        <f t="array" ref="C6088">IFERROR(XLOOKUP(A6088,'Asignacion Feb'!A:A,'Asignacion Feb'!B:B))</f>
        <v>EC-03</v>
      </c>
      <c r="D6088" s="28">
        <v>45715.0</v>
      </c>
      <c r="E6088" s="16" t="s">
        <v>211</v>
      </c>
      <c r="F6088" s="10" t="str">
        <f t="array" ref="F6088">IFERROR(XLOOKUP(E6088,Operadores!A:A,Operadores!B:B))</f>
        <v>GRERI</v>
      </c>
      <c r="G6088" s="16" t="s">
        <v>33</v>
      </c>
      <c r="H6088" s="13">
        <v>19.29</v>
      </c>
      <c r="I6088" s="18">
        <v>245.04</v>
      </c>
      <c r="J6088" s="15">
        <f t="shared" si="5"/>
        <v>4726.8216</v>
      </c>
      <c r="K6088" s="10" t="str">
        <f t="array" ref="K6088">IFERROR(XLOOKUP(G6088,'Tipo de Carga'!A:A,'Tipo de Carga'!B:B))</f>
        <v>Autoabasto</v>
      </c>
      <c r="L6088" s="10">
        <f t="shared" si="2"/>
        <v>9</v>
      </c>
      <c r="M6088" s="10">
        <f t="shared" si="3"/>
        <v>27</v>
      </c>
      <c r="N6088" s="10">
        <f t="shared" si="4"/>
        <v>2</v>
      </c>
      <c r="O6088" s="10" t="str">
        <f t="array" ref="O6088">IFERROR(XLOOKUP(G6088,'Tipo de Carga'!A:A,'Tipo de Carga'!C:C))</f>
        <v>Diesel</v>
      </c>
    </row>
    <row r="6089">
      <c r="A6089" s="16">
        <v>2041.0</v>
      </c>
      <c r="B6089" s="10" t="str">
        <f t="array" ref="B6089">IFERROR(XLOOKUP(A6089,'Asignacion Feb'!A:A,'Asignacion Feb'!C:C))</f>
        <v>PISA Gdl</v>
      </c>
      <c r="C6089" s="10" t="str">
        <f t="array" ref="C6089">IFERROR(XLOOKUP(A6089,'Asignacion Feb'!A:A,'Asignacion Feb'!B:B))</f>
        <v>EC-06</v>
      </c>
      <c r="D6089" s="28">
        <v>45715.0</v>
      </c>
      <c r="E6089" s="16" t="s">
        <v>393</v>
      </c>
      <c r="F6089" s="10" t="str">
        <f t="array" ref="F6089">IFERROR(XLOOKUP(E6089,Operadores!A:A,Operadores!B:B))</f>
        <v>GONRAF</v>
      </c>
      <c r="G6089" s="16" t="s">
        <v>33</v>
      </c>
      <c r="H6089" s="13">
        <v>19.29</v>
      </c>
      <c r="I6089" s="18">
        <v>615.8</v>
      </c>
      <c r="J6089" s="15">
        <f t="shared" si="5"/>
        <v>11878.782</v>
      </c>
      <c r="K6089" s="10" t="str">
        <f t="array" ref="K6089">IFERROR(XLOOKUP(G6089,'Tipo de Carga'!A:A,'Tipo de Carga'!B:B))</f>
        <v>Autoabasto</v>
      </c>
      <c r="L6089" s="10">
        <f t="shared" si="2"/>
        <v>9</v>
      </c>
      <c r="M6089" s="10">
        <f t="shared" si="3"/>
        <v>27</v>
      </c>
      <c r="N6089" s="10">
        <f t="shared" si="4"/>
        <v>2</v>
      </c>
      <c r="O6089" s="10" t="str">
        <f t="array" ref="O6089">IFERROR(XLOOKUP(G6089,'Tipo de Carga'!A:A,'Tipo de Carga'!C:C))</f>
        <v>Diesel</v>
      </c>
    </row>
    <row r="6090">
      <c r="A6090" s="16">
        <v>1892.0</v>
      </c>
      <c r="B6090" s="10" t="str">
        <f t="array" ref="B6090">IFERROR(XLOOKUP(A6090,'Asignacion Feb'!A:A,'Asignacion Feb'!C:C))</f>
        <v>Full Liver</v>
      </c>
      <c r="C6090" s="10" t="str">
        <f t="array" ref="C6090">IFERROR(XLOOKUP(A6090,'Asignacion Feb'!A:A,'Asignacion Feb'!B:B))</f>
        <v>EC-01</v>
      </c>
      <c r="D6090" s="28">
        <v>45715.0</v>
      </c>
      <c r="E6090" s="16" t="s">
        <v>73</v>
      </c>
      <c r="F6090" s="10" t="str">
        <f t="array" ref="F6090">IFERROR(XLOOKUP(E6090,Operadores!A:A,Operadores!B:B))</f>
        <v>CALVI</v>
      </c>
      <c r="G6090" s="16" t="s">
        <v>39</v>
      </c>
      <c r="H6090" s="13">
        <v>20.4273</v>
      </c>
      <c r="I6090" s="18">
        <v>321.34</v>
      </c>
      <c r="J6090" s="15">
        <f t="shared" si="5"/>
        <v>6564.108582</v>
      </c>
      <c r="K6090" s="10" t="str">
        <f t="array" ref="K6090">IFERROR(XLOOKUP(G6090,'Tipo de Carga'!A:A,'Tipo de Carga'!B:B))</f>
        <v>Autoabasto</v>
      </c>
      <c r="L6090" s="10">
        <f t="shared" si="2"/>
        <v>9</v>
      </c>
      <c r="M6090" s="10">
        <f t="shared" si="3"/>
        <v>27</v>
      </c>
      <c r="N6090" s="10">
        <f t="shared" si="4"/>
        <v>2</v>
      </c>
      <c r="O6090" s="10" t="str">
        <f t="array" ref="O6090">IFERROR(XLOOKUP(G6090,'Tipo de Carga'!A:A,'Tipo de Carga'!C:C))</f>
        <v>Diesel</v>
      </c>
    </row>
    <row r="6091">
      <c r="A6091" s="16">
        <v>2009.0</v>
      </c>
      <c r="B6091" s="10" t="str">
        <f t="array" ref="B6091">IFERROR(XLOOKUP(A6091,'Asignacion Feb'!A:A,'Asignacion Feb'!C:C))</f>
        <v>MeLi Dedicado Merida</v>
      </c>
      <c r="C6091" s="10" t="str">
        <f t="array" ref="C6091">IFERROR(XLOOKUP(A6091,'Asignacion Feb'!A:A,'Asignacion Feb'!B:B))</f>
        <v>EC-05</v>
      </c>
      <c r="D6091" s="28">
        <v>45715.0</v>
      </c>
      <c r="E6091" s="16" t="s">
        <v>225</v>
      </c>
      <c r="F6091" s="10" t="str">
        <f t="array" ref="F6091">IFERROR(XLOOKUP(E6091,Operadores!A:A,Operadores!B:B))</f>
        <v>ACOHER</v>
      </c>
      <c r="G6091" s="16" t="s">
        <v>39</v>
      </c>
      <c r="H6091" s="13">
        <v>20.4273</v>
      </c>
      <c r="I6091" s="18">
        <v>221.09</v>
      </c>
      <c r="J6091" s="15">
        <f t="shared" si="5"/>
        <v>4516.271757</v>
      </c>
      <c r="K6091" s="10" t="str">
        <f t="array" ref="K6091">IFERROR(XLOOKUP(G6091,'Tipo de Carga'!A:A,'Tipo de Carga'!B:B))</f>
        <v>Autoabasto</v>
      </c>
      <c r="L6091" s="10">
        <f t="shared" si="2"/>
        <v>9</v>
      </c>
      <c r="M6091" s="10">
        <f t="shared" si="3"/>
        <v>27</v>
      </c>
      <c r="N6091" s="10">
        <f t="shared" si="4"/>
        <v>2</v>
      </c>
      <c r="O6091" s="10" t="str">
        <f t="array" ref="O6091">IFERROR(XLOOKUP(G6091,'Tipo de Carga'!A:A,'Tipo de Carga'!C:C))</f>
        <v>Diesel</v>
      </c>
    </row>
    <row r="6092">
      <c r="A6092" s="16">
        <v>1824.0</v>
      </c>
      <c r="B6092" s="10" t="str">
        <f t="array" ref="B6092">IFERROR(XLOOKUP(A6092,'Asignacion Feb'!A:A,'Asignacion Feb'!C:C))</f>
        <v>Wm Full</v>
      </c>
      <c r="C6092" s="10" t="str">
        <f t="array" ref="C6092">IFERROR(XLOOKUP(A6092,'Asignacion Feb'!A:A,'Asignacion Feb'!B:B))</f>
        <v>EC-08</v>
      </c>
      <c r="D6092" s="28">
        <v>45715.0</v>
      </c>
      <c r="E6092" s="16" t="s">
        <v>285</v>
      </c>
      <c r="F6092" s="10" t="str">
        <f t="array" ref="F6092">IFERROR(XLOOKUP(E6092,Operadores!A:A,Operadores!B:B))</f>
        <v>MENJUA01</v>
      </c>
      <c r="G6092" s="16" t="s">
        <v>39</v>
      </c>
      <c r="H6092" s="13">
        <v>20.4273</v>
      </c>
      <c r="I6092" s="18">
        <v>378.0</v>
      </c>
      <c r="J6092" s="15">
        <f t="shared" si="5"/>
        <v>7721.5194</v>
      </c>
      <c r="K6092" s="10" t="str">
        <f t="array" ref="K6092">IFERROR(XLOOKUP(G6092,'Tipo de Carga'!A:A,'Tipo de Carga'!B:B))</f>
        <v>Autoabasto</v>
      </c>
      <c r="L6092" s="10">
        <f t="shared" si="2"/>
        <v>9</v>
      </c>
      <c r="M6092" s="10">
        <f t="shared" si="3"/>
        <v>27</v>
      </c>
      <c r="N6092" s="10">
        <f t="shared" si="4"/>
        <v>2</v>
      </c>
      <c r="O6092" s="10" t="str">
        <f t="array" ref="O6092">IFERROR(XLOOKUP(G6092,'Tipo de Carga'!A:A,'Tipo de Carga'!C:C))</f>
        <v>Diesel</v>
      </c>
    </row>
    <row r="6093">
      <c r="A6093" s="16">
        <v>1762.0</v>
      </c>
      <c r="B6093" s="10" t="str">
        <f t="array" ref="B6093">IFERROR(XLOOKUP(A6093,'Asignacion Feb'!A:A,'Asignacion Feb'!C:C))</f>
        <v>Hisense</v>
      </c>
      <c r="C6093" s="10" t="str">
        <f t="array" ref="C6093">IFERROR(XLOOKUP(A6093,'Asignacion Feb'!A:A,'Asignacion Feb'!B:B))</f>
        <v>EC-02</v>
      </c>
      <c r="D6093" s="28">
        <v>45715.0</v>
      </c>
      <c r="E6093" s="16" t="s">
        <v>188</v>
      </c>
      <c r="F6093" s="10" t="str">
        <f t="array" ref="F6093">IFERROR(XLOOKUP(E6093,Operadores!A:A,Operadores!B:B))</f>
        <v>LOPMA03</v>
      </c>
      <c r="G6093" s="16" t="s">
        <v>39</v>
      </c>
      <c r="H6093" s="13">
        <v>20.4273</v>
      </c>
      <c r="I6093" s="18">
        <v>350.02</v>
      </c>
      <c r="J6093" s="15">
        <f t="shared" si="5"/>
        <v>7149.963546</v>
      </c>
      <c r="K6093" s="10" t="str">
        <f t="array" ref="K6093">IFERROR(XLOOKUP(G6093,'Tipo de Carga'!A:A,'Tipo de Carga'!B:B))</f>
        <v>Autoabasto</v>
      </c>
      <c r="L6093" s="10">
        <f t="shared" si="2"/>
        <v>9</v>
      </c>
      <c r="M6093" s="10">
        <f t="shared" si="3"/>
        <v>27</v>
      </c>
      <c r="N6093" s="10">
        <f t="shared" si="4"/>
        <v>2</v>
      </c>
      <c r="O6093" s="10" t="str">
        <f t="array" ref="O6093">IFERROR(XLOOKUP(G6093,'Tipo de Carga'!A:A,'Tipo de Carga'!C:C))</f>
        <v>Diesel</v>
      </c>
    </row>
    <row r="6094">
      <c r="A6094" s="16">
        <v>1715.0</v>
      </c>
      <c r="B6094" s="10" t="str">
        <f t="array" ref="B6094">IFERROR(XLOOKUP(A6094,'Asignacion Feb'!A:A,'Asignacion Feb'!C:C))</f>
        <v>Wm Full</v>
      </c>
      <c r="C6094" s="10" t="str">
        <f t="array" ref="C6094">IFERROR(XLOOKUP(A6094,'Asignacion Feb'!A:A,'Asignacion Feb'!B:B))</f>
        <v>EC-08</v>
      </c>
      <c r="D6094" s="28">
        <v>45715.0</v>
      </c>
      <c r="E6094" s="16" t="s">
        <v>432</v>
      </c>
      <c r="F6094" s="10" t="str">
        <f t="array" ref="F6094">IFERROR(XLOOKUP(E6094,Operadores!A:A,Operadores!B:B))</f>
        <v>VAZISA</v>
      </c>
      <c r="G6094" s="16" t="s">
        <v>39</v>
      </c>
      <c r="H6094" s="13">
        <v>20.4273</v>
      </c>
      <c r="I6094" s="18">
        <v>300.1</v>
      </c>
      <c r="J6094" s="15">
        <f t="shared" si="5"/>
        <v>6130.23273</v>
      </c>
      <c r="K6094" s="10" t="str">
        <f t="array" ref="K6094">IFERROR(XLOOKUP(G6094,'Tipo de Carga'!A:A,'Tipo de Carga'!B:B))</f>
        <v>Autoabasto</v>
      </c>
      <c r="L6094" s="10">
        <f t="shared" si="2"/>
        <v>9</v>
      </c>
      <c r="M6094" s="10">
        <f t="shared" si="3"/>
        <v>27</v>
      </c>
      <c r="N6094" s="10">
        <f t="shared" si="4"/>
        <v>2</v>
      </c>
      <c r="O6094" s="10" t="str">
        <f t="array" ref="O6094">IFERROR(XLOOKUP(G6094,'Tipo de Carga'!A:A,'Tipo de Carga'!C:C))</f>
        <v>Diesel</v>
      </c>
    </row>
    <row r="6095">
      <c r="A6095" s="16">
        <v>1887.0</v>
      </c>
      <c r="B6095" s="10" t="str">
        <f t="array" ref="B6095">IFERROR(XLOOKUP(A6095,'Asignacion Feb'!A:A,'Asignacion Feb'!C:C))</f>
        <v>Circuitos</v>
      </c>
      <c r="C6095" s="10" t="str">
        <f t="array" ref="C6095">IFERROR(XLOOKUP(A6095,'Asignacion Feb'!A:A,'Asignacion Feb'!B:B))</f>
        <v>EC-03</v>
      </c>
      <c r="D6095" s="28">
        <v>45715.0</v>
      </c>
      <c r="E6095" s="16" t="s">
        <v>375</v>
      </c>
      <c r="F6095" s="10" t="str">
        <f t="array" ref="F6095">IFERROR(XLOOKUP(E6095,Operadores!A:A,Operadores!B:B))</f>
        <v>NARCA</v>
      </c>
      <c r="G6095" s="16" t="s">
        <v>39</v>
      </c>
      <c r="H6095" s="13">
        <v>20.4273</v>
      </c>
      <c r="I6095" s="18">
        <v>670.04</v>
      </c>
      <c r="J6095" s="15">
        <f t="shared" si="5"/>
        <v>13687.10809</v>
      </c>
      <c r="K6095" s="10" t="str">
        <f t="array" ref="K6095">IFERROR(XLOOKUP(G6095,'Tipo de Carga'!A:A,'Tipo de Carga'!B:B))</f>
        <v>Autoabasto</v>
      </c>
      <c r="L6095" s="10">
        <f t="shared" si="2"/>
        <v>9</v>
      </c>
      <c r="M6095" s="10">
        <f t="shared" si="3"/>
        <v>27</v>
      </c>
      <c r="N6095" s="10">
        <f t="shared" si="4"/>
        <v>2</v>
      </c>
      <c r="O6095" s="10" t="str">
        <f t="array" ref="O6095">IFERROR(XLOOKUP(G6095,'Tipo de Carga'!A:A,'Tipo de Carga'!C:C))</f>
        <v>Diesel</v>
      </c>
    </row>
    <row r="6096">
      <c r="A6096" s="16">
        <v>1964.0</v>
      </c>
      <c r="B6096" s="10" t="str">
        <f t="array" ref="B6096">IFERROR(XLOOKUP(A6096,'Asignacion Feb'!A:A,'Asignacion Feb'!C:C))</f>
        <v>MeLi asignado SD</v>
      </c>
      <c r="C6096" s="10" t="str">
        <f t="array" ref="C6096">IFERROR(XLOOKUP(A6096,'Asignacion Feb'!A:A,'Asignacion Feb'!B:B))</f>
        <v>EC-05</v>
      </c>
      <c r="D6096" s="28">
        <v>45715.0</v>
      </c>
      <c r="E6096" s="16" t="s">
        <v>387</v>
      </c>
      <c r="F6096" s="10" t="str">
        <f t="array" ref="F6096">IFERROR(XLOOKUP(E6096,Operadores!A:A,Operadores!B:B))</f>
        <v>HERJOS07</v>
      </c>
      <c r="G6096" s="16" t="s">
        <v>39</v>
      </c>
      <c r="H6096" s="13">
        <v>20.4273</v>
      </c>
      <c r="I6096" s="18">
        <v>273.39</v>
      </c>
      <c r="J6096" s="15">
        <f t="shared" si="5"/>
        <v>5584.619547</v>
      </c>
      <c r="K6096" s="10" t="str">
        <f t="array" ref="K6096">IFERROR(XLOOKUP(G6096,'Tipo de Carga'!A:A,'Tipo de Carga'!B:B))</f>
        <v>Autoabasto</v>
      </c>
      <c r="L6096" s="10">
        <f t="shared" si="2"/>
        <v>9</v>
      </c>
      <c r="M6096" s="10">
        <f t="shared" si="3"/>
        <v>27</v>
      </c>
      <c r="N6096" s="10">
        <f t="shared" si="4"/>
        <v>2</v>
      </c>
      <c r="O6096" s="10" t="str">
        <f t="array" ref="O6096">IFERROR(XLOOKUP(G6096,'Tipo de Carga'!A:A,'Tipo de Carga'!C:C))</f>
        <v>Diesel</v>
      </c>
    </row>
    <row r="6097">
      <c r="A6097" s="16">
        <v>2026.0</v>
      </c>
      <c r="B6097" s="10" t="str">
        <f t="array" ref="B6097">IFERROR(XLOOKUP(A6097,'Asignacion Feb'!A:A,'Asignacion Feb'!C:C))</f>
        <v>MeLi Dedicado Merida</v>
      </c>
      <c r="C6097" s="10" t="str">
        <f t="array" ref="C6097">IFERROR(XLOOKUP(A6097,'Asignacion Feb'!A:A,'Asignacion Feb'!B:B))</f>
        <v>EC-05</v>
      </c>
      <c r="D6097" s="28">
        <v>45715.0</v>
      </c>
      <c r="E6097" s="16" t="s">
        <v>224</v>
      </c>
      <c r="F6097" s="10" t="str">
        <f t="array" ref="F6097">IFERROR(XLOOKUP(E6097,Operadores!A:A,Operadores!B:B))</f>
        <v>CRUTOM</v>
      </c>
      <c r="G6097" s="16" t="s">
        <v>39</v>
      </c>
      <c r="H6097" s="13">
        <v>20.4273</v>
      </c>
      <c r="I6097" s="18">
        <v>370.0</v>
      </c>
      <c r="J6097" s="15">
        <f t="shared" si="5"/>
        <v>7558.101</v>
      </c>
      <c r="K6097" s="10" t="str">
        <f t="array" ref="K6097">IFERROR(XLOOKUP(G6097,'Tipo de Carga'!A:A,'Tipo de Carga'!B:B))</f>
        <v>Autoabasto</v>
      </c>
      <c r="L6097" s="10">
        <f t="shared" si="2"/>
        <v>9</v>
      </c>
      <c r="M6097" s="10">
        <f t="shared" si="3"/>
        <v>27</v>
      </c>
      <c r="N6097" s="10">
        <f t="shared" si="4"/>
        <v>2</v>
      </c>
      <c r="O6097" s="10" t="str">
        <f t="array" ref="O6097">IFERROR(XLOOKUP(G6097,'Tipo de Carga'!A:A,'Tipo de Carga'!C:C))</f>
        <v>Diesel</v>
      </c>
    </row>
    <row r="6098">
      <c r="A6098" s="16">
        <v>1820.0</v>
      </c>
      <c r="B6098" s="10" t="str">
        <f t="array" ref="B6098">IFERROR(XLOOKUP(A6098,'Asignacion Feb'!A:A,'Asignacion Feb'!C:C))</f>
        <v>Wm Full</v>
      </c>
      <c r="C6098" s="10" t="str">
        <f t="array" ref="C6098">IFERROR(XLOOKUP(A6098,'Asignacion Feb'!A:A,'Asignacion Feb'!B:B))</f>
        <v>EC-08</v>
      </c>
      <c r="D6098" s="28">
        <v>45715.0</v>
      </c>
      <c r="E6098" s="16" t="s">
        <v>167</v>
      </c>
      <c r="F6098" s="10" t="str">
        <f t="array" ref="F6098">IFERROR(XLOOKUP(E6098,Operadores!A:A,Operadores!B:B))</f>
        <v>CAMVI01</v>
      </c>
      <c r="G6098" s="16" t="s">
        <v>39</v>
      </c>
      <c r="H6098" s="13">
        <v>20.4273</v>
      </c>
      <c r="I6098" s="18">
        <v>359.04</v>
      </c>
      <c r="J6098" s="15">
        <f t="shared" si="5"/>
        <v>7334.217792</v>
      </c>
      <c r="K6098" s="10" t="str">
        <f t="array" ref="K6098">IFERROR(XLOOKUP(G6098,'Tipo de Carga'!A:A,'Tipo de Carga'!B:B))</f>
        <v>Autoabasto</v>
      </c>
      <c r="L6098" s="10">
        <f t="shared" si="2"/>
        <v>9</v>
      </c>
      <c r="M6098" s="10">
        <f t="shared" si="3"/>
        <v>27</v>
      </c>
      <c r="N6098" s="10">
        <f t="shared" si="4"/>
        <v>2</v>
      </c>
      <c r="O6098" s="10" t="str">
        <f t="array" ref="O6098">IFERROR(XLOOKUP(G6098,'Tipo de Carga'!A:A,'Tipo de Carga'!C:C))</f>
        <v>Diesel</v>
      </c>
    </row>
    <row r="6099">
      <c r="A6099" s="16">
        <v>2013.0</v>
      </c>
      <c r="B6099" s="10" t="str">
        <f t="array" ref="B6099">IFERROR(XLOOKUP(A6099,'Asignacion Feb'!A:A,'Asignacion Feb'!C:C))</f>
        <v>MeLi Dedicado Merida</v>
      </c>
      <c r="C6099" s="10" t="str">
        <f t="array" ref="C6099">IFERROR(XLOOKUP(A6099,'Asignacion Feb'!A:A,'Asignacion Feb'!B:B))</f>
        <v>EC-05</v>
      </c>
      <c r="D6099" s="28">
        <v>45715.0</v>
      </c>
      <c r="E6099" s="16" t="s">
        <v>35</v>
      </c>
      <c r="F6099" s="10" t="str">
        <f t="array" ref="F6099">IFERROR(XLOOKUP(E6099,Operadores!A:A,Operadores!B:B))</f>
        <v>MONENR</v>
      </c>
      <c r="G6099" s="16" t="s">
        <v>39</v>
      </c>
      <c r="H6099" s="13">
        <v>20.4273</v>
      </c>
      <c r="I6099" s="18">
        <v>250.94</v>
      </c>
      <c r="J6099" s="15">
        <f t="shared" si="5"/>
        <v>5126.026662</v>
      </c>
      <c r="K6099" s="10" t="str">
        <f t="array" ref="K6099">IFERROR(XLOOKUP(G6099,'Tipo de Carga'!A:A,'Tipo de Carga'!B:B))</f>
        <v>Autoabasto</v>
      </c>
      <c r="L6099" s="10">
        <f t="shared" si="2"/>
        <v>9</v>
      </c>
      <c r="M6099" s="10">
        <f t="shared" si="3"/>
        <v>27</v>
      </c>
      <c r="N6099" s="10">
        <f t="shared" si="4"/>
        <v>2</v>
      </c>
      <c r="O6099" s="10" t="str">
        <f t="array" ref="O6099">IFERROR(XLOOKUP(G6099,'Tipo de Carga'!A:A,'Tipo de Carga'!C:C))</f>
        <v>Diesel</v>
      </c>
    </row>
    <row r="6100">
      <c r="A6100" s="16">
        <v>2029.0</v>
      </c>
      <c r="B6100" s="10" t="str">
        <f t="array" ref="B6100">IFERROR(XLOOKUP(A6100,'Asignacion Feb'!A:A,'Asignacion Feb'!C:C))</f>
        <v>MeLi Dedicado Merida</v>
      </c>
      <c r="C6100" s="10" t="str">
        <f t="array" ref="C6100">IFERROR(XLOOKUP(A6100,'Asignacion Feb'!A:A,'Asignacion Feb'!B:B))</f>
        <v>EC-05</v>
      </c>
      <c r="D6100" s="28">
        <v>45715.0</v>
      </c>
      <c r="E6100" s="16" t="s">
        <v>40</v>
      </c>
      <c r="F6100" s="10" t="str">
        <f t="array" ref="F6100">IFERROR(XLOOKUP(E6100,Operadores!A:A,Operadores!B:B))</f>
        <v>LUNADO</v>
      </c>
      <c r="G6100" s="16" t="s">
        <v>39</v>
      </c>
      <c r="H6100" s="13">
        <v>20.4273</v>
      </c>
      <c r="I6100" s="18">
        <v>233.87</v>
      </c>
      <c r="J6100" s="15">
        <f t="shared" si="5"/>
        <v>4777.332651</v>
      </c>
      <c r="K6100" s="10" t="str">
        <f t="array" ref="K6100">IFERROR(XLOOKUP(G6100,'Tipo de Carga'!A:A,'Tipo de Carga'!B:B))</f>
        <v>Autoabasto</v>
      </c>
      <c r="L6100" s="10">
        <f t="shared" si="2"/>
        <v>9</v>
      </c>
      <c r="M6100" s="10">
        <f t="shared" si="3"/>
        <v>27</v>
      </c>
      <c r="N6100" s="10">
        <f t="shared" si="4"/>
        <v>2</v>
      </c>
      <c r="O6100" s="10" t="str">
        <f t="array" ref="O6100">IFERROR(XLOOKUP(G6100,'Tipo de Carga'!A:A,'Tipo de Carga'!C:C))</f>
        <v>Diesel</v>
      </c>
    </row>
    <row r="6101">
      <c r="A6101" s="16">
        <v>1817.0</v>
      </c>
      <c r="B6101" s="10" t="str">
        <f t="array" ref="B6101">IFERROR(XLOOKUP(A6101,'Asignacion Feb'!A:A,'Asignacion Feb'!C:C))</f>
        <v>Wm Full</v>
      </c>
      <c r="C6101" s="10" t="str">
        <f t="array" ref="C6101">IFERROR(XLOOKUP(A6101,'Asignacion Feb'!A:A,'Asignacion Feb'!B:B))</f>
        <v>EC-08</v>
      </c>
      <c r="D6101" s="28">
        <v>45715.0</v>
      </c>
      <c r="E6101" s="16" t="s">
        <v>101</v>
      </c>
      <c r="F6101" s="10" t="str">
        <f t="array" ref="F6101">IFERROR(XLOOKUP(E6101,Operadores!A:A,Operadores!B:B))</f>
        <v>RUIROBX</v>
      </c>
      <c r="G6101" s="16" t="s">
        <v>39</v>
      </c>
      <c r="H6101" s="13">
        <v>20.4273</v>
      </c>
      <c r="I6101" s="18">
        <v>386.02</v>
      </c>
      <c r="J6101" s="15">
        <f t="shared" si="5"/>
        <v>7885.346346</v>
      </c>
      <c r="K6101" s="10" t="str">
        <f t="array" ref="K6101">IFERROR(XLOOKUP(G6101,'Tipo de Carga'!A:A,'Tipo de Carga'!B:B))</f>
        <v>Autoabasto</v>
      </c>
      <c r="L6101" s="10">
        <f t="shared" si="2"/>
        <v>9</v>
      </c>
      <c r="M6101" s="10">
        <f t="shared" si="3"/>
        <v>27</v>
      </c>
      <c r="N6101" s="10">
        <f t="shared" si="4"/>
        <v>2</v>
      </c>
      <c r="O6101" s="10" t="str">
        <f t="array" ref="O6101">IFERROR(XLOOKUP(G6101,'Tipo de Carga'!A:A,'Tipo de Carga'!C:C))</f>
        <v>Diesel</v>
      </c>
    </row>
    <row r="6102">
      <c r="A6102" s="16">
        <v>2002.0</v>
      </c>
      <c r="B6102" s="10" t="str">
        <f t="array" ref="B6102">IFERROR(XLOOKUP(A6102,'Asignacion Feb'!A:A,'Asignacion Feb'!C:C))</f>
        <v>MeLi Dedicado Merida</v>
      </c>
      <c r="C6102" s="10" t="str">
        <f t="array" ref="C6102">IFERROR(XLOOKUP(A6102,'Asignacion Feb'!A:A,'Asignacion Feb'!B:B))</f>
        <v>EC-05</v>
      </c>
      <c r="D6102" s="28">
        <v>45715.0</v>
      </c>
      <c r="E6102" s="16" t="s">
        <v>309</v>
      </c>
      <c r="F6102" s="10" t="str">
        <f t="array" ref="F6102">IFERROR(XLOOKUP(E6102,Operadores!A:A,Operadores!B:B))</f>
        <v>VELALE</v>
      </c>
      <c r="G6102" s="16" t="s">
        <v>39</v>
      </c>
      <c r="H6102" s="13">
        <v>20.4273</v>
      </c>
      <c r="I6102" s="18">
        <v>350.0</v>
      </c>
      <c r="J6102" s="15">
        <f t="shared" si="5"/>
        <v>7149.555</v>
      </c>
      <c r="K6102" s="10" t="str">
        <f t="array" ref="K6102">IFERROR(XLOOKUP(G6102,'Tipo de Carga'!A:A,'Tipo de Carga'!B:B))</f>
        <v>Autoabasto</v>
      </c>
      <c r="L6102" s="10">
        <f t="shared" si="2"/>
        <v>9</v>
      </c>
      <c r="M6102" s="10">
        <f t="shared" si="3"/>
        <v>27</v>
      </c>
      <c r="N6102" s="10">
        <f t="shared" si="4"/>
        <v>2</v>
      </c>
      <c r="O6102" s="10" t="str">
        <f t="array" ref="O6102">IFERROR(XLOOKUP(G6102,'Tipo de Carga'!A:A,'Tipo de Carga'!C:C))</f>
        <v>Diesel</v>
      </c>
    </row>
    <row r="6103">
      <c r="A6103" s="16">
        <v>1758.0</v>
      </c>
      <c r="B6103" s="10" t="str">
        <f t="array" ref="B6103">IFERROR(XLOOKUP(A6103,'Asignacion Feb'!A:A,'Asignacion Feb'!C:C))</f>
        <v>Wm Full</v>
      </c>
      <c r="C6103" s="10" t="str">
        <f t="array" ref="C6103">IFERROR(XLOOKUP(A6103,'Asignacion Feb'!A:A,'Asignacion Feb'!B:B))</f>
        <v>EC-08</v>
      </c>
      <c r="D6103" s="28">
        <v>45715.0</v>
      </c>
      <c r="E6103" s="16" t="s">
        <v>259</v>
      </c>
      <c r="F6103" s="10" t="str">
        <f t="array" ref="F6103">IFERROR(XLOOKUP(E6103,Operadores!A:A,Operadores!B:B))</f>
        <v>PINGUA</v>
      </c>
      <c r="G6103" s="16" t="s">
        <v>39</v>
      </c>
      <c r="H6103" s="13">
        <v>20.4273</v>
      </c>
      <c r="I6103" s="18">
        <v>394.63</v>
      </c>
      <c r="J6103" s="15">
        <f t="shared" si="5"/>
        <v>8061.225399</v>
      </c>
      <c r="K6103" s="10" t="str">
        <f t="array" ref="K6103">IFERROR(XLOOKUP(G6103,'Tipo de Carga'!A:A,'Tipo de Carga'!B:B))</f>
        <v>Autoabasto</v>
      </c>
      <c r="L6103" s="10">
        <f t="shared" si="2"/>
        <v>9</v>
      </c>
      <c r="M6103" s="10">
        <f t="shared" si="3"/>
        <v>27</v>
      </c>
      <c r="N6103" s="10">
        <f t="shared" si="4"/>
        <v>2</v>
      </c>
      <c r="O6103" s="10" t="str">
        <f t="array" ref="O6103">IFERROR(XLOOKUP(G6103,'Tipo de Carga'!A:A,'Tipo de Carga'!C:C))</f>
        <v>Diesel</v>
      </c>
    </row>
    <row r="6104">
      <c r="A6104" s="16">
        <v>1813.0</v>
      </c>
      <c r="B6104" s="10" t="str">
        <f t="array" ref="B6104">IFERROR(XLOOKUP(A6104,'Asignacion Feb'!A:A,'Asignacion Feb'!C:C))</f>
        <v>Wm Full</v>
      </c>
      <c r="C6104" s="10" t="str">
        <f t="array" ref="C6104">IFERROR(XLOOKUP(A6104,'Asignacion Feb'!A:A,'Asignacion Feb'!B:B))</f>
        <v>EC-08</v>
      </c>
      <c r="D6104" s="28">
        <v>45715.0</v>
      </c>
      <c r="E6104" s="16" t="s">
        <v>100</v>
      </c>
      <c r="F6104" s="10" t="str">
        <f t="array" ref="F6104">IFERROR(XLOOKUP(E6104,Operadores!A:A,Operadores!B:B))</f>
        <v>ALFEDI</v>
      </c>
      <c r="G6104" s="16" t="s">
        <v>39</v>
      </c>
      <c r="H6104" s="13">
        <v>20.4273</v>
      </c>
      <c r="I6104" s="18">
        <v>405.82</v>
      </c>
      <c r="J6104" s="15">
        <f t="shared" si="5"/>
        <v>8289.806886</v>
      </c>
      <c r="K6104" s="10" t="str">
        <f t="array" ref="K6104">IFERROR(XLOOKUP(G6104,'Tipo de Carga'!A:A,'Tipo de Carga'!B:B))</f>
        <v>Autoabasto</v>
      </c>
      <c r="L6104" s="10">
        <f t="shared" si="2"/>
        <v>9</v>
      </c>
      <c r="M6104" s="10">
        <f t="shared" si="3"/>
        <v>27</v>
      </c>
      <c r="N6104" s="10">
        <f t="shared" si="4"/>
        <v>2</v>
      </c>
      <c r="O6104" s="10" t="str">
        <f t="array" ref="O6104">IFERROR(XLOOKUP(G6104,'Tipo de Carga'!A:A,'Tipo de Carga'!C:C))</f>
        <v>Diesel</v>
      </c>
    </row>
    <row r="6105">
      <c r="A6105" s="16">
        <v>1701.0</v>
      </c>
      <c r="B6105" s="10" t="str">
        <f t="array" ref="B6105">IFERROR(XLOOKUP(A6105,'Asignacion Feb'!A:A,'Asignacion Feb'!C:C))</f>
        <v>Wm Full</v>
      </c>
      <c r="C6105" s="10" t="str">
        <f t="array" ref="C6105">IFERROR(XLOOKUP(A6105,'Asignacion Feb'!A:A,'Asignacion Feb'!B:B))</f>
        <v>EC-08</v>
      </c>
      <c r="D6105" s="28">
        <v>45715.0</v>
      </c>
      <c r="E6105" s="16" t="s">
        <v>262</v>
      </c>
      <c r="F6105" s="10" t="str">
        <f t="array" ref="F6105">IFERROR(XLOOKUP(E6105,Operadores!A:A,Operadores!B:B))</f>
        <v>HERMOI</v>
      </c>
      <c r="G6105" s="16" t="s">
        <v>39</v>
      </c>
      <c r="H6105" s="13">
        <v>20.4273</v>
      </c>
      <c r="I6105" s="18">
        <v>383.0</v>
      </c>
      <c r="J6105" s="15">
        <f t="shared" si="5"/>
        <v>7823.6559</v>
      </c>
      <c r="K6105" s="10" t="str">
        <f t="array" ref="K6105">IFERROR(XLOOKUP(G6105,'Tipo de Carga'!A:A,'Tipo de Carga'!B:B))</f>
        <v>Autoabasto</v>
      </c>
      <c r="L6105" s="10">
        <f t="shared" si="2"/>
        <v>9</v>
      </c>
      <c r="M6105" s="10">
        <f t="shared" si="3"/>
        <v>27</v>
      </c>
      <c r="N6105" s="10">
        <f t="shared" si="4"/>
        <v>2</v>
      </c>
      <c r="O6105" s="10" t="str">
        <f t="array" ref="O6105">IFERROR(XLOOKUP(G6105,'Tipo de Carga'!A:A,'Tipo de Carga'!C:C))</f>
        <v>Diesel</v>
      </c>
    </row>
    <row r="6106">
      <c r="A6106" s="16">
        <v>1991.0</v>
      </c>
      <c r="B6106" s="10" t="str">
        <f t="array" ref="B6106">IFERROR(XLOOKUP(A6106,'Asignacion Feb'!A:A,'Asignacion Feb'!C:C))</f>
        <v>MeLi Dedicado Merida</v>
      </c>
      <c r="C6106" s="10" t="str">
        <f t="array" ref="C6106">IFERROR(XLOOKUP(A6106,'Asignacion Feb'!A:A,'Asignacion Feb'!B:B))</f>
        <v>EC-05</v>
      </c>
      <c r="D6106" s="28">
        <v>45715.0</v>
      </c>
      <c r="E6106" s="16" t="s">
        <v>165</v>
      </c>
      <c r="F6106" s="10" t="str">
        <f t="array" ref="F6106">IFERROR(XLOOKUP(E6106,Operadores!A:A,Operadores!B:B))</f>
        <v>RUEREN</v>
      </c>
      <c r="G6106" s="16" t="s">
        <v>39</v>
      </c>
      <c r="H6106" s="13">
        <v>20.4273</v>
      </c>
      <c r="I6106" s="18">
        <v>364.33</v>
      </c>
      <c r="J6106" s="15">
        <f t="shared" si="5"/>
        <v>7442.278209</v>
      </c>
      <c r="K6106" s="10" t="str">
        <f t="array" ref="K6106">IFERROR(XLOOKUP(G6106,'Tipo de Carga'!A:A,'Tipo de Carga'!B:B))</f>
        <v>Autoabasto</v>
      </c>
      <c r="L6106" s="10">
        <f t="shared" si="2"/>
        <v>9</v>
      </c>
      <c r="M6106" s="10">
        <f t="shared" si="3"/>
        <v>27</v>
      </c>
      <c r="N6106" s="10">
        <f t="shared" si="4"/>
        <v>2</v>
      </c>
      <c r="O6106" s="10" t="str">
        <f t="array" ref="O6106">IFERROR(XLOOKUP(G6106,'Tipo de Carga'!A:A,'Tipo de Carga'!C:C))</f>
        <v>Diesel</v>
      </c>
    </row>
    <row r="6107">
      <c r="A6107" s="16">
        <v>1999.0</v>
      </c>
      <c r="B6107" s="10" t="str">
        <f t="array" ref="B6107">IFERROR(XLOOKUP(A6107,'Asignacion Feb'!A:A,'Asignacion Feb'!C:C))</f>
        <v>MeLi Dedicado Merida</v>
      </c>
      <c r="C6107" s="10" t="str">
        <f t="array" ref="C6107">IFERROR(XLOOKUP(A6107,'Asignacion Feb'!A:A,'Asignacion Feb'!B:B))</f>
        <v>EC-05</v>
      </c>
      <c r="D6107" s="28">
        <v>45715.0</v>
      </c>
      <c r="E6107" s="16" t="s">
        <v>88</v>
      </c>
      <c r="F6107" s="10" t="str">
        <f t="array" ref="F6107">IFERROR(XLOOKUP(E6107,Operadores!A:A,Operadores!B:B))</f>
        <v>CAMJOS</v>
      </c>
      <c r="G6107" s="16" t="s">
        <v>39</v>
      </c>
      <c r="H6107" s="13">
        <v>20.4273</v>
      </c>
      <c r="I6107" s="18">
        <v>393.0</v>
      </c>
      <c r="J6107" s="15">
        <f t="shared" si="5"/>
        <v>8027.9289</v>
      </c>
      <c r="K6107" s="10" t="str">
        <f t="array" ref="K6107">IFERROR(XLOOKUP(G6107,'Tipo de Carga'!A:A,'Tipo de Carga'!B:B))</f>
        <v>Autoabasto</v>
      </c>
      <c r="L6107" s="10">
        <f t="shared" si="2"/>
        <v>9</v>
      </c>
      <c r="M6107" s="10">
        <f t="shared" si="3"/>
        <v>27</v>
      </c>
      <c r="N6107" s="10">
        <f t="shared" si="4"/>
        <v>2</v>
      </c>
      <c r="O6107" s="10" t="str">
        <f t="array" ref="O6107">IFERROR(XLOOKUP(G6107,'Tipo de Carga'!A:A,'Tipo de Carga'!C:C))</f>
        <v>Diesel</v>
      </c>
    </row>
    <row r="6108">
      <c r="A6108" s="16">
        <v>1705.0</v>
      </c>
      <c r="B6108" s="10" t="str">
        <f t="array" ref="B6108">IFERROR(XLOOKUP(A6108,'Asignacion Feb'!A:A,'Asignacion Feb'!C:C))</f>
        <v>Wm Full</v>
      </c>
      <c r="C6108" s="10" t="str">
        <f t="array" ref="C6108">IFERROR(XLOOKUP(A6108,'Asignacion Feb'!A:A,'Asignacion Feb'!B:B))</f>
        <v>EC-08</v>
      </c>
      <c r="D6108" s="28">
        <v>45715.0</v>
      </c>
      <c r="E6108" s="16" t="s">
        <v>348</v>
      </c>
      <c r="F6108" s="10" t="str">
        <f t="array" ref="F6108">IFERROR(XLOOKUP(E6108,Operadores!A:A,Operadores!B:B))</f>
        <v>PERVIC</v>
      </c>
      <c r="G6108" s="16" t="s">
        <v>39</v>
      </c>
      <c r="H6108" s="13">
        <v>20.4273</v>
      </c>
      <c r="I6108" s="18">
        <v>375.25</v>
      </c>
      <c r="J6108" s="15">
        <f t="shared" si="5"/>
        <v>7665.344325</v>
      </c>
      <c r="K6108" s="10" t="str">
        <f t="array" ref="K6108">IFERROR(XLOOKUP(G6108,'Tipo de Carga'!A:A,'Tipo de Carga'!B:B))</f>
        <v>Autoabasto</v>
      </c>
      <c r="L6108" s="10">
        <f t="shared" si="2"/>
        <v>9</v>
      </c>
      <c r="M6108" s="10">
        <f t="shared" si="3"/>
        <v>27</v>
      </c>
      <c r="N6108" s="10">
        <f t="shared" si="4"/>
        <v>2</v>
      </c>
      <c r="O6108" s="10" t="str">
        <f t="array" ref="O6108">IFERROR(XLOOKUP(G6108,'Tipo de Carga'!A:A,'Tipo de Carga'!C:C))</f>
        <v>Diesel</v>
      </c>
    </row>
    <row r="6109">
      <c r="A6109" s="16">
        <v>2001.0</v>
      </c>
      <c r="B6109" s="10" t="str">
        <f t="array" ref="B6109">IFERROR(XLOOKUP(A6109,'Asignacion Feb'!A:A,'Asignacion Feb'!C:C))</f>
        <v>MeLi Dedicado Merida</v>
      </c>
      <c r="C6109" s="10" t="str">
        <f t="array" ref="C6109">IFERROR(XLOOKUP(A6109,'Asignacion Feb'!A:A,'Asignacion Feb'!B:B))</f>
        <v>EC-05</v>
      </c>
      <c r="D6109" s="28">
        <v>45715.0</v>
      </c>
      <c r="E6109" s="16" t="s">
        <v>362</v>
      </c>
      <c r="F6109" s="10" t="str">
        <f t="array" ref="F6109">IFERROR(XLOOKUP(E6109,Operadores!A:A,Operadores!B:B))</f>
        <v>TRESER</v>
      </c>
      <c r="G6109" s="16" t="s">
        <v>39</v>
      </c>
      <c r="H6109" s="13">
        <v>20.4273</v>
      </c>
      <c r="I6109" s="18">
        <v>223.26</v>
      </c>
      <c r="J6109" s="15">
        <f t="shared" si="5"/>
        <v>4560.598998</v>
      </c>
      <c r="K6109" s="10" t="str">
        <f t="array" ref="K6109">IFERROR(XLOOKUP(G6109,'Tipo de Carga'!A:A,'Tipo de Carga'!B:B))</f>
        <v>Autoabasto</v>
      </c>
      <c r="L6109" s="10">
        <f t="shared" si="2"/>
        <v>9</v>
      </c>
      <c r="M6109" s="10">
        <f t="shared" si="3"/>
        <v>27</v>
      </c>
      <c r="N6109" s="10">
        <f t="shared" si="4"/>
        <v>2</v>
      </c>
      <c r="O6109" s="10" t="str">
        <f t="array" ref="O6109">IFERROR(XLOOKUP(G6109,'Tipo de Carga'!A:A,'Tipo de Carga'!C:C))</f>
        <v>Diesel</v>
      </c>
    </row>
    <row r="6110">
      <c r="A6110" s="16">
        <v>1730.0</v>
      </c>
      <c r="B6110" s="10" t="str">
        <f t="array" ref="B6110">IFERROR(XLOOKUP(A6110,'Asignacion Feb'!A:A,'Asignacion Feb'!C:C))</f>
        <v>Wm Full</v>
      </c>
      <c r="C6110" s="10" t="str">
        <f t="array" ref="C6110">IFERROR(XLOOKUP(A6110,'Asignacion Feb'!A:A,'Asignacion Feb'!B:B))</f>
        <v>EC-08</v>
      </c>
      <c r="D6110" s="28">
        <v>45715.0</v>
      </c>
      <c r="E6110" s="16" t="s">
        <v>219</v>
      </c>
      <c r="F6110" s="10" t="str">
        <f t="array" ref="F6110">IFERROR(XLOOKUP(E6110,Operadores!A:A,Operadores!B:B))</f>
        <v>LOPERI</v>
      </c>
      <c r="G6110" s="16" t="s">
        <v>39</v>
      </c>
      <c r="H6110" s="13">
        <v>20.4273</v>
      </c>
      <c r="I6110" s="18">
        <v>436.01</v>
      </c>
      <c r="J6110" s="15">
        <f t="shared" si="5"/>
        <v>8906.507073</v>
      </c>
      <c r="K6110" s="10" t="str">
        <f t="array" ref="K6110">IFERROR(XLOOKUP(G6110,'Tipo de Carga'!A:A,'Tipo de Carga'!B:B))</f>
        <v>Autoabasto</v>
      </c>
      <c r="L6110" s="10">
        <f t="shared" si="2"/>
        <v>9</v>
      </c>
      <c r="M6110" s="10">
        <f t="shared" si="3"/>
        <v>27</v>
      </c>
      <c r="N6110" s="10">
        <f t="shared" si="4"/>
        <v>2</v>
      </c>
      <c r="O6110" s="10" t="str">
        <f t="array" ref="O6110">IFERROR(XLOOKUP(G6110,'Tipo de Carga'!A:A,'Tipo de Carga'!C:C))</f>
        <v>Diesel</v>
      </c>
    </row>
    <row r="6111">
      <c r="A6111" s="16">
        <v>2000.0</v>
      </c>
      <c r="B6111" s="10" t="str">
        <f t="array" ref="B6111">IFERROR(XLOOKUP(A6111,'Asignacion Feb'!A:A,'Asignacion Feb'!C:C))</f>
        <v>MeLi Dedicado Merida</v>
      </c>
      <c r="C6111" s="10" t="str">
        <f t="array" ref="C6111">IFERROR(XLOOKUP(A6111,'Asignacion Feb'!A:A,'Asignacion Feb'!B:B))</f>
        <v>EC-05</v>
      </c>
      <c r="D6111" s="28">
        <v>45715.0</v>
      </c>
      <c r="E6111" s="16" t="s">
        <v>95</v>
      </c>
      <c r="F6111" s="10" t="str">
        <f t="array" ref="F6111">IFERROR(XLOOKUP(E6111,Operadores!A:A,Operadores!B:B))</f>
        <v>VILYON</v>
      </c>
      <c r="G6111" s="16" t="s">
        <v>39</v>
      </c>
      <c r="H6111" s="13">
        <v>20.4273</v>
      </c>
      <c r="I6111" s="18">
        <v>361.52</v>
      </c>
      <c r="J6111" s="15">
        <f t="shared" si="5"/>
        <v>7384.877496</v>
      </c>
      <c r="K6111" s="10" t="str">
        <f t="array" ref="K6111">IFERROR(XLOOKUP(G6111,'Tipo de Carga'!A:A,'Tipo de Carga'!B:B))</f>
        <v>Autoabasto</v>
      </c>
      <c r="L6111" s="10">
        <f t="shared" si="2"/>
        <v>9</v>
      </c>
      <c r="M6111" s="10">
        <f t="shared" si="3"/>
        <v>27</v>
      </c>
      <c r="N6111" s="10">
        <f t="shared" si="4"/>
        <v>2</v>
      </c>
      <c r="O6111" s="10" t="str">
        <f t="array" ref="O6111">IFERROR(XLOOKUP(G6111,'Tipo de Carga'!A:A,'Tipo de Carga'!C:C))</f>
        <v>Diesel</v>
      </c>
    </row>
    <row r="6112">
      <c r="A6112" s="16">
        <v>2021.0</v>
      </c>
      <c r="B6112" s="10" t="str">
        <f t="array" ref="B6112">IFERROR(XLOOKUP(A6112,'Asignacion Feb'!A:A,'Asignacion Feb'!C:C))</f>
        <v>MeLi Dedicado Merida</v>
      </c>
      <c r="C6112" s="10" t="str">
        <f t="array" ref="C6112">IFERROR(XLOOKUP(A6112,'Asignacion Feb'!A:A,'Asignacion Feb'!B:B))</f>
        <v>EC-05</v>
      </c>
      <c r="D6112" s="28">
        <v>45715.0</v>
      </c>
      <c r="E6112" s="16" t="s">
        <v>179</v>
      </c>
      <c r="F6112" s="10" t="str">
        <f t="array" ref="F6112">IFERROR(XLOOKUP(E6112,Operadores!A:A,Operadores!B:B))</f>
        <v>GUTIRV</v>
      </c>
      <c r="G6112" s="16" t="s">
        <v>39</v>
      </c>
      <c r="H6112" s="13">
        <v>20.4273</v>
      </c>
      <c r="I6112" s="18">
        <v>367.93</v>
      </c>
      <c r="J6112" s="15">
        <f t="shared" si="5"/>
        <v>7515.816489</v>
      </c>
      <c r="K6112" s="10" t="str">
        <f t="array" ref="K6112">IFERROR(XLOOKUP(G6112,'Tipo de Carga'!A:A,'Tipo de Carga'!B:B))</f>
        <v>Autoabasto</v>
      </c>
      <c r="L6112" s="10">
        <f t="shared" si="2"/>
        <v>9</v>
      </c>
      <c r="M6112" s="10">
        <f t="shared" si="3"/>
        <v>27</v>
      </c>
      <c r="N6112" s="10">
        <f t="shared" si="4"/>
        <v>2</v>
      </c>
      <c r="O6112" s="10" t="str">
        <f t="array" ref="O6112">IFERROR(XLOOKUP(G6112,'Tipo de Carga'!A:A,'Tipo de Carga'!C:C))</f>
        <v>Diesel</v>
      </c>
    </row>
    <row r="6113">
      <c r="A6113" s="16">
        <v>1810.0</v>
      </c>
      <c r="B6113" s="10" t="str">
        <f t="array" ref="B6113">IFERROR(XLOOKUP(A6113,'Asignacion Feb'!A:A,'Asignacion Feb'!C:C))</f>
        <v>Circuitos</v>
      </c>
      <c r="C6113" s="10" t="str">
        <f t="array" ref="C6113">IFERROR(XLOOKUP(A6113,'Asignacion Feb'!A:A,'Asignacion Feb'!B:B))</f>
        <v>EC-03</v>
      </c>
      <c r="D6113" s="28">
        <v>45715.0</v>
      </c>
      <c r="E6113" s="16" t="s">
        <v>131</v>
      </c>
      <c r="F6113" s="10" t="str">
        <f t="array" ref="F6113">IFERROR(XLOOKUP(E6113,Operadores!A:A,Operadores!B:B))</f>
        <v>REYRAU</v>
      </c>
      <c r="G6113" s="16" t="s">
        <v>39</v>
      </c>
      <c r="H6113" s="13">
        <v>20.4273</v>
      </c>
      <c r="I6113" s="18">
        <v>274.3</v>
      </c>
      <c r="J6113" s="15">
        <f t="shared" si="5"/>
        <v>5603.20839</v>
      </c>
      <c r="K6113" s="10" t="str">
        <f t="array" ref="K6113">IFERROR(XLOOKUP(G6113,'Tipo de Carga'!A:A,'Tipo de Carga'!B:B))</f>
        <v>Autoabasto</v>
      </c>
      <c r="L6113" s="10">
        <f t="shared" si="2"/>
        <v>9</v>
      </c>
      <c r="M6113" s="10">
        <f t="shared" si="3"/>
        <v>27</v>
      </c>
      <c r="N6113" s="10">
        <f t="shared" si="4"/>
        <v>2</v>
      </c>
      <c r="O6113" s="10" t="str">
        <f t="array" ref="O6113">IFERROR(XLOOKUP(G6113,'Tipo de Carga'!A:A,'Tipo de Carga'!C:C))</f>
        <v>Diesel</v>
      </c>
    </row>
    <row r="6114">
      <c r="A6114" s="16">
        <v>2031.0</v>
      </c>
      <c r="B6114" s="10" t="str">
        <f t="array" ref="B6114">IFERROR(XLOOKUP(A6114,'Asignacion Feb'!A:A,'Asignacion Feb'!C:C))</f>
        <v>MeLi Dedicado Merida</v>
      </c>
      <c r="C6114" s="10" t="str">
        <f t="array" ref="C6114">IFERROR(XLOOKUP(A6114,'Asignacion Feb'!A:A,'Asignacion Feb'!B:B))</f>
        <v>EC-05</v>
      </c>
      <c r="D6114" s="28">
        <v>45715.0</v>
      </c>
      <c r="E6114" s="16" t="s">
        <v>92</v>
      </c>
      <c r="F6114" s="10" t="str">
        <f t="array" ref="F6114">IFERROR(XLOOKUP(E6114,Operadores!A:A,Operadores!B:B))</f>
        <v>SARJO</v>
      </c>
      <c r="G6114" s="16" t="s">
        <v>39</v>
      </c>
      <c r="H6114" s="13">
        <v>20.4273</v>
      </c>
      <c r="I6114" s="18">
        <v>227.02</v>
      </c>
      <c r="J6114" s="15">
        <f t="shared" si="5"/>
        <v>4637.405646</v>
      </c>
      <c r="K6114" s="10" t="str">
        <f t="array" ref="K6114">IFERROR(XLOOKUP(G6114,'Tipo de Carga'!A:A,'Tipo de Carga'!B:B))</f>
        <v>Autoabasto</v>
      </c>
      <c r="L6114" s="10">
        <f t="shared" si="2"/>
        <v>9</v>
      </c>
      <c r="M6114" s="10">
        <f t="shared" si="3"/>
        <v>27</v>
      </c>
      <c r="N6114" s="10">
        <f t="shared" si="4"/>
        <v>2</v>
      </c>
      <c r="O6114" s="10" t="str">
        <f t="array" ref="O6114">IFERROR(XLOOKUP(G6114,'Tipo de Carga'!A:A,'Tipo de Carga'!C:C))</f>
        <v>Diesel</v>
      </c>
    </row>
    <row r="6115">
      <c r="A6115" s="16">
        <v>1811.0</v>
      </c>
      <c r="B6115" s="10" t="str">
        <f t="array" ref="B6115">IFERROR(XLOOKUP(A6115,'Asignacion Feb'!A:A,'Asignacion Feb'!C:C))</f>
        <v>Wm Sencillo</v>
      </c>
      <c r="C6115" s="10" t="str">
        <f t="array" ref="C6115">IFERROR(XLOOKUP(A6115,'Asignacion Feb'!A:A,'Asignacion Feb'!B:B))</f>
        <v>EC-08</v>
      </c>
      <c r="D6115" s="28">
        <v>45715.0</v>
      </c>
      <c r="E6115" s="19" t="s">
        <v>284</v>
      </c>
      <c r="F6115" s="10" t="str">
        <f t="array" ref="F6115">IFERROR(XLOOKUP(E6115,Operadores!A:A,Operadores!B:B))</f>
        <v>SOTJES01</v>
      </c>
      <c r="G6115" s="16" t="s">
        <v>103</v>
      </c>
      <c r="H6115" s="13">
        <v>26.45</v>
      </c>
      <c r="I6115" s="18">
        <v>592.96</v>
      </c>
      <c r="J6115" s="15">
        <f t="shared" si="5"/>
        <v>15683.792</v>
      </c>
      <c r="K6115" s="10" t="str">
        <f t="array" ref="K6115">IFERROR(XLOOKUP(G6115,'Tipo de Carga'!A:A,'Tipo de Carga'!B:B))</f>
        <v>Ticket</v>
      </c>
      <c r="L6115" s="10">
        <f t="shared" si="2"/>
        <v>9</v>
      </c>
      <c r="M6115" s="10">
        <f t="shared" si="3"/>
        <v>27</v>
      </c>
      <c r="N6115" s="10">
        <f t="shared" si="4"/>
        <v>2</v>
      </c>
      <c r="O6115" s="10" t="str">
        <f t="array" ref="O6115">IFERROR(XLOOKUP(G6115,'Tipo de Carga'!A:A,'Tipo de Carga'!C:C))</f>
        <v>Diesel</v>
      </c>
    </row>
    <row r="6116">
      <c r="A6116" s="16">
        <v>1717.0</v>
      </c>
      <c r="B6116" s="10" t="str">
        <f t="array" ref="B6116">IFERROR(XLOOKUP(A6116,'Asignacion Feb'!A:A,'Asignacion Feb'!C:C))</f>
        <v>Wm Sencillo</v>
      </c>
      <c r="C6116" s="10" t="str">
        <f t="array" ref="C6116">IFERROR(XLOOKUP(A6116,'Asignacion Feb'!A:A,'Asignacion Feb'!B:B))</f>
        <v>EC-08</v>
      </c>
      <c r="D6116" s="28">
        <v>45715.0</v>
      </c>
      <c r="E6116" s="19" t="s">
        <v>288</v>
      </c>
      <c r="F6116" s="10" t="str">
        <f t="array" ref="F6116">IFERROR(XLOOKUP(E6116,Operadores!A:A,Operadores!B:B))</f>
        <v>SOLLUI</v>
      </c>
      <c r="G6116" s="16" t="s">
        <v>103</v>
      </c>
      <c r="H6116" s="13">
        <v>26.45</v>
      </c>
      <c r="I6116" s="18">
        <v>377.69</v>
      </c>
      <c r="J6116" s="15">
        <f t="shared" si="5"/>
        <v>9989.9005</v>
      </c>
      <c r="K6116" s="10" t="str">
        <f t="array" ref="K6116">IFERROR(XLOOKUP(G6116,'Tipo de Carga'!A:A,'Tipo de Carga'!B:B))</f>
        <v>Ticket</v>
      </c>
      <c r="L6116" s="10">
        <f t="shared" si="2"/>
        <v>9</v>
      </c>
      <c r="M6116" s="10">
        <f t="shared" si="3"/>
        <v>27</v>
      </c>
      <c r="N6116" s="10">
        <f t="shared" si="4"/>
        <v>2</v>
      </c>
      <c r="O6116" s="10" t="str">
        <f t="array" ref="O6116">IFERROR(XLOOKUP(G6116,'Tipo de Carga'!A:A,'Tipo de Carga'!C:C))</f>
        <v>Diesel</v>
      </c>
    </row>
    <row r="6117">
      <c r="A6117" s="16">
        <v>1726.0</v>
      </c>
      <c r="B6117" s="10" t="str">
        <f t="array" ref="B6117">IFERROR(XLOOKUP(A6117,'Asignacion Feb'!A:A,'Asignacion Feb'!C:C))</f>
        <v>Wm Sencillo</v>
      </c>
      <c r="C6117" s="10" t="str">
        <f t="array" ref="C6117">IFERROR(XLOOKUP(A6117,'Asignacion Feb'!A:A,'Asignacion Feb'!B:B))</f>
        <v>EC-08</v>
      </c>
      <c r="D6117" s="28">
        <v>45715.0</v>
      </c>
      <c r="E6117" s="19" t="s">
        <v>443</v>
      </c>
      <c r="F6117" s="10" t="str">
        <f t="array" ref="F6117">IFERROR(XLOOKUP(E6117,Operadores!A:A,Operadores!B:B))</f>
        <v>JUAJUA01</v>
      </c>
      <c r="G6117" s="16" t="s">
        <v>103</v>
      </c>
      <c r="H6117" s="13">
        <v>26.45</v>
      </c>
      <c r="I6117" s="18">
        <v>574.57</v>
      </c>
      <c r="J6117" s="15">
        <f t="shared" si="5"/>
        <v>15197.3765</v>
      </c>
      <c r="K6117" s="10" t="str">
        <f t="array" ref="K6117">IFERROR(XLOOKUP(G6117,'Tipo de Carga'!A:A,'Tipo de Carga'!B:B))</f>
        <v>Ticket</v>
      </c>
      <c r="L6117" s="10">
        <f t="shared" si="2"/>
        <v>9</v>
      </c>
      <c r="M6117" s="10">
        <f t="shared" si="3"/>
        <v>27</v>
      </c>
      <c r="N6117" s="10">
        <f t="shared" si="4"/>
        <v>2</v>
      </c>
      <c r="O6117" s="10" t="str">
        <f t="array" ref="O6117">IFERROR(XLOOKUP(G6117,'Tipo de Carga'!A:A,'Tipo de Carga'!C:C))</f>
        <v>Diesel</v>
      </c>
    </row>
    <row r="6118">
      <c r="A6118" s="16">
        <v>1682.0</v>
      </c>
      <c r="B6118" s="10" t="str">
        <f t="array" ref="B6118">IFERROR(XLOOKUP(A6118,'Asignacion Feb'!A:A,'Asignacion Feb'!C:C))</f>
        <v>Wm Sencillo</v>
      </c>
      <c r="C6118" s="10" t="str">
        <f t="array" ref="C6118">IFERROR(XLOOKUP(A6118,'Asignacion Feb'!A:A,'Asignacion Feb'!B:B))</f>
        <v>EC-08</v>
      </c>
      <c r="D6118" s="28">
        <v>45715.0</v>
      </c>
      <c r="E6118" s="16" t="s">
        <v>453</v>
      </c>
      <c r="F6118" s="10" t="str">
        <f t="array" ref="F6118">IFERROR(XLOOKUP(E6118,Operadores!A:A,Operadores!B:B))</f>
        <v>CAMJOR</v>
      </c>
      <c r="G6118" s="16" t="s">
        <v>103</v>
      </c>
      <c r="H6118" s="13">
        <v>26.45</v>
      </c>
      <c r="I6118" s="18">
        <v>250.05</v>
      </c>
      <c r="J6118" s="15">
        <f t="shared" si="5"/>
        <v>6613.8225</v>
      </c>
      <c r="K6118" s="10" t="str">
        <f t="array" ref="K6118">IFERROR(XLOOKUP(G6118,'Tipo de Carga'!A:A,'Tipo de Carga'!B:B))</f>
        <v>Ticket</v>
      </c>
      <c r="L6118" s="10">
        <f t="shared" si="2"/>
        <v>9</v>
      </c>
      <c r="M6118" s="10">
        <f t="shared" si="3"/>
        <v>27</v>
      </c>
      <c r="N6118" s="10">
        <f t="shared" si="4"/>
        <v>2</v>
      </c>
      <c r="O6118" s="10" t="str">
        <f t="array" ref="O6118">IFERROR(XLOOKUP(G6118,'Tipo de Carga'!A:A,'Tipo de Carga'!C:C))</f>
        <v>Diesel</v>
      </c>
    </row>
    <row r="6119">
      <c r="A6119" s="16">
        <v>1959.0</v>
      </c>
      <c r="B6119" s="10" t="str">
        <f t="array" ref="B6119">IFERROR(XLOOKUP(A6119,'Asignacion Feb'!A:A,'Asignacion Feb'!C:C))</f>
        <v>Full Liver</v>
      </c>
      <c r="C6119" s="10" t="str">
        <f t="array" ref="C6119">IFERROR(XLOOKUP(A6119,'Asignacion Feb'!A:A,'Asignacion Feb'!B:B))</f>
        <v>EC-01</v>
      </c>
      <c r="D6119" s="28">
        <v>45715.0</v>
      </c>
      <c r="E6119" s="19" t="s">
        <v>99</v>
      </c>
      <c r="F6119" s="10" t="str">
        <f t="array" ref="F6119">IFERROR(XLOOKUP(E6119,Operadores!A:A,Operadores!B:B))</f>
        <v>JARDAN</v>
      </c>
      <c r="G6119" s="16" t="s">
        <v>103</v>
      </c>
      <c r="H6119" s="13">
        <v>25.99</v>
      </c>
      <c r="I6119" s="18">
        <v>369.37</v>
      </c>
      <c r="J6119" s="15">
        <f t="shared" si="5"/>
        <v>9599.9263</v>
      </c>
      <c r="K6119" s="10" t="str">
        <f t="array" ref="K6119">IFERROR(XLOOKUP(G6119,'Tipo de Carga'!A:A,'Tipo de Carga'!B:B))</f>
        <v>Ticket</v>
      </c>
      <c r="L6119" s="10">
        <f t="shared" si="2"/>
        <v>9</v>
      </c>
      <c r="M6119" s="10">
        <f t="shared" si="3"/>
        <v>27</v>
      </c>
      <c r="N6119" s="10">
        <f t="shared" si="4"/>
        <v>2</v>
      </c>
      <c r="O6119" s="10" t="str">
        <f t="array" ref="O6119">IFERROR(XLOOKUP(G6119,'Tipo de Carga'!A:A,'Tipo de Carga'!C:C))</f>
        <v>Diesel</v>
      </c>
    </row>
    <row r="6120">
      <c r="A6120" s="16">
        <v>2030.0</v>
      </c>
      <c r="B6120" s="10" t="str">
        <f t="array" ref="B6120">IFERROR(XLOOKUP(A6120,'Asignacion Feb'!A:A,'Asignacion Feb'!C:C))</f>
        <v>MeLi Dedicado TD</v>
      </c>
      <c r="C6120" s="10" t="str">
        <f t="array" ref="C6120">IFERROR(XLOOKUP(A6120,'Asignacion Feb'!A:A,'Asignacion Feb'!B:B))</f>
        <v>EC-05</v>
      </c>
      <c r="D6120" s="28">
        <v>45715.0</v>
      </c>
      <c r="E6120" s="19" t="s">
        <v>337</v>
      </c>
      <c r="F6120" s="10" t="str">
        <f t="array" ref="F6120">IFERROR(XLOOKUP(E6120,Operadores!A:A,Operadores!B:B))</f>
        <v>MENBER</v>
      </c>
      <c r="G6120" s="16" t="s">
        <v>103</v>
      </c>
      <c r="H6120" s="13">
        <v>26.4</v>
      </c>
      <c r="I6120" s="18">
        <v>454.54</v>
      </c>
      <c r="J6120" s="15">
        <f t="shared" si="5"/>
        <v>11999.856</v>
      </c>
      <c r="K6120" s="10" t="str">
        <f t="array" ref="K6120">IFERROR(XLOOKUP(G6120,'Tipo de Carga'!A:A,'Tipo de Carga'!B:B))</f>
        <v>Ticket</v>
      </c>
      <c r="L6120" s="10">
        <f t="shared" si="2"/>
        <v>9</v>
      </c>
      <c r="M6120" s="10">
        <f t="shared" si="3"/>
        <v>27</v>
      </c>
      <c r="N6120" s="10">
        <f t="shared" si="4"/>
        <v>2</v>
      </c>
      <c r="O6120" s="10" t="str">
        <f t="array" ref="O6120">IFERROR(XLOOKUP(G6120,'Tipo de Carga'!A:A,'Tipo de Carga'!C:C))</f>
        <v>Diesel</v>
      </c>
    </row>
    <row r="6121">
      <c r="A6121" s="16">
        <v>1939.0</v>
      </c>
      <c r="B6121" s="10" t="str">
        <f t="array" ref="B6121">IFERROR(XLOOKUP(A6121,'Asignacion Feb'!A:A,'Asignacion Feb'!C:C))</f>
        <v>Full Liver</v>
      </c>
      <c r="C6121" s="10" t="str">
        <f t="array" ref="C6121">IFERROR(XLOOKUP(A6121,'Asignacion Feb'!A:A,'Asignacion Feb'!B:B))</f>
        <v>EC-01</v>
      </c>
      <c r="D6121" s="28">
        <v>45715.0</v>
      </c>
      <c r="E6121" s="19" t="s">
        <v>116</v>
      </c>
      <c r="F6121" s="10" t="str">
        <f t="array" ref="F6121">IFERROR(XLOOKUP(E6121,Operadores!A:A,Operadores!B:B))</f>
        <v>TORBR01</v>
      </c>
      <c r="G6121" s="16" t="s">
        <v>103</v>
      </c>
      <c r="H6121" s="13">
        <v>25.95</v>
      </c>
      <c r="I6121" s="18">
        <v>150.0</v>
      </c>
      <c r="J6121" s="15">
        <f t="shared" si="5"/>
        <v>3892.5</v>
      </c>
      <c r="K6121" s="10" t="str">
        <f t="array" ref="K6121">IFERROR(XLOOKUP(G6121,'Tipo de Carga'!A:A,'Tipo de Carga'!B:B))</f>
        <v>Ticket</v>
      </c>
      <c r="L6121" s="10">
        <f t="shared" si="2"/>
        <v>9</v>
      </c>
      <c r="M6121" s="10">
        <f t="shared" si="3"/>
        <v>27</v>
      </c>
      <c r="N6121" s="10">
        <f t="shared" si="4"/>
        <v>2</v>
      </c>
      <c r="O6121" s="10" t="str">
        <f t="array" ref="O6121">IFERROR(XLOOKUP(G6121,'Tipo de Carga'!A:A,'Tipo de Carga'!C:C))</f>
        <v>Diesel</v>
      </c>
    </row>
    <row r="6122">
      <c r="A6122" s="16">
        <v>1945.0</v>
      </c>
      <c r="B6122" s="10" t="str">
        <f t="array" ref="B6122">IFERROR(XLOOKUP(A6122,'Asignacion Feb'!A:A,'Asignacion Feb'!C:C))</f>
        <v>MeLi asignado SD</v>
      </c>
      <c r="C6122" s="10" t="str">
        <f t="array" ref="C6122">IFERROR(XLOOKUP(A6122,'Asignacion Feb'!A:A,'Asignacion Feb'!B:B))</f>
        <v>EC-05</v>
      </c>
      <c r="D6122" s="28">
        <v>45715.0</v>
      </c>
      <c r="E6122" s="19" t="s">
        <v>61</v>
      </c>
      <c r="F6122" s="10" t="str">
        <f t="array" ref="F6122">IFERROR(XLOOKUP(E6122,Operadores!A:A,Operadores!B:B))</f>
        <v>MUÑCEC</v>
      </c>
      <c r="G6122" s="16" t="s">
        <v>103</v>
      </c>
      <c r="H6122" s="13">
        <v>26.99</v>
      </c>
      <c r="I6122" s="18">
        <v>222.3</v>
      </c>
      <c r="J6122" s="15">
        <f t="shared" si="5"/>
        <v>5999.877</v>
      </c>
      <c r="K6122" s="10" t="str">
        <f t="array" ref="K6122">IFERROR(XLOOKUP(G6122,'Tipo de Carga'!A:A,'Tipo de Carga'!B:B))</f>
        <v>Ticket</v>
      </c>
      <c r="L6122" s="10">
        <f t="shared" si="2"/>
        <v>9</v>
      </c>
      <c r="M6122" s="10">
        <f t="shared" si="3"/>
        <v>27</v>
      </c>
      <c r="N6122" s="10">
        <f t="shared" si="4"/>
        <v>2</v>
      </c>
      <c r="O6122" s="10" t="str">
        <f t="array" ref="O6122">IFERROR(XLOOKUP(G6122,'Tipo de Carga'!A:A,'Tipo de Carga'!C:C))</f>
        <v>Diesel</v>
      </c>
    </row>
    <row r="6123">
      <c r="A6123" s="16">
        <v>1889.0</v>
      </c>
      <c r="B6123" s="10" t="str">
        <f t="array" ref="B6123">IFERROR(XLOOKUP(A6123,'Asignacion Feb'!A:A,'Asignacion Feb'!C:C))</f>
        <v>Available EC-01</v>
      </c>
      <c r="C6123" s="10" t="str">
        <f t="array" ref="C6123">IFERROR(XLOOKUP(A6123,'Asignacion Feb'!A:A,'Asignacion Feb'!B:B))</f>
        <v>EC-01</v>
      </c>
      <c r="D6123" s="28">
        <v>45715.0</v>
      </c>
      <c r="E6123" s="19" t="s">
        <v>357</v>
      </c>
      <c r="F6123" s="10" t="str">
        <f t="array" ref="F6123">IFERROR(XLOOKUP(E6123,Operadores!A:A,Operadores!B:B))</f>
        <v>GARCRU</v>
      </c>
      <c r="G6123" s="16" t="s">
        <v>103</v>
      </c>
      <c r="H6123" s="13">
        <v>25.99</v>
      </c>
      <c r="I6123" s="18">
        <v>460.0</v>
      </c>
      <c r="J6123" s="15">
        <f t="shared" si="5"/>
        <v>11955.4</v>
      </c>
      <c r="K6123" s="10" t="str">
        <f t="array" ref="K6123">IFERROR(XLOOKUP(G6123,'Tipo de Carga'!A:A,'Tipo de Carga'!B:B))</f>
        <v>Ticket</v>
      </c>
      <c r="L6123" s="10">
        <f t="shared" si="2"/>
        <v>9</v>
      </c>
      <c r="M6123" s="10">
        <f t="shared" si="3"/>
        <v>27</v>
      </c>
      <c r="N6123" s="10">
        <f t="shared" si="4"/>
        <v>2</v>
      </c>
      <c r="O6123" s="10" t="str">
        <f t="array" ref="O6123">IFERROR(XLOOKUP(G6123,'Tipo de Carga'!A:A,'Tipo de Carga'!C:C))</f>
        <v>Diesel</v>
      </c>
    </row>
    <row r="6124">
      <c r="A6124" s="16">
        <v>1835.0</v>
      </c>
      <c r="B6124" s="10" t="str">
        <f t="array" ref="B6124">IFERROR(XLOOKUP(A6124,'Asignacion Feb'!A:A,'Asignacion Feb'!C:C))</f>
        <v>Sayer Full</v>
      </c>
      <c r="C6124" s="10" t="str">
        <f t="array" ref="C6124">IFERROR(XLOOKUP(A6124,'Asignacion Feb'!A:A,'Asignacion Feb'!B:B))</f>
        <v>EC-04</v>
      </c>
      <c r="D6124" s="28">
        <v>45715.0</v>
      </c>
      <c r="E6124" s="19" t="s">
        <v>209</v>
      </c>
      <c r="F6124" s="10" t="str">
        <f t="array" ref="F6124">IFERROR(XLOOKUP(E6124,Operadores!A:A,Operadores!B:B))</f>
        <v>FERFRA</v>
      </c>
      <c r="G6124" s="16" t="s">
        <v>103</v>
      </c>
      <c r="H6124" s="13">
        <v>26.54</v>
      </c>
      <c r="I6124" s="18">
        <v>413.86</v>
      </c>
      <c r="J6124" s="15">
        <f t="shared" si="5"/>
        <v>10983.8444</v>
      </c>
      <c r="K6124" s="10" t="str">
        <f t="array" ref="K6124">IFERROR(XLOOKUP(G6124,'Tipo de Carga'!A:A,'Tipo de Carga'!B:B))</f>
        <v>Ticket</v>
      </c>
      <c r="L6124" s="10">
        <f t="shared" si="2"/>
        <v>9</v>
      </c>
      <c r="M6124" s="10">
        <f t="shared" si="3"/>
        <v>27</v>
      </c>
      <c r="N6124" s="10">
        <f t="shared" si="4"/>
        <v>2</v>
      </c>
      <c r="O6124" s="10" t="str">
        <f t="array" ref="O6124">IFERROR(XLOOKUP(G6124,'Tipo de Carga'!A:A,'Tipo de Carga'!C:C))</f>
        <v>Diesel</v>
      </c>
    </row>
    <row r="6125">
      <c r="A6125" s="16">
        <v>1835.0</v>
      </c>
      <c r="B6125" s="10" t="str">
        <f t="array" ref="B6125">IFERROR(XLOOKUP(A6125,'Asignacion Feb'!A:A,'Asignacion Feb'!C:C))</f>
        <v>Sayer Full</v>
      </c>
      <c r="C6125" s="10" t="str">
        <f t="array" ref="C6125">IFERROR(XLOOKUP(A6125,'Asignacion Feb'!A:A,'Asignacion Feb'!B:B))</f>
        <v>EC-04</v>
      </c>
      <c r="D6125" s="28">
        <v>45715.0</v>
      </c>
      <c r="E6125" s="19" t="s">
        <v>209</v>
      </c>
      <c r="F6125" s="10" t="str">
        <f t="array" ref="F6125">IFERROR(XLOOKUP(E6125,Operadores!A:A,Operadores!B:B))</f>
        <v>FERFRA</v>
      </c>
      <c r="G6125" s="16" t="s">
        <v>103</v>
      </c>
      <c r="H6125" s="13">
        <v>26.54</v>
      </c>
      <c r="I6125" s="18">
        <v>400.0</v>
      </c>
      <c r="J6125" s="15">
        <f t="shared" si="5"/>
        <v>10616</v>
      </c>
      <c r="K6125" s="10" t="str">
        <f t="array" ref="K6125">IFERROR(XLOOKUP(G6125,'Tipo de Carga'!A:A,'Tipo de Carga'!B:B))</f>
        <v>Ticket</v>
      </c>
      <c r="L6125" s="10">
        <f t="shared" si="2"/>
        <v>9</v>
      </c>
      <c r="M6125" s="10">
        <f t="shared" si="3"/>
        <v>27</v>
      </c>
      <c r="N6125" s="10">
        <f t="shared" si="4"/>
        <v>2</v>
      </c>
      <c r="O6125" s="10" t="str">
        <f t="array" ref="O6125">IFERROR(XLOOKUP(G6125,'Tipo de Carga'!A:A,'Tipo de Carga'!C:C))</f>
        <v>Diesel</v>
      </c>
    </row>
    <row r="6126">
      <c r="A6126" s="16">
        <v>1848.0</v>
      </c>
      <c r="B6126" s="10" t="str">
        <f t="array" ref="B6126">IFERROR(XLOOKUP(A6126,'Asignacion Feb'!A:A,'Asignacion Feb'!C:C))</f>
        <v>Sayer Sencillo</v>
      </c>
      <c r="C6126" s="10" t="str">
        <f t="array" ref="C6126">IFERROR(XLOOKUP(A6126,'Asignacion Feb'!A:A,'Asignacion Feb'!B:B))</f>
        <v>EC-04</v>
      </c>
      <c r="D6126" s="28">
        <v>45715.0</v>
      </c>
      <c r="E6126" s="19" t="s">
        <v>316</v>
      </c>
      <c r="F6126" s="10" t="str">
        <f t="array" ref="F6126">IFERROR(XLOOKUP(E6126,Operadores!A:A,Operadores!B:B))</f>
        <v>ROSMA</v>
      </c>
      <c r="G6126" s="16" t="s">
        <v>103</v>
      </c>
      <c r="H6126" s="13">
        <v>25.99</v>
      </c>
      <c r="I6126" s="18">
        <v>369.3</v>
      </c>
      <c r="J6126" s="15">
        <f t="shared" si="5"/>
        <v>9598.107</v>
      </c>
      <c r="K6126" s="10" t="str">
        <f t="array" ref="K6126">IFERROR(XLOOKUP(G6126,'Tipo de Carga'!A:A,'Tipo de Carga'!B:B))</f>
        <v>Ticket</v>
      </c>
      <c r="L6126" s="10">
        <f t="shared" si="2"/>
        <v>9</v>
      </c>
      <c r="M6126" s="10">
        <f t="shared" si="3"/>
        <v>27</v>
      </c>
      <c r="N6126" s="10">
        <f t="shared" si="4"/>
        <v>2</v>
      </c>
      <c r="O6126" s="10" t="str">
        <f t="array" ref="O6126">IFERROR(XLOOKUP(G6126,'Tipo de Carga'!A:A,'Tipo de Carga'!C:C))</f>
        <v>Diesel</v>
      </c>
    </row>
    <row r="6127">
      <c r="A6127" s="16" t="s">
        <v>104</v>
      </c>
      <c r="B6127" s="10" t="str">
        <f t="array" ref="B6127">IFERROR(XLOOKUP(A6127,'Asignacion Feb'!A:A,'Asignacion Feb'!C:C))</f>
        <v>Peñafiel Tecamac</v>
      </c>
      <c r="C6127" s="10" t="str">
        <f t="array" ref="C6127">IFERROR(XLOOKUP(A6127,'Asignacion Feb'!A:A,'Asignacion Feb'!B:B))</f>
        <v>EC-02</v>
      </c>
      <c r="D6127" s="28">
        <v>45715.0</v>
      </c>
      <c r="E6127" s="16"/>
      <c r="F6127" s="10" t="str">
        <f t="array" ref="F6127">IFERROR(XLOOKUP(E6127,Operadores!A:A,Operadores!B:B))</f>
        <v/>
      </c>
      <c r="G6127" s="16" t="s">
        <v>103</v>
      </c>
      <c r="H6127" s="13">
        <v>26.99</v>
      </c>
      <c r="I6127" s="18">
        <v>205.64</v>
      </c>
      <c r="J6127" s="15">
        <f t="shared" si="5"/>
        <v>5550.2236</v>
      </c>
      <c r="K6127" s="10" t="str">
        <f t="array" ref="K6127">IFERROR(XLOOKUP(G6127,'Tipo de Carga'!A:A,'Tipo de Carga'!B:B))</f>
        <v>Ticket</v>
      </c>
      <c r="L6127" s="10">
        <f t="shared" si="2"/>
        <v>9</v>
      </c>
      <c r="M6127" s="10">
        <f t="shared" si="3"/>
        <v>27</v>
      </c>
      <c r="N6127" s="10">
        <f t="shared" si="4"/>
        <v>2</v>
      </c>
      <c r="O6127" s="10" t="str">
        <f t="array" ref="O6127">IFERROR(XLOOKUP(G6127,'Tipo de Carga'!A:A,'Tipo de Carga'!C:C))</f>
        <v>Diesel</v>
      </c>
    </row>
    <row r="6128">
      <c r="A6128" s="16">
        <v>1854.0</v>
      </c>
      <c r="B6128" s="10" t="str">
        <f t="array" ref="B6128">IFERROR(XLOOKUP(A6128,'Asignacion Feb'!A:A,'Asignacion Feb'!C:C))</f>
        <v>Hisense</v>
      </c>
      <c r="C6128" s="10" t="str">
        <f t="array" ref="C6128">IFERROR(XLOOKUP(A6128,'Asignacion Feb'!A:A,'Asignacion Feb'!B:B))</f>
        <v>EC-02</v>
      </c>
      <c r="D6128" s="28">
        <v>45715.0</v>
      </c>
      <c r="E6128" s="19" t="s">
        <v>181</v>
      </c>
      <c r="F6128" s="10" t="str">
        <f t="array" ref="F6128">IFERROR(XLOOKUP(E6128,Operadores!A:A,Operadores!B:B))</f>
        <v>CARMAUX</v>
      </c>
      <c r="G6128" s="16" t="s">
        <v>103</v>
      </c>
      <c r="H6128" s="13">
        <v>26.49</v>
      </c>
      <c r="I6128" s="18">
        <v>226.5</v>
      </c>
      <c r="J6128" s="15">
        <f t="shared" si="5"/>
        <v>5999.985</v>
      </c>
      <c r="K6128" s="10" t="str">
        <f t="array" ref="K6128">IFERROR(XLOOKUP(G6128,'Tipo de Carga'!A:A,'Tipo de Carga'!B:B))</f>
        <v>Ticket</v>
      </c>
      <c r="L6128" s="10">
        <f t="shared" si="2"/>
        <v>9</v>
      </c>
      <c r="M6128" s="10">
        <f t="shared" si="3"/>
        <v>27</v>
      </c>
      <c r="N6128" s="10">
        <f t="shared" si="4"/>
        <v>2</v>
      </c>
      <c r="O6128" s="10" t="str">
        <f t="array" ref="O6128">IFERROR(XLOOKUP(G6128,'Tipo de Carga'!A:A,'Tipo de Carga'!C:C))</f>
        <v>Diesel</v>
      </c>
    </row>
    <row r="6129">
      <c r="A6129" s="16">
        <v>1765.0</v>
      </c>
      <c r="B6129" s="10" t="str">
        <f t="array" ref="B6129">IFERROR(XLOOKUP(A6129,'Asignacion Feb'!A:A,'Asignacion Feb'!C:C))</f>
        <v>Hisense</v>
      </c>
      <c r="C6129" s="10" t="str">
        <f t="array" ref="C6129">IFERROR(XLOOKUP(A6129,'Asignacion Feb'!A:A,'Asignacion Feb'!B:B))</f>
        <v>EC-02</v>
      </c>
      <c r="D6129" s="28">
        <v>45715.0</v>
      </c>
      <c r="E6129" s="19" t="s">
        <v>433</v>
      </c>
      <c r="F6129" s="10" t="str">
        <f t="array" ref="F6129">IFERROR(XLOOKUP(E6129,Operadores!A:A,Operadores!B:B))</f>
        <v>REYJU02</v>
      </c>
      <c r="G6129" s="16" t="s">
        <v>103</v>
      </c>
      <c r="H6129" s="13">
        <v>26.99</v>
      </c>
      <c r="I6129" s="18">
        <v>142.27</v>
      </c>
      <c r="J6129" s="15">
        <f t="shared" si="5"/>
        <v>3839.8673</v>
      </c>
      <c r="K6129" s="10" t="str">
        <f t="array" ref="K6129">IFERROR(XLOOKUP(G6129,'Tipo de Carga'!A:A,'Tipo de Carga'!B:B))</f>
        <v>Ticket</v>
      </c>
      <c r="L6129" s="10">
        <f t="shared" si="2"/>
        <v>9</v>
      </c>
      <c r="M6129" s="10">
        <f t="shared" si="3"/>
        <v>27</v>
      </c>
      <c r="N6129" s="10">
        <f t="shared" si="4"/>
        <v>2</v>
      </c>
      <c r="O6129" s="10" t="str">
        <f t="array" ref="O6129">IFERROR(XLOOKUP(G6129,'Tipo de Carga'!A:A,'Tipo de Carga'!C:C))</f>
        <v>Diesel</v>
      </c>
    </row>
    <row r="6130">
      <c r="A6130" s="16">
        <v>1967.0</v>
      </c>
      <c r="B6130" s="10" t="str">
        <f t="array" ref="B6130">IFERROR(XLOOKUP(A6130,'Asignacion Feb'!A:A,'Asignacion Feb'!C:C))</f>
        <v>Sayer Sencillo</v>
      </c>
      <c r="C6130" s="10" t="str">
        <f t="array" ref="C6130">IFERROR(XLOOKUP(A6130,'Asignacion Feb'!A:A,'Asignacion Feb'!B:B))</f>
        <v>EC-04</v>
      </c>
      <c r="D6130" s="28">
        <v>45715.0</v>
      </c>
      <c r="E6130" s="19" t="s">
        <v>315</v>
      </c>
      <c r="F6130" s="10" t="str">
        <f t="array" ref="F6130">IFERROR(XLOOKUP(E6130,Operadores!A:A,Operadores!B:B))</f>
        <v>BARMIGX</v>
      </c>
      <c r="G6130" s="16" t="s">
        <v>103</v>
      </c>
      <c r="H6130" s="13">
        <v>26.99</v>
      </c>
      <c r="I6130" s="18">
        <v>310.0</v>
      </c>
      <c r="J6130" s="15">
        <f t="shared" si="5"/>
        <v>8366.9</v>
      </c>
      <c r="K6130" s="10" t="str">
        <f t="array" ref="K6130">IFERROR(XLOOKUP(G6130,'Tipo de Carga'!A:A,'Tipo de Carga'!B:B))</f>
        <v>Ticket</v>
      </c>
      <c r="L6130" s="10">
        <f t="shared" si="2"/>
        <v>9</v>
      </c>
      <c r="M6130" s="10">
        <f t="shared" si="3"/>
        <v>27</v>
      </c>
      <c r="N6130" s="10">
        <f t="shared" si="4"/>
        <v>2</v>
      </c>
      <c r="O6130" s="10" t="str">
        <f t="array" ref="O6130">IFERROR(XLOOKUP(G6130,'Tipo de Carga'!A:A,'Tipo de Carga'!C:C))</f>
        <v>Diesel</v>
      </c>
    </row>
    <row r="6131">
      <c r="A6131" s="16">
        <v>1901.0</v>
      </c>
      <c r="B6131" s="10" t="str">
        <f t="array" ref="B6131">IFERROR(XLOOKUP(A6131,'Asignacion Feb'!A:A,'Asignacion Feb'!C:C))</f>
        <v>Pipas</v>
      </c>
      <c r="C6131" s="10" t="str">
        <f t="array" ref="C6131">IFERROR(XLOOKUP(A6131,'Asignacion Feb'!A:A,'Asignacion Feb'!B:B))</f>
        <v>EC-02</v>
      </c>
      <c r="D6131" s="28">
        <v>45715.0</v>
      </c>
      <c r="E6131" s="19" t="s">
        <v>343</v>
      </c>
      <c r="F6131" s="10" t="str">
        <f t="array" ref="F6131">IFERROR(XLOOKUP(E6131,Operadores!A:A,Operadores!B:B))</f>
        <v>APODA</v>
      </c>
      <c r="G6131" s="16" t="s">
        <v>103</v>
      </c>
      <c r="H6131" s="13">
        <v>25.18</v>
      </c>
      <c r="I6131" s="18">
        <v>627.0</v>
      </c>
      <c r="J6131" s="15">
        <f t="shared" si="5"/>
        <v>15787.86</v>
      </c>
      <c r="K6131" s="10" t="str">
        <f t="array" ref="K6131">IFERROR(XLOOKUP(G6131,'Tipo de Carga'!A:A,'Tipo de Carga'!B:B))</f>
        <v>Ticket</v>
      </c>
      <c r="L6131" s="10">
        <f t="shared" si="2"/>
        <v>9</v>
      </c>
      <c r="M6131" s="10">
        <f t="shared" si="3"/>
        <v>27</v>
      </c>
      <c r="N6131" s="10">
        <f t="shared" si="4"/>
        <v>2</v>
      </c>
      <c r="O6131" s="10" t="str">
        <f t="array" ref="O6131">IFERROR(XLOOKUP(G6131,'Tipo de Carga'!A:A,'Tipo de Carga'!C:C))</f>
        <v>Diesel</v>
      </c>
    </row>
    <row r="6132">
      <c r="A6132" s="16">
        <v>1714.0</v>
      </c>
      <c r="B6132" s="10" t="str">
        <f t="array" ref="B6132">IFERROR(XLOOKUP(A6132,'Asignacion Feb'!A:A,'Asignacion Feb'!C:C))</f>
        <v>Wm Sencillo</v>
      </c>
      <c r="C6132" s="10" t="str">
        <f t="array" ref="C6132">IFERROR(XLOOKUP(A6132,'Asignacion Feb'!A:A,'Asignacion Feb'!B:B))</f>
        <v>EC-08</v>
      </c>
      <c r="D6132" s="28">
        <v>45715.0</v>
      </c>
      <c r="E6132" s="19" t="s">
        <v>431</v>
      </c>
      <c r="F6132" s="10" t="str">
        <f t="array" ref="F6132">IFERROR(XLOOKUP(E6132,Operadores!A:A,Operadores!B:B))</f>
        <v>DELANG</v>
      </c>
      <c r="G6132" s="16" t="s">
        <v>103</v>
      </c>
      <c r="H6132" s="13">
        <v>26.45</v>
      </c>
      <c r="I6132" s="18">
        <v>377.69</v>
      </c>
      <c r="J6132" s="15">
        <f t="shared" si="5"/>
        <v>9989.9005</v>
      </c>
      <c r="K6132" s="10" t="str">
        <f t="array" ref="K6132">IFERROR(XLOOKUP(G6132,'Tipo de Carga'!A:A,'Tipo de Carga'!B:B))</f>
        <v>Ticket</v>
      </c>
      <c r="L6132" s="10">
        <f t="shared" si="2"/>
        <v>9</v>
      </c>
      <c r="M6132" s="10">
        <f t="shared" si="3"/>
        <v>27</v>
      </c>
      <c r="N6132" s="10">
        <f t="shared" si="4"/>
        <v>2</v>
      </c>
      <c r="O6132" s="10" t="str">
        <f t="array" ref="O6132">IFERROR(XLOOKUP(G6132,'Tipo de Carga'!A:A,'Tipo de Carga'!C:C))</f>
        <v>Diesel</v>
      </c>
    </row>
    <row r="6133">
      <c r="A6133" s="16">
        <v>1742.0</v>
      </c>
      <c r="B6133" s="10" t="str">
        <f t="array" ref="B6133">IFERROR(XLOOKUP(A6133,'Asignacion Feb'!A:A,'Asignacion Feb'!C:C))</f>
        <v>Wm Sencillo</v>
      </c>
      <c r="C6133" s="10" t="str">
        <f t="array" ref="C6133">IFERROR(XLOOKUP(A6133,'Asignacion Feb'!A:A,'Asignacion Feb'!B:B))</f>
        <v>EC-08</v>
      </c>
      <c r="D6133" s="28">
        <v>45715.0</v>
      </c>
      <c r="E6133" s="19" t="s">
        <v>431</v>
      </c>
      <c r="F6133" s="10" t="str">
        <f t="array" ref="F6133">IFERROR(XLOOKUP(E6133,Operadores!A:A,Operadores!B:B))</f>
        <v>DELANG</v>
      </c>
      <c r="G6133" s="16" t="s">
        <v>103</v>
      </c>
      <c r="H6133" s="13">
        <v>26.45</v>
      </c>
      <c r="I6133" s="18">
        <v>252.88</v>
      </c>
      <c r="J6133" s="15">
        <f t="shared" si="5"/>
        <v>6688.676</v>
      </c>
      <c r="K6133" s="10" t="str">
        <f t="array" ref="K6133">IFERROR(XLOOKUP(G6133,'Tipo de Carga'!A:A,'Tipo de Carga'!B:B))</f>
        <v>Ticket</v>
      </c>
      <c r="L6133" s="10">
        <f t="shared" si="2"/>
        <v>9</v>
      </c>
      <c r="M6133" s="10">
        <f t="shared" si="3"/>
        <v>27</v>
      </c>
      <c r="N6133" s="10">
        <f t="shared" si="4"/>
        <v>2</v>
      </c>
      <c r="O6133" s="10" t="str">
        <f t="array" ref="O6133">IFERROR(XLOOKUP(G6133,'Tipo de Carga'!A:A,'Tipo de Carga'!C:C))</f>
        <v>Diesel</v>
      </c>
    </row>
    <row r="6134">
      <c r="A6134" s="16">
        <v>1755.0</v>
      </c>
      <c r="B6134" s="10" t="str">
        <f t="array" ref="B6134">IFERROR(XLOOKUP(A6134,'Asignacion Feb'!A:A,'Asignacion Feb'!C:C))</f>
        <v>Wm Sencillo</v>
      </c>
      <c r="C6134" s="10" t="str">
        <f t="array" ref="C6134">IFERROR(XLOOKUP(A6134,'Asignacion Feb'!A:A,'Asignacion Feb'!B:B))</f>
        <v>EC-08</v>
      </c>
      <c r="D6134" s="28">
        <v>45715.0</v>
      </c>
      <c r="E6134" s="16" t="s">
        <v>385</v>
      </c>
      <c r="F6134" s="10" t="str">
        <f t="array" ref="F6134">IFERROR(XLOOKUP(E6134,Operadores!A:A,Operadores!B:B))</f>
        <v>PERVIC01</v>
      </c>
      <c r="G6134" s="16" t="s">
        <v>103</v>
      </c>
      <c r="H6134" s="13">
        <v>26.45</v>
      </c>
      <c r="I6134" s="18">
        <v>359.8</v>
      </c>
      <c r="J6134" s="15">
        <f t="shared" si="5"/>
        <v>9516.71</v>
      </c>
      <c r="K6134" s="10" t="str">
        <f t="array" ref="K6134">IFERROR(XLOOKUP(G6134,'Tipo de Carga'!A:A,'Tipo de Carga'!B:B))</f>
        <v>Ticket</v>
      </c>
      <c r="L6134" s="10">
        <f t="shared" si="2"/>
        <v>9</v>
      </c>
      <c r="M6134" s="10">
        <f t="shared" si="3"/>
        <v>27</v>
      </c>
      <c r="N6134" s="10">
        <f t="shared" si="4"/>
        <v>2</v>
      </c>
      <c r="O6134" s="10" t="str">
        <f t="array" ref="O6134">IFERROR(XLOOKUP(G6134,'Tipo de Carga'!A:A,'Tipo de Carga'!C:C))</f>
        <v>Diesel</v>
      </c>
    </row>
    <row r="6135">
      <c r="A6135" s="16">
        <v>1846.0</v>
      </c>
      <c r="B6135" s="10" t="str">
        <f t="array" ref="B6135">IFERROR(XLOOKUP(A6135,'Asignacion Feb'!A:A,'Asignacion Feb'!C:C))</f>
        <v>Sayer Sencillo</v>
      </c>
      <c r="C6135" s="10" t="str">
        <f t="array" ref="C6135">IFERROR(XLOOKUP(A6135,'Asignacion Feb'!A:A,'Asignacion Feb'!B:B))</f>
        <v>EC-04</v>
      </c>
      <c r="D6135" s="28">
        <v>45715.0</v>
      </c>
      <c r="E6135" s="19" t="s">
        <v>279</v>
      </c>
      <c r="F6135" s="10" t="str">
        <f t="array" ref="F6135">IFERROR(XLOOKUP(E6135,Operadores!A:A,Operadores!B:B))</f>
        <v>ARBJO</v>
      </c>
      <c r="G6135" s="16" t="s">
        <v>103</v>
      </c>
      <c r="H6135" s="13">
        <v>25.99</v>
      </c>
      <c r="I6135" s="18">
        <v>180.83</v>
      </c>
      <c r="J6135" s="15">
        <f t="shared" si="5"/>
        <v>4699.7717</v>
      </c>
      <c r="K6135" s="10" t="str">
        <f t="array" ref="K6135">IFERROR(XLOOKUP(G6135,'Tipo de Carga'!A:A,'Tipo de Carga'!B:B))</f>
        <v>Ticket</v>
      </c>
      <c r="L6135" s="10">
        <f t="shared" si="2"/>
        <v>9</v>
      </c>
      <c r="M6135" s="10">
        <f t="shared" si="3"/>
        <v>27</v>
      </c>
      <c r="N6135" s="10">
        <f t="shared" si="4"/>
        <v>2</v>
      </c>
      <c r="O6135" s="10" t="str">
        <f t="array" ref="O6135">IFERROR(XLOOKUP(G6135,'Tipo de Carga'!A:A,'Tipo de Carga'!C:C))</f>
        <v>Diesel</v>
      </c>
    </row>
    <row r="6136">
      <c r="A6136" s="16">
        <v>1970.0</v>
      </c>
      <c r="B6136" s="10" t="str">
        <f t="array" ref="B6136">IFERROR(XLOOKUP(A6136,'Asignacion Feb'!A:A,'Asignacion Feb'!C:C))</f>
        <v>Sayer Vuelteros</v>
      </c>
      <c r="C6136" s="10" t="str">
        <f t="array" ref="C6136">IFERROR(XLOOKUP(A6136,'Asignacion Feb'!A:A,'Asignacion Feb'!B:B))</f>
        <v>EC-04</v>
      </c>
      <c r="D6136" s="28">
        <v>45715.0</v>
      </c>
      <c r="E6136" s="19" t="s">
        <v>155</v>
      </c>
      <c r="F6136" s="10" t="str">
        <f t="array" ref="F6136">IFERROR(XLOOKUP(E6136,Operadores!A:A,Operadores!B:B))</f>
        <v>HERLEX</v>
      </c>
      <c r="G6136" s="16" t="s">
        <v>103</v>
      </c>
      <c r="H6136" s="13">
        <v>25.99</v>
      </c>
      <c r="I6136" s="18">
        <v>165.44</v>
      </c>
      <c r="J6136" s="15">
        <f t="shared" si="5"/>
        <v>4299.7856</v>
      </c>
      <c r="K6136" s="10" t="str">
        <f t="array" ref="K6136">IFERROR(XLOOKUP(G6136,'Tipo de Carga'!A:A,'Tipo de Carga'!B:B))</f>
        <v>Ticket</v>
      </c>
      <c r="L6136" s="10">
        <f t="shared" si="2"/>
        <v>9</v>
      </c>
      <c r="M6136" s="10">
        <f t="shared" si="3"/>
        <v>27</v>
      </c>
      <c r="N6136" s="10">
        <f t="shared" si="4"/>
        <v>2</v>
      </c>
      <c r="O6136" s="10" t="str">
        <f t="array" ref="O6136">IFERROR(XLOOKUP(G6136,'Tipo de Carga'!A:A,'Tipo de Carga'!C:C))</f>
        <v>Diesel</v>
      </c>
    </row>
    <row r="6137">
      <c r="A6137" s="16">
        <v>1939.0</v>
      </c>
      <c r="B6137" s="10" t="str">
        <f t="array" ref="B6137">IFERROR(XLOOKUP(A6137,'Asignacion Feb'!A:A,'Asignacion Feb'!C:C))</f>
        <v>Full Liver</v>
      </c>
      <c r="C6137" s="10" t="str">
        <f t="array" ref="C6137">IFERROR(XLOOKUP(A6137,'Asignacion Feb'!A:A,'Asignacion Feb'!B:B))</f>
        <v>EC-01</v>
      </c>
      <c r="D6137" s="28">
        <v>45715.0</v>
      </c>
      <c r="E6137" s="19" t="s">
        <v>116</v>
      </c>
      <c r="F6137" s="10" t="str">
        <f t="array" ref="F6137">IFERROR(XLOOKUP(E6137,Operadores!A:A,Operadores!B:B))</f>
        <v>TORBR01</v>
      </c>
      <c r="G6137" s="16" t="s">
        <v>103</v>
      </c>
      <c r="H6137" s="13">
        <v>26.89</v>
      </c>
      <c r="I6137" s="18">
        <v>122.0</v>
      </c>
      <c r="J6137" s="15">
        <f t="shared" si="5"/>
        <v>3280.58</v>
      </c>
      <c r="K6137" s="10" t="str">
        <f t="array" ref="K6137">IFERROR(XLOOKUP(G6137,'Tipo de Carga'!A:A,'Tipo de Carga'!B:B))</f>
        <v>Ticket</v>
      </c>
      <c r="L6137" s="10">
        <f t="shared" si="2"/>
        <v>9</v>
      </c>
      <c r="M6137" s="10">
        <f t="shared" si="3"/>
        <v>27</v>
      </c>
      <c r="N6137" s="10">
        <f t="shared" si="4"/>
        <v>2</v>
      </c>
      <c r="O6137" s="10" t="str">
        <f t="array" ref="O6137">IFERROR(XLOOKUP(G6137,'Tipo de Carga'!A:A,'Tipo de Carga'!C:C))</f>
        <v>Diesel</v>
      </c>
    </row>
    <row r="6138">
      <c r="A6138" s="16">
        <v>1921.0</v>
      </c>
      <c r="B6138" s="10" t="str">
        <f t="array" ref="B6138">IFERROR(XLOOKUP(A6138,'Asignacion Feb'!A:A,'Asignacion Feb'!C:C))</f>
        <v>Circuitos</v>
      </c>
      <c r="C6138" s="10" t="str">
        <f t="array" ref="C6138">IFERROR(XLOOKUP(A6138,'Asignacion Feb'!A:A,'Asignacion Feb'!B:B))</f>
        <v>EC-03</v>
      </c>
      <c r="D6138" s="28">
        <v>45715.0</v>
      </c>
      <c r="E6138" s="16"/>
      <c r="F6138" s="10" t="str">
        <f t="array" ref="F6138">IFERROR(XLOOKUP(E6138,Operadores!A:A,Operadores!B:B))</f>
        <v/>
      </c>
      <c r="G6138" s="16" t="s">
        <v>476</v>
      </c>
      <c r="H6138" s="13">
        <v>10.25</v>
      </c>
      <c r="I6138" s="18">
        <v>107.559</v>
      </c>
      <c r="J6138" s="15">
        <f t="shared" si="5"/>
        <v>1102.47975</v>
      </c>
      <c r="K6138" s="10" t="str">
        <f t="array" ref="K6138">IFERROR(XLOOKUP(G6138,'Tipo de Carga'!A:A,'Tipo de Carga'!B:B))</f>
        <v>Natgas</v>
      </c>
      <c r="L6138" s="10">
        <f t="shared" si="2"/>
        <v>9</v>
      </c>
      <c r="M6138" s="10">
        <f t="shared" si="3"/>
        <v>27</v>
      </c>
      <c r="N6138" s="10">
        <f t="shared" si="4"/>
        <v>2</v>
      </c>
      <c r="O6138" s="10" t="str">
        <f t="array" ref="O6138">IFERROR(XLOOKUP(G6138,'Tipo de Carga'!A:A,'Tipo de Carga'!C:C))</f>
        <v>GNC</v>
      </c>
    </row>
    <row r="6139">
      <c r="A6139" s="16">
        <v>1921.0</v>
      </c>
      <c r="B6139" s="10" t="str">
        <f t="array" ref="B6139">IFERROR(XLOOKUP(A6139,'Asignacion Feb'!A:A,'Asignacion Feb'!C:C))</f>
        <v>Circuitos</v>
      </c>
      <c r="C6139" s="10" t="str">
        <f t="array" ref="C6139">IFERROR(XLOOKUP(A6139,'Asignacion Feb'!A:A,'Asignacion Feb'!B:B))</f>
        <v>EC-03</v>
      </c>
      <c r="D6139" s="28">
        <v>45715.0</v>
      </c>
      <c r="E6139" s="16"/>
      <c r="F6139" s="10" t="str">
        <f t="array" ref="F6139">IFERROR(XLOOKUP(E6139,Operadores!A:A,Operadores!B:B))</f>
        <v/>
      </c>
      <c r="G6139" s="16" t="s">
        <v>185</v>
      </c>
      <c r="H6139" s="13">
        <v>10.25</v>
      </c>
      <c r="I6139" s="18">
        <v>332.509</v>
      </c>
      <c r="J6139" s="15">
        <f t="shared" si="5"/>
        <v>3408.21725</v>
      </c>
      <c r="K6139" s="10" t="str">
        <f t="array" ref="K6139">IFERROR(XLOOKUP(G6139,'Tipo de Carga'!A:A,'Tipo de Carga'!B:B))</f>
        <v>Natgas</v>
      </c>
      <c r="L6139" s="10">
        <f t="shared" si="2"/>
        <v>9</v>
      </c>
      <c r="M6139" s="10">
        <f t="shared" si="3"/>
        <v>27</v>
      </c>
      <c r="N6139" s="10">
        <f t="shared" si="4"/>
        <v>2</v>
      </c>
      <c r="O6139" s="10" t="str">
        <f t="array" ref="O6139">IFERROR(XLOOKUP(G6139,'Tipo de Carga'!A:A,'Tipo de Carga'!C:C))</f>
        <v>GNC</v>
      </c>
    </row>
    <row r="6140">
      <c r="A6140" s="16">
        <v>1790.0</v>
      </c>
      <c r="B6140" s="10" t="str">
        <f t="array" ref="B6140">IFERROR(XLOOKUP(A6140,'Asignacion Feb'!A:A,'Asignacion Feb'!C:C))</f>
        <v>Sayer Sencillo</v>
      </c>
      <c r="C6140" s="10" t="str">
        <f t="array" ref="C6140">IFERROR(XLOOKUP(A6140,'Asignacion Feb'!A:A,'Asignacion Feb'!B:B))</f>
        <v>EC-04</v>
      </c>
      <c r="D6140" s="28">
        <v>45715.0</v>
      </c>
      <c r="E6140" s="16"/>
      <c r="F6140" s="10"/>
      <c r="G6140" s="16" t="s">
        <v>106</v>
      </c>
      <c r="H6140" s="13">
        <v>21.6091</v>
      </c>
      <c r="I6140" s="18">
        <v>754.0</v>
      </c>
      <c r="J6140" s="15">
        <f t="shared" si="5"/>
        <v>16293.2614</v>
      </c>
      <c r="K6140" s="10" t="str">
        <f t="array" ref="K6140">IFERROR(XLOOKUP(G6140,'Tipo de Carga'!A:A,'Tipo de Carga'!B:B))</f>
        <v>Nieto</v>
      </c>
      <c r="L6140" s="10">
        <f t="shared" si="2"/>
        <v>9</v>
      </c>
      <c r="M6140" s="10">
        <f t="shared" si="3"/>
        <v>27</v>
      </c>
      <c r="N6140" s="10">
        <f t="shared" si="4"/>
        <v>2</v>
      </c>
      <c r="O6140" s="10" t="str">
        <f t="array" ref="O6140">IFERROR(XLOOKUP(G6140,'Tipo de Carga'!A:A,'Tipo de Carga'!C:C))</f>
        <v>Diesel</v>
      </c>
    </row>
    <row r="6141">
      <c r="A6141" s="16">
        <v>1932.0</v>
      </c>
      <c r="B6141" s="10" t="str">
        <f t="array" ref="B6141">IFERROR(XLOOKUP(A6141,'Asignacion Feb'!A:A,'Asignacion Feb'!C:C))</f>
        <v>Circuitos</v>
      </c>
      <c r="C6141" s="10" t="str">
        <f t="array" ref="C6141">IFERROR(XLOOKUP(A6141,'Asignacion Feb'!A:A,'Asignacion Feb'!B:B))</f>
        <v>EC-03</v>
      </c>
      <c r="D6141" s="28">
        <v>45716.0</v>
      </c>
      <c r="E6141" s="16" t="s">
        <v>151</v>
      </c>
      <c r="F6141" s="10" t="str">
        <f t="array" ref="F6141">IFERROR(XLOOKUP(E6141,Operadores!A:A,Operadores!B:B))</f>
        <v>FERRI</v>
      </c>
      <c r="G6141" s="16" t="s">
        <v>17</v>
      </c>
      <c r="H6141" s="13">
        <v>19.89</v>
      </c>
      <c r="I6141" s="18">
        <v>240.0</v>
      </c>
      <c r="J6141" s="15">
        <f t="shared" si="5"/>
        <v>4773.6</v>
      </c>
      <c r="K6141" s="10" t="str">
        <f t="array" ref="K6141">IFERROR(XLOOKUP(G6141,'Tipo de Carga'!A:A,'Tipo de Carga'!B:B))</f>
        <v>Autoabasto</v>
      </c>
      <c r="L6141" s="10">
        <f t="shared" si="2"/>
        <v>9</v>
      </c>
      <c r="M6141" s="10">
        <f t="shared" si="3"/>
        <v>28</v>
      </c>
      <c r="N6141" s="10">
        <f t="shared" si="4"/>
        <v>2</v>
      </c>
      <c r="O6141" s="10" t="str">
        <f t="array" ref="O6141">IFERROR(XLOOKUP(G6141,'Tipo de Carga'!A:A,'Tipo de Carga'!C:C))</f>
        <v>Diesel</v>
      </c>
    </row>
    <row r="6142">
      <c r="A6142" s="16">
        <v>1874.0</v>
      </c>
      <c r="B6142" s="10" t="str">
        <f t="array" ref="B6142">IFERROR(XLOOKUP(A6142,'Asignacion Feb'!A:A,'Asignacion Feb'!C:C))</f>
        <v>Circuitos</v>
      </c>
      <c r="C6142" s="10" t="str">
        <f t="array" ref="C6142">IFERROR(XLOOKUP(A6142,'Asignacion Feb'!A:A,'Asignacion Feb'!B:B))</f>
        <v>EC-03</v>
      </c>
      <c r="D6142" s="28">
        <v>45716.0</v>
      </c>
      <c r="E6142" s="19" t="s">
        <v>20</v>
      </c>
      <c r="F6142" s="10" t="str">
        <f t="array" ref="F6142">IFERROR(XLOOKUP(E6142,Operadores!A:A,Operadores!B:B))</f>
        <v>BAULUI</v>
      </c>
      <c r="G6142" s="16" t="s">
        <v>17</v>
      </c>
      <c r="H6142" s="13">
        <v>19.89</v>
      </c>
      <c r="I6142" s="18">
        <v>230.0</v>
      </c>
      <c r="J6142" s="15">
        <f t="shared" si="5"/>
        <v>4574.7</v>
      </c>
      <c r="K6142" s="10" t="str">
        <f t="array" ref="K6142">IFERROR(XLOOKUP(G6142,'Tipo de Carga'!A:A,'Tipo de Carga'!B:B))</f>
        <v>Autoabasto</v>
      </c>
      <c r="L6142" s="10">
        <f t="shared" si="2"/>
        <v>9</v>
      </c>
      <c r="M6142" s="10">
        <f t="shared" si="3"/>
        <v>28</v>
      </c>
      <c r="N6142" s="10">
        <f t="shared" si="4"/>
        <v>2</v>
      </c>
      <c r="O6142" s="10" t="str">
        <f t="array" ref="O6142">IFERROR(XLOOKUP(G6142,'Tipo de Carga'!A:A,'Tipo de Carga'!C:C))</f>
        <v>Diesel</v>
      </c>
    </row>
    <row r="6143">
      <c r="A6143" s="16">
        <v>1950.0</v>
      </c>
      <c r="B6143" s="10" t="str">
        <f t="array" ref="B6143">IFERROR(XLOOKUP(A6143,'Asignacion Feb'!A:A,'Asignacion Feb'!C:C))</f>
        <v>MeLi asignado SD</v>
      </c>
      <c r="C6143" s="10" t="str">
        <f t="array" ref="C6143">IFERROR(XLOOKUP(A6143,'Asignacion Feb'!A:A,'Asignacion Feb'!B:B))</f>
        <v>EC-05</v>
      </c>
      <c r="D6143" s="28">
        <v>45716.0</v>
      </c>
      <c r="E6143" s="16" t="s">
        <v>180</v>
      </c>
      <c r="F6143" s="10" t="str">
        <f t="array" ref="F6143">IFERROR(XLOOKUP(E6143,Operadores!A:A,Operadores!B:B))</f>
        <v>MAROSC</v>
      </c>
      <c r="G6143" s="16" t="s">
        <v>17</v>
      </c>
      <c r="H6143" s="13">
        <v>19.89</v>
      </c>
      <c r="I6143" s="18">
        <v>230.0</v>
      </c>
      <c r="J6143" s="15">
        <f t="shared" si="5"/>
        <v>4574.7</v>
      </c>
      <c r="K6143" s="10" t="str">
        <f t="array" ref="K6143">IFERROR(XLOOKUP(G6143,'Tipo de Carga'!A:A,'Tipo de Carga'!B:B))</f>
        <v>Autoabasto</v>
      </c>
      <c r="L6143" s="10">
        <f t="shared" si="2"/>
        <v>9</v>
      </c>
      <c r="M6143" s="10">
        <f t="shared" si="3"/>
        <v>28</v>
      </c>
      <c r="N6143" s="10">
        <f t="shared" si="4"/>
        <v>2</v>
      </c>
      <c r="O6143" s="10" t="str">
        <f t="array" ref="O6143">IFERROR(XLOOKUP(G6143,'Tipo de Carga'!A:A,'Tipo de Carga'!C:C))</f>
        <v>Diesel</v>
      </c>
    </row>
    <row r="6144">
      <c r="A6144" s="16">
        <v>1902.0</v>
      </c>
      <c r="B6144" s="10" t="str">
        <f t="array" ref="B6144">IFERROR(XLOOKUP(A6144,'Asignacion Feb'!A:A,'Asignacion Feb'!C:C))</f>
        <v>Pipas</v>
      </c>
      <c r="C6144" s="10" t="str">
        <f t="array" ref="C6144">IFERROR(XLOOKUP(A6144,'Asignacion Feb'!A:A,'Asignacion Feb'!B:B))</f>
        <v>EC-02</v>
      </c>
      <c r="D6144" s="28">
        <v>45716.0</v>
      </c>
      <c r="E6144" s="16" t="s">
        <v>319</v>
      </c>
      <c r="F6144" s="10" t="str">
        <f t="array" ref="F6144">IFERROR(XLOOKUP(E6144,Operadores!A:A,Operadores!B:B))</f>
        <v>GONAA</v>
      </c>
      <c r="G6144" s="16" t="s">
        <v>17</v>
      </c>
      <c r="H6144" s="13">
        <v>19.89</v>
      </c>
      <c r="I6144" s="18">
        <v>571.0</v>
      </c>
      <c r="J6144" s="15">
        <f t="shared" si="5"/>
        <v>11357.19</v>
      </c>
      <c r="K6144" s="10" t="str">
        <f t="array" ref="K6144">IFERROR(XLOOKUP(G6144,'Tipo de Carga'!A:A,'Tipo de Carga'!B:B))</f>
        <v>Autoabasto</v>
      </c>
      <c r="L6144" s="10">
        <f t="shared" si="2"/>
        <v>9</v>
      </c>
      <c r="M6144" s="10">
        <f t="shared" si="3"/>
        <v>28</v>
      </c>
      <c r="N6144" s="10">
        <f t="shared" si="4"/>
        <v>2</v>
      </c>
      <c r="O6144" s="10" t="str">
        <f t="array" ref="O6144">IFERROR(XLOOKUP(G6144,'Tipo de Carga'!A:A,'Tipo de Carga'!C:C))</f>
        <v>Diesel</v>
      </c>
    </row>
    <row r="6145">
      <c r="A6145" s="16"/>
      <c r="B6145" s="10" t="str">
        <f t="array" ref="B6145">IFERROR(XLOOKUP(A6145,'Asignacion Feb'!A:A,'Asignacion Feb'!C:C))</f>
        <v/>
      </c>
      <c r="C6145" s="10" t="str">
        <f t="array" ref="C6145">IFERROR(XLOOKUP(A6145,'Asignacion Feb'!A:A,'Asignacion Feb'!B:B))</f>
        <v/>
      </c>
      <c r="D6145" s="28">
        <v>45716.0</v>
      </c>
      <c r="E6145" s="16"/>
      <c r="F6145" s="10" t="str">
        <f t="array" ref="F6145">IFERROR(XLOOKUP(E6145,Operadores!A:A,Operadores!B:B))</f>
        <v/>
      </c>
      <c r="G6145" s="16" t="s">
        <v>17</v>
      </c>
      <c r="H6145" s="13">
        <v>19.89</v>
      </c>
      <c r="I6145" s="18">
        <v>867.0</v>
      </c>
      <c r="J6145" s="15">
        <f t="shared" si="5"/>
        <v>17244.63</v>
      </c>
      <c r="K6145" s="10" t="str">
        <f t="array" ref="K6145">IFERROR(XLOOKUP(G6145,'Tipo de Carga'!A:A,'Tipo de Carga'!B:B))</f>
        <v>Autoabasto</v>
      </c>
      <c r="L6145" s="10">
        <f t="shared" si="2"/>
        <v>9</v>
      </c>
      <c r="M6145" s="10">
        <f t="shared" si="3"/>
        <v>28</v>
      </c>
      <c r="N6145" s="10">
        <f t="shared" si="4"/>
        <v>2</v>
      </c>
      <c r="O6145" s="10" t="str">
        <f t="array" ref="O6145">IFERROR(XLOOKUP(G6145,'Tipo de Carga'!A:A,'Tipo de Carga'!C:C))</f>
        <v>Diesel</v>
      </c>
    </row>
    <row r="6146">
      <c r="A6146" s="16">
        <v>1759.0</v>
      </c>
      <c r="B6146" s="10" t="str">
        <f t="array" ref="B6146">IFERROR(XLOOKUP(A6146,'Asignacion Feb'!A:A,'Asignacion Feb'!C:C))</f>
        <v>Liverpool Local</v>
      </c>
      <c r="C6146" s="10" t="str">
        <f t="array" ref="C6146">IFERROR(XLOOKUP(A6146,'Asignacion Feb'!A:A,'Asignacion Feb'!B:B))</f>
        <v>EC-01</v>
      </c>
      <c r="D6146" s="28">
        <v>45716.0</v>
      </c>
      <c r="E6146" s="16" t="s">
        <v>365</v>
      </c>
      <c r="F6146" s="10" t="str">
        <f t="array" ref="F6146">IFERROR(XLOOKUP(E6146,Operadores!A:A,Operadores!B:B))</f>
        <v>OROMAR</v>
      </c>
      <c r="G6146" s="16" t="s">
        <v>17</v>
      </c>
      <c r="H6146" s="13">
        <v>19.89</v>
      </c>
      <c r="I6146" s="18">
        <v>330.0</v>
      </c>
      <c r="J6146" s="15">
        <f t="shared" si="5"/>
        <v>6563.7</v>
      </c>
      <c r="K6146" s="10" t="str">
        <f t="array" ref="K6146">IFERROR(XLOOKUP(G6146,'Tipo de Carga'!A:A,'Tipo de Carga'!B:B))</f>
        <v>Autoabasto</v>
      </c>
      <c r="L6146" s="10">
        <f t="shared" si="2"/>
        <v>9</v>
      </c>
      <c r="M6146" s="10">
        <f t="shared" si="3"/>
        <v>28</v>
      </c>
      <c r="N6146" s="10">
        <f t="shared" si="4"/>
        <v>2</v>
      </c>
      <c r="O6146" s="10" t="str">
        <f t="array" ref="O6146">IFERROR(XLOOKUP(G6146,'Tipo de Carga'!A:A,'Tipo de Carga'!C:C))</f>
        <v>Diesel</v>
      </c>
    </row>
    <row r="6147">
      <c r="A6147" s="16">
        <v>1985.0</v>
      </c>
      <c r="B6147" s="10" t="str">
        <f t="array" ref="B6147">IFERROR(XLOOKUP(A6147,'Asignacion Feb'!A:A,'Asignacion Feb'!C:C))</f>
        <v>MeLi Dedicado TD</v>
      </c>
      <c r="C6147" s="10" t="str">
        <f t="array" ref="C6147">IFERROR(XLOOKUP(A6147,'Asignacion Feb'!A:A,'Asignacion Feb'!B:B))</f>
        <v>EC-05</v>
      </c>
      <c r="D6147" s="28">
        <v>45716.0</v>
      </c>
      <c r="E6147" s="16" t="s">
        <v>266</v>
      </c>
      <c r="F6147" s="10" t="str">
        <f t="array" ref="F6147">IFERROR(XLOOKUP(E6147,Operadores!A:A,Operadores!B:B))</f>
        <v>TORAN</v>
      </c>
      <c r="G6147" s="16" t="s">
        <v>17</v>
      </c>
      <c r="H6147" s="13">
        <v>19.89</v>
      </c>
      <c r="I6147" s="18">
        <v>627.0</v>
      </c>
      <c r="J6147" s="15">
        <f t="shared" si="5"/>
        <v>12471.03</v>
      </c>
      <c r="K6147" s="10" t="str">
        <f t="array" ref="K6147">IFERROR(XLOOKUP(G6147,'Tipo de Carga'!A:A,'Tipo de Carga'!B:B))</f>
        <v>Autoabasto</v>
      </c>
      <c r="L6147" s="10">
        <f t="shared" si="2"/>
        <v>9</v>
      </c>
      <c r="M6147" s="10">
        <f t="shared" si="3"/>
        <v>28</v>
      </c>
      <c r="N6147" s="10">
        <f t="shared" si="4"/>
        <v>2</v>
      </c>
      <c r="O6147" s="10" t="str">
        <f t="array" ref="O6147">IFERROR(XLOOKUP(G6147,'Tipo de Carga'!A:A,'Tipo de Carga'!C:C))</f>
        <v>Diesel</v>
      </c>
    </row>
    <row r="6148">
      <c r="A6148" s="16">
        <v>1793.0</v>
      </c>
      <c r="B6148" s="10" t="str">
        <f t="array" ref="B6148">IFERROR(XLOOKUP(A6148,'Asignacion Feb'!A:A,'Asignacion Feb'!C:C))</f>
        <v>Hisense</v>
      </c>
      <c r="C6148" s="10" t="str">
        <f t="array" ref="C6148">IFERROR(XLOOKUP(A6148,'Asignacion Feb'!A:A,'Asignacion Feb'!B:B))</f>
        <v>EC-02</v>
      </c>
      <c r="D6148" s="28">
        <v>45716.0</v>
      </c>
      <c r="E6148" s="16" t="s">
        <v>253</v>
      </c>
      <c r="F6148" s="10" t="str">
        <f t="array" ref="F6148">IFERROR(XLOOKUP(E6148,Operadores!A:A,Operadores!B:B))</f>
        <v>GALODI</v>
      </c>
      <c r="G6148" s="16" t="s">
        <v>17</v>
      </c>
      <c r="H6148" s="13">
        <v>19.89</v>
      </c>
      <c r="I6148" s="18">
        <v>551.0</v>
      </c>
      <c r="J6148" s="15">
        <f t="shared" si="5"/>
        <v>10959.39</v>
      </c>
      <c r="K6148" s="10" t="str">
        <f t="array" ref="K6148">IFERROR(XLOOKUP(G6148,'Tipo de Carga'!A:A,'Tipo de Carga'!B:B))</f>
        <v>Autoabasto</v>
      </c>
      <c r="L6148" s="10">
        <f t="shared" si="2"/>
        <v>9</v>
      </c>
      <c r="M6148" s="10">
        <f t="shared" si="3"/>
        <v>28</v>
      </c>
      <c r="N6148" s="10">
        <f t="shared" si="4"/>
        <v>2</v>
      </c>
      <c r="O6148" s="10" t="str">
        <f t="array" ref="O6148">IFERROR(XLOOKUP(G6148,'Tipo de Carga'!A:A,'Tipo de Carga'!C:C))</f>
        <v>Diesel</v>
      </c>
    </row>
    <row r="6149">
      <c r="A6149" s="16">
        <v>1855.0</v>
      </c>
      <c r="B6149" s="10" t="str">
        <f t="array" ref="B6149">IFERROR(XLOOKUP(A6149,'Asignacion Feb'!A:A,'Asignacion Feb'!C:C))</f>
        <v>Circuitos</v>
      </c>
      <c r="C6149" s="10" t="str">
        <f t="array" ref="C6149">IFERROR(XLOOKUP(A6149,'Asignacion Feb'!A:A,'Asignacion Feb'!B:B))</f>
        <v>EC-03</v>
      </c>
      <c r="D6149" s="28">
        <v>45716.0</v>
      </c>
      <c r="E6149" s="19" t="s">
        <v>62</v>
      </c>
      <c r="F6149" s="10" t="str">
        <f t="array" ref="F6149">IFERROR(XLOOKUP(E6149,Operadores!A:A,Operadores!B:B))</f>
        <v>REYPED</v>
      </c>
      <c r="G6149" s="16" t="s">
        <v>17</v>
      </c>
      <c r="H6149" s="13">
        <v>19.89</v>
      </c>
      <c r="I6149" s="18">
        <v>340.0</v>
      </c>
      <c r="J6149" s="15">
        <f t="shared" si="5"/>
        <v>6762.6</v>
      </c>
      <c r="K6149" s="10" t="str">
        <f t="array" ref="K6149">IFERROR(XLOOKUP(G6149,'Tipo de Carga'!A:A,'Tipo de Carga'!B:B))</f>
        <v>Autoabasto</v>
      </c>
      <c r="L6149" s="10">
        <f t="shared" si="2"/>
        <v>9</v>
      </c>
      <c r="M6149" s="10">
        <f t="shared" si="3"/>
        <v>28</v>
      </c>
      <c r="N6149" s="10">
        <f t="shared" si="4"/>
        <v>2</v>
      </c>
      <c r="O6149" s="10" t="str">
        <f t="array" ref="O6149">IFERROR(XLOOKUP(G6149,'Tipo de Carga'!A:A,'Tipo de Carga'!C:C))</f>
        <v>Diesel</v>
      </c>
    </row>
    <row r="6150">
      <c r="A6150" s="16">
        <v>1812.0</v>
      </c>
      <c r="B6150" s="10" t="str">
        <f t="array" ref="B6150">IFERROR(XLOOKUP(A6150,'Asignacion Feb'!A:A,'Asignacion Feb'!C:C))</f>
        <v>Patieros sucursal</v>
      </c>
      <c r="C6150" s="10" t="str">
        <f t="array" ref="C6150">IFERROR(XLOOKUP(A6150,'Asignacion Feb'!A:A,'Asignacion Feb'!B:B))</f>
        <v>EC-03</v>
      </c>
      <c r="D6150" s="28">
        <v>45716.0</v>
      </c>
      <c r="E6150" s="16" t="s">
        <v>318</v>
      </c>
      <c r="F6150" s="10" t="str">
        <f t="array" ref="F6150">IFERROR(XLOOKUP(E6150,Operadores!A:A,Operadores!B:B))</f>
        <v>RODRAU01</v>
      </c>
      <c r="G6150" s="16" t="s">
        <v>17</v>
      </c>
      <c r="H6150" s="13">
        <v>19.89</v>
      </c>
      <c r="I6150" s="18">
        <v>237.0</v>
      </c>
      <c r="J6150" s="15">
        <f t="shared" si="5"/>
        <v>4713.93</v>
      </c>
      <c r="K6150" s="10" t="str">
        <f t="array" ref="K6150">IFERROR(XLOOKUP(G6150,'Tipo de Carga'!A:A,'Tipo de Carga'!B:B))</f>
        <v>Autoabasto</v>
      </c>
      <c r="L6150" s="10">
        <f t="shared" si="2"/>
        <v>9</v>
      </c>
      <c r="M6150" s="10">
        <f t="shared" si="3"/>
        <v>28</v>
      </c>
      <c r="N6150" s="10">
        <f t="shared" si="4"/>
        <v>2</v>
      </c>
      <c r="O6150" s="10" t="str">
        <f t="array" ref="O6150">IFERROR(XLOOKUP(G6150,'Tipo de Carga'!A:A,'Tipo de Carga'!C:C))</f>
        <v>Diesel</v>
      </c>
    </row>
    <row r="6151">
      <c r="A6151" s="16">
        <v>2006.0</v>
      </c>
      <c r="B6151" s="10" t="str">
        <f t="array" ref="B6151">IFERROR(XLOOKUP(A6151,'Asignacion Feb'!A:A,'Asignacion Feb'!C:C))</f>
        <v>MeLi Dedicado Merida</v>
      </c>
      <c r="C6151" s="10" t="str">
        <f t="array" ref="C6151">IFERROR(XLOOKUP(A6151,'Asignacion Feb'!A:A,'Asignacion Feb'!B:B))</f>
        <v>EC-05</v>
      </c>
      <c r="D6151" s="28">
        <v>45716.0</v>
      </c>
      <c r="E6151" s="16" t="s">
        <v>452</v>
      </c>
      <c r="F6151" s="10" t="str">
        <f t="array" ref="F6151">IFERROR(XLOOKUP(E6151,Operadores!A:A,Operadores!B:B))</f>
        <v>GARMAR02</v>
      </c>
      <c r="G6151" s="16" t="s">
        <v>17</v>
      </c>
      <c r="H6151" s="13">
        <v>19.89</v>
      </c>
      <c r="I6151" s="18">
        <v>283.0</v>
      </c>
      <c r="J6151" s="15">
        <f t="shared" si="5"/>
        <v>5628.87</v>
      </c>
      <c r="K6151" s="10" t="str">
        <f t="array" ref="K6151">IFERROR(XLOOKUP(G6151,'Tipo de Carga'!A:A,'Tipo de Carga'!B:B))</f>
        <v>Autoabasto</v>
      </c>
      <c r="L6151" s="10">
        <f t="shared" si="2"/>
        <v>9</v>
      </c>
      <c r="M6151" s="10">
        <f t="shared" si="3"/>
        <v>28</v>
      </c>
      <c r="N6151" s="10">
        <f t="shared" si="4"/>
        <v>2</v>
      </c>
      <c r="O6151" s="10" t="str">
        <f t="array" ref="O6151">IFERROR(XLOOKUP(G6151,'Tipo de Carga'!A:A,'Tipo de Carga'!C:C))</f>
        <v>Diesel</v>
      </c>
    </row>
    <row r="6152">
      <c r="A6152" s="16">
        <v>1980.0</v>
      </c>
      <c r="B6152" s="10" t="str">
        <f t="array" ref="B6152">IFERROR(XLOOKUP(A6152,'Asignacion Feb'!A:A,'Asignacion Feb'!C:C))</f>
        <v>MeLi asignado SD</v>
      </c>
      <c r="C6152" s="10" t="str">
        <f t="array" ref="C6152">IFERROR(XLOOKUP(A6152,'Asignacion Feb'!A:A,'Asignacion Feb'!B:B))</f>
        <v>EC-05</v>
      </c>
      <c r="D6152" s="28">
        <v>45716.0</v>
      </c>
      <c r="E6152" s="16" t="s">
        <v>29</v>
      </c>
      <c r="F6152" s="10" t="str">
        <f t="array" ref="F6152">IFERROR(XLOOKUP(E6152,Operadores!A:A,Operadores!B:B))</f>
        <v>ANGMA</v>
      </c>
      <c r="G6152" s="16" t="s">
        <v>17</v>
      </c>
      <c r="H6152" s="13">
        <v>19.89</v>
      </c>
      <c r="I6152" s="18">
        <v>320.0</v>
      </c>
      <c r="J6152" s="15">
        <f t="shared" si="5"/>
        <v>6364.8</v>
      </c>
      <c r="K6152" s="10" t="str">
        <f t="array" ref="K6152">IFERROR(XLOOKUP(G6152,'Tipo de Carga'!A:A,'Tipo de Carga'!B:B))</f>
        <v>Autoabasto</v>
      </c>
      <c r="L6152" s="10">
        <f t="shared" si="2"/>
        <v>9</v>
      </c>
      <c r="M6152" s="10">
        <f t="shared" si="3"/>
        <v>28</v>
      </c>
      <c r="N6152" s="10">
        <f t="shared" si="4"/>
        <v>2</v>
      </c>
      <c r="O6152" s="10" t="str">
        <f t="array" ref="O6152">IFERROR(XLOOKUP(G6152,'Tipo de Carga'!A:A,'Tipo de Carga'!C:C))</f>
        <v>Diesel</v>
      </c>
    </row>
    <row r="6153">
      <c r="A6153" s="16">
        <v>1789.0</v>
      </c>
      <c r="B6153" s="10" t="str">
        <f t="array" ref="B6153">IFERROR(XLOOKUP(A6153,'Asignacion Feb'!A:A,'Asignacion Feb'!C:C))</f>
        <v>Hisense</v>
      </c>
      <c r="C6153" s="10" t="str">
        <f t="array" ref="C6153">IFERROR(XLOOKUP(A6153,'Asignacion Feb'!A:A,'Asignacion Feb'!B:B))</f>
        <v>EC-02</v>
      </c>
      <c r="D6153" s="28">
        <v>45716.0</v>
      </c>
      <c r="E6153" s="19" t="s">
        <v>398</v>
      </c>
      <c r="F6153" s="10" t="str">
        <f t="array" ref="F6153">IFERROR(XLOOKUP(E6153,Operadores!A:A,Operadores!B:B))</f>
        <v>PERJU04</v>
      </c>
      <c r="G6153" s="16" t="s">
        <v>17</v>
      </c>
      <c r="H6153" s="13">
        <v>19.89</v>
      </c>
      <c r="I6153" s="18">
        <v>544.0</v>
      </c>
      <c r="J6153" s="15">
        <f t="shared" si="5"/>
        <v>10820.16</v>
      </c>
      <c r="K6153" s="10" t="str">
        <f t="array" ref="K6153">IFERROR(XLOOKUP(G6153,'Tipo de Carga'!A:A,'Tipo de Carga'!B:B))</f>
        <v>Autoabasto</v>
      </c>
      <c r="L6153" s="10">
        <f t="shared" si="2"/>
        <v>9</v>
      </c>
      <c r="M6153" s="10">
        <f t="shared" si="3"/>
        <v>28</v>
      </c>
      <c r="N6153" s="10">
        <f t="shared" si="4"/>
        <v>2</v>
      </c>
      <c r="O6153" s="10" t="str">
        <f t="array" ref="O6153">IFERROR(XLOOKUP(G6153,'Tipo de Carga'!A:A,'Tipo de Carga'!C:C))</f>
        <v>Diesel</v>
      </c>
    </row>
    <row r="6154">
      <c r="A6154" s="16">
        <v>1688.0</v>
      </c>
      <c r="B6154" s="10" t="str">
        <f t="array" ref="B6154">IFERROR(XLOOKUP(A6154,'Asignacion Feb'!A:A,'Asignacion Feb'!C:C))</f>
        <v>Pilgrims Tepo</v>
      </c>
      <c r="C6154" s="10" t="str">
        <f t="array" ref="C6154">IFERROR(XLOOKUP(A6154,'Asignacion Feb'!A:A,'Asignacion Feb'!B:B))</f>
        <v>EC-02</v>
      </c>
      <c r="D6154" s="28">
        <v>45716.0</v>
      </c>
      <c r="E6154" s="16" t="s">
        <v>123</v>
      </c>
      <c r="F6154" s="10" t="str">
        <f t="array" ref="F6154">IFERROR(XLOOKUP(E6154,Operadores!A:A,Operadores!B:B))</f>
        <v>CARJOS02</v>
      </c>
      <c r="G6154" s="16" t="s">
        <v>17</v>
      </c>
      <c r="H6154" s="13">
        <v>19.89</v>
      </c>
      <c r="I6154" s="18">
        <v>14.0</v>
      </c>
      <c r="J6154" s="15">
        <f t="shared" si="5"/>
        <v>278.46</v>
      </c>
      <c r="K6154" s="10" t="str">
        <f t="array" ref="K6154">IFERROR(XLOOKUP(G6154,'Tipo de Carga'!A:A,'Tipo de Carga'!B:B))</f>
        <v>Autoabasto</v>
      </c>
      <c r="L6154" s="10">
        <f t="shared" si="2"/>
        <v>9</v>
      </c>
      <c r="M6154" s="10">
        <f t="shared" si="3"/>
        <v>28</v>
      </c>
      <c r="N6154" s="10">
        <f t="shared" si="4"/>
        <v>2</v>
      </c>
      <c r="O6154" s="10" t="str">
        <f t="array" ref="O6154">IFERROR(XLOOKUP(G6154,'Tipo de Carga'!A:A,'Tipo de Carga'!C:C))</f>
        <v>Diesel</v>
      </c>
    </row>
    <row r="6155">
      <c r="A6155" s="16">
        <v>1873.0</v>
      </c>
      <c r="B6155" s="10" t="str">
        <f t="array" ref="B6155">IFERROR(XLOOKUP(A6155,'Asignacion Feb'!A:A,'Asignacion Feb'!C:C))</f>
        <v>Circuitos</v>
      </c>
      <c r="C6155" s="10" t="str">
        <f t="array" ref="C6155">IFERROR(XLOOKUP(A6155,'Asignacion Feb'!A:A,'Asignacion Feb'!B:B))</f>
        <v>EC-03</v>
      </c>
      <c r="D6155" s="28">
        <v>45716.0</v>
      </c>
      <c r="E6155" s="16" t="s">
        <v>295</v>
      </c>
      <c r="F6155" s="10" t="str">
        <f t="array" ref="F6155">IFERROR(XLOOKUP(E6155,Operadores!A:A,Operadores!B:B))</f>
        <v>GUADI</v>
      </c>
      <c r="G6155" s="16" t="s">
        <v>17</v>
      </c>
      <c r="H6155" s="13">
        <v>19.89</v>
      </c>
      <c r="I6155" s="18">
        <v>590.0</v>
      </c>
      <c r="J6155" s="15">
        <f t="shared" si="5"/>
        <v>11735.1</v>
      </c>
      <c r="K6155" s="10" t="str">
        <f t="array" ref="K6155">IFERROR(XLOOKUP(G6155,'Tipo de Carga'!A:A,'Tipo de Carga'!B:B))</f>
        <v>Autoabasto</v>
      </c>
      <c r="L6155" s="10">
        <f t="shared" si="2"/>
        <v>9</v>
      </c>
      <c r="M6155" s="10">
        <f t="shared" si="3"/>
        <v>28</v>
      </c>
      <c r="N6155" s="10">
        <f t="shared" si="4"/>
        <v>2</v>
      </c>
      <c r="O6155" s="10" t="str">
        <f t="array" ref="O6155">IFERROR(XLOOKUP(G6155,'Tipo de Carga'!A:A,'Tipo de Carga'!C:C))</f>
        <v>Diesel</v>
      </c>
    </row>
    <row r="6156">
      <c r="A6156" s="16">
        <v>1688.0</v>
      </c>
      <c r="B6156" s="10" t="str">
        <f t="array" ref="B6156">IFERROR(XLOOKUP(A6156,'Asignacion Feb'!A:A,'Asignacion Feb'!C:C))</f>
        <v>Pilgrims Tepo</v>
      </c>
      <c r="C6156" s="10" t="str">
        <f t="array" ref="C6156">IFERROR(XLOOKUP(A6156,'Asignacion Feb'!A:A,'Asignacion Feb'!B:B))</f>
        <v>EC-02</v>
      </c>
      <c r="D6156" s="28">
        <v>45716.0</v>
      </c>
      <c r="E6156" s="16" t="s">
        <v>123</v>
      </c>
      <c r="F6156" s="10" t="str">
        <f t="array" ref="F6156">IFERROR(XLOOKUP(E6156,Operadores!A:A,Operadores!B:B))</f>
        <v>CARJOS02</v>
      </c>
      <c r="G6156" s="16" t="s">
        <v>17</v>
      </c>
      <c r="H6156" s="13">
        <v>19.89</v>
      </c>
      <c r="I6156" s="18">
        <v>241.0</v>
      </c>
      <c r="J6156" s="15">
        <f t="shared" si="5"/>
        <v>4793.49</v>
      </c>
      <c r="K6156" s="10" t="str">
        <f t="array" ref="K6156">IFERROR(XLOOKUP(G6156,'Tipo de Carga'!A:A,'Tipo de Carga'!B:B))</f>
        <v>Autoabasto</v>
      </c>
      <c r="L6156" s="10">
        <f t="shared" si="2"/>
        <v>9</v>
      </c>
      <c r="M6156" s="10">
        <f t="shared" si="3"/>
        <v>28</v>
      </c>
      <c r="N6156" s="10">
        <f t="shared" si="4"/>
        <v>2</v>
      </c>
      <c r="O6156" s="10" t="str">
        <f t="array" ref="O6156">IFERROR(XLOOKUP(G6156,'Tipo de Carga'!A:A,'Tipo de Carga'!C:C))</f>
        <v>Diesel</v>
      </c>
    </row>
    <row r="6157">
      <c r="A6157" s="16">
        <v>1754.0</v>
      </c>
      <c r="B6157" s="10" t="str">
        <f t="array" ref="B6157">IFERROR(XLOOKUP(A6157,'Asignacion Feb'!A:A,'Asignacion Feb'!C:C))</f>
        <v>Pilgrims Tepo</v>
      </c>
      <c r="C6157" s="10" t="str">
        <f t="array" ref="C6157">IFERROR(XLOOKUP(A6157,'Asignacion Feb'!A:A,'Asignacion Feb'!B:B))</f>
        <v>EC-02</v>
      </c>
      <c r="D6157" s="28">
        <v>45716.0</v>
      </c>
      <c r="E6157" s="16" t="s">
        <v>127</v>
      </c>
      <c r="F6157" s="10" t="str">
        <f t="array" ref="F6157">IFERROR(XLOOKUP(E6157,Operadores!A:A,Operadores!B:B))</f>
        <v>PATRAM</v>
      </c>
      <c r="G6157" s="16" t="s">
        <v>17</v>
      </c>
      <c r="H6157" s="13">
        <v>19.89</v>
      </c>
      <c r="I6157" s="18">
        <v>183.0</v>
      </c>
      <c r="J6157" s="15">
        <f t="shared" si="5"/>
        <v>3639.87</v>
      </c>
      <c r="K6157" s="10" t="str">
        <f t="array" ref="K6157">IFERROR(XLOOKUP(G6157,'Tipo de Carga'!A:A,'Tipo de Carga'!B:B))</f>
        <v>Autoabasto</v>
      </c>
      <c r="L6157" s="10">
        <f t="shared" si="2"/>
        <v>9</v>
      </c>
      <c r="M6157" s="10">
        <f t="shared" si="3"/>
        <v>28</v>
      </c>
      <c r="N6157" s="10">
        <f t="shared" si="4"/>
        <v>2</v>
      </c>
      <c r="O6157" s="10" t="str">
        <f t="array" ref="O6157">IFERROR(XLOOKUP(G6157,'Tipo de Carga'!A:A,'Tipo de Carga'!C:C))</f>
        <v>Diesel</v>
      </c>
    </row>
    <row r="6158">
      <c r="A6158" s="16">
        <v>1996.0</v>
      </c>
      <c r="B6158" s="10" t="str">
        <f t="array" ref="B6158">IFERROR(XLOOKUP(A6158,'Asignacion Feb'!A:A,'Asignacion Feb'!C:C))</f>
        <v>MeLi asignado SD</v>
      </c>
      <c r="C6158" s="10" t="str">
        <f t="array" ref="C6158">IFERROR(XLOOKUP(A6158,'Asignacion Feb'!A:A,'Asignacion Feb'!B:B))</f>
        <v>EC-05</v>
      </c>
      <c r="D6158" s="28">
        <v>45716.0</v>
      </c>
      <c r="E6158" s="16" t="s">
        <v>339</v>
      </c>
      <c r="F6158" s="10" t="str">
        <f t="array" ref="F6158">IFERROR(XLOOKUP(E6158,Operadores!A:A,Operadores!B:B))</f>
        <v>AGUARM</v>
      </c>
      <c r="G6158" s="16" t="s">
        <v>17</v>
      </c>
      <c r="H6158" s="13">
        <v>19.89</v>
      </c>
      <c r="I6158" s="18">
        <v>482.0</v>
      </c>
      <c r="J6158" s="15">
        <f t="shared" si="5"/>
        <v>9586.98</v>
      </c>
      <c r="K6158" s="10" t="str">
        <f t="array" ref="K6158">IFERROR(XLOOKUP(G6158,'Tipo de Carga'!A:A,'Tipo de Carga'!B:B))</f>
        <v>Autoabasto</v>
      </c>
      <c r="L6158" s="10">
        <f t="shared" si="2"/>
        <v>9</v>
      </c>
      <c r="M6158" s="10">
        <f t="shared" si="3"/>
        <v>28</v>
      </c>
      <c r="N6158" s="10">
        <f t="shared" si="4"/>
        <v>2</v>
      </c>
      <c r="O6158" s="10" t="str">
        <f t="array" ref="O6158">IFERROR(XLOOKUP(G6158,'Tipo de Carga'!A:A,'Tipo de Carga'!C:C))</f>
        <v>Diesel</v>
      </c>
    </row>
    <row r="6159">
      <c r="A6159" s="16">
        <v>2004.0</v>
      </c>
      <c r="B6159" s="10" t="str">
        <f t="array" ref="B6159">IFERROR(XLOOKUP(A6159,'Asignacion Feb'!A:A,'Asignacion Feb'!C:C))</f>
        <v>MeLi asignado SD</v>
      </c>
      <c r="C6159" s="10" t="str">
        <f t="array" ref="C6159">IFERROR(XLOOKUP(A6159,'Asignacion Feb'!A:A,'Asignacion Feb'!B:B))</f>
        <v>EC-05</v>
      </c>
      <c r="D6159" s="28">
        <v>45716.0</v>
      </c>
      <c r="E6159" s="16" t="s">
        <v>227</v>
      </c>
      <c r="F6159" s="10" t="str">
        <f t="array" ref="F6159">IFERROR(XLOOKUP(E6159,Operadores!A:A,Operadores!B:B))</f>
        <v>SANEUS</v>
      </c>
      <c r="G6159" s="16" t="s">
        <v>17</v>
      </c>
      <c r="H6159" s="13">
        <v>19.89</v>
      </c>
      <c r="I6159" s="18">
        <v>310.0</v>
      </c>
      <c r="J6159" s="15">
        <f t="shared" si="5"/>
        <v>6165.9</v>
      </c>
      <c r="K6159" s="10" t="str">
        <f t="array" ref="K6159">IFERROR(XLOOKUP(G6159,'Tipo de Carga'!A:A,'Tipo de Carga'!B:B))</f>
        <v>Autoabasto</v>
      </c>
      <c r="L6159" s="10">
        <f t="shared" si="2"/>
        <v>9</v>
      </c>
      <c r="M6159" s="10">
        <f t="shared" si="3"/>
        <v>28</v>
      </c>
      <c r="N6159" s="10">
        <f t="shared" si="4"/>
        <v>2</v>
      </c>
      <c r="O6159" s="10" t="str">
        <f t="array" ref="O6159">IFERROR(XLOOKUP(G6159,'Tipo de Carga'!A:A,'Tipo de Carga'!C:C))</f>
        <v>Diesel</v>
      </c>
    </row>
    <row r="6160">
      <c r="A6160" s="16">
        <v>1795.0</v>
      </c>
      <c r="B6160" s="10" t="str">
        <f t="array" ref="B6160">IFERROR(XLOOKUP(A6160,'Asignacion Feb'!A:A,'Asignacion Feb'!C:C))</f>
        <v>Pilgrims Tepo</v>
      </c>
      <c r="C6160" s="10" t="str">
        <f t="array" ref="C6160">IFERROR(XLOOKUP(A6160,'Asignacion Feb'!A:A,'Asignacion Feb'!B:B))</f>
        <v>EC-02</v>
      </c>
      <c r="D6160" s="28">
        <v>45716.0</v>
      </c>
      <c r="E6160" s="16" t="s">
        <v>369</v>
      </c>
      <c r="F6160" s="10" t="str">
        <f t="array" ref="F6160">IFERROR(XLOOKUP(E6160,Operadores!A:A,Operadores!B:B))</f>
        <v>HERJUA01</v>
      </c>
      <c r="G6160" s="16" t="s">
        <v>17</v>
      </c>
      <c r="H6160" s="13">
        <v>19.89</v>
      </c>
      <c r="I6160" s="18">
        <v>318.0</v>
      </c>
      <c r="J6160" s="15">
        <f t="shared" si="5"/>
        <v>6325.02</v>
      </c>
      <c r="K6160" s="10" t="str">
        <f t="array" ref="K6160">IFERROR(XLOOKUP(G6160,'Tipo de Carga'!A:A,'Tipo de Carga'!B:B))</f>
        <v>Autoabasto</v>
      </c>
      <c r="L6160" s="10">
        <f t="shared" si="2"/>
        <v>9</v>
      </c>
      <c r="M6160" s="10">
        <f t="shared" si="3"/>
        <v>28</v>
      </c>
      <c r="N6160" s="10">
        <f t="shared" si="4"/>
        <v>2</v>
      </c>
      <c r="O6160" s="10" t="str">
        <f t="array" ref="O6160">IFERROR(XLOOKUP(G6160,'Tipo de Carga'!A:A,'Tipo de Carga'!C:C))</f>
        <v>Diesel</v>
      </c>
    </row>
    <row r="6161">
      <c r="A6161" s="16">
        <v>1934.0</v>
      </c>
      <c r="B6161" s="10" t="str">
        <f t="array" ref="B6161">IFERROR(XLOOKUP(A6161,'Asignacion Feb'!A:A,'Asignacion Feb'!C:C))</f>
        <v>Circuitos</v>
      </c>
      <c r="C6161" s="10" t="str">
        <f t="array" ref="C6161">IFERROR(XLOOKUP(A6161,'Asignacion Feb'!A:A,'Asignacion Feb'!B:B))</f>
        <v>EC-03</v>
      </c>
      <c r="D6161" s="28">
        <v>45716.0</v>
      </c>
      <c r="E6161" s="16" t="s">
        <v>298</v>
      </c>
      <c r="F6161" s="10" t="str">
        <f t="array" ref="F6161">IFERROR(XLOOKUP(E6161,Operadores!A:A,Operadores!B:B))</f>
        <v>AVIEN</v>
      </c>
      <c r="G6161" s="16" t="s">
        <v>17</v>
      </c>
      <c r="H6161" s="13">
        <v>19.89</v>
      </c>
      <c r="I6161" s="18">
        <v>267.0</v>
      </c>
      <c r="J6161" s="15">
        <f t="shared" si="5"/>
        <v>5310.63</v>
      </c>
      <c r="K6161" s="10" t="str">
        <f t="array" ref="K6161">IFERROR(XLOOKUP(G6161,'Tipo de Carga'!A:A,'Tipo de Carga'!B:B))</f>
        <v>Autoabasto</v>
      </c>
      <c r="L6161" s="10">
        <f t="shared" si="2"/>
        <v>9</v>
      </c>
      <c r="M6161" s="10">
        <f t="shared" si="3"/>
        <v>28</v>
      </c>
      <c r="N6161" s="10">
        <f t="shared" si="4"/>
        <v>2</v>
      </c>
      <c r="O6161" s="10" t="str">
        <f t="array" ref="O6161">IFERROR(XLOOKUP(G6161,'Tipo de Carga'!A:A,'Tipo de Carga'!C:C))</f>
        <v>Diesel</v>
      </c>
    </row>
    <row r="6162">
      <c r="A6162" s="16">
        <v>1689.0</v>
      </c>
      <c r="B6162" s="10" t="str">
        <f t="array" ref="B6162">IFERROR(XLOOKUP(A6162,'Asignacion Feb'!A:A,'Asignacion Feb'!C:C))</f>
        <v>Pilgrims Tepo</v>
      </c>
      <c r="C6162" s="10" t="str">
        <f t="array" ref="C6162">IFERROR(XLOOKUP(A6162,'Asignacion Feb'!A:A,'Asignacion Feb'!B:B))</f>
        <v>EC-02</v>
      </c>
      <c r="D6162" s="28">
        <v>45716.0</v>
      </c>
      <c r="E6162" s="16" t="s">
        <v>128</v>
      </c>
      <c r="F6162" s="10" t="str">
        <f t="array" ref="F6162">IFERROR(XLOOKUP(E6162,Operadores!A:A,Operadores!B:B))</f>
        <v>SANJOR</v>
      </c>
      <c r="G6162" s="16" t="s">
        <v>17</v>
      </c>
      <c r="H6162" s="13">
        <v>19.89</v>
      </c>
      <c r="I6162" s="18">
        <v>211.0</v>
      </c>
      <c r="J6162" s="15">
        <f t="shared" si="5"/>
        <v>4196.79</v>
      </c>
      <c r="K6162" s="10" t="str">
        <f t="array" ref="K6162">IFERROR(XLOOKUP(G6162,'Tipo de Carga'!A:A,'Tipo de Carga'!B:B))</f>
        <v>Autoabasto</v>
      </c>
      <c r="L6162" s="10">
        <f t="shared" si="2"/>
        <v>9</v>
      </c>
      <c r="M6162" s="10">
        <f t="shared" si="3"/>
        <v>28</v>
      </c>
      <c r="N6162" s="10">
        <f t="shared" si="4"/>
        <v>2</v>
      </c>
      <c r="O6162" s="10" t="str">
        <f t="array" ref="O6162">IFERROR(XLOOKUP(G6162,'Tipo de Carga'!A:A,'Tipo de Carga'!C:C))</f>
        <v>Diesel</v>
      </c>
    </row>
    <row r="6163">
      <c r="A6163" s="16">
        <v>1863.0</v>
      </c>
      <c r="B6163" s="10" t="str">
        <f t="array" ref="B6163">IFERROR(XLOOKUP(A6163,'Asignacion Feb'!A:A,'Asignacion Feb'!C:C))</f>
        <v>Pilgrims Tepo</v>
      </c>
      <c r="C6163" s="10" t="str">
        <f t="array" ref="C6163">IFERROR(XLOOKUP(A6163,'Asignacion Feb'!A:A,'Asignacion Feb'!B:B))</f>
        <v>EC-02</v>
      </c>
      <c r="D6163" s="28">
        <v>45716.0</v>
      </c>
      <c r="E6163" s="16" t="s">
        <v>124</v>
      </c>
      <c r="F6163" s="10" t="str">
        <f t="array" ref="F6163">IFERROR(XLOOKUP(E6163,Operadores!A:A,Operadores!B:B))</f>
        <v>MORDAN</v>
      </c>
      <c r="G6163" s="16" t="s">
        <v>17</v>
      </c>
      <c r="H6163" s="13">
        <v>19.89</v>
      </c>
      <c r="I6163" s="18">
        <v>214.0</v>
      </c>
      <c r="J6163" s="15">
        <f t="shared" si="5"/>
        <v>4256.46</v>
      </c>
      <c r="K6163" s="10" t="str">
        <f t="array" ref="K6163">IFERROR(XLOOKUP(G6163,'Tipo de Carga'!A:A,'Tipo de Carga'!B:B))</f>
        <v>Autoabasto</v>
      </c>
      <c r="L6163" s="10">
        <f t="shared" si="2"/>
        <v>9</v>
      </c>
      <c r="M6163" s="10">
        <f t="shared" si="3"/>
        <v>28</v>
      </c>
      <c r="N6163" s="10">
        <f t="shared" si="4"/>
        <v>2</v>
      </c>
      <c r="O6163" s="10" t="str">
        <f t="array" ref="O6163">IFERROR(XLOOKUP(G6163,'Tipo de Carga'!A:A,'Tipo de Carga'!C:C))</f>
        <v>Diesel</v>
      </c>
    </row>
    <row r="6164">
      <c r="A6164" s="16">
        <v>1704.0</v>
      </c>
      <c r="B6164" s="10" t="str">
        <f t="array" ref="B6164">IFERROR(XLOOKUP(A6164,'Asignacion Feb'!A:A,'Asignacion Feb'!C:C))</f>
        <v>Pilgrims Tepo</v>
      </c>
      <c r="C6164" s="10" t="str">
        <f t="array" ref="C6164">IFERROR(XLOOKUP(A6164,'Asignacion Feb'!A:A,'Asignacion Feb'!B:B))</f>
        <v>EC-02</v>
      </c>
      <c r="D6164" s="28">
        <v>45716.0</v>
      </c>
      <c r="E6164" s="16" t="s">
        <v>129</v>
      </c>
      <c r="F6164" s="10" t="str">
        <f t="array" ref="F6164">IFERROR(XLOOKUP(E6164,Operadores!A:A,Operadores!B:B))</f>
        <v>SANKEV</v>
      </c>
      <c r="G6164" s="16" t="s">
        <v>17</v>
      </c>
      <c r="H6164" s="13">
        <v>19.89</v>
      </c>
      <c r="I6164" s="18">
        <v>89.0</v>
      </c>
      <c r="J6164" s="15">
        <f t="shared" si="5"/>
        <v>1770.21</v>
      </c>
      <c r="K6164" s="10" t="str">
        <f t="array" ref="K6164">IFERROR(XLOOKUP(G6164,'Tipo de Carga'!A:A,'Tipo de Carga'!B:B))</f>
        <v>Autoabasto</v>
      </c>
      <c r="L6164" s="10">
        <f t="shared" si="2"/>
        <v>9</v>
      </c>
      <c r="M6164" s="10">
        <f t="shared" si="3"/>
        <v>28</v>
      </c>
      <c r="N6164" s="10">
        <f t="shared" si="4"/>
        <v>2</v>
      </c>
      <c r="O6164" s="10" t="str">
        <f t="array" ref="O6164">IFERROR(XLOOKUP(G6164,'Tipo de Carga'!A:A,'Tipo de Carga'!C:C))</f>
        <v>Diesel</v>
      </c>
    </row>
    <row r="6165">
      <c r="A6165" s="16">
        <v>2046.0</v>
      </c>
      <c r="B6165" s="10" t="str">
        <f t="array" ref="B6165">IFERROR(XLOOKUP(A6165,'Asignacion Feb'!A:A,'Asignacion Feb'!C:C))</f>
        <v>Liverpool Local</v>
      </c>
      <c r="C6165" s="10" t="str">
        <f t="array" ref="C6165">IFERROR(XLOOKUP(A6165,'Asignacion Feb'!A:A,'Asignacion Feb'!B:B))</f>
        <v>EC-01</v>
      </c>
      <c r="D6165" s="28">
        <v>45716.0</v>
      </c>
      <c r="E6165" s="16" t="s">
        <v>364</v>
      </c>
      <c r="F6165" s="10" t="str">
        <f t="array" ref="F6165">IFERROR(XLOOKUP(E6165,Operadores!A:A,Operadores!B:B))</f>
        <v>ORTROB</v>
      </c>
      <c r="G6165" s="16" t="s">
        <v>17</v>
      </c>
      <c r="H6165" s="13">
        <v>19.89</v>
      </c>
      <c r="I6165" s="18">
        <v>373.0</v>
      </c>
      <c r="J6165" s="15">
        <f t="shared" si="5"/>
        <v>7418.97</v>
      </c>
      <c r="K6165" s="10" t="str">
        <f t="array" ref="K6165">IFERROR(XLOOKUP(G6165,'Tipo de Carga'!A:A,'Tipo de Carga'!B:B))</f>
        <v>Autoabasto</v>
      </c>
      <c r="L6165" s="10">
        <f t="shared" si="2"/>
        <v>9</v>
      </c>
      <c r="M6165" s="10">
        <f t="shared" si="3"/>
        <v>28</v>
      </c>
      <c r="N6165" s="10">
        <f t="shared" si="4"/>
        <v>2</v>
      </c>
      <c r="O6165" s="10" t="str">
        <f t="array" ref="O6165">IFERROR(XLOOKUP(G6165,'Tipo de Carga'!A:A,'Tipo de Carga'!C:C))</f>
        <v>Diesel</v>
      </c>
    </row>
    <row r="6166">
      <c r="A6166" s="16">
        <v>1978.0</v>
      </c>
      <c r="B6166" s="10" t="str">
        <f t="array" ref="B6166">IFERROR(XLOOKUP(A6166,'Asignacion Feb'!A:A,'Asignacion Feb'!C:C))</f>
        <v>MeLi asignado SD</v>
      </c>
      <c r="C6166" s="10" t="str">
        <f t="array" ref="C6166">IFERROR(XLOOKUP(A6166,'Asignacion Feb'!A:A,'Asignacion Feb'!B:B))</f>
        <v>EC-05</v>
      </c>
      <c r="D6166" s="28">
        <v>45716.0</v>
      </c>
      <c r="E6166" s="16" t="s">
        <v>390</v>
      </c>
      <c r="F6166" s="10" t="str">
        <f t="array" ref="F6166">IFERROR(XLOOKUP(E6166,Operadores!A:A,Operadores!B:B))</f>
        <v>MALART</v>
      </c>
      <c r="G6166" s="16" t="s">
        <v>17</v>
      </c>
      <c r="H6166" s="13">
        <v>19.89</v>
      </c>
      <c r="I6166" s="18">
        <v>575.0</v>
      </c>
      <c r="J6166" s="15">
        <f t="shared" si="5"/>
        <v>11436.75</v>
      </c>
      <c r="K6166" s="10" t="str">
        <f t="array" ref="K6166">IFERROR(XLOOKUP(G6166,'Tipo de Carga'!A:A,'Tipo de Carga'!B:B))</f>
        <v>Autoabasto</v>
      </c>
      <c r="L6166" s="10">
        <f t="shared" si="2"/>
        <v>9</v>
      </c>
      <c r="M6166" s="10">
        <f t="shared" si="3"/>
        <v>28</v>
      </c>
      <c r="N6166" s="10">
        <f t="shared" si="4"/>
        <v>2</v>
      </c>
      <c r="O6166" s="10" t="str">
        <f t="array" ref="O6166">IFERROR(XLOOKUP(G6166,'Tipo de Carga'!A:A,'Tipo de Carga'!C:C))</f>
        <v>Diesel</v>
      </c>
    </row>
    <row r="6167">
      <c r="A6167" s="16">
        <v>1836.0</v>
      </c>
      <c r="B6167" s="10" t="str">
        <f t="array" ref="B6167">IFERROR(XLOOKUP(A6167,'Asignacion Feb'!A:A,'Asignacion Feb'!C:C))</f>
        <v>Full Liver</v>
      </c>
      <c r="C6167" s="10" t="str">
        <f t="array" ref="C6167">IFERROR(XLOOKUP(A6167,'Asignacion Feb'!A:A,'Asignacion Feb'!B:B))</f>
        <v>EC-01</v>
      </c>
      <c r="D6167" s="28">
        <v>45716.0</v>
      </c>
      <c r="E6167" s="16" t="s">
        <v>455</v>
      </c>
      <c r="F6167" s="10" t="str">
        <f t="array" ref="F6167">IFERROR(XLOOKUP(E6167,Operadores!A:A,Operadores!B:B))</f>
        <v>VELART</v>
      </c>
      <c r="G6167" s="16" t="s">
        <v>17</v>
      </c>
      <c r="H6167" s="13">
        <v>19.89</v>
      </c>
      <c r="I6167" s="18">
        <v>684.0</v>
      </c>
      <c r="J6167" s="15">
        <f t="shared" si="5"/>
        <v>13604.76</v>
      </c>
      <c r="K6167" s="10" t="str">
        <f t="array" ref="K6167">IFERROR(XLOOKUP(G6167,'Tipo de Carga'!A:A,'Tipo de Carga'!B:B))</f>
        <v>Autoabasto</v>
      </c>
      <c r="L6167" s="10">
        <f t="shared" si="2"/>
        <v>9</v>
      </c>
      <c r="M6167" s="10">
        <f t="shared" si="3"/>
        <v>28</v>
      </c>
      <c r="N6167" s="10">
        <f t="shared" si="4"/>
        <v>2</v>
      </c>
      <c r="O6167" s="10" t="str">
        <f t="array" ref="O6167">IFERROR(XLOOKUP(G6167,'Tipo de Carga'!A:A,'Tipo de Carga'!C:C))</f>
        <v>Diesel</v>
      </c>
    </row>
    <row r="6168">
      <c r="A6168" s="16">
        <v>2018.0</v>
      </c>
      <c r="B6168" s="10" t="str">
        <f t="array" ref="B6168">IFERROR(XLOOKUP(A6168,'Asignacion Feb'!A:A,'Asignacion Feb'!C:C))</f>
        <v>MeLi Dedicado Merida</v>
      </c>
      <c r="C6168" s="10" t="str">
        <f t="array" ref="C6168">IFERROR(XLOOKUP(A6168,'Asignacion Feb'!A:A,'Asignacion Feb'!B:B))</f>
        <v>EC-05</v>
      </c>
      <c r="D6168" s="28">
        <v>45716.0</v>
      </c>
      <c r="E6168" s="16" t="s">
        <v>205</v>
      </c>
      <c r="F6168" s="10" t="str">
        <f t="array" ref="F6168">IFERROR(XLOOKUP(E6168,Operadores!A:A,Operadores!B:B))</f>
        <v>MACFRA</v>
      </c>
      <c r="G6168" s="16" t="s">
        <v>17</v>
      </c>
      <c r="H6168" s="13">
        <v>19.89</v>
      </c>
      <c r="I6168" s="18">
        <v>237.0</v>
      </c>
      <c r="J6168" s="15">
        <f t="shared" si="5"/>
        <v>4713.93</v>
      </c>
      <c r="K6168" s="10" t="str">
        <f t="array" ref="K6168">IFERROR(XLOOKUP(G6168,'Tipo de Carga'!A:A,'Tipo de Carga'!B:B))</f>
        <v>Autoabasto</v>
      </c>
      <c r="L6168" s="10">
        <f t="shared" si="2"/>
        <v>9</v>
      </c>
      <c r="M6168" s="10">
        <f t="shared" si="3"/>
        <v>28</v>
      </c>
      <c r="N6168" s="10">
        <f t="shared" si="4"/>
        <v>2</v>
      </c>
      <c r="O6168" s="10" t="str">
        <f t="array" ref="O6168">IFERROR(XLOOKUP(G6168,'Tipo de Carga'!A:A,'Tipo de Carga'!C:C))</f>
        <v>Diesel</v>
      </c>
    </row>
    <row r="6169">
      <c r="A6169" s="16">
        <v>1887.0</v>
      </c>
      <c r="B6169" s="10" t="str">
        <f t="array" ref="B6169">IFERROR(XLOOKUP(A6169,'Asignacion Feb'!A:A,'Asignacion Feb'!C:C))</f>
        <v>Circuitos</v>
      </c>
      <c r="C6169" s="10" t="str">
        <f t="array" ref="C6169">IFERROR(XLOOKUP(A6169,'Asignacion Feb'!A:A,'Asignacion Feb'!B:B))</f>
        <v>EC-03</v>
      </c>
      <c r="D6169" s="28">
        <v>45716.0</v>
      </c>
      <c r="E6169" s="16" t="s">
        <v>375</v>
      </c>
      <c r="F6169" s="10" t="str">
        <f t="array" ref="F6169">IFERROR(XLOOKUP(E6169,Operadores!A:A,Operadores!B:B))</f>
        <v>NARCA</v>
      </c>
      <c r="G6169" s="16" t="s">
        <v>17</v>
      </c>
      <c r="H6169" s="13">
        <v>19.89</v>
      </c>
      <c r="I6169" s="18">
        <v>339.0</v>
      </c>
      <c r="J6169" s="15">
        <f t="shared" si="5"/>
        <v>6742.71</v>
      </c>
      <c r="K6169" s="10" t="str">
        <f t="array" ref="K6169">IFERROR(XLOOKUP(G6169,'Tipo de Carga'!A:A,'Tipo de Carga'!B:B))</f>
        <v>Autoabasto</v>
      </c>
      <c r="L6169" s="10">
        <f t="shared" si="2"/>
        <v>9</v>
      </c>
      <c r="M6169" s="10">
        <f t="shared" si="3"/>
        <v>28</v>
      </c>
      <c r="N6169" s="10">
        <f t="shared" si="4"/>
        <v>2</v>
      </c>
      <c r="O6169" s="10" t="str">
        <f t="array" ref="O6169">IFERROR(XLOOKUP(G6169,'Tipo de Carga'!A:A,'Tipo de Carga'!C:C))</f>
        <v>Diesel</v>
      </c>
    </row>
    <row r="6170">
      <c r="A6170" s="16">
        <v>1964.0</v>
      </c>
      <c r="B6170" s="10" t="str">
        <f t="array" ref="B6170">IFERROR(XLOOKUP(A6170,'Asignacion Feb'!A:A,'Asignacion Feb'!C:C))</f>
        <v>MeLi asignado SD</v>
      </c>
      <c r="C6170" s="10" t="str">
        <f t="array" ref="C6170">IFERROR(XLOOKUP(A6170,'Asignacion Feb'!A:A,'Asignacion Feb'!B:B))</f>
        <v>EC-05</v>
      </c>
      <c r="D6170" s="28">
        <v>45716.0</v>
      </c>
      <c r="E6170" s="16" t="s">
        <v>387</v>
      </c>
      <c r="F6170" s="10" t="str">
        <f t="array" ref="F6170">IFERROR(XLOOKUP(E6170,Operadores!A:A,Operadores!B:B))</f>
        <v>HERJOS07</v>
      </c>
      <c r="G6170" s="16" t="s">
        <v>17</v>
      </c>
      <c r="H6170" s="13">
        <v>19.89</v>
      </c>
      <c r="I6170" s="18">
        <v>253.0</v>
      </c>
      <c r="J6170" s="15">
        <f t="shared" si="5"/>
        <v>5032.17</v>
      </c>
      <c r="K6170" s="10" t="str">
        <f t="array" ref="K6170">IFERROR(XLOOKUP(G6170,'Tipo de Carga'!A:A,'Tipo de Carga'!B:B))</f>
        <v>Autoabasto</v>
      </c>
      <c r="L6170" s="10">
        <f t="shared" si="2"/>
        <v>9</v>
      </c>
      <c r="M6170" s="10">
        <f t="shared" si="3"/>
        <v>28</v>
      </c>
      <c r="N6170" s="10">
        <f t="shared" si="4"/>
        <v>2</v>
      </c>
      <c r="O6170" s="10" t="str">
        <f t="array" ref="O6170">IFERROR(XLOOKUP(G6170,'Tipo de Carga'!A:A,'Tipo de Carga'!C:C))</f>
        <v>Diesel</v>
      </c>
    </row>
    <row r="6171">
      <c r="A6171" s="16">
        <v>1854.0</v>
      </c>
      <c r="B6171" s="10" t="str">
        <f t="array" ref="B6171">IFERROR(XLOOKUP(A6171,'Asignacion Feb'!A:A,'Asignacion Feb'!C:C))</f>
        <v>Hisense</v>
      </c>
      <c r="C6171" s="10" t="str">
        <f t="array" ref="C6171">IFERROR(XLOOKUP(A6171,'Asignacion Feb'!A:A,'Asignacion Feb'!B:B))</f>
        <v>EC-02</v>
      </c>
      <c r="D6171" s="28">
        <v>45716.0</v>
      </c>
      <c r="E6171" s="16" t="s">
        <v>181</v>
      </c>
      <c r="F6171" s="10" t="str">
        <f t="array" ref="F6171">IFERROR(XLOOKUP(E6171,Operadores!A:A,Operadores!B:B))</f>
        <v>CARMAUX</v>
      </c>
      <c r="G6171" s="16" t="s">
        <v>17</v>
      </c>
      <c r="H6171" s="13">
        <v>19.89</v>
      </c>
      <c r="I6171" s="18">
        <v>655.0</v>
      </c>
      <c r="J6171" s="15">
        <f t="shared" si="5"/>
        <v>13027.95</v>
      </c>
      <c r="K6171" s="10" t="str">
        <f t="array" ref="K6171">IFERROR(XLOOKUP(G6171,'Tipo de Carga'!A:A,'Tipo de Carga'!B:B))</f>
        <v>Autoabasto</v>
      </c>
      <c r="L6171" s="10">
        <f t="shared" si="2"/>
        <v>9</v>
      </c>
      <c r="M6171" s="10">
        <f t="shared" si="3"/>
        <v>28</v>
      </c>
      <c r="N6171" s="10">
        <f t="shared" si="4"/>
        <v>2</v>
      </c>
      <c r="O6171" s="10" t="str">
        <f t="array" ref="O6171">IFERROR(XLOOKUP(G6171,'Tipo de Carga'!A:A,'Tipo de Carga'!C:C))</f>
        <v>Diesel</v>
      </c>
    </row>
    <row r="6172">
      <c r="A6172" s="16">
        <v>1847.0</v>
      </c>
      <c r="B6172" s="10" t="str">
        <f t="array" ref="B6172">IFERROR(XLOOKUP(A6172,'Asignacion Feb'!A:A,'Asignacion Feb'!C:C))</f>
        <v>Circuitos</v>
      </c>
      <c r="C6172" s="10" t="str">
        <f t="array" ref="C6172">IFERROR(XLOOKUP(A6172,'Asignacion Feb'!A:A,'Asignacion Feb'!B:B))</f>
        <v>EC-03</v>
      </c>
      <c r="D6172" s="28">
        <v>45716.0</v>
      </c>
      <c r="E6172" s="16" t="s">
        <v>299</v>
      </c>
      <c r="F6172" s="10" t="str">
        <f t="array" ref="F6172">IFERROR(XLOOKUP(E6172,Operadores!A:A,Operadores!B:B))</f>
        <v>HERJO17X</v>
      </c>
      <c r="G6172" s="16" t="s">
        <v>17</v>
      </c>
      <c r="H6172" s="13">
        <v>19.89</v>
      </c>
      <c r="I6172" s="18">
        <v>363.0</v>
      </c>
      <c r="J6172" s="15">
        <f t="shared" si="5"/>
        <v>7220.07</v>
      </c>
      <c r="K6172" s="10" t="str">
        <f t="array" ref="K6172">IFERROR(XLOOKUP(G6172,'Tipo de Carga'!A:A,'Tipo de Carga'!B:B))</f>
        <v>Autoabasto</v>
      </c>
      <c r="L6172" s="10">
        <f t="shared" si="2"/>
        <v>9</v>
      </c>
      <c r="M6172" s="10">
        <f t="shared" si="3"/>
        <v>28</v>
      </c>
      <c r="N6172" s="10">
        <f t="shared" si="4"/>
        <v>2</v>
      </c>
      <c r="O6172" s="10" t="str">
        <f t="array" ref="O6172">IFERROR(XLOOKUP(G6172,'Tipo de Carga'!A:A,'Tipo de Carga'!C:C))</f>
        <v>Diesel</v>
      </c>
    </row>
    <row r="6173">
      <c r="A6173" s="16">
        <v>2023.0</v>
      </c>
      <c r="B6173" s="10" t="str">
        <f t="array" ref="B6173">IFERROR(XLOOKUP(A6173,'Asignacion Feb'!A:A,'Asignacion Feb'!C:C))</f>
        <v>MeLi Asignado TD</v>
      </c>
      <c r="C6173" s="10" t="str">
        <f t="array" ref="C6173">IFERROR(XLOOKUP(A6173,'Asignacion Feb'!A:A,'Asignacion Feb'!B:B))</f>
        <v>EC-05</v>
      </c>
      <c r="D6173" s="28">
        <v>45716.0</v>
      </c>
      <c r="E6173" s="16" t="s">
        <v>126</v>
      </c>
      <c r="F6173" s="10" t="str">
        <f t="array" ref="F6173">IFERROR(XLOOKUP(E6173,Operadores!A:A,Operadores!B:B))</f>
        <v>ESCSAU</v>
      </c>
      <c r="G6173" s="16" t="s">
        <v>17</v>
      </c>
      <c r="H6173" s="13">
        <v>19.89</v>
      </c>
      <c r="I6173" s="18">
        <v>594.0</v>
      </c>
      <c r="J6173" s="15">
        <f t="shared" si="5"/>
        <v>11814.66</v>
      </c>
      <c r="K6173" s="10" t="str">
        <f t="array" ref="K6173">IFERROR(XLOOKUP(G6173,'Tipo de Carga'!A:A,'Tipo de Carga'!B:B))</f>
        <v>Autoabasto</v>
      </c>
      <c r="L6173" s="10">
        <f t="shared" si="2"/>
        <v>9</v>
      </c>
      <c r="M6173" s="10">
        <f t="shared" si="3"/>
        <v>28</v>
      </c>
      <c r="N6173" s="10">
        <f t="shared" si="4"/>
        <v>2</v>
      </c>
      <c r="O6173" s="10" t="str">
        <f t="array" ref="O6173">IFERROR(XLOOKUP(G6173,'Tipo de Carga'!A:A,'Tipo de Carga'!C:C))</f>
        <v>Diesel</v>
      </c>
    </row>
    <row r="6174">
      <c r="A6174" s="16">
        <v>2011.0</v>
      </c>
      <c r="B6174" s="10" t="str">
        <f t="array" ref="B6174">IFERROR(XLOOKUP(A6174,'Asignacion Feb'!A:A,'Asignacion Feb'!C:C))</f>
        <v>MeLi Asignado TD</v>
      </c>
      <c r="C6174" s="10" t="str">
        <f t="array" ref="C6174">IFERROR(XLOOKUP(A6174,'Asignacion Feb'!A:A,'Asignacion Feb'!B:B))</f>
        <v>EC-05</v>
      </c>
      <c r="D6174" s="28">
        <v>45716.0</v>
      </c>
      <c r="E6174" s="16" t="s">
        <v>30</v>
      </c>
      <c r="F6174" s="10" t="str">
        <f t="array" ref="F6174">IFERROR(XLOOKUP(E6174,Operadores!A:A,Operadores!B:B))</f>
        <v>GUEGAB</v>
      </c>
      <c r="G6174" s="16" t="s">
        <v>17</v>
      </c>
      <c r="H6174" s="13">
        <v>19.89</v>
      </c>
      <c r="I6174" s="18">
        <v>565.0</v>
      </c>
      <c r="J6174" s="15">
        <f t="shared" si="5"/>
        <v>11237.85</v>
      </c>
      <c r="K6174" s="10" t="str">
        <f t="array" ref="K6174">IFERROR(XLOOKUP(G6174,'Tipo de Carga'!A:A,'Tipo de Carga'!B:B))</f>
        <v>Autoabasto</v>
      </c>
      <c r="L6174" s="10">
        <f t="shared" si="2"/>
        <v>9</v>
      </c>
      <c r="M6174" s="10">
        <f t="shared" si="3"/>
        <v>28</v>
      </c>
      <c r="N6174" s="10">
        <f t="shared" si="4"/>
        <v>2</v>
      </c>
      <c r="O6174" s="10" t="str">
        <f t="array" ref="O6174">IFERROR(XLOOKUP(G6174,'Tipo de Carga'!A:A,'Tipo de Carga'!C:C))</f>
        <v>Diesel</v>
      </c>
    </row>
    <row r="6175">
      <c r="A6175" s="16">
        <v>1993.0</v>
      </c>
      <c r="B6175" s="10" t="str">
        <f t="array" ref="B6175">IFERROR(XLOOKUP(A6175,'Asignacion Feb'!A:A,'Asignacion Feb'!C:C))</f>
        <v>MeLi Dedicado TD</v>
      </c>
      <c r="C6175" s="10" t="str">
        <f t="array" ref="C6175">IFERROR(XLOOKUP(A6175,'Asignacion Feb'!A:A,'Asignacion Feb'!B:B))</f>
        <v>EC-05</v>
      </c>
      <c r="D6175" s="28">
        <v>45716.0</v>
      </c>
      <c r="E6175" s="16" t="s">
        <v>374</v>
      </c>
      <c r="F6175" s="10" t="str">
        <f t="array" ref="F6175">IFERROR(XLOOKUP(E6175,Operadores!A:A,Operadores!B:B))</f>
        <v>CELJOS</v>
      </c>
      <c r="G6175" s="16" t="s">
        <v>17</v>
      </c>
      <c r="H6175" s="13">
        <v>19.89</v>
      </c>
      <c r="I6175" s="18">
        <v>535.0</v>
      </c>
      <c r="J6175" s="15">
        <f t="shared" si="5"/>
        <v>10641.15</v>
      </c>
      <c r="K6175" s="10" t="str">
        <f t="array" ref="K6175">IFERROR(XLOOKUP(G6175,'Tipo de Carga'!A:A,'Tipo de Carga'!B:B))</f>
        <v>Autoabasto</v>
      </c>
      <c r="L6175" s="10">
        <f t="shared" si="2"/>
        <v>9</v>
      </c>
      <c r="M6175" s="10">
        <f t="shared" si="3"/>
        <v>28</v>
      </c>
      <c r="N6175" s="10">
        <f t="shared" si="4"/>
        <v>2</v>
      </c>
      <c r="O6175" s="10" t="str">
        <f t="array" ref="O6175">IFERROR(XLOOKUP(G6175,'Tipo de Carga'!A:A,'Tipo de Carga'!C:C))</f>
        <v>Diesel</v>
      </c>
    </row>
    <row r="6176">
      <c r="A6176" s="16">
        <v>2026.0</v>
      </c>
      <c r="B6176" s="10" t="str">
        <f t="array" ref="B6176">IFERROR(XLOOKUP(A6176,'Asignacion Feb'!A:A,'Asignacion Feb'!C:C))</f>
        <v>MeLi Dedicado Merida</v>
      </c>
      <c r="C6176" s="10" t="str">
        <f t="array" ref="C6176">IFERROR(XLOOKUP(A6176,'Asignacion Feb'!A:A,'Asignacion Feb'!B:B))</f>
        <v>EC-05</v>
      </c>
      <c r="D6176" s="28">
        <v>45716.0</v>
      </c>
      <c r="E6176" s="16" t="s">
        <v>224</v>
      </c>
      <c r="F6176" s="10" t="str">
        <f t="array" ref="F6176">IFERROR(XLOOKUP(E6176,Operadores!A:A,Operadores!B:B))</f>
        <v>CRUTOM</v>
      </c>
      <c r="G6176" s="16" t="s">
        <v>17</v>
      </c>
      <c r="H6176" s="13">
        <v>19.89</v>
      </c>
      <c r="I6176" s="18">
        <v>267.0</v>
      </c>
      <c r="J6176" s="15">
        <f t="shared" si="5"/>
        <v>5310.63</v>
      </c>
      <c r="K6176" s="10" t="str">
        <f t="array" ref="K6176">IFERROR(XLOOKUP(G6176,'Tipo de Carga'!A:A,'Tipo de Carga'!B:B))</f>
        <v>Autoabasto</v>
      </c>
      <c r="L6176" s="10">
        <f t="shared" si="2"/>
        <v>9</v>
      </c>
      <c r="M6176" s="10">
        <f t="shared" si="3"/>
        <v>28</v>
      </c>
      <c r="N6176" s="10">
        <f t="shared" si="4"/>
        <v>2</v>
      </c>
      <c r="O6176" s="10" t="str">
        <f t="array" ref="O6176">IFERROR(XLOOKUP(G6176,'Tipo de Carga'!A:A,'Tipo de Carga'!C:C))</f>
        <v>Diesel</v>
      </c>
    </row>
    <row r="6177">
      <c r="A6177" s="16">
        <v>1995.0</v>
      </c>
      <c r="B6177" s="10" t="str">
        <f t="array" ref="B6177">IFERROR(XLOOKUP(A6177,'Asignacion Feb'!A:A,'Asignacion Feb'!C:C))</f>
        <v>MeLi asignado SD</v>
      </c>
      <c r="C6177" s="10" t="str">
        <f t="array" ref="C6177">IFERROR(XLOOKUP(A6177,'Asignacion Feb'!A:A,'Asignacion Feb'!B:B))</f>
        <v>EC-05</v>
      </c>
      <c r="D6177" s="28">
        <v>45716.0</v>
      </c>
      <c r="E6177" s="16" t="s">
        <v>459</v>
      </c>
      <c r="F6177" s="10" t="str">
        <f t="array" ref="F6177">IFERROR(XLOOKUP(E6177,Operadores!A:A,Operadores!B:B))</f>
        <v>PERMAR</v>
      </c>
      <c r="G6177" s="16" t="s">
        <v>17</v>
      </c>
      <c r="H6177" s="13">
        <v>19.89</v>
      </c>
      <c r="I6177" s="18">
        <v>354.0</v>
      </c>
      <c r="J6177" s="15">
        <f t="shared" si="5"/>
        <v>7041.06</v>
      </c>
      <c r="K6177" s="10" t="str">
        <f t="array" ref="K6177">IFERROR(XLOOKUP(G6177,'Tipo de Carga'!A:A,'Tipo de Carga'!B:B))</f>
        <v>Autoabasto</v>
      </c>
      <c r="L6177" s="10">
        <f t="shared" si="2"/>
        <v>9</v>
      </c>
      <c r="M6177" s="10">
        <f t="shared" si="3"/>
        <v>28</v>
      </c>
      <c r="N6177" s="10">
        <f t="shared" si="4"/>
        <v>2</v>
      </c>
      <c r="O6177" s="10" t="str">
        <f t="array" ref="O6177">IFERROR(XLOOKUP(G6177,'Tipo de Carga'!A:A,'Tipo de Carga'!C:C))</f>
        <v>Diesel</v>
      </c>
    </row>
    <row r="6178">
      <c r="A6178" s="16">
        <v>1788.0</v>
      </c>
      <c r="B6178" s="10" t="str">
        <f t="array" ref="B6178">IFERROR(XLOOKUP(A6178,'Asignacion Feb'!A:A,'Asignacion Feb'!C:C))</f>
        <v>Liverpool Local</v>
      </c>
      <c r="C6178" s="10" t="str">
        <f t="array" ref="C6178">IFERROR(XLOOKUP(A6178,'Asignacion Feb'!A:A,'Asignacion Feb'!B:B))</f>
        <v>EC-01</v>
      </c>
      <c r="D6178" s="28">
        <v>45716.0</v>
      </c>
      <c r="E6178" s="16" t="s">
        <v>313</v>
      </c>
      <c r="F6178" s="10" t="str">
        <f t="array" ref="F6178">IFERROR(XLOOKUP(E6178,Operadores!A:A,Operadores!B:B))</f>
        <v>CABJUA</v>
      </c>
      <c r="G6178" s="16" t="s">
        <v>17</v>
      </c>
      <c r="H6178" s="13">
        <v>19.89</v>
      </c>
      <c r="I6178" s="18">
        <v>331.0</v>
      </c>
      <c r="J6178" s="15">
        <f t="shared" si="5"/>
        <v>6583.59</v>
      </c>
      <c r="K6178" s="10" t="str">
        <f t="array" ref="K6178">IFERROR(XLOOKUP(G6178,'Tipo de Carga'!A:A,'Tipo de Carga'!B:B))</f>
        <v>Autoabasto</v>
      </c>
      <c r="L6178" s="10">
        <f t="shared" si="2"/>
        <v>9</v>
      </c>
      <c r="M6178" s="10">
        <f t="shared" si="3"/>
        <v>28</v>
      </c>
      <c r="N6178" s="10">
        <f t="shared" si="4"/>
        <v>2</v>
      </c>
      <c r="O6178" s="10" t="str">
        <f t="array" ref="O6178">IFERROR(XLOOKUP(G6178,'Tipo de Carga'!A:A,'Tipo de Carga'!C:C))</f>
        <v>Diesel</v>
      </c>
    </row>
    <row r="6179">
      <c r="A6179" s="16">
        <v>2043.0</v>
      </c>
      <c r="B6179" s="10" t="str">
        <f t="array" ref="B6179">IFERROR(XLOOKUP(A6179,'Asignacion Feb'!A:A,'Asignacion Feb'!C:C))</f>
        <v>Liverpool Local</v>
      </c>
      <c r="C6179" s="10" t="str">
        <f t="array" ref="C6179">IFERROR(XLOOKUP(A6179,'Asignacion Feb'!A:A,'Asignacion Feb'!B:B))</f>
        <v>EC-01</v>
      </c>
      <c r="D6179" s="28">
        <v>45716.0</v>
      </c>
      <c r="E6179" s="16" t="s">
        <v>69</v>
      </c>
      <c r="F6179" s="10" t="str">
        <f t="array" ref="F6179">IFERROR(XLOOKUP(E6179,Operadores!A:A,Operadores!B:B))</f>
        <v>GONAL01</v>
      </c>
      <c r="G6179" s="16" t="s">
        <v>17</v>
      </c>
      <c r="H6179" s="13">
        <v>19.89</v>
      </c>
      <c r="I6179" s="18">
        <v>256.0</v>
      </c>
      <c r="J6179" s="15">
        <f t="shared" si="5"/>
        <v>5091.84</v>
      </c>
      <c r="K6179" s="10" t="str">
        <f t="array" ref="K6179">IFERROR(XLOOKUP(G6179,'Tipo de Carga'!A:A,'Tipo de Carga'!B:B))</f>
        <v>Autoabasto</v>
      </c>
      <c r="L6179" s="10">
        <f t="shared" si="2"/>
        <v>9</v>
      </c>
      <c r="M6179" s="10">
        <f t="shared" si="3"/>
        <v>28</v>
      </c>
      <c r="N6179" s="10">
        <f t="shared" si="4"/>
        <v>2</v>
      </c>
      <c r="O6179" s="10" t="str">
        <f t="array" ref="O6179">IFERROR(XLOOKUP(G6179,'Tipo de Carga'!A:A,'Tipo de Carga'!C:C))</f>
        <v>Diesel</v>
      </c>
    </row>
    <row r="6180">
      <c r="A6180" s="16">
        <v>1748.0</v>
      </c>
      <c r="B6180" s="10" t="str">
        <f t="array" ref="B6180">IFERROR(XLOOKUP(A6180,'Asignacion Feb'!A:A,'Asignacion Feb'!C:C))</f>
        <v>Liverpool Local</v>
      </c>
      <c r="C6180" s="10" t="str">
        <f t="array" ref="C6180">IFERROR(XLOOKUP(A6180,'Asignacion Feb'!A:A,'Asignacion Feb'!B:B))</f>
        <v>EC-01</v>
      </c>
      <c r="D6180" s="28">
        <v>45716.0</v>
      </c>
      <c r="E6180" s="16" t="s">
        <v>304</v>
      </c>
      <c r="F6180" s="10" t="str">
        <f t="array" ref="F6180">IFERROR(XLOOKUP(E6180,Operadores!A:A,Operadores!B:B))</f>
        <v>SANJUL</v>
      </c>
      <c r="G6180" s="16" t="s">
        <v>17</v>
      </c>
      <c r="H6180" s="13">
        <v>19.89</v>
      </c>
      <c r="I6180" s="18">
        <v>287.0</v>
      </c>
      <c r="J6180" s="15">
        <f t="shared" si="5"/>
        <v>5708.43</v>
      </c>
      <c r="K6180" s="10" t="str">
        <f t="array" ref="K6180">IFERROR(XLOOKUP(G6180,'Tipo de Carga'!A:A,'Tipo de Carga'!B:B))</f>
        <v>Autoabasto</v>
      </c>
      <c r="L6180" s="10">
        <f t="shared" si="2"/>
        <v>9</v>
      </c>
      <c r="M6180" s="10">
        <f t="shared" si="3"/>
        <v>28</v>
      </c>
      <c r="N6180" s="10">
        <f t="shared" si="4"/>
        <v>2</v>
      </c>
      <c r="O6180" s="10" t="str">
        <f t="array" ref="O6180">IFERROR(XLOOKUP(G6180,'Tipo de Carga'!A:A,'Tipo de Carga'!C:C))</f>
        <v>Diesel</v>
      </c>
    </row>
    <row r="6181">
      <c r="A6181" s="16" t="s">
        <v>408</v>
      </c>
      <c r="B6181" s="10" t="str">
        <f t="array" ref="B6181">IFERROR(XLOOKUP(A6181,'Asignacion Feb'!A:A,'Asignacion Feb'!C:C))</f>
        <v>Sayer Patios y T.</v>
      </c>
      <c r="C6181" s="10" t="str">
        <f t="array" ref="C6181">IFERROR(XLOOKUP(A6181,'Asignacion Feb'!A:A,'Asignacion Feb'!B:B))</f>
        <v>EC-04</v>
      </c>
      <c r="D6181" s="28">
        <v>45716.0</v>
      </c>
      <c r="E6181" s="16" t="s">
        <v>409</v>
      </c>
      <c r="F6181" s="10" t="str">
        <f t="array" ref="F6181">IFERROR(XLOOKUP(E6181,Operadores!A:A,Operadores!B:B))</f>
        <v>MILJO</v>
      </c>
      <c r="G6181" s="16" t="s">
        <v>17</v>
      </c>
      <c r="H6181" s="13">
        <v>19.89</v>
      </c>
      <c r="I6181" s="18">
        <v>473.0</v>
      </c>
      <c r="J6181" s="15">
        <f t="shared" si="5"/>
        <v>9407.97</v>
      </c>
      <c r="K6181" s="10" t="str">
        <f t="array" ref="K6181">IFERROR(XLOOKUP(G6181,'Tipo de Carga'!A:A,'Tipo de Carga'!B:B))</f>
        <v>Autoabasto</v>
      </c>
      <c r="L6181" s="10">
        <f t="shared" si="2"/>
        <v>9</v>
      </c>
      <c r="M6181" s="10">
        <f t="shared" si="3"/>
        <v>28</v>
      </c>
      <c r="N6181" s="10">
        <f t="shared" si="4"/>
        <v>2</v>
      </c>
      <c r="O6181" s="10" t="str">
        <f t="array" ref="O6181">IFERROR(XLOOKUP(G6181,'Tipo de Carga'!A:A,'Tipo de Carga'!C:C))</f>
        <v>Diesel</v>
      </c>
    </row>
    <row r="6182">
      <c r="A6182" s="16">
        <v>2035.0</v>
      </c>
      <c r="B6182" s="10" t="str">
        <f t="array" ref="B6182">IFERROR(XLOOKUP(A6182,'Asignacion Feb'!A:A,'Asignacion Feb'!C:C))</f>
        <v>Liverpool Local</v>
      </c>
      <c r="C6182" s="10" t="str">
        <f t="array" ref="C6182">IFERROR(XLOOKUP(A6182,'Asignacion Feb'!A:A,'Asignacion Feb'!B:B))</f>
        <v>EC-01</v>
      </c>
      <c r="D6182" s="28">
        <v>45716.0</v>
      </c>
      <c r="E6182" s="16" t="s">
        <v>141</v>
      </c>
      <c r="F6182" s="10" t="str">
        <f t="array" ref="F6182">IFERROR(XLOOKUP(E6182,Operadores!A:A,Operadores!B:B))</f>
        <v>VELJOR</v>
      </c>
      <c r="G6182" s="16" t="s">
        <v>17</v>
      </c>
      <c r="H6182" s="13">
        <v>19.89</v>
      </c>
      <c r="I6182" s="18">
        <v>137.0</v>
      </c>
      <c r="J6182" s="15">
        <f t="shared" si="5"/>
        <v>2724.93</v>
      </c>
      <c r="K6182" s="10" t="str">
        <f t="array" ref="K6182">IFERROR(XLOOKUP(G6182,'Tipo de Carga'!A:A,'Tipo de Carga'!B:B))</f>
        <v>Autoabasto</v>
      </c>
      <c r="L6182" s="10">
        <f t="shared" si="2"/>
        <v>9</v>
      </c>
      <c r="M6182" s="10">
        <f t="shared" si="3"/>
        <v>28</v>
      </c>
      <c r="N6182" s="10">
        <f t="shared" si="4"/>
        <v>2</v>
      </c>
      <c r="O6182" s="10" t="str">
        <f t="array" ref="O6182">IFERROR(XLOOKUP(G6182,'Tipo de Carga'!A:A,'Tipo de Carga'!C:C))</f>
        <v>Diesel</v>
      </c>
    </row>
    <row r="6183">
      <c r="A6183" s="16">
        <v>1994.0</v>
      </c>
      <c r="B6183" s="10" t="str">
        <f t="array" ref="B6183">IFERROR(XLOOKUP(A6183,'Asignacion Feb'!A:A,'Asignacion Feb'!C:C))</f>
        <v>MeLi asignado SD</v>
      </c>
      <c r="C6183" s="10" t="str">
        <f t="array" ref="C6183">IFERROR(XLOOKUP(A6183,'Asignacion Feb'!A:A,'Asignacion Feb'!B:B))</f>
        <v>EC-05</v>
      </c>
      <c r="D6183" s="28">
        <v>45716.0</v>
      </c>
      <c r="E6183" s="16" t="s">
        <v>136</v>
      </c>
      <c r="F6183" s="10" t="str">
        <f t="array" ref="F6183">IFERROR(XLOOKUP(E6183,Operadores!A:A,Operadores!B:B))</f>
        <v>MENERNX</v>
      </c>
      <c r="G6183" s="16" t="s">
        <v>17</v>
      </c>
      <c r="H6183" s="13">
        <v>19.89</v>
      </c>
      <c r="I6183" s="18">
        <v>374.0</v>
      </c>
      <c r="J6183" s="15">
        <f t="shared" si="5"/>
        <v>7438.86</v>
      </c>
      <c r="K6183" s="10" t="str">
        <f t="array" ref="K6183">IFERROR(XLOOKUP(G6183,'Tipo de Carga'!A:A,'Tipo de Carga'!B:B))</f>
        <v>Autoabasto</v>
      </c>
      <c r="L6183" s="10">
        <f t="shared" si="2"/>
        <v>9</v>
      </c>
      <c r="M6183" s="10">
        <f t="shared" si="3"/>
        <v>28</v>
      </c>
      <c r="N6183" s="10">
        <f t="shared" si="4"/>
        <v>2</v>
      </c>
      <c r="O6183" s="10" t="str">
        <f t="array" ref="O6183">IFERROR(XLOOKUP(G6183,'Tipo de Carga'!A:A,'Tipo de Carga'!C:C))</f>
        <v>Diesel</v>
      </c>
    </row>
    <row r="6184">
      <c r="A6184" s="16">
        <v>2086.0</v>
      </c>
      <c r="B6184" s="10" t="str">
        <f t="array" ref="B6184">IFERROR(XLOOKUP(A6184,'Asignacion Feb'!A:A,'Asignacion Feb'!C:C))</f>
        <v>MeLi asignado SD</v>
      </c>
      <c r="C6184" s="10" t="str">
        <f t="array" ref="C6184">IFERROR(XLOOKUP(A6184,'Asignacion Feb'!A:A,'Asignacion Feb'!B:B))</f>
        <v>EC-05</v>
      </c>
      <c r="D6184" s="28">
        <v>45716.0</v>
      </c>
      <c r="E6184" s="16" t="s">
        <v>139</v>
      </c>
      <c r="F6184" s="10" t="str">
        <f t="array" ref="F6184">IFERROR(XLOOKUP(E6184,Operadores!A:A,Operadores!B:B))</f>
        <v>SOSERN</v>
      </c>
      <c r="G6184" s="16" t="s">
        <v>17</v>
      </c>
      <c r="H6184" s="13">
        <v>19.89</v>
      </c>
      <c r="I6184" s="18">
        <v>513.0</v>
      </c>
      <c r="J6184" s="15">
        <f t="shared" si="5"/>
        <v>10203.57</v>
      </c>
      <c r="K6184" s="10" t="str">
        <f t="array" ref="K6184">IFERROR(XLOOKUP(G6184,'Tipo de Carga'!A:A,'Tipo de Carga'!B:B))</f>
        <v>Autoabasto</v>
      </c>
      <c r="L6184" s="10">
        <f t="shared" si="2"/>
        <v>9</v>
      </c>
      <c r="M6184" s="10">
        <f t="shared" si="3"/>
        <v>28</v>
      </c>
      <c r="N6184" s="10">
        <f t="shared" si="4"/>
        <v>2</v>
      </c>
      <c r="O6184" s="10" t="str">
        <f t="array" ref="O6184">IFERROR(XLOOKUP(G6184,'Tipo de Carga'!A:A,'Tipo de Carga'!C:C))</f>
        <v>Diesel</v>
      </c>
    </row>
    <row r="6185">
      <c r="A6185" s="16">
        <v>1727.0</v>
      </c>
      <c r="B6185" s="10" t="str">
        <f t="array" ref="B6185">IFERROR(XLOOKUP(A6185,'Asignacion Feb'!A:A,'Asignacion Feb'!C:C))</f>
        <v>Liverpool Local</v>
      </c>
      <c r="C6185" s="10" t="str">
        <f t="array" ref="C6185">IFERROR(XLOOKUP(A6185,'Asignacion Feb'!A:A,'Asignacion Feb'!B:B))</f>
        <v>EC-01</v>
      </c>
      <c r="D6185" s="28">
        <v>45716.0</v>
      </c>
      <c r="E6185" s="16" t="s">
        <v>351</v>
      </c>
      <c r="F6185" s="10" t="str">
        <f t="array" ref="F6185">IFERROR(XLOOKUP(E6185,Operadores!A:A,Operadores!B:B))</f>
        <v>SANBEN</v>
      </c>
      <c r="G6185" s="16" t="s">
        <v>17</v>
      </c>
      <c r="H6185" s="13">
        <v>19.89</v>
      </c>
      <c r="I6185" s="18">
        <v>385.0</v>
      </c>
      <c r="J6185" s="15">
        <f t="shared" si="5"/>
        <v>7657.65</v>
      </c>
      <c r="K6185" s="10" t="str">
        <f t="array" ref="K6185">IFERROR(XLOOKUP(G6185,'Tipo de Carga'!A:A,'Tipo de Carga'!B:B))</f>
        <v>Autoabasto</v>
      </c>
      <c r="L6185" s="10">
        <f t="shared" si="2"/>
        <v>9</v>
      </c>
      <c r="M6185" s="10">
        <f t="shared" si="3"/>
        <v>28</v>
      </c>
      <c r="N6185" s="10">
        <f t="shared" si="4"/>
        <v>2</v>
      </c>
      <c r="O6185" s="10" t="str">
        <f t="array" ref="O6185">IFERROR(XLOOKUP(G6185,'Tipo de Carga'!A:A,'Tipo de Carga'!C:C))</f>
        <v>Diesel</v>
      </c>
    </row>
    <row r="6186">
      <c r="A6186" s="16">
        <v>1884.0</v>
      </c>
      <c r="B6186" s="10" t="str">
        <f t="array" ref="B6186">IFERROR(XLOOKUP(A6186,'Asignacion Feb'!A:A,'Asignacion Feb'!C:C))</f>
        <v>Liverpool Local</v>
      </c>
      <c r="C6186" s="10" t="str">
        <f t="array" ref="C6186">IFERROR(XLOOKUP(A6186,'Asignacion Feb'!A:A,'Asignacion Feb'!B:B))</f>
        <v>EC-01</v>
      </c>
      <c r="D6186" s="28">
        <v>45716.0</v>
      </c>
      <c r="E6186" s="16" t="s">
        <v>297</v>
      </c>
      <c r="F6186" s="10" t="str">
        <f t="array" ref="F6186">IFERROR(XLOOKUP(E6186,Operadores!A:A,Operadores!B:B))</f>
        <v>ALVGE</v>
      </c>
      <c r="G6186" s="16" t="s">
        <v>17</v>
      </c>
      <c r="H6186" s="13">
        <v>19.89</v>
      </c>
      <c r="I6186" s="18">
        <v>288.0</v>
      </c>
      <c r="J6186" s="15">
        <f t="shared" si="5"/>
        <v>5728.32</v>
      </c>
      <c r="K6186" s="10" t="str">
        <f t="array" ref="K6186">IFERROR(XLOOKUP(G6186,'Tipo de Carga'!A:A,'Tipo de Carga'!B:B))</f>
        <v>Autoabasto</v>
      </c>
      <c r="L6186" s="10">
        <f t="shared" si="2"/>
        <v>9</v>
      </c>
      <c r="M6186" s="10">
        <f t="shared" si="3"/>
        <v>28</v>
      </c>
      <c r="N6186" s="10">
        <f t="shared" si="4"/>
        <v>2</v>
      </c>
      <c r="O6186" s="10" t="str">
        <f t="array" ref="O6186">IFERROR(XLOOKUP(G6186,'Tipo de Carga'!A:A,'Tipo de Carga'!C:C))</f>
        <v>Diesel</v>
      </c>
    </row>
    <row r="6187">
      <c r="A6187" s="16">
        <v>1881.0</v>
      </c>
      <c r="B6187" s="10" t="str">
        <f t="array" ref="B6187">IFERROR(XLOOKUP(A6187,'Asignacion Feb'!A:A,'Asignacion Feb'!C:C))</f>
        <v>Circuitos</v>
      </c>
      <c r="C6187" s="10" t="str">
        <f t="array" ref="C6187">IFERROR(XLOOKUP(A6187,'Asignacion Feb'!A:A,'Asignacion Feb'!B:B))</f>
        <v>EC-03</v>
      </c>
      <c r="D6187" s="28">
        <v>45716.0</v>
      </c>
      <c r="E6187" s="16" t="s">
        <v>156</v>
      </c>
      <c r="F6187" s="10" t="str">
        <f t="array" ref="F6187">IFERROR(XLOOKUP(E6187,Operadores!A:A,Operadores!B:B))</f>
        <v>CERJER</v>
      </c>
      <c r="G6187" s="16" t="s">
        <v>17</v>
      </c>
      <c r="H6187" s="13">
        <v>19.89</v>
      </c>
      <c r="I6187" s="18">
        <v>362.0</v>
      </c>
      <c r="J6187" s="15">
        <f t="shared" si="5"/>
        <v>7200.18</v>
      </c>
      <c r="K6187" s="10" t="str">
        <f t="array" ref="K6187">IFERROR(XLOOKUP(G6187,'Tipo de Carga'!A:A,'Tipo de Carga'!B:B))</f>
        <v>Autoabasto</v>
      </c>
      <c r="L6187" s="10">
        <f t="shared" si="2"/>
        <v>9</v>
      </c>
      <c r="M6187" s="10">
        <f t="shared" si="3"/>
        <v>28</v>
      </c>
      <c r="N6187" s="10">
        <f t="shared" si="4"/>
        <v>2</v>
      </c>
      <c r="O6187" s="10" t="str">
        <f t="array" ref="O6187">IFERROR(XLOOKUP(G6187,'Tipo de Carga'!A:A,'Tipo de Carga'!C:C))</f>
        <v>Diesel</v>
      </c>
    </row>
    <row r="6188">
      <c r="A6188" s="16">
        <v>1999.0</v>
      </c>
      <c r="B6188" s="10" t="str">
        <f t="array" ref="B6188">IFERROR(XLOOKUP(A6188,'Asignacion Feb'!A:A,'Asignacion Feb'!C:C))</f>
        <v>MeLi Dedicado Merida</v>
      </c>
      <c r="C6188" s="10" t="str">
        <f t="array" ref="C6188">IFERROR(XLOOKUP(A6188,'Asignacion Feb'!A:A,'Asignacion Feb'!B:B))</f>
        <v>EC-05</v>
      </c>
      <c r="D6188" s="28">
        <v>45716.0</v>
      </c>
      <c r="E6188" s="16" t="s">
        <v>88</v>
      </c>
      <c r="F6188" s="10" t="str">
        <f t="array" ref="F6188">IFERROR(XLOOKUP(E6188,Operadores!A:A,Operadores!B:B))</f>
        <v>CAMJOS</v>
      </c>
      <c r="G6188" s="16" t="s">
        <v>17</v>
      </c>
      <c r="H6188" s="13">
        <v>19.89</v>
      </c>
      <c r="I6188" s="18">
        <v>310.0</v>
      </c>
      <c r="J6188" s="15">
        <f t="shared" si="5"/>
        <v>6165.9</v>
      </c>
      <c r="K6188" s="10" t="str">
        <f t="array" ref="K6188">IFERROR(XLOOKUP(G6188,'Tipo de Carga'!A:A,'Tipo de Carga'!B:B))</f>
        <v>Autoabasto</v>
      </c>
      <c r="L6188" s="10">
        <f t="shared" si="2"/>
        <v>9</v>
      </c>
      <c r="M6188" s="10">
        <f t="shared" si="3"/>
        <v>28</v>
      </c>
      <c r="N6188" s="10">
        <f t="shared" si="4"/>
        <v>2</v>
      </c>
      <c r="O6188" s="10" t="str">
        <f t="array" ref="O6188">IFERROR(XLOOKUP(G6188,'Tipo de Carga'!A:A,'Tipo de Carga'!C:C))</f>
        <v>Diesel</v>
      </c>
    </row>
    <row r="6189">
      <c r="A6189" s="16">
        <v>1987.0</v>
      </c>
      <c r="B6189" s="10" t="str">
        <f t="array" ref="B6189">IFERROR(XLOOKUP(A6189,'Asignacion Feb'!A:A,'Asignacion Feb'!C:C))</f>
        <v>MeLi asignado SD</v>
      </c>
      <c r="C6189" s="10" t="str">
        <f t="array" ref="C6189">IFERROR(XLOOKUP(A6189,'Asignacion Feb'!A:A,'Asignacion Feb'!B:B))</f>
        <v>EC-05</v>
      </c>
      <c r="D6189" s="28">
        <v>45716.0</v>
      </c>
      <c r="E6189" s="16" t="s">
        <v>245</v>
      </c>
      <c r="F6189" s="10" t="str">
        <f t="array" ref="F6189">IFERROR(XLOOKUP(E6189,Operadores!A:A,Operadores!B:B))</f>
        <v>SORJUL</v>
      </c>
      <c r="G6189" s="16" t="s">
        <v>17</v>
      </c>
      <c r="H6189" s="13">
        <v>19.89</v>
      </c>
      <c r="I6189" s="18">
        <v>431.0</v>
      </c>
      <c r="J6189" s="15">
        <f t="shared" si="5"/>
        <v>8572.59</v>
      </c>
      <c r="K6189" s="10" t="str">
        <f t="array" ref="K6189">IFERROR(XLOOKUP(G6189,'Tipo de Carga'!A:A,'Tipo de Carga'!B:B))</f>
        <v>Autoabasto</v>
      </c>
      <c r="L6189" s="10">
        <f t="shared" si="2"/>
        <v>9</v>
      </c>
      <c r="M6189" s="10">
        <f t="shared" si="3"/>
        <v>28</v>
      </c>
      <c r="N6189" s="10">
        <f t="shared" si="4"/>
        <v>2</v>
      </c>
      <c r="O6189" s="10" t="str">
        <f t="array" ref="O6189">IFERROR(XLOOKUP(G6189,'Tipo de Carga'!A:A,'Tipo de Carga'!C:C))</f>
        <v>Diesel</v>
      </c>
    </row>
    <row r="6190">
      <c r="A6190" s="16">
        <v>1963.0</v>
      </c>
      <c r="B6190" s="10" t="str">
        <f t="array" ref="B6190">IFERROR(XLOOKUP(A6190,'Asignacion Feb'!A:A,'Asignacion Feb'!C:C))</f>
        <v>MeLi asignado SD</v>
      </c>
      <c r="C6190" s="10" t="str">
        <f t="array" ref="C6190">IFERROR(XLOOKUP(A6190,'Asignacion Feb'!A:A,'Asignacion Feb'!B:B))</f>
        <v>EC-05</v>
      </c>
      <c r="D6190" s="28">
        <v>45716.0</v>
      </c>
      <c r="E6190" s="16" t="s">
        <v>148</v>
      </c>
      <c r="F6190" s="10" t="str">
        <f t="array" ref="F6190">IFERROR(XLOOKUP(E6190,Operadores!A:A,Operadores!B:B))</f>
        <v>GARSIX</v>
      </c>
      <c r="G6190" s="16" t="s">
        <v>17</v>
      </c>
      <c r="H6190" s="13">
        <v>19.89</v>
      </c>
      <c r="I6190" s="18">
        <v>598.0</v>
      </c>
      <c r="J6190" s="15">
        <f t="shared" si="5"/>
        <v>11894.22</v>
      </c>
      <c r="K6190" s="10" t="str">
        <f t="array" ref="K6190">IFERROR(XLOOKUP(G6190,'Tipo de Carga'!A:A,'Tipo de Carga'!B:B))</f>
        <v>Autoabasto</v>
      </c>
      <c r="L6190" s="10">
        <f t="shared" si="2"/>
        <v>9</v>
      </c>
      <c r="M6190" s="10">
        <f t="shared" si="3"/>
        <v>28</v>
      </c>
      <c r="N6190" s="10">
        <f t="shared" si="4"/>
        <v>2</v>
      </c>
      <c r="O6190" s="10" t="str">
        <f t="array" ref="O6190">IFERROR(XLOOKUP(G6190,'Tipo de Carga'!A:A,'Tipo de Carga'!C:C))</f>
        <v>Diesel</v>
      </c>
    </row>
    <row r="6191">
      <c r="A6191" s="16">
        <v>1982.0</v>
      </c>
      <c r="B6191" s="10" t="str">
        <f t="array" ref="B6191">IFERROR(XLOOKUP(A6191,'Asignacion Feb'!A:A,'Asignacion Feb'!C:C))</f>
        <v>MeLi asignado SD</v>
      </c>
      <c r="C6191" s="10" t="str">
        <f t="array" ref="C6191">IFERROR(XLOOKUP(A6191,'Asignacion Feb'!A:A,'Asignacion Feb'!B:B))</f>
        <v>EC-05</v>
      </c>
      <c r="D6191" s="28">
        <v>45716.0</v>
      </c>
      <c r="E6191" s="16" t="s">
        <v>254</v>
      </c>
      <c r="F6191" s="10" t="str">
        <f t="array" ref="F6191">IFERROR(XLOOKUP(E6191,Operadores!A:A,Operadores!B:B))</f>
        <v>HERJUV</v>
      </c>
      <c r="G6191" s="16" t="s">
        <v>17</v>
      </c>
      <c r="H6191" s="13">
        <v>19.89</v>
      </c>
      <c r="I6191" s="18">
        <v>570.0</v>
      </c>
      <c r="J6191" s="15">
        <f t="shared" si="5"/>
        <v>11337.3</v>
      </c>
      <c r="K6191" s="10" t="str">
        <f t="array" ref="K6191">IFERROR(XLOOKUP(G6191,'Tipo de Carga'!A:A,'Tipo de Carga'!B:B))</f>
        <v>Autoabasto</v>
      </c>
      <c r="L6191" s="10">
        <f t="shared" si="2"/>
        <v>9</v>
      </c>
      <c r="M6191" s="10">
        <f t="shared" si="3"/>
        <v>28</v>
      </c>
      <c r="N6191" s="10">
        <f t="shared" si="4"/>
        <v>2</v>
      </c>
      <c r="O6191" s="10" t="str">
        <f t="array" ref="O6191">IFERROR(XLOOKUP(G6191,'Tipo de Carga'!A:A,'Tipo de Carga'!C:C))</f>
        <v>Diesel</v>
      </c>
    </row>
    <row r="6192">
      <c r="A6192" s="16">
        <v>1898.0</v>
      </c>
      <c r="B6192" s="10" t="str">
        <f t="array" ref="B6192">IFERROR(XLOOKUP(A6192,'Asignacion Feb'!A:A,'Asignacion Feb'!C:C))</f>
        <v>Full Liver</v>
      </c>
      <c r="C6192" s="10" t="str">
        <f t="array" ref="C6192">IFERROR(XLOOKUP(A6192,'Asignacion Feb'!A:A,'Asignacion Feb'!B:B))</f>
        <v>EC-01</v>
      </c>
      <c r="D6192" s="28">
        <v>45716.0</v>
      </c>
      <c r="E6192" s="16" t="s">
        <v>182</v>
      </c>
      <c r="F6192" s="10" t="str">
        <f t="array" ref="F6192">IFERROR(XLOOKUP(E6192,Operadores!A:A,Operadores!B:B))</f>
        <v>CASMA</v>
      </c>
      <c r="G6192" s="16" t="s">
        <v>17</v>
      </c>
      <c r="H6192" s="13">
        <v>19.89</v>
      </c>
      <c r="I6192" s="18">
        <v>731.0</v>
      </c>
      <c r="J6192" s="15">
        <f t="shared" si="5"/>
        <v>14539.59</v>
      </c>
      <c r="K6192" s="10" t="str">
        <f t="array" ref="K6192">IFERROR(XLOOKUP(G6192,'Tipo de Carga'!A:A,'Tipo de Carga'!B:B))</f>
        <v>Autoabasto</v>
      </c>
      <c r="L6192" s="10">
        <f t="shared" si="2"/>
        <v>9</v>
      </c>
      <c r="M6192" s="10">
        <f t="shared" si="3"/>
        <v>28</v>
      </c>
      <c r="N6192" s="10">
        <f t="shared" si="4"/>
        <v>2</v>
      </c>
      <c r="O6192" s="10" t="str">
        <f t="array" ref="O6192">IFERROR(XLOOKUP(G6192,'Tipo de Carga'!A:A,'Tipo de Carga'!C:C))</f>
        <v>Diesel</v>
      </c>
    </row>
    <row r="6193">
      <c r="A6193" s="16">
        <v>2082.0</v>
      </c>
      <c r="B6193" s="10" t="str">
        <f t="array" ref="B6193">IFERROR(XLOOKUP(A6193,'Asignacion Feb'!A:A,'Asignacion Feb'!C:C))</f>
        <v>Peñafiel Tecamac</v>
      </c>
      <c r="C6193" s="10" t="str">
        <f t="array" ref="C6193">IFERROR(XLOOKUP(A6193,'Asignacion Feb'!A:A,'Asignacion Feb'!B:B))</f>
        <v>EC-02</v>
      </c>
      <c r="D6193" s="28">
        <v>45716.0</v>
      </c>
      <c r="E6193" s="16" t="s">
        <v>52</v>
      </c>
      <c r="F6193" s="10" t="str">
        <f t="array" ref="F6193">IFERROR(XLOOKUP(E6193,Operadores!A:A,Operadores!B:B))</f>
        <v>CALPED</v>
      </c>
      <c r="G6193" s="16" t="s">
        <v>17</v>
      </c>
      <c r="H6193" s="13">
        <v>19.89</v>
      </c>
      <c r="I6193" s="18">
        <v>175.0</v>
      </c>
      <c r="J6193" s="15">
        <f t="shared" si="5"/>
        <v>3480.75</v>
      </c>
      <c r="K6193" s="10" t="str">
        <f t="array" ref="K6193">IFERROR(XLOOKUP(G6193,'Tipo de Carga'!A:A,'Tipo de Carga'!B:B))</f>
        <v>Autoabasto</v>
      </c>
      <c r="L6193" s="10">
        <f t="shared" si="2"/>
        <v>9</v>
      </c>
      <c r="M6193" s="10">
        <f t="shared" si="3"/>
        <v>28</v>
      </c>
      <c r="N6193" s="10">
        <f t="shared" si="4"/>
        <v>2</v>
      </c>
      <c r="O6193" s="10" t="str">
        <f t="array" ref="O6193">IFERROR(XLOOKUP(G6193,'Tipo de Carga'!A:A,'Tipo de Carga'!C:C))</f>
        <v>Diesel</v>
      </c>
    </row>
    <row r="6194">
      <c r="A6194" s="16">
        <v>1874.0</v>
      </c>
      <c r="B6194" s="10" t="str">
        <f t="array" ref="B6194">IFERROR(XLOOKUP(A6194,'Asignacion Feb'!A:A,'Asignacion Feb'!C:C))</f>
        <v>Circuitos</v>
      </c>
      <c r="C6194" s="10" t="str">
        <f t="array" ref="C6194">IFERROR(XLOOKUP(A6194,'Asignacion Feb'!A:A,'Asignacion Feb'!B:B))</f>
        <v>EC-03</v>
      </c>
      <c r="D6194" s="28">
        <v>45716.0</v>
      </c>
      <c r="E6194" s="19" t="s">
        <v>20</v>
      </c>
      <c r="F6194" s="10" t="str">
        <f t="array" ref="F6194">IFERROR(XLOOKUP(E6194,Operadores!A:A,Operadores!B:B))</f>
        <v>BAULUI</v>
      </c>
      <c r="G6194" s="16" t="s">
        <v>17</v>
      </c>
      <c r="H6194" s="13">
        <v>19.89</v>
      </c>
      <c r="I6194" s="18">
        <v>310.0</v>
      </c>
      <c r="J6194" s="15">
        <f t="shared" si="5"/>
        <v>6165.9</v>
      </c>
      <c r="K6194" s="10" t="str">
        <f t="array" ref="K6194">IFERROR(XLOOKUP(G6194,'Tipo de Carga'!A:A,'Tipo de Carga'!B:B))</f>
        <v>Autoabasto</v>
      </c>
      <c r="L6194" s="10">
        <f t="shared" si="2"/>
        <v>9</v>
      </c>
      <c r="M6194" s="10">
        <f t="shared" si="3"/>
        <v>28</v>
      </c>
      <c r="N6194" s="10">
        <f t="shared" si="4"/>
        <v>2</v>
      </c>
      <c r="O6194" s="10" t="str">
        <f t="array" ref="O6194">IFERROR(XLOOKUP(G6194,'Tipo de Carga'!A:A,'Tipo de Carga'!C:C))</f>
        <v>Diesel</v>
      </c>
    </row>
    <row r="6195">
      <c r="A6195" s="16">
        <v>1801.0</v>
      </c>
      <c r="B6195" s="10" t="str">
        <f t="array" ref="B6195">IFERROR(XLOOKUP(A6195,'Asignacion Feb'!A:A,'Asignacion Feb'!C:C))</f>
        <v>Sayer Full</v>
      </c>
      <c r="C6195" s="10" t="str">
        <f t="array" ref="C6195">IFERROR(XLOOKUP(A6195,'Asignacion Feb'!A:A,'Asignacion Feb'!B:B))</f>
        <v>EC-04</v>
      </c>
      <c r="D6195" s="28">
        <v>45716.0</v>
      </c>
      <c r="E6195" s="16" t="s">
        <v>276</v>
      </c>
      <c r="F6195" s="10" t="str">
        <f t="array" ref="F6195">IFERROR(XLOOKUP(E6195,Operadores!A:A,Operadores!B:B))</f>
        <v>DURMA01</v>
      </c>
      <c r="G6195" s="16" t="s">
        <v>77</v>
      </c>
      <c r="H6195" s="13">
        <v>19.81</v>
      </c>
      <c r="I6195" s="18">
        <v>611.0</v>
      </c>
      <c r="J6195" s="15">
        <f t="shared" si="5"/>
        <v>12103.91</v>
      </c>
      <c r="K6195" s="10" t="str">
        <f t="array" ref="K6195">IFERROR(XLOOKUP(G6195,'Tipo de Carga'!A:A,'Tipo de Carga'!B:B))</f>
        <v>Autoabasto</v>
      </c>
      <c r="L6195" s="10">
        <f t="shared" si="2"/>
        <v>9</v>
      </c>
      <c r="M6195" s="10">
        <f t="shared" si="3"/>
        <v>28</v>
      </c>
      <c r="N6195" s="10">
        <f t="shared" si="4"/>
        <v>2</v>
      </c>
      <c r="O6195" s="10" t="str">
        <f t="array" ref="O6195">IFERROR(XLOOKUP(G6195,'Tipo de Carga'!A:A,'Tipo de Carga'!C:C))</f>
        <v>Diesel</v>
      </c>
    </row>
    <row r="6196">
      <c r="A6196" s="16">
        <v>1790.0</v>
      </c>
      <c r="B6196" s="10" t="str">
        <f t="array" ref="B6196">IFERROR(XLOOKUP(A6196,'Asignacion Feb'!A:A,'Asignacion Feb'!C:C))</f>
        <v>Sayer Sencillo</v>
      </c>
      <c r="C6196" s="10" t="str">
        <f t="array" ref="C6196">IFERROR(XLOOKUP(A6196,'Asignacion Feb'!A:A,'Asignacion Feb'!B:B))</f>
        <v>EC-04</v>
      </c>
      <c r="D6196" s="28">
        <v>45716.0</v>
      </c>
      <c r="E6196" s="16" t="s">
        <v>272</v>
      </c>
      <c r="F6196" s="10" t="str">
        <f t="array" ref="F6196">IFERROR(XLOOKUP(E6196,Operadores!A:A,Operadores!B:B))</f>
        <v>DEJISR</v>
      </c>
      <c r="G6196" s="16" t="s">
        <v>77</v>
      </c>
      <c r="H6196" s="13">
        <v>19.81</v>
      </c>
      <c r="I6196" s="18">
        <v>581.0</v>
      </c>
      <c r="J6196" s="15">
        <f t="shared" si="5"/>
        <v>11509.61</v>
      </c>
      <c r="K6196" s="10" t="str">
        <f t="array" ref="K6196">IFERROR(XLOOKUP(G6196,'Tipo de Carga'!A:A,'Tipo de Carga'!B:B))</f>
        <v>Autoabasto</v>
      </c>
      <c r="L6196" s="10">
        <f t="shared" si="2"/>
        <v>9</v>
      </c>
      <c r="M6196" s="10">
        <f t="shared" si="3"/>
        <v>28</v>
      </c>
      <c r="N6196" s="10">
        <f t="shared" si="4"/>
        <v>2</v>
      </c>
      <c r="O6196" s="10" t="str">
        <f t="array" ref="O6196">IFERROR(XLOOKUP(G6196,'Tipo de Carga'!A:A,'Tipo de Carga'!C:C))</f>
        <v>Diesel</v>
      </c>
    </row>
    <row r="6197">
      <c r="A6197" s="16">
        <v>1835.0</v>
      </c>
      <c r="B6197" s="10" t="str">
        <f t="array" ref="B6197">IFERROR(XLOOKUP(A6197,'Asignacion Feb'!A:A,'Asignacion Feb'!C:C))</f>
        <v>Sayer Full</v>
      </c>
      <c r="C6197" s="10" t="str">
        <f t="array" ref="C6197">IFERROR(XLOOKUP(A6197,'Asignacion Feb'!A:A,'Asignacion Feb'!B:B))</f>
        <v>EC-04</v>
      </c>
      <c r="D6197" s="28">
        <v>45716.0</v>
      </c>
      <c r="E6197" s="16" t="s">
        <v>209</v>
      </c>
      <c r="F6197" s="10" t="str">
        <f t="array" ref="F6197">IFERROR(XLOOKUP(E6197,Operadores!A:A,Operadores!B:B))</f>
        <v>FERFRA</v>
      </c>
      <c r="G6197" s="16" t="s">
        <v>77</v>
      </c>
      <c r="H6197" s="13">
        <v>19.81</v>
      </c>
      <c r="I6197" s="18">
        <v>660.0</v>
      </c>
      <c r="J6197" s="15">
        <f t="shared" si="5"/>
        <v>13074.6</v>
      </c>
      <c r="K6197" s="10" t="str">
        <f t="array" ref="K6197">IFERROR(XLOOKUP(G6197,'Tipo de Carga'!A:A,'Tipo de Carga'!B:B))</f>
        <v>Autoabasto</v>
      </c>
      <c r="L6197" s="10">
        <f t="shared" si="2"/>
        <v>9</v>
      </c>
      <c r="M6197" s="10">
        <f t="shared" si="3"/>
        <v>28</v>
      </c>
      <c r="N6197" s="10">
        <f t="shared" si="4"/>
        <v>2</v>
      </c>
      <c r="O6197" s="10" t="str">
        <f t="array" ref="O6197">IFERROR(XLOOKUP(G6197,'Tipo de Carga'!A:A,'Tipo de Carga'!C:C))</f>
        <v>Diesel</v>
      </c>
    </row>
    <row r="6198">
      <c r="A6198" s="16">
        <v>2079.0</v>
      </c>
      <c r="B6198" s="10" t="str">
        <f t="array" ref="B6198">IFERROR(XLOOKUP(A6198,'Asignacion Feb'!A:A,'Asignacion Feb'!C:C))</f>
        <v>Protans</v>
      </c>
      <c r="C6198" s="10" t="str">
        <f t="array" ref="C6198">IFERROR(XLOOKUP(A6198,'Asignacion Feb'!A:A,'Asignacion Feb'!B:B))</f>
        <v>EC-03</v>
      </c>
      <c r="D6198" s="28">
        <v>45716.0</v>
      </c>
      <c r="E6198" s="16" t="s">
        <v>207</v>
      </c>
      <c r="F6198" s="10" t="str">
        <f t="array" ref="F6198">IFERROR(XLOOKUP(E6198,Operadores!A:A,Operadores!B:B))</f>
        <v>LOPJOS03</v>
      </c>
      <c r="G6198" s="16" t="s">
        <v>77</v>
      </c>
      <c r="H6198" s="13">
        <v>19.81</v>
      </c>
      <c r="I6198" s="18">
        <v>200.0</v>
      </c>
      <c r="J6198" s="15">
        <f t="shared" si="5"/>
        <v>3962</v>
      </c>
      <c r="K6198" s="10" t="str">
        <f t="array" ref="K6198">IFERROR(XLOOKUP(G6198,'Tipo de Carga'!A:A,'Tipo de Carga'!B:B))</f>
        <v>Autoabasto</v>
      </c>
      <c r="L6198" s="10">
        <f t="shared" si="2"/>
        <v>9</v>
      </c>
      <c r="M6198" s="10">
        <f t="shared" si="3"/>
        <v>28</v>
      </c>
      <c r="N6198" s="10">
        <f t="shared" si="4"/>
        <v>2</v>
      </c>
      <c r="O6198" s="10" t="str">
        <f t="array" ref="O6198">IFERROR(XLOOKUP(G6198,'Tipo de Carga'!A:A,'Tipo de Carga'!C:C))</f>
        <v>Diesel</v>
      </c>
    </row>
    <row r="6199">
      <c r="A6199" s="16">
        <v>309.0</v>
      </c>
      <c r="B6199" s="10" t="str">
        <f t="array" ref="B6199">IFERROR(XLOOKUP(A6199,'Asignacion Feb'!A:A,'Asignacion Feb'!C:C))</f>
        <v>Sayer Thorton</v>
      </c>
      <c r="C6199" s="10" t="str">
        <f t="array" ref="C6199">IFERROR(XLOOKUP(A6199,'Asignacion Feb'!A:A,'Asignacion Feb'!B:B))</f>
        <v>EC-04</v>
      </c>
      <c r="D6199" s="28">
        <v>45716.0</v>
      </c>
      <c r="E6199" s="16" t="s">
        <v>154</v>
      </c>
      <c r="F6199" s="10" t="str">
        <f t="array" ref="F6199">IFERROR(XLOOKUP(E6199,Operadores!A:A,Operadores!B:B))</f>
        <v>REVELI</v>
      </c>
      <c r="G6199" s="16" t="s">
        <v>77</v>
      </c>
      <c r="H6199" s="13">
        <v>19.81</v>
      </c>
      <c r="I6199" s="18">
        <v>216.0</v>
      </c>
      <c r="J6199" s="15">
        <f t="shared" si="5"/>
        <v>4278.96</v>
      </c>
      <c r="K6199" s="10" t="str">
        <f t="array" ref="K6199">IFERROR(XLOOKUP(G6199,'Tipo de Carga'!A:A,'Tipo de Carga'!B:B))</f>
        <v>Autoabasto</v>
      </c>
      <c r="L6199" s="10">
        <f t="shared" si="2"/>
        <v>9</v>
      </c>
      <c r="M6199" s="10">
        <f t="shared" si="3"/>
        <v>28</v>
      </c>
      <c r="N6199" s="10">
        <f t="shared" si="4"/>
        <v>2</v>
      </c>
      <c r="O6199" s="10" t="str">
        <f t="array" ref="O6199">IFERROR(XLOOKUP(G6199,'Tipo de Carga'!A:A,'Tipo de Carga'!C:C))</f>
        <v>Diesel</v>
      </c>
    </row>
    <row r="6200">
      <c r="A6200" s="16">
        <v>1872.0</v>
      </c>
      <c r="B6200" s="10" t="str">
        <f t="array" ref="B6200">IFERROR(XLOOKUP(A6200,'Asignacion Feb'!A:A,'Asignacion Feb'!C:C))</f>
        <v>Circuitos</v>
      </c>
      <c r="C6200" s="10" t="str">
        <f t="array" ref="C6200">IFERROR(XLOOKUP(A6200,'Asignacion Feb'!A:A,'Asignacion Feb'!B:B))</f>
        <v>EC-03</v>
      </c>
      <c r="D6200" s="28">
        <v>45716.0</v>
      </c>
      <c r="E6200" s="16" t="s">
        <v>118</v>
      </c>
      <c r="F6200" s="10" t="str">
        <f t="array" ref="F6200">IFERROR(XLOOKUP(E6200,Operadores!A:A,Operadores!B:B))</f>
        <v>BUSJUA</v>
      </c>
      <c r="G6200" s="16" t="s">
        <v>77</v>
      </c>
      <c r="H6200" s="13">
        <v>19.81</v>
      </c>
      <c r="I6200" s="18">
        <v>800.0</v>
      </c>
      <c r="J6200" s="15">
        <f t="shared" si="5"/>
        <v>15848</v>
      </c>
      <c r="K6200" s="10" t="str">
        <f t="array" ref="K6200">IFERROR(XLOOKUP(G6200,'Tipo de Carga'!A:A,'Tipo de Carga'!B:B))</f>
        <v>Autoabasto</v>
      </c>
      <c r="L6200" s="10">
        <f t="shared" si="2"/>
        <v>9</v>
      </c>
      <c r="M6200" s="10">
        <f t="shared" si="3"/>
        <v>28</v>
      </c>
      <c r="N6200" s="10">
        <f t="shared" si="4"/>
        <v>2</v>
      </c>
      <c r="O6200" s="10" t="str">
        <f t="array" ref="O6200">IFERROR(XLOOKUP(G6200,'Tipo de Carga'!A:A,'Tipo de Carga'!C:C))</f>
        <v>Diesel</v>
      </c>
    </row>
    <row r="6201">
      <c r="A6201" s="16">
        <v>1862.0</v>
      </c>
      <c r="B6201" s="10" t="str">
        <f t="array" ref="B6201">IFERROR(XLOOKUP(A6201,'Asignacion Feb'!A:A,'Asignacion Feb'!C:C))</f>
        <v>Circuitos</v>
      </c>
      <c r="C6201" s="10" t="str">
        <f t="array" ref="C6201">IFERROR(XLOOKUP(A6201,'Asignacion Feb'!A:A,'Asignacion Feb'!B:B))</f>
        <v>EC-03</v>
      </c>
      <c r="D6201" s="28">
        <v>45716.0</v>
      </c>
      <c r="E6201" s="16" t="s">
        <v>359</v>
      </c>
      <c r="F6201" s="10" t="str">
        <f t="array" ref="F6201">IFERROR(XLOOKUP(E6201,Operadores!A:A,Operadores!B:B))</f>
        <v>PERRI</v>
      </c>
      <c r="G6201" s="16" t="s">
        <v>77</v>
      </c>
      <c r="H6201" s="13">
        <v>19.81</v>
      </c>
      <c r="I6201" s="18">
        <v>417.0</v>
      </c>
      <c r="J6201" s="15">
        <f t="shared" si="5"/>
        <v>8260.77</v>
      </c>
      <c r="K6201" s="10" t="str">
        <f t="array" ref="K6201">IFERROR(XLOOKUP(G6201,'Tipo de Carga'!A:A,'Tipo de Carga'!B:B))</f>
        <v>Autoabasto</v>
      </c>
      <c r="L6201" s="10">
        <f t="shared" si="2"/>
        <v>9</v>
      </c>
      <c r="M6201" s="10">
        <f t="shared" si="3"/>
        <v>28</v>
      </c>
      <c r="N6201" s="10">
        <f t="shared" si="4"/>
        <v>2</v>
      </c>
      <c r="O6201" s="10" t="str">
        <f t="array" ref="O6201">IFERROR(XLOOKUP(G6201,'Tipo de Carga'!A:A,'Tipo de Carga'!C:C))</f>
        <v>Diesel</v>
      </c>
    </row>
    <row r="6202">
      <c r="A6202" s="16">
        <v>1903.0</v>
      </c>
      <c r="B6202" s="10" t="str">
        <f t="array" ref="B6202">IFERROR(XLOOKUP(A6202,'Asignacion Feb'!A:A,'Asignacion Feb'!C:C))</f>
        <v>Sayer Vuelteros</v>
      </c>
      <c r="C6202" s="10" t="str">
        <f t="array" ref="C6202">IFERROR(XLOOKUP(A6202,'Asignacion Feb'!A:A,'Asignacion Feb'!B:B))</f>
        <v>EC-04</v>
      </c>
      <c r="D6202" s="28">
        <v>45716.0</v>
      </c>
      <c r="E6202" s="16" t="s">
        <v>273</v>
      </c>
      <c r="F6202" s="10" t="str">
        <f t="array" ref="F6202">IFERROR(XLOOKUP(E6202,Operadores!A:A,Operadores!B:B))</f>
        <v>HEREM</v>
      </c>
      <c r="G6202" s="16" t="s">
        <v>77</v>
      </c>
      <c r="H6202" s="13">
        <v>19.81</v>
      </c>
      <c r="I6202" s="18">
        <v>710.0</v>
      </c>
      <c r="J6202" s="15">
        <f t="shared" si="5"/>
        <v>14065.1</v>
      </c>
      <c r="K6202" s="10" t="str">
        <f t="array" ref="K6202">IFERROR(XLOOKUP(G6202,'Tipo de Carga'!A:A,'Tipo de Carga'!B:B))</f>
        <v>Autoabasto</v>
      </c>
      <c r="L6202" s="10">
        <f t="shared" si="2"/>
        <v>9</v>
      </c>
      <c r="M6202" s="10">
        <f t="shared" si="3"/>
        <v>28</v>
      </c>
      <c r="N6202" s="10">
        <f t="shared" si="4"/>
        <v>2</v>
      </c>
      <c r="O6202" s="10" t="str">
        <f t="array" ref="O6202">IFERROR(XLOOKUP(G6202,'Tipo de Carga'!A:A,'Tipo de Carga'!C:C))</f>
        <v>Diesel</v>
      </c>
    </row>
    <row r="6203">
      <c r="A6203" s="16">
        <v>1822.0</v>
      </c>
      <c r="B6203" s="10" t="str">
        <f t="array" ref="B6203">IFERROR(XLOOKUP(A6203,'Asignacion Feb'!A:A,'Asignacion Feb'!C:C))</f>
        <v>Sayer Vuelteros</v>
      </c>
      <c r="C6203" s="10" t="str">
        <f t="array" ref="C6203">IFERROR(XLOOKUP(A6203,'Asignacion Feb'!A:A,'Asignacion Feb'!B:B))</f>
        <v>EC-04</v>
      </c>
      <c r="D6203" s="28">
        <v>45716.0</v>
      </c>
      <c r="E6203" s="16" t="s">
        <v>399</v>
      </c>
      <c r="F6203" s="10" t="str">
        <f t="array" ref="F6203">IFERROR(XLOOKUP(E6203,Operadores!A:A,Operadores!B:B))</f>
        <v>OLVJES</v>
      </c>
      <c r="G6203" s="16" t="s">
        <v>77</v>
      </c>
      <c r="H6203" s="13">
        <v>19.81</v>
      </c>
      <c r="I6203" s="18">
        <v>746.0</v>
      </c>
      <c r="J6203" s="15">
        <f t="shared" si="5"/>
        <v>14778.26</v>
      </c>
      <c r="K6203" s="10" t="str">
        <f t="array" ref="K6203">IFERROR(XLOOKUP(G6203,'Tipo de Carga'!A:A,'Tipo de Carga'!B:B))</f>
        <v>Autoabasto</v>
      </c>
      <c r="L6203" s="10">
        <f t="shared" si="2"/>
        <v>9</v>
      </c>
      <c r="M6203" s="10">
        <f t="shared" si="3"/>
        <v>28</v>
      </c>
      <c r="N6203" s="10">
        <f t="shared" si="4"/>
        <v>2</v>
      </c>
      <c r="O6203" s="10" t="str">
        <f t="array" ref="O6203">IFERROR(XLOOKUP(G6203,'Tipo de Carga'!A:A,'Tipo de Carga'!C:C))</f>
        <v>Diesel</v>
      </c>
    </row>
    <row r="6204">
      <c r="A6204" s="16">
        <v>1937.0</v>
      </c>
      <c r="B6204" s="10" t="str">
        <f t="array" ref="B6204">IFERROR(XLOOKUP(A6204,'Asignacion Feb'!A:A,'Asignacion Feb'!C:C))</f>
        <v>Circuitos</v>
      </c>
      <c r="C6204" s="10" t="str">
        <f t="array" ref="C6204">IFERROR(XLOOKUP(A6204,'Asignacion Feb'!A:A,'Asignacion Feb'!B:B))</f>
        <v>EC-03</v>
      </c>
      <c r="D6204" s="28">
        <v>45716.0</v>
      </c>
      <c r="E6204" s="16" t="s">
        <v>397</v>
      </c>
      <c r="F6204" s="10" t="str">
        <f t="array" ref="F6204">IFERROR(XLOOKUP(E6204,Operadores!A:A,Operadores!B:B))</f>
        <v>CASSA</v>
      </c>
      <c r="G6204" s="16" t="s">
        <v>83</v>
      </c>
      <c r="H6204" s="13">
        <v>19.85</v>
      </c>
      <c r="I6204" s="18">
        <v>520.0</v>
      </c>
      <c r="J6204" s="15">
        <f t="shared" si="5"/>
        <v>10322</v>
      </c>
      <c r="K6204" s="10" t="str">
        <f t="array" ref="K6204">IFERROR(XLOOKUP(G6204,'Tipo de Carga'!A:A,'Tipo de Carga'!B:B))</f>
        <v>Autoabasto</v>
      </c>
      <c r="L6204" s="10">
        <f t="shared" si="2"/>
        <v>9</v>
      </c>
      <c r="M6204" s="10">
        <f t="shared" si="3"/>
        <v>28</v>
      </c>
      <c r="N6204" s="10">
        <f t="shared" si="4"/>
        <v>2</v>
      </c>
      <c r="O6204" s="10" t="str">
        <f t="array" ref="O6204">IFERROR(XLOOKUP(G6204,'Tipo de Carga'!A:A,'Tipo de Carga'!C:C))</f>
        <v>Diesel</v>
      </c>
    </row>
    <row r="6205">
      <c r="A6205" s="16">
        <v>1796.0</v>
      </c>
      <c r="B6205" s="10" t="str">
        <f t="array" ref="B6205">IFERROR(XLOOKUP(A6205,'Asignacion Feb'!A:A,'Asignacion Feb'!C:C))</f>
        <v>Peñafiel Tlajomulco</v>
      </c>
      <c r="C6205" s="10" t="str">
        <f t="array" ref="C6205">IFERROR(XLOOKUP(A6205,'Asignacion Feb'!A:A,'Asignacion Feb'!B:B))</f>
        <v>EC-06</v>
      </c>
      <c r="D6205" s="28">
        <v>45716.0</v>
      </c>
      <c r="E6205" s="16" t="s">
        <v>157</v>
      </c>
      <c r="F6205" s="10" t="str">
        <f t="array" ref="F6205">IFERROR(XLOOKUP(E6205,Operadores!A:A,Operadores!B:B))</f>
        <v>FLOJOS02</v>
      </c>
      <c r="G6205" s="16" t="s">
        <v>83</v>
      </c>
      <c r="H6205" s="13">
        <v>19.85</v>
      </c>
      <c r="I6205" s="18">
        <v>775.0</v>
      </c>
      <c r="J6205" s="15">
        <f t="shared" si="5"/>
        <v>15383.75</v>
      </c>
      <c r="K6205" s="10" t="str">
        <f t="array" ref="K6205">IFERROR(XLOOKUP(G6205,'Tipo de Carga'!A:A,'Tipo de Carga'!B:B))</f>
        <v>Autoabasto</v>
      </c>
      <c r="L6205" s="10">
        <f t="shared" si="2"/>
        <v>9</v>
      </c>
      <c r="M6205" s="10">
        <f t="shared" si="3"/>
        <v>28</v>
      </c>
      <c r="N6205" s="10">
        <f t="shared" si="4"/>
        <v>2</v>
      </c>
      <c r="O6205" s="10" t="str">
        <f t="array" ref="O6205">IFERROR(XLOOKUP(G6205,'Tipo de Carga'!A:A,'Tipo de Carga'!C:C))</f>
        <v>Diesel</v>
      </c>
    </row>
    <row r="6206">
      <c r="A6206" s="16">
        <v>1794.0</v>
      </c>
      <c r="B6206" s="10" t="str">
        <f t="array" ref="B6206">IFERROR(XLOOKUP(A6206,'Asignacion Feb'!A:A,'Asignacion Feb'!C:C))</f>
        <v>Peñafiel Tlajomulco</v>
      </c>
      <c r="C6206" s="10" t="str">
        <f t="array" ref="C6206">IFERROR(XLOOKUP(A6206,'Asignacion Feb'!A:A,'Asignacion Feb'!B:B))</f>
        <v>EC-06</v>
      </c>
      <c r="D6206" s="28">
        <v>45716.0</v>
      </c>
      <c r="E6206" s="16" t="s">
        <v>334</v>
      </c>
      <c r="F6206" s="10" t="str">
        <f t="array" ref="F6206">IFERROR(XLOOKUP(E6206,Operadores!A:A,Operadores!B:B))</f>
        <v>GARISM</v>
      </c>
      <c r="G6206" s="16" t="s">
        <v>83</v>
      </c>
      <c r="H6206" s="13">
        <v>19.85</v>
      </c>
      <c r="I6206" s="18">
        <v>511.0</v>
      </c>
      <c r="J6206" s="15">
        <f t="shared" si="5"/>
        <v>10143.35</v>
      </c>
      <c r="K6206" s="10" t="str">
        <f t="array" ref="K6206">IFERROR(XLOOKUP(G6206,'Tipo de Carga'!A:A,'Tipo de Carga'!B:B))</f>
        <v>Autoabasto</v>
      </c>
      <c r="L6206" s="10">
        <f t="shared" si="2"/>
        <v>9</v>
      </c>
      <c r="M6206" s="10">
        <f t="shared" si="3"/>
        <v>28</v>
      </c>
      <c r="N6206" s="10">
        <f t="shared" si="4"/>
        <v>2</v>
      </c>
      <c r="O6206" s="10" t="str">
        <f t="array" ref="O6206">IFERROR(XLOOKUP(G6206,'Tipo de Carga'!A:A,'Tipo de Carga'!C:C))</f>
        <v>Diesel</v>
      </c>
    </row>
    <row r="6207">
      <c r="A6207" s="16">
        <v>1894.0</v>
      </c>
      <c r="B6207" s="10" t="str">
        <f t="array" ref="B6207">IFERROR(XLOOKUP(A6207,'Asignacion Feb'!A:A,'Asignacion Feb'!C:C))</f>
        <v>Pipas</v>
      </c>
      <c r="C6207" s="10" t="str">
        <f t="array" ref="C6207">IFERROR(XLOOKUP(A6207,'Asignacion Feb'!A:A,'Asignacion Feb'!B:B))</f>
        <v>EC-02</v>
      </c>
      <c r="D6207" s="28">
        <v>45716.0</v>
      </c>
      <c r="E6207" s="16" t="s">
        <v>320</v>
      </c>
      <c r="F6207" s="10" t="str">
        <f t="array" ref="F6207">IFERROR(XLOOKUP(E6207,Operadores!A:A,Operadores!B:B))</f>
        <v>LOPJU</v>
      </c>
      <c r="G6207" s="16" t="s">
        <v>83</v>
      </c>
      <c r="H6207" s="13">
        <v>19.85</v>
      </c>
      <c r="I6207" s="18">
        <v>270.0</v>
      </c>
      <c r="J6207" s="15">
        <f t="shared" si="5"/>
        <v>5359.5</v>
      </c>
      <c r="K6207" s="10" t="str">
        <f t="array" ref="K6207">IFERROR(XLOOKUP(G6207,'Tipo de Carga'!A:A,'Tipo de Carga'!B:B))</f>
        <v>Autoabasto</v>
      </c>
      <c r="L6207" s="10">
        <f t="shared" si="2"/>
        <v>9</v>
      </c>
      <c r="M6207" s="10">
        <f t="shared" si="3"/>
        <v>28</v>
      </c>
      <c r="N6207" s="10">
        <f t="shared" si="4"/>
        <v>2</v>
      </c>
      <c r="O6207" s="10" t="str">
        <f t="array" ref="O6207">IFERROR(XLOOKUP(G6207,'Tipo de Carga'!A:A,'Tipo de Carga'!C:C))</f>
        <v>Diesel</v>
      </c>
    </row>
    <row r="6208">
      <c r="A6208" s="16">
        <v>2044.0</v>
      </c>
      <c r="B6208" s="10" t="str">
        <f t="array" ref="B6208">IFERROR(XLOOKUP(A6208,'Asignacion Feb'!A:A,'Asignacion Feb'!C:C))</f>
        <v>PISA Gdl</v>
      </c>
      <c r="C6208" s="10" t="str">
        <f t="array" ref="C6208">IFERROR(XLOOKUP(A6208,'Asignacion Feb'!A:A,'Asignacion Feb'!B:B))</f>
        <v>EC-06</v>
      </c>
      <c r="D6208" s="28">
        <v>45716.0</v>
      </c>
      <c r="E6208" s="16" t="s">
        <v>438</v>
      </c>
      <c r="F6208" s="10" t="str">
        <f t="array" ref="F6208">IFERROR(XLOOKUP(E6208,Operadores!A:A,Operadores!B:B))</f>
        <v>SALJO01</v>
      </c>
      <c r="G6208" s="16" t="s">
        <v>83</v>
      </c>
      <c r="H6208" s="13">
        <v>19.85</v>
      </c>
      <c r="I6208" s="18">
        <v>556.0</v>
      </c>
      <c r="J6208" s="15">
        <f t="shared" si="5"/>
        <v>11036.6</v>
      </c>
      <c r="K6208" s="10" t="str">
        <f t="array" ref="K6208">IFERROR(XLOOKUP(G6208,'Tipo de Carga'!A:A,'Tipo de Carga'!B:B))</f>
        <v>Autoabasto</v>
      </c>
      <c r="L6208" s="10">
        <f t="shared" si="2"/>
        <v>9</v>
      </c>
      <c r="M6208" s="10">
        <f t="shared" si="3"/>
        <v>28</v>
      </c>
      <c r="N6208" s="10">
        <f t="shared" si="4"/>
        <v>2</v>
      </c>
      <c r="O6208" s="10" t="str">
        <f t="array" ref="O6208">IFERROR(XLOOKUP(G6208,'Tipo de Carga'!A:A,'Tipo de Carga'!C:C))</f>
        <v>Diesel</v>
      </c>
    </row>
    <row r="6209">
      <c r="A6209" s="16">
        <v>1829.0</v>
      </c>
      <c r="B6209" s="10" t="str">
        <f t="array" ref="B6209">IFERROR(XLOOKUP(A6209,'Asignacion Feb'!A:A,'Asignacion Feb'!C:C))</f>
        <v>Circuitos</v>
      </c>
      <c r="C6209" s="10" t="str">
        <f t="array" ref="C6209">IFERROR(XLOOKUP(A6209,'Asignacion Feb'!A:A,'Asignacion Feb'!B:B))</f>
        <v>EC-03</v>
      </c>
      <c r="D6209" s="28">
        <v>45716.0</v>
      </c>
      <c r="E6209" s="16" t="s">
        <v>152</v>
      </c>
      <c r="F6209" s="10" t="str">
        <f t="array" ref="F6209">IFERROR(XLOOKUP(E6209,Operadores!A:A,Operadores!B:B))</f>
        <v>HERAL04</v>
      </c>
      <c r="G6209" s="16" t="s">
        <v>83</v>
      </c>
      <c r="H6209" s="13">
        <v>19.85</v>
      </c>
      <c r="I6209" s="18">
        <v>520.0</v>
      </c>
      <c r="J6209" s="15">
        <f t="shared" si="5"/>
        <v>10322</v>
      </c>
      <c r="K6209" s="10" t="str">
        <f t="array" ref="K6209">IFERROR(XLOOKUP(G6209,'Tipo de Carga'!A:A,'Tipo de Carga'!B:B))</f>
        <v>Autoabasto</v>
      </c>
      <c r="L6209" s="10">
        <f t="shared" si="2"/>
        <v>9</v>
      </c>
      <c r="M6209" s="10">
        <f t="shared" si="3"/>
        <v>28</v>
      </c>
      <c r="N6209" s="10">
        <f t="shared" si="4"/>
        <v>2</v>
      </c>
      <c r="O6209" s="10" t="str">
        <f t="array" ref="O6209">IFERROR(XLOOKUP(G6209,'Tipo de Carga'!A:A,'Tipo de Carga'!C:C))</f>
        <v>Diesel</v>
      </c>
    </row>
    <row r="6210">
      <c r="A6210" s="16">
        <v>1886.0</v>
      </c>
      <c r="B6210" s="10" t="str">
        <f t="array" ref="B6210">IFERROR(XLOOKUP(A6210,'Asignacion Feb'!A:A,'Asignacion Feb'!C:C))</f>
        <v>Circuitos</v>
      </c>
      <c r="C6210" s="10" t="str">
        <f t="array" ref="C6210">IFERROR(XLOOKUP(A6210,'Asignacion Feb'!A:A,'Asignacion Feb'!B:B))</f>
        <v>EC-03</v>
      </c>
      <c r="D6210" s="28">
        <v>45716.0</v>
      </c>
      <c r="E6210" s="16" t="s">
        <v>424</v>
      </c>
      <c r="F6210" s="10" t="str">
        <f t="array" ref="F6210">IFERROR(XLOOKUP(E6210,Operadores!A:A,Operadores!B:B))</f>
        <v>CRULE</v>
      </c>
      <c r="G6210" s="16" t="s">
        <v>83</v>
      </c>
      <c r="H6210" s="13">
        <v>19.85</v>
      </c>
      <c r="I6210" s="18">
        <v>320.0</v>
      </c>
      <c r="J6210" s="15">
        <f t="shared" si="5"/>
        <v>6352</v>
      </c>
      <c r="K6210" s="10" t="str">
        <f t="array" ref="K6210">IFERROR(XLOOKUP(G6210,'Tipo de Carga'!A:A,'Tipo de Carga'!B:B))</f>
        <v>Autoabasto</v>
      </c>
      <c r="L6210" s="10">
        <f t="shared" si="2"/>
        <v>9</v>
      </c>
      <c r="M6210" s="10">
        <f t="shared" si="3"/>
        <v>28</v>
      </c>
      <c r="N6210" s="10">
        <f t="shared" si="4"/>
        <v>2</v>
      </c>
      <c r="O6210" s="10" t="str">
        <f t="array" ref="O6210">IFERROR(XLOOKUP(G6210,'Tipo de Carga'!A:A,'Tipo de Carga'!C:C))</f>
        <v>Diesel</v>
      </c>
    </row>
    <row r="6211">
      <c r="A6211" s="16">
        <v>2053.0</v>
      </c>
      <c r="B6211" s="10" t="str">
        <f t="array" ref="B6211">IFERROR(XLOOKUP(A6211,'Asignacion Feb'!A:A,'Asignacion Feb'!C:C))</f>
        <v>PISA Gdl</v>
      </c>
      <c r="C6211" s="10" t="str">
        <f t="array" ref="C6211">IFERROR(XLOOKUP(A6211,'Asignacion Feb'!A:A,'Asignacion Feb'!B:B))</f>
        <v>EC-06</v>
      </c>
      <c r="D6211" s="28">
        <v>45716.0</v>
      </c>
      <c r="E6211" s="16" t="s">
        <v>138</v>
      </c>
      <c r="F6211" s="10" t="str">
        <f t="array" ref="F6211">IFERROR(XLOOKUP(E6211,Operadores!A:A,Operadores!B:B))</f>
        <v>ORTARM</v>
      </c>
      <c r="G6211" s="16" t="s">
        <v>83</v>
      </c>
      <c r="H6211" s="13">
        <v>19.85</v>
      </c>
      <c r="I6211" s="18">
        <v>713.0</v>
      </c>
      <c r="J6211" s="15">
        <f t="shared" si="5"/>
        <v>14153.05</v>
      </c>
      <c r="K6211" s="10" t="str">
        <f t="array" ref="K6211">IFERROR(XLOOKUP(G6211,'Tipo de Carga'!A:A,'Tipo de Carga'!B:B))</f>
        <v>Autoabasto</v>
      </c>
      <c r="L6211" s="10">
        <f t="shared" si="2"/>
        <v>9</v>
      </c>
      <c r="M6211" s="10">
        <f t="shared" si="3"/>
        <v>28</v>
      </c>
      <c r="N6211" s="10">
        <f t="shared" si="4"/>
        <v>2</v>
      </c>
      <c r="O6211" s="10" t="str">
        <f t="array" ref="O6211">IFERROR(XLOOKUP(G6211,'Tipo de Carga'!A:A,'Tipo de Carga'!C:C))</f>
        <v>Diesel</v>
      </c>
    </row>
    <row r="6212">
      <c r="A6212" s="16">
        <v>2057.0</v>
      </c>
      <c r="B6212" s="10" t="str">
        <f t="array" ref="B6212">IFERROR(XLOOKUP(A6212,'Asignacion Feb'!A:A,'Asignacion Feb'!C:C))</f>
        <v>PISA Gdl</v>
      </c>
      <c r="C6212" s="10" t="str">
        <f t="array" ref="C6212">IFERROR(XLOOKUP(A6212,'Asignacion Feb'!A:A,'Asignacion Feb'!B:B))</f>
        <v>EC-06</v>
      </c>
      <c r="D6212" s="28">
        <v>45716.0</v>
      </c>
      <c r="E6212" s="16" t="s">
        <v>381</v>
      </c>
      <c r="F6212" s="10" t="str">
        <f t="array" ref="F6212">IFERROR(XLOOKUP(E6212,Operadores!A:A,Operadores!B:B))</f>
        <v>MORDAV</v>
      </c>
      <c r="G6212" s="16" t="s">
        <v>83</v>
      </c>
      <c r="H6212" s="13">
        <v>19.85</v>
      </c>
      <c r="I6212" s="18">
        <v>257.0</v>
      </c>
      <c r="J6212" s="15">
        <f t="shared" si="5"/>
        <v>5101.45</v>
      </c>
      <c r="K6212" s="10" t="str">
        <f t="array" ref="K6212">IFERROR(XLOOKUP(G6212,'Tipo de Carga'!A:A,'Tipo de Carga'!B:B))</f>
        <v>Autoabasto</v>
      </c>
      <c r="L6212" s="10">
        <f t="shared" si="2"/>
        <v>9</v>
      </c>
      <c r="M6212" s="10">
        <f t="shared" si="3"/>
        <v>28</v>
      </c>
      <c r="N6212" s="10">
        <f t="shared" si="4"/>
        <v>2</v>
      </c>
      <c r="O6212" s="10" t="str">
        <f t="array" ref="O6212">IFERROR(XLOOKUP(G6212,'Tipo de Carga'!A:A,'Tipo de Carga'!C:C))</f>
        <v>Diesel</v>
      </c>
    </row>
    <row r="6213">
      <c r="A6213" s="16">
        <v>2041.0</v>
      </c>
      <c r="B6213" s="10" t="str">
        <f t="array" ref="B6213">IFERROR(XLOOKUP(A6213,'Asignacion Feb'!A:A,'Asignacion Feb'!C:C))</f>
        <v>PISA Gdl</v>
      </c>
      <c r="C6213" s="10" t="str">
        <f t="array" ref="C6213">IFERROR(XLOOKUP(A6213,'Asignacion Feb'!A:A,'Asignacion Feb'!B:B))</f>
        <v>EC-06</v>
      </c>
      <c r="D6213" s="28">
        <v>45716.0</v>
      </c>
      <c r="E6213" s="16" t="s">
        <v>393</v>
      </c>
      <c r="F6213" s="10" t="str">
        <f t="array" ref="F6213">IFERROR(XLOOKUP(E6213,Operadores!A:A,Operadores!B:B))</f>
        <v>GONRAF</v>
      </c>
      <c r="G6213" s="16" t="s">
        <v>83</v>
      </c>
      <c r="H6213" s="13">
        <v>19.85</v>
      </c>
      <c r="I6213" s="18">
        <v>262.0</v>
      </c>
      <c r="J6213" s="15">
        <f t="shared" si="5"/>
        <v>5200.7</v>
      </c>
      <c r="K6213" s="10" t="str">
        <f t="array" ref="K6213">IFERROR(XLOOKUP(G6213,'Tipo de Carga'!A:A,'Tipo de Carga'!B:B))</f>
        <v>Autoabasto</v>
      </c>
      <c r="L6213" s="10">
        <f t="shared" si="2"/>
        <v>9</v>
      </c>
      <c r="M6213" s="10">
        <f t="shared" si="3"/>
        <v>28</v>
      </c>
      <c r="N6213" s="10">
        <f t="shared" si="4"/>
        <v>2</v>
      </c>
      <c r="O6213" s="10" t="str">
        <f t="array" ref="O6213">IFERROR(XLOOKUP(G6213,'Tipo de Carga'!A:A,'Tipo de Carga'!C:C))</f>
        <v>Diesel</v>
      </c>
    </row>
    <row r="6214">
      <c r="A6214" s="16">
        <v>1955.0</v>
      </c>
      <c r="B6214" s="10" t="str">
        <f t="array" ref="B6214">IFERROR(XLOOKUP(A6214,'Asignacion Feb'!A:A,'Asignacion Feb'!C:C))</f>
        <v>Circuitos</v>
      </c>
      <c r="C6214" s="10" t="str">
        <f t="array" ref="C6214">IFERROR(XLOOKUP(A6214,'Asignacion Feb'!A:A,'Asignacion Feb'!B:B))</f>
        <v>EC-03</v>
      </c>
      <c r="D6214" s="28">
        <v>45716.0</v>
      </c>
      <c r="E6214" s="16" t="s">
        <v>329</v>
      </c>
      <c r="F6214" s="10" t="str">
        <f t="array" ref="F6214">IFERROR(XLOOKUP(E6214,Operadores!A:A,Operadores!B:B))</f>
        <v>MOZPEDX</v>
      </c>
      <c r="G6214" s="16" t="s">
        <v>86</v>
      </c>
      <c r="H6214" s="13">
        <v>19.15143</v>
      </c>
      <c r="I6214" s="18">
        <v>550.0</v>
      </c>
      <c r="J6214" s="15">
        <f t="shared" si="5"/>
        <v>10533.2865</v>
      </c>
      <c r="K6214" s="10" t="str">
        <f t="array" ref="K6214">IFERROR(XLOOKUP(G6214,'Tipo de Carga'!A:A,'Tipo de Carga'!B:B))</f>
        <v>Autoabasto</v>
      </c>
      <c r="L6214" s="10">
        <f t="shared" si="2"/>
        <v>9</v>
      </c>
      <c r="M6214" s="10">
        <f t="shared" si="3"/>
        <v>28</v>
      </c>
      <c r="N6214" s="10">
        <f t="shared" si="4"/>
        <v>2</v>
      </c>
      <c r="O6214" s="10" t="str">
        <f t="array" ref="O6214">IFERROR(XLOOKUP(G6214,'Tipo de Carga'!A:A,'Tipo de Carga'!C:C))</f>
        <v>Diesel</v>
      </c>
    </row>
    <row r="6215">
      <c r="A6215" s="16">
        <v>2055.0</v>
      </c>
      <c r="B6215" s="10" t="str">
        <f t="array" ref="B6215">IFERROR(XLOOKUP(A6215,'Asignacion Feb'!A:A,'Asignacion Feb'!C:C))</f>
        <v>Crisa</v>
      </c>
      <c r="C6215" s="10" t="str">
        <f t="array" ref="C6215">IFERROR(XLOOKUP(A6215,'Asignacion Feb'!A:A,'Asignacion Feb'!B:B))</f>
        <v>EC-07</v>
      </c>
      <c r="D6215" s="28">
        <v>45716.0</v>
      </c>
      <c r="E6215" s="16" t="s">
        <v>477</v>
      </c>
      <c r="F6215" s="10" t="str">
        <f t="array" ref="F6215">IFERROR(XLOOKUP(E6215,Operadores!A:A,Operadores!B:B))</f>
        <v>VILROB</v>
      </c>
      <c r="G6215" s="16" t="s">
        <v>86</v>
      </c>
      <c r="H6215" s="13">
        <v>19.15143</v>
      </c>
      <c r="I6215" s="18">
        <v>730.0</v>
      </c>
      <c r="J6215" s="15">
        <f t="shared" si="5"/>
        <v>13980.5439</v>
      </c>
      <c r="K6215" s="10" t="str">
        <f t="array" ref="K6215">IFERROR(XLOOKUP(G6215,'Tipo de Carga'!A:A,'Tipo de Carga'!B:B))</f>
        <v>Autoabasto</v>
      </c>
      <c r="L6215" s="10">
        <f t="shared" si="2"/>
        <v>9</v>
      </c>
      <c r="M6215" s="10">
        <f t="shared" si="3"/>
        <v>28</v>
      </c>
      <c r="N6215" s="10">
        <f t="shared" si="4"/>
        <v>2</v>
      </c>
      <c r="O6215" s="10" t="str">
        <f t="array" ref="O6215">IFERROR(XLOOKUP(G6215,'Tipo de Carga'!A:A,'Tipo de Carga'!C:C))</f>
        <v>Diesel</v>
      </c>
    </row>
    <row r="6216">
      <c r="A6216" s="16">
        <v>1764.0</v>
      </c>
      <c r="B6216" s="10" t="str">
        <f t="array" ref="B6216">IFERROR(XLOOKUP(A6216,'Asignacion Feb'!A:A,'Asignacion Feb'!C:C))</f>
        <v>Polaris</v>
      </c>
      <c r="C6216" s="10" t="str">
        <f t="array" ref="C6216">IFERROR(XLOOKUP(A6216,'Asignacion Feb'!A:A,'Asignacion Feb'!B:B))</f>
        <v>EC-07</v>
      </c>
      <c r="D6216" s="28">
        <v>45716.0</v>
      </c>
      <c r="E6216" s="16" t="s">
        <v>382</v>
      </c>
      <c r="F6216" s="10" t="str">
        <f t="array" ref="F6216">IFERROR(XLOOKUP(E6216,Operadores!A:A,Operadores!B:B))</f>
        <v>ZAVJOS01X</v>
      </c>
      <c r="G6216" s="16" t="s">
        <v>86</v>
      </c>
      <c r="H6216" s="13">
        <v>19.15143</v>
      </c>
      <c r="I6216" s="18">
        <v>172.0</v>
      </c>
      <c r="J6216" s="15">
        <f t="shared" si="5"/>
        <v>3294.04596</v>
      </c>
      <c r="K6216" s="10" t="str">
        <f t="array" ref="K6216">IFERROR(XLOOKUP(G6216,'Tipo de Carga'!A:A,'Tipo de Carga'!B:B))</f>
        <v>Autoabasto</v>
      </c>
      <c r="L6216" s="10">
        <f t="shared" si="2"/>
        <v>9</v>
      </c>
      <c r="M6216" s="10">
        <f t="shared" si="3"/>
        <v>28</v>
      </c>
      <c r="N6216" s="10">
        <f t="shared" si="4"/>
        <v>2</v>
      </c>
      <c r="O6216" s="10" t="str">
        <f t="array" ref="O6216">IFERROR(XLOOKUP(G6216,'Tipo de Carga'!A:A,'Tipo de Carga'!C:C))</f>
        <v>Diesel</v>
      </c>
    </row>
    <row r="6217">
      <c r="A6217" s="16">
        <v>2064.0</v>
      </c>
      <c r="B6217" s="10" t="str">
        <f t="array" ref="B6217">IFERROR(XLOOKUP(A6217,'Asignacion Feb'!A:A,'Asignacion Feb'!C:C))</f>
        <v>Patieros Crisa</v>
      </c>
      <c r="C6217" s="10" t="str">
        <f t="array" ref="C6217">IFERROR(XLOOKUP(A6217,'Asignacion Feb'!A:A,'Asignacion Feb'!B:B))</f>
        <v>EC-07</v>
      </c>
      <c r="D6217" s="28">
        <v>45716.0</v>
      </c>
      <c r="E6217" s="16" t="s">
        <v>447</v>
      </c>
      <c r="F6217" s="10" t="str">
        <f t="array" ref="F6217">IFERROR(XLOOKUP(E6217,Operadores!A:A,Operadores!B:B))</f>
        <v>CARJOS01</v>
      </c>
      <c r="G6217" s="16" t="s">
        <v>86</v>
      </c>
      <c r="H6217" s="13">
        <v>19.15143</v>
      </c>
      <c r="I6217" s="18">
        <v>540.0</v>
      </c>
      <c r="J6217" s="15">
        <f t="shared" si="5"/>
        <v>10341.7722</v>
      </c>
      <c r="K6217" s="10" t="str">
        <f t="array" ref="K6217">IFERROR(XLOOKUP(G6217,'Tipo de Carga'!A:A,'Tipo de Carga'!B:B))</f>
        <v>Autoabasto</v>
      </c>
      <c r="L6217" s="10">
        <f t="shared" si="2"/>
        <v>9</v>
      </c>
      <c r="M6217" s="10">
        <f t="shared" si="3"/>
        <v>28</v>
      </c>
      <c r="N6217" s="10">
        <f t="shared" si="4"/>
        <v>2</v>
      </c>
      <c r="O6217" s="10" t="str">
        <f t="array" ref="O6217">IFERROR(XLOOKUP(G6217,'Tipo de Carga'!A:A,'Tipo de Carga'!C:C))</f>
        <v>Diesel</v>
      </c>
    </row>
    <row r="6218">
      <c r="A6218" s="16">
        <v>2049.0</v>
      </c>
      <c r="B6218" s="10" t="str">
        <f t="array" ref="B6218">IFERROR(XLOOKUP(A6218,'Asignacion Feb'!A:A,'Asignacion Feb'!C:C))</f>
        <v>Crisa</v>
      </c>
      <c r="C6218" s="10" t="str">
        <f t="array" ref="C6218">IFERROR(XLOOKUP(A6218,'Asignacion Feb'!A:A,'Asignacion Feb'!B:B))</f>
        <v>EC-07</v>
      </c>
      <c r="D6218" s="28">
        <v>45716.0</v>
      </c>
      <c r="E6218" s="16" t="s">
        <v>478</v>
      </c>
      <c r="F6218" s="10" t="str">
        <f t="array" ref="F6218">IFERROR(XLOOKUP(E6218,Operadores!A:A,Operadores!B:B))</f>
        <v>TORANG</v>
      </c>
      <c r="G6218" s="16" t="s">
        <v>86</v>
      </c>
      <c r="H6218" s="13">
        <v>19.15143</v>
      </c>
      <c r="I6218" s="18">
        <v>705.0</v>
      </c>
      <c r="J6218" s="15">
        <f t="shared" si="5"/>
        <v>13501.75815</v>
      </c>
      <c r="K6218" s="10" t="str">
        <f t="array" ref="K6218">IFERROR(XLOOKUP(G6218,'Tipo de Carga'!A:A,'Tipo de Carga'!B:B))</f>
        <v>Autoabasto</v>
      </c>
      <c r="L6218" s="10">
        <f t="shared" si="2"/>
        <v>9</v>
      </c>
      <c r="M6218" s="10">
        <f t="shared" si="3"/>
        <v>28</v>
      </c>
      <c r="N6218" s="10">
        <f t="shared" si="4"/>
        <v>2</v>
      </c>
      <c r="O6218" s="10" t="str">
        <f t="array" ref="O6218">IFERROR(XLOOKUP(G6218,'Tipo de Carga'!A:A,'Tipo de Carga'!C:C))</f>
        <v>Diesel</v>
      </c>
    </row>
    <row r="6219">
      <c r="A6219" s="16">
        <v>1745.0</v>
      </c>
      <c r="B6219" s="10" t="str">
        <f t="array" ref="B6219">IFERROR(XLOOKUP(A6219,'Asignacion Feb'!A:A,'Asignacion Feb'!C:C))</f>
        <v>Patieros sucursal</v>
      </c>
      <c r="C6219" s="10" t="str">
        <f t="array" ref="C6219">IFERROR(XLOOKUP(A6219,'Asignacion Feb'!A:A,'Asignacion Feb'!B:B))</f>
        <v>EC-03</v>
      </c>
      <c r="D6219" s="28">
        <v>45716.0</v>
      </c>
      <c r="E6219" s="16" t="s">
        <v>383</v>
      </c>
      <c r="F6219" s="10" t="str">
        <f t="array" ref="F6219">IFERROR(XLOOKUP(E6219,Operadores!A:A,Operadores!B:B))</f>
        <v>CHAAL</v>
      </c>
      <c r="G6219" s="16" t="s">
        <v>86</v>
      </c>
      <c r="H6219" s="13">
        <v>19.15143</v>
      </c>
      <c r="I6219" s="18">
        <v>351.0</v>
      </c>
      <c r="J6219" s="15">
        <f t="shared" si="5"/>
        <v>6722.15193</v>
      </c>
      <c r="K6219" s="10" t="str">
        <f t="array" ref="K6219">IFERROR(XLOOKUP(G6219,'Tipo de Carga'!A:A,'Tipo de Carga'!B:B))</f>
        <v>Autoabasto</v>
      </c>
      <c r="L6219" s="10">
        <f t="shared" si="2"/>
        <v>9</v>
      </c>
      <c r="M6219" s="10">
        <f t="shared" si="3"/>
        <v>28</v>
      </c>
      <c r="N6219" s="10">
        <f t="shared" si="4"/>
        <v>2</v>
      </c>
      <c r="O6219" s="10" t="str">
        <f t="array" ref="O6219">IFERROR(XLOOKUP(G6219,'Tipo de Carga'!A:A,'Tipo de Carga'!C:C))</f>
        <v>Diesel</v>
      </c>
    </row>
    <row r="6220">
      <c r="A6220" s="16">
        <v>2052.0</v>
      </c>
      <c r="B6220" s="10" t="str">
        <f t="array" ref="B6220">IFERROR(XLOOKUP(A6220,'Asignacion Feb'!A:A,'Asignacion Feb'!C:C))</f>
        <v>Patieros Crisa</v>
      </c>
      <c r="C6220" s="10" t="str">
        <f t="array" ref="C6220">IFERROR(XLOOKUP(A6220,'Asignacion Feb'!A:A,'Asignacion Feb'!B:B))</f>
        <v>EC-07</v>
      </c>
      <c r="D6220" s="28">
        <v>45716.0</v>
      </c>
      <c r="E6220" s="16" t="s">
        <v>448</v>
      </c>
      <c r="F6220" s="10" t="str">
        <f t="array" ref="F6220">IFERROR(XLOOKUP(E6220,Operadores!A:A,Operadores!B:B))</f>
        <v>CARJUA</v>
      </c>
      <c r="G6220" s="16" t="s">
        <v>86</v>
      </c>
      <c r="H6220" s="13">
        <v>19.15143</v>
      </c>
      <c r="I6220" s="18">
        <v>737.0</v>
      </c>
      <c r="J6220" s="15">
        <f t="shared" si="5"/>
        <v>14114.60391</v>
      </c>
      <c r="K6220" s="10" t="str">
        <f t="array" ref="K6220">IFERROR(XLOOKUP(G6220,'Tipo de Carga'!A:A,'Tipo de Carga'!B:B))</f>
        <v>Autoabasto</v>
      </c>
      <c r="L6220" s="10">
        <f t="shared" si="2"/>
        <v>9</v>
      </c>
      <c r="M6220" s="10">
        <f t="shared" si="3"/>
        <v>28</v>
      </c>
      <c r="N6220" s="10">
        <f t="shared" si="4"/>
        <v>2</v>
      </c>
      <c r="O6220" s="10" t="str">
        <f t="array" ref="O6220">IFERROR(XLOOKUP(G6220,'Tipo de Carga'!A:A,'Tipo de Carga'!C:C))</f>
        <v>Diesel</v>
      </c>
    </row>
    <row r="6221">
      <c r="A6221" s="16">
        <v>2085.0</v>
      </c>
      <c r="B6221" s="10" t="str">
        <f t="array" ref="B6221">IFERROR(XLOOKUP(A6221,'Asignacion Feb'!A:A,'Asignacion Feb'!C:C))</f>
        <v>PISA Gdl</v>
      </c>
      <c r="C6221" s="10" t="str">
        <f t="array" ref="C6221">IFERROR(XLOOKUP(A6221,'Asignacion Feb'!A:A,'Asignacion Feb'!B:B))</f>
        <v>EC-06</v>
      </c>
      <c r="D6221" s="28">
        <v>45716.0</v>
      </c>
      <c r="E6221" s="16" t="s">
        <v>416</v>
      </c>
      <c r="F6221" s="10" t="str">
        <f t="array" ref="F6221">IFERROR(XLOOKUP(E6221,Operadores!A:A,Operadores!B:B))</f>
        <v>MARLUI02</v>
      </c>
      <c r="G6221" s="16" t="s">
        <v>86</v>
      </c>
      <c r="H6221" s="13">
        <v>19.15143</v>
      </c>
      <c r="I6221" s="18">
        <v>494.0</v>
      </c>
      <c r="J6221" s="15">
        <f t="shared" si="5"/>
        <v>9460.80642</v>
      </c>
      <c r="K6221" s="10" t="str">
        <f t="array" ref="K6221">IFERROR(XLOOKUP(G6221,'Tipo de Carga'!A:A,'Tipo de Carga'!B:B))</f>
        <v>Autoabasto</v>
      </c>
      <c r="L6221" s="10">
        <f t="shared" si="2"/>
        <v>9</v>
      </c>
      <c r="M6221" s="10">
        <f t="shared" si="3"/>
        <v>28</v>
      </c>
      <c r="N6221" s="10">
        <f t="shared" si="4"/>
        <v>2</v>
      </c>
      <c r="O6221" s="10" t="str">
        <f t="array" ref="O6221">IFERROR(XLOOKUP(G6221,'Tipo de Carga'!A:A,'Tipo de Carga'!C:C))</f>
        <v>Diesel</v>
      </c>
    </row>
    <row r="6222">
      <c r="A6222" s="16">
        <v>2081.0</v>
      </c>
      <c r="B6222" s="10" t="str">
        <f t="array" ref="B6222">IFERROR(XLOOKUP(A6222,'Asignacion Feb'!A:A,'Asignacion Feb'!C:C))</f>
        <v>Crisa</v>
      </c>
      <c r="C6222" s="10" t="str">
        <f t="array" ref="C6222">IFERROR(XLOOKUP(A6222,'Asignacion Feb'!A:A,'Asignacion Feb'!B:B))</f>
        <v>EC-07</v>
      </c>
      <c r="D6222" s="28">
        <v>45716.0</v>
      </c>
      <c r="E6222" s="16" t="s">
        <v>425</v>
      </c>
      <c r="F6222" s="10" t="str">
        <f t="array" ref="F6222">IFERROR(XLOOKUP(E6222,Operadores!A:A,Operadores!B:B))</f>
        <v>TORJUA01</v>
      </c>
      <c r="G6222" s="16" t="s">
        <v>86</v>
      </c>
      <c r="H6222" s="13">
        <v>19.15143</v>
      </c>
      <c r="I6222" s="18">
        <v>572.0</v>
      </c>
      <c r="J6222" s="15">
        <f t="shared" si="5"/>
        <v>10954.61796</v>
      </c>
      <c r="K6222" s="10" t="str">
        <f t="array" ref="K6222">IFERROR(XLOOKUP(G6222,'Tipo de Carga'!A:A,'Tipo de Carga'!B:B))</f>
        <v>Autoabasto</v>
      </c>
      <c r="L6222" s="10">
        <f t="shared" si="2"/>
        <v>9</v>
      </c>
      <c r="M6222" s="10">
        <f t="shared" si="3"/>
        <v>28</v>
      </c>
      <c r="N6222" s="10">
        <f t="shared" si="4"/>
        <v>2</v>
      </c>
      <c r="O6222" s="10" t="str">
        <f t="array" ref="O6222">IFERROR(XLOOKUP(G6222,'Tipo de Carga'!A:A,'Tipo de Carga'!C:C))</f>
        <v>Diesel</v>
      </c>
    </row>
    <row r="6223">
      <c r="A6223" s="16">
        <v>1950.0</v>
      </c>
      <c r="B6223" s="10" t="str">
        <f t="array" ref="B6223">IFERROR(XLOOKUP(A6223,'Asignacion Feb'!A:A,'Asignacion Feb'!C:C))</f>
        <v>MeLi asignado SD</v>
      </c>
      <c r="C6223" s="10" t="str">
        <f t="array" ref="C6223">IFERROR(XLOOKUP(A6223,'Asignacion Feb'!A:A,'Asignacion Feb'!B:B))</f>
        <v>EC-05</v>
      </c>
      <c r="D6223" s="28">
        <v>45716.0</v>
      </c>
      <c r="E6223" s="16" t="s">
        <v>180</v>
      </c>
      <c r="F6223" s="10" t="str">
        <f t="array" ref="F6223">IFERROR(XLOOKUP(E6223,Operadores!A:A,Operadores!B:B))</f>
        <v>MAROSC</v>
      </c>
      <c r="G6223" s="16" t="s">
        <v>86</v>
      </c>
      <c r="H6223" s="13">
        <v>19.15143</v>
      </c>
      <c r="I6223" s="18">
        <v>388.0</v>
      </c>
      <c r="J6223" s="15">
        <f t="shared" si="5"/>
        <v>7430.75484</v>
      </c>
      <c r="K6223" s="10" t="str">
        <f t="array" ref="K6223">IFERROR(XLOOKUP(G6223,'Tipo de Carga'!A:A,'Tipo de Carga'!B:B))</f>
        <v>Autoabasto</v>
      </c>
      <c r="L6223" s="10">
        <f t="shared" si="2"/>
        <v>9</v>
      </c>
      <c r="M6223" s="10">
        <f t="shared" si="3"/>
        <v>28</v>
      </c>
      <c r="N6223" s="10">
        <f t="shared" si="4"/>
        <v>2</v>
      </c>
      <c r="O6223" s="10" t="str">
        <f t="array" ref="O6223">IFERROR(XLOOKUP(G6223,'Tipo de Carga'!A:A,'Tipo de Carga'!C:C))</f>
        <v>Diesel</v>
      </c>
    </row>
    <row r="6224">
      <c r="A6224" s="16">
        <v>1950.0</v>
      </c>
      <c r="B6224" s="10" t="str">
        <f t="array" ref="B6224">IFERROR(XLOOKUP(A6224,'Asignacion Feb'!A:A,'Asignacion Feb'!C:C))</f>
        <v>MeLi asignado SD</v>
      </c>
      <c r="C6224" s="10" t="str">
        <f t="array" ref="C6224">IFERROR(XLOOKUP(A6224,'Asignacion Feb'!A:A,'Asignacion Feb'!B:B))</f>
        <v>EC-05</v>
      </c>
      <c r="D6224" s="28">
        <v>45716.0</v>
      </c>
      <c r="E6224" s="16" t="s">
        <v>180</v>
      </c>
      <c r="F6224" s="10" t="str">
        <f t="array" ref="F6224">IFERROR(XLOOKUP(E6224,Operadores!A:A,Operadores!B:B))</f>
        <v>MAROSC</v>
      </c>
      <c r="G6224" s="16" t="s">
        <v>86</v>
      </c>
      <c r="H6224" s="13">
        <v>19.15143</v>
      </c>
      <c r="I6224" s="18">
        <v>55.0</v>
      </c>
      <c r="J6224" s="15">
        <f t="shared" si="5"/>
        <v>1053.32865</v>
      </c>
      <c r="K6224" s="10" t="str">
        <f t="array" ref="K6224">IFERROR(XLOOKUP(G6224,'Tipo de Carga'!A:A,'Tipo de Carga'!B:B))</f>
        <v>Autoabasto</v>
      </c>
      <c r="L6224" s="10">
        <f t="shared" si="2"/>
        <v>9</v>
      </c>
      <c r="M6224" s="10">
        <f t="shared" si="3"/>
        <v>28</v>
      </c>
      <c r="N6224" s="10">
        <f t="shared" si="4"/>
        <v>2</v>
      </c>
      <c r="O6224" s="10" t="str">
        <f t="array" ref="O6224">IFERROR(XLOOKUP(G6224,'Tipo de Carga'!A:A,'Tipo de Carga'!C:C))</f>
        <v>Diesel</v>
      </c>
    </row>
    <row r="6225">
      <c r="A6225" s="16">
        <v>1869.0</v>
      </c>
      <c r="B6225" s="10" t="str">
        <f t="array" ref="B6225">IFERROR(XLOOKUP(A6225,'Asignacion Feb'!A:A,'Asignacion Feb'!C:C))</f>
        <v>Circuitos</v>
      </c>
      <c r="C6225" s="10" t="str">
        <f t="array" ref="C6225">IFERROR(XLOOKUP(A6225,'Asignacion Feb'!A:A,'Asignacion Feb'!B:B))</f>
        <v>EC-03</v>
      </c>
      <c r="D6225" s="28">
        <v>45716.0</v>
      </c>
      <c r="E6225" s="16" t="s">
        <v>213</v>
      </c>
      <c r="F6225" s="10" t="str">
        <f t="array" ref="F6225">IFERROR(XLOOKUP(E6225,Operadores!A:A,Operadores!B:B))</f>
        <v>MERUBA</v>
      </c>
      <c r="G6225" s="16" t="s">
        <v>33</v>
      </c>
      <c r="H6225" s="13">
        <v>19.52</v>
      </c>
      <c r="I6225" s="18">
        <v>400.0</v>
      </c>
      <c r="J6225" s="15">
        <f t="shared" si="5"/>
        <v>7808</v>
      </c>
      <c r="K6225" s="10" t="str">
        <f t="array" ref="K6225">IFERROR(XLOOKUP(G6225,'Tipo de Carga'!A:A,'Tipo de Carga'!B:B))</f>
        <v>Autoabasto</v>
      </c>
      <c r="L6225" s="10">
        <f t="shared" si="2"/>
        <v>9</v>
      </c>
      <c r="M6225" s="10">
        <f t="shared" si="3"/>
        <v>28</v>
      </c>
      <c r="N6225" s="10">
        <f t="shared" si="4"/>
        <v>2</v>
      </c>
      <c r="O6225" s="10" t="str">
        <f t="array" ref="O6225">IFERROR(XLOOKUP(G6225,'Tipo de Carga'!A:A,'Tipo de Carga'!C:C))</f>
        <v>Diesel</v>
      </c>
    </row>
    <row r="6226">
      <c r="A6226" s="16">
        <v>2075.0</v>
      </c>
      <c r="B6226" s="10" t="str">
        <f t="array" ref="B6226">IFERROR(XLOOKUP(A6226,'Asignacion Feb'!A:A,'Asignacion Feb'!C:C))</f>
        <v>Hisense</v>
      </c>
      <c r="C6226" s="10" t="str">
        <f t="array" ref="C6226">IFERROR(XLOOKUP(A6226,'Asignacion Feb'!A:A,'Asignacion Feb'!B:B))</f>
        <v>EC-02</v>
      </c>
      <c r="D6226" s="28">
        <v>45716.0</v>
      </c>
      <c r="E6226" s="16" t="s">
        <v>354</v>
      </c>
      <c r="F6226" s="10" t="str">
        <f t="array" ref="F6226">IFERROR(XLOOKUP(E6226,Operadores!A:A,Operadores!B:B))</f>
        <v>SALMAR01</v>
      </c>
      <c r="G6226" s="16" t="s">
        <v>33</v>
      </c>
      <c r="H6226" s="13">
        <v>19.52</v>
      </c>
      <c r="I6226" s="18">
        <v>541.0</v>
      </c>
      <c r="J6226" s="15">
        <f t="shared" si="5"/>
        <v>10560.32</v>
      </c>
      <c r="K6226" s="10" t="str">
        <f t="array" ref="K6226">IFERROR(XLOOKUP(G6226,'Tipo de Carga'!A:A,'Tipo de Carga'!B:B))</f>
        <v>Autoabasto</v>
      </c>
      <c r="L6226" s="10">
        <f t="shared" si="2"/>
        <v>9</v>
      </c>
      <c r="M6226" s="10">
        <f t="shared" si="3"/>
        <v>28</v>
      </c>
      <c r="N6226" s="10">
        <f t="shared" si="4"/>
        <v>2</v>
      </c>
      <c r="O6226" s="10" t="str">
        <f t="array" ref="O6226">IFERROR(XLOOKUP(G6226,'Tipo de Carga'!A:A,'Tipo de Carga'!C:C))</f>
        <v>Diesel</v>
      </c>
    </row>
    <row r="6227">
      <c r="A6227" s="16">
        <v>2007.0</v>
      </c>
      <c r="B6227" s="10" t="str">
        <f t="array" ref="B6227">IFERROR(XLOOKUP(A6227,'Asignacion Feb'!A:A,'Asignacion Feb'!C:C))</f>
        <v>MeLi asignado SD</v>
      </c>
      <c r="C6227" s="10" t="str">
        <f t="array" ref="C6227">IFERROR(XLOOKUP(A6227,'Asignacion Feb'!A:A,'Asignacion Feb'!B:B))</f>
        <v>EC-05</v>
      </c>
      <c r="D6227" s="28">
        <v>45716.0</v>
      </c>
      <c r="E6227" s="16" t="s">
        <v>190</v>
      </c>
      <c r="F6227" s="10" t="str">
        <f t="array" ref="F6227">IFERROR(XLOOKUP(E6227,Operadores!A:A,Operadores!B:B))</f>
        <v>PADRI</v>
      </c>
      <c r="G6227" s="16" t="s">
        <v>39</v>
      </c>
      <c r="H6227" s="13">
        <v>20.22902</v>
      </c>
      <c r="I6227" s="18">
        <v>225.0</v>
      </c>
      <c r="J6227" s="15">
        <f t="shared" si="5"/>
        <v>4551.5295</v>
      </c>
      <c r="K6227" s="10" t="str">
        <f t="array" ref="K6227">IFERROR(XLOOKUP(G6227,'Tipo de Carga'!A:A,'Tipo de Carga'!B:B))</f>
        <v>Autoabasto</v>
      </c>
      <c r="L6227" s="10">
        <f t="shared" si="2"/>
        <v>9</v>
      </c>
      <c r="M6227" s="10">
        <f t="shared" si="3"/>
        <v>28</v>
      </c>
      <c r="N6227" s="10">
        <f t="shared" si="4"/>
        <v>2</v>
      </c>
      <c r="O6227" s="10" t="str">
        <f t="array" ref="O6227">IFERROR(XLOOKUP(G6227,'Tipo de Carga'!A:A,'Tipo de Carga'!C:C))</f>
        <v>Diesel</v>
      </c>
    </row>
    <row r="6228">
      <c r="A6228" s="16">
        <v>2021.0</v>
      </c>
      <c r="B6228" s="10" t="str">
        <f t="array" ref="B6228">IFERROR(XLOOKUP(A6228,'Asignacion Feb'!A:A,'Asignacion Feb'!C:C))</f>
        <v>MeLi Dedicado Merida</v>
      </c>
      <c r="C6228" s="10" t="str">
        <f t="array" ref="C6228">IFERROR(XLOOKUP(A6228,'Asignacion Feb'!A:A,'Asignacion Feb'!B:B))</f>
        <v>EC-05</v>
      </c>
      <c r="D6228" s="28">
        <v>45716.0</v>
      </c>
      <c r="E6228" s="16" t="s">
        <v>403</v>
      </c>
      <c r="F6228" s="10" t="str">
        <f t="array" ref="F6228">IFERROR(XLOOKUP(E6228,Operadores!A:A,Operadores!B:B))</f>
        <v>ORTVIC</v>
      </c>
      <c r="G6228" s="16" t="s">
        <v>39</v>
      </c>
      <c r="H6228" s="13">
        <v>20.22902</v>
      </c>
      <c r="I6228" s="18">
        <v>220.0</v>
      </c>
      <c r="J6228" s="15">
        <f t="shared" si="5"/>
        <v>4450.3844</v>
      </c>
      <c r="K6228" s="10" t="str">
        <f t="array" ref="K6228">IFERROR(XLOOKUP(G6228,'Tipo de Carga'!A:A,'Tipo de Carga'!B:B))</f>
        <v>Autoabasto</v>
      </c>
      <c r="L6228" s="10">
        <f t="shared" si="2"/>
        <v>9</v>
      </c>
      <c r="M6228" s="10">
        <f t="shared" si="3"/>
        <v>28</v>
      </c>
      <c r="N6228" s="10">
        <f t="shared" si="4"/>
        <v>2</v>
      </c>
      <c r="O6228" s="10" t="str">
        <f t="array" ref="O6228">IFERROR(XLOOKUP(G6228,'Tipo de Carga'!A:A,'Tipo de Carga'!C:C))</f>
        <v>Diesel</v>
      </c>
    </row>
    <row r="6229">
      <c r="A6229" s="16">
        <v>1992.0</v>
      </c>
      <c r="B6229" s="10" t="str">
        <f t="array" ref="B6229">IFERROR(XLOOKUP(A6229,'Asignacion Feb'!A:A,'Asignacion Feb'!C:C))</f>
        <v>MeLi Dedicado TD</v>
      </c>
      <c r="C6229" s="10" t="str">
        <f t="array" ref="C6229">IFERROR(XLOOKUP(A6229,'Asignacion Feb'!A:A,'Asignacion Feb'!B:B))</f>
        <v>EC-05</v>
      </c>
      <c r="D6229" s="28">
        <v>45716.0</v>
      </c>
      <c r="E6229" s="16" t="s">
        <v>479</v>
      </c>
      <c r="F6229" s="10" t="str">
        <f t="array" ref="F6229">IFERROR(XLOOKUP(E6229,Operadores!A:A,Operadores!B:B))</f>
        <v>MUNSA</v>
      </c>
      <c r="G6229" s="16" t="s">
        <v>39</v>
      </c>
      <c r="H6229" s="13">
        <v>20.22902</v>
      </c>
      <c r="I6229" s="18">
        <v>235.0</v>
      </c>
      <c r="J6229" s="15">
        <f t="shared" si="5"/>
        <v>4753.8197</v>
      </c>
      <c r="K6229" s="10" t="str">
        <f t="array" ref="K6229">IFERROR(XLOOKUP(G6229,'Tipo de Carga'!A:A,'Tipo de Carga'!B:B))</f>
        <v>Autoabasto</v>
      </c>
      <c r="L6229" s="10">
        <f t="shared" si="2"/>
        <v>9</v>
      </c>
      <c r="M6229" s="10">
        <f t="shared" si="3"/>
        <v>28</v>
      </c>
      <c r="N6229" s="10">
        <f t="shared" si="4"/>
        <v>2</v>
      </c>
      <c r="O6229" s="10" t="str">
        <f t="array" ref="O6229">IFERROR(XLOOKUP(G6229,'Tipo de Carga'!A:A,'Tipo de Carga'!C:C))</f>
        <v>Diesel</v>
      </c>
    </row>
    <row r="6230">
      <c r="A6230" s="16">
        <v>1898.0</v>
      </c>
      <c r="B6230" s="10" t="str">
        <f t="array" ref="B6230">IFERROR(XLOOKUP(A6230,'Asignacion Feb'!A:A,'Asignacion Feb'!C:C))</f>
        <v>Full Liver</v>
      </c>
      <c r="C6230" s="10" t="str">
        <f t="array" ref="C6230">IFERROR(XLOOKUP(A6230,'Asignacion Feb'!A:A,'Asignacion Feb'!B:B))</f>
        <v>EC-01</v>
      </c>
      <c r="D6230" s="28">
        <v>45716.0</v>
      </c>
      <c r="E6230" s="16" t="s">
        <v>182</v>
      </c>
      <c r="F6230" s="10" t="str">
        <f t="array" ref="F6230">IFERROR(XLOOKUP(E6230,Operadores!A:A,Operadores!B:B))</f>
        <v>CASMA</v>
      </c>
      <c r="G6230" s="16" t="s">
        <v>39</v>
      </c>
      <c r="H6230" s="13">
        <v>20.22902</v>
      </c>
      <c r="I6230" s="18">
        <v>327.0</v>
      </c>
      <c r="J6230" s="15">
        <f t="shared" si="5"/>
        <v>6614.88954</v>
      </c>
      <c r="K6230" s="10" t="str">
        <f t="array" ref="K6230">IFERROR(XLOOKUP(G6230,'Tipo de Carga'!A:A,'Tipo de Carga'!B:B))</f>
        <v>Autoabasto</v>
      </c>
      <c r="L6230" s="10">
        <f t="shared" si="2"/>
        <v>9</v>
      </c>
      <c r="M6230" s="10">
        <f t="shared" si="3"/>
        <v>28</v>
      </c>
      <c r="N6230" s="10">
        <f t="shared" si="4"/>
        <v>2</v>
      </c>
      <c r="O6230" s="10" t="str">
        <f t="array" ref="O6230">IFERROR(XLOOKUP(G6230,'Tipo de Carga'!A:A,'Tipo de Carga'!C:C))</f>
        <v>Diesel</v>
      </c>
    </row>
    <row r="6231">
      <c r="A6231" s="16">
        <v>2001.0</v>
      </c>
      <c r="B6231" s="10" t="str">
        <f t="array" ref="B6231">IFERROR(XLOOKUP(A6231,'Asignacion Feb'!A:A,'Asignacion Feb'!C:C))</f>
        <v>MeLi Dedicado Merida</v>
      </c>
      <c r="C6231" s="10" t="str">
        <f t="array" ref="C6231">IFERROR(XLOOKUP(A6231,'Asignacion Feb'!A:A,'Asignacion Feb'!B:B))</f>
        <v>EC-05</v>
      </c>
      <c r="D6231" s="28">
        <v>45716.0</v>
      </c>
      <c r="E6231" s="16" t="s">
        <v>362</v>
      </c>
      <c r="F6231" s="10" t="str">
        <f t="array" ref="F6231">IFERROR(XLOOKUP(E6231,Operadores!A:A,Operadores!B:B))</f>
        <v>TRESER</v>
      </c>
      <c r="G6231" s="16" t="s">
        <v>39</v>
      </c>
      <c r="H6231" s="13">
        <v>20.22902</v>
      </c>
      <c r="I6231" s="18">
        <v>370.0</v>
      </c>
      <c r="J6231" s="15">
        <f t="shared" si="5"/>
        <v>7484.7374</v>
      </c>
      <c r="K6231" s="10" t="str">
        <f t="array" ref="K6231">IFERROR(XLOOKUP(G6231,'Tipo de Carga'!A:A,'Tipo de Carga'!B:B))</f>
        <v>Autoabasto</v>
      </c>
      <c r="L6231" s="10">
        <f t="shared" si="2"/>
        <v>9</v>
      </c>
      <c r="M6231" s="10">
        <f t="shared" si="3"/>
        <v>28</v>
      </c>
      <c r="N6231" s="10">
        <f t="shared" si="4"/>
        <v>2</v>
      </c>
      <c r="O6231" s="10" t="str">
        <f t="array" ref="O6231">IFERROR(XLOOKUP(G6231,'Tipo de Carga'!A:A,'Tipo de Carga'!C:C))</f>
        <v>Diesel</v>
      </c>
    </row>
    <row r="6232">
      <c r="A6232" s="16">
        <v>1705.0</v>
      </c>
      <c r="B6232" s="10" t="str">
        <f t="array" ref="B6232">IFERROR(XLOOKUP(A6232,'Asignacion Feb'!A:A,'Asignacion Feb'!C:C))</f>
        <v>Wm Full</v>
      </c>
      <c r="C6232" s="10" t="str">
        <f t="array" ref="C6232">IFERROR(XLOOKUP(A6232,'Asignacion Feb'!A:A,'Asignacion Feb'!B:B))</f>
        <v>EC-08</v>
      </c>
      <c r="D6232" s="28">
        <v>45716.0</v>
      </c>
      <c r="E6232" s="16" t="s">
        <v>348</v>
      </c>
      <c r="F6232" s="10" t="str">
        <f t="array" ref="F6232">IFERROR(XLOOKUP(E6232,Operadores!A:A,Operadores!B:B))</f>
        <v>PERVIC</v>
      </c>
      <c r="G6232" s="16" t="s">
        <v>39</v>
      </c>
      <c r="H6232" s="13">
        <v>20.22902</v>
      </c>
      <c r="I6232" s="18">
        <v>405.0</v>
      </c>
      <c r="J6232" s="15">
        <f t="shared" si="5"/>
        <v>8192.7531</v>
      </c>
      <c r="K6232" s="10" t="str">
        <f t="array" ref="K6232">IFERROR(XLOOKUP(G6232,'Tipo de Carga'!A:A,'Tipo de Carga'!B:B))</f>
        <v>Autoabasto</v>
      </c>
      <c r="L6232" s="10">
        <f t="shared" si="2"/>
        <v>9</v>
      </c>
      <c r="M6232" s="10">
        <f t="shared" si="3"/>
        <v>28</v>
      </c>
      <c r="N6232" s="10">
        <f t="shared" si="4"/>
        <v>2</v>
      </c>
      <c r="O6232" s="10" t="str">
        <f t="array" ref="O6232">IFERROR(XLOOKUP(G6232,'Tipo de Carga'!A:A,'Tipo de Carga'!C:C))</f>
        <v>Diesel</v>
      </c>
    </row>
    <row r="6233">
      <c r="A6233" s="16">
        <v>1728.0</v>
      </c>
      <c r="B6233" s="10" t="str">
        <f t="array" ref="B6233">IFERROR(XLOOKUP(A6233,'Asignacion Feb'!A:A,'Asignacion Feb'!C:C))</f>
        <v>Wm Full</v>
      </c>
      <c r="C6233" s="10" t="str">
        <f t="array" ref="C6233">IFERROR(XLOOKUP(A6233,'Asignacion Feb'!A:A,'Asignacion Feb'!B:B))</f>
        <v>EC-08</v>
      </c>
      <c r="D6233" s="28">
        <v>45716.0</v>
      </c>
      <c r="E6233" s="16" t="s">
        <v>93</v>
      </c>
      <c r="F6233" s="10" t="str">
        <f t="array" ref="F6233">IFERROR(XLOOKUP(E6233,Operadores!A:A,Operadores!B:B))</f>
        <v>MARJO13</v>
      </c>
      <c r="G6233" s="16" t="s">
        <v>39</v>
      </c>
      <c r="H6233" s="13">
        <v>20.22902</v>
      </c>
      <c r="I6233" s="18">
        <v>381.0</v>
      </c>
      <c r="J6233" s="15">
        <f t="shared" si="5"/>
        <v>7707.25662</v>
      </c>
      <c r="K6233" s="10" t="str">
        <f t="array" ref="K6233">IFERROR(XLOOKUP(G6233,'Tipo de Carga'!A:A,'Tipo de Carga'!B:B))</f>
        <v>Autoabasto</v>
      </c>
      <c r="L6233" s="10">
        <f t="shared" si="2"/>
        <v>9</v>
      </c>
      <c r="M6233" s="10">
        <f t="shared" si="3"/>
        <v>28</v>
      </c>
      <c r="N6233" s="10">
        <f t="shared" si="4"/>
        <v>2</v>
      </c>
      <c r="O6233" s="10" t="str">
        <f t="array" ref="O6233">IFERROR(XLOOKUP(G6233,'Tipo de Carga'!A:A,'Tipo de Carga'!C:C))</f>
        <v>Diesel</v>
      </c>
    </row>
    <row r="6234">
      <c r="A6234" s="16">
        <v>1816.0</v>
      </c>
      <c r="B6234" s="10" t="str">
        <f t="array" ref="B6234">IFERROR(XLOOKUP(A6234,'Asignacion Feb'!A:A,'Asignacion Feb'!C:C))</f>
        <v>Wm Full</v>
      </c>
      <c r="C6234" s="10" t="str">
        <f t="array" ref="C6234">IFERROR(XLOOKUP(A6234,'Asignacion Feb'!A:A,'Asignacion Feb'!B:B))</f>
        <v>EC-08</v>
      </c>
      <c r="D6234" s="28">
        <v>45716.0</v>
      </c>
      <c r="E6234" s="16" t="s">
        <v>169</v>
      </c>
      <c r="F6234" s="10" t="str">
        <f t="array" ref="F6234">IFERROR(XLOOKUP(E6234,Operadores!A:A,Operadores!B:B))</f>
        <v>RODMIG</v>
      </c>
      <c r="G6234" s="16" t="s">
        <v>39</v>
      </c>
      <c r="H6234" s="13">
        <v>20.22902</v>
      </c>
      <c r="I6234" s="18">
        <v>404.0</v>
      </c>
      <c r="J6234" s="15">
        <f t="shared" si="5"/>
        <v>8172.52408</v>
      </c>
      <c r="K6234" s="10" t="str">
        <f t="array" ref="K6234">IFERROR(XLOOKUP(G6234,'Tipo de Carga'!A:A,'Tipo de Carga'!B:B))</f>
        <v>Autoabasto</v>
      </c>
      <c r="L6234" s="10">
        <f t="shared" si="2"/>
        <v>9</v>
      </c>
      <c r="M6234" s="10">
        <f t="shared" si="3"/>
        <v>28</v>
      </c>
      <c r="N6234" s="10">
        <f t="shared" si="4"/>
        <v>2</v>
      </c>
      <c r="O6234" s="10" t="str">
        <f t="array" ref="O6234">IFERROR(XLOOKUP(G6234,'Tipo de Carga'!A:A,'Tipo de Carga'!C:C))</f>
        <v>Diesel</v>
      </c>
    </row>
    <row r="6235">
      <c r="A6235" s="16">
        <v>2000.0</v>
      </c>
      <c r="B6235" s="10" t="str">
        <f t="array" ref="B6235">IFERROR(XLOOKUP(A6235,'Asignacion Feb'!A:A,'Asignacion Feb'!C:C))</f>
        <v>MeLi Dedicado Merida</v>
      </c>
      <c r="C6235" s="10" t="str">
        <f t="array" ref="C6235">IFERROR(XLOOKUP(A6235,'Asignacion Feb'!A:A,'Asignacion Feb'!B:B))</f>
        <v>EC-05</v>
      </c>
      <c r="D6235" s="28">
        <v>45716.0</v>
      </c>
      <c r="E6235" s="16" t="s">
        <v>95</v>
      </c>
      <c r="F6235" s="10" t="str">
        <f t="array" ref="F6235">IFERROR(XLOOKUP(E6235,Operadores!A:A,Operadores!B:B))</f>
        <v>VILYON</v>
      </c>
      <c r="G6235" s="16" t="s">
        <v>39</v>
      </c>
      <c r="H6235" s="13">
        <v>20.22902</v>
      </c>
      <c r="I6235" s="18">
        <v>273.0</v>
      </c>
      <c r="J6235" s="15">
        <f t="shared" si="5"/>
        <v>5522.52246</v>
      </c>
      <c r="K6235" s="10" t="str">
        <f t="array" ref="K6235">IFERROR(XLOOKUP(G6235,'Tipo de Carga'!A:A,'Tipo de Carga'!B:B))</f>
        <v>Autoabasto</v>
      </c>
      <c r="L6235" s="10">
        <f t="shared" si="2"/>
        <v>9</v>
      </c>
      <c r="M6235" s="10">
        <f t="shared" si="3"/>
        <v>28</v>
      </c>
      <c r="N6235" s="10">
        <f t="shared" si="4"/>
        <v>2</v>
      </c>
      <c r="O6235" s="10" t="str">
        <f t="array" ref="O6235">IFERROR(XLOOKUP(G6235,'Tipo de Carga'!A:A,'Tipo de Carga'!C:C))</f>
        <v>Diesel</v>
      </c>
    </row>
    <row r="6236">
      <c r="A6236" s="16">
        <v>2008.0</v>
      </c>
      <c r="B6236" s="10" t="str">
        <f t="array" ref="B6236">IFERROR(XLOOKUP(A6236,'Asignacion Feb'!A:A,'Asignacion Feb'!C:C))</f>
        <v>MeLi Dedicado Merida</v>
      </c>
      <c r="C6236" s="10" t="str">
        <f t="array" ref="C6236">IFERROR(XLOOKUP(A6236,'Asignacion Feb'!A:A,'Asignacion Feb'!B:B))</f>
        <v>EC-05</v>
      </c>
      <c r="D6236" s="28">
        <v>45716.0</v>
      </c>
      <c r="E6236" s="16" t="s">
        <v>394</v>
      </c>
      <c r="F6236" s="10" t="str">
        <f t="array" ref="F6236">IFERROR(XLOOKUP(E6236,Operadores!A:A,Operadores!B:B))</f>
        <v>CADCAR</v>
      </c>
      <c r="G6236" s="16" t="s">
        <v>39</v>
      </c>
      <c r="H6236" s="13">
        <v>20.22902</v>
      </c>
      <c r="I6236" s="18">
        <v>256.0</v>
      </c>
      <c r="J6236" s="15">
        <f t="shared" si="5"/>
        <v>5178.62912</v>
      </c>
      <c r="K6236" s="10" t="str">
        <f t="array" ref="K6236">IFERROR(XLOOKUP(G6236,'Tipo de Carga'!A:A,'Tipo de Carga'!B:B))</f>
        <v>Autoabasto</v>
      </c>
      <c r="L6236" s="10">
        <f t="shared" si="2"/>
        <v>9</v>
      </c>
      <c r="M6236" s="10">
        <f t="shared" si="3"/>
        <v>28</v>
      </c>
      <c r="N6236" s="10">
        <f t="shared" si="4"/>
        <v>2</v>
      </c>
      <c r="O6236" s="10" t="str">
        <f t="array" ref="O6236">IFERROR(XLOOKUP(G6236,'Tipo de Carga'!A:A,'Tipo de Carga'!C:C))</f>
        <v>Diesel</v>
      </c>
    </row>
    <row r="6237">
      <c r="A6237" s="16">
        <v>1721.0</v>
      </c>
      <c r="B6237" s="10" t="str">
        <f t="array" ref="B6237">IFERROR(XLOOKUP(A6237,'Asignacion Feb'!A:A,'Asignacion Feb'!C:C))</f>
        <v>Wm Full</v>
      </c>
      <c r="C6237" s="10" t="str">
        <f t="array" ref="C6237">IFERROR(XLOOKUP(A6237,'Asignacion Feb'!A:A,'Asignacion Feb'!B:B))</f>
        <v>EC-08</v>
      </c>
      <c r="D6237" s="28">
        <v>45716.0</v>
      </c>
      <c r="E6237" s="16" t="s">
        <v>371</v>
      </c>
      <c r="F6237" s="10" t="str">
        <f t="array" ref="F6237">IFERROR(XLOOKUP(E6237,Operadores!A:A,Operadores!B:B))</f>
        <v>MAYSA</v>
      </c>
      <c r="G6237" s="16" t="s">
        <v>39</v>
      </c>
      <c r="H6237" s="13">
        <v>20.22902</v>
      </c>
      <c r="I6237" s="18">
        <v>400.0</v>
      </c>
      <c r="J6237" s="15">
        <f t="shared" si="5"/>
        <v>8091.608</v>
      </c>
      <c r="K6237" s="10" t="str">
        <f t="array" ref="K6237">IFERROR(XLOOKUP(G6237,'Tipo de Carga'!A:A,'Tipo de Carga'!B:B))</f>
        <v>Autoabasto</v>
      </c>
      <c r="L6237" s="10">
        <f t="shared" si="2"/>
        <v>9</v>
      </c>
      <c r="M6237" s="10">
        <f t="shared" si="3"/>
        <v>28</v>
      </c>
      <c r="N6237" s="10">
        <f t="shared" si="4"/>
        <v>2</v>
      </c>
      <c r="O6237" s="10" t="str">
        <f t="array" ref="O6237">IFERROR(XLOOKUP(G6237,'Tipo de Carga'!A:A,'Tipo de Carga'!C:C))</f>
        <v>Diesel</v>
      </c>
    </row>
    <row r="6238">
      <c r="A6238" s="16">
        <v>1798.0</v>
      </c>
      <c r="B6238" s="10" t="str">
        <f t="array" ref="B6238">IFERROR(XLOOKUP(A6238,'Asignacion Feb'!A:A,'Asignacion Feb'!C:C))</f>
        <v>Wm Full</v>
      </c>
      <c r="C6238" s="10" t="str">
        <f t="array" ref="C6238">IFERROR(XLOOKUP(A6238,'Asignacion Feb'!A:A,'Asignacion Feb'!B:B))</f>
        <v>EC-08</v>
      </c>
      <c r="D6238" s="28">
        <v>45716.0</v>
      </c>
      <c r="E6238" s="16" t="s">
        <v>177</v>
      </c>
      <c r="F6238" s="10" t="str">
        <f t="array" ref="F6238">IFERROR(XLOOKUP(E6238,Operadores!A:A,Operadores!B:B))</f>
        <v>MARWAL</v>
      </c>
      <c r="G6238" s="16" t="s">
        <v>39</v>
      </c>
      <c r="H6238" s="13">
        <v>20.22902</v>
      </c>
      <c r="I6238" s="18">
        <v>343.0</v>
      </c>
      <c r="J6238" s="15">
        <f t="shared" si="5"/>
        <v>6938.55386</v>
      </c>
      <c r="K6238" s="10" t="str">
        <f t="array" ref="K6238">IFERROR(XLOOKUP(G6238,'Tipo de Carga'!A:A,'Tipo de Carga'!B:B))</f>
        <v>Autoabasto</v>
      </c>
      <c r="L6238" s="10">
        <f t="shared" si="2"/>
        <v>9</v>
      </c>
      <c r="M6238" s="10">
        <f t="shared" si="3"/>
        <v>28</v>
      </c>
      <c r="N6238" s="10">
        <f t="shared" si="4"/>
        <v>2</v>
      </c>
      <c r="O6238" s="10" t="str">
        <f t="array" ref="O6238">IFERROR(XLOOKUP(G6238,'Tipo de Carga'!A:A,'Tipo de Carga'!C:C))</f>
        <v>Diesel</v>
      </c>
    </row>
    <row r="6239">
      <c r="A6239" s="16">
        <v>2013.0</v>
      </c>
      <c r="B6239" s="10" t="str">
        <f t="array" ref="B6239">IFERROR(XLOOKUP(A6239,'Asignacion Feb'!A:A,'Asignacion Feb'!C:C))</f>
        <v>MeLi Dedicado Merida</v>
      </c>
      <c r="C6239" s="10" t="str">
        <f t="array" ref="C6239">IFERROR(XLOOKUP(A6239,'Asignacion Feb'!A:A,'Asignacion Feb'!B:B))</f>
        <v>EC-05</v>
      </c>
      <c r="D6239" s="28">
        <v>45716.0</v>
      </c>
      <c r="E6239" s="16" t="s">
        <v>35</v>
      </c>
      <c r="F6239" s="10" t="str">
        <f t="array" ref="F6239">IFERROR(XLOOKUP(E6239,Operadores!A:A,Operadores!B:B))</f>
        <v>MONENR</v>
      </c>
      <c r="G6239" s="16" t="s">
        <v>39</v>
      </c>
      <c r="H6239" s="13">
        <v>20.22902</v>
      </c>
      <c r="I6239" s="18">
        <v>384.0</v>
      </c>
      <c r="J6239" s="15">
        <f t="shared" si="5"/>
        <v>7767.94368</v>
      </c>
      <c r="K6239" s="10" t="str">
        <f t="array" ref="K6239">IFERROR(XLOOKUP(G6239,'Tipo de Carga'!A:A,'Tipo de Carga'!B:B))</f>
        <v>Autoabasto</v>
      </c>
      <c r="L6239" s="10">
        <f t="shared" si="2"/>
        <v>9</v>
      </c>
      <c r="M6239" s="10">
        <f t="shared" si="3"/>
        <v>28</v>
      </c>
      <c r="N6239" s="10">
        <f t="shared" si="4"/>
        <v>2</v>
      </c>
      <c r="O6239" s="10" t="str">
        <f t="array" ref="O6239">IFERROR(XLOOKUP(G6239,'Tipo de Carga'!A:A,'Tipo de Carga'!C:C))</f>
        <v>Diesel</v>
      </c>
    </row>
    <row r="6240">
      <c r="A6240" s="16">
        <v>2024.0</v>
      </c>
      <c r="B6240" s="10" t="str">
        <f t="array" ref="B6240">IFERROR(XLOOKUP(A6240,'Asignacion Feb'!A:A,'Asignacion Feb'!C:C))</f>
        <v>MeLi Dedicado Merida</v>
      </c>
      <c r="C6240" s="10" t="str">
        <f t="array" ref="C6240">IFERROR(XLOOKUP(A6240,'Asignacion Feb'!A:A,'Asignacion Feb'!B:B))</f>
        <v>EC-05</v>
      </c>
      <c r="D6240" s="28">
        <v>45716.0</v>
      </c>
      <c r="E6240" s="16" t="s">
        <v>113</v>
      </c>
      <c r="F6240" s="10" t="str">
        <f t="array" ref="F6240">IFERROR(XLOOKUP(E6240,Operadores!A:A,Operadores!B:B))</f>
        <v>DELJOS01</v>
      </c>
      <c r="G6240" s="16" t="s">
        <v>39</v>
      </c>
      <c r="H6240" s="13">
        <v>20.22902</v>
      </c>
      <c r="I6240" s="18">
        <v>230.0</v>
      </c>
      <c r="J6240" s="15">
        <f t="shared" si="5"/>
        <v>4652.6746</v>
      </c>
      <c r="K6240" s="10" t="str">
        <f t="array" ref="K6240">IFERROR(XLOOKUP(G6240,'Tipo de Carga'!A:A,'Tipo de Carga'!B:B))</f>
        <v>Autoabasto</v>
      </c>
      <c r="L6240" s="10">
        <f t="shared" si="2"/>
        <v>9</v>
      </c>
      <c r="M6240" s="10">
        <f t="shared" si="3"/>
        <v>28</v>
      </c>
      <c r="N6240" s="10">
        <f t="shared" si="4"/>
        <v>2</v>
      </c>
      <c r="O6240" s="10" t="str">
        <f t="array" ref="O6240">IFERROR(XLOOKUP(G6240,'Tipo de Carga'!A:A,'Tipo de Carga'!C:C))</f>
        <v>Diesel</v>
      </c>
    </row>
    <row r="6241">
      <c r="A6241" s="16">
        <v>1967.0</v>
      </c>
      <c r="B6241" s="10" t="str">
        <f t="array" ref="B6241">IFERROR(XLOOKUP(A6241,'Asignacion Feb'!A:A,'Asignacion Feb'!C:C))</f>
        <v>Sayer Sencillo</v>
      </c>
      <c r="C6241" s="10" t="str">
        <f t="array" ref="C6241">IFERROR(XLOOKUP(A6241,'Asignacion Feb'!A:A,'Asignacion Feb'!B:B))</f>
        <v>EC-04</v>
      </c>
      <c r="D6241" s="28">
        <v>45716.0</v>
      </c>
      <c r="E6241" s="16" t="s">
        <v>315</v>
      </c>
      <c r="F6241" s="10" t="str">
        <f t="array" ref="F6241">IFERROR(XLOOKUP(E6241,Operadores!A:A,Operadores!B:B))</f>
        <v>BARMIGX</v>
      </c>
      <c r="G6241" s="16" t="s">
        <v>39</v>
      </c>
      <c r="H6241" s="13">
        <v>20.22902</v>
      </c>
      <c r="I6241" s="18">
        <v>621.0</v>
      </c>
      <c r="J6241" s="15">
        <f t="shared" si="5"/>
        <v>12562.22142</v>
      </c>
      <c r="K6241" s="10" t="str">
        <f t="array" ref="K6241">IFERROR(XLOOKUP(G6241,'Tipo de Carga'!A:A,'Tipo de Carga'!B:B))</f>
        <v>Autoabasto</v>
      </c>
      <c r="L6241" s="10">
        <f t="shared" si="2"/>
        <v>9</v>
      </c>
      <c r="M6241" s="10">
        <f t="shared" si="3"/>
        <v>28</v>
      </c>
      <c r="N6241" s="10">
        <f t="shared" si="4"/>
        <v>2</v>
      </c>
      <c r="O6241" s="10" t="str">
        <f t="array" ref="O6241">IFERROR(XLOOKUP(G6241,'Tipo de Carga'!A:A,'Tipo de Carga'!C:C))</f>
        <v>Diesel</v>
      </c>
    </row>
    <row r="6242">
      <c r="A6242" s="16">
        <v>2031.0</v>
      </c>
      <c r="B6242" s="10" t="str">
        <f t="array" ref="B6242">IFERROR(XLOOKUP(A6242,'Asignacion Feb'!A:A,'Asignacion Feb'!C:C))</f>
        <v>MeLi Dedicado Merida</v>
      </c>
      <c r="C6242" s="10" t="str">
        <f t="array" ref="C6242">IFERROR(XLOOKUP(A6242,'Asignacion Feb'!A:A,'Asignacion Feb'!B:B))</f>
        <v>EC-05</v>
      </c>
      <c r="D6242" s="28">
        <v>45716.0</v>
      </c>
      <c r="E6242" s="16" t="s">
        <v>239</v>
      </c>
      <c r="F6242" s="10" t="str">
        <f t="array" ref="F6242">IFERROR(XLOOKUP(E6242,Operadores!A:A,Operadores!B:B))</f>
        <v>LEOJUA</v>
      </c>
      <c r="G6242" s="16" t="s">
        <v>39</v>
      </c>
      <c r="H6242" s="13">
        <v>20.22902</v>
      </c>
      <c r="I6242" s="18">
        <v>355.0</v>
      </c>
      <c r="J6242" s="15">
        <f t="shared" si="5"/>
        <v>7181.3021</v>
      </c>
      <c r="K6242" s="10" t="str">
        <f t="array" ref="K6242">IFERROR(XLOOKUP(G6242,'Tipo de Carga'!A:A,'Tipo de Carga'!B:B))</f>
        <v>Autoabasto</v>
      </c>
      <c r="L6242" s="10">
        <f t="shared" si="2"/>
        <v>9</v>
      </c>
      <c r="M6242" s="10">
        <f t="shared" si="3"/>
        <v>28</v>
      </c>
      <c r="N6242" s="10">
        <f t="shared" si="4"/>
        <v>2</v>
      </c>
      <c r="O6242" s="10" t="str">
        <f t="array" ref="O6242">IFERROR(XLOOKUP(G6242,'Tipo de Carga'!A:A,'Tipo de Carga'!C:C))</f>
        <v>Diesel</v>
      </c>
    </row>
    <row r="6243">
      <c r="A6243" s="16">
        <v>1768.0</v>
      </c>
      <c r="B6243" s="10" t="str">
        <f t="array" ref="B6243">IFERROR(XLOOKUP(A6243,'Asignacion Feb'!A:A,'Asignacion Feb'!C:C))</f>
        <v>Pipas</v>
      </c>
      <c r="C6243" s="10" t="str">
        <f t="array" ref="C6243">IFERROR(XLOOKUP(A6243,'Asignacion Feb'!A:A,'Asignacion Feb'!B:B))</f>
        <v>EC-02</v>
      </c>
      <c r="D6243" s="28">
        <v>45716.0</v>
      </c>
      <c r="E6243" s="16" t="s">
        <v>303</v>
      </c>
      <c r="F6243" s="10" t="str">
        <f t="array" ref="F6243">IFERROR(XLOOKUP(E6243,Operadores!A:A,Operadores!B:B))</f>
        <v>MARJO08</v>
      </c>
      <c r="G6243" s="16" t="s">
        <v>39</v>
      </c>
      <c r="H6243" s="13">
        <v>20.22902</v>
      </c>
      <c r="I6243" s="18">
        <v>396.0</v>
      </c>
      <c r="J6243" s="15">
        <f t="shared" si="5"/>
        <v>8010.69192</v>
      </c>
      <c r="K6243" s="10" t="str">
        <f t="array" ref="K6243">IFERROR(XLOOKUP(G6243,'Tipo de Carga'!A:A,'Tipo de Carga'!B:B))</f>
        <v>Autoabasto</v>
      </c>
      <c r="L6243" s="10">
        <f t="shared" si="2"/>
        <v>9</v>
      </c>
      <c r="M6243" s="10">
        <f t="shared" si="3"/>
        <v>28</v>
      </c>
      <c r="N6243" s="10">
        <f t="shared" si="4"/>
        <v>2</v>
      </c>
      <c r="O6243" s="10" t="str">
        <f t="array" ref="O6243">IFERROR(XLOOKUP(G6243,'Tipo de Carga'!A:A,'Tipo de Carga'!C:C))</f>
        <v>Diesel</v>
      </c>
    </row>
    <row r="6244">
      <c r="A6244" s="16">
        <v>1819.0</v>
      </c>
      <c r="B6244" s="10" t="str">
        <f t="array" ref="B6244">IFERROR(XLOOKUP(A6244,'Asignacion Feb'!A:A,'Asignacion Feb'!C:C))</f>
        <v>Wm Full</v>
      </c>
      <c r="C6244" s="10" t="str">
        <f t="array" ref="C6244">IFERROR(XLOOKUP(A6244,'Asignacion Feb'!A:A,'Asignacion Feb'!B:B))</f>
        <v>EC-08</v>
      </c>
      <c r="D6244" s="28">
        <v>45716.0</v>
      </c>
      <c r="E6244" s="16" t="s">
        <v>221</v>
      </c>
      <c r="F6244" s="10" t="str">
        <f t="array" ref="F6244">IFERROR(XLOOKUP(E6244,Operadores!A:A,Operadores!B:B))</f>
        <v>ALVGAB</v>
      </c>
      <c r="G6244" s="16" t="s">
        <v>39</v>
      </c>
      <c r="H6244" s="13">
        <v>20.22902</v>
      </c>
      <c r="I6244" s="18">
        <v>381.0</v>
      </c>
      <c r="J6244" s="15">
        <f t="shared" si="5"/>
        <v>7707.25662</v>
      </c>
      <c r="K6244" s="10" t="str">
        <f t="array" ref="K6244">IFERROR(XLOOKUP(G6244,'Tipo de Carga'!A:A,'Tipo de Carga'!B:B))</f>
        <v>Autoabasto</v>
      </c>
      <c r="L6244" s="10">
        <f t="shared" si="2"/>
        <v>9</v>
      </c>
      <c r="M6244" s="10">
        <f t="shared" si="3"/>
        <v>28</v>
      </c>
      <c r="N6244" s="10">
        <f t="shared" si="4"/>
        <v>2</v>
      </c>
      <c r="O6244" s="10" t="str">
        <f t="array" ref="O6244">IFERROR(XLOOKUP(G6244,'Tipo de Carga'!A:A,'Tipo de Carga'!C:C))</f>
        <v>Diesel</v>
      </c>
    </row>
    <row r="6245">
      <c r="A6245" s="16">
        <v>1746.0</v>
      </c>
      <c r="B6245" s="10" t="str">
        <f t="array" ref="B6245">IFERROR(XLOOKUP(A6245,'Asignacion Feb'!A:A,'Asignacion Feb'!C:C))</f>
        <v>Wm Full</v>
      </c>
      <c r="C6245" s="10" t="str">
        <f t="array" ref="C6245">IFERROR(XLOOKUP(A6245,'Asignacion Feb'!A:A,'Asignacion Feb'!B:B))</f>
        <v>EC-08</v>
      </c>
      <c r="D6245" s="28">
        <v>45716.0</v>
      </c>
      <c r="E6245" s="16" t="s">
        <v>258</v>
      </c>
      <c r="F6245" s="10" t="str">
        <f t="array" ref="F6245">IFERROR(XLOOKUP(E6245,Operadores!A:A,Operadores!B:B))</f>
        <v>LOPFER</v>
      </c>
      <c r="G6245" s="16" t="s">
        <v>39</v>
      </c>
      <c r="H6245" s="13">
        <v>20.22902</v>
      </c>
      <c r="I6245" s="18">
        <v>308.0</v>
      </c>
      <c r="J6245" s="15">
        <f t="shared" si="5"/>
        <v>6230.53816</v>
      </c>
      <c r="K6245" s="10" t="str">
        <f t="array" ref="K6245">IFERROR(XLOOKUP(G6245,'Tipo de Carga'!A:A,'Tipo de Carga'!B:B))</f>
        <v>Autoabasto</v>
      </c>
      <c r="L6245" s="10">
        <f t="shared" si="2"/>
        <v>9</v>
      </c>
      <c r="M6245" s="10">
        <f t="shared" si="3"/>
        <v>28</v>
      </c>
      <c r="N6245" s="10">
        <f t="shared" si="4"/>
        <v>2</v>
      </c>
      <c r="O6245" s="10" t="str">
        <f t="array" ref="O6245">IFERROR(XLOOKUP(G6245,'Tipo de Carga'!A:A,'Tipo de Carga'!C:C))</f>
        <v>Diesel</v>
      </c>
    </row>
    <row r="6246">
      <c r="A6246" s="16">
        <v>1765.0</v>
      </c>
      <c r="B6246" s="10" t="str">
        <f t="array" ref="B6246">IFERROR(XLOOKUP(A6246,'Asignacion Feb'!A:A,'Asignacion Feb'!C:C))</f>
        <v>Hisense</v>
      </c>
      <c r="C6246" s="10" t="str">
        <f t="array" ref="C6246">IFERROR(XLOOKUP(A6246,'Asignacion Feb'!A:A,'Asignacion Feb'!B:B))</f>
        <v>EC-02</v>
      </c>
      <c r="D6246" s="28">
        <v>45716.0</v>
      </c>
      <c r="E6246" s="16" t="s">
        <v>433</v>
      </c>
      <c r="F6246" s="10" t="str">
        <f t="array" ref="F6246">IFERROR(XLOOKUP(E6246,Operadores!A:A,Operadores!B:B))</f>
        <v>REYJU02</v>
      </c>
      <c r="G6246" s="16" t="s">
        <v>39</v>
      </c>
      <c r="H6246" s="13">
        <v>20.22902</v>
      </c>
      <c r="I6246" s="18">
        <v>320.0</v>
      </c>
      <c r="J6246" s="15">
        <f t="shared" si="5"/>
        <v>6473.2864</v>
      </c>
      <c r="K6246" s="10" t="str">
        <f t="array" ref="K6246">IFERROR(XLOOKUP(G6246,'Tipo de Carga'!A:A,'Tipo de Carga'!B:B))</f>
        <v>Autoabasto</v>
      </c>
      <c r="L6246" s="10">
        <f t="shared" si="2"/>
        <v>9</v>
      </c>
      <c r="M6246" s="10">
        <f t="shared" si="3"/>
        <v>28</v>
      </c>
      <c r="N6246" s="10">
        <f t="shared" si="4"/>
        <v>2</v>
      </c>
      <c r="O6246" s="10" t="str">
        <f t="array" ref="O6246">IFERROR(XLOOKUP(G6246,'Tipo de Carga'!A:A,'Tipo de Carga'!C:C))</f>
        <v>Diesel</v>
      </c>
    </row>
    <row r="6247">
      <c r="A6247" s="16">
        <v>2028.0</v>
      </c>
      <c r="B6247" s="10" t="str">
        <f t="array" ref="B6247">IFERROR(XLOOKUP(A6247,'Asignacion Feb'!A:A,'Asignacion Feb'!C:C))</f>
        <v>MeLi Dedicado Merida</v>
      </c>
      <c r="C6247" s="10" t="str">
        <f t="array" ref="C6247">IFERROR(XLOOKUP(A6247,'Asignacion Feb'!A:A,'Asignacion Feb'!B:B))</f>
        <v>EC-05</v>
      </c>
      <c r="D6247" s="28">
        <v>45716.0</v>
      </c>
      <c r="E6247" s="16" t="s">
        <v>407</v>
      </c>
      <c r="F6247" s="10" t="str">
        <f t="array" ref="F6247">IFERROR(XLOOKUP(E6247,Operadores!A:A,Operadores!B:B))</f>
        <v>CERDAV</v>
      </c>
      <c r="G6247" s="16" t="s">
        <v>39</v>
      </c>
      <c r="H6247" s="13">
        <v>20.22902</v>
      </c>
      <c r="I6247" s="18">
        <v>206.0</v>
      </c>
      <c r="J6247" s="15">
        <f t="shared" si="5"/>
        <v>4167.17812</v>
      </c>
      <c r="K6247" s="10" t="str">
        <f t="array" ref="K6247">IFERROR(XLOOKUP(G6247,'Tipo de Carga'!A:A,'Tipo de Carga'!B:B))</f>
        <v>Autoabasto</v>
      </c>
      <c r="L6247" s="10">
        <f t="shared" si="2"/>
        <v>9</v>
      </c>
      <c r="M6247" s="10">
        <f t="shared" si="3"/>
        <v>28</v>
      </c>
      <c r="N6247" s="10">
        <f t="shared" si="4"/>
        <v>2</v>
      </c>
      <c r="O6247" s="10" t="str">
        <f t="array" ref="O6247">IFERROR(XLOOKUP(G6247,'Tipo de Carga'!A:A,'Tipo de Carga'!C:C))</f>
        <v>Diesel</v>
      </c>
    </row>
    <row r="6248">
      <c r="A6248" s="16">
        <v>1997.0</v>
      </c>
      <c r="B6248" s="10" t="str">
        <f t="array" ref="B6248">IFERROR(XLOOKUP(A6248,'Asignacion Feb'!A:A,'Asignacion Feb'!C:C))</f>
        <v>MeLi Dedicado Merida</v>
      </c>
      <c r="C6248" s="10" t="str">
        <f t="array" ref="C6248">IFERROR(XLOOKUP(A6248,'Asignacion Feb'!A:A,'Asignacion Feb'!B:B))</f>
        <v>EC-05</v>
      </c>
      <c r="D6248" s="28">
        <v>45716.0</v>
      </c>
      <c r="E6248" s="16" t="s">
        <v>170</v>
      </c>
      <c r="F6248" s="10" t="str">
        <f t="array" ref="F6248">IFERROR(XLOOKUP(E6248,Operadores!A:A,Operadores!B:B))</f>
        <v>MARLEO</v>
      </c>
      <c r="G6248" s="16" t="s">
        <v>39</v>
      </c>
      <c r="H6248" s="13">
        <v>20.22902</v>
      </c>
      <c r="I6248" s="18">
        <v>200.0</v>
      </c>
      <c r="J6248" s="15">
        <f t="shared" si="5"/>
        <v>4045.804</v>
      </c>
      <c r="K6248" s="10" t="str">
        <f t="array" ref="K6248">IFERROR(XLOOKUP(G6248,'Tipo de Carga'!A:A,'Tipo de Carga'!B:B))</f>
        <v>Autoabasto</v>
      </c>
      <c r="L6248" s="10">
        <f t="shared" si="2"/>
        <v>9</v>
      </c>
      <c r="M6248" s="10">
        <f t="shared" si="3"/>
        <v>28</v>
      </c>
      <c r="N6248" s="10">
        <f t="shared" si="4"/>
        <v>2</v>
      </c>
      <c r="O6248" s="10" t="str">
        <f t="array" ref="O6248">IFERROR(XLOOKUP(G6248,'Tipo de Carga'!A:A,'Tipo de Carga'!C:C))</f>
        <v>Diesel</v>
      </c>
    </row>
    <row r="6249">
      <c r="A6249" s="16">
        <v>1826.0</v>
      </c>
      <c r="B6249" s="10" t="str">
        <f t="array" ref="B6249">IFERROR(XLOOKUP(A6249,'Asignacion Feb'!A:A,'Asignacion Feb'!C:C))</f>
        <v>Wm Full</v>
      </c>
      <c r="C6249" s="10" t="str">
        <f t="array" ref="C6249">IFERROR(XLOOKUP(A6249,'Asignacion Feb'!A:A,'Asignacion Feb'!B:B))</f>
        <v>EC-08</v>
      </c>
      <c r="D6249" s="28">
        <v>45716.0</v>
      </c>
      <c r="E6249" s="16" t="s">
        <v>361</v>
      </c>
      <c r="F6249" s="10" t="str">
        <f t="array" ref="F6249">IFERROR(XLOOKUP(E6249,Operadores!A:A,Operadores!B:B))</f>
        <v>MORFRE01</v>
      </c>
      <c r="G6249" s="16" t="s">
        <v>39</v>
      </c>
      <c r="H6249" s="13">
        <v>20.22902</v>
      </c>
      <c r="I6249" s="18">
        <v>395.0</v>
      </c>
      <c r="J6249" s="15">
        <f t="shared" si="5"/>
        <v>7990.4629</v>
      </c>
      <c r="K6249" s="10" t="str">
        <f t="array" ref="K6249">IFERROR(XLOOKUP(G6249,'Tipo de Carga'!A:A,'Tipo de Carga'!B:B))</f>
        <v>Autoabasto</v>
      </c>
      <c r="L6249" s="10">
        <f t="shared" si="2"/>
        <v>9</v>
      </c>
      <c r="M6249" s="10">
        <f t="shared" si="3"/>
        <v>28</v>
      </c>
      <c r="N6249" s="10">
        <f t="shared" si="4"/>
        <v>2</v>
      </c>
      <c r="O6249" s="10" t="str">
        <f t="array" ref="O6249">IFERROR(XLOOKUP(G6249,'Tipo de Carga'!A:A,'Tipo de Carga'!C:C))</f>
        <v>Diesel</v>
      </c>
    </row>
    <row r="6250">
      <c r="A6250" s="16">
        <v>2018.0</v>
      </c>
      <c r="B6250" s="10" t="str">
        <f t="array" ref="B6250">IFERROR(XLOOKUP(A6250,'Asignacion Feb'!A:A,'Asignacion Feb'!C:C))</f>
        <v>MeLi Dedicado Merida</v>
      </c>
      <c r="C6250" s="10" t="str">
        <f t="array" ref="C6250">IFERROR(XLOOKUP(A6250,'Asignacion Feb'!A:A,'Asignacion Feb'!B:B))</f>
        <v>EC-05</v>
      </c>
      <c r="D6250" s="28">
        <v>45716.0</v>
      </c>
      <c r="E6250" s="16" t="s">
        <v>205</v>
      </c>
      <c r="F6250" s="10" t="str">
        <f t="array" ref="F6250">IFERROR(XLOOKUP(E6250,Operadores!A:A,Operadores!B:B))</f>
        <v>MACFRA</v>
      </c>
      <c r="G6250" s="16" t="s">
        <v>39</v>
      </c>
      <c r="H6250" s="13">
        <v>20.22902</v>
      </c>
      <c r="I6250" s="18">
        <v>340.0</v>
      </c>
      <c r="J6250" s="15">
        <f t="shared" si="5"/>
        <v>6877.8668</v>
      </c>
      <c r="K6250" s="10" t="str">
        <f t="array" ref="K6250">IFERROR(XLOOKUP(G6250,'Tipo de Carga'!A:A,'Tipo de Carga'!B:B))</f>
        <v>Autoabasto</v>
      </c>
      <c r="L6250" s="10">
        <f t="shared" si="2"/>
        <v>9</v>
      </c>
      <c r="M6250" s="10">
        <f t="shared" si="3"/>
        <v>28</v>
      </c>
      <c r="N6250" s="10">
        <f t="shared" si="4"/>
        <v>2</v>
      </c>
      <c r="O6250" s="10" t="str">
        <f t="array" ref="O6250">IFERROR(XLOOKUP(G6250,'Tipo de Carga'!A:A,'Tipo de Carga'!C:C))</f>
        <v>Diesel</v>
      </c>
    </row>
    <row r="6251">
      <c r="A6251" s="16">
        <v>2006.0</v>
      </c>
      <c r="B6251" s="10" t="str">
        <f t="array" ref="B6251">IFERROR(XLOOKUP(A6251,'Asignacion Feb'!A:A,'Asignacion Feb'!C:C))</f>
        <v>MeLi Dedicado Merida</v>
      </c>
      <c r="C6251" s="10" t="str">
        <f t="array" ref="C6251">IFERROR(XLOOKUP(A6251,'Asignacion Feb'!A:A,'Asignacion Feb'!B:B))</f>
        <v>EC-05</v>
      </c>
      <c r="D6251" s="28">
        <v>45716.0</v>
      </c>
      <c r="E6251" s="16" t="s">
        <v>452</v>
      </c>
      <c r="F6251" s="10" t="str">
        <f t="array" ref="F6251">IFERROR(XLOOKUP(E6251,Operadores!A:A,Operadores!B:B))</f>
        <v>GARMAR02</v>
      </c>
      <c r="G6251" s="16" t="s">
        <v>39</v>
      </c>
      <c r="H6251" s="13">
        <v>20.22902</v>
      </c>
      <c r="I6251" s="18">
        <v>450.0</v>
      </c>
      <c r="J6251" s="15">
        <f t="shared" si="5"/>
        <v>9103.059</v>
      </c>
      <c r="K6251" s="10" t="str">
        <f t="array" ref="K6251">IFERROR(XLOOKUP(G6251,'Tipo de Carga'!A:A,'Tipo de Carga'!B:B))</f>
        <v>Autoabasto</v>
      </c>
      <c r="L6251" s="10">
        <f t="shared" si="2"/>
        <v>9</v>
      </c>
      <c r="M6251" s="10">
        <f t="shared" si="3"/>
        <v>28</v>
      </c>
      <c r="N6251" s="10">
        <f t="shared" si="4"/>
        <v>2</v>
      </c>
      <c r="O6251" s="10" t="str">
        <f t="array" ref="O6251">IFERROR(XLOOKUP(G6251,'Tipo de Carga'!A:A,'Tipo de Carga'!C:C))</f>
        <v>Diesel</v>
      </c>
    </row>
    <row r="6252">
      <c r="A6252" s="16">
        <v>1959.0</v>
      </c>
      <c r="B6252" s="10" t="str">
        <f t="array" ref="B6252">IFERROR(XLOOKUP(A6252,'Asignacion Feb'!A:A,'Asignacion Feb'!C:C))</f>
        <v>Full Liver</v>
      </c>
      <c r="C6252" s="10" t="str">
        <f t="array" ref="C6252">IFERROR(XLOOKUP(A6252,'Asignacion Feb'!A:A,'Asignacion Feb'!B:B))</f>
        <v>EC-01</v>
      </c>
      <c r="D6252" s="28">
        <v>45716.0</v>
      </c>
      <c r="E6252" s="16" t="s">
        <v>99</v>
      </c>
      <c r="F6252" s="10" t="str">
        <f t="array" ref="F6252">IFERROR(XLOOKUP(E6252,Operadores!A:A,Operadores!B:B))</f>
        <v>JARDAN</v>
      </c>
      <c r="G6252" s="16" t="s">
        <v>39</v>
      </c>
      <c r="H6252" s="13">
        <v>20.22902</v>
      </c>
      <c r="I6252" s="18">
        <v>623.0</v>
      </c>
      <c r="J6252" s="15">
        <f t="shared" si="5"/>
        <v>12602.67946</v>
      </c>
      <c r="K6252" s="10" t="str">
        <f t="array" ref="K6252">IFERROR(XLOOKUP(G6252,'Tipo de Carga'!A:A,'Tipo de Carga'!B:B))</f>
        <v>Autoabasto</v>
      </c>
      <c r="L6252" s="10">
        <f t="shared" si="2"/>
        <v>9</v>
      </c>
      <c r="M6252" s="10">
        <f t="shared" si="3"/>
        <v>28</v>
      </c>
      <c r="N6252" s="10">
        <f t="shared" si="4"/>
        <v>2</v>
      </c>
      <c r="O6252" s="10" t="str">
        <f t="array" ref="O6252">IFERROR(XLOOKUP(G6252,'Tipo de Carga'!A:A,'Tipo de Carga'!C:C))</f>
        <v>Diesel</v>
      </c>
    </row>
    <row r="6253">
      <c r="A6253" s="16">
        <v>1814.0</v>
      </c>
      <c r="B6253" s="10" t="str">
        <f t="array" ref="B6253">IFERROR(XLOOKUP(A6253,'Asignacion Feb'!A:A,'Asignacion Feb'!C:C))</f>
        <v>Wm Sencillo</v>
      </c>
      <c r="C6253" s="10" t="str">
        <f t="array" ref="C6253">IFERROR(XLOOKUP(A6253,'Asignacion Feb'!A:A,'Asignacion Feb'!B:B))</f>
        <v>EC-08</v>
      </c>
      <c r="D6253" s="28">
        <v>45716.0</v>
      </c>
      <c r="E6253" s="19" t="s">
        <v>97</v>
      </c>
      <c r="F6253" s="10" t="str">
        <f t="array" ref="F6253">IFERROR(XLOOKUP(E6253,Operadores!A:A,Operadores!B:B))</f>
        <v>DELALE</v>
      </c>
      <c r="G6253" s="16" t="s">
        <v>103</v>
      </c>
      <c r="H6253" s="13">
        <v>26.45</v>
      </c>
      <c r="I6253" s="18">
        <v>364.0</v>
      </c>
      <c r="J6253" s="15">
        <f t="shared" si="5"/>
        <v>9627.8</v>
      </c>
      <c r="K6253" s="10" t="str">
        <f t="array" ref="K6253">IFERROR(XLOOKUP(G6253,'Tipo de Carga'!A:A,'Tipo de Carga'!B:B))</f>
        <v>Ticket</v>
      </c>
      <c r="L6253" s="10">
        <f t="shared" si="2"/>
        <v>9</v>
      </c>
      <c r="M6253" s="10">
        <f t="shared" si="3"/>
        <v>28</v>
      </c>
      <c r="N6253" s="10">
        <f t="shared" si="4"/>
        <v>2</v>
      </c>
      <c r="O6253" s="10" t="str">
        <f t="array" ref="O6253">IFERROR(XLOOKUP(G6253,'Tipo de Carga'!A:A,'Tipo de Carga'!C:C))</f>
        <v>Diesel</v>
      </c>
    </row>
    <row r="6254">
      <c r="A6254" s="16">
        <v>2025.0</v>
      </c>
      <c r="B6254" s="10" t="str">
        <f t="array" ref="B6254">IFERROR(XLOOKUP(A6254,'Asignacion Feb'!A:A,'Asignacion Feb'!C:C))</f>
        <v>MeLi Dedicado TD</v>
      </c>
      <c r="C6254" s="10" t="str">
        <f t="array" ref="C6254">IFERROR(XLOOKUP(A6254,'Asignacion Feb'!A:A,'Asignacion Feb'!B:B))</f>
        <v>EC-05</v>
      </c>
      <c r="D6254" s="28">
        <v>45716.0</v>
      </c>
      <c r="E6254" s="19" t="s">
        <v>65</v>
      </c>
      <c r="F6254" s="10" t="str">
        <f t="array" ref="F6254">IFERROR(XLOOKUP(E6254,Operadores!A:A,Operadores!B:B))</f>
        <v>HERROD</v>
      </c>
      <c r="G6254" s="16" t="s">
        <v>103</v>
      </c>
      <c r="H6254" s="13">
        <v>26.4</v>
      </c>
      <c r="I6254" s="18">
        <v>455.0</v>
      </c>
      <c r="J6254" s="15">
        <f t="shared" si="5"/>
        <v>12012</v>
      </c>
      <c r="K6254" s="10" t="str">
        <f t="array" ref="K6254">IFERROR(XLOOKUP(G6254,'Tipo de Carga'!A:A,'Tipo de Carga'!B:B))</f>
        <v>Ticket</v>
      </c>
      <c r="L6254" s="10">
        <f t="shared" si="2"/>
        <v>9</v>
      </c>
      <c r="M6254" s="10">
        <f t="shared" si="3"/>
        <v>28</v>
      </c>
      <c r="N6254" s="10">
        <f t="shared" si="4"/>
        <v>2</v>
      </c>
      <c r="O6254" s="10" t="str">
        <f t="array" ref="O6254">IFERROR(XLOOKUP(G6254,'Tipo de Carga'!A:A,'Tipo de Carga'!C:C))</f>
        <v>Diesel</v>
      </c>
    </row>
    <row r="6255">
      <c r="A6255" s="16">
        <v>1818.0</v>
      </c>
      <c r="B6255" s="10" t="str">
        <f t="array" ref="B6255">IFERROR(XLOOKUP(A6255,'Asignacion Feb'!A:A,'Asignacion Feb'!C:C))</f>
        <v>Wm Full</v>
      </c>
      <c r="C6255" s="10" t="str">
        <f t="array" ref="C6255">IFERROR(XLOOKUP(A6255,'Asignacion Feb'!A:A,'Asignacion Feb'!B:B))</f>
        <v>EC-08</v>
      </c>
      <c r="D6255" s="28">
        <v>45716.0</v>
      </c>
      <c r="E6255" s="19" t="s">
        <v>42</v>
      </c>
      <c r="F6255" s="10" t="str">
        <f t="array" ref="F6255">IFERROR(XLOOKUP(E6255,Operadores!A:A,Operadores!B:B))</f>
        <v>COPJAI</v>
      </c>
      <c r="G6255" s="16" t="s">
        <v>103</v>
      </c>
      <c r="H6255" s="13">
        <v>26.91</v>
      </c>
      <c r="I6255" s="18">
        <v>473.0</v>
      </c>
      <c r="J6255" s="15">
        <f t="shared" si="5"/>
        <v>12728.43</v>
      </c>
      <c r="K6255" s="10" t="str">
        <f t="array" ref="K6255">IFERROR(XLOOKUP(G6255,'Tipo de Carga'!A:A,'Tipo de Carga'!B:B))</f>
        <v>Ticket</v>
      </c>
      <c r="L6255" s="10">
        <f t="shared" si="2"/>
        <v>9</v>
      </c>
      <c r="M6255" s="10">
        <f t="shared" si="3"/>
        <v>28</v>
      </c>
      <c r="N6255" s="10">
        <f t="shared" si="4"/>
        <v>2</v>
      </c>
      <c r="O6255" s="10" t="str">
        <f t="array" ref="O6255">IFERROR(XLOOKUP(G6255,'Tipo de Carga'!A:A,'Tipo de Carga'!C:C))</f>
        <v>Diesel</v>
      </c>
    </row>
    <row r="6256">
      <c r="A6256" s="16">
        <v>1738.0</v>
      </c>
      <c r="B6256" s="10" t="str">
        <f t="array" ref="B6256">IFERROR(XLOOKUP(A6256,'Asignacion Feb'!A:A,'Asignacion Feb'!C:C))</f>
        <v>Wm Full</v>
      </c>
      <c r="C6256" s="10" t="str">
        <f t="array" ref="C6256">IFERROR(XLOOKUP(A6256,'Asignacion Feb'!A:A,'Asignacion Feb'!B:B))</f>
        <v>EC-08</v>
      </c>
      <c r="D6256" s="28">
        <v>45716.0</v>
      </c>
      <c r="E6256" s="19" t="s">
        <v>223</v>
      </c>
      <c r="F6256" s="10" t="str">
        <f t="array" ref="F6256">IFERROR(XLOOKUP(E6256,Operadores!A:A,Operadores!B:B))</f>
        <v>PEROMA</v>
      </c>
      <c r="G6256" s="16" t="s">
        <v>103</v>
      </c>
      <c r="H6256" s="13">
        <v>27.34</v>
      </c>
      <c r="I6256" s="18">
        <v>460.0</v>
      </c>
      <c r="J6256" s="15">
        <f t="shared" si="5"/>
        <v>12576.4</v>
      </c>
      <c r="K6256" s="10" t="str">
        <f t="array" ref="K6256">IFERROR(XLOOKUP(G6256,'Tipo de Carga'!A:A,'Tipo de Carga'!B:B))</f>
        <v>Ticket</v>
      </c>
      <c r="L6256" s="10">
        <f t="shared" si="2"/>
        <v>9</v>
      </c>
      <c r="M6256" s="10">
        <f t="shared" si="3"/>
        <v>28</v>
      </c>
      <c r="N6256" s="10">
        <f t="shared" si="4"/>
        <v>2</v>
      </c>
      <c r="O6256" s="10" t="str">
        <f t="array" ref="O6256">IFERROR(XLOOKUP(G6256,'Tipo de Carga'!A:A,'Tipo de Carga'!C:C))</f>
        <v>Diesel</v>
      </c>
    </row>
    <row r="6257">
      <c r="A6257" s="16" t="s">
        <v>104</v>
      </c>
      <c r="B6257" s="10" t="str">
        <f t="array" ref="B6257">IFERROR(XLOOKUP(A6257,'Asignacion Feb'!A:A,'Asignacion Feb'!C:C))</f>
        <v>Peñafiel Tecamac</v>
      </c>
      <c r="C6257" s="10" t="str">
        <f t="array" ref="C6257">IFERROR(XLOOKUP(A6257,'Asignacion Feb'!A:A,'Asignacion Feb'!B:B))</f>
        <v>EC-02</v>
      </c>
      <c r="D6257" s="28">
        <v>45716.0</v>
      </c>
      <c r="E6257" s="16"/>
      <c r="F6257" s="10" t="str">
        <f t="array" ref="F6257">IFERROR(XLOOKUP(E6257,Operadores!A:A,Operadores!B:B))</f>
        <v/>
      </c>
      <c r="G6257" s="16" t="s">
        <v>103</v>
      </c>
      <c r="H6257" s="13">
        <v>26.99</v>
      </c>
      <c r="I6257" s="18">
        <v>17.0</v>
      </c>
      <c r="J6257" s="15">
        <f t="shared" si="5"/>
        <v>458.83</v>
      </c>
      <c r="K6257" s="10" t="str">
        <f t="array" ref="K6257">IFERROR(XLOOKUP(G6257,'Tipo de Carga'!A:A,'Tipo de Carga'!B:B))</f>
        <v>Ticket</v>
      </c>
      <c r="L6257" s="10">
        <f t="shared" si="2"/>
        <v>9</v>
      </c>
      <c r="M6257" s="10">
        <f t="shared" si="3"/>
        <v>28</v>
      </c>
      <c r="N6257" s="10">
        <f t="shared" si="4"/>
        <v>2</v>
      </c>
      <c r="O6257" s="10" t="str">
        <f t="array" ref="O6257">IFERROR(XLOOKUP(G6257,'Tipo de Carga'!A:A,'Tipo de Carga'!C:C))</f>
        <v>Diesel</v>
      </c>
    </row>
    <row r="6258">
      <c r="A6258" s="16">
        <v>1796.0</v>
      </c>
      <c r="B6258" s="10" t="str">
        <f t="array" ref="B6258">IFERROR(XLOOKUP(A6258,'Asignacion Feb'!A:A,'Asignacion Feb'!C:C))</f>
        <v>Peñafiel Tlajomulco</v>
      </c>
      <c r="C6258" s="10" t="str">
        <f t="array" ref="C6258">IFERROR(XLOOKUP(A6258,'Asignacion Feb'!A:A,'Asignacion Feb'!B:B))</f>
        <v>EC-06</v>
      </c>
      <c r="D6258" s="28">
        <v>45716.0</v>
      </c>
      <c r="E6258" s="19" t="s">
        <v>157</v>
      </c>
      <c r="F6258" s="10" t="str">
        <f t="array" ref="F6258">IFERROR(XLOOKUP(E6258,Operadores!A:A,Operadores!B:B))</f>
        <v>FLOJOS02</v>
      </c>
      <c r="G6258" s="16" t="s">
        <v>103</v>
      </c>
      <c r="H6258" s="13">
        <v>26.95</v>
      </c>
      <c r="I6258" s="18">
        <v>187.0</v>
      </c>
      <c r="J6258" s="15">
        <f t="shared" si="5"/>
        <v>5039.65</v>
      </c>
      <c r="K6258" s="10" t="str">
        <f t="array" ref="K6258">IFERROR(XLOOKUP(G6258,'Tipo de Carga'!A:A,'Tipo de Carga'!B:B))</f>
        <v>Ticket</v>
      </c>
      <c r="L6258" s="10">
        <f t="shared" si="2"/>
        <v>9</v>
      </c>
      <c r="M6258" s="10">
        <f t="shared" si="3"/>
        <v>28</v>
      </c>
      <c r="N6258" s="10">
        <f t="shared" si="4"/>
        <v>2</v>
      </c>
      <c r="O6258" s="10" t="str">
        <f t="array" ref="O6258">IFERROR(XLOOKUP(G6258,'Tipo de Carga'!A:A,'Tipo de Carga'!C:C))</f>
        <v>Diesel</v>
      </c>
    </row>
    <row r="6259">
      <c r="A6259" s="16">
        <v>1996.0</v>
      </c>
      <c r="B6259" s="10" t="str">
        <f t="array" ref="B6259">IFERROR(XLOOKUP(A6259,'Asignacion Feb'!A:A,'Asignacion Feb'!C:C))</f>
        <v>MeLi asignado SD</v>
      </c>
      <c r="C6259" s="10" t="str">
        <f t="array" ref="C6259">IFERROR(XLOOKUP(A6259,'Asignacion Feb'!A:A,'Asignacion Feb'!B:B))</f>
        <v>EC-05</v>
      </c>
      <c r="D6259" s="28">
        <v>45716.0</v>
      </c>
      <c r="E6259" s="19" t="s">
        <v>339</v>
      </c>
      <c r="F6259" s="10" t="str">
        <f t="array" ref="F6259">IFERROR(XLOOKUP(E6259,Operadores!A:A,Operadores!B:B))</f>
        <v>AGUARM</v>
      </c>
      <c r="G6259" s="16" t="s">
        <v>103</v>
      </c>
      <c r="H6259" s="13">
        <v>24.99</v>
      </c>
      <c r="I6259" s="18">
        <v>192.0</v>
      </c>
      <c r="J6259" s="15">
        <f t="shared" si="5"/>
        <v>4798.08</v>
      </c>
      <c r="K6259" s="10" t="str">
        <f t="array" ref="K6259">IFERROR(XLOOKUP(G6259,'Tipo de Carga'!A:A,'Tipo de Carga'!B:B))</f>
        <v>Ticket</v>
      </c>
      <c r="L6259" s="10">
        <f t="shared" si="2"/>
        <v>9</v>
      </c>
      <c r="M6259" s="10">
        <f t="shared" si="3"/>
        <v>28</v>
      </c>
      <c r="N6259" s="10">
        <f t="shared" si="4"/>
        <v>2</v>
      </c>
      <c r="O6259" s="10" t="str">
        <f t="array" ref="O6259">IFERROR(XLOOKUP(G6259,'Tipo de Carga'!A:A,'Tipo de Carga'!C:C))</f>
        <v>Diesel</v>
      </c>
    </row>
    <row r="6260">
      <c r="A6260" s="16">
        <v>1975.0</v>
      </c>
      <c r="B6260" s="10" t="str">
        <f t="array" ref="B6260">IFERROR(XLOOKUP(A6260,'Asignacion Feb'!A:A,'Asignacion Feb'!C:C))</f>
        <v>Sayer Sencillo</v>
      </c>
      <c r="C6260" s="10" t="str">
        <f t="array" ref="C6260">IFERROR(XLOOKUP(A6260,'Asignacion Feb'!A:A,'Asignacion Feb'!B:B))</f>
        <v>EC-04</v>
      </c>
      <c r="D6260" s="28">
        <v>45716.0</v>
      </c>
      <c r="E6260" s="19" t="s">
        <v>247</v>
      </c>
      <c r="F6260" s="10" t="str">
        <f t="array" ref="F6260">IFERROR(XLOOKUP(E6260,Operadores!A:A,Operadores!B:B))</f>
        <v>SANMAN</v>
      </c>
      <c r="G6260" s="16" t="s">
        <v>103</v>
      </c>
      <c r="H6260" s="13">
        <v>26.54</v>
      </c>
      <c r="I6260" s="18">
        <v>362.0</v>
      </c>
      <c r="J6260" s="15">
        <f t="shared" si="5"/>
        <v>9607.48</v>
      </c>
      <c r="K6260" s="10" t="str">
        <f t="array" ref="K6260">IFERROR(XLOOKUP(G6260,'Tipo de Carga'!A:A,'Tipo de Carga'!B:B))</f>
        <v>Ticket</v>
      </c>
      <c r="L6260" s="10">
        <f t="shared" si="2"/>
        <v>9</v>
      </c>
      <c r="M6260" s="10">
        <f t="shared" si="3"/>
        <v>28</v>
      </c>
      <c r="N6260" s="10">
        <f t="shared" si="4"/>
        <v>2</v>
      </c>
      <c r="O6260" s="10" t="str">
        <f t="array" ref="O6260">IFERROR(XLOOKUP(G6260,'Tipo de Carga'!A:A,'Tipo de Carga'!C:C))</f>
        <v>Diesel</v>
      </c>
    </row>
    <row r="6261">
      <c r="A6261" s="16" t="s">
        <v>456</v>
      </c>
      <c r="B6261" s="10" t="str">
        <f t="array" ref="B6261">IFERROR(XLOOKUP(A6261,'Asignacion Feb'!A:A,'Asignacion Feb'!C:C))</f>
        <v>Sayer Patios y T.</v>
      </c>
      <c r="C6261" s="10" t="str">
        <f t="array" ref="C6261">IFERROR(XLOOKUP(A6261,'Asignacion Feb'!A:A,'Asignacion Feb'!B:B))</f>
        <v>EC-04</v>
      </c>
      <c r="D6261" s="28">
        <v>45716.0</v>
      </c>
      <c r="E6261" s="19" t="s">
        <v>229</v>
      </c>
      <c r="F6261" s="10" t="str">
        <f t="array" ref="F6261">IFERROR(XLOOKUP(E6261,Operadores!A:A,Operadores!B:B))</f>
        <v>TAMDAV</v>
      </c>
      <c r="G6261" s="16" t="s">
        <v>103</v>
      </c>
      <c r="H6261" s="13">
        <v>25.9</v>
      </c>
      <c r="I6261" s="18">
        <v>369.0</v>
      </c>
      <c r="J6261" s="15">
        <f t="shared" si="5"/>
        <v>9557.1</v>
      </c>
      <c r="K6261" s="10" t="str">
        <f t="array" ref="K6261">IFERROR(XLOOKUP(G6261,'Tipo de Carga'!A:A,'Tipo de Carga'!B:B))</f>
        <v>Ticket</v>
      </c>
      <c r="L6261" s="10">
        <f t="shared" si="2"/>
        <v>9</v>
      </c>
      <c r="M6261" s="10">
        <f t="shared" si="3"/>
        <v>28</v>
      </c>
      <c r="N6261" s="10">
        <f t="shared" si="4"/>
        <v>2</v>
      </c>
      <c r="O6261" s="10" t="str">
        <f t="array" ref="O6261">IFERROR(XLOOKUP(G6261,'Tipo de Carga'!A:A,'Tipo de Carga'!C:C))</f>
        <v>Diesel</v>
      </c>
    </row>
    <row r="6262">
      <c r="A6262" s="16">
        <v>1942.0</v>
      </c>
      <c r="B6262" s="10" t="str">
        <f t="array" ref="B6262">IFERROR(XLOOKUP(A6262,'Asignacion Feb'!A:A,'Asignacion Feb'!C:C))</f>
        <v>Available EC-01</v>
      </c>
      <c r="C6262" s="10" t="str">
        <f t="array" ref="C6262">IFERROR(XLOOKUP(A6262,'Asignacion Feb'!A:A,'Asignacion Feb'!B:B))</f>
        <v>EC-01</v>
      </c>
      <c r="D6262" s="28">
        <v>45716.0</v>
      </c>
      <c r="E6262" s="16" t="s">
        <v>311</v>
      </c>
      <c r="F6262" s="10" t="str">
        <f t="array" ref="F6262">IFERROR(XLOOKUP(E6262,Operadores!A:A,Operadores!B:B))</f>
        <v>ESGJOS</v>
      </c>
      <c r="G6262" s="16" t="s">
        <v>103</v>
      </c>
      <c r="H6262" s="13">
        <v>26.95</v>
      </c>
      <c r="I6262" s="18">
        <v>519.0</v>
      </c>
      <c r="J6262" s="15">
        <f t="shared" si="5"/>
        <v>13987.05</v>
      </c>
      <c r="K6262" s="10" t="str">
        <f t="array" ref="K6262">IFERROR(XLOOKUP(G6262,'Tipo de Carga'!A:A,'Tipo de Carga'!B:B))</f>
        <v>Ticket</v>
      </c>
      <c r="L6262" s="10">
        <f t="shared" si="2"/>
        <v>9</v>
      </c>
      <c r="M6262" s="10">
        <f t="shared" si="3"/>
        <v>28</v>
      </c>
      <c r="N6262" s="10">
        <f t="shared" si="4"/>
        <v>2</v>
      </c>
      <c r="O6262" s="10" t="str">
        <f t="array" ref="O6262">IFERROR(XLOOKUP(G6262,'Tipo de Carga'!A:A,'Tipo de Carga'!C:C))</f>
        <v>Diesel</v>
      </c>
    </row>
    <row r="6263">
      <c r="A6263" s="16">
        <v>1972.0</v>
      </c>
      <c r="B6263" s="10" t="str">
        <f t="array" ref="B6263">IFERROR(XLOOKUP(A6263,'Asignacion Feb'!A:A,'Asignacion Feb'!C:C))</f>
        <v>Sayer Sencillo</v>
      </c>
      <c r="C6263" s="10" t="str">
        <f t="array" ref="C6263">IFERROR(XLOOKUP(A6263,'Asignacion Feb'!A:A,'Asignacion Feb'!B:B))</f>
        <v>EC-04</v>
      </c>
      <c r="D6263" s="28">
        <v>45716.0</v>
      </c>
      <c r="E6263" s="19" t="s">
        <v>274</v>
      </c>
      <c r="F6263" s="10" t="str">
        <f t="array" ref="F6263">IFERROR(XLOOKUP(E6263,Operadores!A:A,Operadores!B:B))</f>
        <v>ROMJOS</v>
      </c>
      <c r="G6263" s="16" t="s">
        <v>103</v>
      </c>
      <c r="H6263" s="13">
        <v>26.89</v>
      </c>
      <c r="I6263" s="18">
        <v>275.0</v>
      </c>
      <c r="J6263" s="15">
        <f t="shared" si="5"/>
        <v>7394.75</v>
      </c>
      <c r="K6263" s="10" t="str">
        <f t="array" ref="K6263">IFERROR(XLOOKUP(G6263,'Tipo de Carga'!A:A,'Tipo de Carga'!B:B))</f>
        <v>Ticket</v>
      </c>
      <c r="L6263" s="10">
        <f t="shared" si="2"/>
        <v>9</v>
      </c>
      <c r="M6263" s="10">
        <f t="shared" si="3"/>
        <v>28</v>
      </c>
      <c r="N6263" s="10">
        <f t="shared" si="4"/>
        <v>2</v>
      </c>
      <c r="O6263" s="10" t="str">
        <f t="array" ref="O6263">IFERROR(XLOOKUP(G6263,'Tipo de Carga'!A:A,'Tipo de Carga'!C:C))</f>
        <v>Diesel</v>
      </c>
    </row>
    <row r="6264">
      <c r="A6264" s="16">
        <v>1938.0</v>
      </c>
      <c r="B6264" s="10" t="str">
        <f t="array" ref="B6264">IFERROR(XLOOKUP(A6264,'Asignacion Feb'!A:A,'Asignacion Feb'!C:C))</f>
        <v>Sayer Sencillo</v>
      </c>
      <c r="C6264" s="10" t="str">
        <f t="array" ref="C6264">IFERROR(XLOOKUP(A6264,'Asignacion Feb'!A:A,'Asignacion Feb'!B:B))</f>
        <v>EC-04</v>
      </c>
      <c r="D6264" s="28">
        <v>45716.0</v>
      </c>
      <c r="E6264" s="19" t="s">
        <v>256</v>
      </c>
      <c r="F6264" s="10" t="str">
        <f t="array" ref="F6264">IFERROR(XLOOKUP(E6264,Operadores!A:A,Operadores!B:B))</f>
        <v>SOSCA01</v>
      </c>
      <c r="G6264" s="16" t="s">
        <v>103</v>
      </c>
      <c r="H6264" s="13">
        <v>25.87</v>
      </c>
      <c r="I6264" s="18">
        <v>600.0</v>
      </c>
      <c r="J6264" s="15">
        <f t="shared" si="5"/>
        <v>15522</v>
      </c>
      <c r="K6264" s="10" t="str">
        <f t="array" ref="K6264">IFERROR(XLOOKUP(G6264,'Tipo de Carga'!A:A,'Tipo de Carga'!B:B))</f>
        <v>Ticket</v>
      </c>
      <c r="L6264" s="10">
        <f t="shared" si="2"/>
        <v>9</v>
      </c>
      <c r="M6264" s="10">
        <f t="shared" si="3"/>
        <v>28</v>
      </c>
      <c r="N6264" s="10">
        <f t="shared" si="4"/>
        <v>2</v>
      </c>
      <c r="O6264" s="10" t="str">
        <f t="array" ref="O6264">IFERROR(XLOOKUP(G6264,'Tipo de Carga'!A:A,'Tipo de Carga'!C:C))</f>
        <v>Diesel</v>
      </c>
    </row>
    <row r="6265">
      <c r="A6265" s="16">
        <v>1937.0</v>
      </c>
      <c r="B6265" s="10" t="str">
        <f t="array" ref="B6265">IFERROR(XLOOKUP(A6265,'Asignacion Feb'!A:A,'Asignacion Feb'!C:C))</f>
        <v>Circuitos</v>
      </c>
      <c r="C6265" s="10" t="str">
        <f t="array" ref="C6265">IFERROR(XLOOKUP(A6265,'Asignacion Feb'!A:A,'Asignacion Feb'!B:B))</f>
        <v>EC-03</v>
      </c>
      <c r="D6265" s="28">
        <v>45716.0</v>
      </c>
      <c r="E6265" s="19" t="s">
        <v>397</v>
      </c>
      <c r="F6265" s="10" t="str">
        <f t="array" ref="F6265">IFERROR(XLOOKUP(E6265,Operadores!A:A,Operadores!B:B))</f>
        <v>CASSA</v>
      </c>
      <c r="G6265" s="16" t="s">
        <v>103</v>
      </c>
      <c r="H6265" s="13">
        <v>27.1</v>
      </c>
      <c r="I6265" s="18">
        <v>96.0</v>
      </c>
      <c r="J6265" s="15">
        <f t="shared" si="5"/>
        <v>2601.6</v>
      </c>
      <c r="K6265" s="10" t="str">
        <f t="array" ref="K6265">IFERROR(XLOOKUP(G6265,'Tipo de Carga'!A:A,'Tipo de Carga'!B:B))</f>
        <v>Ticket</v>
      </c>
      <c r="L6265" s="10">
        <f t="shared" si="2"/>
        <v>9</v>
      </c>
      <c r="M6265" s="10">
        <f t="shared" si="3"/>
        <v>28</v>
      </c>
      <c r="N6265" s="10">
        <f t="shared" si="4"/>
        <v>2</v>
      </c>
      <c r="O6265" s="10" t="str">
        <f t="array" ref="O6265">IFERROR(XLOOKUP(G6265,'Tipo de Carga'!A:A,'Tipo de Carga'!C:C))</f>
        <v>Diesel</v>
      </c>
    </row>
    <row r="6266">
      <c r="A6266" s="16">
        <v>1761.0</v>
      </c>
      <c r="B6266" s="10" t="str">
        <f t="array" ref="B6266">IFERROR(XLOOKUP(A6266,'Asignacion Feb'!A:A,'Asignacion Feb'!C:C))</f>
        <v>Wm Full</v>
      </c>
      <c r="C6266" s="10" t="str">
        <f t="array" ref="C6266">IFERROR(XLOOKUP(A6266,'Asignacion Feb'!A:A,'Asignacion Feb'!B:B))</f>
        <v>EC-08</v>
      </c>
      <c r="D6266" s="28">
        <v>45716.0</v>
      </c>
      <c r="E6266" s="16" t="s">
        <v>461</v>
      </c>
      <c r="F6266" s="10" t="str">
        <f t="array" ref="F6266">IFERROR(XLOOKUP(E6266,Operadores!A:A,Operadores!B:B))</f>
        <v>CRUJAV</v>
      </c>
      <c r="G6266" s="16" t="s">
        <v>103</v>
      </c>
      <c r="H6266" s="13">
        <v>27.34</v>
      </c>
      <c r="I6266" s="18">
        <v>350.0</v>
      </c>
      <c r="J6266" s="15">
        <f t="shared" si="5"/>
        <v>9569</v>
      </c>
      <c r="K6266" s="10" t="str">
        <f t="array" ref="K6266">IFERROR(XLOOKUP(G6266,'Tipo de Carga'!A:A,'Tipo de Carga'!B:B))</f>
        <v>Ticket</v>
      </c>
      <c r="L6266" s="10">
        <f t="shared" si="2"/>
        <v>9</v>
      </c>
      <c r="M6266" s="10">
        <f t="shared" si="3"/>
        <v>28</v>
      </c>
      <c r="N6266" s="10">
        <f t="shared" si="4"/>
        <v>2</v>
      </c>
      <c r="O6266" s="10" t="str">
        <f t="array" ref="O6266">IFERROR(XLOOKUP(G6266,'Tipo de Carga'!A:A,'Tipo de Carga'!C:C))</f>
        <v>Diesel</v>
      </c>
    </row>
    <row r="6267">
      <c r="A6267" s="16">
        <v>1941.0</v>
      </c>
      <c r="B6267" s="10" t="str">
        <f t="array" ref="B6267">IFERROR(XLOOKUP(A6267,'Asignacion Feb'!A:A,'Asignacion Feb'!C:C))</f>
        <v>Available EC-01</v>
      </c>
      <c r="C6267" s="10" t="str">
        <f t="array" ref="C6267">IFERROR(XLOOKUP(A6267,'Asignacion Feb'!A:A,'Asignacion Feb'!B:B))</f>
        <v>EC-01</v>
      </c>
      <c r="D6267" s="28">
        <v>45716.0</v>
      </c>
      <c r="E6267" s="19" t="s">
        <v>89</v>
      </c>
      <c r="F6267" s="10" t="str">
        <f t="array" ref="F6267">IFERROR(XLOOKUP(E6267,Operadores!A:A,Operadores!B:B))</f>
        <v>QUIULI</v>
      </c>
      <c r="G6267" s="16" t="s">
        <v>103</v>
      </c>
      <c r="H6267" s="13">
        <v>25.39</v>
      </c>
      <c r="I6267" s="18">
        <v>428.0</v>
      </c>
      <c r="J6267" s="15">
        <f t="shared" si="5"/>
        <v>10866.92</v>
      </c>
      <c r="K6267" s="10" t="str">
        <f t="array" ref="K6267">IFERROR(XLOOKUP(G6267,'Tipo de Carga'!A:A,'Tipo de Carga'!B:B))</f>
        <v>Ticket</v>
      </c>
      <c r="L6267" s="10">
        <f t="shared" si="2"/>
        <v>9</v>
      </c>
      <c r="M6267" s="10">
        <f t="shared" si="3"/>
        <v>28</v>
      </c>
      <c r="N6267" s="10">
        <f t="shared" si="4"/>
        <v>2</v>
      </c>
      <c r="O6267" s="10" t="str">
        <f t="array" ref="O6267">IFERROR(XLOOKUP(G6267,'Tipo de Carga'!A:A,'Tipo de Carga'!C:C))</f>
        <v>Diesel</v>
      </c>
    </row>
    <row r="6268">
      <c r="A6268" s="16">
        <v>1941.0</v>
      </c>
      <c r="B6268" s="10" t="str">
        <f t="array" ref="B6268">IFERROR(XLOOKUP(A6268,'Asignacion Feb'!A:A,'Asignacion Feb'!C:C))</f>
        <v>Available EC-01</v>
      </c>
      <c r="C6268" s="10" t="str">
        <f t="array" ref="C6268">IFERROR(XLOOKUP(A6268,'Asignacion Feb'!A:A,'Asignacion Feb'!B:B))</f>
        <v>EC-01</v>
      </c>
      <c r="D6268" s="28">
        <v>45716.0</v>
      </c>
      <c r="E6268" s="19" t="s">
        <v>89</v>
      </c>
      <c r="F6268" s="10" t="str">
        <f t="array" ref="F6268">IFERROR(XLOOKUP(E6268,Operadores!A:A,Operadores!B:B))</f>
        <v>QUIULI</v>
      </c>
      <c r="G6268" s="16" t="s">
        <v>103</v>
      </c>
      <c r="H6268" s="13">
        <v>25.39</v>
      </c>
      <c r="I6268" s="18">
        <v>45.0</v>
      </c>
      <c r="J6268" s="15">
        <f t="shared" si="5"/>
        <v>1142.55</v>
      </c>
      <c r="K6268" s="10" t="str">
        <f t="array" ref="K6268">IFERROR(XLOOKUP(G6268,'Tipo de Carga'!A:A,'Tipo de Carga'!B:B))</f>
        <v>Ticket</v>
      </c>
      <c r="L6268" s="10">
        <f t="shared" si="2"/>
        <v>9</v>
      </c>
      <c r="M6268" s="10">
        <f t="shared" si="3"/>
        <v>28</v>
      </c>
      <c r="N6268" s="10">
        <f t="shared" si="4"/>
        <v>2</v>
      </c>
      <c r="O6268" s="10" t="str">
        <f t="array" ref="O6268">IFERROR(XLOOKUP(G6268,'Tipo de Carga'!A:A,'Tipo de Carga'!C:C))</f>
        <v>Diesel</v>
      </c>
    </row>
    <row r="6269">
      <c r="A6269" s="16">
        <v>2022.0</v>
      </c>
      <c r="B6269" s="10" t="str">
        <f t="array" ref="B6269">IFERROR(XLOOKUP(A6269,'Asignacion Feb'!A:A,'Asignacion Feb'!C:C))</f>
        <v>MeLi Dedicado TD</v>
      </c>
      <c r="C6269" s="10" t="str">
        <f t="array" ref="C6269">IFERROR(XLOOKUP(A6269,'Asignacion Feb'!A:A,'Asignacion Feb'!B:B))</f>
        <v>EC-05</v>
      </c>
      <c r="D6269" s="28">
        <v>45716.0</v>
      </c>
      <c r="E6269" s="19" t="s">
        <v>183</v>
      </c>
      <c r="F6269" s="10" t="str">
        <f t="array" ref="F6269">IFERROR(XLOOKUP(E6269,Operadores!A:A,Operadores!B:B))</f>
        <v>DELBL</v>
      </c>
      <c r="G6269" s="16" t="s">
        <v>103</v>
      </c>
      <c r="H6269" s="13">
        <v>26.95</v>
      </c>
      <c r="I6269" s="18">
        <v>445.0</v>
      </c>
      <c r="J6269" s="15">
        <f t="shared" si="5"/>
        <v>11992.75</v>
      </c>
      <c r="K6269" s="10" t="str">
        <f t="array" ref="K6269">IFERROR(XLOOKUP(G6269,'Tipo de Carga'!A:A,'Tipo de Carga'!B:B))</f>
        <v>Ticket</v>
      </c>
      <c r="L6269" s="10">
        <f t="shared" si="2"/>
        <v>9</v>
      </c>
      <c r="M6269" s="10">
        <f t="shared" si="3"/>
        <v>28</v>
      </c>
      <c r="N6269" s="10">
        <f t="shared" si="4"/>
        <v>2</v>
      </c>
      <c r="O6269" s="10" t="str">
        <f t="array" ref="O6269">IFERROR(XLOOKUP(G6269,'Tipo de Carga'!A:A,'Tipo de Carga'!C:C))</f>
        <v>Diesel</v>
      </c>
    </row>
    <row r="6270">
      <c r="A6270" s="16">
        <v>1921.0</v>
      </c>
      <c r="B6270" s="10" t="str">
        <f t="array" ref="B6270">IFERROR(XLOOKUP(A6270,'Asignacion Feb'!A:A,'Asignacion Feb'!C:C))</f>
        <v>Circuitos</v>
      </c>
      <c r="C6270" s="10" t="str">
        <f t="array" ref="C6270">IFERROR(XLOOKUP(A6270,'Asignacion Feb'!A:A,'Asignacion Feb'!B:B))</f>
        <v>EC-03</v>
      </c>
      <c r="D6270" s="28">
        <v>45716.0</v>
      </c>
      <c r="E6270" s="16"/>
      <c r="F6270" s="10" t="str">
        <f t="array" ref="F6270">IFERROR(XLOOKUP(E6270,Operadores!A:A,Operadores!B:B))</f>
        <v/>
      </c>
      <c r="G6270" s="16" t="s">
        <v>480</v>
      </c>
      <c r="H6270" s="13">
        <v>10.25</v>
      </c>
      <c r="I6270" s="18">
        <v>222.45</v>
      </c>
      <c r="J6270" s="15">
        <f t="shared" si="5"/>
        <v>2280.1125</v>
      </c>
      <c r="K6270" s="10" t="str">
        <f t="array" ref="K6270">IFERROR(XLOOKUP(G6270,'Tipo de Carga'!A:A,'Tipo de Carga'!B:B))</f>
        <v>Natgas</v>
      </c>
      <c r="L6270" s="10">
        <f t="shared" si="2"/>
        <v>9</v>
      </c>
      <c r="M6270" s="10">
        <f t="shared" si="3"/>
        <v>28</v>
      </c>
      <c r="N6270" s="10">
        <f t="shared" si="4"/>
        <v>2</v>
      </c>
      <c r="O6270" s="10" t="str">
        <f t="array" ref="O6270">IFERROR(XLOOKUP(G6270,'Tipo de Carga'!A:A,'Tipo de Carga'!C:C))</f>
        <v>GNC</v>
      </c>
    </row>
    <row r="6271">
      <c r="A6271" s="16">
        <v>1856.0</v>
      </c>
      <c r="B6271" s="10" t="str">
        <f t="array" ref="B6271">IFERROR(XLOOKUP(A6271,'Asignacion Feb'!A:A,'Asignacion Feb'!C:C))</f>
        <v>Pipas</v>
      </c>
      <c r="C6271" s="10" t="str">
        <f t="array" ref="C6271">IFERROR(XLOOKUP(A6271,'Asignacion Feb'!A:A,'Asignacion Feb'!B:B))</f>
        <v>EC-02</v>
      </c>
      <c r="D6271" s="28">
        <v>45716.0</v>
      </c>
      <c r="E6271" s="16"/>
      <c r="F6271" s="10"/>
      <c r="G6271" s="16" t="s">
        <v>106</v>
      </c>
      <c r="H6271" s="13">
        <v>21.487641</v>
      </c>
      <c r="I6271" s="18">
        <v>700.0</v>
      </c>
      <c r="J6271" s="15">
        <f t="shared" si="5"/>
        <v>15041.3487</v>
      </c>
      <c r="K6271" s="10" t="str">
        <f t="array" ref="K6271">IFERROR(XLOOKUP(G6271,'Tipo de Carga'!A:A,'Tipo de Carga'!B:B))</f>
        <v>Nieto</v>
      </c>
      <c r="L6271" s="10">
        <f t="shared" si="2"/>
        <v>9</v>
      </c>
      <c r="M6271" s="10">
        <f t="shared" si="3"/>
        <v>28</v>
      </c>
      <c r="N6271" s="10">
        <f t="shared" si="4"/>
        <v>2</v>
      </c>
      <c r="O6271" s="10" t="str">
        <f t="array" ref="O6271">IFERROR(XLOOKUP(G6271,'Tipo de Carga'!A:A,'Tipo de Carga'!C:C))</f>
        <v>Diesel</v>
      </c>
    </row>
    <row r="6272">
      <c r="A6272" s="16">
        <v>2024.0</v>
      </c>
      <c r="B6272" s="10" t="str">
        <f t="array" ref="B6272">IFERROR(XLOOKUP(A6272,'Asignacion Mar'!A:A,'Asignacion Mar'!C:C))</f>
        <v>MeLi Dedicado Merida</v>
      </c>
      <c r="C6272" s="10" t="str">
        <f t="array" ref="C6272">IFERROR(XLOOKUP(A6272,'Asignacion Mar'!A:A,'Asignacion Mar'!B:B))</f>
        <v>EC-05</v>
      </c>
      <c r="D6272" s="28">
        <v>45717.0</v>
      </c>
      <c r="E6272" s="16" t="s">
        <v>113</v>
      </c>
      <c r="F6272" s="10" t="str">
        <f t="array" ref="F6272">IFERROR(XLOOKUP(E6272,Operadores!A:A,Operadores!B:B))</f>
        <v>DELJOS01</v>
      </c>
      <c r="G6272" s="16" t="s">
        <v>17</v>
      </c>
      <c r="H6272" s="13">
        <v>19.89</v>
      </c>
      <c r="I6272" s="18">
        <v>266.78</v>
      </c>
      <c r="J6272" s="15">
        <f t="shared" si="5"/>
        <v>5306.2542</v>
      </c>
      <c r="K6272" s="10" t="str">
        <f t="array" ref="K6272">IFERROR(XLOOKUP(G6272,'Tipo de Carga'!A:A,'Tipo de Carga'!B:B))</f>
        <v>Autoabasto</v>
      </c>
      <c r="L6272" s="10">
        <f t="shared" si="2"/>
        <v>9</v>
      </c>
      <c r="M6272" s="10">
        <f t="shared" si="3"/>
        <v>1</v>
      </c>
      <c r="N6272" s="10">
        <f t="shared" si="4"/>
        <v>3</v>
      </c>
      <c r="O6272" s="10" t="str">
        <f t="array" ref="O6272">IFERROR(XLOOKUP(G6272,'Tipo de Carga'!A:A,'Tipo de Carga'!C:C))</f>
        <v>Diesel</v>
      </c>
    </row>
    <row r="6273">
      <c r="A6273" s="16">
        <v>1935.0</v>
      </c>
      <c r="B6273" s="10" t="str">
        <f t="array" ref="B6273">IFERROR(XLOOKUP(A6273,'Asignacion Mar'!A:A,'Asignacion Mar'!C:C))</f>
        <v>Patieros sucursal</v>
      </c>
      <c r="C6273" s="10" t="str">
        <f t="array" ref="C6273">IFERROR(XLOOKUP(A6273,'Asignacion Mar'!A:A,'Asignacion Mar'!B:B))</f>
        <v>EC-03</v>
      </c>
      <c r="D6273" s="28">
        <v>45717.0</v>
      </c>
      <c r="E6273" s="16" t="s">
        <v>130</v>
      </c>
      <c r="F6273" s="10" t="str">
        <f t="array" ref="F6273">IFERROR(XLOOKUP(E6273,Operadores!A:A,Operadores!B:B))</f>
        <v>RODMA</v>
      </c>
      <c r="G6273" s="16" t="s">
        <v>17</v>
      </c>
      <c r="H6273" s="13">
        <v>19.89</v>
      </c>
      <c r="I6273" s="18">
        <v>100.92</v>
      </c>
      <c r="J6273" s="15">
        <f t="shared" si="5"/>
        <v>2007.2988</v>
      </c>
      <c r="K6273" s="10" t="str">
        <f t="array" ref="K6273">IFERROR(XLOOKUP(G6273,'Tipo de Carga'!A:A,'Tipo de Carga'!B:B))</f>
        <v>Autoabasto</v>
      </c>
      <c r="L6273" s="10">
        <f t="shared" si="2"/>
        <v>9</v>
      </c>
      <c r="M6273" s="10">
        <f t="shared" si="3"/>
        <v>1</v>
      </c>
      <c r="N6273" s="10">
        <f t="shared" si="4"/>
        <v>3</v>
      </c>
      <c r="O6273" s="10" t="str">
        <f t="array" ref="O6273">IFERROR(XLOOKUP(G6273,'Tipo de Carga'!A:A,'Tipo de Carga'!C:C))</f>
        <v>Diesel</v>
      </c>
    </row>
    <row r="6274">
      <c r="A6274" s="16">
        <v>1952.0</v>
      </c>
      <c r="B6274" s="10" t="str">
        <f t="array" ref="B6274">IFERROR(XLOOKUP(A6274,'Asignacion Mar'!A:A,'Asignacion Mar'!C:C))</f>
        <v>MeLi asignado SD</v>
      </c>
      <c r="C6274" s="10" t="str">
        <f t="array" ref="C6274">IFERROR(XLOOKUP(A6274,'Asignacion Mar'!A:A,'Asignacion Mar'!B:B))</f>
        <v>EC-05</v>
      </c>
      <c r="D6274" s="28">
        <v>45717.0</v>
      </c>
      <c r="E6274" s="16" t="s">
        <v>345</v>
      </c>
      <c r="F6274" s="10" t="str">
        <f t="array" ref="F6274">IFERROR(XLOOKUP(E6274,Operadores!A:A,Operadores!B:B))</f>
        <v>TREJUA</v>
      </c>
      <c r="G6274" s="16" t="s">
        <v>17</v>
      </c>
      <c r="H6274" s="13">
        <v>19.89</v>
      </c>
      <c r="I6274" s="18">
        <v>785.49</v>
      </c>
      <c r="J6274" s="15">
        <f t="shared" si="5"/>
        <v>15623.3961</v>
      </c>
      <c r="K6274" s="10" t="str">
        <f t="array" ref="K6274">IFERROR(XLOOKUP(G6274,'Tipo de Carga'!A:A,'Tipo de Carga'!B:B))</f>
        <v>Autoabasto</v>
      </c>
      <c r="L6274" s="10">
        <f t="shared" si="2"/>
        <v>9</v>
      </c>
      <c r="M6274" s="10">
        <f t="shared" si="3"/>
        <v>1</v>
      </c>
      <c r="N6274" s="10">
        <f t="shared" si="4"/>
        <v>3</v>
      </c>
      <c r="O6274" s="10" t="str">
        <f t="array" ref="O6274">IFERROR(XLOOKUP(G6274,'Tipo de Carga'!A:A,'Tipo de Carga'!C:C))</f>
        <v>Diesel</v>
      </c>
    </row>
    <row r="6275">
      <c r="A6275" s="16">
        <v>1852.0</v>
      </c>
      <c r="B6275" s="10" t="str">
        <f t="array" ref="B6275">IFERROR(XLOOKUP(A6275,'Asignacion Mar'!A:A,'Asignacion Mar'!C:C))</f>
        <v>Circuitos</v>
      </c>
      <c r="C6275" s="10" t="str">
        <f t="array" ref="C6275">IFERROR(XLOOKUP(A6275,'Asignacion Mar'!A:A,'Asignacion Mar'!B:B))</f>
        <v>EC-03</v>
      </c>
      <c r="D6275" s="28">
        <v>45717.0</v>
      </c>
      <c r="E6275" s="16" t="s">
        <v>379</v>
      </c>
      <c r="F6275" s="10" t="str">
        <f t="array" ref="F6275">IFERROR(XLOOKUP(E6275,Operadores!A:A,Operadores!B:B))</f>
        <v>REYALE</v>
      </c>
      <c r="G6275" s="16" t="s">
        <v>17</v>
      </c>
      <c r="H6275" s="13">
        <v>19.89</v>
      </c>
      <c r="I6275" s="18">
        <v>585.0</v>
      </c>
      <c r="J6275" s="15">
        <f t="shared" si="5"/>
        <v>11635.65</v>
      </c>
      <c r="K6275" s="10" t="str">
        <f t="array" ref="K6275">IFERROR(XLOOKUP(G6275,'Tipo de Carga'!A:A,'Tipo de Carga'!B:B))</f>
        <v>Autoabasto</v>
      </c>
      <c r="L6275" s="10">
        <f t="shared" si="2"/>
        <v>9</v>
      </c>
      <c r="M6275" s="10">
        <f t="shared" si="3"/>
        <v>1</v>
      </c>
      <c r="N6275" s="10">
        <f t="shared" si="4"/>
        <v>3</v>
      </c>
      <c r="O6275" s="10" t="str">
        <f t="array" ref="O6275">IFERROR(XLOOKUP(G6275,'Tipo de Carga'!A:A,'Tipo de Carga'!C:C))</f>
        <v>Diesel</v>
      </c>
    </row>
    <row r="6276">
      <c r="A6276" s="16">
        <v>1994.0</v>
      </c>
      <c r="B6276" s="10" t="str">
        <f t="array" ref="B6276">IFERROR(XLOOKUP(A6276,'Asignacion Mar'!A:A,'Asignacion Mar'!C:C))</f>
        <v>MeLi asignado SD</v>
      </c>
      <c r="C6276" s="10" t="str">
        <f t="array" ref="C6276">IFERROR(XLOOKUP(A6276,'Asignacion Mar'!A:A,'Asignacion Mar'!B:B))</f>
        <v>EC-05</v>
      </c>
      <c r="D6276" s="28">
        <v>45717.0</v>
      </c>
      <c r="E6276" s="16" t="s">
        <v>136</v>
      </c>
      <c r="F6276" s="10" t="str">
        <f t="array" ref="F6276">IFERROR(XLOOKUP(E6276,Operadores!A:A,Operadores!B:B))</f>
        <v>MENERNX</v>
      </c>
      <c r="G6276" s="16" t="s">
        <v>17</v>
      </c>
      <c r="H6276" s="13">
        <v>19.89</v>
      </c>
      <c r="I6276" s="18">
        <v>338.06</v>
      </c>
      <c r="J6276" s="15">
        <f t="shared" si="5"/>
        <v>6724.0134</v>
      </c>
      <c r="K6276" s="10" t="str">
        <f t="array" ref="K6276">IFERROR(XLOOKUP(G6276,'Tipo de Carga'!A:A,'Tipo de Carga'!B:B))</f>
        <v>Autoabasto</v>
      </c>
      <c r="L6276" s="10">
        <f t="shared" si="2"/>
        <v>9</v>
      </c>
      <c r="M6276" s="10">
        <f t="shared" si="3"/>
        <v>1</v>
      </c>
      <c r="N6276" s="10">
        <f t="shared" si="4"/>
        <v>3</v>
      </c>
      <c r="O6276" s="10" t="str">
        <f t="array" ref="O6276">IFERROR(XLOOKUP(G6276,'Tipo de Carga'!A:A,'Tipo de Carga'!C:C))</f>
        <v>Diesel</v>
      </c>
    </row>
    <row r="6277">
      <c r="A6277" s="16">
        <v>2072.0</v>
      </c>
      <c r="B6277" s="10" t="str">
        <f t="array" ref="B6277">IFERROR(XLOOKUP(A6277,'Asignacion Mar'!A:A,'Asignacion Mar'!C:C))</f>
        <v>Peñafiel Tecamac</v>
      </c>
      <c r="C6277" s="10" t="str">
        <f t="array" ref="C6277">IFERROR(XLOOKUP(A6277,'Asignacion Mar'!A:A,'Asignacion Mar'!B:B))</f>
        <v>EC-02</v>
      </c>
      <c r="D6277" s="28">
        <v>45717.0</v>
      </c>
      <c r="E6277" s="16" t="s">
        <v>293</v>
      </c>
      <c r="F6277" s="10" t="str">
        <f t="array" ref="F6277">IFERROR(XLOOKUP(E6277,Operadores!A:A,Operadores!B:B))</f>
        <v>RODRO01</v>
      </c>
      <c r="G6277" s="16" t="s">
        <v>17</v>
      </c>
      <c r="H6277" s="13">
        <v>19.89</v>
      </c>
      <c r="I6277" s="18">
        <v>582.67</v>
      </c>
      <c r="J6277" s="15">
        <f t="shared" si="5"/>
        <v>11589.3063</v>
      </c>
      <c r="K6277" s="10" t="str">
        <f t="array" ref="K6277">IFERROR(XLOOKUP(G6277,'Tipo de Carga'!A:A,'Tipo de Carga'!B:B))</f>
        <v>Autoabasto</v>
      </c>
      <c r="L6277" s="10">
        <f t="shared" si="2"/>
        <v>9</v>
      </c>
      <c r="M6277" s="10">
        <f t="shared" si="3"/>
        <v>1</v>
      </c>
      <c r="N6277" s="10">
        <f t="shared" si="4"/>
        <v>3</v>
      </c>
      <c r="O6277" s="10" t="str">
        <f t="array" ref="O6277">IFERROR(XLOOKUP(G6277,'Tipo de Carga'!A:A,'Tipo de Carga'!C:C))</f>
        <v>Diesel</v>
      </c>
    </row>
    <row r="6278">
      <c r="A6278" s="16">
        <v>1828.0</v>
      </c>
      <c r="B6278" s="10" t="str">
        <f t="array" ref="B6278">IFERROR(XLOOKUP(A6278,'Asignacion Mar'!A:A,'Asignacion Mar'!C:C))</f>
        <v>Circuitos</v>
      </c>
      <c r="C6278" s="10" t="str">
        <f t="array" ref="C6278">IFERROR(XLOOKUP(A6278,'Asignacion Mar'!A:A,'Asignacion Mar'!B:B))</f>
        <v>EC-03</v>
      </c>
      <c r="D6278" s="28">
        <v>45717.0</v>
      </c>
      <c r="E6278" s="16" t="s">
        <v>25</v>
      </c>
      <c r="F6278" s="10" t="str">
        <f t="array" ref="F6278">IFERROR(XLOOKUP(E6278,Operadores!A:A,Operadores!B:B))</f>
        <v>CRUBE</v>
      </c>
      <c r="G6278" s="16" t="s">
        <v>17</v>
      </c>
      <c r="H6278" s="13">
        <v>19.89</v>
      </c>
      <c r="I6278" s="18">
        <v>614.01</v>
      </c>
      <c r="J6278" s="15">
        <f t="shared" si="5"/>
        <v>12212.6589</v>
      </c>
      <c r="K6278" s="10" t="str">
        <f t="array" ref="K6278">IFERROR(XLOOKUP(G6278,'Tipo de Carga'!A:A,'Tipo de Carga'!B:B))</f>
        <v>Autoabasto</v>
      </c>
      <c r="L6278" s="10">
        <f t="shared" si="2"/>
        <v>9</v>
      </c>
      <c r="M6278" s="10">
        <f t="shared" si="3"/>
        <v>1</v>
      </c>
      <c r="N6278" s="10">
        <f t="shared" si="4"/>
        <v>3</v>
      </c>
      <c r="O6278" s="10" t="str">
        <f t="array" ref="O6278">IFERROR(XLOOKUP(G6278,'Tipo de Carga'!A:A,'Tipo de Carga'!C:C))</f>
        <v>Diesel</v>
      </c>
    </row>
    <row r="6279">
      <c r="A6279" s="16">
        <v>1953.0</v>
      </c>
      <c r="B6279" s="10" t="str">
        <f t="array" ref="B6279">IFERROR(XLOOKUP(A6279,'Asignacion Mar'!A:A,'Asignacion Mar'!C:C))</f>
        <v>MeLi asignado SD</v>
      </c>
      <c r="C6279" s="10" t="str">
        <f t="array" ref="C6279">IFERROR(XLOOKUP(A6279,'Asignacion Mar'!A:A,'Asignacion Mar'!B:B))</f>
        <v>EC-05</v>
      </c>
      <c r="D6279" s="28">
        <v>45717.0</v>
      </c>
      <c r="E6279" s="16" t="s">
        <v>269</v>
      </c>
      <c r="F6279" s="10" t="str">
        <f t="array" ref="F6279">IFERROR(XLOOKUP(E6279,Operadores!A:A,Operadores!B:B))</f>
        <v>REDJUL</v>
      </c>
      <c r="G6279" s="16" t="s">
        <v>17</v>
      </c>
      <c r="H6279" s="13">
        <v>19.89</v>
      </c>
      <c r="I6279" s="18">
        <v>611.88</v>
      </c>
      <c r="J6279" s="15">
        <f t="shared" si="5"/>
        <v>12170.2932</v>
      </c>
      <c r="K6279" s="10" t="str">
        <f t="array" ref="K6279">IFERROR(XLOOKUP(G6279,'Tipo de Carga'!A:A,'Tipo de Carga'!B:B))</f>
        <v>Autoabasto</v>
      </c>
      <c r="L6279" s="10">
        <f t="shared" si="2"/>
        <v>9</v>
      </c>
      <c r="M6279" s="10">
        <f t="shared" si="3"/>
        <v>1</v>
      </c>
      <c r="N6279" s="10">
        <f t="shared" si="4"/>
        <v>3</v>
      </c>
      <c r="O6279" s="10" t="str">
        <f t="array" ref="O6279">IFERROR(XLOOKUP(G6279,'Tipo de Carga'!A:A,'Tipo de Carga'!C:C))</f>
        <v>Diesel</v>
      </c>
    </row>
    <row r="6280">
      <c r="A6280" s="16">
        <v>2029.0</v>
      </c>
      <c r="B6280" s="10" t="str">
        <f t="array" ref="B6280">IFERROR(XLOOKUP(A6280,'Asignacion Mar'!A:A,'Asignacion Mar'!C:C))</f>
        <v>MeLi Dedicado Merida</v>
      </c>
      <c r="C6280" s="10" t="str">
        <f t="array" ref="C6280">IFERROR(XLOOKUP(A6280,'Asignacion Mar'!A:A,'Asignacion Mar'!B:B))</f>
        <v>EC-05</v>
      </c>
      <c r="D6280" s="28">
        <v>45717.0</v>
      </c>
      <c r="E6280" s="16" t="s">
        <v>22</v>
      </c>
      <c r="F6280" s="10" t="str">
        <f t="array" ref="F6280">IFERROR(XLOOKUP(E6280,Operadores!A:A,Operadores!B:B))</f>
        <v>AGUMAU</v>
      </c>
      <c r="G6280" s="16" t="s">
        <v>17</v>
      </c>
      <c r="H6280" s="13">
        <v>19.89</v>
      </c>
      <c r="I6280" s="18">
        <v>265.7</v>
      </c>
      <c r="J6280" s="15">
        <f t="shared" si="5"/>
        <v>5284.773</v>
      </c>
      <c r="K6280" s="10" t="str">
        <f t="array" ref="K6280">IFERROR(XLOOKUP(G6280,'Tipo de Carga'!A:A,'Tipo de Carga'!B:B))</f>
        <v>Autoabasto</v>
      </c>
      <c r="L6280" s="10">
        <f t="shared" si="2"/>
        <v>9</v>
      </c>
      <c r="M6280" s="10">
        <f t="shared" si="3"/>
        <v>1</v>
      </c>
      <c r="N6280" s="10">
        <f t="shared" si="4"/>
        <v>3</v>
      </c>
      <c r="O6280" s="10" t="str">
        <f t="array" ref="O6280">IFERROR(XLOOKUP(G6280,'Tipo de Carga'!A:A,'Tipo de Carga'!C:C))</f>
        <v>Diesel</v>
      </c>
    </row>
    <row r="6281">
      <c r="A6281" s="16">
        <v>2017.0</v>
      </c>
      <c r="B6281" s="10" t="str">
        <f t="array" ref="B6281">IFERROR(XLOOKUP(A6281,'Asignacion Mar'!A:A,'Asignacion Mar'!C:C))</f>
        <v>MeLi Asignado TD</v>
      </c>
      <c r="C6281" s="10" t="str">
        <f t="array" ref="C6281">IFERROR(XLOOKUP(A6281,'Asignacion Mar'!A:A,'Asignacion Mar'!B:B))</f>
        <v>EC-05</v>
      </c>
      <c r="D6281" s="28">
        <v>45717.0</v>
      </c>
      <c r="E6281" s="16" t="s">
        <v>137</v>
      </c>
      <c r="F6281" s="10" t="str">
        <f t="array" ref="F6281">IFERROR(XLOOKUP(E6281,Operadores!A:A,Operadores!B:B))</f>
        <v>CARCRI01</v>
      </c>
      <c r="G6281" s="16" t="s">
        <v>17</v>
      </c>
      <c r="H6281" s="13">
        <v>19.89</v>
      </c>
      <c r="I6281" s="18">
        <v>279.58</v>
      </c>
      <c r="J6281" s="15">
        <f t="shared" si="5"/>
        <v>5560.8462</v>
      </c>
      <c r="K6281" s="10" t="str">
        <f t="array" ref="K6281">IFERROR(XLOOKUP(G6281,'Tipo de Carga'!A:A,'Tipo de Carga'!B:B))</f>
        <v>Autoabasto</v>
      </c>
      <c r="L6281" s="10">
        <f t="shared" si="2"/>
        <v>9</v>
      </c>
      <c r="M6281" s="10">
        <f t="shared" si="3"/>
        <v>1</v>
      </c>
      <c r="N6281" s="10">
        <f t="shared" si="4"/>
        <v>3</v>
      </c>
      <c r="O6281" s="10" t="str">
        <f t="array" ref="O6281">IFERROR(XLOOKUP(G6281,'Tipo de Carga'!A:A,'Tipo de Carga'!C:C))</f>
        <v>Diesel</v>
      </c>
    </row>
    <row r="6282">
      <c r="A6282" s="16">
        <v>1946.0</v>
      </c>
      <c r="B6282" s="10" t="str">
        <f t="array" ref="B6282">IFERROR(XLOOKUP(A6282,'Asignacion Mar'!A:A,'Asignacion Mar'!C:C))</f>
        <v>MeLi asignado SD</v>
      </c>
      <c r="C6282" s="10" t="str">
        <f t="array" ref="C6282">IFERROR(XLOOKUP(A6282,'Asignacion Mar'!A:A,'Asignacion Mar'!B:B))</f>
        <v>EC-05</v>
      </c>
      <c r="D6282" s="28">
        <v>45717.0</v>
      </c>
      <c r="E6282" s="16" t="s">
        <v>192</v>
      </c>
      <c r="F6282" s="10" t="str">
        <f t="array" ref="F6282">IFERROR(XLOOKUP(E6282,Operadores!A:A,Operadores!B:B))</f>
        <v>MARARM</v>
      </c>
      <c r="G6282" s="16" t="s">
        <v>17</v>
      </c>
      <c r="H6282" s="13">
        <v>19.89</v>
      </c>
      <c r="I6282" s="18">
        <v>330.0</v>
      </c>
      <c r="J6282" s="15">
        <f t="shared" si="5"/>
        <v>6563.7</v>
      </c>
      <c r="K6282" s="10" t="str">
        <f t="array" ref="K6282">IFERROR(XLOOKUP(G6282,'Tipo de Carga'!A:A,'Tipo de Carga'!B:B))</f>
        <v>Autoabasto</v>
      </c>
      <c r="L6282" s="10">
        <f t="shared" si="2"/>
        <v>9</v>
      </c>
      <c r="M6282" s="10">
        <f t="shared" si="3"/>
        <v>1</v>
      </c>
      <c r="N6282" s="10">
        <f t="shared" si="4"/>
        <v>3</v>
      </c>
      <c r="O6282" s="10" t="str">
        <f t="array" ref="O6282">IFERROR(XLOOKUP(G6282,'Tipo de Carga'!A:A,'Tipo de Carga'!C:C))</f>
        <v>Diesel</v>
      </c>
    </row>
    <row r="6283">
      <c r="A6283" s="16">
        <v>1944.0</v>
      </c>
      <c r="B6283" s="10" t="str">
        <f t="array" ref="B6283">IFERROR(XLOOKUP(A6283,'Asignacion Mar'!A:A,'Asignacion Mar'!C:C))</f>
        <v>MeLi asignado SD</v>
      </c>
      <c r="C6283" s="10" t="str">
        <f t="array" ref="C6283">IFERROR(XLOOKUP(A6283,'Asignacion Mar'!A:A,'Asignacion Mar'!B:B))</f>
        <v>EC-05</v>
      </c>
      <c r="D6283" s="28">
        <v>45717.0</v>
      </c>
      <c r="E6283" s="16" t="s">
        <v>134</v>
      </c>
      <c r="F6283" s="10" t="str">
        <f t="array" ref="F6283">IFERROR(XLOOKUP(E6283,Operadores!A:A,Operadores!B:B))</f>
        <v>IBAJOS</v>
      </c>
      <c r="G6283" s="16" t="s">
        <v>17</v>
      </c>
      <c r="H6283" s="13">
        <v>19.89</v>
      </c>
      <c r="I6283" s="18">
        <v>387.0</v>
      </c>
      <c r="J6283" s="15">
        <f t="shared" si="5"/>
        <v>7697.43</v>
      </c>
      <c r="K6283" s="10" t="str">
        <f t="array" ref="K6283">IFERROR(XLOOKUP(G6283,'Tipo de Carga'!A:A,'Tipo de Carga'!B:B))</f>
        <v>Autoabasto</v>
      </c>
      <c r="L6283" s="10">
        <f t="shared" si="2"/>
        <v>9</v>
      </c>
      <c r="M6283" s="10">
        <f t="shared" si="3"/>
        <v>1</v>
      </c>
      <c r="N6283" s="10">
        <f t="shared" si="4"/>
        <v>3</v>
      </c>
      <c r="O6283" s="10" t="str">
        <f t="array" ref="O6283">IFERROR(XLOOKUP(G6283,'Tipo de Carga'!A:A,'Tipo de Carga'!C:C))</f>
        <v>Diesel</v>
      </c>
    </row>
    <row r="6284">
      <c r="A6284" s="16">
        <v>2042.0</v>
      </c>
      <c r="B6284" s="10" t="str">
        <f t="array" ref="B6284">IFERROR(XLOOKUP(A6284,'Asignacion Mar'!A:A,'Asignacion Mar'!C:C))</f>
        <v>Liverpool Local</v>
      </c>
      <c r="C6284" s="10" t="str">
        <f t="array" ref="C6284">IFERROR(XLOOKUP(A6284,'Asignacion Mar'!A:A,'Asignacion Mar'!B:B))</f>
        <v>EC-01</v>
      </c>
      <c r="D6284" s="28">
        <v>45717.0</v>
      </c>
      <c r="E6284" s="16" t="s">
        <v>308</v>
      </c>
      <c r="F6284" s="10" t="str">
        <f t="array" ref="F6284">IFERROR(XLOOKUP(E6284,Operadores!A:A,Operadores!B:B))</f>
        <v>ESCALA</v>
      </c>
      <c r="G6284" s="16" t="s">
        <v>17</v>
      </c>
      <c r="H6284" s="13">
        <v>19.89</v>
      </c>
      <c r="I6284" s="18">
        <v>391.0</v>
      </c>
      <c r="J6284" s="15">
        <f t="shared" si="5"/>
        <v>7776.99</v>
      </c>
      <c r="K6284" s="10" t="str">
        <f t="array" ref="K6284">IFERROR(XLOOKUP(G6284,'Tipo de Carga'!A:A,'Tipo de Carga'!B:B))</f>
        <v>Autoabasto</v>
      </c>
      <c r="L6284" s="10">
        <f t="shared" si="2"/>
        <v>9</v>
      </c>
      <c r="M6284" s="10">
        <f t="shared" si="3"/>
        <v>1</v>
      </c>
      <c r="N6284" s="10">
        <f t="shared" si="4"/>
        <v>3</v>
      </c>
      <c r="O6284" s="10" t="str">
        <f t="array" ref="O6284">IFERROR(XLOOKUP(G6284,'Tipo de Carga'!A:A,'Tipo de Carga'!C:C))</f>
        <v>Diesel</v>
      </c>
    </row>
    <row r="6285">
      <c r="A6285" s="16">
        <v>1851.0</v>
      </c>
      <c r="B6285" s="10" t="str">
        <f t="array" ref="B6285">IFERROR(XLOOKUP(A6285,'Asignacion Mar'!A:A,'Asignacion Mar'!C:C))</f>
        <v>Circuitos</v>
      </c>
      <c r="C6285" s="10" t="str">
        <f t="array" ref="C6285">IFERROR(XLOOKUP(A6285,'Asignacion Mar'!A:A,'Asignacion Mar'!B:B))</f>
        <v>EC-03</v>
      </c>
      <c r="D6285" s="28">
        <v>45717.0</v>
      </c>
      <c r="E6285" s="16" t="s">
        <v>36</v>
      </c>
      <c r="F6285" s="10" t="str">
        <f t="array" ref="F6285">IFERROR(XLOOKUP(E6285,Operadores!A:A,Operadores!B:B))</f>
        <v>ROJFEL</v>
      </c>
      <c r="G6285" s="16" t="s">
        <v>17</v>
      </c>
      <c r="H6285" s="13">
        <v>19.89</v>
      </c>
      <c r="I6285" s="18">
        <v>576.0</v>
      </c>
      <c r="J6285" s="15">
        <f t="shared" si="5"/>
        <v>11456.64</v>
      </c>
      <c r="K6285" s="10" t="str">
        <f t="array" ref="K6285">IFERROR(XLOOKUP(G6285,'Tipo de Carga'!A:A,'Tipo de Carga'!B:B))</f>
        <v>Autoabasto</v>
      </c>
      <c r="L6285" s="10">
        <f t="shared" si="2"/>
        <v>9</v>
      </c>
      <c r="M6285" s="10">
        <f t="shared" si="3"/>
        <v>1</v>
      </c>
      <c r="N6285" s="10">
        <f t="shared" si="4"/>
        <v>3</v>
      </c>
      <c r="O6285" s="10" t="str">
        <f t="array" ref="O6285">IFERROR(XLOOKUP(G6285,'Tipo de Carga'!A:A,'Tipo de Carga'!C:C))</f>
        <v>Diesel</v>
      </c>
    </row>
    <row r="6286">
      <c r="A6286" s="16"/>
      <c r="B6286" s="10" t="str">
        <f t="array" ref="B6286">IFERROR(XLOOKUP(A6286,'Asignacion Mar'!A:A,'Asignacion Mar'!C:C))</f>
        <v/>
      </c>
      <c r="C6286" s="10" t="str">
        <f t="array" ref="C6286">IFERROR(XLOOKUP(A6286,'Asignacion Mar'!A:A,'Asignacion Mar'!B:B))</f>
        <v/>
      </c>
      <c r="D6286" s="28">
        <v>45717.0</v>
      </c>
      <c r="E6286" s="16"/>
      <c r="F6286" s="10" t="str">
        <f t="array" ref="F6286">IFERROR(XLOOKUP(E6286,Operadores!A:A,Operadores!B:B))</f>
        <v/>
      </c>
      <c r="G6286" s="16" t="s">
        <v>17</v>
      </c>
      <c r="H6286" s="13">
        <v>19.89</v>
      </c>
      <c r="I6286" s="18">
        <v>552.0</v>
      </c>
      <c r="J6286" s="15">
        <f t="shared" si="5"/>
        <v>10979.28</v>
      </c>
      <c r="K6286" s="10" t="str">
        <f t="array" ref="K6286">IFERROR(XLOOKUP(G6286,'Tipo de Carga'!A:A,'Tipo de Carga'!B:B))</f>
        <v>Autoabasto</v>
      </c>
      <c r="L6286" s="10">
        <f t="shared" si="2"/>
        <v>9</v>
      </c>
      <c r="M6286" s="10">
        <f t="shared" si="3"/>
        <v>1</v>
      </c>
      <c r="N6286" s="10">
        <f t="shared" si="4"/>
        <v>3</v>
      </c>
      <c r="O6286" s="10" t="str">
        <f t="array" ref="O6286">IFERROR(XLOOKUP(G6286,'Tipo de Carga'!A:A,'Tipo de Carga'!C:C))</f>
        <v>Diesel</v>
      </c>
    </row>
    <row r="6287">
      <c r="A6287" s="16">
        <v>2095.0</v>
      </c>
      <c r="B6287" s="10" t="str">
        <f t="array" ref="B6287">IFERROR(XLOOKUP(A6287,'Asignacion Mar'!A:A,'Asignacion Mar'!C:C))</f>
        <v>MeLi asignado SD</v>
      </c>
      <c r="C6287" s="10" t="str">
        <f t="array" ref="C6287">IFERROR(XLOOKUP(A6287,'Asignacion Mar'!A:A,'Asignacion Mar'!B:B))</f>
        <v>EC-05</v>
      </c>
      <c r="D6287" s="28">
        <v>45717.0</v>
      </c>
      <c r="E6287" s="16" t="s">
        <v>184</v>
      </c>
      <c r="F6287" s="10" t="str">
        <f t="array" ref="F6287">IFERROR(XLOOKUP(E6287,Operadores!A:A,Operadores!B:B))</f>
        <v>ARASAL</v>
      </c>
      <c r="G6287" s="16" t="s">
        <v>17</v>
      </c>
      <c r="H6287" s="13">
        <v>19.89</v>
      </c>
      <c r="I6287" s="18">
        <v>719.0</v>
      </c>
      <c r="J6287" s="15">
        <f t="shared" si="5"/>
        <v>14300.91</v>
      </c>
      <c r="K6287" s="10" t="str">
        <f t="array" ref="K6287">IFERROR(XLOOKUP(G6287,'Tipo de Carga'!A:A,'Tipo de Carga'!B:B))</f>
        <v>Autoabasto</v>
      </c>
      <c r="L6287" s="10">
        <f t="shared" si="2"/>
        <v>9</v>
      </c>
      <c r="M6287" s="10">
        <f t="shared" si="3"/>
        <v>1</v>
      </c>
      <c r="N6287" s="10">
        <f t="shared" si="4"/>
        <v>3</v>
      </c>
      <c r="O6287" s="10" t="str">
        <f t="array" ref="O6287">IFERROR(XLOOKUP(G6287,'Tipo de Carga'!A:A,'Tipo de Carga'!C:C))</f>
        <v>Diesel</v>
      </c>
    </row>
    <row r="6288">
      <c r="A6288" s="16">
        <v>1724.0</v>
      </c>
      <c r="B6288" s="10" t="str">
        <f t="array" ref="B6288">IFERROR(XLOOKUP(A6288,'Asignacion Mar'!A:A,'Asignacion Mar'!C:C))</f>
        <v>Liverpool Local</v>
      </c>
      <c r="C6288" s="10" t="str">
        <f t="array" ref="C6288">IFERROR(XLOOKUP(A6288,'Asignacion Mar'!A:A,'Asignacion Mar'!B:B))</f>
        <v>EC-01</v>
      </c>
      <c r="D6288" s="28">
        <v>45717.0</v>
      </c>
      <c r="E6288" s="16" t="s">
        <v>144</v>
      </c>
      <c r="F6288" s="10" t="str">
        <f t="array" ref="F6288">IFERROR(XLOOKUP(E6288,Operadores!A:A,Operadores!B:B))</f>
        <v>MORLU01</v>
      </c>
      <c r="G6288" s="16" t="s">
        <v>17</v>
      </c>
      <c r="H6288" s="13">
        <v>19.89</v>
      </c>
      <c r="I6288" s="18">
        <v>320.0</v>
      </c>
      <c r="J6288" s="15">
        <f t="shared" si="5"/>
        <v>6364.8</v>
      </c>
      <c r="K6288" s="10" t="str">
        <f t="array" ref="K6288">IFERROR(XLOOKUP(G6288,'Tipo de Carga'!A:A,'Tipo de Carga'!B:B))</f>
        <v>Autoabasto</v>
      </c>
      <c r="L6288" s="10">
        <f t="shared" si="2"/>
        <v>9</v>
      </c>
      <c r="M6288" s="10">
        <f t="shared" si="3"/>
        <v>1</v>
      </c>
      <c r="N6288" s="10">
        <f t="shared" si="4"/>
        <v>3</v>
      </c>
      <c r="O6288" s="10" t="str">
        <f t="array" ref="O6288">IFERROR(XLOOKUP(G6288,'Tipo de Carga'!A:A,'Tipo de Carga'!C:C))</f>
        <v>Diesel</v>
      </c>
    </row>
    <row r="6289">
      <c r="A6289" s="16">
        <v>1751.0</v>
      </c>
      <c r="B6289" s="10" t="str">
        <f t="array" ref="B6289">IFERROR(XLOOKUP(A6289,'Asignacion Mar'!A:A,'Asignacion Mar'!C:C))</f>
        <v>Liverpool Local</v>
      </c>
      <c r="C6289" s="10" t="str">
        <f t="array" ref="C6289">IFERROR(XLOOKUP(A6289,'Asignacion Mar'!A:A,'Asignacion Mar'!B:B))</f>
        <v>EC-01</v>
      </c>
      <c r="D6289" s="28">
        <v>45717.0</v>
      </c>
      <c r="E6289" s="16" t="s">
        <v>328</v>
      </c>
      <c r="F6289" s="10" t="str">
        <f t="array" ref="F6289">IFERROR(XLOOKUP(E6289,Operadores!A:A,Operadores!B:B))</f>
        <v>GARLO</v>
      </c>
      <c r="G6289" s="16" t="s">
        <v>17</v>
      </c>
      <c r="H6289" s="13">
        <v>19.89</v>
      </c>
      <c r="I6289" s="18">
        <v>447.0</v>
      </c>
      <c r="J6289" s="15">
        <f t="shared" si="5"/>
        <v>8890.83</v>
      </c>
      <c r="K6289" s="10" t="str">
        <f t="array" ref="K6289">IFERROR(XLOOKUP(G6289,'Tipo de Carga'!A:A,'Tipo de Carga'!B:B))</f>
        <v>Autoabasto</v>
      </c>
      <c r="L6289" s="10">
        <f t="shared" si="2"/>
        <v>9</v>
      </c>
      <c r="M6289" s="10">
        <f t="shared" si="3"/>
        <v>1</v>
      </c>
      <c r="N6289" s="10">
        <f t="shared" si="4"/>
        <v>3</v>
      </c>
      <c r="O6289" s="10" t="str">
        <f t="array" ref="O6289">IFERROR(XLOOKUP(G6289,'Tipo de Carga'!A:A,'Tipo de Carga'!C:C))</f>
        <v>Diesel</v>
      </c>
    </row>
    <row r="6290">
      <c r="A6290" s="16">
        <v>1897.0</v>
      </c>
      <c r="B6290" s="10" t="str">
        <f t="array" ref="B6290">IFERROR(XLOOKUP(A6290,'Asignacion Mar'!A:A,'Asignacion Mar'!C:C))</f>
        <v>Full Liver</v>
      </c>
      <c r="C6290" s="10" t="str">
        <f t="array" ref="C6290">IFERROR(XLOOKUP(A6290,'Asignacion Mar'!A:A,'Asignacion Mar'!B:B))</f>
        <v>EC-01</v>
      </c>
      <c r="D6290" s="28">
        <v>45717.0</v>
      </c>
      <c r="E6290" s="16" t="s">
        <v>21</v>
      </c>
      <c r="F6290" s="10" t="str">
        <f t="array" ref="F6290">IFERROR(XLOOKUP(E6290,Operadores!A:A,Operadores!B:B))</f>
        <v>RODAR</v>
      </c>
      <c r="G6290" s="16" t="s">
        <v>17</v>
      </c>
      <c r="H6290" s="13">
        <v>19.89</v>
      </c>
      <c r="I6290" s="18">
        <v>766.0</v>
      </c>
      <c r="J6290" s="15">
        <f t="shared" si="5"/>
        <v>15235.74</v>
      </c>
      <c r="K6290" s="10" t="str">
        <f t="array" ref="K6290">IFERROR(XLOOKUP(G6290,'Tipo de Carga'!A:A,'Tipo de Carga'!B:B))</f>
        <v>Autoabasto</v>
      </c>
      <c r="L6290" s="10">
        <f t="shared" si="2"/>
        <v>9</v>
      </c>
      <c r="M6290" s="10">
        <f t="shared" si="3"/>
        <v>1</v>
      </c>
      <c r="N6290" s="10">
        <f t="shared" si="4"/>
        <v>3</v>
      </c>
      <c r="O6290" s="10" t="str">
        <f t="array" ref="O6290">IFERROR(XLOOKUP(G6290,'Tipo de Carga'!A:A,'Tipo de Carga'!C:C))</f>
        <v>Diesel</v>
      </c>
    </row>
    <row r="6291">
      <c r="A6291" s="16">
        <v>1875.0</v>
      </c>
      <c r="B6291" s="10" t="str">
        <f t="array" ref="B6291">IFERROR(XLOOKUP(A6291,'Asignacion Mar'!A:A,'Asignacion Mar'!C:C))</f>
        <v>Circuitos</v>
      </c>
      <c r="C6291" s="10" t="str">
        <f t="array" ref="C6291">IFERROR(XLOOKUP(A6291,'Asignacion Mar'!A:A,'Asignacion Mar'!B:B))</f>
        <v>EC-03</v>
      </c>
      <c r="D6291" s="28">
        <v>45717.0</v>
      </c>
      <c r="E6291" s="16" t="s">
        <v>47</v>
      </c>
      <c r="F6291" s="10" t="str">
        <f t="array" ref="F6291">IFERROR(XLOOKUP(E6291,Operadores!A:A,Operadores!B:B))</f>
        <v>CARJOR</v>
      </c>
      <c r="G6291" s="16" t="s">
        <v>17</v>
      </c>
      <c r="H6291" s="13">
        <v>19.89</v>
      </c>
      <c r="I6291" s="18">
        <v>403.0</v>
      </c>
      <c r="J6291" s="15">
        <f t="shared" si="5"/>
        <v>8015.67</v>
      </c>
      <c r="K6291" s="10" t="str">
        <f t="array" ref="K6291">IFERROR(XLOOKUP(G6291,'Tipo de Carga'!A:A,'Tipo de Carga'!B:B))</f>
        <v>Autoabasto</v>
      </c>
      <c r="L6291" s="10">
        <f t="shared" si="2"/>
        <v>9</v>
      </c>
      <c r="M6291" s="10">
        <f t="shared" si="3"/>
        <v>1</v>
      </c>
      <c r="N6291" s="10">
        <f t="shared" si="4"/>
        <v>3</v>
      </c>
      <c r="O6291" s="10" t="str">
        <f t="array" ref="O6291">IFERROR(XLOOKUP(G6291,'Tipo de Carga'!A:A,'Tipo de Carga'!C:C))</f>
        <v>Diesel</v>
      </c>
    </row>
    <row r="6292">
      <c r="A6292" s="16">
        <v>1889.0</v>
      </c>
      <c r="B6292" s="10" t="str">
        <f t="array" ref="B6292">IFERROR(XLOOKUP(A6292,'Asignacion Mar'!A:A,'Asignacion Mar'!C:C))</f>
        <v>Harinas Elizondo</v>
      </c>
      <c r="C6292" s="10" t="str">
        <f t="array" ref="C6292">IFERROR(XLOOKUP(A6292,'Asignacion Mar'!A:A,'Asignacion Mar'!B:B))</f>
        <v>EC-01</v>
      </c>
      <c r="D6292" s="28">
        <v>45717.0</v>
      </c>
      <c r="E6292" s="16" t="s">
        <v>357</v>
      </c>
      <c r="F6292" s="10" t="str">
        <f t="array" ref="F6292">IFERROR(XLOOKUP(E6292,Operadores!A:A,Operadores!B:B))</f>
        <v>GARCRU</v>
      </c>
      <c r="G6292" s="16" t="s">
        <v>17</v>
      </c>
      <c r="H6292" s="13">
        <v>19.89</v>
      </c>
      <c r="I6292" s="18">
        <v>917.0</v>
      </c>
      <c r="J6292" s="15">
        <f t="shared" si="5"/>
        <v>18239.13</v>
      </c>
      <c r="K6292" s="10" t="str">
        <f t="array" ref="K6292">IFERROR(XLOOKUP(G6292,'Tipo de Carga'!A:A,'Tipo de Carga'!B:B))</f>
        <v>Autoabasto</v>
      </c>
      <c r="L6292" s="10">
        <f t="shared" si="2"/>
        <v>9</v>
      </c>
      <c r="M6292" s="10">
        <f t="shared" si="3"/>
        <v>1</v>
      </c>
      <c r="N6292" s="10">
        <f t="shared" si="4"/>
        <v>3</v>
      </c>
      <c r="O6292" s="10" t="str">
        <f t="array" ref="O6292">IFERROR(XLOOKUP(G6292,'Tipo de Carga'!A:A,'Tipo de Carga'!C:C))</f>
        <v>Diesel</v>
      </c>
    </row>
    <row r="6293">
      <c r="A6293" s="16">
        <v>2015.0</v>
      </c>
      <c r="B6293" s="10" t="str">
        <f t="array" ref="B6293">IFERROR(XLOOKUP(A6293,'Asignacion Mar'!A:A,'Asignacion Mar'!C:C))</f>
        <v>MeLi Asignado TD</v>
      </c>
      <c r="C6293" s="10" t="str">
        <f t="array" ref="C6293">IFERROR(XLOOKUP(A6293,'Asignacion Mar'!A:A,'Asignacion Mar'!B:B))</f>
        <v>EC-05</v>
      </c>
      <c r="D6293" s="28">
        <v>45717.0</v>
      </c>
      <c r="E6293" s="16" t="s">
        <v>71</v>
      </c>
      <c r="F6293" s="10" t="str">
        <f t="array" ref="F6293">IFERROR(XLOOKUP(E6293,Operadores!A:A,Operadores!B:B))</f>
        <v>CHAJOE</v>
      </c>
      <c r="G6293" s="16" t="s">
        <v>17</v>
      </c>
      <c r="H6293" s="13">
        <v>19.89</v>
      </c>
      <c r="I6293" s="18">
        <v>203.0</v>
      </c>
      <c r="J6293" s="15">
        <f t="shared" si="5"/>
        <v>4037.67</v>
      </c>
      <c r="K6293" s="10" t="str">
        <f t="array" ref="K6293">IFERROR(XLOOKUP(G6293,'Tipo de Carga'!A:A,'Tipo de Carga'!B:B))</f>
        <v>Autoabasto</v>
      </c>
      <c r="L6293" s="10">
        <f t="shared" si="2"/>
        <v>9</v>
      </c>
      <c r="M6293" s="10">
        <f t="shared" si="3"/>
        <v>1</v>
      </c>
      <c r="N6293" s="10">
        <f t="shared" si="4"/>
        <v>3</v>
      </c>
      <c r="O6293" s="10" t="str">
        <f t="array" ref="O6293">IFERROR(XLOOKUP(G6293,'Tipo de Carga'!A:A,'Tipo de Carga'!C:C))</f>
        <v>Diesel</v>
      </c>
    </row>
    <row r="6294">
      <c r="A6294" s="16">
        <v>2025.0</v>
      </c>
      <c r="B6294" s="10" t="str">
        <f t="array" ref="B6294">IFERROR(XLOOKUP(A6294,'Asignacion Mar'!A:A,'Asignacion Mar'!C:C))</f>
        <v>MeLi Dedicado TD</v>
      </c>
      <c r="C6294" s="10" t="str">
        <f t="array" ref="C6294">IFERROR(XLOOKUP(A6294,'Asignacion Mar'!A:A,'Asignacion Mar'!B:B))</f>
        <v>EC-05</v>
      </c>
      <c r="D6294" s="28">
        <v>45717.0</v>
      </c>
      <c r="E6294" s="16" t="s">
        <v>44</v>
      </c>
      <c r="F6294" s="10" t="str">
        <f t="array" ref="F6294">IFERROR(XLOOKUP(E6294,Operadores!A:A,Operadores!B:B))</f>
        <v>BONAR</v>
      </c>
      <c r="G6294" s="16" t="s">
        <v>17</v>
      </c>
      <c r="H6294" s="13">
        <v>19.89</v>
      </c>
      <c r="I6294" s="18">
        <v>518.0</v>
      </c>
      <c r="J6294" s="15">
        <f t="shared" si="5"/>
        <v>10303.02</v>
      </c>
      <c r="K6294" s="10" t="str">
        <f t="array" ref="K6294">IFERROR(XLOOKUP(G6294,'Tipo de Carga'!A:A,'Tipo de Carga'!B:B))</f>
        <v>Autoabasto</v>
      </c>
      <c r="L6294" s="10">
        <f t="shared" si="2"/>
        <v>9</v>
      </c>
      <c r="M6294" s="10">
        <f t="shared" si="3"/>
        <v>1</v>
      </c>
      <c r="N6294" s="10">
        <f t="shared" si="4"/>
        <v>3</v>
      </c>
      <c r="O6294" s="10" t="str">
        <f t="array" ref="O6294">IFERROR(XLOOKUP(G6294,'Tipo de Carga'!A:A,'Tipo de Carga'!C:C))</f>
        <v>Diesel</v>
      </c>
    </row>
    <row r="6295">
      <c r="A6295" s="16">
        <v>2001.0</v>
      </c>
      <c r="B6295" s="10" t="str">
        <f t="array" ref="B6295">IFERROR(XLOOKUP(A6295,'Asignacion Mar'!A:A,'Asignacion Mar'!C:C))</f>
        <v>MeLi Dedicado Merida</v>
      </c>
      <c r="C6295" s="10" t="str">
        <f t="array" ref="C6295">IFERROR(XLOOKUP(A6295,'Asignacion Mar'!A:A,'Asignacion Mar'!B:B))</f>
        <v>EC-05</v>
      </c>
      <c r="D6295" s="28">
        <v>45717.0</v>
      </c>
      <c r="E6295" s="16" t="s">
        <v>362</v>
      </c>
      <c r="F6295" s="10" t="str">
        <f t="array" ref="F6295">IFERROR(XLOOKUP(E6295,Operadores!A:A,Operadores!B:B))</f>
        <v>TRESER</v>
      </c>
      <c r="G6295" s="16" t="s">
        <v>17</v>
      </c>
      <c r="H6295" s="13">
        <v>19.89</v>
      </c>
      <c r="I6295" s="18">
        <v>250.0</v>
      </c>
      <c r="J6295" s="15">
        <f t="shared" si="5"/>
        <v>4972.5</v>
      </c>
      <c r="K6295" s="10" t="str">
        <f t="array" ref="K6295">IFERROR(XLOOKUP(G6295,'Tipo de Carga'!A:A,'Tipo de Carga'!B:B))</f>
        <v>Autoabasto</v>
      </c>
      <c r="L6295" s="10">
        <f t="shared" si="2"/>
        <v>9</v>
      </c>
      <c r="M6295" s="10">
        <f t="shared" si="3"/>
        <v>1</v>
      </c>
      <c r="N6295" s="10">
        <f t="shared" si="4"/>
        <v>3</v>
      </c>
      <c r="O6295" s="10" t="str">
        <f t="array" ref="O6295">IFERROR(XLOOKUP(G6295,'Tipo de Carga'!A:A,'Tipo de Carga'!C:C))</f>
        <v>Diesel</v>
      </c>
    </row>
    <row r="6296">
      <c r="A6296" s="16"/>
      <c r="B6296" s="10" t="str">
        <f t="array" ref="B6296">IFERROR(XLOOKUP(A6296,'Asignacion Mar'!A:A,'Asignacion Mar'!C:C))</f>
        <v/>
      </c>
      <c r="C6296" s="10" t="str">
        <f t="array" ref="C6296">IFERROR(XLOOKUP(A6296,'Asignacion Mar'!A:A,'Asignacion Mar'!B:B))</f>
        <v/>
      </c>
      <c r="D6296" s="28">
        <v>45717.0</v>
      </c>
      <c r="E6296" s="16"/>
      <c r="F6296" s="10" t="str">
        <f t="array" ref="F6296">IFERROR(XLOOKUP(E6296,Operadores!A:A,Operadores!B:B))</f>
        <v/>
      </c>
      <c r="G6296" s="16" t="s">
        <v>17</v>
      </c>
      <c r="H6296" s="13">
        <v>19.89</v>
      </c>
      <c r="I6296" s="18">
        <v>494.0</v>
      </c>
      <c r="J6296" s="15">
        <f t="shared" si="5"/>
        <v>9825.66</v>
      </c>
      <c r="K6296" s="10" t="str">
        <f t="array" ref="K6296">IFERROR(XLOOKUP(G6296,'Tipo de Carga'!A:A,'Tipo de Carga'!B:B))</f>
        <v>Autoabasto</v>
      </c>
      <c r="L6296" s="10">
        <f t="shared" si="2"/>
        <v>9</v>
      </c>
      <c r="M6296" s="10">
        <f t="shared" si="3"/>
        <v>1</v>
      </c>
      <c r="N6296" s="10">
        <f t="shared" si="4"/>
        <v>3</v>
      </c>
      <c r="O6296" s="10" t="str">
        <f t="array" ref="O6296">IFERROR(XLOOKUP(G6296,'Tipo de Carga'!A:A,'Tipo de Carga'!C:C))</f>
        <v>Diesel</v>
      </c>
    </row>
    <row r="6297">
      <c r="A6297" s="16">
        <v>2003.0</v>
      </c>
      <c r="B6297" s="10" t="str">
        <f t="array" ref="B6297">IFERROR(XLOOKUP(A6297,'Asignacion Mar'!A:A,'Asignacion Mar'!C:C))</f>
        <v>MeLi Dedicado TD</v>
      </c>
      <c r="C6297" s="10" t="str">
        <f t="array" ref="C6297">IFERROR(XLOOKUP(A6297,'Asignacion Mar'!A:A,'Asignacion Mar'!B:B))</f>
        <v>EC-05</v>
      </c>
      <c r="D6297" s="28">
        <v>45717.0</v>
      </c>
      <c r="E6297" s="16" t="s">
        <v>59</v>
      </c>
      <c r="F6297" s="10" t="str">
        <f t="array" ref="F6297">IFERROR(XLOOKUP(E6297,Operadores!A:A,Operadores!B:B))</f>
        <v>ESCJOR</v>
      </c>
      <c r="G6297" s="16" t="s">
        <v>17</v>
      </c>
      <c r="H6297" s="13">
        <v>19.89</v>
      </c>
      <c r="I6297" s="18">
        <v>497.0</v>
      </c>
      <c r="J6297" s="15">
        <f t="shared" si="5"/>
        <v>9885.33</v>
      </c>
      <c r="K6297" s="10" t="str">
        <f t="array" ref="K6297">IFERROR(XLOOKUP(G6297,'Tipo de Carga'!A:A,'Tipo de Carga'!B:B))</f>
        <v>Autoabasto</v>
      </c>
      <c r="L6297" s="10">
        <f t="shared" si="2"/>
        <v>9</v>
      </c>
      <c r="M6297" s="10">
        <f t="shared" si="3"/>
        <v>1</v>
      </c>
      <c r="N6297" s="10">
        <f t="shared" si="4"/>
        <v>3</v>
      </c>
      <c r="O6297" s="10" t="str">
        <f t="array" ref="O6297">IFERROR(XLOOKUP(G6297,'Tipo de Carga'!A:A,'Tipo de Carga'!C:C))</f>
        <v>Diesel</v>
      </c>
    </row>
    <row r="6298">
      <c r="A6298" s="16">
        <v>1838.0</v>
      </c>
      <c r="B6298" s="10" t="str">
        <f t="array" ref="B6298">IFERROR(XLOOKUP(A6298,'Asignacion Mar'!A:A,'Asignacion Mar'!C:C))</f>
        <v>Liverpool Local</v>
      </c>
      <c r="C6298" s="10" t="str">
        <f t="array" ref="C6298">IFERROR(XLOOKUP(A6298,'Asignacion Mar'!A:A,'Asignacion Mar'!B:B))</f>
        <v>EC-01</v>
      </c>
      <c r="D6298" s="28">
        <v>45717.0</v>
      </c>
      <c r="E6298" s="16" t="s">
        <v>423</v>
      </c>
      <c r="F6298" s="10" t="str">
        <f t="array" ref="F6298">IFERROR(XLOOKUP(E6298,Operadores!A:A,Operadores!B:B))</f>
        <v>CORANT</v>
      </c>
      <c r="G6298" s="16" t="s">
        <v>17</v>
      </c>
      <c r="H6298" s="13">
        <v>19.89</v>
      </c>
      <c r="I6298" s="18">
        <v>704.0</v>
      </c>
      <c r="J6298" s="15">
        <f t="shared" si="5"/>
        <v>14002.56</v>
      </c>
      <c r="K6298" s="10" t="str">
        <f t="array" ref="K6298">IFERROR(XLOOKUP(G6298,'Tipo de Carga'!A:A,'Tipo de Carga'!B:B))</f>
        <v>Autoabasto</v>
      </c>
      <c r="L6298" s="10">
        <f t="shared" si="2"/>
        <v>9</v>
      </c>
      <c r="M6298" s="10">
        <f t="shared" si="3"/>
        <v>1</v>
      </c>
      <c r="N6298" s="10">
        <f t="shared" si="4"/>
        <v>3</v>
      </c>
      <c r="O6298" s="10" t="str">
        <f t="array" ref="O6298">IFERROR(XLOOKUP(G6298,'Tipo de Carga'!A:A,'Tipo de Carga'!C:C))</f>
        <v>Diesel</v>
      </c>
    </row>
    <row r="6299">
      <c r="A6299" s="16">
        <v>1899.0</v>
      </c>
      <c r="B6299" s="10" t="str">
        <f t="array" ref="B6299">IFERROR(XLOOKUP(A6299,'Asignacion Mar'!A:A,'Asignacion Mar'!C:C))</f>
        <v>Full Liver</v>
      </c>
      <c r="C6299" s="10" t="str">
        <f t="array" ref="C6299">IFERROR(XLOOKUP(A6299,'Asignacion Mar'!A:A,'Asignacion Mar'!B:B))</f>
        <v>EC-01</v>
      </c>
      <c r="D6299" s="28">
        <v>45717.0</v>
      </c>
      <c r="E6299" s="16" t="s">
        <v>324</v>
      </c>
      <c r="F6299" s="10" t="str">
        <f t="array" ref="F6299">IFERROR(XLOOKUP(E6299,Operadores!A:A,Operadores!B:B))</f>
        <v>VEROD</v>
      </c>
      <c r="G6299" s="16" t="s">
        <v>17</v>
      </c>
      <c r="H6299" s="13">
        <v>19.89</v>
      </c>
      <c r="I6299" s="18">
        <v>689.0</v>
      </c>
      <c r="J6299" s="15">
        <f t="shared" si="5"/>
        <v>13704.21</v>
      </c>
      <c r="K6299" s="10" t="str">
        <f t="array" ref="K6299">IFERROR(XLOOKUP(G6299,'Tipo de Carga'!A:A,'Tipo de Carga'!B:B))</f>
        <v>Autoabasto</v>
      </c>
      <c r="L6299" s="10">
        <f t="shared" si="2"/>
        <v>9</v>
      </c>
      <c r="M6299" s="10">
        <f t="shared" si="3"/>
        <v>1</v>
      </c>
      <c r="N6299" s="10">
        <f t="shared" si="4"/>
        <v>3</v>
      </c>
      <c r="O6299" s="10" t="str">
        <f t="array" ref="O6299">IFERROR(XLOOKUP(G6299,'Tipo de Carga'!A:A,'Tipo de Carga'!C:C))</f>
        <v>Diesel</v>
      </c>
    </row>
    <row r="6300">
      <c r="A6300" s="16">
        <v>2037.0</v>
      </c>
      <c r="B6300" s="10" t="str">
        <f t="array" ref="B6300">IFERROR(XLOOKUP(A6300,'Asignacion Mar'!A:A,'Asignacion Mar'!C:C))</f>
        <v>Liverpool Local</v>
      </c>
      <c r="C6300" s="10" t="str">
        <f t="array" ref="C6300">IFERROR(XLOOKUP(A6300,'Asignacion Mar'!A:A,'Asignacion Mar'!B:B))</f>
        <v>EC-01</v>
      </c>
      <c r="D6300" s="28">
        <v>45717.0</v>
      </c>
      <c r="E6300" s="16" t="s">
        <v>363</v>
      </c>
      <c r="F6300" s="10" t="str">
        <f t="array" ref="F6300">IFERROR(XLOOKUP(E6300,Operadores!A:A,Operadores!B:B))</f>
        <v>ANGMIG</v>
      </c>
      <c r="G6300" s="16" t="s">
        <v>17</v>
      </c>
      <c r="H6300" s="13">
        <v>19.89</v>
      </c>
      <c r="I6300" s="18">
        <v>468.0</v>
      </c>
      <c r="J6300" s="15">
        <f t="shared" si="5"/>
        <v>9308.52</v>
      </c>
      <c r="K6300" s="10" t="str">
        <f t="array" ref="K6300">IFERROR(XLOOKUP(G6300,'Tipo de Carga'!A:A,'Tipo de Carga'!B:B))</f>
        <v>Autoabasto</v>
      </c>
      <c r="L6300" s="10">
        <f t="shared" si="2"/>
        <v>9</v>
      </c>
      <c r="M6300" s="10">
        <f t="shared" si="3"/>
        <v>1</v>
      </c>
      <c r="N6300" s="10">
        <f t="shared" si="4"/>
        <v>3</v>
      </c>
      <c r="O6300" s="10" t="str">
        <f t="array" ref="O6300">IFERROR(XLOOKUP(G6300,'Tipo de Carga'!A:A,'Tipo de Carga'!C:C))</f>
        <v>Diesel</v>
      </c>
    </row>
    <row r="6301">
      <c r="A6301" s="16">
        <v>2087.0</v>
      </c>
      <c r="B6301" s="10" t="str">
        <f t="array" ref="B6301">IFERROR(XLOOKUP(A6301,'Asignacion Mar'!A:A,'Asignacion Mar'!C:C))</f>
        <v>MeLi asignado SD</v>
      </c>
      <c r="C6301" s="10" t="str">
        <f t="array" ref="C6301">IFERROR(XLOOKUP(A6301,'Asignacion Mar'!A:A,'Asignacion Mar'!B:B))</f>
        <v>EC-05</v>
      </c>
      <c r="D6301" s="28">
        <v>45717.0</v>
      </c>
      <c r="E6301" s="16" t="s">
        <v>234</v>
      </c>
      <c r="F6301" s="10" t="str">
        <f t="array" ref="F6301">IFERROR(XLOOKUP(E6301,Operadores!A:A,Operadores!B:B))</f>
        <v>BARPED</v>
      </c>
      <c r="G6301" s="16" t="s">
        <v>17</v>
      </c>
      <c r="H6301" s="13">
        <v>19.89</v>
      </c>
      <c r="I6301" s="18">
        <v>457.0</v>
      </c>
      <c r="J6301" s="15">
        <f t="shared" si="5"/>
        <v>9089.73</v>
      </c>
      <c r="K6301" s="10" t="str">
        <f t="array" ref="K6301">IFERROR(XLOOKUP(G6301,'Tipo de Carga'!A:A,'Tipo de Carga'!B:B))</f>
        <v>Autoabasto</v>
      </c>
      <c r="L6301" s="10">
        <f t="shared" si="2"/>
        <v>9</v>
      </c>
      <c r="M6301" s="10">
        <f t="shared" si="3"/>
        <v>1</v>
      </c>
      <c r="N6301" s="10">
        <f t="shared" si="4"/>
        <v>3</v>
      </c>
      <c r="O6301" s="10" t="str">
        <f t="array" ref="O6301">IFERROR(XLOOKUP(G6301,'Tipo de Carga'!A:A,'Tipo de Carga'!C:C))</f>
        <v>Diesel</v>
      </c>
    </row>
    <row r="6302">
      <c r="A6302" s="16">
        <v>1859.0</v>
      </c>
      <c r="B6302" s="10" t="str">
        <f t="array" ref="B6302">IFERROR(XLOOKUP(A6302,'Asignacion Mar'!A:A,'Asignacion Mar'!C:C))</f>
        <v>Circuitos</v>
      </c>
      <c r="C6302" s="10" t="str">
        <f t="array" ref="C6302">IFERROR(XLOOKUP(A6302,'Asignacion Mar'!A:A,'Asignacion Mar'!B:B))</f>
        <v>EC-03</v>
      </c>
      <c r="D6302" s="28">
        <v>45717.0</v>
      </c>
      <c r="E6302" s="16" t="s">
        <v>415</v>
      </c>
      <c r="F6302" s="10" t="str">
        <f t="array" ref="F6302">IFERROR(XLOOKUP(E6302,Operadores!A:A,Operadores!B:B))</f>
        <v>JIMMI</v>
      </c>
      <c r="G6302" s="16" t="s">
        <v>17</v>
      </c>
      <c r="H6302" s="13">
        <v>19.89</v>
      </c>
      <c r="I6302" s="18">
        <v>497.0</v>
      </c>
      <c r="J6302" s="15">
        <f t="shared" si="5"/>
        <v>9885.33</v>
      </c>
      <c r="K6302" s="10" t="str">
        <f t="array" ref="K6302">IFERROR(XLOOKUP(G6302,'Tipo de Carga'!A:A,'Tipo de Carga'!B:B))</f>
        <v>Autoabasto</v>
      </c>
      <c r="L6302" s="10">
        <f t="shared" si="2"/>
        <v>9</v>
      </c>
      <c r="M6302" s="10">
        <f t="shared" si="3"/>
        <v>1</v>
      </c>
      <c r="N6302" s="10">
        <f t="shared" si="4"/>
        <v>3</v>
      </c>
      <c r="O6302" s="10" t="str">
        <f t="array" ref="O6302">IFERROR(XLOOKUP(G6302,'Tipo de Carga'!A:A,'Tipo de Carga'!C:C))</f>
        <v>Diesel</v>
      </c>
    </row>
    <row r="6303">
      <c r="A6303" s="16">
        <v>2002.0</v>
      </c>
      <c r="B6303" s="10" t="str">
        <f t="array" ref="B6303">IFERROR(XLOOKUP(A6303,'Asignacion Mar'!A:A,'Asignacion Mar'!C:C))</f>
        <v>MeLi Dedicado Merida</v>
      </c>
      <c r="C6303" s="10" t="str">
        <f t="array" ref="C6303">IFERROR(XLOOKUP(A6303,'Asignacion Mar'!A:A,'Asignacion Mar'!B:B))</f>
        <v>EC-05</v>
      </c>
      <c r="D6303" s="28">
        <v>45717.0</v>
      </c>
      <c r="E6303" s="16" t="s">
        <v>309</v>
      </c>
      <c r="F6303" s="10" t="str">
        <f t="array" ref="F6303">IFERROR(XLOOKUP(E6303,Operadores!A:A,Operadores!B:B))</f>
        <v>VELALE</v>
      </c>
      <c r="G6303" s="16" t="s">
        <v>17</v>
      </c>
      <c r="H6303" s="13">
        <v>19.89</v>
      </c>
      <c r="I6303" s="18">
        <v>254.0</v>
      </c>
      <c r="J6303" s="15">
        <f t="shared" si="5"/>
        <v>5052.06</v>
      </c>
      <c r="K6303" s="10" t="str">
        <f t="array" ref="K6303">IFERROR(XLOOKUP(G6303,'Tipo de Carga'!A:A,'Tipo de Carga'!B:B))</f>
        <v>Autoabasto</v>
      </c>
      <c r="L6303" s="10">
        <f t="shared" si="2"/>
        <v>9</v>
      </c>
      <c r="M6303" s="10">
        <f t="shared" si="3"/>
        <v>1</v>
      </c>
      <c r="N6303" s="10">
        <f t="shared" si="4"/>
        <v>3</v>
      </c>
      <c r="O6303" s="10" t="str">
        <f t="array" ref="O6303">IFERROR(XLOOKUP(G6303,'Tipo de Carga'!A:A,'Tipo de Carga'!C:C))</f>
        <v>Diesel</v>
      </c>
    </row>
    <row r="6304">
      <c r="A6304" s="16">
        <v>2031.0</v>
      </c>
      <c r="B6304" s="10" t="str">
        <f t="array" ref="B6304">IFERROR(XLOOKUP(A6304,'Asignacion Mar'!A:A,'Asignacion Mar'!C:C))</f>
        <v>MeLi Dedicado Merida</v>
      </c>
      <c r="C6304" s="10" t="str">
        <f t="array" ref="C6304">IFERROR(XLOOKUP(A6304,'Asignacion Mar'!A:A,'Asignacion Mar'!B:B))</f>
        <v>EC-05</v>
      </c>
      <c r="D6304" s="28">
        <v>45717.0</v>
      </c>
      <c r="E6304" s="16" t="s">
        <v>239</v>
      </c>
      <c r="F6304" s="10" t="str">
        <f t="array" ref="F6304">IFERROR(XLOOKUP(E6304,Operadores!A:A,Operadores!B:B))</f>
        <v>LEOJUA</v>
      </c>
      <c r="G6304" s="16" t="s">
        <v>17</v>
      </c>
      <c r="H6304" s="13">
        <v>19.8900000000001</v>
      </c>
      <c r="I6304" s="18">
        <v>234.0</v>
      </c>
      <c r="J6304" s="15">
        <f t="shared" si="5"/>
        <v>4654.26</v>
      </c>
      <c r="K6304" s="10" t="str">
        <f t="array" ref="K6304">IFERROR(XLOOKUP(G6304,'Tipo de Carga'!A:A,'Tipo de Carga'!B:B))</f>
        <v>Autoabasto</v>
      </c>
      <c r="L6304" s="10">
        <f t="shared" si="2"/>
        <v>9</v>
      </c>
      <c r="M6304" s="10">
        <f t="shared" si="3"/>
        <v>1</v>
      </c>
      <c r="N6304" s="10">
        <f t="shared" si="4"/>
        <v>3</v>
      </c>
      <c r="O6304" s="10" t="str">
        <f t="array" ref="O6304">IFERROR(XLOOKUP(G6304,'Tipo de Carga'!A:A,'Tipo de Carga'!C:C))</f>
        <v>Diesel</v>
      </c>
    </row>
    <row r="6305">
      <c r="A6305" s="16">
        <v>2013.0</v>
      </c>
      <c r="B6305" s="10" t="str">
        <f t="array" ref="B6305">IFERROR(XLOOKUP(A6305,'Asignacion Mar'!A:A,'Asignacion Mar'!C:C))</f>
        <v>MeLi Dedicado Merida</v>
      </c>
      <c r="C6305" s="10" t="str">
        <f t="array" ref="C6305">IFERROR(XLOOKUP(A6305,'Asignacion Mar'!A:A,'Asignacion Mar'!B:B))</f>
        <v>EC-05</v>
      </c>
      <c r="D6305" s="28">
        <v>45717.0</v>
      </c>
      <c r="E6305" s="16" t="s">
        <v>417</v>
      </c>
      <c r="F6305" s="10" t="str">
        <f t="array" ref="F6305">IFERROR(XLOOKUP(E6305,Operadores!A:A,Operadores!B:B))</f>
        <v>MONJON</v>
      </c>
      <c r="G6305" s="16" t="s">
        <v>17</v>
      </c>
      <c r="H6305" s="13">
        <v>19.8900000000001</v>
      </c>
      <c r="I6305" s="18">
        <v>258.0</v>
      </c>
      <c r="J6305" s="15">
        <f t="shared" si="5"/>
        <v>5131.62</v>
      </c>
      <c r="K6305" s="10" t="str">
        <f t="array" ref="K6305">IFERROR(XLOOKUP(G6305,'Tipo de Carga'!A:A,'Tipo de Carga'!B:B))</f>
        <v>Autoabasto</v>
      </c>
      <c r="L6305" s="10">
        <f t="shared" si="2"/>
        <v>9</v>
      </c>
      <c r="M6305" s="10">
        <f t="shared" si="3"/>
        <v>1</v>
      </c>
      <c r="N6305" s="10">
        <f t="shared" si="4"/>
        <v>3</v>
      </c>
      <c r="O6305" s="10" t="str">
        <f t="array" ref="O6305">IFERROR(XLOOKUP(G6305,'Tipo de Carga'!A:A,'Tipo de Carga'!C:C))</f>
        <v>Diesel</v>
      </c>
    </row>
    <row r="6306">
      <c r="A6306" s="16">
        <v>1903.0</v>
      </c>
      <c r="B6306" s="10" t="str">
        <f t="array" ref="B6306">IFERROR(XLOOKUP(A6306,'Asignacion Mar'!A:A,'Asignacion Mar'!C:C))</f>
        <v>Available EC-04</v>
      </c>
      <c r="C6306" s="10" t="str">
        <f t="array" ref="C6306">IFERROR(XLOOKUP(A6306,'Asignacion Mar'!A:A,'Asignacion Mar'!B:B))</f>
        <v>EC-04</v>
      </c>
      <c r="D6306" s="28">
        <v>45717.0</v>
      </c>
      <c r="E6306" s="16" t="s">
        <v>273</v>
      </c>
      <c r="F6306" s="10" t="str">
        <f t="array" ref="F6306">IFERROR(XLOOKUP(E6306,Operadores!A:A,Operadores!B:B))</f>
        <v>HEREM</v>
      </c>
      <c r="G6306" s="16" t="s">
        <v>77</v>
      </c>
      <c r="H6306" s="13">
        <v>19.81</v>
      </c>
      <c r="I6306" s="18">
        <v>650.0</v>
      </c>
      <c r="J6306" s="15">
        <f t="shared" si="5"/>
        <v>12876.5</v>
      </c>
      <c r="K6306" s="10" t="str">
        <f t="array" ref="K6306">IFERROR(XLOOKUP(G6306,'Tipo de Carga'!A:A,'Tipo de Carga'!B:B))</f>
        <v>Autoabasto</v>
      </c>
      <c r="L6306" s="10">
        <f t="shared" si="2"/>
        <v>9</v>
      </c>
      <c r="M6306" s="10">
        <f t="shared" si="3"/>
        <v>1</v>
      </c>
      <c r="N6306" s="10">
        <f t="shared" si="4"/>
        <v>3</v>
      </c>
      <c r="O6306" s="10" t="str">
        <f t="array" ref="O6306">IFERROR(XLOOKUP(G6306,'Tipo de Carga'!A:A,'Tipo de Carga'!C:C))</f>
        <v>Diesel</v>
      </c>
    </row>
    <row r="6307">
      <c r="A6307" s="16">
        <v>1808.0</v>
      </c>
      <c r="B6307" s="10" t="str">
        <f t="array" ref="B6307">IFERROR(XLOOKUP(A6307,'Asignacion Mar'!A:A,'Asignacion Mar'!C:C))</f>
        <v>Sayer Full</v>
      </c>
      <c r="C6307" s="10" t="str">
        <f t="array" ref="C6307">IFERROR(XLOOKUP(A6307,'Asignacion Mar'!A:A,'Asignacion Mar'!B:B))</f>
        <v>EC-04</v>
      </c>
      <c r="D6307" s="28">
        <v>45717.0</v>
      </c>
      <c r="E6307" s="16" t="s">
        <v>335</v>
      </c>
      <c r="F6307" s="10" t="str">
        <f t="array" ref="F6307">IFERROR(XLOOKUP(E6307,Operadores!A:A,Operadores!B:B))</f>
        <v>ZAPNO</v>
      </c>
      <c r="G6307" s="16" t="s">
        <v>77</v>
      </c>
      <c r="H6307" s="13">
        <v>19.81</v>
      </c>
      <c r="I6307" s="18">
        <v>330.0</v>
      </c>
      <c r="J6307" s="15">
        <f t="shared" si="5"/>
        <v>6537.3</v>
      </c>
      <c r="K6307" s="10" t="str">
        <f t="array" ref="K6307">IFERROR(XLOOKUP(G6307,'Tipo de Carga'!A:A,'Tipo de Carga'!B:B))</f>
        <v>Autoabasto</v>
      </c>
      <c r="L6307" s="10">
        <f t="shared" si="2"/>
        <v>9</v>
      </c>
      <c r="M6307" s="10">
        <f t="shared" si="3"/>
        <v>1</v>
      </c>
      <c r="N6307" s="10">
        <f t="shared" si="4"/>
        <v>3</v>
      </c>
      <c r="O6307" s="10" t="str">
        <f t="array" ref="O6307">IFERROR(XLOOKUP(G6307,'Tipo de Carga'!A:A,'Tipo de Carga'!C:C))</f>
        <v>Diesel</v>
      </c>
    </row>
    <row r="6308">
      <c r="A6308" s="16">
        <v>2079.0</v>
      </c>
      <c r="B6308" s="10" t="str">
        <f t="array" ref="B6308">IFERROR(XLOOKUP(A6308,'Asignacion Mar'!A:A,'Asignacion Mar'!C:C))</f>
        <v>Protans</v>
      </c>
      <c r="C6308" s="10" t="str">
        <f t="array" ref="C6308">IFERROR(XLOOKUP(A6308,'Asignacion Mar'!A:A,'Asignacion Mar'!B:B))</f>
        <v>EC-03</v>
      </c>
      <c r="D6308" s="28">
        <v>45717.0</v>
      </c>
      <c r="E6308" s="16" t="s">
        <v>207</v>
      </c>
      <c r="F6308" s="10" t="str">
        <f t="array" ref="F6308">IFERROR(XLOOKUP(E6308,Operadores!A:A,Operadores!B:B))</f>
        <v>LOPJOS03</v>
      </c>
      <c r="G6308" s="16" t="s">
        <v>77</v>
      </c>
      <c r="H6308" s="13">
        <v>19.81</v>
      </c>
      <c r="I6308" s="18">
        <v>760.0</v>
      </c>
      <c r="J6308" s="15">
        <f t="shared" si="5"/>
        <v>15055.6</v>
      </c>
      <c r="K6308" s="10" t="str">
        <f t="array" ref="K6308">IFERROR(XLOOKUP(G6308,'Tipo de Carga'!A:A,'Tipo de Carga'!B:B))</f>
        <v>Autoabasto</v>
      </c>
      <c r="L6308" s="10">
        <f t="shared" si="2"/>
        <v>9</v>
      </c>
      <c r="M6308" s="10">
        <f t="shared" si="3"/>
        <v>1</v>
      </c>
      <c r="N6308" s="10">
        <f t="shared" si="4"/>
        <v>3</v>
      </c>
      <c r="O6308" s="10" t="str">
        <f t="array" ref="O6308">IFERROR(XLOOKUP(G6308,'Tipo de Carga'!A:A,'Tipo de Carga'!C:C))</f>
        <v>Diesel</v>
      </c>
    </row>
    <row r="6309">
      <c r="A6309" s="16">
        <v>1853.0</v>
      </c>
      <c r="B6309" s="10" t="str">
        <f t="array" ref="B6309">IFERROR(XLOOKUP(A6309,'Asignacion Mar'!A:A,'Asignacion Mar'!C:C))</f>
        <v>Available EC-01</v>
      </c>
      <c r="C6309" s="10" t="str">
        <f t="array" ref="C6309">IFERROR(XLOOKUP(A6309,'Asignacion Mar'!A:A,'Asignacion Mar'!B:B))</f>
        <v>EC-01</v>
      </c>
      <c r="D6309" s="28">
        <v>45717.0</v>
      </c>
      <c r="E6309" s="16" t="s">
        <v>249</v>
      </c>
      <c r="F6309" s="10" t="str">
        <f t="array" ref="F6309">IFERROR(XLOOKUP(E6309,Operadores!A:A,Operadores!B:B))</f>
        <v>VARRUB</v>
      </c>
      <c r="G6309" s="16" t="s">
        <v>77</v>
      </c>
      <c r="H6309" s="13">
        <v>19.81</v>
      </c>
      <c r="I6309" s="18">
        <v>647.0</v>
      </c>
      <c r="J6309" s="15">
        <f t="shared" si="5"/>
        <v>12817.07</v>
      </c>
      <c r="K6309" s="10" t="str">
        <f t="array" ref="K6309">IFERROR(XLOOKUP(G6309,'Tipo de Carga'!A:A,'Tipo de Carga'!B:B))</f>
        <v>Autoabasto</v>
      </c>
      <c r="L6309" s="10">
        <f t="shared" si="2"/>
        <v>9</v>
      </c>
      <c r="M6309" s="10">
        <f t="shared" si="3"/>
        <v>1</v>
      </c>
      <c r="N6309" s="10">
        <f t="shared" si="4"/>
        <v>3</v>
      </c>
      <c r="O6309" s="10" t="str">
        <f t="array" ref="O6309">IFERROR(XLOOKUP(G6309,'Tipo de Carga'!A:A,'Tipo de Carga'!C:C))</f>
        <v>Diesel</v>
      </c>
    </row>
    <row r="6310">
      <c r="A6310" s="16">
        <v>1971.0</v>
      </c>
      <c r="B6310" s="10" t="str">
        <f t="array" ref="B6310">IFERROR(XLOOKUP(A6310,'Asignacion Mar'!A:A,'Asignacion Mar'!C:C))</f>
        <v>Sayer Sencillo</v>
      </c>
      <c r="C6310" s="10" t="str">
        <f t="array" ref="C6310">IFERROR(XLOOKUP(A6310,'Asignacion Mar'!A:A,'Asignacion Mar'!B:B))</f>
        <v>EC-04</v>
      </c>
      <c r="D6310" s="28">
        <v>45717.0</v>
      </c>
      <c r="E6310" s="16" t="s">
        <v>79</v>
      </c>
      <c r="F6310" s="10" t="str">
        <f t="array" ref="F6310">IFERROR(XLOOKUP(E6310,Operadores!A:A,Operadores!B:B))</f>
        <v>OLVOSX</v>
      </c>
      <c r="G6310" s="16" t="s">
        <v>77</v>
      </c>
      <c r="H6310" s="13">
        <v>19.81</v>
      </c>
      <c r="I6310" s="18">
        <v>560.0</v>
      </c>
      <c r="J6310" s="15">
        <f t="shared" si="5"/>
        <v>11093.6</v>
      </c>
      <c r="K6310" s="10" t="str">
        <f t="array" ref="K6310">IFERROR(XLOOKUP(G6310,'Tipo de Carga'!A:A,'Tipo de Carga'!B:B))</f>
        <v>Autoabasto</v>
      </c>
      <c r="L6310" s="10">
        <f t="shared" si="2"/>
        <v>9</v>
      </c>
      <c r="M6310" s="10">
        <f t="shared" si="3"/>
        <v>1</v>
      </c>
      <c r="N6310" s="10">
        <f t="shared" si="4"/>
        <v>3</v>
      </c>
      <c r="O6310" s="10" t="str">
        <f t="array" ref="O6310">IFERROR(XLOOKUP(G6310,'Tipo de Carga'!A:A,'Tipo de Carga'!C:C))</f>
        <v>Diesel</v>
      </c>
    </row>
    <row r="6311">
      <c r="A6311" s="16">
        <v>2078.0</v>
      </c>
      <c r="B6311" s="10" t="str">
        <f t="array" ref="B6311">IFERROR(XLOOKUP(A6311,'Asignacion Mar'!A:A,'Asignacion Mar'!C:C))</f>
        <v>Protans</v>
      </c>
      <c r="C6311" s="10" t="str">
        <f t="array" ref="C6311">IFERROR(XLOOKUP(A6311,'Asignacion Mar'!A:A,'Asignacion Mar'!B:B))</f>
        <v>EC-03</v>
      </c>
      <c r="D6311" s="28">
        <v>45717.0</v>
      </c>
      <c r="E6311" s="16" t="s">
        <v>206</v>
      </c>
      <c r="F6311" s="10" t="str">
        <f t="array" ref="F6311">IFERROR(XLOOKUP(E6311,Operadores!A:A,Operadores!B:B))</f>
        <v>PERFE</v>
      </c>
      <c r="G6311" s="16" t="s">
        <v>77</v>
      </c>
      <c r="H6311" s="13">
        <v>19.81</v>
      </c>
      <c r="I6311" s="18">
        <v>837.0</v>
      </c>
      <c r="J6311" s="15">
        <f t="shared" si="5"/>
        <v>16580.97</v>
      </c>
      <c r="K6311" s="10" t="str">
        <f t="array" ref="K6311">IFERROR(XLOOKUP(G6311,'Tipo de Carga'!A:A,'Tipo de Carga'!B:B))</f>
        <v>Autoabasto</v>
      </c>
      <c r="L6311" s="10">
        <f t="shared" si="2"/>
        <v>9</v>
      </c>
      <c r="M6311" s="10">
        <f t="shared" si="3"/>
        <v>1</v>
      </c>
      <c r="N6311" s="10">
        <f t="shared" si="4"/>
        <v>3</v>
      </c>
      <c r="O6311" s="10" t="str">
        <f t="array" ref="O6311">IFERROR(XLOOKUP(G6311,'Tipo de Carga'!A:A,'Tipo de Carga'!C:C))</f>
        <v>Diesel</v>
      </c>
    </row>
    <row r="6312">
      <c r="A6312" s="16">
        <v>308.0</v>
      </c>
      <c r="B6312" s="10" t="str">
        <f t="array" ref="B6312">IFERROR(XLOOKUP(A6312,'Asignacion Mar'!A:A,'Asignacion Mar'!C:C))</f>
        <v>Sayer Thorton</v>
      </c>
      <c r="C6312" s="10" t="str">
        <f t="array" ref="C6312">IFERROR(XLOOKUP(A6312,'Asignacion Mar'!A:A,'Asignacion Mar'!B:B))</f>
        <v>EC-04</v>
      </c>
      <c r="D6312" s="28">
        <v>45717.0</v>
      </c>
      <c r="E6312" s="16" t="s">
        <v>76</v>
      </c>
      <c r="F6312" s="10" t="str">
        <f t="array" ref="F6312">IFERROR(XLOOKUP(E6312,Operadores!A:A,Operadores!B:B))</f>
        <v>FLOTIT</v>
      </c>
      <c r="G6312" s="16" t="s">
        <v>77</v>
      </c>
      <c r="H6312" s="13">
        <v>19.81</v>
      </c>
      <c r="I6312" s="18">
        <v>260.0</v>
      </c>
      <c r="J6312" s="15">
        <f t="shared" si="5"/>
        <v>5150.6</v>
      </c>
      <c r="K6312" s="10" t="str">
        <f t="array" ref="K6312">IFERROR(XLOOKUP(G6312,'Tipo de Carga'!A:A,'Tipo de Carga'!B:B))</f>
        <v>Autoabasto</v>
      </c>
      <c r="L6312" s="10">
        <f t="shared" si="2"/>
        <v>9</v>
      </c>
      <c r="M6312" s="10">
        <f t="shared" si="3"/>
        <v>1</v>
      </c>
      <c r="N6312" s="10">
        <f t="shared" si="4"/>
        <v>3</v>
      </c>
      <c r="O6312" s="10" t="str">
        <f t="array" ref="O6312">IFERROR(XLOOKUP(G6312,'Tipo de Carga'!A:A,'Tipo de Carga'!C:C))</f>
        <v>Diesel</v>
      </c>
    </row>
    <row r="6313">
      <c r="A6313" s="16">
        <v>1848.0</v>
      </c>
      <c r="B6313" s="10" t="str">
        <f t="array" ref="B6313">IFERROR(XLOOKUP(A6313,'Asignacion Mar'!A:A,'Asignacion Mar'!C:C))</f>
        <v>Available EC-02</v>
      </c>
      <c r="C6313" s="10" t="str">
        <f t="array" ref="C6313">IFERROR(XLOOKUP(A6313,'Asignacion Mar'!A:A,'Asignacion Mar'!B:B))</f>
        <v>EC-02</v>
      </c>
      <c r="D6313" s="28">
        <v>45717.0</v>
      </c>
      <c r="E6313" s="16" t="s">
        <v>316</v>
      </c>
      <c r="F6313" s="10" t="str">
        <f t="array" ref="F6313">IFERROR(XLOOKUP(E6313,Operadores!A:A,Operadores!B:B))</f>
        <v>ROSMA</v>
      </c>
      <c r="G6313" s="16" t="s">
        <v>77</v>
      </c>
      <c r="H6313" s="13">
        <v>19.81</v>
      </c>
      <c r="I6313" s="18">
        <v>570.0</v>
      </c>
      <c r="J6313" s="15">
        <f t="shared" si="5"/>
        <v>11291.7</v>
      </c>
      <c r="K6313" s="10" t="str">
        <f t="array" ref="K6313">IFERROR(XLOOKUP(G6313,'Tipo de Carga'!A:A,'Tipo de Carga'!B:B))</f>
        <v>Autoabasto</v>
      </c>
      <c r="L6313" s="10">
        <f t="shared" si="2"/>
        <v>9</v>
      </c>
      <c r="M6313" s="10">
        <f t="shared" si="3"/>
        <v>1</v>
      </c>
      <c r="N6313" s="10">
        <f t="shared" si="4"/>
        <v>3</v>
      </c>
      <c r="O6313" s="10" t="str">
        <f t="array" ref="O6313">IFERROR(XLOOKUP(G6313,'Tipo de Carga'!A:A,'Tipo de Carga'!C:C))</f>
        <v>Diesel</v>
      </c>
    </row>
    <row r="6314">
      <c r="A6314" s="16">
        <v>1970.0</v>
      </c>
      <c r="B6314" s="10" t="str">
        <f t="array" ref="B6314">IFERROR(XLOOKUP(A6314,'Asignacion Mar'!A:A,'Asignacion Mar'!C:C))</f>
        <v>Available EC-04</v>
      </c>
      <c r="C6314" s="10" t="str">
        <f t="array" ref="C6314">IFERROR(XLOOKUP(A6314,'Asignacion Mar'!A:A,'Asignacion Mar'!B:B))</f>
        <v>EC-04</v>
      </c>
      <c r="D6314" s="28">
        <v>45717.0</v>
      </c>
      <c r="E6314" s="16" t="s">
        <v>155</v>
      </c>
      <c r="F6314" s="10" t="str">
        <f t="array" ref="F6314">IFERROR(XLOOKUP(E6314,Operadores!A:A,Operadores!B:B))</f>
        <v>HERLEX</v>
      </c>
      <c r="G6314" s="16" t="s">
        <v>77</v>
      </c>
      <c r="H6314" s="13">
        <v>19.81</v>
      </c>
      <c r="I6314" s="18">
        <v>705.0</v>
      </c>
      <c r="J6314" s="15">
        <f t="shared" si="5"/>
        <v>13966.05</v>
      </c>
      <c r="K6314" s="10" t="str">
        <f t="array" ref="K6314">IFERROR(XLOOKUP(G6314,'Tipo de Carga'!A:A,'Tipo de Carga'!B:B))</f>
        <v>Autoabasto</v>
      </c>
      <c r="L6314" s="10">
        <f t="shared" si="2"/>
        <v>9</v>
      </c>
      <c r="M6314" s="10">
        <f t="shared" si="3"/>
        <v>1</v>
      </c>
      <c r="N6314" s="10">
        <f t="shared" si="4"/>
        <v>3</v>
      </c>
      <c r="O6314" s="10" t="str">
        <f t="array" ref="O6314">IFERROR(XLOOKUP(G6314,'Tipo de Carga'!A:A,'Tipo de Carga'!C:C))</f>
        <v>Diesel</v>
      </c>
    </row>
    <row r="6315">
      <c r="A6315" s="16">
        <v>1947.0</v>
      </c>
      <c r="B6315" s="10" t="str">
        <f t="array" ref="B6315">IFERROR(XLOOKUP(A6315,'Asignacion Mar'!A:A,'Asignacion Mar'!C:C))</f>
        <v>Circuitos</v>
      </c>
      <c r="C6315" s="10" t="str">
        <f t="array" ref="C6315">IFERROR(XLOOKUP(A6315,'Asignacion Mar'!A:A,'Asignacion Mar'!B:B))</f>
        <v>EC-03</v>
      </c>
      <c r="D6315" s="28">
        <v>45717.0</v>
      </c>
      <c r="E6315" s="16" t="s">
        <v>41</v>
      </c>
      <c r="F6315" s="10" t="str">
        <f t="array" ref="F6315">IFERROR(XLOOKUP(E6315,Operadores!A:A,Operadores!B:B))</f>
        <v>DAMOS</v>
      </c>
      <c r="G6315" s="16" t="s">
        <v>83</v>
      </c>
      <c r="H6315" s="13">
        <v>19.85</v>
      </c>
      <c r="I6315" s="18">
        <v>441.0</v>
      </c>
      <c r="J6315" s="15">
        <f t="shared" si="5"/>
        <v>8753.85</v>
      </c>
      <c r="K6315" s="10" t="str">
        <f t="array" ref="K6315">IFERROR(XLOOKUP(G6315,'Tipo de Carga'!A:A,'Tipo de Carga'!B:B))</f>
        <v>Autoabasto</v>
      </c>
      <c r="L6315" s="10">
        <f t="shared" si="2"/>
        <v>9</v>
      </c>
      <c r="M6315" s="10">
        <f t="shared" si="3"/>
        <v>1</v>
      </c>
      <c r="N6315" s="10">
        <f t="shared" si="4"/>
        <v>3</v>
      </c>
      <c r="O6315" s="10" t="str">
        <f t="array" ref="O6315">IFERROR(XLOOKUP(G6315,'Tipo de Carga'!A:A,'Tipo de Carga'!C:C))</f>
        <v>Diesel</v>
      </c>
    </row>
    <row r="6316">
      <c r="A6316" s="16">
        <v>2097.0</v>
      </c>
      <c r="B6316" s="10" t="str">
        <f t="array" ref="B6316">IFERROR(XLOOKUP(A6316,'Asignacion Mar'!A:A,'Asignacion Mar'!C:C))</f>
        <v>Conductores Mty</v>
      </c>
      <c r="C6316" s="10" t="str">
        <f t="array" ref="C6316">IFERROR(XLOOKUP(A6316,'Asignacion Mar'!A:A,'Asignacion Mar'!B:B))</f>
        <v>EC-07</v>
      </c>
      <c r="D6316" s="28">
        <v>45717.0</v>
      </c>
      <c r="E6316" s="16" t="s">
        <v>248</v>
      </c>
      <c r="F6316" s="10" t="str">
        <f t="array" ref="F6316">IFERROR(XLOOKUP(E6316,Operadores!A:A,Operadores!B:B))</f>
        <v>SANJE01</v>
      </c>
      <c r="G6316" s="16" t="s">
        <v>86</v>
      </c>
      <c r="H6316" s="13">
        <v>19.15143</v>
      </c>
      <c r="I6316" s="18">
        <v>359.0</v>
      </c>
      <c r="J6316" s="15">
        <f t="shared" si="5"/>
        <v>6875.36337</v>
      </c>
      <c r="K6316" s="10" t="str">
        <f t="array" ref="K6316">IFERROR(XLOOKUP(G6316,'Tipo de Carga'!A:A,'Tipo de Carga'!B:B))</f>
        <v>Autoabasto</v>
      </c>
      <c r="L6316" s="10">
        <f t="shared" si="2"/>
        <v>9</v>
      </c>
      <c r="M6316" s="10">
        <f t="shared" si="3"/>
        <v>1</v>
      </c>
      <c r="N6316" s="10">
        <f t="shared" si="4"/>
        <v>3</v>
      </c>
      <c r="O6316" s="10" t="str">
        <f t="array" ref="O6316">IFERROR(XLOOKUP(G6316,'Tipo de Carga'!A:A,'Tipo de Carga'!C:C))</f>
        <v>Diesel</v>
      </c>
    </row>
    <row r="6317">
      <c r="A6317" s="16">
        <v>1948.0</v>
      </c>
      <c r="B6317" s="10" t="str">
        <f t="array" ref="B6317">IFERROR(XLOOKUP(A6317,'Asignacion Mar'!A:A,'Asignacion Mar'!C:C))</f>
        <v>Circuitos</v>
      </c>
      <c r="C6317" s="10" t="str">
        <f t="array" ref="C6317">IFERROR(XLOOKUP(A6317,'Asignacion Mar'!A:A,'Asignacion Mar'!B:B))</f>
        <v>EC-03</v>
      </c>
      <c r="D6317" s="28">
        <v>45717.0</v>
      </c>
      <c r="E6317" s="16" t="s">
        <v>81</v>
      </c>
      <c r="F6317" s="10" t="str">
        <f t="array" ref="F6317">IFERROR(XLOOKUP(E6317,Operadores!A:A,Operadores!B:B))</f>
        <v>MOREFR</v>
      </c>
      <c r="G6317" s="16" t="s">
        <v>86</v>
      </c>
      <c r="H6317" s="13">
        <v>19.15143</v>
      </c>
      <c r="I6317" s="18">
        <v>388.0</v>
      </c>
      <c r="J6317" s="15">
        <f t="shared" si="5"/>
        <v>7430.75484</v>
      </c>
      <c r="K6317" s="10" t="str">
        <f t="array" ref="K6317">IFERROR(XLOOKUP(G6317,'Tipo de Carga'!A:A,'Tipo de Carga'!B:B))</f>
        <v>Autoabasto</v>
      </c>
      <c r="L6317" s="10">
        <f t="shared" si="2"/>
        <v>9</v>
      </c>
      <c r="M6317" s="10">
        <f t="shared" si="3"/>
        <v>1</v>
      </c>
      <c r="N6317" s="10">
        <f t="shared" si="4"/>
        <v>3</v>
      </c>
      <c r="O6317" s="10" t="str">
        <f t="array" ref="O6317">IFERROR(XLOOKUP(G6317,'Tipo de Carga'!A:A,'Tipo de Carga'!C:C))</f>
        <v>Diesel</v>
      </c>
    </row>
    <row r="6318">
      <c r="A6318" s="16">
        <v>1949.0</v>
      </c>
      <c r="B6318" s="10" t="str">
        <f t="array" ref="B6318">IFERROR(XLOOKUP(A6318,'Asignacion Mar'!A:A,'Asignacion Mar'!C:C))</f>
        <v>MeLi asignado SD</v>
      </c>
      <c r="C6318" s="10" t="str">
        <f t="array" ref="C6318">IFERROR(XLOOKUP(A6318,'Asignacion Mar'!A:A,'Asignacion Mar'!B:B))</f>
        <v>EC-05</v>
      </c>
      <c r="D6318" s="28">
        <v>45717.0</v>
      </c>
      <c r="E6318" s="16" t="s">
        <v>195</v>
      </c>
      <c r="F6318" s="10" t="str">
        <f t="array" ref="F6318">IFERROR(XLOOKUP(E6318,Operadores!A:A,Operadores!B:B))</f>
        <v>MUÑJU</v>
      </c>
      <c r="G6318" s="16" t="s">
        <v>33</v>
      </c>
      <c r="H6318" s="13">
        <v>19.52</v>
      </c>
      <c r="I6318" s="18">
        <v>339.0</v>
      </c>
      <c r="J6318" s="15">
        <f t="shared" si="5"/>
        <v>6617.28</v>
      </c>
      <c r="K6318" s="10" t="str">
        <f t="array" ref="K6318">IFERROR(XLOOKUP(G6318,'Tipo de Carga'!A:A,'Tipo de Carga'!B:B))</f>
        <v>Autoabasto</v>
      </c>
      <c r="L6318" s="10">
        <f t="shared" si="2"/>
        <v>9</v>
      </c>
      <c r="M6318" s="10">
        <f t="shared" si="3"/>
        <v>1</v>
      </c>
      <c r="N6318" s="10">
        <f t="shared" si="4"/>
        <v>3</v>
      </c>
      <c r="O6318" s="10" t="str">
        <f t="array" ref="O6318">IFERROR(XLOOKUP(G6318,'Tipo de Carga'!A:A,'Tipo de Carga'!C:C))</f>
        <v>Diesel</v>
      </c>
    </row>
    <row r="6319">
      <c r="A6319" s="16">
        <v>1954.0</v>
      </c>
      <c r="B6319" s="10" t="str">
        <f t="array" ref="B6319">IFERROR(XLOOKUP(A6319,'Asignacion Mar'!A:A,'Asignacion Mar'!C:C))</f>
        <v>MeLi asignado SD</v>
      </c>
      <c r="C6319" s="10" t="str">
        <f t="array" ref="C6319">IFERROR(XLOOKUP(A6319,'Asignacion Mar'!A:A,'Asignacion Mar'!B:B))</f>
        <v>EC-05</v>
      </c>
      <c r="D6319" s="28">
        <v>45717.0</v>
      </c>
      <c r="E6319" s="16" t="s">
        <v>341</v>
      </c>
      <c r="F6319" s="10" t="str">
        <f t="array" ref="F6319">IFERROR(XLOOKUP(E6319,Operadores!A:A,Operadores!B:B))</f>
        <v>ESTZAI</v>
      </c>
      <c r="G6319" s="16" t="s">
        <v>33</v>
      </c>
      <c r="H6319" s="13">
        <v>19.52</v>
      </c>
      <c r="I6319" s="18">
        <v>570.0</v>
      </c>
      <c r="J6319" s="15">
        <f t="shared" si="5"/>
        <v>11126.4</v>
      </c>
      <c r="K6319" s="10" t="str">
        <f t="array" ref="K6319">IFERROR(XLOOKUP(G6319,'Tipo de Carga'!A:A,'Tipo de Carga'!B:B))</f>
        <v>Autoabasto</v>
      </c>
      <c r="L6319" s="10">
        <f t="shared" si="2"/>
        <v>9</v>
      </c>
      <c r="M6319" s="10">
        <f t="shared" si="3"/>
        <v>1</v>
      </c>
      <c r="N6319" s="10">
        <f t="shared" si="4"/>
        <v>3</v>
      </c>
      <c r="O6319" s="10" t="str">
        <f t="array" ref="O6319">IFERROR(XLOOKUP(G6319,'Tipo de Carga'!A:A,'Tipo de Carga'!C:C))</f>
        <v>Diesel</v>
      </c>
    </row>
    <row r="6320">
      <c r="A6320" s="16">
        <v>1974.0</v>
      </c>
      <c r="B6320" s="10" t="str">
        <f t="array" ref="B6320">IFERROR(XLOOKUP(A6320,'Asignacion Mar'!A:A,'Asignacion Mar'!C:C))</f>
        <v>MeLi asignado SD</v>
      </c>
      <c r="C6320" s="10" t="str">
        <f t="array" ref="C6320">IFERROR(XLOOKUP(A6320,'Asignacion Mar'!A:A,'Asignacion Mar'!B:B))</f>
        <v>EC-05</v>
      </c>
      <c r="D6320" s="28">
        <v>45717.0</v>
      </c>
      <c r="E6320" s="16" t="s">
        <v>91</v>
      </c>
      <c r="F6320" s="10" t="str">
        <f t="array" ref="F6320">IFERROR(XLOOKUP(E6320,Operadores!A:A,Operadores!B:B))</f>
        <v>SOLBRI</v>
      </c>
      <c r="G6320" s="16" t="s">
        <v>33</v>
      </c>
      <c r="H6320" s="13">
        <v>19.52</v>
      </c>
      <c r="I6320" s="18">
        <v>727.0</v>
      </c>
      <c r="J6320" s="15">
        <f t="shared" si="5"/>
        <v>14191.04</v>
      </c>
      <c r="K6320" s="10" t="str">
        <f t="array" ref="K6320">IFERROR(XLOOKUP(G6320,'Tipo de Carga'!A:A,'Tipo de Carga'!B:B))</f>
        <v>Autoabasto</v>
      </c>
      <c r="L6320" s="10">
        <f t="shared" si="2"/>
        <v>9</v>
      </c>
      <c r="M6320" s="10">
        <f t="shared" si="3"/>
        <v>1</v>
      </c>
      <c r="N6320" s="10">
        <f t="shared" si="4"/>
        <v>3</v>
      </c>
      <c r="O6320" s="10" t="str">
        <f t="array" ref="O6320">IFERROR(XLOOKUP(G6320,'Tipo de Carga'!A:A,'Tipo de Carga'!C:C))</f>
        <v>Diesel</v>
      </c>
    </row>
    <row r="6321">
      <c r="A6321" s="16">
        <v>2070.0</v>
      </c>
      <c r="B6321" s="10" t="str">
        <f t="array" ref="B6321">IFERROR(XLOOKUP(A6321,'Asignacion Mar'!A:A,'Asignacion Mar'!C:C))</f>
        <v>PISA Gdl</v>
      </c>
      <c r="C6321" s="10" t="str">
        <f t="array" ref="C6321">IFERROR(XLOOKUP(A6321,'Asignacion Mar'!A:A,'Asignacion Mar'!B:B))</f>
        <v>EC-06</v>
      </c>
      <c r="D6321" s="28">
        <v>45717.0</v>
      </c>
      <c r="E6321" s="16" t="s">
        <v>260</v>
      </c>
      <c r="F6321" s="10" t="str">
        <f t="array" ref="F6321">IFERROR(XLOOKUP(E6321,Operadores!A:A,Operadores!B:B))</f>
        <v>HUELUI</v>
      </c>
      <c r="G6321" s="16" t="s">
        <v>33</v>
      </c>
      <c r="H6321" s="13">
        <v>19.52</v>
      </c>
      <c r="I6321" s="18">
        <v>455.0</v>
      </c>
      <c r="J6321" s="15">
        <f t="shared" si="5"/>
        <v>8881.6</v>
      </c>
      <c r="K6321" s="10" t="str">
        <f t="array" ref="K6321">IFERROR(XLOOKUP(G6321,'Tipo de Carga'!A:A,'Tipo de Carga'!B:B))</f>
        <v>Autoabasto</v>
      </c>
      <c r="L6321" s="10">
        <f t="shared" si="2"/>
        <v>9</v>
      </c>
      <c r="M6321" s="10">
        <f t="shared" si="3"/>
        <v>1</v>
      </c>
      <c r="N6321" s="10">
        <f t="shared" si="4"/>
        <v>3</v>
      </c>
      <c r="O6321" s="10" t="str">
        <f t="array" ref="O6321">IFERROR(XLOOKUP(G6321,'Tipo de Carga'!A:A,'Tipo de Carga'!C:C))</f>
        <v>Diesel</v>
      </c>
    </row>
    <row r="6322">
      <c r="A6322" s="16">
        <v>2021.0</v>
      </c>
      <c r="B6322" s="10" t="str">
        <f t="array" ref="B6322">IFERROR(XLOOKUP(A6322,'Asignacion Mar'!A:A,'Asignacion Mar'!C:C))</f>
        <v>MeLi Dedicado Merida</v>
      </c>
      <c r="C6322" s="10" t="str">
        <f t="array" ref="C6322">IFERROR(XLOOKUP(A6322,'Asignacion Mar'!A:A,'Asignacion Mar'!B:B))</f>
        <v>EC-05</v>
      </c>
      <c r="D6322" s="28">
        <v>45717.0</v>
      </c>
      <c r="E6322" s="16" t="s">
        <v>179</v>
      </c>
      <c r="F6322" s="10" t="str">
        <f t="array" ref="F6322">IFERROR(XLOOKUP(E6322,Operadores!A:A,Operadores!B:B))</f>
        <v>GUTIRV</v>
      </c>
      <c r="G6322" s="16" t="s">
        <v>39</v>
      </c>
      <c r="H6322" s="13">
        <v>20.22902</v>
      </c>
      <c r="I6322" s="18">
        <v>390.0</v>
      </c>
      <c r="J6322" s="15">
        <f t="shared" si="5"/>
        <v>7889.3178</v>
      </c>
      <c r="K6322" s="10" t="str">
        <f t="array" ref="K6322">IFERROR(XLOOKUP(G6322,'Tipo de Carga'!A:A,'Tipo de Carga'!B:B))</f>
        <v>Autoabasto</v>
      </c>
      <c r="L6322" s="10">
        <f t="shared" si="2"/>
        <v>9</v>
      </c>
      <c r="M6322" s="10">
        <f t="shared" si="3"/>
        <v>1</v>
      </c>
      <c r="N6322" s="10">
        <f t="shared" si="4"/>
        <v>3</v>
      </c>
      <c r="O6322" s="10" t="str">
        <f t="array" ref="O6322">IFERROR(XLOOKUP(G6322,'Tipo de Carga'!A:A,'Tipo de Carga'!C:C))</f>
        <v>Diesel</v>
      </c>
    </row>
    <row r="6323">
      <c r="A6323" s="16">
        <v>2031.0</v>
      </c>
      <c r="B6323" s="10" t="str">
        <f t="array" ref="B6323">IFERROR(XLOOKUP(A6323,'Asignacion Mar'!A:A,'Asignacion Mar'!C:C))</f>
        <v>MeLi Dedicado Merida</v>
      </c>
      <c r="C6323" s="10" t="str">
        <f t="array" ref="C6323">IFERROR(XLOOKUP(A6323,'Asignacion Mar'!A:A,'Asignacion Mar'!B:B))</f>
        <v>EC-05</v>
      </c>
      <c r="D6323" s="28">
        <v>45717.0</v>
      </c>
      <c r="E6323" s="16" t="s">
        <v>239</v>
      </c>
      <c r="F6323" s="10" t="str">
        <f t="array" ref="F6323">IFERROR(XLOOKUP(E6323,Operadores!A:A,Operadores!B:B))</f>
        <v>LEOJUA</v>
      </c>
      <c r="G6323" s="16" t="s">
        <v>39</v>
      </c>
      <c r="H6323" s="13">
        <v>20.22902</v>
      </c>
      <c r="I6323" s="18">
        <v>215.0</v>
      </c>
      <c r="J6323" s="15">
        <f t="shared" si="5"/>
        <v>4349.2393</v>
      </c>
      <c r="K6323" s="10" t="str">
        <f t="array" ref="K6323">IFERROR(XLOOKUP(G6323,'Tipo de Carga'!A:A,'Tipo de Carga'!B:B))</f>
        <v>Autoabasto</v>
      </c>
      <c r="L6323" s="10">
        <f t="shared" si="2"/>
        <v>9</v>
      </c>
      <c r="M6323" s="10">
        <f t="shared" si="3"/>
        <v>1</v>
      </c>
      <c r="N6323" s="10">
        <f t="shared" si="4"/>
        <v>3</v>
      </c>
      <c r="O6323" s="10" t="str">
        <f t="array" ref="O6323">IFERROR(XLOOKUP(G6323,'Tipo de Carga'!A:A,'Tipo de Carga'!C:C))</f>
        <v>Diesel</v>
      </c>
    </row>
    <row r="6324">
      <c r="A6324" s="16">
        <v>1992.0</v>
      </c>
      <c r="B6324" s="10" t="str">
        <f t="array" ref="B6324">IFERROR(XLOOKUP(A6324,'Asignacion Mar'!A:A,'Asignacion Mar'!C:C))</f>
        <v>MeLi Dedicado TD</v>
      </c>
      <c r="C6324" s="10" t="str">
        <f t="array" ref="C6324">IFERROR(XLOOKUP(A6324,'Asignacion Mar'!A:A,'Asignacion Mar'!B:B))</f>
        <v>EC-05</v>
      </c>
      <c r="D6324" s="28">
        <v>45717.0</v>
      </c>
      <c r="E6324" s="16" t="s">
        <v>479</v>
      </c>
      <c r="F6324" s="10" t="str">
        <f t="array" ref="F6324">IFERROR(XLOOKUP(E6324,Operadores!A:A,Operadores!B:B))</f>
        <v>MUNSA</v>
      </c>
      <c r="G6324" s="16" t="s">
        <v>39</v>
      </c>
      <c r="H6324" s="13">
        <v>20.22902</v>
      </c>
      <c r="I6324" s="18">
        <v>355.0</v>
      </c>
      <c r="J6324" s="15">
        <f t="shared" si="5"/>
        <v>7181.3021</v>
      </c>
      <c r="K6324" s="10" t="str">
        <f t="array" ref="K6324">IFERROR(XLOOKUP(G6324,'Tipo de Carga'!A:A,'Tipo de Carga'!B:B))</f>
        <v>Autoabasto</v>
      </c>
      <c r="L6324" s="10">
        <f t="shared" si="2"/>
        <v>9</v>
      </c>
      <c r="M6324" s="10">
        <f t="shared" si="3"/>
        <v>1</v>
      </c>
      <c r="N6324" s="10">
        <f t="shared" si="4"/>
        <v>3</v>
      </c>
      <c r="O6324" s="10" t="str">
        <f t="array" ref="O6324">IFERROR(XLOOKUP(G6324,'Tipo de Carga'!A:A,'Tipo de Carga'!C:C))</f>
        <v>Diesel</v>
      </c>
    </row>
    <row r="6325">
      <c r="A6325" s="16">
        <v>2008.0</v>
      </c>
      <c r="B6325" s="10" t="str">
        <f t="array" ref="B6325">IFERROR(XLOOKUP(A6325,'Asignacion Mar'!A:A,'Asignacion Mar'!C:C))</f>
        <v>MeLi Dedicado Merida</v>
      </c>
      <c r="C6325" s="10" t="str">
        <f t="array" ref="C6325">IFERROR(XLOOKUP(A6325,'Asignacion Mar'!A:A,'Asignacion Mar'!B:B))</f>
        <v>EC-05</v>
      </c>
      <c r="D6325" s="28">
        <v>45717.0</v>
      </c>
      <c r="E6325" s="16" t="s">
        <v>394</v>
      </c>
      <c r="F6325" s="10" t="str">
        <f t="array" ref="F6325">IFERROR(XLOOKUP(E6325,Operadores!A:A,Operadores!B:B))</f>
        <v>CADCAR</v>
      </c>
      <c r="G6325" s="16" t="s">
        <v>39</v>
      </c>
      <c r="H6325" s="13">
        <v>20.22902</v>
      </c>
      <c r="I6325" s="18">
        <v>350.0</v>
      </c>
      <c r="J6325" s="15">
        <f t="shared" si="5"/>
        <v>7080.157</v>
      </c>
      <c r="K6325" s="10" t="str">
        <f t="array" ref="K6325">IFERROR(XLOOKUP(G6325,'Tipo de Carga'!A:A,'Tipo de Carga'!B:B))</f>
        <v>Autoabasto</v>
      </c>
      <c r="L6325" s="10">
        <f t="shared" si="2"/>
        <v>9</v>
      </c>
      <c r="M6325" s="10">
        <f t="shared" si="3"/>
        <v>1</v>
      </c>
      <c r="N6325" s="10">
        <f t="shared" si="4"/>
        <v>3</v>
      </c>
      <c r="O6325" s="10" t="str">
        <f t="array" ref="O6325">IFERROR(XLOOKUP(G6325,'Tipo de Carga'!A:A,'Tipo de Carga'!C:C))</f>
        <v>Diesel</v>
      </c>
    </row>
    <row r="6326">
      <c r="A6326" s="16">
        <v>2000.0</v>
      </c>
      <c r="B6326" s="10" t="str">
        <f t="array" ref="B6326">IFERROR(XLOOKUP(A6326,'Asignacion Mar'!A:A,'Asignacion Mar'!C:C))</f>
        <v>MeLi Dedicado Merida</v>
      </c>
      <c r="C6326" s="10" t="str">
        <f t="array" ref="C6326">IFERROR(XLOOKUP(A6326,'Asignacion Mar'!A:A,'Asignacion Mar'!B:B))</f>
        <v>EC-05</v>
      </c>
      <c r="D6326" s="28">
        <v>45717.0</v>
      </c>
      <c r="E6326" s="16" t="s">
        <v>95</v>
      </c>
      <c r="F6326" s="10" t="str">
        <f t="array" ref="F6326">IFERROR(XLOOKUP(E6326,Operadores!A:A,Operadores!B:B))</f>
        <v>VILYON</v>
      </c>
      <c r="G6326" s="16" t="s">
        <v>39</v>
      </c>
      <c r="H6326" s="13">
        <v>20.22902</v>
      </c>
      <c r="I6326" s="18">
        <v>402.0</v>
      </c>
      <c r="J6326" s="15">
        <f t="shared" si="5"/>
        <v>8132.06604</v>
      </c>
      <c r="K6326" s="10" t="str">
        <f t="array" ref="K6326">IFERROR(XLOOKUP(G6326,'Tipo de Carga'!A:A,'Tipo de Carga'!B:B))</f>
        <v>Autoabasto</v>
      </c>
      <c r="L6326" s="10">
        <f t="shared" si="2"/>
        <v>9</v>
      </c>
      <c r="M6326" s="10">
        <f t="shared" si="3"/>
        <v>1</v>
      </c>
      <c r="N6326" s="10">
        <f t="shared" si="4"/>
        <v>3</v>
      </c>
      <c r="O6326" s="10" t="str">
        <f t="array" ref="O6326">IFERROR(XLOOKUP(G6326,'Tipo de Carga'!A:A,'Tipo de Carga'!C:C))</f>
        <v>Diesel</v>
      </c>
    </row>
    <row r="6327">
      <c r="A6327" s="16">
        <v>1762.0</v>
      </c>
      <c r="B6327" s="10" t="str">
        <f t="array" ref="B6327">IFERROR(XLOOKUP(A6327,'Asignacion Mar'!A:A,'Asignacion Mar'!C:C))</f>
        <v>Hisense</v>
      </c>
      <c r="C6327" s="10" t="str">
        <f t="array" ref="C6327">IFERROR(XLOOKUP(A6327,'Asignacion Mar'!A:A,'Asignacion Mar'!B:B))</f>
        <v>EC-02</v>
      </c>
      <c r="D6327" s="28">
        <v>45717.0</v>
      </c>
      <c r="E6327" s="16" t="s">
        <v>188</v>
      </c>
      <c r="F6327" s="10" t="str">
        <f t="array" ref="F6327">IFERROR(XLOOKUP(E6327,Operadores!A:A,Operadores!B:B))</f>
        <v>LOPMA03</v>
      </c>
      <c r="G6327" s="16" t="s">
        <v>39</v>
      </c>
      <c r="H6327" s="13">
        <v>20.22902</v>
      </c>
      <c r="I6327" s="18">
        <v>400.0</v>
      </c>
      <c r="J6327" s="15">
        <f t="shared" si="5"/>
        <v>8091.608</v>
      </c>
      <c r="K6327" s="10" t="str">
        <f t="array" ref="K6327">IFERROR(XLOOKUP(G6327,'Tipo de Carga'!A:A,'Tipo de Carga'!B:B))</f>
        <v>Autoabasto</v>
      </c>
      <c r="L6327" s="10">
        <f t="shared" si="2"/>
        <v>9</v>
      </c>
      <c r="M6327" s="10">
        <f t="shared" si="3"/>
        <v>1</v>
      </c>
      <c r="N6327" s="10">
        <f t="shared" si="4"/>
        <v>3</v>
      </c>
      <c r="O6327" s="10" t="str">
        <f t="array" ref="O6327">IFERROR(XLOOKUP(G6327,'Tipo de Carga'!A:A,'Tipo de Carga'!C:C))</f>
        <v>Diesel</v>
      </c>
    </row>
    <row r="6328">
      <c r="A6328" s="16">
        <v>2002.0</v>
      </c>
      <c r="B6328" s="10" t="str">
        <f t="array" ref="B6328">IFERROR(XLOOKUP(A6328,'Asignacion Mar'!A:A,'Asignacion Mar'!C:C))</f>
        <v>MeLi Dedicado Merida</v>
      </c>
      <c r="C6328" s="10" t="str">
        <f t="array" ref="C6328">IFERROR(XLOOKUP(A6328,'Asignacion Mar'!A:A,'Asignacion Mar'!B:B))</f>
        <v>EC-05</v>
      </c>
      <c r="D6328" s="28">
        <v>45717.0</v>
      </c>
      <c r="E6328" s="16" t="s">
        <v>309</v>
      </c>
      <c r="F6328" s="10" t="str">
        <f t="array" ref="F6328">IFERROR(XLOOKUP(E6328,Operadores!A:A,Operadores!B:B))</f>
        <v>VELALE</v>
      </c>
      <c r="G6328" s="16" t="s">
        <v>39</v>
      </c>
      <c r="H6328" s="13">
        <v>20.22902</v>
      </c>
      <c r="I6328" s="18">
        <v>210.0</v>
      </c>
      <c r="J6328" s="15">
        <f t="shared" si="5"/>
        <v>4248.0942</v>
      </c>
      <c r="K6328" s="10" t="str">
        <f t="array" ref="K6328">IFERROR(XLOOKUP(G6328,'Tipo de Carga'!A:A,'Tipo de Carga'!B:B))</f>
        <v>Autoabasto</v>
      </c>
      <c r="L6328" s="10">
        <f t="shared" si="2"/>
        <v>9</v>
      </c>
      <c r="M6328" s="10">
        <f t="shared" si="3"/>
        <v>1</v>
      </c>
      <c r="N6328" s="10">
        <f t="shared" si="4"/>
        <v>3</v>
      </c>
      <c r="O6328" s="10" t="str">
        <f t="array" ref="O6328">IFERROR(XLOOKUP(G6328,'Tipo de Carga'!A:A,'Tipo de Carga'!C:C))</f>
        <v>Diesel</v>
      </c>
    </row>
    <row r="6329">
      <c r="A6329" s="16">
        <v>2013.0</v>
      </c>
      <c r="B6329" s="10" t="str">
        <f t="array" ref="B6329">IFERROR(XLOOKUP(A6329,'Asignacion Mar'!A:A,'Asignacion Mar'!C:C))</f>
        <v>MeLi Dedicado Merida</v>
      </c>
      <c r="C6329" s="10" t="str">
        <f t="array" ref="C6329">IFERROR(XLOOKUP(A6329,'Asignacion Mar'!A:A,'Asignacion Mar'!B:B))</f>
        <v>EC-05</v>
      </c>
      <c r="D6329" s="28">
        <v>45717.0</v>
      </c>
      <c r="E6329" s="16" t="s">
        <v>35</v>
      </c>
      <c r="F6329" s="10" t="str">
        <f t="array" ref="F6329">IFERROR(XLOOKUP(E6329,Operadores!A:A,Operadores!B:B))</f>
        <v>MONENR</v>
      </c>
      <c r="G6329" s="16" t="s">
        <v>39</v>
      </c>
      <c r="H6329" s="13">
        <v>20.22902</v>
      </c>
      <c r="I6329" s="18">
        <v>245.0</v>
      </c>
      <c r="J6329" s="15">
        <f t="shared" si="5"/>
        <v>4956.1099</v>
      </c>
      <c r="K6329" s="10" t="str">
        <f t="array" ref="K6329">IFERROR(XLOOKUP(G6329,'Tipo de Carga'!A:A,'Tipo de Carga'!B:B))</f>
        <v>Autoabasto</v>
      </c>
      <c r="L6329" s="10">
        <f t="shared" si="2"/>
        <v>9</v>
      </c>
      <c r="M6329" s="10">
        <f t="shared" si="3"/>
        <v>1</v>
      </c>
      <c r="N6329" s="10">
        <f t="shared" si="4"/>
        <v>3</v>
      </c>
      <c r="O6329" s="10" t="str">
        <f t="array" ref="O6329">IFERROR(XLOOKUP(G6329,'Tipo de Carga'!A:A,'Tipo de Carga'!C:C))</f>
        <v>Diesel</v>
      </c>
    </row>
    <row r="6330">
      <c r="A6330" s="16">
        <v>1753.0</v>
      </c>
      <c r="B6330" s="10" t="str">
        <f t="array" ref="B6330">IFERROR(XLOOKUP(A6330,'Asignacion Mar'!A:A,'Asignacion Mar'!C:C))</f>
        <v>Wm Full</v>
      </c>
      <c r="C6330" s="10" t="str">
        <f t="array" ref="C6330">IFERROR(XLOOKUP(A6330,'Asignacion Mar'!A:A,'Asignacion Mar'!B:B))</f>
        <v>EC-08</v>
      </c>
      <c r="D6330" s="28">
        <v>45717.0</v>
      </c>
      <c r="E6330" s="16" t="s">
        <v>98</v>
      </c>
      <c r="F6330" s="10" t="str">
        <f t="array" ref="F6330">IFERROR(XLOOKUP(E6330,Operadores!A:A,Operadores!B:B))</f>
        <v>MENRI</v>
      </c>
      <c r="G6330" s="16" t="s">
        <v>39</v>
      </c>
      <c r="H6330" s="13">
        <v>20.22902</v>
      </c>
      <c r="I6330" s="18">
        <v>490.0</v>
      </c>
      <c r="J6330" s="15">
        <f t="shared" si="5"/>
        <v>9912.2198</v>
      </c>
      <c r="K6330" s="10" t="str">
        <f t="array" ref="K6330">IFERROR(XLOOKUP(G6330,'Tipo de Carga'!A:A,'Tipo de Carga'!B:B))</f>
        <v>Autoabasto</v>
      </c>
      <c r="L6330" s="10">
        <f t="shared" si="2"/>
        <v>9</v>
      </c>
      <c r="M6330" s="10">
        <f t="shared" si="3"/>
        <v>1</v>
      </c>
      <c r="N6330" s="10">
        <f t="shared" si="4"/>
        <v>3</v>
      </c>
      <c r="O6330" s="10" t="str">
        <f t="array" ref="O6330">IFERROR(XLOOKUP(G6330,'Tipo de Carga'!A:A,'Tipo de Carga'!C:C))</f>
        <v>Diesel</v>
      </c>
    </row>
    <row r="6331">
      <c r="A6331" s="16">
        <v>1738.0</v>
      </c>
      <c r="B6331" s="10" t="str">
        <f t="array" ref="B6331">IFERROR(XLOOKUP(A6331,'Asignacion Mar'!A:A,'Asignacion Mar'!C:C))</f>
        <v>Wm Full</v>
      </c>
      <c r="C6331" s="10" t="str">
        <f t="array" ref="C6331">IFERROR(XLOOKUP(A6331,'Asignacion Mar'!A:A,'Asignacion Mar'!B:B))</f>
        <v>EC-08</v>
      </c>
      <c r="D6331" s="28">
        <v>45717.0</v>
      </c>
      <c r="E6331" s="16" t="s">
        <v>223</v>
      </c>
      <c r="F6331" s="10" t="str">
        <f t="array" ref="F6331">IFERROR(XLOOKUP(E6331,Operadores!A:A,Operadores!B:B))</f>
        <v>PEROMA</v>
      </c>
      <c r="G6331" s="16" t="s">
        <v>39</v>
      </c>
      <c r="H6331" s="13">
        <v>20.22902</v>
      </c>
      <c r="I6331" s="18">
        <v>300.0</v>
      </c>
      <c r="J6331" s="15">
        <f t="shared" si="5"/>
        <v>6068.706</v>
      </c>
      <c r="K6331" s="10" t="str">
        <f t="array" ref="K6331">IFERROR(XLOOKUP(G6331,'Tipo de Carga'!A:A,'Tipo de Carga'!B:B))</f>
        <v>Autoabasto</v>
      </c>
      <c r="L6331" s="10">
        <f t="shared" si="2"/>
        <v>9</v>
      </c>
      <c r="M6331" s="10">
        <f t="shared" si="3"/>
        <v>1</v>
      </c>
      <c r="N6331" s="10">
        <f t="shared" si="4"/>
        <v>3</v>
      </c>
      <c r="O6331" s="10" t="str">
        <f t="array" ref="O6331">IFERROR(XLOOKUP(G6331,'Tipo de Carga'!A:A,'Tipo de Carga'!C:C))</f>
        <v>Diesel</v>
      </c>
    </row>
    <row r="6332">
      <c r="A6332" s="16">
        <v>2018.0</v>
      </c>
      <c r="B6332" s="10" t="str">
        <f t="array" ref="B6332">IFERROR(XLOOKUP(A6332,'Asignacion Mar'!A:A,'Asignacion Mar'!C:C))</f>
        <v>MeLi Dedicado Merida</v>
      </c>
      <c r="C6332" s="10" t="str">
        <f t="array" ref="C6332">IFERROR(XLOOKUP(A6332,'Asignacion Mar'!A:A,'Asignacion Mar'!B:B))</f>
        <v>EC-05</v>
      </c>
      <c r="D6332" s="28">
        <v>45717.0</v>
      </c>
      <c r="E6332" s="16" t="s">
        <v>205</v>
      </c>
      <c r="F6332" s="10" t="str">
        <f t="array" ref="F6332">IFERROR(XLOOKUP(E6332,Operadores!A:A,Operadores!B:B))</f>
        <v>MACFRA</v>
      </c>
      <c r="G6332" s="16" t="s">
        <v>39</v>
      </c>
      <c r="H6332" s="13">
        <v>20.22902</v>
      </c>
      <c r="I6332" s="18">
        <v>233.0</v>
      </c>
      <c r="J6332" s="15">
        <f t="shared" si="5"/>
        <v>4713.36166</v>
      </c>
      <c r="K6332" s="10" t="str">
        <f t="array" ref="K6332">IFERROR(XLOOKUP(G6332,'Tipo de Carga'!A:A,'Tipo de Carga'!B:B))</f>
        <v>Autoabasto</v>
      </c>
      <c r="L6332" s="10">
        <f t="shared" si="2"/>
        <v>9</v>
      </c>
      <c r="M6332" s="10">
        <f t="shared" si="3"/>
        <v>1</v>
      </c>
      <c r="N6332" s="10">
        <f t="shared" si="4"/>
        <v>3</v>
      </c>
      <c r="O6332" s="10" t="str">
        <f t="array" ref="O6332">IFERROR(XLOOKUP(G6332,'Tipo de Carga'!A:A,'Tipo de Carga'!C:C))</f>
        <v>Diesel</v>
      </c>
    </row>
    <row r="6333">
      <c r="A6333" s="16">
        <v>2006.0</v>
      </c>
      <c r="B6333" s="10" t="str">
        <f t="array" ref="B6333">IFERROR(XLOOKUP(A6333,'Asignacion Mar'!A:A,'Asignacion Mar'!C:C))</f>
        <v>MeLi Dedicado Merida</v>
      </c>
      <c r="C6333" s="10" t="str">
        <f t="array" ref="C6333">IFERROR(XLOOKUP(A6333,'Asignacion Mar'!A:A,'Asignacion Mar'!B:B))</f>
        <v>EC-05</v>
      </c>
      <c r="D6333" s="28">
        <v>45717.0</v>
      </c>
      <c r="E6333" s="16" t="s">
        <v>436</v>
      </c>
      <c r="F6333" s="10" t="str">
        <f t="array" ref="F6333">IFERROR(XLOOKUP(E6333,Operadores!A:A,Operadores!B:B))</f>
        <v>MACJAI</v>
      </c>
      <c r="G6333" s="16" t="s">
        <v>39</v>
      </c>
      <c r="H6333" s="13">
        <v>20.22902</v>
      </c>
      <c r="I6333" s="18">
        <v>255.0</v>
      </c>
      <c r="J6333" s="15">
        <f t="shared" si="5"/>
        <v>5158.4001</v>
      </c>
      <c r="K6333" s="10" t="str">
        <f t="array" ref="K6333">IFERROR(XLOOKUP(G6333,'Tipo de Carga'!A:A,'Tipo de Carga'!B:B))</f>
        <v>Autoabasto</v>
      </c>
      <c r="L6333" s="10">
        <f t="shared" si="2"/>
        <v>9</v>
      </c>
      <c r="M6333" s="10">
        <f t="shared" si="3"/>
        <v>1</v>
      </c>
      <c r="N6333" s="10">
        <f t="shared" si="4"/>
        <v>3</v>
      </c>
      <c r="O6333" s="10" t="str">
        <f t="array" ref="O6333">IFERROR(XLOOKUP(G6333,'Tipo de Carga'!A:A,'Tipo de Carga'!C:C))</f>
        <v>Diesel</v>
      </c>
    </row>
    <row r="6334">
      <c r="A6334" s="16">
        <v>1892.0</v>
      </c>
      <c r="B6334" s="10" t="str">
        <f t="array" ref="B6334">IFERROR(XLOOKUP(A6334,'Asignacion Mar'!A:A,'Asignacion Mar'!C:C))</f>
        <v>Full Liver</v>
      </c>
      <c r="C6334" s="10" t="str">
        <f t="array" ref="C6334">IFERROR(XLOOKUP(A6334,'Asignacion Mar'!A:A,'Asignacion Mar'!B:B))</f>
        <v>EC-01</v>
      </c>
      <c r="D6334" s="28">
        <v>45717.0</v>
      </c>
      <c r="E6334" s="16" t="s">
        <v>73</v>
      </c>
      <c r="F6334" s="10" t="str">
        <f t="array" ref="F6334">IFERROR(XLOOKUP(E6334,Operadores!A:A,Operadores!B:B))</f>
        <v>CALVI</v>
      </c>
      <c r="G6334" s="16" t="s">
        <v>39</v>
      </c>
      <c r="H6334" s="13">
        <v>20.22902</v>
      </c>
      <c r="I6334" s="18">
        <v>445.0</v>
      </c>
      <c r="J6334" s="15">
        <f t="shared" si="5"/>
        <v>9001.9139</v>
      </c>
      <c r="K6334" s="10" t="str">
        <f t="array" ref="K6334">IFERROR(XLOOKUP(G6334,'Tipo de Carga'!A:A,'Tipo de Carga'!B:B))</f>
        <v>Autoabasto</v>
      </c>
      <c r="L6334" s="10">
        <f t="shared" si="2"/>
        <v>9</v>
      </c>
      <c r="M6334" s="10">
        <f t="shared" si="3"/>
        <v>1</v>
      </c>
      <c r="N6334" s="10">
        <f t="shared" si="4"/>
        <v>3</v>
      </c>
      <c r="O6334" s="10" t="str">
        <f t="array" ref="O6334">IFERROR(XLOOKUP(G6334,'Tipo de Carga'!A:A,'Tipo de Carga'!C:C))</f>
        <v>Diesel</v>
      </c>
    </row>
    <row r="6335">
      <c r="A6335" s="16">
        <v>1820.0</v>
      </c>
      <c r="B6335" s="10" t="str">
        <f t="array" ref="B6335">IFERROR(XLOOKUP(A6335,'Asignacion Mar'!A:A,'Asignacion Mar'!C:C))</f>
        <v>Wm Full</v>
      </c>
      <c r="C6335" s="10" t="str">
        <f t="array" ref="C6335">IFERROR(XLOOKUP(A6335,'Asignacion Mar'!A:A,'Asignacion Mar'!B:B))</f>
        <v>EC-08</v>
      </c>
      <c r="D6335" s="28">
        <v>45717.0</v>
      </c>
      <c r="E6335" s="16" t="s">
        <v>172</v>
      </c>
      <c r="F6335" s="10" t="str">
        <f t="array" ref="F6335">IFERROR(XLOOKUP(E6335,Operadores!A:A,Operadores!B:B))</f>
        <v>VILJE</v>
      </c>
      <c r="G6335" s="16" t="s">
        <v>39</v>
      </c>
      <c r="H6335" s="13">
        <v>20.22902</v>
      </c>
      <c r="I6335" s="18">
        <v>265.0</v>
      </c>
      <c r="J6335" s="15">
        <f t="shared" si="5"/>
        <v>5360.6903</v>
      </c>
      <c r="K6335" s="10" t="str">
        <f t="array" ref="K6335">IFERROR(XLOOKUP(G6335,'Tipo de Carga'!A:A,'Tipo de Carga'!B:B))</f>
        <v>Autoabasto</v>
      </c>
      <c r="L6335" s="10">
        <f t="shared" si="2"/>
        <v>9</v>
      </c>
      <c r="M6335" s="10">
        <f t="shared" si="3"/>
        <v>1</v>
      </c>
      <c r="N6335" s="10">
        <f t="shared" si="4"/>
        <v>3</v>
      </c>
      <c r="O6335" s="10" t="str">
        <f t="array" ref="O6335">IFERROR(XLOOKUP(G6335,'Tipo de Carga'!A:A,'Tipo de Carga'!C:C))</f>
        <v>Diesel</v>
      </c>
    </row>
    <row r="6336">
      <c r="A6336" s="16">
        <v>1758.0</v>
      </c>
      <c r="B6336" s="10" t="str">
        <f t="array" ref="B6336">IFERROR(XLOOKUP(A6336,'Asignacion Mar'!A:A,'Asignacion Mar'!C:C))</f>
        <v>Wm Full</v>
      </c>
      <c r="C6336" s="10" t="str">
        <f t="array" ref="C6336">IFERROR(XLOOKUP(A6336,'Asignacion Mar'!A:A,'Asignacion Mar'!B:B))</f>
        <v>EC-08</v>
      </c>
      <c r="D6336" s="28">
        <v>45717.0</v>
      </c>
      <c r="E6336" s="16" t="s">
        <v>259</v>
      </c>
      <c r="F6336" s="10" t="str">
        <f t="array" ref="F6336">IFERROR(XLOOKUP(E6336,Operadores!A:A,Operadores!B:B))</f>
        <v>PINGUA</v>
      </c>
      <c r="G6336" s="16" t="s">
        <v>39</v>
      </c>
      <c r="H6336" s="13">
        <v>20.22902</v>
      </c>
      <c r="I6336" s="18">
        <v>345.0</v>
      </c>
      <c r="J6336" s="15">
        <f t="shared" si="5"/>
        <v>6979.0119</v>
      </c>
      <c r="K6336" s="10" t="str">
        <f t="array" ref="K6336">IFERROR(XLOOKUP(G6336,'Tipo de Carga'!A:A,'Tipo de Carga'!B:B))</f>
        <v>Autoabasto</v>
      </c>
      <c r="L6336" s="10">
        <f t="shared" si="2"/>
        <v>9</v>
      </c>
      <c r="M6336" s="10">
        <f t="shared" si="3"/>
        <v>1</v>
      </c>
      <c r="N6336" s="10">
        <f t="shared" si="4"/>
        <v>3</v>
      </c>
      <c r="O6336" s="10" t="str">
        <f t="array" ref="O6336">IFERROR(XLOOKUP(G6336,'Tipo de Carga'!A:A,'Tipo de Carga'!C:C))</f>
        <v>Diesel</v>
      </c>
    </row>
    <row r="6337">
      <c r="A6337" s="16">
        <v>1824.0</v>
      </c>
      <c r="B6337" s="10" t="str">
        <f t="array" ref="B6337">IFERROR(XLOOKUP(A6337,'Asignacion Mar'!A:A,'Asignacion Mar'!C:C))</f>
        <v>Wm Full</v>
      </c>
      <c r="C6337" s="10" t="str">
        <f t="array" ref="C6337">IFERROR(XLOOKUP(A6337,'Asignacion Mar'!A:A,'Asignacion Mar'!B:B))</f>
        <v>EC-08</v>
      </c>
      <c r="D6337" s="28">
        <v>45717.0</v>
      </c>
      <c r="E6337" s="16" t="s">
        <v>285</v>
      </c>
      <c r="F6337" s="10" t="str">
        <f t="array" ref="F6337">IFERROR(XLOOKUP(E6337,Operadores!A:A,Operadores!B:B))</f>
        <v>MENJUA01</v>
      </c>
      <c r="G6337" s="16" t="s">
        <v>39</v>
      </c>
      <c r="H6337" s="13">
        <v>20.22902</v>
      </c>
      <c r="I6337" s="18">
        <v>375.0</v>
      </c>
      <c r="J6337" s="15">
        <f t="shared" si="5"/>
        <v>7585.8825</v>
      </c>
      <c r="K6337" s="10" t="str">
        <f t="array" ref="K6337">IFERROR(XLOOKUP(G6337,'Tipo de Carga'!A:A,'Tipo de Carga'!B:B))</f>
        <v>Autoabasto</v>
      </c>
      <c r="L6337" s="10">
        <f t="shared" si="2"/>
        <v>9</v>
      </c>
      <c r="M6337" s="10">
        <f t="shared" si="3"/>
        <v>1</v>
      </c>
      <c r="N6337" s="10">
        <f t="shared" si="4"/>
        <v>3</v>
      </c>
      <c r="O6337" s="10" t="str">
        <f t="array" ref="O6337">IFERROR(XLOOKUP(G6337,'Tipo de Carga'!A:A,'Tipo de Carga'!C:C))</f>
        <v>Diesel</v>
      </c>
    </row>
    <row r="6338">
      <c r="A6338" s="16">
        <v>1813.0</v>
      </c>
      <c r="B6338" s="10" t="str">
        <f t="array" ref="B6338">IFERROR(XLOOKUP(A6338,'Asignacion Mar'!A:A,'Asignacion Mar'!C:C))</f>
        <v>Wm Full</v>
      </c>
      <c r="C6338" s="10" t="str">
        <f t="array" ref="C6338">IFERROR(XLOOKUP(A6338,'Asignacion Mar'!A:A,'Asignacion Mar'!B:B))</f>
        <v>EC-08</v>
      </c>
      <c r="D6338" s="28">
        <v>45717.0</v>
      </c>
      <c r="E6338" s="16" t="s">
        <v>100</v>
      </c>
      <c r="F6338" s="10" t="str">
        <f t="array" ref="F6338">IFERROR(XLOOKUP(E6338,Operadores!A:A,Operadores!B:B))</f>
        <v>ALFEDI</v>
      </c>
      <c r="G6338" s="16" t="s">
        <v>39</v>
      </c>
      <c r="H6338" s="13">
        <v>20.22902</v>
      </c>
      <c r="I6338" s="18">
        <v>345.0</v>
      </c>
      <c r="J6338" s="15">
        <f t="shared" si="5"/>
        <v>6979.0119</v>
      </c>
      <c r="K6338" s="10" t="str">
        <f t="array" ref="K6338">IFERROR(XLOOKUP(G6338,'Tipo de Carga'!A:A,'Tipo de Carga'!B:B))</f>
        <v>Autoabasto</v>
      </c>
      <c r="L6338" s="10">
        <f t="shared" si="2"/>
        <v>9</v>
      </c>
      <c r="M6338" s="10">
        <f t="shared" si="3"/>
        <v>1</v>
      </c>
      <c r="N6338" s="10">
        <f t="shared" si="4"/>
        <v>3</v>
      </c>
      <c r="O6338" s="10" t="str">
        <f t="array" ref="O6338">IFERROR(XLOOKUP(G6338,'Tipo de Carga'!A:A,'Tipo de Carga'!C:C))</f>
        <v>Diesel</v>
      </c>
    </row>
    <row r="6339">
      <c r="A6339" s="16">
        <v>2028.0</v>
      </c>
      <c r="B6339" s="10" t="str">
        <f t="array" ref="B6339">IFERROR(XLOOKUP(A6339,'Asignacion Mar'!A:A,'Asignacion Mar'!C:C))</f>
        <v>MeLi Dedicado Merida</v>
      </c>
      <c r="C6339" s="10" t="str">
        <f t="array" ref="C6339">IFERROR(XLOOKUP(A6339,'Asignacion Mar'!A:A,'Asignacion Mar'!B:B))</f>
        <v>EC-05</v>
      </c>
      <c r="D6339" s="28">
        <v>45717.0</v>
      </c>
      <c r="E6339" s="16" t="s">
        <v>407</v>
      </c>
      <c r="F6339" s="10" t="str">
        <f t="array" ref="F6339">IFERROR(XLOOKUP(E6339,Operadores!A:A,Operadores!B:B))</f>
        <v>CERDAV</v>
      </c>
      <c r="G6339" s="16" t="s">
        <v>39</v>
      </c>
      <c r="H6339" s="13">
        <v>20.22902</v>
      </c>
      <c r="I6339" s="18">
        <v>320.0</v>
      </c>
      <c r="J6339" s="15">
        <f t="shared" si="5"/>
        <v>6473.2864</v>
      </c>
      <c r="K6339" s="10" t="str">
        <f t="array" ref="K6339">IFERROR(XLOOKUP(G6339,'Tipo de Carga'!A:A,'Tipo de Carga'!B:B))</f>
        <v>Autoabasto</v>
      </c>
      <c r="L6339" s="10">
        <f t="shared" si="2"/>
        <v>9</v>
      </c>
      <c r="M6339" s="10">
        <f t="shared" si="3"/>
        <v>1</v>
      </c>
      <c r="N6339" s="10">
        <f t="shared" si="4"/>
        <v>3</v>
      </c>
      <c r="O6339" s="10" t="str">
        <f t="array" ref="O6339">IFERROR(XLOOKUP(G6339,'Tipo de Carga'!A:A,'Tipo de Carga'!C:C))</f>
        <v>Diesel</v>
      </c>
    </row>
    <row r="6340">
      <c r="A6340" s="16">
        <v>1761.0</v>
      </c>
      <c r="B6340" s="10" t="str">
        <f t="array" ref="B6340">IFERROR(XLOOKUP(A6340,'Asignacion Mar'!A:A,'Asignacion Mar'!C:C))</f>
        <v>Wm Full</v>
      </c>
      <c r="C6340" s="10" t="str">
        <f t="array" ref="C6340">IFERROR(XLOOKUP(A6340,'Asignacion Mar'!A:A,'Asignacion Mar'!B:B))</f>
        <v>EC-08</v>
      </c>
      <c r="D6340" s="28">
        <v>45717.0</v>
      </c>
      <c r="E6340" s="16" t="s">
        <v>461</v>
      </c>
      <c r="F6340" s="10" t="str">
        <f t="array" ref="F6340">IFERROR(XLOOKUP(E6340,Operadores!A:A,Operadores!B:B))</f>
        <v>CRUJAV</v>
      </c>
      <c r="G6340" s="16" t="s">
        <v>39</v>
      </c>
      <c r="H6340" s="13">
        <v>20.22902</v>
      </c>
      <c r="I6340" s="18">
        <v>265.0</v>
      </c>
      <c r="J6340" s="15">
        <f t="shared" si="5"/>
        <v>5360.6903</v>
      </c>
      <c r="K6340" s="10" t="str">
        <f t="array" ref="K6340">IFERROR(XLOOKUP(G6340,'Tipo de Carga'!A:A,'Tipo de Carga'!B:B))</f>
        <v>Autoabasto</v>
      </c>
      <c r="L6340" s="10">
        <f t="shared" si="2"/>
        <v>9</v>
      </c>
      <c r="M6340" s="10">
        <f t="shared" si="3"/>
        <v>1</v>
      </c>
      <c r="N6340" s="10">
        <f t="shared" si="4"/>
        <v>3</v>
      </c>
      <c r="O6340" s="10" t="str">
        <f t="array" ref="O6340">IFERROR(XLOOKUP(G6340,'Tipo de Carga'!A:A,'Tipo de Carga'!C:C))</f>
        <v>Diesel</v>
      </c>
    </row>
    <row r="6341">
      <c r="A6341" s="16">
        <v>2024.0</v>
      </c>
      <c r="B6341" s="10" t="str">
        <f t="array" ref="B6341">IFERROR(XLOOKUP(A6341,'Asignacion Mar'!A:A,'Asignacion Mar'!C:C))</f>
        <v>MeLi Dedicado Merida</v>
      </c>
      <c r="C6341" s="10" t="str">
        <f t="array" ref="C6341">IFERROR(XLOOKUP(A6341,'Asignacion Mar'!A:A,'Asignacion Mar'!B:B))</f>
        <v>EC-05</v>
      </c>
      <c r="D6341" s="28">
        <v>45717.0</v>
      </c>
      <c r="E6341" s="16" t="s">
        <v>113</v>
      </c>
      <c r="F6341" s="10" t="str">
        <f t="array" ref="F6341">IFERROR(XLOOKUP(E6341,Operadores!A:A,Operadores!B:B))</f>
        <v>DELJOS01</v>
      </c>
      <c r="G6341" s="16" t="s">
        <v>39</v>
      </c>
      <c r="H6341" s="13">
        <v>20.22902</v>
      </c>
      <c r="I6341" s="18">
        <v>350.0</v>
      </c>
      <c r="J6341" s="15">
        <f t="shared" si="5"/>
        <v>7080.157</v>
      </c>
      <c r="K6341" s="10" t="str">
        <f t="array" ref="K6341">IFERROR(XLOOKUP(G6341,'Tipo de Carga'!A:A,'Tipo de Carga'!B:B))</f>
        <v>Autoabasto</v>
      </c>
      <c r="L6341" s="10">
        <f t="shared" si="2"/>
        <v>9</v>
      </c>
      <c r="M6341" s="10">
        <f t="shared" si="3"/>
        <v>1</v>
      </c>
      <c r="N6341" s="10">
        <f t="shared" si="4"/>
        <v>3</v>
      </c>
      <c r="O6341" s="10" t="str">
        <f t="array" ref="O6341">IFERROR(XLOOKUP(G6341,'Tipo de Carga'!A:A,'Tipo de Carga'!C:C))</f>
        <v>Diesel</v>
      </c>
    </row>
    <row r="6342">
      <c r="A6342" s="16">
        <v>1701.0</v>
      </c>
      <c r="B6342" s="10" t="str">
        <f t="array" ref="B6342">IFERROR(XLOOKUP(A6342,'Asignacion Mar'!A:A,'Asignacion Mar'!C:C))</f>
        <v>Wm Full</v>
      </c>
      <c r="C6342" s="10" t="str">
        <f t="array" ref="C6342">IFERROR(XLOOKUP(A6342,'Asignacion Mar'!A:A,'Asignacion Mar'!B:B))</f>
        <v>EC-08</v>
      </c>
      <c r="D6342" s="28">
        <v>45717.0</v>
      </c>
      <c r="E6342" s="16" t="s">
        <v>262</v>
      </c>
      <c r="F6342" s="10" t="str">
        <f t="array" ref="F6342">IFERROR(XLOOKUP(E6342,Operadores!A:A,Operadores!B:B))</f>
        <v>HERMOI</v>
      </c>
      <c r="G6342" s="16" t="s">
        <v>39</v>
      </c>
      <c r="H6342" s="13">
        <v>20.22902</v>
      </c>
      <c r="I6342" s="18">
        <v>371.0</v>
      </c>
      <c r="J6342" s="15">
        <f t="shared" si="5"/>
        <v>7504.96642</v>
      </c>
      <c r="K6342" s="10" t="str">
        <f t="array" ref="K6342">IFERROR(XLOOKUP(G6342,'Tipo de Carga'!A:A,'Tipo de Carga'!B:B))</f>
        <v>Autoabasto</v>
      </c>
      <c r="L6342" s="10">
        <f t="shared" si="2"/>
        <v>9</v>
      </c>
      <c r="M6342" s="10">
        <f t="shared" si="3"/>
        <v>1</v>
      </c>
      <c r="N6342" s="10">
        <f t="shared" si="4"/>
        <v>3</v>
      </c>
      <c r="O6342" s="10" t="str">
        <f t="array" ref="O6342">IFERROR(XLOOKUP(G6342,'Tipo de Carga'!A:A,'Tipo de Carga'!C:C))</f>
        <v>Diesel</v>
      </c>
    </row>
    <row r="6343">
      <c r="A6343" s="16">
        <v>1999.0</v>
      </c>
      <c r="B6343" s="10" t="str">
        <f t="array" ref="B6343">IFERROR(XLOOKUP(A6343,'Asignacion Mar'!A:A,'Asignacion Mar'!C:C))</f>
        <v>MeLi Dedicado Merida</v>
      </c>
      <c r="C6343" s="10" t="str">
        <f t="array" ref="C6343">IFERROR(XLOOKUP(A6343,'Asignacion Mar'!A:A,'Asignacion Mar'!B:B))</f>
        <v>EC-05</v>
      </c>
      <c r="D6343" s="28">
        <v>45717.0</v>
      </c>
      <c r="E6343" s="16" t="s">
        <v>88</v>
      </c>
      <c r="F6343" s="10" t="str">
        <f t="array" ref="F6343">IFERROR(XLOOKUP(E6343,Operadores!A:A,Operadores!B:B))</f>
        <v>CAMJOS</v>
      </c>
      <c r="G6343" s="16" t="s">
        <v>39</v>
      </c>
      <c r="H6343" s="13">
        <v>20.22902</v>
      </c>
      <c r="I6343" s="18">
        <v>242.0</v>
      </c>
      <c r="J6343" s="15">
        <f t="shared" si="5"/>
        <v>4895.42284</v>
      </c>
      <c r="K6343" s="10" t="str">
        <f t="array" ref="K6343">IFERROR(XLOOKUP(G6343,'Tipo de Carga'!A:A,'Tipo de Carga'!B:B))</f>
        <v>Autoabasto</v>
      </c>
      <c r="L6343" s="10">
        <f t="shared" si="2"/>
        <v>9</v>
      </c>
      <c r="M6343" s="10">
        <f t="shared" si="3"/>
        <v>1</v>
      </c>
      <c r="N6343" s="10">
        <f t="shared" si="4"/>
        <v>3</v>
      </c>
      <c r="O6343" s="10" t="str">
        <f t="array" ref="O6343">IFERROR(XLOOKUP(G6343,'Tipo de Carga'!A:A,'Tipo de Carga'!C:C))</f>
        <v>Diesel</v>
      </c>
    </row>
    <row r="6344">
      <c r="A6344" s="16">
        <v>1730.0</v>
      </c>
      <c r="B6344" s="10" t="str">
        <f t="array" ref="B6344">IFERROR(XLOOKUP(A6344,'Asignacion Mar'!A:A,'Asignacion Mar'!C:C))</f>
        <v>Wm Full</v>
      </c>
      <c r="C6344" s="10" t="str">
        <f t="array" ref="C6344">IFERROR(XLOOKUP(A6344,'Asignacion Mar'!A:A,'Asignacion Mar'!B:B))</f>
        <v>EC-08</v>
      </c>
      <c r="D6344" s="28">
        <v>45717.0</v>
      </c>
      <c r="E6344" s="16" t="s">
        <v>102</v>
      </c>
      <c r="F6344" s="10" t="str">
        <f t="array" ref="F6344">IFERROR(XLOOKUP(E6344,Operadores!A:A,Operadores!B:B))</f>
        <v>RAMBAR</v>
      </c>
      <c r="G6344" s="16" t="s">
        <v>39</v>
      </c>
      <c r="H6344" s="13">
        <v>20.22902</v>
      </c>
      <c r="I6344" s="18">
        <v>381.0</v>
      </c>
      <c r="J6344" s="15">
        <f t="shared" si="5"/>
        <v>7707.25662</v>
      </c>
      <c r="K6344" s="10" t="str">
        <f t="array" ref="K6344">IFERROR(XLOOKUP(G6344,'Tipo de Carga'!A:A,'Tipo de Carga'!B:B))</f>
        <v>Autoabasto</v>
      </c>
      <c r="L6344" s="10">
        <f t="shared" si="2"/>
        <v>9</v>
      </c>
      <c r="M6344" s="10">
        <f t="shared" si="3"/>
        <v>1</v>
      </c>
      <c r="N6344" s="10">
        <f t="shared" si="4"/>
        <v>3</v>
      </c>
      <c r="O6344" s="10" t="str">
        <f t="array" ref="O6344">IFERROR(XLOOKUP(G6344,'Tipo de Carga'!A:A,'Tipo de Carga'!C:C))</f>
        <v>Diesel</v>
      </c>
    </row>
    <row r="6345">
      <c r="A6345" s="16">
        <v>1939.0</v>
      </c>
      <c r="B6345" s="10" t="str">
        <f t="array" ref="B6345">IFERROR(XLOOKUP(A6345,'Asignacion Mar'!A:A,'Asignacion Mar'!C:C))</f>
        <v>Full Liver</v>
      </c>
      <c r="C6345" s="10" t="str">
        <f t="array" ref="C6345">IFERROR(XLOOKUP(A6345,'Asignacion Mar'!A:A,'Asignacion Mar'!B:B))</f>
        <v>EC-01</v>
      </c>
      <c r="D6345" s="28">
        <v>45717.0</v>
      </c>
      <c r="E6345" s="16" t="s">
        <v>116</v>
      </c>
      <c r="F6345" s="10" t="str">
        <f t="array" ref="F6345">IFERROR(XLOOKUP(E6345,Operadores!A:A,Operadores!B:B))</f>
        <v>TORBR01</v>
      </c>
      <c r="G6345" s="16" t="s">
        <v>39</v>
      </c>
      <c r="H6345" s="13">
        <v>20.22902</v>
      </c>
      <c r="I6345" s="18">
        <v>329.0</v>
      </c>
      <c r="J6345" s="15">
        <f t="shared" si="5"/>
        <v>6655.34758</v>
      </c>
      <c r="K6345" s="10" t="str">
        <f t="array" ref="K6345">IFERROR(XLOOKUP(G6345,'Tipo de Carga'!A:A,'Tipo de Carga'!B:B))</f>
        <v>Autoabasto</v>
      </c>
      <c r="L6345" s="10">
        <f t="shared" si="2"/>
        <v>9</v>
      </c>
      <c r="M6345" s="10">
        <f t="shared" si="3"/>
        <v>1</v>
      </c>
      <c r="N6345" s="10">
        <f t="shared" si="4"/>
        <v>3</v>
      </c>
      <c r="O6345" s="10" t="str">
        <f t="array" ref="O6345">IFERROR(XLOOKUP(G6345,'Tipo de Carga'!A:A,'Tipo de Carga'!C:C))</f>
        <v>Diesel</v>
      </c>
    </row>
    <row r="6346">
      <c r="A6346" s="16">
        <v>2009.0</v>
      </c>
      <c r="B6346" s="10" t="str">
        <f t="array" ref="B6346">IFERROR(XLOOKUP(A6346,'Asignacion Mar'!A:A,'Asignacion Mar'!C:C))</f>
        <v>MeLi Dedicado Merida</v>
      </c>
      <c r="C6346" s="10" t="str">
        <f t="array" ref="C6346">IFERROR(XLOOKUP(A6346,'Asignacion Mar'!A:A,'Asignacion Mar'!B:B))</f>
        <v>EC-05</v>
      </c>
      <c r="D6346" s="28">
        <v>45717.0</v>
      </c>
      <c r="E6346" s="16" t="s">
        <v>166</v>
      </c>
      <c r="F6346" s="10" t="str">
        <f t="array" ref="F6346">IFERROR(XLOOKUP(E6346,Operadores!A:A,Operadores!B:B))</f>
        <v>GONCAR01</v>
      </c>
      <c r="G6346" s="16" t="s">
        <v>39</v>
      </c>
      <c r="H6346" s="13">
        <v>20.22902</v>
      </c>
      <c r="I6346" s="18">
        <v>337.0</v>
      </c>
      <c r="J6346" s="15">
        <f t="shared" si="5"/>
        <v>6817.17974</v>
      </c>
      <c r="K6346" s="10" t="str">
        <f t="array" ref="K6346">IFERROR(XLOOKUP(G6346,'Tipo de Carga'!A:A,'Tipo de Carga'!B:B))</f>
        <v>Autoabasto</v>
      </c>
      <c r="L6346" s="10">
        <f t="shared" si="2"/>
        <v>9</v>
      </c>
      <c r="M6346" s="10">
        <f t="shared" si="3"/>
        <v>1</v>
      </c>
      <c r="N6346" s="10">
        <f t="shared" si="4"/>
        <v>3</v>
      </c>
      <c r="O6346" s="10" t="str">
        <f t="array" ref="O6346">IFERROR(XLOOKUP(G6346,'Tipo de Carga'!A:A,'Tipo de Carga'!C:C))</f>
        <v>Diesel</v>
      </c>
    </row>
    <row r="6347">
      <c r="A6347" s="16">
        <v>2026.0</v>
      </c>
      <c r="B6347" s="10" t="str">
        <f t="array" ref="B6347">IFERROR(XLOOKUP(A6347,'Asignacion Mar'!A:A,'Asignacion Mar'!C:C))</f>
        <v>MeLi Dedicado Merida</v>
      </c>
      <c r="C6347" s="10" t="str">
        <f t="array" ref="C6347">IFERROR(XLOOKUP(A6347,'Asignacion Mar'!A:A,'Asignacion Mar'!B:B))</f>
        <v>EC-05</v>
      </c>
      <c r="D6347" s="28">
        <v>45717.0</v>
      </c>
      <c r="E6347" s="16" t="s">
        <v>224</v>
      </c>
      <c r="F6347" s="10" t="str">
        <f t="array" ref="F6347">IFERROR(XLOOKUP(E6347,Operadores!A:A,Operadores!B:B))</f>
        <v>CRUTOM</v>
      </c>
      <c r="G6347" s="16" t="s">
        <v>39</v>
      </c>
      <c r="H6347" s="13">
        <v>20.22902</v>
      </c>
      <c r="I6347" s="18">
        <v>216.0</v>
      </c>
      <c r="J6347" s="15">
        <f t="shared" si="5"/>
        <v>4369.46832</v>
      </c>
      <c r="K6347" s="10" t="str">
        <f t="array" ref="K6347">IFERROR(XLOOKUP(G6347,'Tipo de Carga'!A:A,'Tipo de Carga'!B:B))</f>
        <v>Autoabasto</v>
      </c>
      <c r="L6347" s="10">
        <f t="shared" si="2"/>
        <v>9</v>
      </c>
      <c r="M6347" s="10">
        <f t="shared" si="3"/>
        <v>1</v>
      </c>
      <c r="N6347" s="10">
        <f t="shared" si="4"/>
        <v>3</v>
      </c>
      <c r="O6347" s="10" t="str">
        <f t="array" ref="O6347">IFERROR(XLOOKUP(G6347,'Tipo de Carga'!A:A,'Tipo de Carga'!C:C))</f>
        <v>Diesel</v>
      </c>
    </row>
    <row r="6348">
      <c r="A6348" s="16">
        <v>1729.0</v>
      </c>
      <c r="B6348" s="10" t="str">
        <f t="array" ref="B6348">IFERROR(XLOOKUP(A6348,'Asignacion Mar'!A:A,'Asignacion Mar'!C:C))</f>
        <v>Wm Full</v>
      </c>
      <c r="C6348" s="10" t="str">
        <f t="array" ref="C6348">IFERROR(XLOOKUP(A6348,'Asignacion Mar'!A:A,'Asignacion Mar'!B:B))</f>
        <v>EC-08</v>
      </c>
      <c r="D6348" s="28">
        <v>45717.0</v>
      </c>
      <c r="E6348" s="16" t="s">
        <v>96</v>
      </c>
      <c r="F6348" s="10" t="str">
        <f t="array" ref="F6348">IFERROR(XLOOKUP(E6348,Operadores!A:A,Operadores!B:B))</f>
        <v>LEOJAI</v>
      </c>
      <c r="G6348" s="16" t="s">
        <v>39</v>
      </c>
      <c r="H6348" s="13">
        <v>20.22902</v>
      </c>
      <c r="I6348" s="18">
        <v>323.0</v>
      </c>
      <c r="J6348" s="15">
        <f t="shared" si="5"/>
        <v>6533.97346</v>
      </c>
      <c r="K6348" s="10" t="str">
        <f t="array" ref="K6348">IFERROR(XLOOKUP(G6348,'Tipo de Carga'!A:A,'Tipo de Carga'!B:B))</f>
        <v>Autoabasto</v>
      </c>
      <c r="L6348" s="10">
        <f t="shared" si="2"/>
        <v>9</v>
      </c>
      <c r="M6348" s="10">
        <f t="shared" si="3"/>
        <v>1</v>
      </c>
      <c r="N6348" s="10">
        <f t="shared" si="4"/>
        <v>3</v>
      </c>
      <c r="O6348" s="10" t="str">
        <f t="array" ref="O6348">IFERROR(XLOOKUP(G6348,'Tipo de Carga'!A:A,'Tipo de Carga'!C:C))</f>
        <v>Diesel</v>
      </c>
    </row>
    <row r="6349">
      <c r="A6349" s="16">
        <v>1810.0</v>
      </c>
      <c r="B6349" s="10" t="str">
        <f t="array" ref="B6349">IFERROR(XLOOKUP(A6349,'Asignacion Mar'!A:A,'Asignacion Mar'!C:C))</f>
        <v>Sayer Expo</v>
      </c>
      <c r="C6349" s="10" t="str">
        <f t="array" ref="C6349">IFERROR(XLOOKUP(A6349,'Asignacion Mar'!A:A,'Asignacion Mar'!B:B))</f>
        <v>EC-03</v>
      </c>
      <c r="D6349" s="28">
        <v>45717.0</v>
      </c>
      <c r="E6349" s="16" t="s">
        <v>131</v>
      </c>
      <c r="F6349" s="10" t="str">
        <f t="array" ref="F6349">IFERROR(XLOOKUP(E6349,Operadores!A:A,Operadores!B:B))</f>
        <v>REYRAU</v>
      </c>
      <c r="G6349" s="16" t="s">
        <v>39</v>
      </c>
      <c r="H6349" s="13">
        <v>20.22902</v>
      </c>
      <c r="I6349" s="18">
        <v>47.0</v>
      </c>
      <c r="J6349" s="15">
        <f t="shared" si="5"/>
        <v>950.76394</v>
      </c>
      <c r="K6349" s="10" t="str">
        <f t="array" ref="K6349">IFERROR(XLOOKUP(G6349,'Tipo de Carga'!A:A,'Tipo de Carga'!B:B))</f>
        <v>Autoabasto</v>
      </c>
      <c r="L6349" s="10">
        <f t="shared" si="2"/>
        <v>9</v>
      </c>
      <c r="M6349" s="10">
        <f t="shared" si="3"/>
        <v>1</v>
      </c>
      <c r="N6349" s="10">
        <f t="shared" si="4"/>
        <v>3</v>
      </c>
      <c r="O6349" s="10" t="str">
        <f t="array" ref="O6349">IFERROR(XLOOKUP(G6349,'Tipo de Carga'!A:A,'Tipo de Carga'!C:C))</f>
        <v>Diesel</v>
      </c>
    </row>
    <row r="6350">
      <c r="A6350" s="16">
        <v>1810.0</v>
      </c>
      <c r="B6350" s="10" t="str">
        <f t="array" ref="B6350">IFERROR(XLOOKUP(A6350,'Asignacion Mar'!A:A,'Asignacion Mar'!C:C))</f>
        <v>Sayer Expo</v>
      </c>
      <c r="C6350" s="10" t="str">
        <f t="array" ref="C6350">IFERROR(XLOOKUP(A6350,'Asignacion Mar'!A:A,'Asignacion Mar'!B:B))</f>
        <v>EC-03</v>
      </c>
      <c r="D6350" s="28">
        <v>45717.0</v>
      </c>
      <c r="E6350" s="16" t="s">
        <v>131</v>
      </c>
      <c r="F6350" s="10" t="str">
        <f t="array" ref="F6350">IFERROR(XLOOKUP(E6350,Operadores!A:A,Operadores!B:B))</f>
        <v>REYRAU</v>
      </c>
      <c r="G6350" s="16" t="s">
        <v>39</v>
      </c>
      <c r="H6350" s="13">
        <v>20.22902</v>
      </c>
      <c r="I6350" s="18">
        <v>550.0</v>
      </c>
      <c r="J6350" s="15">
        <f t="shared" si="5"/>
        <v>11125.961</v>
      </c>
      <c r="K6350" s="10" t="str">
        <f t="array" ref="K6350">IFERROR(XLOOKUP(G6350,'Tipo de Carga'!A:A,'Tipo de Carga'!B:B))</f>
        <v>Autoabasto</v>
      </c>
      <c r="L6350" s="10">
        <f t="shared" si="2"/>
        <v>9</v>
      </c>
      <c r="M6350" s="10">
        <f t="shared" si="3"/>
        <v>1</v>
      </c>
      <c r="N6350" s="10">
        <f t="shared" si="4"/>
        <v>3</v>
      </c>
      <c r="O6350" s="10" t="str">
        <f t="array" ref="O6350">IFERROR(XLOOKUP(G6350,'Tipo de Carga'!A:A,'Tipo de Carga'!C:C))</f>
        <v>Diesel</v>
      </c>
    </row>
    <row r="6351">
      <c r="A6351" s="16">
        <v>1900.0</v>
      </c>
      <c r="B6351" s="10" t="str">
        <f t="array" ref="B6351">IFERROR(XLOOKUP(A6351,'Asignacion Mar'!A:A,'Asignacion Mar'!C:C))</f>
        <v>Full Liver</v>
      </c>
      <c r="C6351" s="10" t="str">
        <f t="array" ref="C6351">IFERROR(XLOOKUP(A6351,'Asignacion Mar'!A:A,'Asignacion Mar'!B:B))</f>
        <v>EC-01</v>
      </c>
      <c r="D6351" s="28">
        <v>45717.0</v>
      </c>
      <c r="E6351" s="16" t="s">
        <v>26</v>
      </c>
      <c r="F6351" s="10" t="str">
        <f t="array" ref="F6351">IFERROR(XLOOKUP(E6351,Operadores!A:A,Operadores!B:B))</f>
        <v>DEJJOS</v>
      </c>
      <c r="G6351" s="16" t="s">
        <v>39</v>
      </c>
      <c r="H6351" s="13">
        <v>20.22902</v>
      </c>
      <c r="I6351" s="18">
        <v>680.0</v>
      </c>
      <c r="J6351" s="15">
        <f t="shared" si="5"/>
        <v>13755.7336</v>
      </c>
      <c r="K6351" s="10" t="str">
        <f t="array" ref="K6351">IFERROR(XLOOKUP(G6351,'Tipo de Carga'!A:A,'Tipo de Carga'!B:B))</f>
        <v>Autoabasto</v>
      </c>
      <c r="L6351" s="10">
        <f t="shared" si="2"/>
        <v>9</v>
      </c>
      <c r="M6351" s="10">
        <f t="shared" si="3"/>
        <v>1</v>
      </c>
      <c r="N6351" s="10">
        <f t="shared" si="4"/>
        <v>3</v>
      </c>
      <c r="O6351" s="10" t="str">
        <f t="array" ref="O6351">IFERROR(XLOOKUP(G6351,'Tipo de Carga'!A:A,'Tipo de Carga'!C:C))</f>
        <v>Diesel</v>
      </c>
    </row>
    <row r="6352">
      <c r="A6352" s="16">
        <v>2029.0</v>
      </c>
      <c r="B6352" s="10" t="str">
        <f t="array" ref="B6352">IFERROR(XLOOKUP(A6352,'Asignacion Mar'!A:A,'Asignacion Mar'!C:C))</f>
        <v>MeLi Dedicado Merida</v>
      </c>
      <c r="C6352" s="10" t="str">
        <f t="array" ref="C6352">IFERROR(XLOOKUP(A6352,'Asignacion Mar'!A:A,'Asignacion Mar'!B:B))</f>
        <v>EC-05</v>
      </c>
      <c r="D6352" s="28">
        <v>45717.0</v>
      </c>
      <c r="E6352" s="16" t="s">
        <v>40</v>
      </c>
      <c r="F6352" s="10" t="str">
        <f t="array" ref="F6352">IFERROR(XLOOKUP(E6352,Operadores!A:A,Operadores!B:B))</f>
        <v>LUNADO</v>
      </c>
      <c r="G6352" s="16" t="s">
        <v>39</v>
      </c>
      <c r="H6352" s="13">
        <v>20.22902</v>
      </c>
      <c r="I6352" s="18">
        <v>423.0</v>
      </c>
      <c r="J6352" s="15">
        <f t="shared" si="5"/>
        <v>8556.87546</v>
      </c>
      <c r="K6352" s="10" t="str">
        <f t="array" ref="K6352">IFERROR(XLOOKUP(G6352,'Tipo de Carga'!A:A,'Tipo de Carga'!B:B))</f>
        <v>Autoabasto</v>
      </c>
      <c r="L6352" s="10">
        <f t="shared" si="2"/>
        <v>9</v>
      </c>
      <c r="M6352" s="10">
        <f t="shared" si="3"/>
        <v>1</v>
      </c>
      <c r="N6352" s="10">
        <f t="shared" si="4"/>
        <v>3</v>
      </c>
      <c r="O6352" s="10" t="str">
        <f t="array" ref="O6352">IFERROR(XLOOKUP(G6352,'Tipo de Carga'!A:A,'Tipo de Carga'!C:C))</f>
        <v>Diesel</v>
      </c>
    </row>
    <row r="6353">
      <c r="A6353" s="16">
        <v>1907.0</v>
      </c>
      <c r="B6353" s="10" t="str">
        <f t="array" ref="B6353">IFERROR(XLOOKUP(A6353,'Asignacion Mar'!A:A,'Asignacion Mar'!C:C))</f>
        <v>Circuitos</v>
      </c>
      <c r="C6353" s="10" t="str">
        <f t="array" ref="C6353">IFERROR(XLOOKUP(A6353,'Asignacion Mar'!A:A,'Asignacion Mar'!B:B))</f>
        <v>EC-03</v>
      </c>
      <c r="D6353" s="28">
        <v>45717.0</v>
      </c>
      <c r="E6353" s="16" t="s">
        <v>287</v>
      </c>
      <c r="F6353" s="10" t="str">
        <f t="array" ref="F6353">IFERROR(XLOOKUP(E6353,Operadores!A:A,Operadores!B:B))</f>
        <v>HUAIS</v>
      </c>
      <c r="G6353" s="16" t="s">
        <v>39</v>
      </c>
      <c r="H6353" s="13">
        <v>20.22902</v>
      </c>
      <c r="I6353" s="18">
        <v>232.0</v>
      </c>
      <c r="J6353" s="15">
        <f t="shared" si="5"/>
        <v>4693.13264</v>
      </c>
      <c r="K6353" s="10" t="str">
        <f t="array" ref="K6353">IFERROR(XLOOKUP(G6353,'Tipo de Carga'!A:A,'Tipo de Carga'!B:B))</f>
        <v>Autoabasto</v>
      </c>
      <c r="L6353" s="10">
        <f t="shared" si="2"/>
        <v>9</v>
      </c>
      <c r="M6353" s="10">
        <f t="shared" si="3"/>
        <v>1</v>
      </c>
      <c r="N6353" s="10">
        <f t="shared" si="4"/>
        <v>3</v>
      </c>
      <c r="O6353" s="10" t="str">
        <f t="array" ref="O6353">IFERROR(XLOOKUP(G6353,'Tipo de Carga'!A:A,'Tipo de Carga'!C:C))</f>
        <v>Diesel</v>
      </c>
    </row>
    <row r="6354">
      <c r="A6354" s="16">
        <v>1972.0</v>
      </c>
      <c r="B6354" s="10" t="str">
        <f t="array" ref="B6354">IFERROR(XLOOKUP(A6354,'Asignacion Mar'!A:A,'Asignacion Mar'!C:C))</f>
        <v>Sayer Sencillo</v>
      </c>
      <c r="C6354" s="10" t="str">
        <f t="array" ref="C6354">IFERROR(XLOOKUP(A6354,'Asignacion Mar'!A:A,'Asignacion Mar'!B:B))</f>
        <v>EC-04</v>
      </c>
      <c r="D6354" s="28">
        <v>45717.0</v>
      </c>
      <c r="E6354" s="16" t="s">
        <v>274</v>
      </c>
      <c r="F6354" s="10" t="str">
        <f t="array" ref="F6354">IFERROR(XLOOKUP(E6354,Operadores!A:A,Operadores!B:B))</f>
        <v>ROMJOS</v>
      </c>
      <c r="G6354" s="16" t="s">
        <v>39</v>
      </c>
      <c r="H6354" s="13">
        <v>20.22902</v>
      </c>
      <c r="I6354" s="18">
        <v>770.0</v>
      </c>
      <c r="J6354" s="15">
        <f t="shared" si="5"/>
        <v>15576.3454</v>
      </c>
      <c r="K6354" s="10" t="str">
        <f t="array" ref="K6354">IFERROR(XLOOKUP(G6354,'Tipo de Carga'!A:A,'Tipo de Carga'!B:B))</f>
        <v>Autoabasto</v>
      </c>
      <c r="L6354" s="10">
        <f t="shared" si="2"/>
        <v>9</v>
      </c>
      <c r="M6354" s="10">
        <f t="shared" si="3"/>
        <v>1</v>
      </c>
      <c r="N6354" s="10">
        <f t="shared" si="4"/>
        <v>3</v>
      </c>
      <c r="O6354" s="10" t="str">
        <f t="array" ref="O6354">IFERROR(XLOOKUP(G6354,'Tipo de Carga'!A:A,'Tipo de Carga'!C:C))</f>
        <v>Diesel</v>
      </c>
    </row>
    <row r="6355">
      <c r="A6355" s="16">
        <v>1903.0</v>
      </c>
      <c r="B6355" s="10" t="str">
        <f t="array" ref="B6355">IFERROR(XLOOKUP(A6355,'Asignacion Mar'!A:A,'Asignacion Mar'!C:C))</f>
        <v>Available EC-04</v>
      </c>
      <c r="C6355" s="10" t="str">
        <f t="array" ref="C6355">IFERROR(XLOOKUP(A6355,'Asignacion Mar'!A:A,'Asignacion Mar'!B:B))</f>
        <v>EC-04</v>
      </c>
      <c r="D6355" s="28">
        <v>45717.0</v>
      </c>
      <c r="E6355" s="19" t="s">
        <v>273</v>
      </c>
      <c r="F6355" s="10" t="str">
        <f t="array" ref="F6355">IFERROR(XLOOKUP(E6355,Operadores!A:A,Operadores!B:B))</f>
        <v>HEREM</v>
      </c>
      <c r="G6355" s="16" t="s">
        <v>481</v>
      </c>
      <c r="H6355" s="13">
        <v>25.39</v>
      </c>
      <c r="I6355" s="18">
        <v>134.0</v>
      </c>
      <c r="J6355" s="15">
        <f t="shared" si="5"/>
        <v>3402.26</v>
      </c>
      <c r="K6355" s="10" t="str">
        <f t="array" ref="K6355">IFERROR(XLOOKUP(G6355,'Tipo de Carga'!A:A,'Tipo de Carga'!B:B))</f>
        <v>Ticket</v>
      </c>
      <c r="L6355" s="10">
        <f t="shared" si="2"/>
        <v>9</v>
      </c>
      <c r="M6355" s="10">
        <f t="shared" si="3"/>
        <v>1</v>
      </c>
      <c r="N6355" s="10">
        <f t="shared" si="4"/>
        <v>3</v>
      </c>
      <c r="O6355" s="10" t="str">
        <f t="array" ref="O6355">IFERROR(XLOOKUP(G6355,'Tipo de Carga'!A:A,'Tipo de Carga'!C:C))</f>
        <v>Diesel</v>
      </c>
    </row>
    <row r="6356">
      <c r="A6356" s="16">
        <v>1808.0</v>
      </c>
      <c r="B6356" s="10" t="str">
        <f t="array" ref="B6356">IFERROR(XLOOKUP(A6356,'Asignacion Mar'!A:A,'Asignacion Mar'!C:C))</f>
        <v>Sayer Full</v>
      </c>
      <c r="C6356" s="10" t="str">
        <f t="array" ref="C6356">IFERROR(XLOOKUP(A6356,'Asignacion Mar'!A:A,'Asignacion Mar'!B:B))</f>
        <v>EC-04</v>
      </c>
      <c r="D6356" s="28">
        <v>45717.0</v>
      </c>
      <c r="E6356" s="19" t="s">
        <v>335</v>
      </c>
      <c r="F6356" s="10" t="str">
        <f t="array" ref="F6356">IFERROR(XLOOKUP(E6356,Operadores!A:A,Operadores!B:B))</f>
        <v>ZAPNO</v>
      </c>
      <c r="G6356" s="16" t="s">
        <v>481</v>
      </c>
      <c r="H6356" s="13">
        <v>25.39</v>
      </c>
      <c r="I6356" s="18">
        <v>181.0</v>
      </c>
      <c r="J6356" s="15">
        <f t="shared" si="5"/>
        <v>4595.59</v>
      </c>
      <c r="K6356" s="10" t="str">
        <f t="array" ref="K6356">IFERROR(XLOOKUP(G6356,'Tipo de Carga'!A:A,'Tipo de Carga'!B:B))</f>
        <v>Ticket</v>
      </c>
      <c r="L6356" s="10">
        <f t="shared" si="2"/>
        <v>9</v>
      </c>
      <c r="M6356" s="10">
        <f t="shared" si="3"/>
        <v>1</v>
      </c>
      <c r="N6356" s="10">
        <f t="shared" si="4"/>
        <v>3</v>
      </c>
      <c r="O6356" s="10" t="str">
        <f t="array" ref="O6356">IFERROR(XLOOKUP(G6356,'Tipo de Carga'!A:A,'Tipo de Carga'!C:C))</f>
        <v>Diesel</v>
      </c>
    </row>
    <row r="6357">
      <c r="A6357" s="16">
        <v>1976.0</v>
      </c>
      <c r="B6357" s="10" t="str">
        <f t="array" ref="B6357">IFERROR(XLOOKUP(A6357,'Asignacion Mar'!A:A,'Asignacion Mar'!C:C))</f>
        <v>MeLi asignado SD</v>
      </c>
      <c r="C6357" s="10" t="str">
        <f t="array" ref="C6357">IFERROR(XLOOKUP(A6357,'Asignacion Mar'!A:A,'Asignacion Mar'!B:B))</f>
        <v>EC-05</v>
      </c>
      <c r="D6357" s="28">
        <v>45717.0</v>
      </c>
      <c r="E6357" s="19" t="s">
        <v>300</v>
      </c>
      <c r="F6357" s="10" t="str">
        <f t="array" ref="F6357">IFERROR(XLOOKUP(E6357,Operadores!A:A,Operadores!B:B))</f>
        <v>BAUGEO</v>
      </c>
      <c r="G6357" s="16" t="s">
        <v>481</v>
      </c>
      <c r="H6357" s="13">
        <v>25.49</v>
      </c>
      <c r="I6357" s="18">
        <v>392.0</v>
      </c>
      <c r="J6357" s="15">
        <f t="shared" si="5"/>
        <v>9992.08</v>
      </c>
      <c r="K6357" s="10" t="str">
        <f t="array" ref="K6357">IFERROR(XLOOKUP(G6357,'Tipo de Carga'!A:A,'Tipo de Carga'!B:B))</f>
        <v>Ticket</v>
      </c>
      <c r="L6357" s="10">
        <f t="shared" si="2"/>
        <v>9</v>
      </c>
      <c r="M6357" s="10">
        <f t="shared" si="3"/>
        <v>1</v>
      </c>
      <c r="N6357" s="10">
        <f t="shared" si="4"/>
        <v>3</v>
      </c>
      <c r="O6357" s="10" t="str">
        <f t="array" ref="O6357">IFERROR(XLOOKUP(G6357,'Tipo de Carga'!A:A,'Tipo de Carga'!C:C))</f>
        <v>Diesel</v>
      </c>
    </row>
    <row r="6358">
      <c r="A6358" s="16">
        <v>1762.0</v>
      </c>
      <c r="B6358" s="10" t="str">
        <f t="array" ref="B6358">IFERROR(XLOOKUP(A6358,'Asignacion Mar'!A:A,'Asignacion Mar'!C:C))</f>
        <v>Hisense</v>
      </c>
      <c r="C6358" s="10" t="str">
        <f t="array" ref="C6358">IFERROR(XLOOKUP(A6358,'Asignacion Mar'!A:A,'Asignacion Mar'!B:B))</f>
        <v>EC-02</v>
      </c>
      <c r="D6358" s="28">
        <v>45717.0</v>
      </c>
      <c r="E6358" s="19" t="s">
        <v>412</v>
      </c>
      <c r="F6358" s="10" t="str">
        <f t="array" ref="F6358">IFERROR(XLOOKUP(E6358,Operadores!A:A,Operadores!B:B))</f>
        <v>LOPMA03</v>
      </c>
      <c r="G6358" s="16" t="s">
        <v>481</v>
      </c>
      <c r="H6358" s="13">
        <v>26.59</v>
      </c>
      <c r="I6358" s="18">
        <v>140.0</v>
      </c>
      <c r="J6358" s="15">
        <f t="shared" si="5"/>
        <v>3722.6</v>
      </c>
      <c r="K6358" s="10" t="str">
        <f t="array" ref="K6358">IFERROR(XLOOKUP(G6358,'Tipo de Carga'!A:A,'Tipo de Carga'!B:B))</f>
        <v>Ticket</v>
      </c>
      <c r="L6358" s="10">
        <f t="shared" si="2"/>
        <v>9</v>
      </c>
      <c r="M6358" s="10">
        <f t="shared" si="3"/>
        <v>1</v>
      </c>
      <c r="N6358" s="10">
        <f t="shared" si="4"/>
        <v>3</v>
      </c>
      <c r="O6358" s="10" t="str">
        <f t="array" ref="O6358">IFERROR(XLOOKUP(G6358,'Tipo de Carga'!A:A,'Tipo de Carga'!C:C))</f>
        <v>Diesel</v>
      </c>
    </row>
    <row r="6359">
      <c r="A6359" s="16">
        <v>1746.0</v>
      </c>
      <c r="B6359" s="10" t="str">
        <f t="array" ref="B6359">IFERROR(XLOOKUP(A6359,'Asignacion Mar'!A:A,'Asignacion Mar'!C:C))</f>
        <v>Wm Full</v>
      </c>
      <c r="C6359" s="10" t="str">
        <f t="array" ref="C6359">IFERROR(XLOOKUP(A6359,'Asignacion Mar'!A:A,'Asignacion Mar'!B:B))</f>
        <v>EC-08</v>
      </c>
      <c r="D6359" s="28">
        <v>45717.0</v>
      </c>
      <c r="E6359" s="19" t="s">
        <v>258</v>
      </c>
      <c r="F6359" s="10" t="str">
        <f t="array" ref="F6359">IFERROR(XLOOKUP(E6359,Operadores!A:A,Operadores!B:B))</f>
        <v>LOPFER</v>
      </c>
      <c r="G6359" s="16" t="s">
        <v>481</v>
      </c>
      <c r="H6359" s="13">
        <v>25.99</v>
      </c>
      <c r="I6359" s="18">
        <v>592.0</v>
      </c>
      <c r="J6359" s="15">
        <f t="shared" si="5"/>
        <v>15386.08</v>
      </c>
      <c r="K6359" s="10" t="str">
        <f t="array" ref="K6359">IFERROR(XLOOKUP(G6359,'Tipo de Carga'!A:A,'Tipo de Carga'!B:B))</f>
        <v>Ticket</v>
      </c>
      <c r="L6359" s="10">
        <f t="shared" si="2"/>
        <v>9</v>
      </c>
      <c r="M6359" s="10">
        <f t="shared" si="3"/>
        <v>1</v>
      </c>
      <c r="N6359" s="10">
        <f t="shared" si="4"/>
        <v>3</v>
      </c>
      <c r="O6359" s="10" t="str">
        <f t="array" ref="O6359">IFERROR(XLOOKUP(G6359,'Tipo de Carga'!A:A,'Tipo de Carga'!C:C))</f>
        <v>Diesel</v>
      </c>
    </row>
    <row r="6360">
      <c r="A6360" s="16">
        <v>1941.0</v>
      </c>
      <c r="B6360" s="10" t="str">
        <f t="array" ref="B6360">IFERROR(XLOOKUP(A6360,'Asignacion Mar'!A:A,'Asignacion Mar'!C:C))</f>
        <v>Harinas Elizondo</v>
      </c>
      <c r="C6360" s="10" t="str">
        <f t="array" ref="C6360">IFERROR(XLOOKUP(A6360,'Asignacion Mar'!A:A,'Asignacion Mar'!B:B))</f>
        <v>EC-01</v>
      </c>
      <c r="D6360" s="28">
        <v>45717.0</v>
      </c>
      <c r="E6360" s="19" t="s">
        <v>482</v>
      </c>
      <c r="F6360" s="10" t="str">
        <f t="array" ref="F6360">IFERROR(XLOOKUP(E6360,Operadores!A:A,Operadores!B:B))</f>
        <v>QUILUI</v>
      </c>
      <c r="G6360" s="16" t="s">
        <v>481</v>
      </c>
      <c r="H6360" s="13">
        <v>25.87</v>
      </c>
      <c r="I6360" s="18">
        <v>456.0</v>
      </c>
      <c r="J6360" s="15">
        <f t="shared" si="5"/>
        <v>11796.72</v>
      </c>
      <c r="K6360" s="10" t="str">
        <f t="array" ref="K6360">IFERROR(XLOOKUP(G6360,'Tipo de Carga'!A:A,'Tipo de Carga'!B:B))</f>
        <v>Ticket</v>
      </c>
      <c r="L6360" s="10">
        <f t="shared" si="2"/>
        <v>9</v>
      </c>
      <c r="M6360" s="10">
        <f t="shared" si="3"/>
        <v>1</v>
      </c>
      <c r="N6360" s="10">
        <f t="shared" si="4"/>
        <v>3</v>
      </c>
      <c r="O6360" s="10" t="str">
        <f t="array" ref="O6360">IFERROR(XLOOKUP(G6360,'Tipo de Carga'!A:A,'Tipo de Carga'!C:C))</f>
        <v>Diesel</v>
      </c>
    </row>
    <row r="6361">
      <c r="A6361" s="16">
        <v>1741.0</v>
      </c>
      <c r="B6361" s="10" t="str">
        <f t="array" ref="B6361">IFERROR(XLOOKUP(A6361,'Asignacion Mar'!A:A,'Asignacion Mar'!C:C))</f>
        <v>Hisense</v>
      </c>
      <c r="C6361" s="10" t="str">
        <f t="array" ref="C6361">IFERROR(XLOOKUP(A6361,'Asignacion Mar'!A:A,'Asignacion Mar'!B:B))</f>
        <v>EC-02</v>
      </c>
      <c r="D6361" s="28">
        <v>45717.0</v>
      </c>
      <c r="E6361" s="19" t="s">
        <v>117</v>
      </c>
      <c r="F6361" s="10" t="str">
        <f t="array" ref="F6361">IFERROR(XLOOKUP(E6361,Operadores!A:A,Operadores!B:B))</f>
        <v>GALSA</v>
      </c>
      <c r="G6361" s="16" t="s">
        <v>481</v>
      </c>
      <c r="H6361" s="13">
        <v>26.95</v>
      </c>
      <c r="I6361" s="18">
        <v>445.0</v>
      </c>
      <c r="J6361" s="15">
        <f t="shared" si="5"/>
        <v>11992.75</v>
      </c>
      <c r="K6361" s="10" t="str">
        <f t="array" ref="K6361">IFERROR(XLOOKUP(G6361,'Tipo de Carga'!A:A,'Tipo de Carga'!B:B))</f>
        <v>Ticket</v>
      </c>
      <c r="L6361" s="10">
        <f t="shared" si="2"/>
        <v>9</v>
      </c>
      <c r="M6361" s="10">
        <f t="shared" si="3"/>
        <v>1</v>
      </c>
      <c r="N6361" s="10">
        <f t="shared" si="4"/>
        <v>3</v>
      </c>
      <c r="O6361" s="10" t="str">
        <f t="array" ref="O6361">IFERROR(XLOOKUP(G6361,'Tipo de Carga'!A:A,'Tipo de Carga'!C:C))</f>
        <v>Diesel</v>
      </c>
    </row>
    <row r="6362">
      <c r="A6362" s="16">
        <v>1958.0</v>
      </c>
      <c r="B6362" s="10" t="str">
        <f t="array" ref="B6362">IFERROR(XLOOKUP(A6362,'Asignacion Mar'!A:A,'Asignacion Mar'!C:C))</f>
        <v>Full Liver</v>
      </c>
      <c r="C6362" s="10" t="str">
        <f t="array" ref="C6362">IFERROR(XLOOKUP(A6362,'Asignacion Mar'!A:A,'Asignacion Mar'!B:B))</f>
        <v>EC-01</v>
      </c>
      <c r="D6362" s="28">
        <v>45717.0</v>
      </c>
      <c r="E6362" s="19" t="s">
        <v>48</v>
      </c>
      <c r="F6362" s="10" t="str">
        <f t="array" ref="F6362">IFERROR(XLOOKUP(E6362,Operadores!A:A,Operadores!B:B))</f>
        <v>MONAL</v>
      </c>
      <c r="G6362" s="16" t="s">
        <v>481</v>
      </c>
      <c r="H6362" s="13">
        <v>26.0</v>
      </c>
      <c r="I6362" s="18">
        <v>138.0</v>
      </c>
      <c r="J6362" s="15">
        <f t="shared" si="5"/>
        <v>3588</v>
      </c>
      <c r="K6362" s="10" t="str">
        <f t="array" ref="K6362">IFERROR(XLOOKUP(G6362,'Tipo de Carga'!A:A,'Tipo de Carga'!B:B))</f>
        <v>Ticket</v>
      </c>
      <c r="L6362" s="10">
        <f t="shared" si="2"/>
        <v>9</v>
      </c>
      <c r="M6362" s="10">
        <f t="shared" si="3"/>
        <v>1</v>
      </c>
      <c r="N6362" s="10">
        <f t="shared" si="4"/>
        <v>3</v>
      </c>
      <c r="O6362" s="10" t="str">
        <f t="array" ref="O6362">IFERROR(XLOOKUP(G6362,'Tipo de Carga'!A:A,'Tipo de Carga'!C:C))</f>
        <v>Diesel</v>
      </c>
    </row>
    <row r="6363">
      <c r="A6363" s="16">
        <v>1859.0</v>
      </c>
      <c r="B6363" s="10" t="str">
        <f t="array" ref="B6363">IFERROR(XLOOKUP(A6363,'Asignacion Mar'!A:A,'Asignacion Mar'!C:C))</f>
        <v>Circuitos</v>
      </c>
      <c r="C6363" s="10" t="str">
        <f t="array" ref="C6363">IFERROR(XLOOKUP(A6363,'Asignacion Mar'!A:A,'Asignacion Mar'!B:B))</f>
        <v>EC-03</v>
      </c>
      <c r="D6363" s="28">
        <v>45718.0</v>
      </c>
      <c r="E6363" s="16" t="s">
        <v>415</v>
      </c>
      <c r="F6363" s="10" t="str">
        <f t="array" ref="F6363">IFERROR(XLOOKUP(E6363,Operadores!A:A,Operadores!B:B))</f>
        <v>JIMMI</v>
      </c>
      <c r="G6363" s="16" t="s">
        <v>17</v>
      </c>
      <c r="H6363" s="13">
        <v>19.89</v>
      </c>
      <c r="I6363" s="18">
        <v>287.93</v>
      </c>
      <c r="J6363" s="15">
        <f t="shared" si="5"/>
        <v>5726.9277</v>
      </c>
      <c r="K6363" s="10" t="str">
        <f t="array" ref="K6363">IFERROR(XLOOKUP(G6363,'Tipo de Carga'!A:A,'Tipo de Carga'!B:B))</f>
        <v>Autoabasto</v>
      </c>
      <c r="L6363" s="10">
        <f t="shared" si="2"/>
        <v>10</v>
      </c>
      <c r="M6363" s="10">
        <f t="shared" si="3"/>
        <v>2</v>
      </c>
      <c r="N6363" s="10">
        <f t="shared" si="4"/>
        <v>3</v>
      </c>
      <c r="O6363" s="10" t="str">
        <f t="array" ref="O6363">IFERROR(XLOOKUP(G6363,'Tipo de Carga'!A:A,'Tipo de Carga'!C:C))</f>
        <v>Diesel</v>
      </c>
    </row>
    <row r="6364">
      <c r="A6364" s="16">
        <v>1985.0</v>
      </c>
      <c r="B6364" s="10" t="str">
        <f t="array" ref="B6364">IFERROR(XLOOKUP(A6364,'Asignacion Mar'!A:A,'Asignacion Mar'!C:C))</f>
        <v>MeLi Dedicado TD</v>
      </c>
      <c r="C6364" s="10" t="str">
        <f t="array" ref="C6364">IFERROR(XLOOKUP(A6364,'Asignacion Mar'!A:A,'Asignacion Mar'!B:B))</f>
        <v>EC-05</v>
      </c>
      <c r="D6364" s="28">
        <v>45718.0</v>
      </c>
      <c r="E6364" s="16" t="s">
        <v>189</v>
      </c>
      <c r="F6364" s="10" t="str">
        <f t="array" ref="F6364">IFERROR(XLOOKUP(E6364,Operadores!A:A,Operadores!B:B))</f>
        <v>MENMI</v>
      </c>
      <c r="G6364" s="16" t="s">
        <v>17</v>
      </c>
      <c r="H6364" s="13">
        <v>19.89</v>
      </c>
      <c r="I6364" s="18">
        <v>677.2</v>
      </c>
      <c r="J6364" s="15">
        <f t="shared" si="5"/>
        <v>13469.508</v>
      </c>
      <c r="K6364" s="10" t="str">
        <f t="array" ref="K6364">IFERROR(XLOOKUP(G6364,'Tipo de Carga'!A:A,'Tipo de Carga'!B:B))</f>
        <v>Autoabasto</v>
      </c>
      <c r="L6364" s="10">
        <f t="shared" si="2"/>
        <v>10</v>
      </c>
      <c r="M6364" s="10">
        <f t="shared" si="3"/>
        <v>2</v>
      </c>
      <c r="N6364" s="10">
        <f t="shared" si="4"/>
        <v>3</v>
      </c>
      <c r="O6364" s="10" t="str">
        <f t="array" ref="O6364">IFERROR(XLOOKUP(G6364,'Tipo de Carga'!A:A,'Tipo de Carga'!C:C))</f>
        <v>Diesel</v>
      </c>
    </row>
    <row r="6365">
      <c r="A6365" s="16">
        <v>1896.0</v>
      </c>
      <c r="B6365" s="10" t="str">
        <f t="array" ref="B6365">IFERROR(XLOOKUP(A6365,'Asignacion Mar'!A:A,'Asignacion Mar'!C:C))</f>
        <v>Hisense</v>
      </c>
      <c r="C6365" s="10" t="str">
        <f t="array" ref="C6365">IFERROR(XLOOKUP(A6365,'Asignacion Mar'!A:A,'Asignacion Mar'!B:B))</f>
        <v>EC-02</v>
      </c>
      <c r="D6365" s="28">
        <v>45718.0</v>
      </c>
      <c r="E6365" s="16" t="s">
        <v>255</v>
      </c>
      <c r="F6365" s="10" t="str">
        <f t="array" ref="F6365">IFERROR(XLOOKUP(E6365,Operadores!A:A,Operadores!B:B))</f>
        <v>BALEDU</v>
      </c>
      <c r="G6365" s="16" t="s">
        <v>17</v>
      </c>
      <c r="H6365" s="13">
        <v>19.89</v>
      </c>
      <c r="I6365" s="18">
        <v>495.15</v>
      </c>
      <c r="J6365" s="15">
        <f t="shared" si="5"/>
        <v>9848.5335</v>
      </c>
      <c r="K6365" s="10" t="str">
        <f t="array" ref="K6365">IFERROR(XLOOKUP(G6365,'Tipo de Carga'!A:A,'Tipo de Carga'!B:B))</f>
        <v>Autoabasto</v>
      </c>
      <c r="L6365" s="10">
        <f t="shared" si="2"/>
        <v>10</v>
      </c>
      <c r="M6365" s="10">
        <f t="shared" si="3"/>
        <v>2</v>
      </c>
      <c r="N6365" s="10">
        <f t="shared" si="4"/>
        <v>3</v>
      </c>
      <c r="O6365" s="10" t="str">
        <f t="array" ref="O6365">IFERROR(XLOOKUP(G6365,'Tipo de Carga'!A:A,'Tipo de Carga'!C:C))</f>
        <v>Diesel</v>
      </c>
    </row>
    <row r="6366">
      <c r="A6366" s="16">
        <v>2017.0</v>
      </c>
      <c r="B6366" s="10" t="str">
        <f t="array" ref="B6366">IFERROR(XLOOKUP(A6366,'Asignacion Mar'!A:A,'Asignacion Mar'!C:C))</f>
        <v>MeLi Asignado TD</v>
      </c>
      <c r="C6366" s="10" t="str">
        <f t="array" ref="C6366">IFERROR(XLOOKUP(A6366,'Asignacion Mar'!A:A,'Asignacion Mar'!B:B))</f>
        <v>EC-05</v>
      </c>
      <c r="D6366" s="28">
        <v>45718.0</v>
      </c>
      <c r="E6366" s="16" t="s">
        <v>137</v>
      </c>
      <c r="F6366" s="10" t="str">
        <f t="array" ref="F6366">IFERROR(XLOOKUP(E6366,Operadores!A:A,Operadores!B:B))</f>
        <v>CARCRI01</v>
      </c>
      <c r="G6366" s="16" t="s">
        <v>17</v>
      </c>
      <c r="H6366" s="13">
        <v>19.89</v>
      </c>
      <c r="I6366" s="18">
        <v>302.61</v>
      </c>
      <c r="J6366" s="15">
        <f t="shared" si="5"/>
        <v>6018.9129</v>
      </c>
      <c r="K6366" s="10" t="str">
        <f t="array" ref="K6366">IFERROR(XLOOKUP(G6366,'Tipo de Carga'!A:A,'Tipo de Carga'!B:B))</f>
        <v>Autoabasto</v>
      </c>
      <c r="L6366" s="10">
        <f t="shared" si="2"/>
        <v>10</v>
      </c>
      <c r="M6366" s="10">
        <f t="shared" si="3"/>
        <v>2</v>
      </c>
      <c r="N6366" s="10">
        <f t="shared" si="4"/>
        <v>3</v>
      </c>
      <c r="O6366" s="10" t="str">
        <f t="array" ref="O6366">IFERROR(XLOOKUP(G6366,'Tipo de Carga'!A:A,'Tipo de Carga'!C:C))</f>
        <v>Diesel</v>
      </c>
    </row>
    <row r="6367">
      <c r="A6367" s="16">
        <v>1986.0</v>
      </c>
      <c r="B6367" s="10" t="str">
        <f t="array" ref="B6367">IFERROR(XLOOKUP(A6367,'Asignacion Mar'!A:A,'Asignacion Mar'!C:C))</f>
        <v>MeLi asignado SD</v>
      </c>
      <c r="C6367" s="10" t="str">
        <f t="array" ref="C6367">IFERROR(XLOOKUP(A6367,'Asignacion Mar'!A:A,'Asignacion Mar'!B:B))</f>
        <v>EC-05</v>
      </c>
      <c r="D6367" s="28">
        <v>45718.0</v>
      </c>
      <c r="E6367" s="16" t="s">
        <v>246</v>
      </c>
      <c r="F6367" s="10" t="str">
        <f t="array" ref="F6367">IFERROR(XLOOKUP(E6367,Operadores!A:A,Operadores!B:B))</f>
        <v>SOSMAR</v>
      </c>
      <c r="G6367" s="16" t="s">
        <v>17</v>
      </c>
      <c r="H6367" s="13">
        <v>19.89</v>
      </c>
      <c r="I6367" s="18">
        <v>947.45</v>
      </c>
      <c r="J6367" s="15">
        <f t="shared" si="5"/>
        <v>18844.7805</v>
      </c>
      <c r="K6367" s="10" t="str">
        <f t="array" ref="K6367">IFERROR(XLOOKUP(G6367,'Tipo de Carga'!A:A,'Tipo de Carga'!B:B))</f>
        <v>Autoabasto</v>
      </c>
      <c r="L6367" s="10">
        <f t="shared" si="2"/>
        <v>10</v>
      </c>
      <c r="M6367" s="10">
        <f t="shared" si="3"/>
        <v>2</v>
      </c>
      <c r="N6367" s="10">
        <f t="shared" si="4"/>
        <v>3</v>
      </c>
      <c r="O6367" s="10" t="str">
        <f t="array" ref="O6367">IFERROR(XLOOKUP(G6367,'Tipo de Carga'!A:A,'Tipo de Carga'!C:C))</f>
        <v>Diesel</v>
      </c>
    </row>
    <row r="6368">
      <c r="A6368" s="16">
        <v>1688.0</v>
      </c>
      <c r="B6368" s="10" t="str">
        <f t="array" ref="B6368">IFERROR(XLOOKUP(A6368,'Asignacion Mar'!A:A,'Asignacion Mar'!C:C))</f>
        <v>Pilgrims Tepo</v>
      </c>
      <c r="C6368" s="10" t="str">
        <f t="array" ref="C6368">IFERROR(XLOOKUP(A6368,'Asignacion Mar'!A:A,'Asignacion Mar'!B:B))</f>
        <v>EC-02</v>
      </c>
      <c r="D6368" s="28">
        <v>45718.0</v>
      </c>
      <c r="E6368" s="16" t="s">
        <v>50</v>
      </c>
      <c r="F6368" s="10" t="str">
        <f t="array" ref="F6368">IFERROR(XLOOKUP(E6368,Operadores!A:A,Operadores!B:B))</f>
        <v>SANJUA07</v>
      </c>
      <c r="G6368" s="16" t="s">
        <v>17</v>
      </c>
      <c r="H6368" s="13">
        <v>19.89</v>
      </c>
      <c r="I6368" s="18">
        <v>155.75</v>
      </c>
      <c r="J6368" s="15">
        <f t="shared" si="5"/>
        <v>3097.8675</v>
      </c>
      <c r="K6368" s="10" t="str">
        <f t="array" ref="K6368">IFERROR(XLOOKUP(G6368,'Tipo de Carga'!A:A,'Tipo de Carga'!B:B))</f>
        <v>Autoabasto</v>
      </c>
      <c r="L6368" s="10">
        <f t="shared" si="2"/>
        <v>10</v>
      </c>
      <c r="M6368" s="10">
        <f t="shared" si="3"/>
        <v>2</v>
      </c>
      <c r="N6368" s="10">
        <f t="shared" si="4"/>
        <v>3</v>
      </c>
      <c r="O6368" s="10" t="str">
        <f t="array" ref="O6368">IFERROR(XLOOKUP(G6368,'Tipo de Carga'!A:A,'Tipo de Carga'!C:C))</f>
        <v>Diesel</v>
      </c>
    </row>
    <row r="6369">
      <c r="A6369" s="16">
        <v>1887.0</v>
      </c>
      <c r="B6369" s="10" t="str">
        <f t="array" ref="B6369">IFERROR(XLOOKUP(A6369,'Asignacion Mar'!A:A,'Asignacion Mar'!C:C))</f>
        <v>Circuitos</v>
      </c>
      <c r="C6369" s="10" t="str">
        <f t="array" ref="C6369">IFERROR(XLOOKUP(A6369,'Asignacion Mar'!A:A,'Asignacion Mar'!B:B))</f>
        <v>EC-03</v>
      </c>
      <c r="D6369" s="28">
        <v>45718.0</v>
      </c>
      <c r="E6369" s="16" t="s">
        <v>375</v>
      </c>
      <c r="F6369" s="10" t="str">
        <f t="array" ref="F6369">IFERROR(XLOOKUP(E6369,Operadores!A:A,Operadores!B:B))</f>
        <v>NARCA</v>
      </c>
      <c r="G6369" s="16" t="s">
        <v>17</v>
      </c>
      <c r="H6369" s="13">
        <v>19.89</v>
      </c>
      <c r="I6369" s="18">
        <v>815.09</v>
      </c>
      <c r="J6369" s="15">
        <f t="shared" si="5"/>
        <v>16212.1401</v>
      </c>
      <c r="K6369" s="10" t="str">
        <f t="array" ref="K6369">IFERROR(XLOOKUP(G6369,'Tipo de Carga'!A:A,'Tipo de Carga'!B:B))</f>
        <v>Autoabasto</v>
      </c>
      <c r="L6369" s="10">
        <f t="shared" si="2"/>
        <v>10</v>
      </c>
      <c r="M6369" s="10">
        <f t="shared" si="3"/>
        <v>2</v>
      </c>
      <c r="N6369" s="10">
        <f t="shared" si="4"/>
        <v>3</v>
      </c>
      <c r="O6369" s="10" t="str">
        <f t="array" ref="O6369">IFERROR(XLOOKUP(G6369,'Tipo de Carga'!A:A,'Tipo de Carga'!C:C))</f>
        <v>Diesel</v>
      </c>
    </row>
    <row r="6370">
      <c r="A6370" s="16">
        <v>1935.0</v>
      </c>
      <c r="B6370" s="10" t="str">
        <f t="array" ref="B6370">IFERROR(XLOOKUP(A6370,'Asignacion Mar'!A:A,'Asignacion Mar'!C:C))</f>
        <v>Patieros sucursal</v>
      </c>
      <c r="C6370" s="10" t="str">
        <f t="array" ref="C6370">IFERROR(XLOOKUP(A6370,'Asignacion Mar'!A:A,'Asignacion Mar'!B:B))</f>
        <v>EC-03</v>
      </c>
      <c r="D6370" s="28">
        <v>45718.0</v>
      </c>
      <c r="E6370" s="16" t="s">
        <v>130</v>
      </c>
      <c r="F6370" s="10" t="str">
        <f t="array" ref="F6370">IFERROR(XLOOKUP(E6370,Operadores!A:A,Operadores!B:B))</f>
        <v>RODMA</v>
      </c>
      <c r="G6370" s="16" t="s">
        <v>17</v>
      </c>
      <c r="H6370" s="13">
        <v>19.89</v>
      </c>
      <c r="I6370" s="18">
        <v>495.36</v>
      </c>
      <c r="J6370" s="15">
        <f t="shared" si="5"/>
        <v>9852.7104</v>
      </c>
      <c r="K6370" s="10" t="str">
        <f t="array" ref="K6370">IFERROR(XLOOKUP(G6370,'Tipo de Carga'!A:A,'Tipo de Carga'!B:B))</f>
        <v>Autoabasto</v>
      </c>
      <c r="L6370" s="10">
        <f t="shared" si="2"/>
        <v>10</v>
      </c>
      <c r="M6370" s="10">
        <f t="shared" si="3"/>
        <v>2</v>
      </c>
      <c r="N6370" s="10">
        <f t="shared" si="4"/>
        <v>3</v>
      </c>
      <c r="O6370" s="10" t="str">
        <f t="array" ref="O6370">IFERROR(XLOOKUP(G6370,'Tipo de Carga'!A:A,'Tipo de Carga'!C:C))</f>
        <v>Diesel</v>
      </c>
    </row>
    <row r="6371">
      <c r="A6371" s="16">
        <v>1689.0</v>
      </c>
      <c r="B6371" s="10" t="str">
        <f t="array" ref="B6371">IFERROR(XLOOKUP(A6371,'Asignacion Mar'!A:A,'Asignacion Mar'!C:C))</f>
        <v>Pilgrims Tepo</v>
      </c>
      <c r="C6371" s="10" t="str">
        <f t="array" ref="C6371">IFERROR(XLOOKUP(A6371,'Asignacion Mar'!A:A,'Asignacion Mar'!B:B))</f>
        <v>EC-02</v>
      </c>
      <c r="D6371" s="28">
        <v>45718.0</v>
      </c>
      <c r="E6371" s="16" t="s">
        <v>24</v>
      </c>
      <c r="F6371" s="10" t="str">
        <f t="array" ref="F6371">IFERROR(XLOOKUP(E6371,Operadores!A:A,Operadores!B:B))</f>
        <v>OROEDU</v>
      </c>
      <c r="G6371" s="16" t="s">
        <v>17</v>
      </c>
      <c r="H6371" s="13">
        <v>19.89</v>
      </c>
      <c r="I6371" s="18">
        <v>286.24</v>
      </c>
      <c r="J6371" s="15">
        <f t="shared" si="5"/>
        <v>5693.3136</v>
      </c>
      <c r="K6371" s="10" t="str">
        <f t="array" ref="K6371">IFERROR(XLOOKUP(G6371,'Tipo de Carga'!A:A,'Tipo de Carga'!B:B))</f>
        <v>Autoabasto</v>
      </c>
      <c r="L6371" s="10">
        <f t="shared" si="2"/>
        <v>10</v>
      </c>
      <c r="M6371" s="10">
        <f t="shared" si="3"/>
        <v>2</v>
      </c>
      <c r="N6371" s="10">
        <f t="shared" si="4"/>
        <v>3</v>
      </c>
      <c r="O6371" s="10" t="str">
        <f t="array" ref="O6371">IFERROR(XLOOKUP(G6371,'Tipo de Carga'!A:A,'Tipo de Carga'!C:C))</f>
        <v>Diesel</v>
      </c>
    </row>
    <row r="6372">
      <c r="A6372" s="16">
        <v>1901.0</v>
      </c>
      <c r="B6372" s="10" t="str">
        <f t="array" ref="B6372">IFERROR(XLOOKUP(A6372,'Asignacion Mar'!A:A,'Asignacion Mar'!C:C))</f>
        <v>Pipas</v>
      </c>
      <c r="C6372" s="10" t="str">
        <f t="array" ref="C6372">IFERROR(XLOOKUP(A6372,'Asignacion Mar'!A:A,'Asignacion Mar'!B:B))</f>
        <v>EC-02</v>
      </c>
      <c r="D6372" s="28">
        <v>45718.0</v>
      </c>
      <c r="E6372" s="16" t="s">
        <v>343</v>
      </c>
      <c r="F6372" s="10" t="str">
        <f t="array" ref="F6372">IFERROR(XLOOKUP(E6372,Operadores!A:A,Operadores!B:B))</f>
        <v>APODA</v>
      </c>
      <c r="G6372" s="16" t="s">
        <v>17</v>
      </c>
      <c r="H6372" s="13">
        <v>19.89</v>
      </c>
      <c r="I6372" s="18">
        <v>955.07</v>
      </c>
      <c r="J6372" s="15">
        <f t="shared" si="5"/>
        <v>18996.3423</v>
      </c>
      <c r="K6372" s="10" t="str">
        <f t="array" ref="K6372">IFERROR(XLOOKUP(G6372,'Tipo de Carga'!A:A,'Tipo de Carga'!B:B))</f>
        <v>Autoabasto</v>
      </c>
      <c r="L6372" s="10">
        <f t="shared" si="2"/>
        <v>10</v>
      </c>
      <c r="M6372" s="10">
        <f t="shared" si="3"/>
        <v>2</v>
      </c>
      <c r="N6372" s="10">
        <f t="shared" si="4"/>
        <v>3</v>
      </c>
      <c r="O6372" s="10" t="str">
        <f t="array" ref="O6372">IFERROR(XLOOKUP(G6372,'Tipo de Carga'!A:A,'Tipo de Carga'!C:C))</f>
        <v>Diesel</v>
      </c>
    </row>
    <row r="6373">
      <c r="A6373" s="16">
        <v>2093.0</v>
      </c>
      <c r="B6373" s="10" t="str">
        <f t="array" ref="B6373">IFERROR(XLOOKUP(A6373,'Asignacion Mar'!A:A,'Asignacion Mar'!C:C))</f>
        <v>Available EC-06</v>
      </c>
      <c r="C6373" s="10" t="str">
        <f t="array" ref="C6373">IFERROR(XLOOKUP(A6373,'Asignacion Mar'!A:A,'Asignacion Mar'!B:B))</f>
        <v>EC-06</v>
      </c>
      <c r="D6373" s="28">
        <v>45718.0</v>
      </c>
      <c r="E6373" s="16" t="s">
        <v>142</v>
      </c>
      <c r="F6373" s="10" t="str">
        <f t="array" ref="F6373">IFERROR(XLOOKUP(E6373,Operadores!A:A,Operadores!B:B))</f>
        <v>GARLUI</v>
      </c>
      <c r="G6373" s="16" t="s">
        <v>17</v>
      </c>
      <c r="H6373" s="13">
        <v>19.89</v>
      </c>
      <c r="I6373" s="18">
        <v>138.63</v>
      </c>
      <c r="J6373" s="15">
        <f t="shared" si="5"/>
        <v>2757.3507</v>
      </c>
      <c r="K6373" s="10" t="str">
        <f t="array" ref="K6373">IFERROR(XLOOKUP(G6373,'Tipo de Carga'!A:A,'Tipo de Carga'!B:B))</f>
        <v>Autoabasto</v>
      </c>
      <c r="L6373" s="10">
        <f t="shared" si="2"/>
        <v>10</v>
      </c>
      <c r="M6373" s="10">
        <f t="shared" si="3"/>
        <v>2</v>
      </c>
      <c r="N6373" s="10">
        <f t="shared" si="4"/>
        <v>3</v>
      </c>
      <c r="O6373" s="10" t="str">
        <f t="array" ref="O6373">IFERROR(XLOOKUP(G6373,'Tipo de Carga'!A:A,'Tipo de Carga'!C:C))</f>
        <v>Diesel</v>
      </c>
    </row>
    <row r="6374">
      <c r="A6374" s="16">
        <v>2021.0</v>
      </c>
      <c r="B6374" s="10" t="str">
        <f t="array" ref="B6374">IFERROR(XLOOKUP(A6374,'Asignacion Mar'!A:A,'Asignacion Mar'!C:C))</f>
        <v>MeLi Dedicado Merida</v>
      </c>
      <c r="C6374" s="10" t="str">
        <f t="array" ref="C6374">IFERROR(XLOOKUP(A6374,'Asignacion Mar'!A:A,'Asignacion Mar'!B:B))</f>
        <v>EC-05</v>
      </c>
      <c r="D6374" s="28">
        <v>45718.0</v>
      </c>
      <c r="E6374" s="16" t="s">
        <v>179</v>
      </c>
      <c r="F6374" s="10" t="str">
        <f t="array" ref="F6374">IFERROR(XLOOKUP(E6374,Operadores!A:A,Operadores!B:B))</f>
        <v>GUTIRV</v>
      </c>
      <c r="G6374" s="16" t="s">
        <v>17</v>
      </c>
      <c r="H6374" s="13">
        <v>19.89</v>
      </c>
      <c r="I6374" s="18">
        <v>243.68</v>
      </c>
      <c r="J6374" s="15">
        <f t="shared" si="5"/>
        <v>4846.7952</v>
      </c>
      <c r="K6374" s="10" t="str">
        <f t="array" ref="K6374">IFERROR(XLOOKUP(G6374,'Tipo de Carga'!A:A,'Tipo de Carga'!B:B))</f>
        <v>Autoabasto</v>
      </c>
      <c r="L6374" s="10">
        <f t="shared" si="2"/>
        <v>10</v>
      </c>
      <c r="M6374" s="10">
        <f t="shared" si="3"/>
        <v>2</v>
      </c>
      <c r="N6374" s="10">
        <f t="shared" si="4"/>
        <v>3</v>
      </c>
      <c r="O6374" s="10" t="str">
        <f t="array" ref="O6374">IFERROR(XLOOKUP(G6374,'Tipo de Carga'!A:A,'Tipo de Carga'!C:C))</f>
        <v>Diesel</v>
      </c>
    </row>
    <row r="6375">
      <c r="A6375" s="16">
        <v>1997.0</v>
      </c>
      <c r="B6375" s="10" t="str">
        <f t="array" ref="B6375">IFERROR(XLOOKUP(A6375,'Asignacion Mar'!A:A,'Asignacion Mar'!C:C))</f>
        <v>MeLi Dedicado Merida</v>
      </c>
      <c r="C6375" s="10" t="str">
        <f t="array" ref="C6375">IFERROR(XLOOKUP(A6375,'Asignacion Mar'!A:A,'Asignacion Mar'!B:B))</f>
        <v>EC-05</v>
      </c>
      <c r="D6375" s="28">
        <v>45718.0</v>
      </c>
      <c r="E6375" s="16" t="s">
        <v>282</v>
      </c>
      <c r="F6375" s="10" t="str">
        <f t="array" ref="F6375">IFERROR(XLOOKUP(E6375,Operadores!A:A,Operadores!B:B))</f>
        <v>HERVIC02</v>
      </c>
      <c r="G6375" s="16" t="s">
        <v>17</v>
      </c>
      <c r="H6375" s="13">
        <v>19.89</v>
      </c>
      <c r="I6375" s="18">
        <v>270.01</v>
      </c>
      <c r="J6375" s="15">
        <f t="shared" si="5"/>
        <v>5370.4989</v>
      </c>
      <c r="K6375" s="10" t="str">
        <f t="array" ref="K6375">IFERROR(XLOOKUP(G6375,'Tipo de Carga'!A:A,'Tipo de Carga'!B:B))</f>
        <v>Autoabasto</v>
      </c>
      <c r="L6375" s="10">
        <f t="shared" si="2"/>
        <v>10</v>
      </c>
      <c r="M6375" s="10">
        <f t="shared" si="3"/>
        <v>2</v>
      </c>
      <c r="N6375" s="10">
        <f t="shared" si="4"/>
        <v>3</v>
      </c>
      <c r="O6375" s="10" t="str">
        <f t="array" ref="O6375">IFERROR(XLOOKUP(G6375,'Tipo de Carga'!A:A,'Tipo de Carga'!C:C))</f>
        <v>Diesel</v>
      </c>
    </row>
    <row r="6376">
      <c r="A6376" s="16">
        <v>1751.0</v>
      </c>
      <c r="B6376" s="10" t="str">
        <f t="array" ref="B6376">IFERROR(XLOOKUP(A6376,'Asignacion Mar'!A:A,'Asignacion Mar'!C:C))</f>
        <v>Liverpool Local</v>
      </c>
      <c r="C6376" s="10" t="str">
        <f t="array" ref="C6376">IFERROR(XLOOKUP(A6376,'Asignacion Mar'!A:A,'Asignacion Mar'!B:B))</f>
        <v>EC-01</v>
      </c>
      <c r="D6376" s="28">
        <v>45718.0</v>
      </c>
      <c r="E6376" s="16" t="s">
        <v>392</v>
      </c>
      <c r="F6376" s="10" t="str">
        <f t="array" ref="F6376">IFERROR(XLOOKUP(E6376,Operadores!A:A,Operadores!B:B))</f>
        <v>FLOIRV</v>
      </c>
      <c r="G6376" s="16" t="s">
        <v>17</v>
      </c>
      <c r="H6376" s="13">
        <v>19.89</v>
      </c>
      <c r="I6376" s="18">
        <v>201.42</v>
      </c>
      <c r="J6376" s="15">
        <f t="shared" si="5"/>
        <v>4006.2438</v>
      </c>
      <c r="K6376" s="10" t="str">
        <f t="array" ref="K6376">IFERROR(XLOOKUP(G6376,'Tipo de Carga'!A:A,'Tipo de Carga'!B:B))</f>
        <v>Autoabasto</v>
      </c>
      <c r="L6376" s="10">
        <f t="shared" si="2"/>
        <v>10</v>
      </c>
      <c r="M6376" s="10">
        <f t="shared" si="3"/>
        <v>2</v>
      </c>
      <c r="N6376" s="10">
        <f t="shared" si="4"/>
        <v>3</v>
      </c>
      <c r="O6376" s="10" t="str">
        <f t="array" ref="O6376">IFERROR(XLOOKUP(G6376,'Tipo de Carga'!A:A,'Tipo de Carga'!C:C))</f>
        <v>Diesel</v>
      </c>
    </row>
    <row r="6377">
      <c r="A6377" s="16">
        <v>2008.0</v>
      </c>
      <c r="B6377" s="10" t="str">
        <f t="array" ref="B6377">IFERROR(XLOOKUP(A6377,'Asignacion Mar'!A:A,'Asignacion Mar'!C:C))</f>
        <v>MeLi Dedicado Merida</v>
      </c>
      <c r="C6377" s="10" t="str">
        <f t="array" ref="C6377">IFERROR(XLOOKUP(A6377,'Asignacion Mar'!A:A,'Asignacion Mar'!B:B))</f>
        <v>EC-05</v>
      </c>
      <c r="D6377" s="28">
        <v>45718.0</v>
      </c>
      <c r="E6377" s="16" t="s">
        <v>394</v>
      </c>
      <c r="F6377" s="10" t="str">
        <f t="array" ref="F6377">IFERROR(XLOOKUP(E6377,Operadores!A:A,Operadores!B:B))</f>
        <v>CADCAR</v>
      </c>
      <c r="G6377" s="16" t="s">
        <v>17</v>
      </c>
      <c r="H6377" s="13">
        <v>19.89</v>
      </c>
      <c r="I6377" s="18">
        <v>256.48</v>
      </c>
      <c r="J6377" s="15">
        <f t="shared" si="5"/>
        <v>5101.3872</v>
      </c>
      <c r="K6377" s="10" t="str">
        <f t="array" ref="K6377">IFERROR(XLOOKUP(G6377,'Tipo de Carga'!A:A,'Tipo de Carga'!B:B))</f>
        <v>Autoabasto</v>
      </c>
      <c r="L6377" s="10">
        <f t="shared" si="2"/>
        <v>10</v>
      </c>
      <c r="M6377" s="10">
        <f t="shared" si="3"/>
        <v>2</v>
      </c>
      <c r="N6377" s="10">
        <f t="shared" si="4"/>
        <v>3</v>
      </c>
      <c r="O6377" s="10" t="str">
        <f t="array" ref="O6377">IFERROR(XLOOKUP(G6377,'Tipo de Carga'!A:A,'Tipo de Carga'!C:C))</f>
        <v>Diesel</v>
      </c>
    </row>
    <row r="6378">
      <c r="A6378" s="16">
        <v>1780.0</v>
      </c>
      <c r="B6378" s="10" t="str">
        <f t="array" ref="B6378">IFERROR(XLOOKUP(A6378,'Asignacion Mar'!A:A,'Asignacion Mar'!C:C))</f>
        <v>Pilgrims Tepo</v>
      </c>
      <c r="C6378" s="10" t="str">
        <f t="array" ref="C6378">IFERROR(XLOOKUP(A6378,'Asignacion Mar'!A:A,'Asignacion Mar'!B:B))</f>
        <v>EC-02</v>
      </c>
      <c r="D6378" s="28">
        <v>45718.0</v>
      </c>
      <c r="E6378" s="16" t="s">
        <v>196</v>
      </c>
      <c r="F6378" s="10" t="str">
        <f t="array" ref="F6378">IFERROR(XLOOKUP(E6378,Operadores!A:A,Operadores!B:B))</f>
        <v>CHAJUA01</v>
      </c>
      <c r="G6378" s="16" t="s">
        <v>17</v>
      </c>
      <c r="H6378" s="13">
        <v>19.89</v>
      </c>
      <c r="I6378" s="18">
        <v>242.72</v>
      </c>
      <c r="J6378" s="15">
        <f t="shared" si="5"/>
        <v>4827.7008</v>
      </c>
      <c r="K6378" s="10" t="str">
        <f t="array" ref="K6378">IFERROR(XLOOKUP(G6378,'Tipo de Carga'!A:A,'Tipo de Carga'!B:B))</f>
        <v>Autoabasto</v>
      </c>
      <c r="L6378" s="10">
        <f t="shared" si="2"/>
        <v>10</v>
      </c>
      <c r="M6378" s="10">
        <f t="shared" si="3"/>
        <v>2</v>
      </c>
      <c r="N6378" s="10">
        <f t="shared" si="4"/>
        <v>3</v>
      </c>
      <c r="O6378" s="10" t="str">
        <f t="array" ref="O6378">IFERROR(XLOOKUP(G6378,'Tipo de Carga'!A:A,'Tipo de Carga'!C:C))</f>
        <v>Diesel</v>
      </c>
    </row>
    <row r="6379">
      <c r="A6379" s="16">
        <v>1735.0</v>
      </c>
      <c r="B6379" s="10" t="str">
        <f t="array" ref="B6379">IFERROR(XLOOKUP(A6379,'Asignacion Mar'!A:A,'Asignacion Mar'!C:C))</f>
        <v>Pilgrims Tepo</v>
      </c>
      <c r="C6379" s="10" t="str">
        <f t="array" ref="C6379">IFERROR(XLOOKUP(A6379,'Asignacion Mar'!A:A,'Asignacion Mar'!B:B))</f>
        <v>EC-02</v>
      </c>
      <c r="D6379" s="28">
        <v>45718.0</v>
      </c>
      <c r="E6379" s="16" t="s">
        <v>135</v>
      </c>
      <c r="F6379" s="10" t="str">
        <f t="array" ref="F6379">IFERROR(XLOOKUP(E6379,Operadores!A:A,Operadores!B:B))</f>
        <v>GALISM</v>
      </c>
      <c r="G6379" s="16" t="s">
        <v>17</v>
      </c>
      <c r="H6379" s="13">
        <v>19.89</v>
      </c>
      <c r="I6379" s="18">
        <v>250.11</v>
      </c>
      <c r="J6379" s="15">
        <f t="shared" si="5"/>
        <v>4974.6879</v>
      </c>
      <c r="K6379" s="10" t="str">
        <f t="array" ref="K6379">IFERROR(XLOOKUP(G6379,'Tipo de Carga'!A:A,'Tipo de Carga'!B:B))</f>
        <v>Autoabasto</v>
      </c>
      <c r="L6379" s="10">
        <f t="shared" si="2"/>
        <v>10</v>
      </c>
      <c r="M6379" s="10">
        <f t="shared" si="3"/>
        <v>2</v>
      </c>
      <c r="N6379" s="10">
        <f t="shared" si="4"/>
        <v>3</v>
      </c>
      <c r="O6379" s="10" t="str">
        <f t="array" ref="O6379">IFERROR(XLOOKUP(G6379,'Tipo de Carga'!A:A,'Tipo de Carga'!C:C))</f>
        <v>Diesel</v>
      </c>
    </row>
    <row r="6380">
      <c r="A6380" s="16">
        <v>1987.0</v>
      </c>
      <c r="B6380" s="10" t="str">
        <f t="array" ref="B6380">IFERROR(XLOOKUP(A6380,'Asignacion Mar'!A:A,'Asignacion Mar'!C:C))</f>
        <v>MeLi asignado SD</v>
      </c>
      <c r="C6380" s="10" t="str">
        <f t="array" ref="C6380">IFERROR(XLOOKUP(A6380,'Asignacion Mar'!A:A,'Asignacion Mar'!B:B))</f>
        <v>EC-05</v>
      </c>
      <c r="D6380" s="28">
        <v>45718.0</v>
      </c>
      <c r="E6380" s="16" t="s">
        <v>142</v>
      </c>
      <c r="F6380" s="10" t="str">
        <f t="array" ref="F6380">IFERROR(XLOOKUP(E6380,Operadores!A:A,Operadores!B:B))</f>
        <v>GARLUI</v>
      </c>
      <c r="G6380" s="16" t="s">
        <v>17</v>
      </c>
      <c r="H6380" s="13">
        <v>19.89</v>
      </c>
      <c r="I6380" s="18">
        <v>238.39</v>
      </c>
      <c r="J6380" s="15">
        <f t="shared" si="5"/>
        <v>4741.5771</v>
      </c>
      <c r="K6380" s="10" t="str">
        <f t="array" ref="K6380">IFERROR(XLOOKUP(G6380,'Tipo de Carga'!A:A,'Tipo de Carga'!B:B))</f>
        <v>Autoabasto</v>
      </c>
      <c r="L6380" s="10">
        <f t="shared" si="2"/>
        <v>10</v>
      </c>
      <c r="M6380" s="10">
        <f t="shared" si="3"/>
        <v>2</v>
      </c>
      <c r="N6380" s="10">
        <f t="shared" si="4"/>
        <v>3</v>
      </c>
      <c r="O6380" s="10" t="str">
        <f t="array" ref="O6380">IFERROR(XLOOKUP(G6380,'Tipo de Carga'!A:A,'Tipo de Carga'!C:C))</f>
        <v>Diesel</v>
      </c>
    </row>
    <row r="6381">
      <c r="A6381" s="16">
        <v>2043.0</v>
      </c>
      <c r="B6381" s="10" t="str">
        <f t="array" ref="B6381">IFERROR(XLOOKUP(A6381,'Asignacion Mar'!A:A,'Asignacion Mar'!C:C))</f>
        <v>Liverpool Local</v>
      </c>
      <c r="C6381" s="10" t="str">
        <f t="array" ref="C6381">IFERROR(XLOOKUP(A6381,'Asignacion Mar'!A:A,'Asignacion Mar'!B:B))</f>
        <v>EC-01</v>
      </c>
      <c r="D6381" s="28">
        <v>45718.0</v>
      </c>
      <c r="E6381" s="16" t="s">
        <v>200</v>
      </c>
      <c r="F6381" s="10" t="str">
        <f t="array" ref="F6381">IFERROR(XLOOKUP(E6381,Operadores!A:A,Operadores!B:B))</f>
        <v>RUEPAT</v>
      </c>
      <c r="G6381" s="16" t="s">
        <v>17</v>
      </c>
      <c r="H6381" s="13">
        <v>19.89</v>
      </c>
      <c r="I6381" s="18">
        <v>276.37</v>
      </c>
      <c r="J6381" s="15">
        <f t="shared" si="5"/>
        <v>5496.9993</v>
      </c>
      <c r="K6381" s="10" t="str">
        <f t="array" ref="K6381">IFERROR(XLOOKUP(G6381,'Tipo de Carga'!A:A,'Tipo de Carga'!B:B))</f>
        <v>Autoabasto</v>
      </c>
      <c r="L6381" s="10">
        <f t="shared" si="2"/>
        <v>10</v>
      </c>
      <c r="M6381" s="10">
        <f t="shared" si="3"/>
        <v>2</v>
      </c>
      <c r="N6381" s="10">
        <f t="shared" si="4"/>
        <v>3</v>
      </c>
      <c r="O6381" s="10" t="str">
        <f t="array" ref="O6381">IFERROR(XLOOKUP(G6381,'Tipo de Carga'!A:A,'Tipo de Carga'!C:C))</f>
        <v>Diesel</v>
      </c>
    </row>
    <row r="6382">
      <c r="A6382" s="16">
        <v>2019.0</v>
      </c>
      <c r="B6382" s="10" t="str">
        <f t="array" ref="B6382">IFERROR(XLOOKUP(A6382,'Asignacion Mar'!A:A,'Asignacion Mar'!C:C))</f>
        <v>MeLi Asignado TD</v>
      </c>
      <c r="C6382" s="10" t="str">
        <f t="array" ref="C6382">IFERROR(XLOOKUP(A6382,'Asignacion Mar'!A:A,'Asignacion Mar'!B:B))</f>
        <v>EC-05</v>
      </c>
      <c r="D6382" s="28">
        <v>45718.0</v>
      </c>
      <c r="E6382" s="16" t="s">
        <v>241</v>
      </c>
      <c r="F6382" s="10" t="str">
        <f t="array" ref="F6382">IFERROR(XLOOKUP(E6382,Operadores!A:A,Operadores!B:B))</f>
        <v>GALRAY</v>
      </c>
      <c r="G6382" s="16" t="s">
        <v>17</v>
      </c>
      <c r="H6382" s="13">
        <v>19.89</v>
      </c>
      <c r="I6382" s="18">
        <v>550.08</v>
      </c>
      <c r="J6382" s="15">
        <f t="shared" si="5"/>
        <v>10941.0912</v>
      </c>
      <c r="K6382" s="10" t="str">
        <f t="array" ref="K6382">IFERROR(XLOOKUP(G6382,'Tipo de Carga'!A:A,'Tipo de Carga'!B:B))</f>
        <v>Autoabasto</v>
      </c>
      <c r="L6382" s="10">
        <f t="shared" si="2"/>
        <v>10</v>
      </c>
      <c r="M6382" s="10">
        <f t="shared" si="3"/>
        <v>2</v>
      </c>
      <c r="N6382" s="10">
        <f t="shared" si="4"/>
        <v>3</v>
      </c>
      <c r="O6382" s="10" t="str">
        <f t="array" ref="O6382">IFERROR(XLOOKUP(G6382,'Tipo de Carga'!A:A,'Tipo de Carga'!C:C))</f>
        <v>Diesel</v>
      </c>
    </row>
    <row r="6383">
      <c r="A6383" s="16">
        <v>1767.0</v>
      </c>
      <c r="B6383" s="10" t="str">
        <f t="array" ref="B6383">IFERROR(XLOOKUP(A6383,'Asignacion Mar'!A:A,'Asignacion Mar'!C:C))</f>
        <v>Pilgrims Tepo</v>
      </c>
      <c r="C6383" s="10" t="str">
        <f t="array" ref="C6383">IFERROR(XLOOKUP(A6383,'Asignacion Mar'!A:A,'Asignacion Mar'!B:B))</f>
        <v>EC-02</v>
      </c>
      <c r="D6383" s="28">
        <v>45718.0</v>
      </c>
      <c r="E6383" s="16" t="s">
        <v>193</v>
      </c>
      <c r="F6383" s="10" t="str">
        <f t="array" ref="F6383">IFERROR(XLOOKUP(E6383,Operadores!A:A,Operadores!B:B))</f>
        <v>MARMIG</v>
      </c>
      <c r="G6383" s="16" t="s">
        <v>17</v>
      </c>
      <c r="H6383" s="13">
        <v>19.89</v>
      </c>
      <c r="I6383" s="18">
        <v>317.1</v>
      </c>
      <c r="J6383" s="15">
        <f t="shared" si="5"/>
        <v>6307.119</v>
      </c>
      <c r="K6383" s="10" t="str">
        <f t="array" ref="K6383">IFERROR(XLOOKUP(G6383,'Tipo de Carga'!A:A,'Tipo de Carga'!B:B))</f>
        <v>Autoabasto</v>
      </c>
      <c r="L6383" s="10">
        <f t="shared" si="2"/>
        <v>10</v>
      </c>
      <c r="M6383" s="10">
        <f t="shared" si="3"/>
        <v>2</v>
      </c>
      <c r="N6383" s="10">
        <f t="shared" si="4"/>
        <v>3</v>
      </c>
      <c r="O6383" s="10" t="str">
        <f t="array" ref="O6383">IFERROR(XLOOKUP(G6383,'Tipo de Carga'!A:A,'Tipo de Carga'!C:C))</f>
        <v>Diesel</v>
      </c>
    </row>
    <row r="6384">
      <c r="A6384" s="16">
        <v>1883.0</v>
      </c>
      <c r="B6384" s="10" t="str">
        <f t="array" ref="B6384">IFERROR(XLOOKUP(A6384,'Asignacion Mar'!A:A,'Asignacion Mar'!C:C))</f>
        <v>Circuitos</v>
      </c>
      <c r="C6384" s="10" t="str">
        <f t="array" ref="C6384">IFERROR(XLOOKUP(A6384,'Asignacion Mar'!A:A,'Asignacion Mar'!B:B))</f>
        <v>EC-03</v>
      </c>
      <c r="D6384" s="28">
        <v>45718.0</v>
      </c>
      <c r="E6384" s="16" t="s">
        <v>23</v>
      </c>
      <c r="F6384" s="10" t="str">
        <f t="array" ref="F6384">IFERROR(XLOOKUP(E6384,Operadores!A:A,Operadores!B:B))</f>
        <v>JIMMI01</v>
      </c>
      <c r="G6384" s="16" t="s">
        <v>17</v>
      </c>
      <c r="H6384" s="13">
        <v>19.89</v>
      </c>
      <c r="I6384" s="18">
        <v>773.61</v>
      </c>
      <c r="J6384" s="15">
        <f t="shared" si="5"/>
        <v>15387.1029</v>
      </c>
      <c r="K6384" s="10" t="str">
        <f t="array" ref="K6384">IFERROR(XLOOKUP(G6384,'Tipo de Carga'!A:A,'Tipo de Carga'!B:B))</f>
        <v>Autoabasto</v>
      </c>
      <c r="L6384" s="10">
        <f t="shared" si="2"/>
        <v>10</v>
      </c>
      <c r="M6384" s="10">
        <f t="shared" si="3"/>
        <v>2</v>
      </c>
      <c r="N6384" s="10">
        <f t="shared" si="4"/>
        <v>3</v>
      </c>
      <c r="O6384" s="10" t="str">
        <f t="array" ref="O6384">IFERROR(XLOOKUP(G6384,'Tipo de Carga'!A:A,'Tipo de Carga'!C:C))</f>
        <v>Diesel</v>
      </c>
    </row>
    <row r="6385">
      <c r="A6385" s="16">
        <v>1907.0</v>
      </c>
      <c r="B6385" s="10" t="str">
        <f t="array" ref="B6385">IFERROR(XLOOKUP(A6385,'Asignacion Mar'!A:A,'Asignacion Mar'!C:C))</f>
        <v>Circuitos</v>
      </c>
      <c r="C6385" s="10" t="str">
        <f t="array" ref="C6385">IFERROR(XLOOKUP(A6385,'Asignacion Mar'!A:A,'Asignacion Mar'!B:B))</f>
        <v>EC-03</v>
      </c>
      <c r="D6385" s="28">
        <v>45718.0</v>
      </c>
      <c r="E6385" s="16" t="s">
        <v>287</v>
      </c>
      <c r="F6385" s="10" t="str">
        <f t="array" ref="F6385">IFERROR(XLOOKUP(E6385,Operadores!A:A,Operadores!B:B))</f>
        <v>HUAIS</v>
      </c>
      <c r="G6385" s="16" t="s">
        <v>17</v>
      </c>
      <c r="H6385" s="13">
        <v>19.89</v>
      </c>
      <c r="I6385" s="18">
        <v>277.97</v>
      </c>
      <c r="J6385" s="15">
        <f t="shared" si="5"/>
        <v>5528.8233</v>
      </c>
      <c r="K6385" s="10" t="str">
        <f t="array" ref="K6385">IFERROR(XLOOKUP(G6385,'Tipo de Carga'!A:A,'Tipo de Carga'!B:B))</f>
        <v>Autoabasto</v>
      </c>
      <c r="L6385" s="10">
        <f t="shared" si="2"/>
        <v>10</v>
      </c>
      <c r="M6385" s="10">
        <f t="shared" si="3"/>
        <v>2</v>
      </c>
      <c r="N6385" s="10">
        <f t="shared" si="4"/>
        <v>3</v>
      </c>
      <c r="O6385" s="10" t="str">
        <f t="array" ref="O6385">IFERROR(XLOOKUP(G6385,'Tipo de Carga'!A:A,'Tipo de Carga'!C:C))</f>
        <v>Diesel</v>
      </c>
    </row>
    <row r="6386">
      <c r="A6386" s="16">
        <v>1993.0</v>
      </c>
      <c r="B6386" s="10" t="str">
        <f t="array" ref="B6386">IFERROR(XLOOKUP(A6386,'Asignacion Mar'!A:A,'Asignacion Mar'!C:C))</f>
        <v>MeLi Dedicado TD</v>
      </c>
      <c r="C6386" s="10" t="str">
        <f t="array" ref="C6386">IFERROR(XLOOKUP(A6386,'Asignacion Mar'!A:A,'Asignacion Mar'!B:B))</f>
        <v>EC-05</v>
      </c>
      <c r="D6386" s="28">
        <v>45718.0</v>
      </c>
      <c r="E6386" s="16" t="s">
        <v>243</v>
      </c>
      <c r="F6386" s="10" t="str">
        <f t="array" ref="F6386">IFERROR(XLOOKUP(E6386,Operadores!A:A,Operadores!B:B))</f>
        <v>ZAMROB</v>
      </c>
      <c r="G6386" s="16" t="s">
        <v>17</v>
      </c>
      <c r="H6386" s="13">
        <v>19.89</v>
      </c>
      <c r="I6386" s="18">
        <v>523.96</v>
      </c>
      <c r="J6386" s="15">
        <f t="shared" si="5"/>
        <v>10421.5644</v>
      </c>
      <c r="K6386" s="10" t="str">
        <f t="array" ref="K6386">IFERROR(XLOOKUP(G6386,'Tipo de Carga'!A:A,'Tipo de Carga'!B:B))</f>
        <v>Autoabasto</v>
      </c>
      <c r="L6386" s="10">
        <f t="shared" si="2"/>
        <v>10</v>
      </c>
      <c r="M6386" s="10">
        <f t="shared" si="3"/>
        <v>2</v>
      </c>
      <c r="N6386" s="10">
        <f t="shared" si="4"/>
        <v>3</v>
      </c>
      <c r="O6386" s="10" t="str">
        <f t="array" ref="O6386">IFERROR(XLOOKUP(G6386,'Tipo de Carga'!A:A,'Tipo de Carga'!C:C))</f>
        <v>Diesel</v>
      </c>
    </row>
    <row r="6387">
      <c r="A6387" s="16">
        <v>1989.0</v>
      </c>
      <c r="B6387" s="10" t="str">
        <f t="array" ref="B6387">IFERROR(XLOOKUP(A6387,'Asignacion Mar'!A:A,'Asignacion Mar'!C:C))</f>
        <v>MeLi asignado SD</v>
      </c>
      <c r="C6387" s="10" t="str">
        <f t="array" ref="C6387">IFERROR(XLOOKUP(A6387,'Asignacion Mar'!A:A,'Asignacion Mar'!B:B))</f>
        <v>EC-05</v>
      </c>
      <c r="D6387" s="28">
        <v>45718.0</v>
      </c>
      <c r="E6387" s="16" t="s">
        <v>53</v>
      </c>
      <c r="F6387" s="10" t="str">
        <f t="array" ref="F6387">IFERROR(XLOOKUP(E6387,Operadores!A:A,Operadores!B:B))</f>
        <v>CHAJUA</v>
      </c>
      <c r="G6387" s="16" t="s">
        <v>17</v>
      </c>
      <c r="H6387" s="13">
        <v>19.89</v>
      </c>
      <c r="I6387" s="18">
        <v>586.68</v>
      </c>
      <c r="J6387" s="15">
        <f t="shared" si="5"/>
        <v>11669.0652</v>
      </c>
      <c r="K6387" s="10" t="str">
        <f t="array" ref="K6387">IFERROR(XLOOKUP(G6387,'Tipo de Carga'!A:A,'Tipo de Carga'!B:B))</f>
        <v>Autoabasto</v>
      </c>
      <c r="L6387" s="10">
        <f t="shared" si="2"/>
        <v>10</v>
      </c>
      <c r="M6387" s="10">
        <f t="shared" si="3"/>
        <v>2</v>
      </c>
      <c r="N6387" s="10">
        <f t="shared" si="4"/>
        <v>3</v>
      </c>
      <c r="O6387" s="10" t="str">
        <f t="array" ref="O6387">IFERROR(XLOOKUP(G6387,'Tipo de Carga'!A:A,'Tipo de Carga'!C:C))</f>
        <v>Diesel</v>
      </c>
    </row>
    <row r="6388">
      <c r="A6388" s="16">
        <v>2023.0</v>
      </c>
      <c r="B6388" s="10" t="str">
        <f t="array" ref="B6388">IFERROR(XLOOKUP(A6388,'Asignacion Mar'!A:A,'Asignacion Mar'!C:C))</f>
        <v>MeLi Asignado TD</v>
      </c>
      <c r="C6388" s="10" t="str">
        <f t="array" ref="C6388">IFERROR(XLOOKUP(A6388,'Asignacion Mar'!A:A,'Asignacion Mar'!B:B))</f>
        <v>EC-05</v>
      </c>
      <c r="D6388" s="28">
        <v>45718.0</v>
      </c>
      <c r="E6388" s="16" t="s">
        <v>126</v>
      </c>
      <c r="F6388" s="10" t="str">
        <f t="array" ref="F6388">IFERROR(XLOOKUP(E6388,Operadores!A:A,Operadores!B:B))</f>
        <v>ESCSAU</v>
      </c>
      <c r="G6388" s="16" t="s">
        <v>17</v>
      </c>
      <c r="H6388" s="13">
        <v>19.89</v>
      </c>
      <c r="I6388" s="18">
        <v>555.96</v>
      </c>
      <c r="J6388" s="15">
        <f t="shared" si="5"/>
        <v>11058.0444</v>
      </c>
      <c r="K6388" s="10" t="str">
        <f t="array" ref="K6388">IFERROR(XLOOKUP(G6388,'Tipo de Carga'!A:A,'Tipo de Carga'!B:B))</f>
        <v>Autoabasto</v>
      </c>
      <c r="L6388" s="10">
        <f t="shared" si="2"/>
        <v>10</v>
      </c>
      <c r="M6388" s="10">
        <f t="shared" si="3"/>
        <v>2</v>
      </c>
      <c r="N6388" s="10">
        <f t="shared" si="4"/>
        <v>3</v>
      </c>
      <c r="O6388" s="10" t="str">
        <f t="array" ref="O6388">IFERROR(XLOOKUP(G6388,'Tipo de Carga'!A:A,'Tipo de Carga'!C:C))</f>
        <v>Diesel</v>
      </c>
    </row>
    <row r="6389">
      <c r="A6389" s="16">
        <v>1960.0</v>
      </c>
      <c r="B6389" s="10" t="str">
        <f t="array" ref="B6389">IFERROR(XLOOKUP(A6389,'Asignacion Mar'!A:A,'Asignacion Mar'!C:C))</f>
        <v>MeLi asignado SD</v>
      </c>
      <c r="C6389" s="10" t="str">
        <f t="array" ref="C6389">IFERROR(XLOOKUP(A6389,'Asignacion Mar'!A:A,'Asignacion Mar'!B:B))</f>
        <v>EC-05</v>
      </c>
      <c r="D6389" s="28">
        <v>45718.0</v>
      </c>
      <c r="E6389" s="16" t="s">
        <v>147</v>
      </c>
      <c r="F6389" s="10" t="str">
        <f t="array" ref="F6389">IFERROR(XLOOKUP(E6389,Operadores!A:A,Operadores!B:B))</f>
        <v>MARANG</v>
      </c>
      <c r="G6389" s="16" t="s">
        <v>17</v>
      </c>
      <c r="H6389" s="13">
        <v>19.89</v>
      </c>
      <c r="I6389" s="18">
        <v>675.04</v>
      </c>
      <c r="J6389" s="15">
        <f t="shared" si="5"/>
        <v>13426.5456</v>
      </c>
      <c r="K6389" s="10" t="str">
        <f t="array" ref="K6389">IFERROR(XLOOKUP(G6389,'Tipo de Carga'!A:A,'Tipo de Carga'!B:B))</f>
        <v>Autoabasto</v>
      </c>
      <c r="L6389" s="10">
        <f t="shared" si="2"/>
        <v>10</v>
      </c>
      <c r="M6389" s="10">
        <f t="shared" si="3"/>
        <v>2</v>
      </c>
      <c r="N6389" s="10">
        <f t="shared" si="4"/>
        <v>3</v>
      </c>
      <c r="O6389" s="10" t="str">
        <f t="array" ref="O6389">IFERROR(XLOOKUP(G6389,'Tipo de Carga'!A:A,'Tipo de Carga'!C:C))</f>
        <v>Diesel</v>
      </c>
    </row>
    <row r="6390">
      <c r="A6390" s="16">
        <v>2028.0</v>
      </c>
      <c r="B6390" s="10" t="str">
        <f t="array" ref="B6390">IFERROR(XLOOKUP(A6390,'Asignacion Mar'!A:A,'Asignacion Mar'!C:C))</f>
        <v>MeLi Dedicado Merida</v>
      </c>
      <c r="C6390" s="10" t="str">
        <f t="array" ref="C6390">IFERROR(XLOOKUP(A6390,'Asignacion Mar'!A:A,'Asignacion Mar'!B:B))</f>
        <v>EC-05</v>
      </c>
      <c r="D6390" s="28">
        <v>45718.0</v>
      </c>
      <c r="E6390" s="16" t="s">
        <v>94</v>
      </c>
      <c r="F6390" s="10" t="str">
        <f t="array" ref="F6390">IFERROR(XLOOKUP(E6390,Operadores!A:A,Operadores!B:B))</f>
        <v>RODALE</v>
      </c>
      <c r="G6390" s="16" t="s">
        <v>17</v>
      </c>
      <c r="H6390" s="13">
        <v>19.89</v>
      </c>
      <c r="I6390" s="18">
        <v>221.01</v>
      </c>
      <c r="J6390" s="15">
        <f t="shared" si="5"/>
        <v>4395.8889</v>
      </c>
      <c r="K6390" s="10" t="str">
        <f t="array" ref="K6390">IFERROR(XLOOKUP(G6390,'Tipo de Carga'!A:A,'Tipo de Carga'!B:B))</f>
        <v>Autoabasto</v>
      </c>
      <c r="L6390" s="10">
        <f t="shared" si="2"/>
        <v>10</v>
      </c>
      <c r="M6390" s="10">
        <f t="shared" si="3"/>
        <v>2</v>
      </c>
      <c r="N6390" s="10">
        <f t="shared" si="4"/>
        <v>3</v>
      </c>
      <c r="O6390" s="10" t="str">
        <f t="array" ref="O6390">IFERROR(XLOOKUP(G6390,'Tipo de Carga'!A:A,'Tipo de Carga'!C:C))</f>
        <v>Diesel</v>
      </c>
    </row>
    <row r="6391">
      <c r="A6391" s="16">
        <v>1752.0</v>
      </c>
      <c r="B6391" s="10" t="str">
        <f t="array" ref="B6391">IFERROR(XLOOKUP(A6391,'Asignacion Mar'!A:A,'Asignacion Mar'!C:C))</f>
        <v>Liverpool Local</v>
      </c>
      <c r="C6391" s="10" t="str">
        <f t="array" ref="C6391">IFERROR(XLOOKUP(A6391,'Asignacion Mar'!A:A,'Asignacion Mar'!B:B))</f>
        <v>EC-01</v>
      </c>
      <c r="D6391" s="28">
        <v>45718.0</v>
      </c>
      <c r="E6391" s="16" t="s">
        <v>149</v>
      </c>
      <c r="F6391" s="10" t="str">
        <f t="array" ref="F6391">IFERROR(XLOOKUP(E6391,Operadores!A:A,Operadores!B:B))</f>
        <v>REYGU</v>
      </c>
      <c r="G6391" s="16" t="s">
        <v>17</v>
      </c>
      <c r="H6391" s="13">
        <v>19.89</v>
      </c>
      <c r="I6391" s="18">
        <v>450.56</v>
      </c>
      <c r="J6391" s="15">
        <f t="shared" si="5"/>
        <v>8961.6384</v>
      </c>
      <c r="K6391" s="10" t="str">
        <f t="array" ref="K6391">IFERROR(XLOOKUP(G6391,'Tipo de Carga'!A:A,'Tipo de Carga'!B:B))</f>
        <v>Autoabasto</v>
      </c>
      <c r="L6391" s="10">
        <f t="shared" si="2"/>
        <v>10</v>
      </c>
      <c r="M6391" s="10">
        <f t="shared" si="3"/>
        <v>2</v>
      </c>
      <c r="N6391" s="10">
        <f t="shared" si="4"/>
        <v>3</v>
      </c>
      <c r="O6391" s="10" t="str">
        <f t="array" ref="O6391">IFERROR(XLOOKUP(G6391,'Tipo de Carga'!A:A,'Tipo de Carga'!C:C))</f>
        <v>Diesel</v>
      </c>
    </row>
    <row r="6392">
      <c r="A6392" s="16">
        <v>2022.0</v>
      </c>
      <c r="B6392" s="10" t="str">
        <f t="array" ref="B6392">IFERROR(XLOOKUP(A6392,'Asignacion Mar'!A:A,'Asignacion Mar'!C:C))</f>
        <v>MeLi Dedicado TD</v>
      </c>
      <c r="C6392" s="10" t="str">
        <f t="array" ref="C6392">IFERROR(XLOOKUP(A6392,'Asignacion Mar'!A:A,'Asignacion Mar'!B:B))</f>
        <v>EC-05</v>
      </c>
      <c r="D6392" s="28">
        <v>45718.0</v>
      </c>
      <c r="E6392" s="16" t="s">
        <v>183</v>
      </c>
      <c r="F6392" s="10" t="str">
        <f t="array" ref="F6392">IFERROR(XLOOKUP(E6392,Operadores!A:A,Operadores!B:B))</f>
        <v>DELBL</v>
      </c>
      <c r="G6392" s="16" t="s">
        <v>17</v>
      </c>
      <c r="H6392" s="13">
        <v>19.89</v>
      </c>
      <c r="I6392" s="18">
        <v>532.05</v>
      </c>
      <c r="J6392" s="15">
        <f t="shared" si="5"/>
        <v>10582.4745</v>
      </c>
      <c r="K6392" s="10" t="str">
        <f t="array" ref="K6392">IFERROR(XLOOKUP(G6392,'Tipo de Carga'!A:A,'Tipo de Carga'!B:B))</f>
        <v>Autoabasto</v>
      </c>
      <c r="L6392" s="10">
        <f t="shared" si="2"/>
        <v>10</v>
      </c>
      <c r="M6392" s="10">
        <f t="shared" si="3"/>
        <v>2</v>
      </c>
      <c r="N6392" s="10">
        <f t="shared" si="4"/>
        <v>3</v>
      </c>
      <c r="O6392" s="10" t="str">
        <f t="array" ref="O6392">IFERROR(XLOOKUP(G6392,'Tipo de Carga'!A:A,'Tipo de Carga'!C:C))</f>
        <v>Diesel</v>
      </c>
    </row>
    <row r="6393">
      <c r="A6393" s="16">
        <v>1967.0</v>
      </c>
      <c r="B6393" s="10" t="str">
        <f t="array" ref="B6393">IFERROR(XLOOKUP(A6393,'Asignacion Mar'!A:A,'Asignacion Mar'!C:C))</f>
        <v>Sayer Sencillo</v>
      </c>
      <c r="C6393" s="10" t="str">
        <f t="array" ref="C6393">IFERROR(XLOOKUP(A6393,'Asignacion Mar'!A:A,'Asignacion Mar'!B:B))</f>
        <v>EC-04</v>
      </c>
      <c r="D6393" s="28">
        <v>45718.0</v>
      </c>
      <c r="E6393" s="16" t="s">
        <v>315</v>
      </c>
      <c r="F6393" s="10" t="str">
        <f t="array" ref="F6393">IFERROR(XLOOKUP(E6393,Operadores!A:A,Operadores!B:B))</f>
        <v>BARMIGX</v>
      </c>
      <c r="G6393" s="16" t="s">
        <v>77</v>
      </c>
      <c r="H6393" s="13">
        <v>19.81</v>
      </c>
      <c r="I6393" s="18">
        <v>368.0</v>
      </c>
      <c r="J6393" s="15">
        <f t="shared" si="5"/>
        <v>7290.08</v>
      </c>
      <c r="K6393" s="10" t="str">
        <f t="array" ref="K6393">IFERROR(XLOOKUP(G6393,'Tipo de Carga'!A:A,'Tipo de Carga'!B:B))</f>
        <v>Autoabasto</v>
      </c>
      <c r="L6393" s="10">
        <f t="shared" si="2"/>
        <v>10</v>
      </c>
      <c r="M6393" s="10">
        <f t="shared" si="3"/>
        <v>2</v>
      </c>
      <c r="N6393" s="10">
        <f t="shared" si="4"/>
        <v>3</v>
      </c>
      <c r="O6393" s="10" t="str">
        <f t="array" ref="O6393">IFERROR(XLOOKUP(G6393,'Tipo de Carga'!A:A,'Tipo de Carga'!C:C))</f>
        <v>Diesel</v>
      </c>
    </row>
    <row r="6394">
      <c r="A6394" s="16">
        <v>1938.0</v>
      </c>
      <c r="B6394" s="10" t="str">
        <f t="array" ref="B6394">IFERROR(XLOOKUP(A6394,'Asignacion Mar'!A:A,'Asignacion Mar'!C:C))</f>
        <v>Sayer Sencillo</v>
      </c>
      <c r="C6394" s="10" t="str">
        <f t="array" ref="C6394">IFERROR(XLOOKUP(A6394,'Asignacion Mar'!A:A,'Asignacion Mar'!B:B))</f>
        <v>EC-04</v>
      </c>
      <c r="D6394" s="28">
        <v>45718.0</v>
      </c>
      <c r="E6394" s="16" t="s">
        <v>256</v>
      </c>
      <c r="F6394" s="10" t="str">
        <f t="array" ref="F6394">IFERROR(XLOOKUP(E6394,Operadores!A:A,Operadores!B:B))</f>
        <v>SOSCA01</v>
      </c>
      <c r="G6394" s="16" t="s">
        <v>77</v>
      </c>
      <c r="H6394" s="13">
        <v>19.81</v>
      </c>
      <c r="I6394" s="18">
        <v>470.0</v>
      </c>
      <c r="J6394" s="15">
        <f t="shared" si="5"/>
        <v>9310.7</v>
      </c>
      <c r="K6394" s="10" t="str">
        <f t="array" ref="K6394">IFERROR(XLOOKUP(G6394,'Tipo de Carga'!A:A,'Tipo de Carga'!B:B))</f>
        <v>Autoabasto</v>
      </c>
      <c r="L6394" s="10">
        <f t="shared" si="2"/>
        <v>10</v>
      </c>
      <c r="M6394" s="10">
        <f t="shared" si="3"/>
        <v>2</v>
      </c>
      <c r="N6394" s="10">
        <f t="shared" si="4"/>
        <v>3</v>
      </c>
      <c r="O6394" s="10" t="str">
        <f t="array" ref="O6394">IFERROR(XLOOKUP(G6394,'Tipo de Carga'!A:A,'Tipo de Carga'!C:C))</f>
        <v>Diesel</v>
      </c>
    </row>
    <row r="6395">
      <c r="A6395" s="16">
        <v>1961.0</v>
      </c>
      <c r="B6395" s="10" t="str">
        <f t="array" ref="B6395">IFERROR(XLOOKUP(A6395,'Asignacion Mar'!A:A,'Asignacion Mar'!C:C))</f>
        <v>MeLi asignado SD</v>
      </c>
      <c r="C6395" s="10" t="str">
        <f t="array" ref="C6395">IFERROR(XLOOKUP(A6395,'Asignacion Mar'!A:A,'Asignacion Mar'!B:B))</f>
        <v>EC-05</v>
      </c>
      <c r="D6395" s="28">
        <v>45718.0</v>
      </c>
      <c r="E6395" s="16" t="s">
        <v>387</v>
      </c>
      <c r="F6395" s="10" t="str">
        <f t="array" ref="F6395">IFERROR(XLOOKUP(E6395,Operadores!A:A,Operadores!B:B))</f>
        <v>HERJOS07</v>
      </c>
      <c r="G6395" s="16" t="s">
        <v>77</v>
      </c>
      <c r="H6395" s="13">
        <v>19.81</v>
      </c>
      <c r="I6395" s="18">
        <v>516.0</v>
      </c>
      <c r="J6395" s="15">
        <f t="shared" si="5"/>
        <v>10221.96</v>
      </c>
      <c r="K6395" s="10" t="str">
        <f t="array" ref="K6395">IFERROR(XLOOKUP(G6395,'Tipo de Carga'!A:A,'Tipo de Carga'!B:B))</f>
        <v>Autoabasto</v>
      </c>
      <c r="L6395" s="10">
        <f t="shared" si="2"/>
        <v>10</v>
      </c>
      <c r="M6395" s="10">
        <f t="shared" si="3"/>
        <v>2</v>
      </c>
      <c r="N6395" s="10">
        <f t="shared" si="4"/>
        <v>3</v>
      </c>
      <c r="O6395" s="10" t="str">
        <f t="array" ref="O6395">IFERROR(XLOOKUP(G6395,'Tipo de Carga'!A:A,'Tipo de Carga'!C:C))</f>
        <v>Diesel</v>
      </c>
    </row>
    <row r="6396">
      <c r="A6396" s="16">
        <v>1846.0</v>
      </c>
      <c r="B6396" s="10" t="str">
        <f t="array" ref="B6396">IFERROR(XLOOKUP(A6396,'Asignacion Mar'!A:A,'Asignacion Mar'!C:C))</f>
        <v>Available EC-04</v>
      </c>
      <c r="C6396" s="10" t="str">
        <f t="array" ref="C6396">IFERROR(XLOOKUP(A6396,'Asignacion Mar'!A:A,'Asignacion Mar'!B:B))</f>
        <v>EC-04</v>
      </c>
      <c r="D6396" s="28">
        <v>45718.0</v>
      </c>
      <c r="E6396" s="16" t="s">
        <v>279</v>
      </c>
      <c r="F6396" s="10" t="str">
        <f t="array" ref="F6396">IFERROR(XLOOKUP(E6396,Operadores!A:A,Operadores!B:B))</f>
        <v>ARBJO</v>
      </c>
      <c r="G6396" s="16" t="s">
        <v>77</v>
      </c>
      <c r="H6396" s="13">
        <v>19.81</v>
      </c>
      <c r="I6396" s="18">
        <v>865.0</v>
      </c>
      <c r="J6396" s="15">
        <f t="shared" si="5"/>
        <v>17135.65</v>
      </c>
      <c r="K6396" s="10" t="str">
        <f t="array" ref="K6396">IFERROR(XLOOKUP(G6396,'Tipo de Carga'!A:A,'Tipo de Carga'!B:B))</f>
        <v>Autoabasto</v>
      </c>
      <c r="L6396" s="10">
        <f t="shared" si="2"/>
        <v>10</v>
      </c>
      <c r="M6396" s="10">
        <f t="shared" si="3"/>
        <v>2</v>
      </c>
      <c r="N6396" s="10">
        <f t="shared" si="4"/>
        <v>3</v>
      </c>
      <c r="O6396" s="10" t="str">
        <f t="array" ref="O6396">IFERROR(XLOOKUP(G6396,'Tipo de Carga'!A:A,'Tipo de Carga'!C:C))</f>
        <v>Diesel</v>
      </c>
    </row>
    <row r="6397">
      <c r="A6397" s="16">
        <v>2095.0</v>
      </c>
      <c r="B6397" s="10" t="str">
        <f t="array" ref="B6397">IFERROR(XLOOKUP(A6397,'Asignacion Mar'!A:A,'Asignacion Mar'!C:C))</f>
        <v>MeLi asignado SD</v>
      </c>
      <c r="C6397" s="10" t="str">
        <f t="array" ref="C6397">IFERROR(XLOOKUP(A6397,'Asignacion Mar'!A:A,'Asignacion Mar'!B:B))</f>
        <v>EC-05</v>
      </c>
      <c r="D6397" s="28">
        <v>45718.0</v>
      </c>
      <c r="E6397" s="16" t="s">
        <v>184</v>
      </c>
      <c r="F6397" s="10" t="str">
        <f t="array" ref="F6397">IFERROR(XLOOKUP(E6397,Operadores!A:A,Operadores!B:B))</f>
        <v>ARASAL</v>
      </c>
      <c r="G6397" s="16" t="s">
        <v>77</v>
      </c>
      <c r="H6397" s="13">
        <v>19.81</v>
      </c>
      <c r="I6397" s="18">
        <v>73.0</v>
      </c>
      <c r="J6397" s="15">
        <f t="shared" si="5"/>
        <v>1446.13</v>
      </c>
      <c r="K6397" s="10" t="str">
        <f t="array" ref="K6397">IFERROR(XLOOKUP(G6397,'Tipo de Carga'!A:A,'Tipo de Carga'!B:B))</f>
        <v>Autoabasto</v>
      </c>
      <c r="L6397" s="10">
        <f t="shared" si="2"/>
        <v>10</v>
      </c>
      <c r="M6397" s="10">
        <f t="shared" si="3"/>
        <v>2</v>
      </c>
      <c r="N6397" s="10">
        <f t="shared" si="4"/>
        <v>3</v>
      </c>
      <c r="O6397" s="10" t="str">
        <f t="array" ref="O6397">IFERROR(XLOOKUP(G6397,'Tipo de Carga'!A:A,'Tipo de Carga'!C:C))</f>
        <v>Diesel</v>
      </c>
    </row>
    <row r="6398">
      <c r="A6398" s="16">
        <v>1955.0</v>
      </c>
      <c r="B6398" s="10" t="str">
        <f t="array" ref="B6398">IFERROR(XLOOKUP(A6398,'Asignacion Mar'!A:A,'Asignacion Mar'!C:C))</f>
        <v>Circuitos</v>
      </c>
      <c r="C6398" s="10" t="str">
        <f t="array" ref="C6398">IFERROR(XLOOKUP(A6398,'Asignacion Mar'!A:A,'Asignacion Mar'!B:B))</f>
        <v>EC-03</v>
      </c>
      <c r="D6398" s="28">
        <v>45718.0</v>
      </c>
      <c r="E6398" s="16" t="s">
        <v>329</v>
      </c>
      <c r="F6398" s="10" t="str">
        <f t="array" ref="F6398">IFERROR(XLOOKUP(E6398,Operadores!A:A,Operadores!B:B))</f>
        <v>MOZPEDX</v>
      </c>
      <c r="G6398" s="16" t="s">
        <v>77</v>
      </c>
      <c r="H6398" s="13">
        <v>19.81</v>
      </c>
      <c r="I6398" s="18">
        <v>440.0</v>
      </c>
      <c r="J6398" s="15">
        <f t="shared" si="5"/>
        <v>8716.4</v>
      </c>
      <c r="K6398" s="10" t="str">
        <f t="array" ref="K6398">IFERROR(XLOOKUP(G6398,'Tipo de Carga'!A:A,'Tipo de Carga'!B:B))</f>
        <v>Autoabasto</v>
      </c>
      <c r="L6398" s="10">
        <f t="shared" si="2"/>
        <v>10</v>
      </c>
      <c r="M6398" s="10">
        <f t="shared" si="3"/>
        <v>2</v>
      </c>
      <c r="N6398" s="10">
        <f t="shared" si="4"/>
        <v>3</v>
      </c>
      <c r="O6398" s="10" t="str">
        <f t="array" ref="O6398">IFERROR(XLOOKUP(G6398,'Tipo de Carga'!A:A,'Tipo de Carga'!C:C))</f>
        <v>Diesel</v>
      </c>
    </row>
    <row r="6399">
      <c r="A6399" s="16">
        <v>1948.0</v>
      </c>
      <c r="B6399" s="10" t="str">
        <f t="array" ref="B6399">IFERROR(XLOOKUP(A6399,'Asignacion Mar'!A:A,'Asignacion Mar'!C:C))</f>
        <v>Circuitos</v>
      </c>
      <c r="C6399" s="10" t="str">
        <f t="array" ref="C6399">IFERROR(XLOOKUP(A6399,'Asignacion Mar'!A:A,'Asignacion Mar'!B:B))</f>
        <v>EC-03</v>
      </c>
      <c r="D6399" s="28">
        <v>45718.0</v>
      </c>
      <c r="E6399" s="16" t="s">
        <v>81</v>
      </c>
      <c r="F6399" s="10" t="str">
        <f t="array" ref="F6399">IFERROR(XLOOKUP(E6399,Operadores!A:A,Operadores!B:B))</f>
        <v>MOREFR</v>
      </c>
      <c r="G6399" s="16" t="s">
        <v>77</v>
      </c>
      <c r="H6399" s="13">
        <v>19.81</v>
      </c>
      <c r="I6399" s="18">
        <v>440.0</v>
      </c>
      <c r="J6399" s="15">
        <f t="shared" si="5"/>
        <v>8716.4</v>
      </c>
      <c r="K6399" s="10" t="str">
        <f t="array" ref="K6399">IFERROR(XLOOKUP(G6399,'Tipo de Carga'!A:A,'Tipo de Carga'!B:B))</f>
        <v>Autoabasto</v>
      </c>
      <c r="L6399" s="10">
        <f t="shared" si="2"/>
        <v>10</v>
      </c>
      <c r="M6399" s="10">
        <f t="shared" si="3"/>
        <v>2</v>
      </c>
      <c r="N6399" s="10">
        <f t="shared" si="4"/>
        <v>3</v>
      </c>
      <c r="O6399" s="10" t="str">
        <f t="array" ref="O6399">IFERROR(XLOOKUP(G6399,'Tipo de Carga'!A:A,'Tipo de Carga'!C:C))</f>
        <v>Diesel</v>
      </c>
    </row>
    <row r="6400">
      <c r="A6400" s="16">
        <v>1869.0</v>
      </c>
      <c r="B6400" s="10" t="str">
        <f t="array" ref="B6400">IFERROR(XLOOKUP(A6400,'Asignacion Mar'!A:A,'Asignacion Mar'!C:C))</f>
        <v>Circuitos</v>
      </c>
      <c r="C6400" s="10" t="str">
        <f t="array" ref="C6400">IFERROR(XLOOKUP(A6400,'Asignacion Mar'!A:A,'Asignacion Mar'!B:B))</f>
        <v>EC-03</v>
      </c>
      <c r="D6400" s="28">
        <v>45718.0</v>
      </c>
      <c r="E6400" s="16" t="s">
        <v>213</v>
      </c>
      <c r="F6400" s="10" t="str">
        <f t="array" ref="F6400">IFERROR(XLOOKUP(E6400,Operadores!A:A,Operadores!B:B))</f>
        <v>MERUBA</v>
      </c>
      <c r="G6400" s="16" t="s">
        <v>77</v>
      </c>
      <c r="H6400" s="13">
        <v>19.81</v>
      </c>
      <c r="I6400" s="18">
        <v>530.0</v>
      </c>
      <c r="J6400" s="15">
        <f t="shared" si="5"/>
        <v>10499.3</v>
      </c>
      <c r="K6400" s="10" t="str">
        <f t="array" ref="K6400">IFERROR(XLOOKUP(G6400,'Tipo de Carga'!A:A,'Tipo de Carga'!B:B))</f>
        <v>Autoabasto</v>
      </c>
      <c r="L6400" s="10">
        <f t="shared" si="2"/>
        <v>10</v>
      </c>
      <c r="M6400" s="10">
        <f t="shared" si="3"/>
        <v>2</v>
      </c>
      <c r="N6400" s="10">
        <f t="shared" si="4"/>
        <v>3</v>
      </c>
      <c r="O6400" s="10" t="str">
        <f t="array" ref="O6400">IFERROR(XLOOKUP(G6400,'Tipo de Carga'!A:A,'Tipo de Carga'!C:C))</f>
        <v>Diesel</v>
      </c>
    </row>
    <row r="6401">
      <c r="A6401" s="16">
        <v>1975.0</v>
      </c>
      <c r="B6401" s="10" t="str">
        <f t="array" ref="B6401">IFERROR(XLOOKUP(A6401,'Asignacion Mar'!A:A,'Asignacion Mar'!C:C))</f>
        <v>Sayer Sencillo</v>
      </c>
      <c r="C6401" s="10" t="str">
        <f t="array" ref="C6401">IFERROR(XLOOKUP(A6401,'Asignacion Mar'!A:A,'Asignacion Mar'!B:B))</f>
        <v>EC-04</v>
      </c>
      <c r="D6401" s="28">
        <v>45718.0</v>
      </c>
      <c r="E6401" s="16" t="s">
        <v>247</v>
      </c>
      <c r="F6401" s="10" t="str">
        <f t="array" ref="F6401">IFERROR(XLOOKUP(E6401,Operadores!A:A,Operadores!B:B))</f>
        <v>SANMAN</v>
      </c>
      <c r="G6401" s="16" t="s">
        <v>77</v>
      </c>
      <c r="H6401" s="13">
        <v>19.81</v>
      </c>
      <c r="I6401" s="18">
        <v>832.0</v>
      </c>
      <c r="J6401" s="15">
        <f t="shared" si="5"/>
        <v>16481.92</v>
      </c>
      <c r="K6401" s="10" t="str">
        <f t="array" ref="K6401">IFERROR(XLOOKUP(G6401,'Tipo de Carga'!A:A,'Tipo de Carga'!B:B))</f>
        <v>Autoabasto</v>
      </c>
      <c r="L6401" s="10">
        <f t="shared" si="2"/>
        <v>10</v>
      </c>
      <c r="M6401" s="10">
        <f t="shared" si="3"/>
        <v>2</v>
      </c>
      <c r="N6401" s="10">
        <f t="shared" si="4"/>
        <v>3</v>
      </c>
      <c r="O6401" s="10" t="str">
        <f t="array" ref="O6401">IFERROR(XLOOKUP(G6401,'Tipo de Carga'!A:A,'Tipo de Carga'!C:C))</f>
        <v>Diesel</v>
      </c>
    </row>
    <row r="6402">
      <c r="A6402" s="16">
        <v>2070.0</v>
      </c>
      <c r="B6402" s="10" t="str">
        <f t="array" ref="B6402">IFERROR(XLOOKUP(A6402,'Asignacion Mar'!A:A,'Asignacion Mar'!C:C))</f>
        <v>PISA Gdl</v>
      </c>
      <c r="C6402" s="10" t="str">
        <f t="array" ref="C6402">IFERROR(XLOOKUP(A6402,'Asignacion Mar'!A:A,'Asignacion Mar'!B:B))</f>
        <v>EC-06</v>
      </c>
      <c r="D6402" s="28">
        <v>45718.0</v>
      </c>
      <c r="E6402" s="16" t="s">
        <v>260</v>
      </c>
      <c r="F6402" s="10" t="str">
        <f t="array" ref="F6402">IFERROR(XLOOKUP(E6402,Operadores!A:A,Operadores!B:B))</f>
        <v>HUELUI</v>
      </c>
      <c r="G6402" s="16" t="s">
        <v>83</v>
      </c>
      <c r="H6402" s="13">
        <v>19.85</v>
      </c>
      <c r="I6402" s="18">
        <v>233.0</v>
      </c>
      <c r="J6402" s="15">
        <f t="shared" si="5"/>
        <v>4625.05</v>
      </c>
      <c r="K6402" s="10" t="str">
        <f t="array" ref="K6402">IFERROR(XLOOKUP(G6402,'Tipo de Carga'!A:A,'Tipo de Carga'!B:B))</f>
        <v>Autoabasto</v>
      </c>
      <c r="L6402" s="10">
        <f t="shared" si="2"/>
        <v>10</v>
      </c>
      <c r="M6402" s="10">
        <f t="shared" si="3"/>
        <v>2</v>
      </c>
      <c r="N6402" s="10">
        <f t="shared" si="4"/>
        <v>3</v>
      </c>
      <c r="O6402" s="10" t="str">
        <f t="array" ref="O6402">IFERROR(XLOOKUP(G6402,'Tipo de Carga'!A:A,'Tipo de Carga'!C:C))</f>
        <v>Diesel</v>
      </c>
    </row>
    <row r="6403">
      <c r="A6403" s="16">
        <v>2053.0</v>
      </c>
      <c r="B6403" s="10" t="str">
        <f t="array" ref="B6403">IFERROR(XLOOKUP(A6403,'Asignacion Mar'!A:A,'Asignacion Mar'!C:C))</f>
        <v>PISA Gdl</v>
      </c>
      <c r="C6403" s="10" t="str">
        <f t="array" ref="C6403">IFERROR(XLOOKUP(A6403,'Asignacion Mar'!A:A,'Asignacion Mar'!B:B))</f>
        <v>EC-06</v>
      </c>
      <c r="D6403" s="28">
        <v>45718.0</v>
      </c>
      <c r="E6403" s="16" t="s">
        <v>138</v>
      </c>
      <c r="F6403" s="10" t="str">
        <f t="array" ref="F6403">IFERROR(XLOOKUP(E6403,Operadores!A:A,Operadores!B:B))</f>
        <v>ORTARM</v>
      </c>
      <c r="G6403" s="16" t="s">
        <v>83</v>
      </c>
      <c r="H6403" s="13">
        <v>19.85</v>
      </c>
      <c r="I6403" s="18">
        <v>610.0</v>
      </c>
      <c r="J6403" s="15">
        <f t="shared" si="5"/>
        <v>12108.5</v>
      </c>
      <c r="K6403" s="10" t="str">
        <f t="array" ref="K6403">IFERROR(XLOOKUP(G6403,'Tipo de Carga'!A:A,'Tipo de Carga'!B:B))</f>
        <v>Autoabasto</v>
      </c>
      <c r="L6403" s="10">
        <f t="shared" si="2"/>
        <v>10</v>
      </c>
      <c r="M6403" s="10">
        <f t="shared" si="3"/>
        <v>2</v>
      </c>
      <c r="N6403" s="10">
        <f t="shared" si="4"/>
        <v>3</v>
      </c>
      <c r="O6403" s="10" t="str">
        <f t="array" ref="O6403">IFERROR(XLOOKUP(G6403,'Tipo de Carga'!A:A,'Tipo de Carga'!C:C))</f>
        <v>Diesel</v>
      </c>
    </row>
    <row r="6404">
      <c r="A6404" s="16">
        <v>2077.0</v>
      </c>
      <c r="B6404" s="10" t="str">
        <f t="array" ref="B6404">IFERROR(XLOOKUP(A6404,'Asignacion Mar'!A:A,'Asignacion Mar'!C:C))</f>
        <v>PISA Gdl</v>
      </c>
      <c r="C6404" s="10" t="str">
        <f t="array" ref="C6404">IFERROR(XLOOKUP(A6404,'Asignacion Mar'!A:A,'Asignacion Mar'!B:B))</f>
        <v>EC-06</v>
      </c>
      <c r="D6404" s="28">
        <v>45718.0</v>
      </c>
      <c r="E6404" s="16" t="s">
        <v>158</v>
      </c>
      <c r="F6404" s="10" t="str">
        <f t="array" ref="F6404">IFERROR(XLOOKUP(E6404,Operadores!A:A,Operadores!B:B))</f>
        <v>SANVIC01</v>
      </c>
      <c r="G6404" s="16" t="s">
        <v>83</v>
      </c>
      <c r="H6404" s="13">
        <v>19.85</v>
      </c>
      <c r="I6404" s="18">
        <v>745.0</v>
      </c>
      <c r="J6404" s="15">
        <f t="shared" si="5"/>
        <v>14788.25</v>
      </c>
      <c r="K6404" s="10" t="str">
        <f t="array" ref="K6404">IFERROR(XLOOKUP(G6404,'Tipo de Carga'!A:A,'Tipo de Carga'!B:B))</f>
        <v>Autoabasto</v>
      </c>
      <c r="L6404" s="10">
        <f t="shared" si="2"/>
        <v>10</v>
      </c>
      <c r="M6404" s="10">
        <f t="shared" si="3"/>
        <v>2</v>
      </c>
      <c r="N6404" s="10">
        <f t="shared" si="4"/>
        <v>3</v>
      </c>
      <c r="O6404" s="10" t="str">
        <f t="array" ref="O6404">IFERROR(XLOOKUP(G6404,'Tipo de Carga'!A:A,'Tipo de Carga'!C:C))</f>
        <v>Diesel</v>
      </c>
    </row>
    <row r="6405">
      <c r="A6405" s="16">
        <v>2041.0</v>
      </c>
      <c r="B6405" s="10" t="str">
        <f t="array" ref="B6405">IFERROR(XLOOKUP(A6405,'Asignacion Mar'!A:A,'Asignacion Mar'!C:C))</f>
        <v>PISA Gdl</v>
      </c>
      <c r="C6405" s="10" t="str">
        <f t="array" ref="C6405">IFERROR(XLOOKUP(A6405,'Asignacion Mar'!A:A,'Asignacion Mar'!B:B))</f>
        <v>EC-06</v>
      </c>
      <c r="D6405" s="28">
        <v>45718.0</v>
      </c>
      <c r="E6405" s="16" t="s">
        <v>393</v>
      </c>
      <c r="F6405" s="10" t="str">
        <f t="array" ref="F6405">IFERROR(XLOOKUP(E6405,Operadores!A:A,Operadores!B:B))</f>
        <v>GONRAF</v>
      </c>
      <c r="G6405" s="16" t="s">
        <v>83</v>
      </c>
      <c r="H6405" s="13">
        <v>19.85</v>
      </c>
      <c r="I6405" s="18">
        <v>573.0</v>
      </c>
      <c r="J6405" s="15">
        <f t="shared" si="5"/>
        <v>11374.05</v>
      </c>
      <c r="K6405" s="10" t="str">
        <f t="array" ref="K6405">IFERROR(XLOOKUP(G6405,'Tipo de Carga'!A:A,'Tipo de Carga'!B:B))</f>
        <v>Autoabasto</v>
      </c>
      <c r="L6405" s="10">
        <f t="shared" si="2"/>
        <v>10</v>
      </c>
      <c r="M6405" s="10">
        <f t="shared" si="3"/>
        <v>2</v>
      </c>
      <c r="N6405" s="10">
        <f t="shared" si="4"/>
        <v>3</v>
      </c>
      <c r="O6405" s="10" t="str">
        <f t="array" ref="O6405">IFERROR(XLOOKUP(G6405,'Tipo de Carga'!A:A,'Tipo de Carga'!C:C))</f>
        <v>Diesel</v>
      </c>
    </row>
    <row r="6406">
      <c r="A6406" s="16">
        <v>1909.0</v>
      </c>
      <c r="B6406" s="10" t="str">
        <f t="array" ref="B6406">IFERROR(XLOOKUP(A6406,'Asignacion Mar'!A:A,'Asignacion Mar'!C:C))</f>
        <v>Circuitos</v>
      </c>
      <c r="C6406" s="10" t="str">
        <f t="array" ref="C6406">IFERROR(XLOOKUP(A6406,'Asignacion Mar'!A:A,'Asignacion Mar'!B:B))</f>
        <v>EC-03</v>
      </c>
      <c r="D6406" s="28">
        <v>45718.0</v>
      </c>
      <c r="E6406" s="16" t="s">
        <v>347</v>
      </c>
      <c r="F6406" s="10" t="str">
        <f t="array" ref="F6406">IFERROR(XLOOKUP(E6406,Operadores!A:A,Operadores!B:B))</f>
        <v>ZUÑDAV</v>
      </c>
      <c r="G6406" s="16" t="s">
        <v>83</v>
      </c>
      <c r="H6406" s="13">
        <v>19.85</v>
      </c>
      <c r="I6406" s="18">
        <v>700.0</v>
      </c>
      <c r="J6406" s="15">
        <f t="shared" si="5"/>
        <v>13895</v>
      </c>
      <c r="K6406" s="10" t="str">
        <f t="array" ref="K6406">IFERROR(XLOOKUP(G6406,'Tipo de Carga'!A:A,'Tipo de Carga'!B:B))</f>
        <v>Autoabasto</v>
      </c>
      <c r="L6406" s="10">
        <f t="shared" si="2"/>
        <v>10</v>
      </c>
      <c r="M6406" s="10">
        <f t="shared" si="3"/>
        <v>2</v>
      </c>
      <c r="N6406" s="10">
        <f t="shared" si="4"/>
        <v>3</v>
      </c>
      <c r="O6406" s="10" t="str">
        <f t="array" ref="O6406">IFERROR(XLOOKUP(G6406,'Tipo de Carga'!A:A,'Tipo de Carga'!C:C))</f>
        <v>Diesel</v>
      </c>
    </row>
    <row r="6407">
      <c r="A6407" s="16">
        <v>1934.0</v>
      </c>
      <c r="B6407" s="10" t="str">
        <f t="array" ref="B6407">IFERROR(XLOOKUP(A6407,'Asignacion Mar'!A:A,'Asignacion Mar'!C:C))</f>
        <v>Circuitos</v>
      </c>
      <c r="C6407" s="10" t="str">
        <f t="array" ref="C6407">IFERROR(XLOOKUP(A6407,'Asignacion Mar'!A:A,'Asignacion Mar'!B:B))</f>
        <v>EC-03</v>
      </c>
      <c r="D6407" s="28">
        <v>45718.0</v>
      </c>
      <c r="E6407" s="16" t="s">
        <v>298</v>
      </c>
      <c r="F6407" s="10" t="str">
        <f t="array" ref="F6407">IFERROR(XLOOKUP(E6407,Operadores!A:A,Operadores!B:B))</f>
        <v>AVIEN</v>
      </c>
      <c r="G6407" s="16" t="s">
        <v>83</v>
      </c>
      <c r="H6407" s="13">
        <v>19.85</v>
      </c>
      <c r="I6407" s="18">
        <v>480.0</v>
      </c>
      <c r="J6407" s="15">
        <f t="shared" si="5"/>
        <v>9528</v>
      </c>
      <c r="K6407" s="10" t="str">
        <f t="array" ref="K6407">IFERROR(XLOOKUP(G6407,'Tipo de Carga'!A:A,'Tipo de Carga'!B:B))</f>
        <v>Autoabasto</v>
      </c>
      <c r="L6407" s="10">
        <f t="shared" si="2"/>
        <v>10</v>
      </c>
      <c r="M6407" s="10">
        <f t="shared" si="3"/>
        <v>2</v>
      </c>
      <c r="N6407" s="10">
        <f t="shared" si="4"/>
        <v>3</v>
      </c>
      <c r="O6407" s="10" t="str">
        <f t="array" ref="O6407">IFERROR(XLOOKUP(G6407,'Tipo de Carga'!A:A,'Tipo de Carga'!C:C))</f>
        <v>Diesel</v>
      </c>
    </row>
    <row r="6408">
      <c r="A6408" s="16">
        <v>2085.0</v>
      </c>
      <c r="B6408" s="10" t="str">
        <f t="array" ref="B6408">IFERROR(XLOOKUP(A6408,'Asignacion Mar'!A:A,'Asignacion Mar'!C:C))</f>
        <v>PISA Gdl</v>
      </c>
      <c r="C6408" s="10" t="str">
        <f t="array" ref="C6408">IFERROR(XLOOKUP(A6408,'Asignacion Mar'!A:A,'Asignacion Mar'!B:B))</f>
        <v>EC-06</v>
      </c>
      <c r="D6408" s="28">
        <v>45718.0</v>
      </c>
      <c r="E6408" s="16" t="s">
        <v>416</v>
      </c>
      <c r="F6408" s="10" t="str">
        <f t="array" ref="F6408">IFERROR(XLOOKUP(E6408,Operadores!A:A,Operadores!B:B))</f>
        <v>MARLUI02</v>
      </c>
      <c r="G6408" s="16" t="s">
        <v>83</v>
      </c>
      <c r="H6408" s="13">
        <v>19.85</v>
      </c>
      <c r="I6408" s="18">
        <v>366.0</v>
      </c>
      <c r="J6408" s="15">
        <f t="shared" si="5"/>
        <v>7265.1</v>
      </c>
      <c r="K6408" s="10" t="str">
        <f t="array" ref="K6408">IFERROR(XLOOKUP(G6408,'Tipo de Carga'!A:A,'Tipo de Carga'!B:B))</f>
        <v>Autoabasto</v>
      </c>
      <c r="L6408" s="10">
        <f t="shared" si="2"/>
        <v>10</v>
      </c>
      <c r="M6408" s="10">
        <f t="shared" si="3"/>
        <v>2</v>
      </c>
      <c r="N6408" s="10">
        <f t="shared" si="4"/>
        <v>3</v>
      </c>
      <c r="O6408" s="10" t="str">
        <f t="array" ref="O6408">IFERROR(XLOOKUP(G6408,'Tipo de Carga'!A:A,'Tipo de Carga'!C:C))</f>
        <v>Diesel</v>
      </c>
    </row>
    <row r="6409">
      <c r="A6409" s="16">
        <v>1881.0</v>
      </c>
      <c r="B6409" s="10" t="str">
        <f t="array" ref="B6409">IFERROR(XLOOKUP(A6409,'Asignacion Mar'!A:A,'Asignacion Mar'!C:C))</f>
        <v>Circuitos</v>
      </c>
      <c r="C6409" s="10" t="str">
        <f t="array" ref="C6409">IFERROR(XLOOKUP(A6409,'Asignacion Mar'!A:A,'Asignacion Mar'!B:B))</f>
        <v>EC-03</v>
      </c>
      <c r="D6409" s="28">
        <v>45718.0</v>
      </c>
      <c r="E6409" s="16" t="s">
        <v>156</v>
      </c>
      <c r="F6409" s="10" t="str">
        <f t="array" ref="F6409">IFERROR(XLOOKUP(E6409,Operadores!A:A,Operadores!B:B))</f>
        <v>CERJER</v>
      </c>
      <c r="G6409" s="16" t="s">
        <v>83</v>
      </c>
      <c r="H6409" s="13">
        <v>19.85</v>
      </c>
      <c r="I6409" s="18">
        <v>519.0</v>
      </c>
      <c r="J6409" s="15">
        <f t="shared" si="5"/>
        <v>10302.15</v>
      </c>
      <c r="K6409" s="10" t="str">
        <f t="array" ref="K6409">IFERROR(XLOOKUP(G6409,'Tipo de Carga'!A:A,'Tipo de Carga'!B:B))</f>
        <v>Autoabasto</v>
      </c>
      <c r="L6409" s="10">
        <f t="shared" si="2"/>
        <v>10</v>
      </c>
      <c r="M6409" s="10">
        <f t="shared" si="3"/>
        <v>2</v>
      </c>
      <c r="N6409" s="10">
        <f t="shared" si="4"/>
        <v>3</v>
      </c>
      <c r="O6409" s="10" t="str">
        <f t="array" ref="O6409">IFERROR(XLOOKUP(G6409,'Tipo de Carga'!A:A,'Tipo de Carga'!C:C))</f>
        <v>Diesel</v>
      </c>
    </row>
    <row r="6410">
      <c r="A6410" s="16">
        <v>1858.0</v>
      </c>
      <c r="B6410" s="10" t="str">
        <f t="array" ref="B6410">IFERROR(XLOOKUP(A6410,'Asignacion Mar'!A:A,'Asignacion Mar'!C:C))</f>
        <v>Hisense</v>
      </c>
      <c r="C6410" s="10" t="str">
        <f t="array" ref="C6410">IFERROR(XLOOKUP(A6410,'Asignacion Mar'!A:A,'Asignacion Mar'!B:B))</f>
        <v>EC-02</v>
      </c>
      <c r="D6410" s="28">
        <v>45718.0</v>
      </c>
      <c r="E6410" s="16" t="s">
        <v>27</v>
      </c>
      <c r="F6410" s="10" t="str">
        <f t="array" ref="F6410">IFERROR(XLOOKUP(E6410,Operadores!A:A,Operadores!B:B))</f>
        <v>CONMAU</v>
      </c>
      <c r="G6410" s="16" t="s">
        <v>83</v>
      </c>
      <c r="H6410" s="13">
        <v>19.85</v>
      </c>
      <c r="I6410" s="18">
        <v>580.0</v>
      </c>
      <c r="J6410" s="15">
        <f t="shared" si="5"/>
        <v>11513</v>
      </c>
      <c r="K6410" s="10" t="str">
        <f t="array" ref="K6410">IFERROR(XLOOKUP(G6410,'Tipo de Carga'!A:A,'Tipo de Carga'!B:B))</f>
        <v>Autoabasto</v>
      </c>
      <c r="L6410" s="10">
        <f t="shared" si="2"/>
        <v>10</v>
      </c>
      <c r="M6410" s="10">
        <f t="shared" si="3"/>
        <v>2</v>
      </c>
      <c r="N6410" s="10">
        <f t="shared" si="4"/>
        <v>3</v>
      </c>
      <c r="O6410" s="10" t="str">
        <f t="array" ref="O6410">IFERROR(XLOOKUP(G6410,'Tipo de Carga'!A:A,'Tipo de Carga'!C:C))</f>
        <v>Diesel</v>
      </c>
    </row>
    <row r="6411">
      <c r="A6411" s="16">
        <v>1879.0</v>
      </c>
      <c r="B6411" s="10" t="str">
        <f t="array" ref="B6411">IFERROR(XLOOKUP(A6411,'Asignacion Mar'!A:A,'Asignacion Mar'!C:C))</f>
        <v>Circuitos</v>
      </c>
      <c r="C6411" s="10" t="str">
        <f t="array" ref="C6411">IFERROR(XLOOKUP(A6411,'Asignacion Mar'!A:A,'Asignacion Mar'!B:B))</f>
        <v>EC-03</v>
      </c>
      <c r="D6411" s="28">
        <v>45718.0</v>
      </c>
      <c r="E6411" s="16" t="s">
        <v>132</v>
      </c>
      <c r="F6411" s="10" t="str">
        <f t="array" ref="F6411">IFERROR(XLOOKUP(E6411,Operadores!A:A,Operadores!B:B))</f>
        <v>ISLHI</v>
      </c>
      <c r="G6411" s="16" t="s">
        <v>86</v>
      </c>
      <c r="H6411" s="13">
        <v>19.15143</v>
      </c>
      <c r="I6411" s="18">
        <v>540.0</v>
      </c>
      <c r="J6411" s="15">
        <f t="shared" si="5"/>
        <v>10341.7722</v>
      </c>
      <c r="K6411" s="10" t="str">
        <f t="array" ref="K6411">IFERROR(XLOOKUP(G6411,'Tipo de Carga'!A:A,'Tipo de Carga'!B:B))</f>
        <v>Autoabasto</v>
      </c>
      <c r="L6411" s="10">
        <f t="shared" si="2"/>
        <v>10</v>
      </c>
      <c r="M6411" s="10">
        <f t="shared" si="3"/>
        <v>2</v>
      </c>
      <c r="N6411" s="10">
        <f t="shared" si="4"/>
        <v>3</v>
      </c>
      <c r="O6411" s="10" t="str">
        <f t="array" ref="O6411">IFERROR(XLOOKUP(G6411,'Tipo de Carga'!A:A,'Tipo de Carga'!C:C))</f>
        <v>Diesel</v>
      </c>
    </row>
    <row r="6412">
      <c r="A6412" s="16">
        <v>1984.0</v>
      </c>
      <c r="B6412" s="10" t="str">
        <f t="array" ref="B6412">IFERROR(XLOOKUP(A6412,'Asignacion Mar'!A:A,'Asignacion Mar'!C:C))</f>
        <v>MeLi asignado SD</v>
      </c>
      <c r="C6412" s="10" t="str">
        <f t="array" ref="C6412">IFERROR(XLOOKUP(A6412,'Asignacion Mar'!A:A,'Asignacion Mar'!B:B))</f>
        <v>EC-05</v>
      </c>
      <c r="D6412" s="28">
        <v>45718.0</v>
      </c>
      <c r="E6412" s="16" t="s">
        <v>244</v>
      </c>
      <c r="F6412" s="10" t="str">
        <f t="array" ref="F6412">IFERROR(XLOOKUP(E6412,Operadores!A:A,Operadores!B:B))</f>
        <v>PERFID</v>
      </c>
      <c r="G6412" s="16" t="s">
        <v>33</v>
      </c>
      <c r="H6412" s="13">
        <v>19.52</v>
      </c>
      <c r="I6412" s="18">
        <v>340.0</v>
      </c>
      <c r="J6412" s="15">
        <f t="shared" si="5"/>
        <v>6636.8</v>
      </c>
      <c r="K6412" s="10" t="str">
        <f t="array" ref="K6412">IFERROR(XLOOKUP(G6412,'Tipo de Carga'!A:A,'Tipo de Carga'!B:B))</f>
        <v>Autoabasto</v>
      </c>
      <c r="L6412" s="10">
        <f t="shared" si="2"/>
        <v>10</v>
      </c>
      <c r="M6412" s="10">
        <f t="shared" si="3"/>
        <v>2</v>
      </c>
      <c r="N6412" s="10">
        <f t="shared" si="4"/>
        <v>3</v>
      </c>
      <c r="O6412" s="10" t="str">
        <f t="array" ref="O6412">IFERROR(XLOOKUP(G6412,'Tipo de Carga'!A:A,'Tipo de Carga'!C:C))</f>
        <v>Diesel</v>
      </c>
    </row>
    <row r="6413">
      <c r="A6413" s="16">
        <v>1999.0</v>
      </c>
      <c r="B6413" s="10" t="str">
        <f t="array" ref="B6413">IFERROR(XLOOKUP(A6413,'Asignacion Mar'!A:A,'Asignacion Mar'!C:C))</f>
        <v>MeLi Dedicado Merida</v>
      </c>
      <c r="C6413" s="10" t="str">
        <f t="array" ref="C6413">IFERROR(XLOOKUP(A6413,'Asignacion Mar'!A:A,'Asignacion Mar'!B:B))</f>
        <v>EC-05</v>
      </c>
      <c r="D6413" s="28">
        <v>45718.0</v>
      </c>
      <c r="E6413" s="16" t="s">
        <v>88</v>
      </c>
      <c r="F6413" s="10" t="str">
        <f t="array" ref="F6413">IFERROR(XLOOKUP(E6413,Operadores!A:A,Operadores!B:B))</f>
        <v>CAMJOS</v>
      </c>
      <c r="G6413" s="16" t="s">
        <v>33</v>
      </c>
      <c r="H6413" s="13">
        <v>19.52</v>
      </c>
      <c r="I6413" s="18">
        <v>285.0</v>
      </c>
      <c r="J6413" s="15">
        <f t="shared" si="5"/>
        <v>5563.2</v>
      </c>
      <c r="K6413" s="10" t="str">
        <f t="array" ref="K6413">IFERROR(XLOOKUP(G6413,'Tipo de Carga'!A:A,'Tipo de Carga'!B:B))</f>
        <v>Autoabasto</v>
      </c>
      <c r="L6413" s="10">
        <f t="shared" si="2"/>
        <v>10</v>
      </c>
      <c r="M6413" s="10">
        <f t="shared" si="3"/>
        <v>2</v>
      </c>
      <c r="N6413" s="10">
        <f t="shared" si="4"/>
        <v>3</v>
      </c>
      <c r="O6413" s="10" t="str">
        <f t="array" ref="O6413">IFERROR(XLOOKUP(G6413,'Tipo de Carga'!A:A,'Tipo de Carga'!C:C))</f>
        <v>Diesel</v>
      </c>
    </row>
    <row r="6414">
      <c r="A6414" s="16">
        <v>1951.0</v>
      </c>
      <c r="B6414" s="10" t="str">
        <f t="array" ref="B6414">IFERROR(XLOOKUP(A6414,'Asignacion Mar'!A:A,'Asignacion Mar'!C:C))</f>
        <v>MeLi asignado SD</v>
      </c>
      <c r="C6414" s="10" t="str">
        <f t="array" ref="C6414">IFERROR(XLOOKUP(A6414,'Asignacion Mar'!A:A,'Asignacion Mar'!B:B))</f>
        <v>EC-05</v>
      </c>
      <c r="D6414" s="28">
        <v>45718.0</v>
      </c>
      <c r="E6414" s="16" t="s">
        <v>119</v>
      </c>
      <c r="F6414" s="10" t="str">
        <f t="array" ref="F6414">IFERROR(XLOOKUP(E6414,Operadores!A:A,Operadores!B:B))</f>
        <v>HERJOS08</v>
      </c>
      <c r="G6414" s="16" t="s">
        <v>33</v>
      </c>
      <c r="H6414" s="13">
        <v>19.52</v>
      </c>
      <c r="I6414" s="18">
        <v>646.0</v>
      </c>
      <c r="J6414" s="15">
        <f t="shared" si="5"/>
        <v>12609.92</v>
      </c>
      <c r="K6414" s="10" t="str">
        <f t="array" ref="K6414">IFERROR(XLOOKUP(G6414,'Tipo de Carga'!A:A,'Tipo de Carga'!B:B))</f>
        <v>Autoabasto</v>
      </c>
      <c r="L6414" s="10">
        <f t="shared" si="2"/>
        <v>10</v>
      </c>
      <c r="M6414" s="10">
        <f t="shared" si="3"/>
        <v>2</v>
      </c>
      <c r="N6414" s="10">
        <f t="shared" si="4"/>
        <v>3</v>
      </c>
      <c r="O6414" s="10" t="str">
        <f t="array" ref="O6414">IFERROR(XLOOKUP(G6414,'Tipo de Carga'!A:A,'Tipo de Carga'!C:C))</f>
        <v>Diesel</v>
      </c>
    </row>
    <row r="6415">
      <c r="A6415" s="16">
        <v>1979.0</v>
      </c>
      <c r="B6415" s="10" t="str">
        <f t="array" ref="B6415">IFERROR(XLOOKUP(A6415,'Asignacion Mar'!A:A,'Asignacion Mar'!C:C))</f>
        <v>MeLi asignado SD</v>
      </c>
      <c r="C6415" s="10" t="str">
        <f t="array" ref="C6415">IFERROR(XLOOKUP(A6415,'Asignacion Mar'!A:A,'Asignacion Mar'!B:B))</f>
        <v>EC-05</v>
      </c>
      <c r="D6415" s="28">
        <v>45718.0</v>
      </c>
      <c r="E6415" s="16" t="s">
        <v>64</v>
      </c>
      <c r="F6415" s="10" t="str">
        <f t="array" ref="F6415">IFERROR(XLOOKUP(E6415,Operadores!A:A,Operadores!B:B))</f>
        <v>GARJUA04</v>
      </c>
      <c r="G6415" s="16" t="s">
        <v>33</v>
      </c>
      <c r="H6415" s="13">
        <v>19.52</v>
      </c>
      <c r="I6415" s="18">
        <v>522.0</v>
      </c>
      <c r="J6415" s="15">
        <f t="shared" si="5"/>
        <v>10189.44</v>
      </c>
      <c r="K6415" s="10" t="str">
        <f t="array" ref="K6415">IFERROR(XLOOKUP(G6415,'Tipo de Carga'!A:A,'Tipo de Carga'!B:B))</f>
        <v>Autoabasto</v>
      </c>
      <c r="L6415" s="10">
        <f t="shared" si="2"/>
        <v>10</v>
      </c>
      <c r="M6415" s="10">
        <f t="shared" si="3"/>
        <v>2</v>
      </c>
      <c r="N6415" s="10">
        <f t="shared" si="4"/>
        <v>3</v>
      </c>
      <c r="O6415" s="10" t="str">
        <f t="array" ref="O6415">IFERROR(XLOOKUP(G6415,'Tipo de Carga'!A:A,'Tipo de Carga'!C:C))</f>
        <v>Diesel</v>
      </c>
    </row>
    <row r="6416">
      <c r="A6416" s="16">
        <v>1996.0</v>
      </c>
      <c r="B6416" s="10" t="str">
        <f t="array" ref="B6416">IFERROR(XLOOKUP(A6416,'Asignacion Mar'!A:A,'Asignacion Mar'!C:C))</f>
        <v>MeLi asignado SD</v>
      </c>
      <c r="C6416" s="10" t="str">
        <f t="array" ref="C6416">IFERROR(XLOOKUP(A6416,'Asignacion Mar'!A:A,'Asignacion Mar'!B:B))</f>
        <v>EC-05</v>
      </c>
      <c r="D6416" s="28">
        <v>45718.0</v>
      </c>
      <c r="E6416" s="16" t="s">
        <v>339</v>
      </c>
      <c r="F6416" s="10" t="str">
        <f t="array" ref="F6416">IFERROR(XLOOKUP(E6416,Operadores!A:A,Operadores!B:B))</f>
        <v>AGUARM</v>
      </c>
      <c r="G6416" s="16" t="s">
        <v>33</v>
      </c>
      <c r="H6416" s="13">
        <v>19.52</v>
      </c>
      <c r="I6416" s="18">
        <v>348.0</v>
      </c>
      <c r="J6416" s="15">
        <f t="shared" si="5"/>
        <v>6792.96</v>
      </c>
      <c r="K6416" s="10" t="str">
        <f t="array" ref="K6416">IFERROR(XLOOKUP(G6416,'Tipo de Carga'!A:A,'Tipo de Carga'!B:B))</f>
        <v>Autoabasto</v>
      </c>
      <c r="L6416" s="10">
        <f t="shared" si="2"/>
        <v>10</v>
      </c>
      <c r="M6416" s="10">
        <f t="shared" si="3"/>
        <v>2</v>
      </c>
      <c r="N6416" s="10">
        <f t="shared" si="4"/>
        <v>3</v>
      </c>
      <c r="O6416" s="10" t="str">
        <f t="array" ref="O6416">IFERROR(XLOOKUP(G6416,'Tipo de Carga'!A:A,'Tipo de Carga'!C:C))</f>
        <v>Diesel</v>
      </c>
    </row>
    <row r="6417">
      <c r="A6417" s="16">
        <v>1762.0</v>
      </c>
      <c r="B6417" s="10" t="str">
        <f t="array" ref="B6417">IFERROR(XLOOKUP(A6417,'Asignacion Mar'!A:A,'Asignacion Mar'!C:C))</f>
        <v>Hisense</v>
      </c>
      <c r="C6417" s="10" t="str">
        <f t="array" ref="C6417">IFERROR(XLOOKUP(A6417,'Asignacion Mar'!A:A,'Asignacion Mar'!B:B))</f>
        <v>EC-02</v>
      </c>
      <c r="D6417" s="28">
        <v>45718.0</v>
      </c>
      <c r="E6417" s="16" t="s">
        <v>188</v>
      </c>
      <c r="F6417" s="10" t="str">
        <f t="array" ref="F6417">IFERROR(XLOOKUP(E6417,Operadores!A:A,Operadores!B:B))</f>
        <v>LOPMA03</v>
      </c>
      <c r="G6417" s="16" t="s">
        <v>33</v>
      </c>
      <c r="H6417" s="13">
        <v>19.52</v>
      </c>
      <c r="I6417" s="18">
        <v>280.0</v>
      </c>
      <c r="J6417" s="15">
        <f t="shared" si="5"/>
        <v>5465.6</v>
      </c>
      <c r="K6417" s="10" t="str">
        <f t="array" ref="K6417">IFERROR(XLOOKUP(G6417,'Tipo de Carga'!A:A,'Tipo de Carga'!B:B))</f>
        <v>Autoabasto</v>
      </c>
      <c r="L6417" s="10">
        <f t="shared" si="2"/>
        <v>10</v>
      </c>
      <c r="M6417" s="10">
        <f t="shared" si="3"/>
        <v>2</v>
      </c>
      <c r="N6417" s="10">
        <f t="shared" si="4"/>
        <v>3</v>
      </c>
      <c r="O6417" s="10" t="str">
        <f t="array" ref="O6417">IFERROR(XLOOKUP(G6417,'Tipo de Carga'!A:A,'Tipo de Carga'!C:C))</f>
        <v>Diesel</v>
      </c>
    </row>
    <row r="6418">
      <c r="A6418" s="16">
        <v>1908.0</v>
      </c>
      <c r="B6418" s="10" t="str">
        <f t="array" ref="B6418">IFERROR(XLOOKUP(A6418,'Asignacion Mar'!A:A,'Asignacion Mar'!C:C))</f>
        <v>Circuitos</v>
      </c>
      <c r="C6418" s="10" t="str">
        <f t="array" ref="C6418">IFERROR(XLOOKUP(A6418,'Asignacion Mar'!A:A,'Asignacion Mar'!B:B))</f>
        <v>EC-03</v>
      </c>
      <c r="D6418" s="28">
        <v>45718.0</v>
      </c>
      <c r="E6418" s="16" t="s">
        <v>333</v>
      </c>
      <c r="F6418" s="10" t="str">
        <f t="array" ref="F6418">IFERROR(XLOOKUP(E6418,Operadores!A:A,Operadores!B:B))</f>
        <v>GARJOR01</v>
      </c>
      <c r="G6418" s="16" t="s">
        <v>33</v>
      </c>
      <c r="H6418" s="13">
        <v>19.52</v>
      </c>
      <c r="I6418" s="18">
        <v>580.0</v>
      </c>
      <c r="J6418" s="15">
        <f t="shared" si="5"/>
        <v>11321.6</v>
      </c>
      <c r="K6418" s="10" t="str">
        <f t="array" ref="K6418">IFERROR(XLOOKUP(G6418,'Tipo de Carga'!A:A,'Tipo de Carga'!B:B))</f>
        <v>Autoabasto</v>
      </c>
      <c r="L6418" s="10">
        <f t="shared" si="2"/>
        <v>10</v>
      </c>
      <c r="M6418" s="10">
        <f t="shared" si="3"/>
        <v>2</v>
      </c>
      <c r="N6418" s="10">
        <f t="shared" si="4"/>
        <v>3</v>
      </c>
      <c r="O6418" s="10" t="str">
        <f t="array" ref="O6418">IFERROR(XLOOKUP(G6418,'Tipo de Carga'!A:A,'Tipo de Carga'!C:C))</f>
        <v>Diesel</v>
      </c>
    </row>
    <row r="6419">
      <c r="A6419" s="16">
        <v>2088.0</v>
      </c>
      <c r="B6419" s="10" t="str">
        <f t="array" ref="B6419">IFERROR(XLOOKUP(A6419,'Asignacion Mar'!A:A,'Asignacion Mar'!C:C))</f>
        <v>MeLi Ded Puebla</v>
      </c>
      <c r="C6419" s="10" t="str">
        <f t="array" ref="C6419">IFERROR(XLOOKUP(A6419,'Asignacion Mar'!A:A,'Asignacion Mar'!B:B))</f>
        <v>EC-05</v>
      </c>
      <c r="D6419" s="28">
        <v>45718.0</v>
      </c>
      <c r="E6419" s="16" t="s">
        <v>310</v>
      </c>
      <c r="F6419" s="10" t="str">
        <f t="array" ref="F6419">IFERROR(XLOOKUP(E6419,Operadores!A:A,Operadores!B:B))</f>
        <v>SANMA05</v>
      </c>
      <c r="G6419" s="16" t="s">
        <v>33</v>
      </c>
      <c r="H6419" s="13">
        <v>19.52</v>
      </c>
      <c r="I6419" s="18">
        <v>681.0</v>
      </c>
      <c r="J6419" s="15">
        <f t="shared" si="5"/>
        <v>13293.12</v>
      </c>
      <c r="K6419" s="10" t="str">
        <f t="array" ref="K6419">IFERROR(XLOOKUP(G6419,'Tipo de Carga'!A:A,'Tipo de Carga'!B:B))</f>
        <v>Autoabasto</v>
      </c>
      <c r="L6419" s="10">
        <f t="shared" si="2"/>
        <v>10</v>
      </c>
      <c r="M6419" s="10">
        <f t="shared" si="3"/>
        <v>2</v>
      </c>
      <c r="N6419" s="10">
        <f t="shared" si="4"/>
        <v>3</v>
      </c>
      <c r="O6419" s="10" t="str">
        <f t="array" ref="O6419">IFERROR(XLOOKUP(G6419,'Tipo de Carga'!A:A,'Tipo de Carga'!C:C))</f>
        <v>Diesel</v>
      </c>
    </row>
    <row r="6420">
      <c r="A6420" s="16">
        <v>1810.0</v>
      </c>
      <c r="B6420" s="10" t="str">
        <f t="array" ref="B6420">IFERROR(XLOOKUP(A6420,'Asignacion Mar'!A:A,'Asignacion Mar'!C:C))</f>
        <v>Sayer Expo</v>
      </c>
      <c r="C6420" s="10" t="str">
        <f t="array" ref="C6420">IFERROR(XLOOKUP(A6420,'Asignacion Mar'!A:A,'Asignacion Mar'!B:B))</f>
        <v>EC-03</v>
      </c>
      <c r="D6420" s="28">
        <v>45718.0</v>
      </c>
      <c r="E6420" s="16" t="s">
        <v>131</v>
      </c>
      <c r="F6420" s="10" t="str">
        <f t="array" ref="F6420">IFERROR(XLOOKUP(E6420,Operadores!A:A,Operadores!B:B))</f>
        <v>REYRAU</v>
      </c>
      <c r="G6420" s="16" t="s">
        <v>39</v>
      </c>
      <c r="H6420" s="13">
        <v>20.22902</v>
      </c>
      <c r="I6420" s="18">
        <v>520.0</v>
      </c>
      <c r="J6420" s="15">
        <f t="shared" si="5"/>
        <v>10519.0904</v>
      </c>
      <c r="K6420" s="10" t="str">
        <f t="array" ref="K6420">IFERROR(XLOOKUP(G6420,'Tipo de Carga'!A:A,'Tipo de Carga'!B:B))</f>
        <v>Autoabasto</v>
      </c>
      <c r="L6420" s="10">
        <f t="shared" si="2"/>
        <v>10</v>
      </c>
      <c r="M6420" s="10">
        <f t="shared" si="3"/>
        <v>2</v>
      </c>
      <c r="N6420" s="10">
        <f t="shared" si="4"/>
        <v>3</v>
      </c>
      <c r="O6420" s="10" t="str">
        <f t="array" ref="O6420">IFERROR(XLOOKUP(G6420,'Tipo de Carga'!A:A,'Tipo de Carga'!C:C))</f>
        <v>Diesel</v>
      </c>
    </row>
    <row r="6421">
      <c r="A6421" s="16">
        <v>1715.0</v>
      </c>
      <c r="B6421" s="10" t="str">
        <f t="array" ref="B6421">IFERROR(XLOOKUP(A6421,'Asignacion Mar'!A:A,'Asignacion Mar'!C:C))</f>
        <v>Wm Full</v>
      </c>
      <c r="C6421" s="10" t="str">
        <f t="array" ref="C6421">IFERROR(XLOOKUP(A6421,'Asignacion Mar'!A:A,'Asignacion Mar'!B:B))</f>
        <v>EC-08</v>
      </c>
      <c r="D6421" s="28">
        <v>45718.0</v>
      </c>
      <c r="E6421" s="16" t="s">
        <v>96</v>
      </c>
      <c r="F6421" s="10" t="str">
        <f t="array" ref="F6421">IFERROR(XLOOKUP(E6421,Operadores!A:A,Operadores!B:B))</f>
        <v>LEOJAI</v>
      </c>
      <c r="G6421" s="16" t="s">
        <v>39</v>
      </c>
      <c r="H6421" s="13">
        <v>20.22902</v>
      </c>
      <c r="I6421" s="18">
        <v>277.0</v>
      </c>
      <c r="J6421" s="15">
        <f t="shared" si="5"/>
        <v>5603.43854</v>
      </c>
      <c r="K6421" s="10" t="str">
        <f t="array" ref="K6421">IFERROR(XLOOKUP(G6421,'Tipo de Carga'!A:A,'Tipo de Carga'!B:B))</f>
        <v>Autoabasto</v>
      </c>
      <c r="L6421" s="10">
        <f t="shared" si="2"/>
        <v>10</v>
      </c>
      <c r="M6421" s="10">
        <f t="shared" si="3"/>
        <v>2</v>
      </c>
      <c r="N6421" s="10">
        <f t="shared" si="4"/>
        <v>3</v>
      </c>
      <c r="O6421" s="10" t="str">
        <f t="array" ref="O6421">IFERROR(XLOOKUP(G6421,'Tipo de Carga'!A:A,'Tipo de Carga'!C:C))</f>
        <v>Diesel</v>
      </c>
    </row>
    <row r="6422">
      <c r="A6422" s="16">
        <v>1897.0</v>
      </c>
      <c r="B6422" s="10" t="str">
        <f t="array" ref="B6422">IFERROR(XLOOKUP(A6422,'Asignacion Mar'!A:A,'Asignacion Mar'!C:C))</f>
        <v>Full Liver</v>
      </c>
      <c r="C6422" s="10" t="str">
        <f t="array" ref="C6422">IFERROR(XLOOKUP(A6422,'Asignacion Mar'!A:A,'Asignacion Mar'!B:B))</f>
        <v>EC-01</v>
      </c>
      <c r="D6422" s="28">
        <v>45718.0</v>
      </c>
      <c r="E6422" s="16" t="s">
        <v>21</v>
      </c>
      <c r="F6422" s="10" t="str">
        <f t="array" ref="F6422">IFERROR(XLOOKUP(E6422,Operadores!A:A,Operadores!B:B))</f>
        <v>RODAR</v>
      </c>
      <c r="G6422" s="16" t="s">
        <v>39</v>
      </c>
      <c r="H6422" s="13">
        <v>20.22902</v>
      </c>
      <c r="I6422" s="18">
        <v>266.0</v>
      </c>
      <c r="J6422" s="15">
        <f t="shared" si="5"/>
        <v>5380.91932</v>
      </c>
      <c r="K6422" s="10" t="str">
        <f t="array" ref="K6422">IFERROR(XLOOKUP(G6422,'Tipo de Carga'!A:A,'Tipo de Carga'!B:B))</f>
        <v>Autoabasto</v>
      </c>
      <c r="L6422" s="10">
        <f t="shared" si="2"/>
        <v>10</v>
      </c>
      <c r="M6422" s="10">
        <f t="shared" si="3"/>
        <v>2</v>
      </c>
      <c r="N6422" s="10">
        <f t="shared" si="4"/>
        <v>3</v>
      </c>
      <c r="O6422" s="10" t="str">
        <f t="array" ref="O6422">IFERROR(XLOOKUP(G6422,'Tipo de Carga'!A:A,'Tipo de Carga'!C:C))</f>
        <v>Diesel</v>
      </c>
    </row>
    <row r="6423">
      <c r="A6423" s="16">
        <v>1902.0</v>
      </c>
      <c r="B6423" s="10" t="str">
        <f t="array" ref="B6423">IFERROR(XLOOKUP(A6423,'Asignacion Mar'!A:A,'Asignacion Mar'!C:C))</f>
        <v>Pipas</v>
      </c>
      <c r="C6423" s="10" t="str">
        <f t="array" ref="C6423">IFERROR(XLOOKUP(A6423,'Asignacion Mar'!A:A,'Asignacion Mar'!B:B))</f>
        <v>EC-02</v>
      </c>
      <c r="D6423" s="28">
        <v>45718.0</v>
      </c>
      <c r="E6423" s="16" t="s">
        <v>319</v>
      </c>
      <c r="F6423" s="10" t="str">
        <f t="array" ref="F6423">IFERROR(XLOOKUP(E6423,Operadores!A:A,Operadores!B:B))</f>
        <v>GONAA</v>
      </c>
      <c r="G6423" s="16" t="s">
        <v>39</v>
      </c>
      <c r="H6423" s="13">
        <v>20.22902</v>
      </c>
      <c r="I6423" s="18">
        <v>330.0</v>
      </c>
      <c r="J6423" s="15">
        <f t="shared" si="5"/>
        <v>6675.5766</v>
      </c>
      <c r="K6423" s="10" t="str">
        <f t="array" ref="K6423">IFERROR(XLOOKUP(G6423,'Tipo de Carga'!A:A,'Tipo de Carga'!B:B))</f>
        <v>Autoabasto</v>
      </c>
      <c r="L6423" s="10">
        <f t="shared" si="2"/>
        <v>10</v>
      </c>
      <c r="M6423" s="10">
        <f t="shared" si="3"/>
        <v>2</v>
      </c>
      <c r="N6423" s="10">
        <f t="shared" si="4"/>
        <v>3</v>
      </c>
      <c r="O6423" s="10" t="str">
        <f t="array" ref="O6423">IFERROR(XLOOKUP(G6423,'Tipo de Carga'!A:A,'Tipo de Carga'!C:C))</f>
        <v>Diesel</v>
      </c>
    </row>
    <row r="6424">
      <c r="A6424" s="16">
        <v>1746.0</v>
      </c>
      <c r="B6424" s="10" t="str">
        <f t="array" ref="B6424">IFERROR(XLOOKUP(A6424,'Asignacion Mar'!A:A,'Asignacion Mar'!C:C))</f>
        <v>Wm Full</v>
      </c>
      <c r="C6424" s="10" t="str">
        <f t="array" ref="C6424">IFERROR(XLOOKUP(A6424,'Asignacion Mar'!A:A,'Asignacion Mar'!B:B))</f>
        <v>EC-08</v>
      </c>
      <c r="D6424" s="28">
        <v>45718.0</v>
      </c>
      <c r="E6424" s="16" t="s">
        <v>258</v>
      </c>
      <c r="F6424" s="10" t="str">
        <f t="array" ref="F6424">IFERROR(XLOOKUP(E6424,Operadores!A:A,Operadores!B:B))</f>
        <v>LOPFER</v>
      </c>
      <c r="G6424" s="16" t="s">
        <v>39</v>
      </c>
      <c r="H6424" s="13">
        <v>20.22902</v>
      </c>
      <c r="I6424" s="18">
        <v>370.0</v>
      </c>
      <c r="J6424" s="15">
        <f t="shared" si="5"/>
        <v>7484.7374</v>
      </c>
      <c r="K6424" s="10" t="str">
        <f t="array" ref="K6424">IFERROR(XLOOKUP(G6424,'Tipo de Carga'!A:A,'Tipo de Carga'!B:B))</f>
        <v>Autoabasto</v>
      </c>
      <c r="L6424" s="10">
        <f t="shared" si="2"/>
        <v>10</v>
      </c>
      <c r="M6424" s="10">
        <f t="shared" si="3"/>
        <v>2</v>
      </c>
      <c r="N6424" s="10">
        <f t="shared" si="4"/>
        <v>3</v>
      </c>
      <c r="O6424" s="10" t="str">
        <f t="array" ref="O6424">IFERROR(XLOOKUP(G6424,'Tipo de Carga'!A:A,'Tipo de Carga'!C:C))</f>
        <v>Diesel</v>
      </c>
    </row>
    <row r="6425">
      <c r="A6425" s="16">
        <v>1798.0</v>
      </c>
      <c r="B6425" s="10" t="str">
        <f t="array" ref="B6425">IFERROR(XLOOKUP(A6425,'Asignacion Mar'!A:A,'Asignacion Mar'!C:C))</f>
        <v>Wm Full</v>
      </c>
      <c r="C6425" s="10" t="str">
        <f t="array" ref="C6425">IFERROR(XLOOKUP(A6425,'Asignacion Mar'!A:A,'Asignacion Mar'!B:B))</f>
        <v>EC-08</v>
      </c>
      <c r="D6425" s="28">
        <v>45718.0</v>
      </c>
      <c r="E6425" s="16" t="s">
        <v>177</v>
      </c>
      <c r="F6425" s="10" t="str">
        <f t="array" ref="F6425">IFERROR(XLOOKUP(E6425,Operadores!A:A,Operadores!B:B))</f>
        <v>MARWAL</v>
      </c>
      <c r="G6425" s="16" t="s">
        <v>39</v>
      </c>
      <c r="H6425" s="13">
        <v>20.22902</v>
      </c>
      <c r="I6425" s="18">
        <v>366.0</v>
      </c>
      <c r="J6425" s="15">
        <f t="shared" si="5"/>
        <v>7403.82132</v>
      </c>
      <c r="K6425" s="10" t="str">
        <f t="array" ref="K6425">IFERROR(XLOOKUP(G6425,'Tipo de Carga'!A:A,'Tipo de Carga'!B:B))</f>
        <v>Autoabasto</v>
      </c>
      <c r="L6425" s="10">
        <f t="shared" si="2"/>
        <v>10</v>
      </c>
      <c r="M6425" s="10">
        <f t="shared" si="3"/>
        <v>2</v>
      </c>
      <c r="N6425" s="10">
        <f t="shared" si="4"/>
        <v>3</v>
      </c>
      <c r="O6425" s="10" t="str">
        <f t="array" ref="O6425">IFERROR(XLOOKUP(G6425,'Tipo de Carga'!A:A,'Tipo de Carga'!C:C))</f>
        <v>Diesel</v>
      </c>
    </row>
    <row r="6426">
      <c r="A6426" s="16">
        <v>1816.0</v>
      </c>
      <c r="B6426" s="10" t="str">
        <f t="array" ref="B6426">IFERROR(XLOOKUP(A6426,'Asignacion Mar'!A:A,'Asignacion Mar'!C:C))</f>
        <v>Wm Full</v>
      </c>
      <c r="C6426" s="10" t="str">
        <f t="array" ref="C6426">IFERROR(XLOOKUP(A6426,'Asignacion Mar'!A:A,'Asignacion Mar'!B:B))</f>
        <v>EC-08</v>
      </c>
      <c r="D6426" s="28">
        <v>45718.0</v>
      </c>
      <c r="E6426" s="16" t="s">
        <v>169</v>
      </c>
      <c r="F6426" s="10" t="str">
        <f t="array" ref="F6426">IFERROR(XLOOKUP(E6426,Operadores!A:A,Operadores!B:B))</f>
        <v>RODMIG</v>
      </c>
      <c r="G6426" s="16" t="s">
        <v>39</v>
      </c>
      <c r="H6426" s="13">
        <v>20.22902</v>
      </c>
      <c r="I6426" s="18">
        <v>378.0</v>
      </c>
      <c r="J6426" s="15">
        <f t="shared" si="5"/>
        <v>7646.56956</v>
      </c>
      <c r="K6426" s="10" t="str">
        <f t="array" ref="K6426">IFERROR(XLOOKUP(G6426,'Tipo de Carga'!A:A,'Tipo de Carga'!B:B))</f>
        <v>Autoabasto</v>
      </c>
      <c r="L6426" s="10">
        <f t="shared" si="2"/>
        <v>10</v>
      </c>
      <c r="M6426" s="10">
        <f t="shared" si="3"/>
        <v>2</v>
      </c>
      <c r="N6426" s="10">
        <f t="shared" si="4"/>
        <v>3</v>
      </c>
      <c r="O6426" s="10" t="str">
        <f t="array" ref="O6426">IFERROR(XLOOKUP(G6426,'Tipo de Carga'!A:A,'Tipo de Carga'!C:C))</f>
        <v>Diesel</v>
      </c>
    </row>
    <row r="6427">
      <c r="A6427" s="16">
        <v>1939.0</v>
      </c>
      <c r="B6427" s="10" t="str">
        <f t="array" ref="B6427">IFERROR(XLOOKUP(A6427,'Asignacion Mar'!A:A,'Asignacion Mar'!C:C))</f>
        <v>Full Liver</v>
      </c>
      <c r="C6427" s="10" t="str">
        <f t="array" ref="C6427">IFERROR(XLOOKUP(A6427,'Asignacion Mar'!A:A,'Asignacion Mar'!B:B))</f>
        <v>EC-01</v>
      </c>
      <c r="D6427" s="28">
        <v>45718.0</v>
      </c>
      <c r="E6427" s="16" t="s">
        <v>116</v>
      </c>
      <c r="F6427" s="10" t="str">
        <f t="array" ref="F6427">IFERROR(XLOOKUP(E6427,Operadores!A:A,Operadores!B:B))</f>
        <v>TORBR01</v>
      </c>
      <c r="G6427" s="16" t="s">
        <v>39</v>
      </c>
      <c r="H6427" s="13">
        <v>20.22902</v>
      </c>
      <c r="I6427" s="18">
        <v>577.0</v>
      </c>
      <c r="J6427" s="15">
        <f t="shared" si="5"/>
        <v>11672.14454</v>
      </c>
      <c r="K6427" s="10" t="str">
        <f t="array" ref="K6427">IFERROR(XLOOKUP(G6427,'Tipo de Carga'!A:A,'Tipo de Carga'!B:B))</f>
        <v>Autoabasto</v>
      </c>
      <c r="L6427" s="10">
        <f t="shared" si="2"/>
        <v>10</v>
      </c>
      <c r="M6427" s="10">
        <f t="shared" si="3"/>
        <v>2</v>
      </c>
      <c r="N6427" s="10">
        <f t="shared" si="4"/>
        <v>3</v>
      </c>
      <c r="O6427" s="10" t="str">
        <f t="array" ref="O6427">IFERROR(XLOOKUP(G6427,'Tipo de Carga'!A:A,'Tipo de Carga'!C:C))</f>
        <v>Diesel</v>
      </c>
    </row>
    <row r="6428">
      <c r="A6428" s="16">
        <v>1826.0</v>
      </c>
      <c r="B6428" s="10" t="str">
        <f t="array" ref="B6428">IFERROR(XLOOKUP(A6428,'Asignacion Mar'!A:A,'Asignacion Mar'!C:C))</f>
        <v>Wm Full</v>
      </c>
      <c r="C6428" s="10" t="str">
        <f t="array" ref="C6428">IFERROR(XLOOKUP(A6428,'Asignacion Mar'!A:A,'Asignacion Mar'!B:B))</f>
        <v>EC-08</v>
      </c>
      <c r="D6428" s="28">
        <v>45718.0</v>
      </c>
      <c r="E6428" s="16" t="s">
        <v>361</v>
      </c>
      <c r="F6428" s="10" t="str">
        <f t="array" ref="F6428">IFERROR(XLOOKUP(E6428,Operadores!A:A,Operadores!B:B))</f>
        <v>MORFRE01</v>
      </c>
      <c r="G6428" s="16" t="s">
        <v>39</v>
      </c>
      <c r="H6428" s="13">
        <v>20.22902</v>
      </c>
      <c r="I6428" s="18">
        <v>389.0</v>
      </c>
      <c r="J6428" s="15">
        <f t="shared" si="5"/>
        <v>7869.08878</v>
      </c>
      <c r="K6428" s="10" t="str">
        <f t="array" ref="K6428">IFERROR(XLOOKUP(G6428,'Tipo de Carga'!A:A,'Tipo de Carga'!B:B))</f>
        <v>Autoabasto</v>
      </c>
      <c r="L6428" s="10">
        <f t="shared" si="2"/>
        <v>10</v>
      </c>
      <c r="M6428" s="10">
        <f t="shared" si="3"/>
        <v>2</v>
      </c>
      <c r="N6428" s="10">
        <f t="shared" si="4"/>
        <v>3</v>
      </c>
      <c r="O6428" s="10" t="str">
        <f t="array" ref="O6428">IFERROR(XLOOKUP(G6428,'Tipo de Carga'!A:A,'Tipo de Carga'!C:C))</f>
        <v>Diesel</v>
      </c>
    </row>
    <row r="6429">
      <c r="A6429" s="16">
        <v>1817.0</v>
      </c>
      <c r="B6429" s="10" t="str">
        <f t="array" ref="B6429">IFERROR(XLOOKUP(A6429,'Asignacion Mar'!A:A,'Asignacion Mar'!C:C))</f>
        <v>Wm Full</v>
      </c>
      <c r="C6429" s="10" t="str">
        <f t="array" ref="C6429">IFERROR(XLOOKUP(A6429,'Asignacion Mar'!A:A,'Asignacion Mar'!B:B))</f>
        <v>EC-08</v>
      </c>
      <c r="D6429" s="28">
        <v>45718.0</v>
      </c>
      <c r="E6429" s="16" t="s">
        <v>101</v>
      </c>
      <c r="F6429" s="10" t="str">
        <f t="array" ref="F6429">IFERROR(XLOOKUP(E6429,Operadores!A:A,Operadores!B:B))</f>
        <v>RUIROBX</v>
      </c>
      <c r="G6429" s="16" t="s">
        <v>39</v>
      </c>
      <c r="H6429" s="13">
        <v>20.22902</v>
      </c>
      <c r="I6429" s="18">
        <v>383.0</v>
      </c>
      <c r="J6429" s="15">
        <f t="shared" si="5"/>
        <v>7747.71466</v>
      </c>
      <c r="K6429" s="10" t="str">
        <f t="array" ref="K6429">IFERROR(XLOOKUP(G6429,'Tipo de Carga'!A:A,'Tipo de Carga'!B:B))</f>
        <v>Autoabasto</v>
      </c>
      <c r="L6429" s="10">
        <f t="shared" si="2"/>
        <v>10</v>
      </c>
      <c r="M6429" s="10">
        <f t="shared" si="3"/>
        <v>2</v>
      </c>
      <c r="N6429" s="10">
        <f t="shared" si="4"/>
        <v>3</v>
      </c>
      <c r="O6429" s="10" t="str">
        <f t="array" ref="O6429">IFERROR(XLOOKUP(G6429,'Tipo de Carga'!A:A,'Tipo de Carga'!C:C))</f>
        <v>Diesel</v>
      </c>
    </row>
    <row r="6430">
      <c r="A6430" s="16">
        <v>1728.0</v>
      </c>
      <c r="B6430" s="10" t="str">
        <f t="array" ref="B6430">IFERROR(XLOOKUP(A6430,'Asignacion Mar'!A:A,'Asignacion Mar'!C:C))</f>
        <v>Wm Full</v>
      </c>
      <c r="C6430" s="10" t="str">
        <f t="array" ref="C6430">IFERROR(XLOOKUP(A6430,'Asignacion Mar'!A:A,'Asignacion Mar'!B:B))</f>
        <v>EC-08</v>
      </c>
      <c r="D6430" s="28">
        <v>45718.0</v>
      </c>
      <c r="E6430" s="16" t="s">
        <v>93</v>
      </c>
      <c r="F6430" s="10" t="str">
        <f t="array" ref="F6430">IFERROR(XLOOKUP(E6430,Operadores!A:A,Operadores!B:B))</f>
        <v>MARJO13</v>
      </c>
      <c r="G6430" s="16" t="s">
        <v>39</v>
      </c>
      <c r="H6430" s="13">
        <v>20.22902</v>
      </c>
      <c r="I6430" s="18">
        <v>370.0</v>
      </c>
      <c r="J6430" s="15">
        <f t="shared" si="5"/>
        <v>7484.7374</v>
      </c>
      <c r="K6430" s="10" t="str">
        <f t="array" ref="K6430">IFERROR(XLOOKUP(G6430,'Tipo de Carga'!A:A,'Tipo de Carga'!B:B))</f>
        <v>Autoabasto</v>
      </c>
      <c r="L6430" s="10">
        <f t="shared" si="2"/>
        <v>10</v>
      </c>
      <c r="M6430" s="10">
        <f t="shared" si="3"/>
        <v>2</v>
      </c>
      <c r="N6430" s="10">
        <f t="shared" si="4"/>
        <v>3</v>
      </c>
      <c r="O6430" s="10" t="str">
        <f t="array" ref="O6430">IFERROR(XLOOKUP(G6430,'Tipo de Carga'!A:A,'Tipo de Carga'!C:C))</f>
        <v>Diesel</v>
      </c>
    </row>
    <row r="6431">
      <c r="A6431" s="16">
        <v>2009.0</v>
      </c>
      <c r="B6431" s="10" t="str">
        <f t="array" ref="B6431">IFERROR(XLOOKUP(A6431,'Asignacion Mar'!A:A,'Asignacion Mar'!C:C))</f>
        <v>MeLi Dedicado Merida</v>
      </c>
      <c r="C6431" s="10" t="str">
        <f t="array" ref="C6431">IFERROR(XLOOKUP(A6431,'Asignacion Mar'!A:A,'Asignacion Mar'!B:B))</f>
        <v>EC-05</v>
      </c>
      <c r="D6431" s="28">
        <v>45718.0</v>
      </c>
      <c r="E6431" s="16" t="s">
        <v>225</v>
      </c>
      <c r="F6431" s="10" t="str">
        <f t="array" ref="F6431">IFERROR(XLOOKUP(E6431,Operadores!A:A,Operadores!B:B))</f>
        <v>ACOHER</v>
      </c>
      <c r="G6431" s="16" t="s">
        <v>39</v>
      </c>
      <c r="H6431" s="13">
        <v>20.22902</v>
      </c>
      <c r="I6431" s="18">
        <v>443.0</v>
      </c>
      <c r="J6431" s="15">
        <f t="shared" si="5"/>
        <v>8961.45586</v>
      </c>
      <c r="K6431" s="10" t="str">
        <f t="array" ref="K6431">IFERROR(XLOOKUP(G6431,'Tipo de Carga'!A:A,'Tipo de Carga'!B:B))</f>
        <v>Autoabasto</v>
      </c>
      <c r="L6431" s="10">
        <f t="shared" si="2"/>
        <v>10</v>
      </c>
      <c r="M6431" s="10">
        <f t="shared" si="3"/>
        <v>2</v>
      </c>
      <c r="N6431" s="10">
        <f t="shared" si="4"/>
        <v>3</v>
      </c>
      <c r="O6431" s="10" t="str">
        <f t="array" ref="O6431">IFERROR(XLOOKUP(G6431,'Tipo de Carga'!A:A,'Tipo de Carga'!C:C))</f>
        <v>Diesel</v>
      </c>
    </row>
    <row r="6432">
      <c r="A6432" s="16">
        <v>1971.0</v>
      </c>
      <c r="B6432" s="10" t="str">
        <f t="array" ref="B6432">IFERROR(XLOOKUP(A6432,'Asignacion Mar'!A:A,'Asignacion Mar'!C:C))</f>
        <v>Sayer Sencillo</v>
      </c>
      <c r="C6432" s="10" t="str">
        <f t="array" ref="C6432">IFERROR(XLOOKUP(A6432,'Asignacion Mar'!A:A,'Asignacion Mar'!B:B))</f>
        <v>EC-04</v>
      </c>
      <c r="D6432" s="28">
        <v>45718.0</v>
      </c>
      <c r="E6432" s="16" t="s">
        <v>79</v>
      </c>
      <c r="F6432" s="10" t="str">
        <f t="array" ref="F6432">IFERROR(XLOOKUP(E6432,Operadores!A:A,Operadores!B:B))</f>
        <v>OLVOSX</v>
      </c>
      <c r="G6432" s="16" t="s">
        <v>39</v>
      </c>
      <c r="H6432" s="13">
        <v>20.22902</v>
      </c>
      <c r="I6432" s="18">
        <v>362.0</v>
      </c>
      <c r="J6432" s="15">
        <f t="shared" si="5"/>
        <v>7322.90524</v>
      </c>
      <c r="K6432" s="10" t="str">
        <f t="array" ref="K6432">IFERROR(XLOOKUP(G6432,'Tipo de Carga'!A:A,'Tipo de Carga'!B:B))</f>
        <v>Autoabasto</v>
      </c>
      <c r="L6432" s="10">
        <f t="shared" si="2"/>
        <v>10</v>
      </c>
      <c r="M6432" s="10">
        <f t="shared" si="3"/>
        <v>2</v>
      </c>
      <c r="N6432" s="10">
        <f t="shared" si="4"/>
        <v>3</v>
      </c>
      <c r="O6432" s="10" t="str">
        <f t="array" ref="O6432">IFERROR(XLOOKUP(G6432,'Tipo de Carga'!A:A,'Tipo de Carga'!C:C))</f>
        <v>Diesel</v>
      </c>
    </row>
    <row r="6433">
      <c r="A6433" s="16">
        <v>1999.0</v>
      </c>
      <c r="B6433" s="10" t="str">
        <f t="array" ref="B6433">IFERROR(XLOOKUP(A6433,'Asignacion Mar'!A:A,'Asignacion Mar'!C:C))</f>
        <v>MeLi Dedicado Merida</v>
      </c>
      <c r="C6433" s="10" t="str">
        <f t="array" ref="C6433">IFERROR(XLOOKUP(A6433,'Asignacion Mar'!A:A,'Asignacion Mar'!B:B))</f>
        <v>EC-05</v>
      </c>
      <c r="D6433" s="28">
        <v>45718.0</v>
      </c>
      <c r="E6433" s="16" t="s">
        <v>88</v>
      </c>
      <c r="F6433" s="10" t="str">
        <f t="array" ref="F6433">IFERROR(XLOOKUP(E6433,Operadores!A:A,Operadores!B:B))</f>
        <v>CAMJOS</v>
      </c>
      <c r="G6433" s="16" t="s">
        <v>39</v>
      </c>
      <c r="H6433" s="13">
        <v>20.22902</v>
      </c>
      <c r="I6433" s="18">
        <v>372.0</v>
      </c>
      <c r="J6433" s="15">
        <f t="shared" si="5"/>
        <v>7525.19544</v>
      </c>
      <c r="K6433" s="10" t="str">
        <f t="array" ref="K6433">IFERROR(XLOOKUP(G6433,'Tipo de Carga'!A:A,'Tipo de Carga'!B:B))</f>
        <v>Autoabasto</v>
      </c>
      <c r="L6433" s="10">
        <f t="shared" si="2"/>
        <v>10</v>
      </c>
      <c r="M6433" s="10">
        <f t="shared" si="3"/>
        <v>2</v>
      </c>
      <c r="N6433" s="10">
        <f t="shared" si="4"/>
        <v>3</v>
      </c>
      <c r="O6433" s="10" t="str">
        <f t="array" ref="O6433">IFERROR(XLOOKUP(G6433,'Tipo de Carga'!A:A,'Tipo de Carga'!C:C))</f>
        <v>Diesel</v>
      </c>
    </row>
    <row r="6434">
      <c r="A6434" s="16">
        <v>2007.0</v>
      </c>
      <c r="B6434" s="10" t="str">
        <f t="array" ref="B6434">IFERROR(XLOOKUP(A6434,'Asignacion Mar'!A:A,'Asignacion Mar'!C:C))</f>
        <v>MeLi Asignado TD</v>
      </c>
      <c r="C6434" s="10" t="str">
        <f t="array" ref="C6434">IFERROR(XLOOKUP(A6434,'Asignacion Mar'!A:A,'Asignacion Mar'!B:B))</f>
        <v>EC-05</v>
      </c>
      <c r="D6434" s="28">
        <v>45718.0</v>
      </c>
      <c r="E6434" s="16" t="s">
        <v>190</v>
      </c>
      <c r="F6434" s="10" t="str">
        <f t="array" ref="F6434">IFERROR(XLOOKUP(E6434,Operadores!A:A,Operadores!B:B))</f>
        <v>PADRI</v>
      </c>
      <c r="G6434" s="16" t="s">
        <v>39</v>
      </c>
      <c r="H6434" s="13">
        <v>20.22902</v>
      </c>
      <c r="I6434" s="18">
        <v>350.0</v>
      </c>
      <c r="J6434" s="15">
        <f t="shared" si="5"/>
        <v>7080.157</v>
      </c>
      <c r="K6434" s="10" t="str">
        <f t="array" ref="K6434">IFERROR(XLOOKUP(G6434,'Tipo de Carga'!A:A,'Tipo de Carga'!B:B))</f>
        <v>Autoabasto</v>
      </c>
      <c r="L6434" s="10">
        <f t="shared" si="2"/>
        <v>10</v>
      </c>
      <c r="M6434" s="10">
        <f t="shared" si="3"/>
        <v>2</v>
      </c>
      <c r="N6434" s="10">
        <f t="shared" si="4"/>
        <v>3</v>
      </c>
      <c r="O6434" s="10" t="str">
        <f t="array" ref="O6434">IFERROR(XLOOKUP(G6434,'Tipo de Carga'!A:A,'Tipo de Carga'!C:C))</f>
        <v>Diesel</v>
      </c>
    </row>
    <row r="6435">
      <c r="A6435" s="16">
        <v>2026.0</v>
      </c>
      <c r="B6435" s="10" t="str">
        <f t="array" ref="B6435">IFERROR(XLOOKUP(A6435,'Asignacion Mar'!A:A,'Asignacion Mar'!C:C))</f>
        <v>MeLi Dedicado Merida</v>
      </c>
      <c r="C6435" s="10" t="str">
        <f t="array" ref="C6435">IFERROR(XLOOKUP(A6435,'Asignacion Mar'!A:A,'Asignacion Mar'!B:B))</f>
        <v>EC-05</v>
      </c>
      <c r="D6435" s="28">
        <v>45718.0</v>
      </c>
      <c r="E6435" s="16" t="s">
        <v>224</v>
      </c>
      <c r="F6435" s="10" t="str">
        <f t="array" ref="F6435">IFERROR(XLOOKUP(E6435,Operadores!A:A,Operadores!B:B))</f>
        <v>CRUTOM</v>
      </c>
      <c r="G6435" s="16" t="s">
        <v>39</v>
      </c>
      <c r="H6435" s="13">
        <v>20.22902</v>
      </c>
      <c r="I6435" s="18">
        <v>340.0</v>
      </c>
      <c r="J6435" s="15">
        <f t="shared" si="5"/>
        <v>6877.8668</v>
      </c>
      <c r="K6435" s="10" t="str">
        <f t="array" ref="K6435">IFERROR(XLOOKUP(G6435,'Tipo de Carga'!A:A,'Tipo de Carga'!B:B))</f>
        <v>Autoabasto</v>
      </c>
      <c r="L6435" s="10">
        <f t="shared" si="2"/>
        <v>10</v>
      </c>
      <c r="M6435" s="10">
        <f t="shared" si="3"/>
        <v>2</v>
      </c>
      <c r="N6435" s="10">
        <f t="shared" si="4"/>
        <v>3</v>
      </c>
      <c r="O6435" s="10" t="str">
        <f t="array" ref="O6435">IFERROR(XLOOKUP(G6435,'Tipo de Carga'!A:A,'Tipo de Carga'!C:C))</f>
        <v>Diesel</v>
      </c>
    </row>
    <row r="6436">
      <c r="A6436" s="16">
        <v>2001.0</v>
      </c>
      <c r="B6436" s="10" t="str">
        <f t="array" ref="B6436">IFERROR(XLOOKUP(A6436,'Asignacion Mar'!A:A,'Asignacion Mar'!C:C))</f>
        <v>MeLi Dedicado Merida</v>
      </c>
      <c r="C6436" s="10" t="str">
        <f t="array" ref="C6436">IFERROR(XLOOKUP(A6436,'Asignacion Mar'!A:A,'Asignacion Mar'!B:B))</f>
        <v>EC-05</v>
      </c>
      <c r="D6436" s="28">
        <v>45718.0</v>
      </c>
      <c r="E6436" s="16" t="s">
        <v>362</v>
      </c>
      <c r="F6436" s="10" t="str">
        <f t="array" ref="F6436">IFERROR(XLOOKUP(E6436,Operadores!A:A,Operadores!B:B))</f>
        <v>TRESER</v>
      </c>
      <c r="G6436" s="16" t="s">
        <v>39</v>
      </c>
      <c r="H6436" s="13">
        <v>20.22902</v>
      </c>
      <c r="I6436" s="18">
        <v>210.0</v>
      </c>
      <c r="J6436" s="15">
        <f t="shared" si="5"/>
        <v>4248.0942</v>
      </c>
      <c r="K6436" s="10" t="str">
        <f t="array" ref="K6436">IFERROR(XLOOKUP(G6436,'Tipo de Carga'!A:A,'Tipo de Carga'!B:B))</f>
        <v>Autoabasto</v>
      </c>
      <c r="L6436" s="10">
        <f t="shared" si="2"/>
        <v>10</v>
      </c>
      <c r="M6436" s="10">
        <f t="shared" si="3"/>
        <v>2</v>
      </c>
      <c r="N6436" s="10">
        <f t="shared" si="4"/>
        <v>3</v>
      </c>
      <c r="O6436" s="10" t="str">
        <f t="array" ref="O6436">IFERROR(XLOOKUP(G6436,'Tipo de Carga'!A:A,'Tipo de Carga'!C:C))</f>
        <v>Diesel</v>
      </c>
    </row>
    <row r="6437">
      <c r="A6437" s="16">
        <v>1997.0</v>
      </c>
      <c r="B6437" s="10" t="str">
        <f t="array" ref="B6437">IFERROR(XLOOKUP(A6437,'Asignacion Mar'!A:A,'Asignacion Mar'!C:C))</f>
        <v>MeLi Dedicado Merida</v>
      </c>
      <c r="C6437" s="10" t="str">
        <f t="array" ref="C6437">IFERROR(XLOOKUP(A6437,'Asignacion Mar'!A:A,'Asignacion Mar'!B:B))</f>
        <v>EC-05</v>
      </c>
      <c r="D6437" s="28">
        <v>45718.0</v>
      </c>
      <c r="E6437" s="16" t="s">
        <v>170</v>
      </c>
      <c r="F6437" s="10" t="str">
        <f t="array" ref="F6437">IFERROR(XLOOKUP(E6437,Operadores!A:A,Operadores!B:B))</f>
        <v>MARLEO</v>
      </c>
      <c r="G6437" s="16" t="s">
        <v>39</v>
      </c>
      <c r="H6437" s="13">
        <v>20.22902</v>
      </c>
      <c r="I6437" s="18">
        <v>400.0</v>
      </c>
      <c r="J6437" s="15">
        <f t="shared" si="5"/>
        <v>8091.608</v>
      </c>
      <c r="K6437" s="10" t="str">
        <f t="array" ref="K6437">IFERROR(XLOOKUP(G6437,'Tipo de Carga'!A:A,'Tipo de Carga'!B:B))</f>
        <v>Autoabasto</v>
      </c>
      <c r="L6437" s="10">
        <f t="shared" si="2"/>
        <v>10</v>
      </c>
      <c r="M6437" s="10">
        <f t="shared" si="3"/>
        <v>2</v>
      </c>
      <c r="N6437" s="10">
        <f t="shared" si="4"/>
        <v>3</v>
      </c>
      <c r="O6437" s="10" t="str">
        <f t="array" ref="O6437">IFERROR(XLOOKUP(G6437,'Tipo de Carga'!A:A,'Tipo de Carga'!C:C))</f>
        <v>Diesel</v>
      </c>
    </row>
    <row r="6438">
      <c r="A6438" s="16">
        <v>1942.0</v>
      </c>
      <c r="B6438" s="10" t="str">
        <f t="array" ref="B6438">IFERROR(XLOOKUP(A6438,'Asignacion Mar'!A:A,'Asignacion Mar'!C:C))</f>
        <v>Harinas Elizondo</v>
      </c>
      <c r="C6438" s="10" t="str">
        <f t="array" ref="C6438">IFERROR(XLOOKUP(A6438,'Asignacion Mar'!A:A,'Asignacion Mar'!B:B))</f>
        <v>EC-01</v>
      </c>
      <c r="D6438" s="28">
        <v>45718.0</v>
      </c>
      <c r="E6438" s="16" t="s">
        <v>311</v>
      </c>
      <c r="F6438" s="10" t="str">
        <f t="array" ref="F6438">IFERROR(XLOOKUP(E6438,Operadores!A:A,Operadores!B:B))</f>
        <v>ESGJOS</v>
      </c>
      <c r="G6438" s="16" t="s">
        <v>481</v>
      </c>
      <c r="H6438" s="13">
        <v>25.49</v>
      </c>
      <c r="I6438" s="18">
        <v>381.0</v>
      </c>
      <c r="J6438" s="15">
        <f t="shared" si="5"/>
        <v>9711.69</v>
      </c>
      <c r="K6438" s="10" t="str">
        <f t="array" ref="K6438">IFERROR(XLOOKUP(G6438,'Tipo de Carga'!A:A,'Tipo de Carga'!B:B))</f>
        <v>Ticket</v>
      </c>
      <c r="L6438" s="10">
        <f t="shared" si="2"/>
        <v>10</v>
      </c>
      <c r="M6438" s="10">
        <f t="shared" si="3"/>
        <v>2</v>
      </c>
      <c r="N6438" s="10">
        <f t="shared" si="4"/>
        <v>3</v>
      </c>
      <c r="O6438" s="10" t="str">
        <f t="array" ref="O6438">IFERROR(XLOOKUP(G6438,'Tipo de Carga'!A:A,'Tipo de Carga'!C:C))</f>
        <v>Diesel</v>
      </c>
    </row>
    <row r="6439">
      <c r="A6439" s="16">
        <v>1909.0</v>
      </c>
      <c r="B6439" s="10" t="str">
        <f t="array" ref="B6439">IFERROR(XLOOKUP(A6439,'Asignacion Mar'!A:A,'Asignacion Mar'!C:C))</f>
        <v>Circuitos</v>
      </c>
      <c r="C6439" s="10" t="str">
        <f t="array" ref="C6439">IFERROR(XLOOKUP(A6439,'Asignacion Mar'!A:A,'Asignacion Mar'!B:B))</f>
        <v>EC-03</v>
      </c>
      <c r="D6439" s="28">
        <v>45718.0</v>
      </c>
      <c r="E6439" s="19" t="s">
        <v>347</v>
      </c>
      <c r="F6439" s="10" t="str">
        <f t="array" ref="F6439">IFERROR(XLOOKUP(E6439,Operadores!A:A,Operadores!B:B))</f>
        <v>ZUÑDAV</v>
      </c>
      <c r="G6439" s="16" t="s">
        <v>481</v>
      </c>
      <c r="H6439" s="13">
        <v>26.99</v>
      </c>
      <c r="I6439" s="18">
        <v>267.0</v>
      </c>
      <c r="J6439" s="15">
        <f t="shared" si="5"/>
        <v>7206.33</v>
      </c>
      <c r="K6439" s="10" t="str">
        <f t="array" ref="K6439">IFERROR(XLOOKUP(G6439,'Tipo de Carga'!A:A,'Tipo de Carga'!B:B))</f>
        <v>Ticket</v>
      </c>
      <c r="L6439" s="10">
        <f t="shared" si="2"/>
        <v>10</v>
      </c>
      <c r="M6439" s="10">
        <f t="shared" si="3"/>
        <v>2</v>
      </c>
      <c r="N6439" s="10">
        <f t="shared" si="4"/>
        <v>3</v>
      </c>
      <c r="O6439" s="10" t="str">
        <f t="array" ref="O6439">IFERROR(XLOOKUP(G6439,'Tipo de Carga'!A:A,'Tipo de Carga'!C:C))</f>
        <v>Diesel</v>
      </c>
    </row>
    <row r="6440">
      <c r="A6440" s="16">
        <v>2030.0</v>
      </c>
      <c r="B6440" s="10" t="str">
        <f t="array" ref="B6440">IFERROR(XLOOKUP(A6440,'Asignacion Mar'!A:A,'Asignacion Mar'!C:C))</f>
        <v>MeLi Dedicado TD</v>
      </c>
      <c r="C6440" s="10" t="str">
        <f t="array" ref="C6440">IFERROR(XLOOKUP(A6440,'Asignacion Mar'!A:A,'Asignacion Mar'!B:B))</f>
        <v>EC-05</v>
      </c>
      <c r="D6440" s="28">
        <v>45718.0</v>
      </c>
      <c r="E6440" s="19" t="s">
        <v>337</v>
      </c>
      <c r="F6440" s="10" t="str">
        <f t="array" ref="F6440">IFERROR(XLOOKUP(E6440,Operadores!A:A,Operadores!B:B))</f>
        <v>MENBER</v>
      </c>
      <c r="G6440" s="16" t="s">
        <v>481</v>
      </c>
      <c r="H6440" s="13">
        <v>26.4</v>
      </c>
      <c r="I6440" s="18">
        <v>455.0</v>
      </c>
      <c r="J6440" s="15">
        <f t="shared" si="5"/>
        <v>12012</v>
      </c>
      <c r="K6440" s="10" t="str">
        <f t="array" ref="K6440">IFERROR(XLOOKUP(G6440,'Tipo de Carga'!A:A,'Tipo de Carga'!B:B))</f>
        <v>Ticket</v>
      </c>
      <c r="L6440" s="10">
        <f t="shared" si="2"/>
        <v>10</v>
      </c>
      <c r="M6440" s="10">
        <f t="shared" si="3"/>
        <v>2</v>
      </c>
      <c r="N6440" s="10">
        <f t="shared" si="4"/>
        <v>3</v>
      </c>
      <c r="O6440" s="10" t="str">
        <f t="array" ref="O6440">IFERROR(XLOOKUP(G6440,'Tipo de Carga'!A:A,'Tipo de Carga'!C:C))</f>
        <v>Diesel</v>
      </c>
    </row>
    <row r="6441">
      <c r="A6441" s="16">
        <v>1757.0</v>
      </c>
      <c r="B6441" s="10" t="str">
        <f t="array" ref="B6441">IFERROR(XLOOKUP(A6441,'Asignacion Mar'!A:A,'Asignacion Mar'!C:C))</f>
        <v>Pilgrims Tepo</v>
      </c>
      <c r="C6441" s="10" t="str">
        <f t="array" ref="C6441">IFERROR(XLOOKUP(A6441,'Asignacion Mar'!A:A,'Asignacion Mar'!B:B))</f>
        <v>EC-02</v>
      </c>
      <c r="D6441" s="28">
        <v>45719.0</v>
      </c>
      <c r="E6441" s="16" t="s">
        <v>255</v>
      </c>
      <c r="F6441" s="10" t="str">
        <f t="array" ref="F6441">IFERROR(XLOOKUP(E6441,Operadores!A:A,Operadores!B:B))</f>
        <v>BALEDU</v>
      </c>
      <c r="G6441" s="16" t="s">
        <v>17</v>
      </c>
      <c r="H6441" s="13">
        <v>20.03936</v>
      </c>
      <c r="I6441" s="18">
        <v>74.42</v>
      </c>
      <c r="J6441" s="15">
        <f t="shared" si="5"/>
        <v>1491.329171</v>
      </c>
      <c r="K6441" s="10" t="str">
        <f t="array" ref="K6441">IFERROR(XLOOKUP(G6441,'Tipo de Carga'!A:A,'Tipo de Carga'!B:B))</f>
        <v>Autoabasto</v>
      </c>
      <c r="L6441" s="10">
        <f t="shared" si="2"/>
        <v>10</v>
      </c>
      <c r="M6441" s="10">
        <f t="shared" si="3"/>
        <v>3</v>
      </c>
      <c r="N6441" s="10">
        <f t="shared" si="4"/>
        <v>3</v>
      </c>
      <c r="O6441" s="10" t="str">
        <f t="array" ref="O6441">IFERROR(XLOOKUP(G6441,'Tipo de Carga'!A:A,'Tipo de Carga'!C:C))</f>
        <v>Diesel</v>
      </c>
    </row>
    <row r="6442">
      <c r="A6442" s="16">
        <v>2009.0</v>
      </c>
      <c r="B6442" s="10" t="str">
        <f t="array" ref="B6442">IFERROR(XLOOKUP(A6442,'Asignacion Mar'!A:A,'Asignacion Mar'!C:C))</f>
        <v>MeLi Dedicado Merida</v>
      </c>
      <c r="C6442" s="10" t="str">
        <f t="array" ref="C6442">IFERROR(XLOOKUP(A6442,'Asignacion Mar'!A:A,'Asignacion Mar'!B:B))</f>
        <v>EC-05</v>
      </c>
      <c r="D6442" s="28">
        <v>45719.0</v>
      </c>
      <c r="E6442" s="16" t="s">
        <v>225</v>
      </c>
      <c r="F6442" s="10" t="str">
        <f t="array" ref="F6442">IFERROR(XLOOKUP(E6442,Operadores!A:A,Operadores!B:B))</f>
        <v>ACOHER</v>
      </c>
      <c r="G6442" s="16" t="s">
        <v>17</v>
      </c>
      <c r="H6442" s="13">
        <v>20.03936</v>
      </c>
      <c r="I6442" s="18">
        <v>246.71</v>
      </c>
      <c r="J6442" s="15">
        <f t="shared" si="5"/>
        <v>4943.910506</v>
      </c>
      <c r="K6442" s="10" t="str">
        <f t="array" ref="K6442">IFERROR(XLOOKUP(G6442,'Tipo de Carga'!A:A,'Tipo de Carga'!B:B))</f>
        <v>Autoabasto</v>
      </c>
      <c r="L6442" s="10">
        <f t="shared" si="2"/>
        <v>10</v>
      </c>
      <c r="M6442" s="10">
        <f t="shared" si="3"/>
        <v>3</v>
      </c>
      <c r="N6442" s="10">
        <f t="shared" si="4"/>
        <v>3</v>
      </c>
      <c r="O6442" s="10" t="str">
        <f t="array" ref="O6442">IFERROR(XLOOKUP(G6442,'Tipo de Carga'!A:A,'Tipo de Carga'!C:C))</f>
        <v>Diesel</v>
      </c>
    </row>
    <row r="6443">
      <c r="A6443" s="16">
        <v>2002.0</v>
      </c>
      <c r="B6443" s="10" t="str">
        <f t="array" ref="B6443">IFERROR(XLOOKUP(A6443,'Asignacion Mar'!A:A,'Asignacion Mar'!C:C))</f>
        <v>MeLi Dedicado Merida</v>
      </c>
      <c r="C6443" s="10" t="str">
        <f t="array" ref="C6443">IFERROR(XLOOKUP(A6443,'Asignacion Mar'!A:A,'Asignacion Mar'!B:B))</f>
        <v>EC-05</v>
      </c>
      <c r="D6443" s="28">
        <v>45719.0</v>
      </c>
      <c r="E6443" s="16" t="s">
        <v>309</v>
      </c>
      <c r="F6443" s="10" t="str">
        <f t="array" ref="F6443">IFERROR(XLOOKUP(E6443,Operadores!A:A,Operadores!B:B))</f>
        <v>VELALE</v>
      </c>
      <c r="G6443" s="16" t="s">
        <v>17</v>
      </c>
      <c r="H6443" s="13">
        <v>20.03936</v>
      </c>
      <c r="I6443" s="18">
        <v>237.0</v>
      </c>
      <c r="J6443" s="15">
        <f t="shared" si="5"/>
        <v>4749.32832</v>
      </c>
      <c r="K6443" s="10" t="str">
        <f t="array" ref="K6443">IFERROR(XLOOKUP(G6443,'Tipo de Carga'!A:A,'Tipo de Carga'!B:B))</f>
        <v>Autoabasto</v>
      </c>
      <c r="L6443" s="10">
        <f t="shared" si="2"/>
        <v>10</v>
      </c>
      <c r="M6443" s="10">
        <f t="shared" si="3"/>
        <v>3</v>
      </c>
      <c r="N6443" s="10">
        <f t="shared" si="4"/>
        <v>3</v>
      </c>
      <c r="O6443" s="10" t="str">
        <f t="array" ref="O6443">IFERROR(XLOOKUP(G6443,'Tipo de Carga'!A:A,'Tipo de Carga'!C:C))</f>
        <v>Diesel</v>
      </c>
    </row>
    <row r="6444">
      <c r="A6444" s="16"/>
      <c r="B6444" s="10" t="str">
        <f t="array" ref="B6444">IFERROR(XLOOKUP(A6444,'Asignacion Mar'!A:A,'Asignacion Mar'!C:C))</f>
        <v/>
      </c>
      <c r="C6444" s="10" t="str">
        <f t="array" ref="C6444">IFERROR(XLOOKUP(A6444,'Asignacion Mar'!A:A,'Asignacion Mar'!B:B))</f>
        <v/>
      </c>
      <c r="D6444" s="28">
        <v>45719.0</v>
      </c>
      <c r="E6444" s="16"/>
      <c r="F6444" s="10" t="str">
        <f t="array" ref="F6444">IFERROR(XLOOKUP(E6444,Operadores!A:A,Operadores!B:B))</f>
        <v/>
      </c>
      <c r="G6444" s="16" t="s">
        <v>17</v>
      </c>
      <c r="H6444" s="13">
        <v>20.03936</v>
      </c>
      <c r="I6444" s="18">
        <v>312.0</v>
      </c>
      <c r="J6444" s="15">
        <f t="shared" si="5"/>
        <v>6252.28032</v>
      </c>
      <c r="K6444" s="10" t="str">
        <f t="array" ref="K6444">IFERROR(XLOOKUP(G6444,'Tipo de Carga'!A:A,'Tipo de Carga'!B:B))</f>
        <v>Autoabasto</v>
      </c>
      <c r="L6444" s="10">
        <f t="shared" si="2"/>
        <v>10</v>
      </c>
      <c r="M6444" s="10">
        <f t="shared" si="3"/>
        <v>3</v>
      </c>
      <c r="N6444" s="10">
        <f t="shared" si="4"/>
        <v>3</v>
      </c>
      <c r="O6444" s="10" t="str">
        <f t="array" ref="O6444">IFERROR(XLOOKUP(G6444,'Tipo de Carga'!A:A,'Tipo de Carga'!C:C))</f>
        <v>Diesel</v>
      </c>
    </row>
    <row r="6445">
      <c r="A6445" s="16">
        <v>1855.0</v>
      </c>
      <c r="B6445" s="10" t="str">
        <f t="array" ref="B6445">IFERROR(XLOOKUP(A6445,'Asignacion Mar'!A:A,'Asignacion Mar'!C:C))</f>
        <v>Circuitos</v>
      </c>
      <c r="C6445" s="10" t="str">
        <f t="array" ref="C6445">IFERROR(XLOOKUP(A6445,'Asignacion Mar'!A:A,'Asignacion Mar'!B:B))</f>
        <v>EC-03</v>
      </c>
      <c r="D6445" s="28">
        <v>45719.0</v>
      </c>
      <c r="E6445" s="16" t="s">
        <v>62</v>
      </c>
      <c r="F6445" s="10" t="str">
        <f t="array" ref="F6445">IFERROR(XLOOKUP(E6445,Operadores!A:A,Operadores!B:B))</f>
        <v>REYPED</v>
      </c>
      <c r="G6445" s="16" t="s">
        <v>17</v>
      </c>
      <c r="H6445" s="13">
        <v>20.03936</v>
      </c>
      <c r="I6445" s="18">
        <v>229.0</v>
      </c>
      <c r="J6445" s="15">
        <f t="shared" si="5"/>
        <v>4589.01344</v>
      </c>
      <c r="K6445" s="10" t="str">
        <f t="array" ref="K6445">IFERROR(XLOOKUP(G6445,'Tipo de Carga'!A:A,'Tipo de Carga'!B:B))</f>
        <v>Autoabasto</v>
      </c>
      <c r="L6445" s="10">
        <f t="shared" si="2"/>
        <v>10</v>
      </c>
      <c r="M6445" s="10">
        <f t="shared" si="3"/>
        <v>3</v>
      </c>
      <c r="N6445" s="10">
        <f t="shared" si="4"/>
        <v>3</v>
      </c>
      <c r="O6445" s="10" t="str">
        <f t="array" ref="O6445">IFERROR(XLOOKUP(G6445,'Tipo de Carga'!A:A,'Tipo de Carga'!C:C))</f>
        <v>Diesel</v>
      </c>
    </row>
    <row r="6446">
      <c r="A6446" s="16">
        <v>1909.0</v>
      </c>
      <c r="B6446" s="10" t="str">
        <f t="array" ref="B6446">IFERROR(XLOOKUP(A6446,'Asignacion Mar'!A:A,'Asignacion Mar'!C:C))</f>
        <v>Circuitos</v>
      </c>
      <c r="C6446" s="10" t="str">
        <f t="array" ref="C6446">IFERROR(XLOOKUP(A6446,'Asignacion Mar'!A:A,'Asignacion Mar'!B:B))</f>
        <v>EC-03</v>
      </c>
      <c r="D6446" s="28">
        <v>45719.0</v>
      </c>
      <c r="E6446" s="16" t="s">
        <v>347</v>
      </c>
      <c r="F6446" s="10" t="str">
        <f t="array" ref="F6446">IFERROR(XLOOKUP(E6446,Operadores!A:A,Operadores!B:B))</f>
        <v>ZUÑDAV</v>
      </c>
      <c r="G6446" s="16" t="s">
        <v>17</v>
      </c>
      <c r="H6446" s="13">
        <v>20.03936</v>
      </c>
      <c r="I6446" s="18">
        <v>344.0</v>
      </c>
      <c r="J6446" s="15">
        <f t="shared" si="5"/>
        <v>6893.53984</v>
      </c>
      <c r="K6446" s="10" t="str">
        <f t="array" ref="K6446">IFERROR(XLOOKUP(G6446,'Tipo de Carga'!A:A,'Tipo de Carga'!B:B))</f>
        <v>Autoabasto</v>
      </c>
      <c r="L6446" s="10">
        <f t="shared" si="2"/>
        <v>10</v>
      </c>
      <c r="M6446" s="10">
        <f t="shared" si="3"/>
        <v>3</v>
      </c>
      <c r="N6446" s="10">
        <f t="shared" si="4"/>
        <v>3</v>
      </c>
      <c r="O6446" s="10" t="str">
        <f t="array" ref="O6446">IFERROR(XLOOKUP(G6446,'Tipo de Carga'!A:A,'Tipo de Carga'!C:C))</f>
        <v>Diesel</v>
      </c>
    </row>
    <row r="6447">
      <c r="A6447" s="16">
        <v>2103.0</v>
      </c>
      <c r="B6447" s="10" t="str">
        <f t="array" ref="B6447">IFERROR(XLOOKUP(A6447,'Asignacion Mar'!A:A,'Asignacion Mar'!C:C))</f>
        <v>MeLi Ded Puebla</v>
      </c>
      <c r="C6447" s="10" t="str">
        <f t="array" ref="C6447">IFERROR(XLOOKUP(A6447,'Asignacion Mar'!A:A,'Asignacion Mar'!B:B))</f>
        <v>EC-05</v>
      </c>
      <c r="D6447" s="28">
        <v>45719.0</v>
      </c>
      <c r="E6447" s="16" t="s">
        <v>322</v>
      </c>
      <c r="F6447" s="10" t="str">
        <f t="array" ref="F6447">IFERROR(XLOOKUP(E6447,Operadores!A:A,Operadores!B:B))</f>
        <v>HERRE</v>
      </c>
      <c r="G6447" s="16" t="s">
        <v>17</v>
      </c>
      <c r="H6447" s="13">
        <v>20.03936</v>
      </c>
      <c r="I6447" s="18">
        <v>400.0</v>
      </c>
      <c r="J6447" s="15">
        <f t="shared" si="5"/>
        <v>8015.744</v>
      </c>
      <c r="K6447" s="10" t="str">
        <f t="array" ref="K6447">IFERROR(XLOOKUP(G6447,'Tipo de Carga'!A:A,'Tipo de Carga'!B:B))</f>
        <v>Autoabasto</v>
      </c>
      <c r="L6447" s="10">
        <f t="shared" si="2"/>
        <v>10</v>
      </c>
      <c r="M6447" s="10">
        <f t="shared" si="3"/>
        <v>3</v>
      </c>
      <c r="N6447" s="10">
        <f t="shared" si="4"/>
        <v>3</v>
      </c>
      <c r="O6447" s="10" t="str">
        <f t="array" ref="O6447">IFERROR(XLOOKUP(G6447,'Tipo de Carga'!A:A,'Tipo de Carga'!C:C))</f>
        <v>Diesel</v>
      </c>
    </row>
    <row r="6448">
      <c r="A6448" s="16">
        <v>1900.0</v>
      </c>
      <c r="B6448" s="10" t="str">
        <f t="array" ref="B6448">IFERROR(XLOOKUP(A6448,'Asignacion Mar'!A:A,'Asignacion Mar'!C:C))</f>
        <v>Full Liver</v>
      </c>
      <c r="C6448" s="10" t="str">
        <f t="array" ref="C6448">IFERROR(XLOOKUP(A6448,'Asignacion Mar'!A:A,'Asignacion Mar'!B:B))</f>
        <v>EC-01</v>
      </c>
      <c r="D6448" s="28">
        <v>45719.0</v>
      </c>
      <c r="E6448" s="16" t="s">
        <v>26</v>
      </c>
      <c r="F6448" s="10" t="str">
        <f t="array" ref="F6448">IFERROR(XLOOKUP(E6448,Operadores!A:A,Operadores!B:B))</f>
        <v>DEJJOS</v>
      </c>
      <c r="G6448" s="16" t="s">
        <v>17</v>
      </c>
      <c r="H6448" s="13">
        <v>20.03936</v>
      </c>
      <c r="I6448" s="18">
        <v>296.0</v>
      </c>
      <c r="J6448" s="15">
        <f t="shared" si="5"/>
        <v>5931.65056</v>
      </c>
      <c r="K6448" s="10" t="str">
        <f t="array" ref="K6448">IFERROR(XLOOKUP(G6448,'Tipo de Carga'!A:A,'Tipo de Carga'!B:B))</f>
        <v>Autoabasto</v>
      </c>
      <c r="L6448" s="10">
        <f t="shared" si="2"/>
        <v>10</v>
      </c>
      <c r="M6448" s="10">
        <f t="shared" si="3"/>
        <v>3</v>
      </c>
      <c r="N6448" s="10">
        <f t="shared" si="4"/>
        <v>3</v>
      </c>
      <c r="O6448" s="10" t="str">
        <f t="array" ref="O6448">IFERROR(XLOOKUP(G6448,'Tipo de Carga'!A:A,'Tipo de Carga'!C:C))</f>
        <v>Diesel</v>
      </c>
    </row>
    <row r="6449">
      <c r="A6449" s="16">
        <v>1878.0</v>
      </c>
      <c r="B6449" s="10" t="str">
        <f t="array" ref="B6449">IFERROR(XLOOKUP(A6449,'Asignacion Mar'!A:A,'Asignacion Mar'!C:C))</f>
        <v>Circuitos</v>
      </c>
      <c r="C6449" s="10" t="str">
        <f t="array" ref="C6449">IFERROR(XLOOKUP(A6449,'Asignacion Mar'!A:A,'Asignacion Mar'!B:B))</f>
        <v>EC-03</v>
      </c>
      <c r="D6449" s="28">
        <v>45719.0</v>
      </c>
      <c r="E6449" s="16" t="s">
        <v>217</v>
      </c>
      <c r="F6449" s="10" t="str">
        <f t="array" ref="F6449">IFERROR(XLOOKUP(E6449,Operadores!A:A,Operadores!B:B))</f>
        <v>GOMJOV</v>
      </c>
      <c r="G6449" s="16" t="s">
        <v>17</v>
      </c>
      <c r="H6449" s="13">
        <v>20.03936</v>
      </c>
      <c r="I6449" s="18">
        <v>800.0</v>
      </c>
      <c r="J6449" s="15">
        <f t="shared" si="5"/>
        <v>16031.488</v>
      </c>
      <c r="K6449" s="10" t="str">
        <f t="array" ref="K6449">IFERROR(XLOOKUP(G6449,'Tipo de Carga'!A:A,'Tipo de Carga'!B:B))</f>
        <v>Autoabasto</v>
      </c>
      <c r="L6449" s="10">
        <f t="shared" si="2"/>
        <v>10</v>
      </c>
      <c r="M6449" s="10">
        <f t="shared" si="3"/>
        <v>3</v>
      </c>
      <c r="N6449" s="10">
        <f t="shared" si="4"/>
        <v>3</v>
      </c>
      <c r="O6449" s="10" t="str">
        <f t="array" ref="O6449">IFERROR(XLOOKUP(G6449,'Tipo de Carga'!A:A,'Tipo de Carga'!C:C))</f>
        <v>Diesel</v>
      </c>
    </row>
    <row r="6450">
      <c r="A6450" s="16">
        <v>1947.0</v>
      </c>
      <c r="B6450" s="10" t="str">
        <f t="array" ref="B6450">IFERROR(XLOOKUP(A6450,'Asignacion Mar'!A:A,'Asignacion Mar'!C:C))</f>
        <v>Circuitos</v>
      </c>
      <c r="C6450" s="10" t="str">
        <f t="array" ref="C6450">IFERROR(XLOOKUP(A6450,'Asignacion Mar'!A:A,'Asignacion Mar'!B:B))</f>
        <v>EC-03</v>
      </c>
      <c r="D6450" s="28">
        <v>45719.0</v>
      </c>
      <c r="E6450" s="16" t="s">
        <v>41</v>
      </c>
      <c r="F6450" s="10" t="str">
        <f t="array" ref="F6450">IFERROR(XLOOKUP(E6450,Operadores!A:A,Operadores!B:B))</f>
        <v>DAMOS</v>
      </c>
      <c r="G6450" s="16" t="s">
        <v>17</v>
      </c>
      <c r="H6450" s="13">
        <v>20.03936</v>
      </c>
      <c r="I6450" s="18">
        <v>286.0</v>
      </c>
      <c r="J6450" s="15">
        <f t="shared" si="5"/>
        <v>5731.25696</v>
      </c>
      <c r="K6450" s="10" t="str">
        <f t="array" ref="K6450">IFERROR(XLOOKUP(G6450,'Tipo de Carga'!A:A,'Tipo de Carga'!B:B))</f>
        <v>Autoabasto</v>
      </c>
      <c r="L6450" s="10">
        <f t="shared" si="2"/>
        <v>10</v>
      </c>
      <c r="M6450" s="10">
        <f t="shared" si="3"/>
        <v>3</v>
      </c>
      <c r="N6450" s="10">
        <f t="shared" si="4"/>
        <v>3</v>
      </c>
      <c r="O6450" s="10" t="str">
        <f t="array" ref="O6450">IFERROR(XLOOKUP(G6450,'Tipo de Carga'!A:A,'Tipo de Carga'!C:C))</f>
        <v>Diesel</v>
      </c>
    </row>
    <row r="6451">
      <c r="A6451" s="16">
        <v>1735.0</v>
      </c>
      <c r="B6451" s="10" t="str">
        <f t="array" ref="B6451">IFERROR(XLOOKUP(A6451,'Asignacion Mar'!A:A,'Asignacion Mar'!C:C))</f>
        <v>Pilgrims Tepo</v>
      </c>
      <c r="C6451" s="10" t="str">
        <f t="array" ref="C6451">IFERROR(XLOOKUP(A6451,'Asignacion Mar'!A:A,'Asignacion Mar'!B:B))</f>
        <v>EC-02</v>
      </c>
      <c r="D6451" s="28">
        <v>45719.0</v>
      </c>
      <c r="E6451" s="16" t="s">
        <v>370</v>
      </c>
      <c r="F6451" s="10" t="str">
        <f t="array" ref="F6451">IFERROR(XLOOKUP(E6451,Operadores!A:A,Operadores!B:B))</f>
        <v>BOROSC</v>
      </c>
      <c r="G6451" s="16" t="s">
        <v>17</v>
      </c>
      <c r="H6451" s="13">
        <v>20.03936</v>
      </c>
      <c r="I6451" s="18">
        <v>134.0</v>
      </c>
      <c r="J6451" s="15">
        <f t="shared" si="5"/>
        <v>2685.27424</v>
      </c>
      <c r="K6451" s="10" t="str">
        <f t="array" ref="K6451">IFERROR(XLOOKUP(G6451,'Tipo de Carga'!A:A,'Tipo de Carga'!B:B))</f>
        <v>Autoabasto</v>
      </c>
      <c r="L6451" s="10">
        <f t="shared" si="2"/>
        <v>10</v>
      </c>
      <c r="M6451" s="10">
        <f t="shared" si="3"/>
        <v>3</v>
      </c>
      <c r="N6451" s="10">
        <f t="shared" si="4"/>
        <v>3</v>
      </c>
      <c r="O6451" s="10" t="str">
        <f t="array" ref="O6451">IFERROR(XLOOKUP(G6451,'Tipo de Carga'!A:A,'Tipo de Carga'!C:C))</f>
        <v>Diesel</v>
      </c>
    </row>
    <row r="6452">
      <c r="A6452" s="16">
        <v>1795.0</v>
      </c>
      <c r="B6452" s="10" t="str">
        <f t="array" ref="B6452">IFERROR(XLOOKUP(A6452,'Asignacion Mar'!A:A,'Asignacion Mar'!C:C))</f>
        <v>Pilgrims Tepo</v>
      </c>
      <c r="C6452" s="10" t="str">
        <f t="array" ref="C6452">IFERROR(XLOOKUP(A6452,'Asignacion Mar'!A:A,'Asignacion Mar'!B:B))</f>
        <v>EC-02</v>
      </c>
      <c r="D6452" s="28">
        <v>45719.0</v>
      </c>
      <c r="E6452" s="16" t="s">
        <v>369</v>
      </c>
      <c r="F6452" s="10" t="str">
        <f t="array" ref="F6452">IFERROR(XLOOKUP(E6452,Operadores!A:A,Operadores!B:B))</f>
        <v>HERJUA01</v>
      </c>
      <c r="G6452" s="16" t="s">
        <v>17</v>
      </c>
      <c r="H6452" s="13">
        <v>20.03936</v>
      </c>
      <c r="I6452" s="18">
        <v>134.0</v>
      </c>
      <c r="J6452" s="15">
        <f t="shared" si="5"/>
        <v>2685.27424</v>
      </c>
      <c r="K6452" s="10" t="str">
        <f t="array" ref="K6452">IFERROR(XLOOKUP(G6452,'Tipo de Carga'!A:A,'Tipo de Carga'!B:B))</f>
        <v>Autoabasto</v>
      </c>
      <c r="L6452" s="10">
        <f t="shared" si="2"/>
        <v>10</v>
      </c>
      <c r="M6452" s="10">
        <f t="shared" si="3"/>
        <v>3</v>
      </c>
      <c r="N6452" s="10">
        <f t="shared" si="4"/>
        <v>3</v>
      </c>
      <c r="O6452" s="10" t="str">
        <f t="array" ref="O6452">IFERROR(XLOOKUP(G6452,'Tipo de Carga'!A:A,'Tipo de Carga'!C:C))</f>
        <v>Diesel</v>
      </c>
    </row>
    <row r="6453">
      <c r="A6453" s="16">
        <v>1988.0</v>
      </c>
      <c r="B6453" s="10" t="str">
        <f t="array" ref="B6453">IFERROR(XLOOKUP(A6453,'Asignacion Mar'!A:A,'Asignacion Mar'!C:C))</f>
        <v>MeLi asignado SD</v>
      </c>
      <c r="C6453" s="10" t="str">
        <f t="array" ref="C6453">IFERROR(XLOOKUP(A6453,'Asignacion Mar'!A:A,'Asignacion Mar'!B:B))</f>
        <v>EC-05</v>
      </c>
      <c r="D6453" s="28">
        <v>45719.0</v>
      </c>
      <c r="E6453" s="16" t="s">
        <v>71</v>
      </c>
      <c r="F6453" s="10" t="str">
        <f t="array" ref="F6453">IFERROR(XLOOKUP(E6453,Operadores!A:A,Operadores!B:B))</f>
        <v>CHAJOE</v>
      </c>
      <c r="G6453" s="16" t="s">
        <v>17</v>
      </c>
      <c r="H6453" s="13">
        <v>20.03936</v>
      </c>
      <c r="I6453" s="18">
        <v>420.0</v>
      </c>
      <c r="J6453" s="15">
        <f t="shared" si="5"/>
        <v>8416.5312</v>
      </c>
      <c r="K6453" s="10" t="str">
        <f t="array" ref="K6453">IFERROR(XLOOKUP(G6453,'Tipo de Carga'!A:A,'Tipo de Carga'!B:B))</f>
        <v>Autoabasto</v>
      </c>
      <c r="L6453" s="10">
        <f t="shared" si="2"/>
        <v>10</v>
      </c>
      <c r="M6453" s="10">
        <f t="shared" si="3"/>
        <v>3</v>
      </c>
      <c r="N6453" s="10">
        <f t="shared" si="4"/>
        <v>3</v>
      </c>
      <c r="O6453" s="10" t="str">
        <f t="array" ref="O6453">IFERROR(XLOOKUP(G6453,'Tipo de Carga'!A:A,'Tipo de Carga'!C:C))</f>
        <v>Diesel</v>
      </c>
    </row>
    <row r="6454">
      <c r="A6454" s="16">
        <v>1767.0</v>
      </c>
      <c r="B6454" s="10" t="str">
        <f t="array" ref="B6454">IFERROR(XLOOKUP(A6454,'Asignacion Mar'!A:A,'Asignacion Mar'!C:C))</f>
        <v>Pilgrims Tepo</v>
      </c>
      <c r="C6454" s="10" t="str">
        <f t="array" ref="C6454">IFERROR(XLOOKUP(A6454,'Asignacion Mar'!A:A,'Asignacion Mar'!B:B))</f>
        <v>EC-02</v>
      </c>
      <c r="D6454" s="28">
        <v>45719.0</v>
      </c>
      <c r="E6454" s="16" t="s">
        <v>267</v>
      </c>
      <c r="F6454" s="10" t="str">
        <f t="array" ref="F6454">IFERROR(XLOOKUP(E6454,Operadores!A:A,Operadores!B:B))</f>
        <v>RAMJOS</v>
      </c>
      <c r="G6454" s="16" t="s">
        <v>17</v>
      </c>
      <c r="H6454" s="13">
        <v>20.03936</v>
      </c>
      <c r="I6454" s="18">
        <v>138.0</v>
      </c>
      <c r="J6454" s="15">
        <f t="shared" si="5"/>
        <v>2765.43168</v>
      </c>
      <c r="K6454" s="10" t="str">
        <f t="array" ref="K6454">IFERROR(XLOOKUP(G6454,'Tipo de Carga'!A:A,'Tipo de Carga'!B:B))</f>
        <v>Autoabasto</v>
      </c>
      <c r="L6454" s="10">
        <f t="shared" si="2"/>
        <v>10</v>
      </c>
      <c r="M6454" s="10">
        <f t="shared" si="3"/>
        <v>3</v>
      </c>
      <c r="N6454" s="10">
        <f t="shared" si="4"/>
        <v>3</v>
      </c>
      <c r="O6454" s="10" t="str">
        <f t="array" ref="O6454">IFERROR(XLOOKUP(G6454,'Tipo de Carga'!A:A,'Tipo de Carga'!C:C))</f>
        <v>Diesel</v>
      </c>
    </row>
    <row r="6455">
      <c r="A6455" s="16">
        <v>1866.0</v>
      </c>
      <c r="B6455" s="10" t="str">
        <f t="array" ref="B6455">IFERROR(XLOOKUP(A6455,'Asignacion Mar'!A:A,'Asignacion Mar'!C:C))</f>
        <v>Pilgrims Tepo</v>
      </c>
      <c r="C6455" s="10" t="str">
        <f t="array" ref="C6455">IFERROR(XLOOKUP(A6455,'Asignacion Mar'!A:A,'Asignacion Mar'!B:B))</f>
        <v>EC-02</v>
      </c>
      <c r="D6455" s="28">
        <v>45719.0</v>
      </c>
      <c r="E6455" s="16" t="s">
        <v>54</v>
      </c>
      <c r="F6455" s="10" t="str">
        <f t="array" ref="F6455">IFERROR(XLOOKUP(E6455,Operadores!A:A,Operadores!B:B))</f>
        <v>JORJON</v>
      </c>
      <c r="G6455" s="16" t="s">
        <v>17</v>
      </c>
      <c r="H6455" s="13">
        <v>20.03936</v>
      </c>
      <c r="I6455" s="18">
        <v>285.0</v>
      </c>
      <c r="J6455" s="15">
        <f t="shared" si="5"/>
        <v>5711.2176</v>
      </c>
      <c r="K6455" s="10" t="str">
        <f t="array" ref="K6455">IFERROR(XLOOKUP(G6455,'Tipo de Carga'!A:A,'Tipo de Carga'!B:B))</f>
        <v>Autoabasto</v>
      </c>
      <c r="L6455" s="10">
        <f t="shared" si="2"/>
        <v>10</v>
      </c>
      <c r="M6455" s="10">
        <f t="shared" si="3"/>
        <v>3</v>
      </c>
      <c r="N6455" s="10">
        <f t="shared" si="4"/>
        <v>3</v>
      </c>
      <c r="O6455" s="10" t="str">
        <f t="array" ref="O6455">IFERROR(XLOOKUP(G6455,'Tipo de Carga'!A:A,'Tipo de Carga'!C:C))</f>
        <v>Diesel</v>
      </c>
    </row>
    <row r="6456">
      <c r="A6456" s="16">
        <v>1985.0</v>
      </c>
      <c r="B6456" s="10" t="str">
        <f t="array" ref="B6456">IFERROR(XLOOKUP(A6456,'Asignacion Mar'!A:A,'Asignacion Mar'!C:C))</f>
        <v>MeLi Dedicado TD</v>
      </c>
      <c r="C6456" s="10" t="str">
        <f t="array" ref="C6456">IFERROR(XLOOKUP(A6456,'Asignacion Mar'!A:A,'Asignacion Mar'!B:B))</f>
        <v>EC-05</v>
      </c>
      <c r="D6456" s="28">
        <v>45719.0</v>
      </c>
      <c r="E6456" s="16" t="s">
        <v>189</v>
      </c>
      <c r="F6456" s="10" t="str">
        <f t="array" ref="F6456">IFERROR(XLOOKUP(E6456,Operadores!A:A,Operadores!B:B))</f>
        <v>MENMI</v>
      </c>
      <c r="G6456" s="16" t="s">
        <v>17</v>
      </c>
      <c r="H6456" s="13">
        <v>20.03936</v>
      </c>
      <c r="I6456" s="18">
        <v>303.0</v>
      </c>
      <c r="J6456" s="15">
        <f t="shared" si="5"/>
        <v>6071.92608</v>
      </c>
      <c r="K6456" s="10" t="str">
        <f t="array" ref="K6456">IFERROR(XLOOKUP(G6456,'Tipo de Carga'!A:A,'Tipo de Carga'!B:B))</f>
        <v>Autoabasto</v>
      </c>
      <c r="L6456" s="10">
        <f t="shared" si="2"/>
        <v>10</v>
      </c>
      <c r="M6456" s="10">
        <f t="shared" si="3"/>
        <v>3</v>
      </c>
      <c r="N6456" s="10">
        <f t="shared" si="4"/>
        <v>3</v>
      </c>
      <c r="O6456" s="10" t="str">
        <f t="array" ref="O6456">IFERROR(XLOOKUP(G6456,'Tipo de Carga'!A:A,'Tipo de Carga'!C:C))</f>
        <v>Diesel</v>
      </c>
    </row>
    <row r="6457">
      <c r="A6457" s="16">
        <v>1780.0</v>
      </c>
      <c r="B6457" s="10" t="str">
        <f t="array" ref="B6457">IFERROR(XLOOKUP(A6457,'Asignacion Mar'!A:A,'Asignacion Mar'!C:C))</f>
        <v>Pilgrims Tepo</v>
      </c>
      <c r="C6457" s="10" t="str">
        <f t="array" ref="C6457">IFERROR(XLOOKUP(A6457,'Asignacion Mar'!A:A,'Asignacion Mar'!B:B))</f>
        <v>EC-02</v>
      </c>
      <c r="D6457" s="28">
        <v>45719.0</v>
      </c>
      <c r="E6457" s="16" t="s">
        <v>292</v>
      </c>
      <c r="F6457" s="10" t="str">
        <f t="array" ref="F6457">IFERROR(XLOOKUP(E6457,Operadores!A:A,Operadores!B:B))</f>
        <v>JIMJOR</v>
      </c>
      <c r="G6457" s="16" t="s">
        <v>17</v>
      </c>
      <c r="H6457" s="13">
        <v>20.03936</v>
      </c>
      <c r="I6457" s="18">
        <v>101.0</v>
      </c>
      <c r="J6457" s="15">
        <f t="shared" si="5"/>
        <v>2023.97536</v>
      </c>
      <c r="K6457" s="10" t="str">
        <f t="array" ref="K6457">IFERROR(XLOOKUP(G6457,'Tipo de Carga'!A:A,'Tipo de Carga'!B:B))</f>
        <v>Autoabasto</v>
      </c>
      <c r="L6457" s="10">
        <f t="shared" si="2"/>
        <v>10</v>
      </c>
      <c r="M6457" s="10">
        <f t="shared" si="3"/>
        <v>3</v>
      </c>
      <c r="N6457" s="10">
        <f t="shared" si="4"/>
        <v>3</v>
      </c>
      <c r="O6457" s="10" t="str">
        <f t="array" ref="O6457">IFERROR(XLOOKUP(G6457,'Tipo de Carga'!A:A,'Tipo de Carga'!C:C))</f>
        <v>Diesel</v>
      </c>
    </row>
    <row r="6458">
      <c r="A6458" s="16">
        <v>1683.0</v>
      </c>
      <c r="B6458" s="10" t="str">
        <f t="array" ref="B6458">IFERROR(XLOOKUP(A6458,'Asignacion Mar'!A:A,'Asignacion Mar'!C:C))</f>
        <v>Pilgrims Tepo</v>
      </c>
      <c r="C6458" s="10" t="str">
        <f t="array" ref="C6458">IFERROR(XLOOKUP(A6458,'Asignacion Mar'!A:A,'Asignacion Mar'!B:B))</f>
        <v>EC-02</v>
      </c>
      <c r="D6458" s="28">
        <v>45719.0</v>
      </c>
      <c r="E6458" s="16" t="s">
        <v>58</v>
      </c>
      <c r="F6458" s="10" t="str">
        <f t="array" ref="F6458">IFERROR(XLOOKUP(E6458,Operadores!A:A,Operadores!B:B))</f>
        <v>ESTMANX</v>
      </c>
      <c r="G6458" s="16" t="s">
        <v>17</v>
      </c>
      <c r="H6458" s="13">
        <v>20.03936</v>
      </c>
      <c r="I6458" s="18">
        <v>375.0</v>
      </c>
      <c r="J6458" s="15">
        <f t="shared" si="5"/>
        <v>7514.76</v>
      </c>
      <c r="K6458" s="10" t="str">
        <f t="array" ref="K6458">IFERROR(XLOOKUP(G6458,'Tipo de Carga'!A:A,'Tipo de Carga'!B:B))</f>
        <v>Autoabasto</v>
      </c>
      <c r="L6458" s="10">
        <f t="shared" si="2"/>
        <v>10</v>
      </c>
      <c r="M6458" s="10">
        <f t="shared" si="3"/>
        <v>3</v>
      </c>
      <c r="N6458" s="10">
        <f t="shared" si="4"/>
        <v>3</v>
      </c>
      <c r="O6458" s="10" t="str">
        <f t="array" ref="O6458">IFERROR(XLOOKUP(G6458,'Tipo de Carga'!A:A,'Tipo de Carga'!C:C))</f>
        <v>Diesel</v>
      </c>
    </row>
    <row r="6459">
      <c r="A6459" s="16">
        <v>1731.0</v>
      </c>
      <c r="B6459" s="10" t="str">
        <f t="array" ref="B6459">IFERROR(XLOOKUP(A6459,'Asignacion Mar'!A:A,'Asignacion Mar'!C:C))</f>
        <v>Pilgrims Tepo</v>
      </c>
      <c r="C6459" s="10" t="str">
        <f t="array" ref="C6459">IFERROR(XLOOKUP(A6459,'Asignacion Mar'!A:A,'Asignacion Mar'!B:B))</f>
        <v>EC-02</v>
      </c>
      <c r="D6459" s="28">
        <v>45719.0</v>
      </c>
      <c r="E6459" s="16" t="s">
        <v>270</v>
      </c>
      <c r="F6459" s="10" t="str">
        <f t="array" ref="F6459">IFERROR(XLOOKUP(E6459,Operadores!A:A,Operadores!B:B))</f>
        <v>ROSGIL</v>
      </c>
      <c r="G6459" s="16" t="s">
        <v>17</v>
      </c>
      <c r="H6459" s="13">
        <v>20.03936</v>
      </c>
      <c r="I6459" s="18">
        <v>444.0</v>
      </c>
      <c r="J6459" s="15">
        <f t="shared" si="5"/>
        <v>8897.47584</v>
      </c>
      <c r="K6459" s="10" t="str">
        <f t="array" ref="K6459">IFERROR(XLOOKUP(G6459,'Tipo de Carga'!A:A,'Tipo de Carga'!B:B))</f>
        <v>Autoabasto</v>
      </c>
      <c r="L6459" s="10">
        <f t="shared" si="2"/>
        <v>10</v>
      </c>
      <c r="M6459" s="10">
        <f t="shared" si="3"/>
        <v>3</v>
      </c>
      <c r="N6459" s="10">
        <f t="shared" si="4"/>
        <v>3</v>
      </c>
      <c r="O6459" s="10" t="str">
        <f t="array" ref="O6459">IFERROR(XLOOKUP(G6459,'Tipo de Carga'!A:A,'Tipo de Carga'!C:C))</f>
        <v>Diesel</v>
      </c>
    </row>
    <row r="6460">
      <c r="A6460" s="16">
        <v>1946.0</v>
      </c>
      <c r="B6460" s="10" t="str">
        <f t="array" ref="B6460">IFERROR(XLOOKUP(A6460,'Asignacion Mar'!A:A,'Asignacion Mar'!C:C))</f>
        <v>MeLi asignado SD</v>
      </c>
      <c r="C6460" s="10" t="str">
        <f t="array" ref="C6460">IFERROR(XLOOKUP(A6460,'Asignacion Mar'!A:A,'Asignacion Mar'!B:B))</f>
        <v>EC-05</v>
      </c>
      <c r="D6460" s="28">
        <v>45719.0</v>
      </c>
      <c r="E6460" s="16" t="s">
        <v>192</v>
      </c>
      <c r="F6460" s="10" t="str">
        <f t="array" ref="F6460">IFERROR(XLOOKUP(E6460,Operadores!A:A,Operadores!B:B))</f>
        <v>MARARM</v>
      </c>
      <c r="G6460" s="16" t="s">
        <v>17</v>
      </c>
      <c r="H6460" s="13">
        <v>20.03936</v>
      </c>
      <c r="I6460" s="18">
        <v>326.0</v>
      </c>
      <c r="J6460" s="15">
        <f t="shared" si="5"/>
        <v>6532.83136</v>
      </c>
      <c r="K6460" s="10" t="str">
        <f t="array" ref="K6460">IFERROR(XLOOKUP(G6460,'Tipo de Carga'!A:A,'Tipo de Carga'!B:B))</f>
        <v>Autoabasto</v>
      </c>
      <c r="L6460" s="10">
        <f t="shared" si="2"/>
        <v>10</v>
      </c>
      <c r="M6460" s="10">
        <f t="shared" si="3"/>
        <v>3</v>
      </c>
      <c r="N6460" s="10">
        <f t="shared" si="4"/>
        <v>3</v>
      </c>
      <c r="O6460" s="10" t="str">
        <f t="array" ref="O6460">IFERROR(XLOOKUP(G6460,'Tipo de Carga'!A:A,'Tipo de Carga'!C:C))</f>
        <v>Diesel</v>
      </c>
    </row>
    <row r="6461">
      <c r="A6461" s="16">
        <v>1949.0</v>
      </c>
      <c r="B6461" s="10" t="str">
        <f t="array" ref="B6461">IFERROR(XLOOKUP(A6461,'Asignacion Mar'!A:A,'Asignacion Mar'!C:C))</f>
        <v>MeLi asignado SD</v>
      </c>
      <c r="C6461" s="10" t="str">
        <f t="array" ref="C6461">IFERROR(XLOOKUP(A6461,'Asignacion Mar'!A:A,'Asignacion Mar'!B:B))</f>
        <v>EC-05</v>
      </c>
      <c r="D6461" s="28">
        <v>45719.0</v>
      </c>
      <c r="E6461" s="16" t="s">
        <v>195</v>
      </c>
      <c r="F6461" s="10" t="str">
        <f t="array" ref="F6461">IFERROR(XLOOKUP(E6461,Operadores!A:A,Operadores!B:B))</f>
        <v>MUÑJU</v>
      </c>
      <c r="G6461" s="16" t="s">
        <v>17</v>
      </c>
      <c r="H6461" s="13">
        <v>20.03936</v>
      </c>
      <c r="I6461" s="18">
        <v>365.0</v>
      </c>
      <c r="J6461" s="15">
        <f t="shared" si="5"/>
        <v>7314.3664</v>
      </c>
      <c r="K6461" s="10" t="str">
        <f t="array" ref="K6461">IFERROR(XLOOKUP(G6461,'Tipo de Carga'!A:A,'Tipo de Carga'!B:B))</f>
        <v>Autoabasto</v>
      </c>
      <c r="L6461" s="10">
        <f t="shared" si="2"/>
        <v>10</v>
      </c>
      <c r="M6461" s="10">
        <f t="shared" si="3"/>
        <v>3</v>
      </c>
      <c r="N6461" s="10">
        <f t="shared" si="4"/>
        <v>3</v>
      </c>
      <c r="O6461" s="10" t="str">
        <f t="array" ref="O6461">IFERROR(XLOOKUP(G6461,'Tipo de Carga'!A:A,'Tipo de Carga'!C:C))</f>
        <v>Diesel</v>
      </c>
    </row>
    <row r="6462">
      <c r="A6462" s="16">
        <v>1768.0</v>
      </c>
      <c r="B6462" s="10" t="str">
        <f t="array" ref="B6462">IFERROR(XLOOKUP(A6462,'Asignacion Mar'!A:A,'Asignacion Mar'!C:C))</f>
        <v>Pipas</v>
      </c>
      <c r="C6462" s="10" t="str">
        <f t="array" ref="C6462">IFERROR(XLOOKUP(A6462,'Asignacion Mar'!A:A,'Asignacion Mar'!B:B))</f>
        <v>EC-02</v>
      </c>
      <c r="D6462" s="28">
        <v>45719.0</v>
      </c>
      <c r="E6462" s="16" t="s">
        <v>303</v>
      </c>
      <c r="F6462" s="10" t="str">
        <f t="array" ref="F6462">IFERROR(XLOOKUP(E6462,Operadores!A:A,Operadores!B:B))</f>
        <v>MARJO08</v>
      </c>
      <c r="G6462" s="16" t="s">
        <v>17</v>
      </c>
      <c r="H6462" s="13">
        <v>20.03936</v>
      </c>
      <c r="I6462" s="18">
        <v>597.0</v>
      </c>
      <c r="J6462" s="15">
        <f t="shared" si="5"/>
        <v>11963.49792</v>
      </c>
      <c r="K6462" s="10" t="str">
        <f t="array" ref="K6462">IFERROR(XLOOKUP(G6462,'Tipo de Carga'!A:A,'Tipo de Carga'!B:B))</f>
        <v>Autoabasto</v>
      </c>
      <c r="L6462" s="10">
        <f t="shared" si="2"/>
        <v>10</v>
      </c>
      <c r="M6462" s="10">
        <f t="shared" si="3"/>
        <v>3</v>
      </c>
      <c r="N6462" s="10">
        <f t="shared" si="4"/>
        <v>3</v>
      </c>
      <c r="O6462" s="10" t="str">
        <f t="array" ref="O6462">IFERROR(XLOOKUP(G6462,'Tipo de Carga'!A:A,'Tipo de Carga'!C:C))</f>
        <v>Diesel</v>
      </c>
    </row>
    <row r="6463">
      <c r="A6463" s="16">
        <v>2017.0</v>
      </c>
      <c r="B6463" s="10" t="str">
        <f t="array" ref="B6463">IFERROR(XLOOKUP(A6463,'Asignacion Mar'!A:A,'Asignacion Mar'!C:C))</f>
        <v>MeLi Asignado TD</v>
      </c>
      <c r="C6463" s="10" t="str">
        <f t="array" ref="C6463">IFERROR(XLOOKUP(A6463,'Asignacion Mar'!A:A,'Asignacion Mar'!B:B))</f>
        <v>EC-05</v>
      </c>
      <c r="D6463" s="28">
        <v>45719.0</v>
      </c>
      <c r="E6463" s="16" t="s">
        <v>137</v>
      </c>
      <c r="F6463" s="10" t="str">
        <f t="array" ref="F6463">IFERROR(XLOOKUP(E6463,Operadores!A:A,Operadores!B:B))</f>
        <v>CARCRI01</v>
      </c>
      <c r="G6463" s="16" t="s">
        <v>17</v>
      </c>
      <c r="H6463" s="13">
        <v>20.03936</v>
      </c>
      <c r="I6463" s="18">
        <v>13.0</v>
      </c>
      <c r="J6463" s="15">
        <f t="shared" si="5"/>
        <v>260.51168</v>
      </c>
      <c r="K6463" s="10" t="str">
        <f t="array" ref="K6463">IFERROR(XLOOKUP(G6463,'Tipo de Carga'!A:A,'Tipo de Carga'!B:B))</f>
        <v>Autoabasto</v>
      </c>
      <c r="L6463" s="10">
        <f t="shared" si="2"/>
        <v>10</v>
      </c>
      <c r="M6463" s="10">
        <f t="shared" si="3"/>
        <v>3</v>
      </c>
      <c r="N6463" s="10">
        <f t="shared" si="4"/>
        <v>3</v>
      </c>
      <c r="O6463" s="10" t="str">
        <f t="array" ref="O6463">IFERROR(XLOOKUP(G6463,'Tipo de Carga'!A:A,'Tipo de Carga'!C:C))</f>
        <v>Diesel</v>
      </c>
    </row>
    <row r="6464">
      <c r="A6464" s="16">
        <v>2086.0</v>
      </c>
      <c r="B6464" s="10" t="str">
        <f t="array" ref="B6464">IFERROR(XLOOKUP(A6464,'Asignacion Mar'!A:A,'Asignacion Mar'!C:C))</f>
        <v>MeLi asignado SD</v>
      </c>
      <c r="C6464" s="10" t="str">
        <f t="array" ref="C6464">IFERROR(XLOOKUP(A6464,'Asignacion Mar'!A:A,'Asignacion Mar'!B:B))</f>
        <v>EC-05</v>
      </c>
      <c r="D6464" s="28">
        <v>45719.0</v>
      </c>
      <c r="E6464" s="16" t="s">
        <v>139</v>
      </c>
      <c r="F6464" s="10" t="str">
        <f t="array" ref="F6464">IFERROR(XLOOKUP(E6464,Operadores!A:A,Operadores!B:B))</f>
        <v>SOSERN</v>
      </c>
      <c r="G6464" s="16" t="s">
        <v>17</v>
      </c>
      <c r="H6464" s="13">
        <v>20.03936</v>
      </c>
      <c r="I6464" s="18">
        <v>120.0</v>
      </c>
      <c r="J6464" s="15">
        <f t="shared" si="5"/>
        <v>2404.7232</v>
      </c>
      <c r="K6464" s="10" t="str">
        <f t="array" ref="K6464">IFERROR(XLOOKUP(G6464,'Tipo de Carga'!A:A,'Tipo de Carga'!B:B))</f>
        <v>Autoabasto</v>
      </c>
      <c r="L6464" s="10">
        <f t="shared" si="2"/>
        <v>10</v>
      </c>
      <c r="M6464" s="10">
        <f t="shared" si="3"/>
        <v>3</v>
      </c>
      <c r="N6464" s="10">
        <f t="shared" si="4"/>
        <v>3</v>
      </c>
      <c r="O6464" s="10" t="str">
        <f t="array" ref="O6464">IFERROR(XLOOKUP(G6464,'Tipo de Carga'!A:A,'Tipo de Carga'!C:C))</f>
        <v>Diesel</v>
      </c>
    </row>
    <row r="6465">
      <c r="A6465" s="16">
        <v>1754.0</v>
      </c>
      <c r="B6465" s="10" t="str">
        <f t="array" ref="B6465">IFERROR(XLOOKUP(A6465,'Asignacion Mar'!A:A,'Asignacion Mar'!C:C))</f>
        <v>Pilgrims Tepo</v>
      </c>
      <c r="C6465" s="10" t="str">
        <f t="array" ref="C6465">IFERROR(XLOOKUP(A6465,'Asignacion Mar'!A:A,'Asignacion Mar'!B:B))</f>
        <v>EC-02</v>
      </c>
      <c r="D6465" s="28">
        <v>45719.0</v>
      </c>
      <c r="E6465" s="16" t="s">
        <v>122</v>
      </c>
      <c r="F6465" s="10" t="str">
        <f t="array" ref="F6465">IFERROR(XLOOKUP(E6465,Operadores!A:A,Operadores!B:B))</f>
        <v>SANCAR01</v>
      </c>
      <c r="G6465" s="16" t="s">
        <v>17</v>
      </c>
      <c r="H6465" s="13">
        <v>20.03936</v>
      </c>
      <c r="I6465" s="18">
        <v>232.0</v>
      </c>
      <c r="J6465" s="15">
        <f t="shared" si="5"/>
        <v>4649.13152</v>
      </c>
      <c r="K6465" s="10" t="str">
        <f t="array" ref="K6465">IFERROR(XLOOKUP(G6465,'Tipo de Carga'!A:A,'Tipo de Carga'!B:B))</f>
        <v>Autoabasto</v>
      </c>
      <c r="L6465" s="10">
        <f t="shared" si="2"/>
        <v>10</v>
      </c>
      <c r="M6465" s="10">
        <f t="shared" si="3"/>
        <v>3</v>
      </c>
      <c r="N6465" s="10">
        <f t="shared" si="4"/>
        <v>3</v>
      </c>
      <c r="O6465" s="10" t="str">
        <f t="array" ref="O6465">IFERROR(XLOOKUP(G6465,'Tipo de Carga'!A:A,'Tipo de Carga'!C:C))</f>
        <v>Diesel</v>
      </c>
    </row>
    <row r="6466">
      <c r="A6466" s="16">
        <v>1936.0</v>
      </c>
      <c r="B6466" s="10" t="str">
        <f t="array" ref="B6466">IFERROR(XLOOKUP(A6466,'Asignacion Mar'!A:A,'Asignacion Mar'!C:C))</f>
        <v>Circuitos</v>
      </c>
      <c r="C6466" s="10" t="str">
        <f t="array" ref="C6466">IFERROR(XLOOKUP(A6466,'Asignacion Mar'!A:A,'Asignacion Mar'!B:B))</f>
        <v>EC-03</v>
      </c>
      <c r="D6466" s="28">
        <v>45719.0</v>
      </c>
      <c r="E6466" s="16" t="s">
        <v>105</v>
      </c>
      <c r="F6466" s="10" t="str">
        <f t="array" ref="F6466">IFERROR(XLOOKUP(E6466,Operadores!A:A,Operadores!B:B))</f>
        <v>OCAMA</v>
      </c>
      <c r="G6466" s="16" t="s">
        <v>17</v>
      </c>
      <c r="H6466" s="13">
        <v>20.03936</v>
      </c>
      <c r="I6466" s="18">
        <v>344.0</v>
      </c>
      <c r="J6466" s="15">
        <f t="shared" si="5"/>
        <v>6893.53984</v>
      </c>
      <c r="K6466" s="10" t="str">
        <f t="array" ref="K6466">IFERROR(XLOOKUP(G6466,'Tipo de Carga'!A:A,'Tipo de Carga'!B:B))</f>
        <v>Autoabasto</v>
      </c>
      <c r="L6466" s="10">
        <f t="shared" si="2"/>
        <v>10</v>
      </c>
      <c r="M6466" s="10">
        <f t="shared" si="3"/>
        <v>3</v>
      </c>
      <c r="N6466" s="10">
        <f t="shared" si="4"/>
        <v>3</v>
      </c>
      <c r="O6466" s="10" t="str">
        <f t="array" ref="O6466">IFERROR(XLOOKUP(G6466,'Tipo de Carga'!A:A,'Tipo de Carga'!C:C))</f>
        <v>Diesel</v>
      </c>
    </row>
    <row r="6467">
      <c r="A6467" s="16">
        <v>1856.0</v>
      </c>
      <c r="B6467" s="10" t="str">
        <f t="array" ref="B6467">IFERROR(XLOOKUP(A6467,'Asignacion Mar'!A:A,'Asignacion Mar'!C:C))</f>
        <v>Pipas</v>
      </c>
      <c r="C6467" s="10" t="str">
        <f t="array" ref="C6467">IFERROR(XLOOKUP(A6467,'Asignacion Mar'!A:A,'Asignacion Mar'!B:B))</f>
        <v>EC-02</v>
      </c>
      <c r="D6467" s="28">
        <v>45719.0</v>
      </c>
      <c r="E6467" s="16" t="s">
        <v>291</v>
      </c>
      <c r="F6467" s="10" t="str">
        <f t="array" ref="F6467">IFERROR(XLOOKUP(E6467,Operadores!A:A,Operadores!B:B))</f>
        <v>PACJOS</v>
      </c>
      <c r="G6467" s="16" t="s">
        <v>17</v>
      </c>
      <c r="H6467" s="13">
        <v>20.03936</v>
      </c>
      <c r="I6467" s="18">
        <v>659.0</v>
      </c>
      <c r="J6467" s="15">
        <f t="shared" si="5"/>
        <v>13205.93824</v>
      </c>
      <c r="K6467" s="10" t="str">
        <f t="array" ref="K6467">IFERROR(XLOOKUP(G6467,'Tipo de Carga'!A:A,'Tipo de Carga'!B:B))</f>
        <v>Autoabasto</v>
      </c>
      <c r="L6467" s="10">
        <f t="shared" si="2"/>
        <v>10</v>
      </c>
      <c r="M6467" s="10">
        <f t="shared" si="3"/>
        <v>3</v>
      </c>
      <c r="N6467" s="10">
        <f t="shared" si="4"/>
        <v>3</v>
      </c>
      <c r="O6467" s="10" t="str">
        <f t="array" ref="O6467">IFERROR(XLOOKUP(G6467,'Tipo de Carga'!A:A,'Tipo de Carga'!C:C))</f>
        <v>Diesel</v>
      </c>
    </row>
    <row r="6468">
      <c r="A6468" s="16">
        <v>1733.0</v>
      </c>
      <c r="B6468" s="10" t="str">
        <f t="array" ref="B6468">IFERROR(XLOOKUP(A6468,'Asignacion Mar'!A:A,'Asignacion Mar'!C:C))</f>
        <v>Liverpool Local</v>
      </c>
      <c r="C6468" s="10" t="str">
        <f t="array" ref="C6468">IFERROR(XLOOKUP(A6468,'Asignacion Mar'!A:A,'Asignacion Mar'!B:B))</f>
        <v>EC-01</v>
      </c>
      <c r="D6468" s="28">
        <v>45719.0</v>
      </c>
      <c r="E6468" s="16" t="s">
        <v>301</v>
      </c>
      <c r="F6468" s="10" t="str">
        <f t="array" ref="F6468">IFERROR(XLOOKUP(E6468,Operadores!A:A,Operadores!B:B))</f>
        <v>CABCAR</v>
      </c>
      <c r="G6468" s="16" t="s">
        <v>17</v>
      </c>
      <c r="H6468" s="13">
        <v>20.03936</v>
      </c>
      <c r="I6468" s="18">
        <v>557.0</v>
      </c>
      <c r="J6468" s="15">
        <f t="shared" si="5"/>
        <v>11161.92352</v>
      </c>
      <c r="K6468" s="10" t="str">
        <f t="array" ref="K6468">IFERROR(XLOOKUP(G6468,'Tipo de Carga'!A:A,'Tipo de Carga'!B:B))</f>
        <v>Autoabasto</v>
      </c>
      <c r="L6468" s="10">
        <f t="shared" si="2"/>
        <v>10</v>
      </c>
      <c r="M6468" s="10">
        <f t="shared" si="3"/>
        <v>3</v>
      </c>
      <c r="N6468" s="10">
        <f t="shared" si="4"/>
        <v>3</v>
      </c>
      <c r="O6468" s="10" t="str">
        <f t="array" ref="O6468">IFERROR(XLOOKUP(G6468,'Tipo de Carga'!A:A,'Tipo de Carga'!C:C))</f>
        <v>Diesel</v>
      </c>
    </row>
    <row r="6469">
      <c r="A6469" s="16">
        <v>1829.0</v>
      </c>
      <c r="B6469" s="10" t="str">
        <f t="array" ref="B6469">IFERROR(XLOOKUP(A6469,'Asignacion Mar'!A:A,'Asignacion Mar'!C:C))</f>
        <v>Circuitos</v>
      </c>
      <c r="C6469" s="10" t="str">
        <f t="array" ref="C6469">IFERROR(XLOOKUP(A6469,'Asignacion Mar'!A:A,'Asignacion Mar'!B:B))</f>
        <v>EC-03</v>
      </c>
      <c r="D6469" s="28">
        <v>45719.0</v>
      </c>
      <c r="E6469" s="16" t="s">
        <v>152</v>
      </c>
      <c r="F6469" s="10" t="str">
        <f t="array" ref="F6469">IFERROR(XLOOKUP(E6469,Operadores!A:A,Operadores!B:B))</f>
        <v>HERAL04</v>
      </c>
      <c r="G6469" s="16" t="s">
        <v>17</v>
      </c>
      <c r="H6469" s="13">
        <v>20.03936</v>
      </c>
      <c r="I6469" s="18">
        <v>274.0</v>
      </c>
      <c r="J6469" s="15">
        <f t="shared" si="5"/>
        <v>5490.78464</v>
      </c>
      <c r="K6469" s="10" t="str">
        <f t="array" ref="K6469">IFERROR(XLOOKUP(G6469,'Tipo de Carga'!A:A,'Tipo de Carga'!B:B))</f>
        <v>Autoabasto</v>
      </c>
      <c r="L6469" s="10">
        <f t="shared" si="2"/>
        <v>10</v>
      </c>
      <c r="M6469" s="10">
        <f t="shared" si="3"/>
        <v>3</v>
      </c>
      <c r="N6469" s="10">
        <f t="shared" si="4"/>
        <v>3</v>
      </c>
      <c r="O6469" s="10" t="str">
        <f t="array" ref="O6469">IFERROR(XLOOKUP(G6469,'Tipo de Carga'!A:A,'Tipo de Carga'!C:C))</f>
        <v>Diesel</v>
      </c>
    </row>
    <row r="6470">
      <c r="A6470" s="16">
        <v>1894.0</v>
      </c>
      <c r="B6470" s="10" t="str">
        <f t="array" ref="B6470">IFERROR(XLOOKUP(A6470,'Asignacion Mar'!A:A,'Asignacion Mar'!C:C))</f>
        <v>Pipas</v>
      </c>
      <c r="C6470" s="10" t="str">
        <f t="array" ref="C6470">IFERROR(XLOOKUP(A6470,'Asignacion Mar'!A:A,'Asignacion Mar'!B:B))</f>
        <v>EC-02</v>
      </c>
      <c r="D6470" s="28">
        <v>45719.0</v>
      </c>
      <c r="E6470" s="16" t="s">
        <v>320</v>
      </c>
      <c r="F6470" s="10" t="str">
        <f t="array" ref="F6470">IFERROR(XLOOKUP(E6470,Operadores!A:A,Operadores!B:B))</f>
        <v>LOPJU</v>
      </c>
      <c r="G6470" s="16" t="s">
        <v>17</v>
      </c>
      <c r="H6470" s="13">
        <v>20.03936</v>
      </c>
      <c r="I6470" s="18">
        <v>650.0</v>
      </c>
      <c r="J6470" s="15">
        <f t="shared" si="5"/>
        <v>13025.584</v>
      </c>
      <c r="K6470" s="10" t="str">
        <f t="array" ref="K6470">IFERROR(XLOOKUP(G6470,'Tipo de Carga'!A:A,'Tipo de Carga'!B:B))</f>
        <v>Autoabasto</v>
      </c>
      <c r="L6470" s="10">
        <f t="shared" si="2"/>
        <v>10</v>
      </c>
      <c r="M6470" s="10">
        <f t="shared" si="3"/>
        <v>3</v>
      </c>
      <c r="N6470" s="10">
        <f t="shared" si="4"/>
        <v>3</v>
      </c>
      <c r="O6470" s="10" t="str">
        <f t="array" ref="O6470">IFERROR(XLOOKUP(G6470,'Tipo de Carga'!A:A,'Tipo de Carga'!C:C))</f>
        <v>Diesel</v>
      </c>
    </row>
    <row r="6471">
      <c r="A6471" s="16">
        <v>2014.0</v>
      </c>
      <c r="B6471" s="10" t="str">
        <f t="array" ref="B6471">IFERROR(XLOOKUP(A6471,'Asignacion Mar'!A:A,'Asignacion Mar'!C:C))</f>
        <v>MeLi Asignado TD</v>
      </c>
      <c r="C6471" s="10" t="str">
        <f t="array" ref="C6471">IFERROR(XLOOKUP(A6471,'Asignacion Mar'!A:A,'Asignacion Mar'!B:B))</f>
        <v>EC-05</v>
      </c>
      <c r="D6471" s="28">
        <v>45719.0</v>
      </c>
      <c r="E6471" s="16" t="s">
        <v>75</v>
      </c>
      <c r="F6471" s="10" t="str">
        <f t="array" ref="F6471">IFERROR(XLOOKUP(E6471,Operadores!A:A,Operadores!B:B))</f>
        <v>OLVJUA01</v>
      </c>
      <c r="G6471" s="16" t="s">
        <v>17</v>
      </c>
      <c r="H6471" s="13">
        <v>20.03936</v>
      </c>
      <c r="I6471" s="18">
        <v>553.0</v>
      </c>
      <c r="J6471" s="15">
        <f t="shared" si="5"/>
        <v>11081.76608</v>
      </c>
      <c r="K6471" s="10" t="str">
        <f t="array" ref="K6471">IFERROR(XLOOKUP(G6471,'Tipo de Carga'!A:A,'Tipo de Carga'!B:B))</f>
        <v>Autoabasto</v>
      </c>
      <c r="L6471" s="10">
        <f t="shared" si="2"/>
        <v>10</v>
      </c>
      <c r="M6471" s="10">
        <f t="shared" si="3"/>
        <v>3</v>
      </c>
      <c r="N6471" s="10">
        <f t="shared" si="4"/>
        <v>3</v>
      </c>
      <c r="O6471" s="10" t="str">
        <f t="array" ref="O6471">IFERROR(XLOOKUP(G6471,'Tipo de Carga'!A:A,'Tipo de Carga'!C:C))</f>
        <v>Diesel</v>
      </c>
    </row>
    <row r="6472">
      <c r="A6472" s="16">
        <v>1937.0</v>
      </c>
      <c r="B6472" s="10" t="str">
        <f t="array" ref="B6472">IFERROR(XLOOKUP(A6472,'Asignacion Mar'!A:A,'Asignacion Mar'!C:C))</f>
        <v>Circuitos</v>
      </c>
      <c r="C6472" s="10" t="str">
        <f t="array" ref="C6472">IFERROR(XLOOKUP(A6472,'Asignacion Mar'!A:A,'Asignacion Mar'!B:B))</f>
        <v>EC-03</v>
      </c>
      <c r="D6472" s="28">
        <v>45719.0</v>
      </c>
      <c r="E6472" s="16" t="s">
        <v>397</v>
      </c>
      <c r="F6472" s="10" t="str">
        <f t="array" ref="F6472">IFERROR(XLOOKUP(E6472,Operadores!A:A,Operadores!B:B))</f>
        <v>CASSA</v>
      </c>
      <c r="G6472" s="16" t="s">
        <v>17</v>
      </c>
      <c r="H6472" s="13">
        <v>20.0393600000001</v>
      </c>
      <c r="I6472" s="18">
        <v>369.0</v>
      </c>
      <c r="J6472" s="15">
        <f t="shared" si="5"/>
        <v>7394.52384</v>
      </c>
      <c r="K6472" s="10" t="str">
        <f t="array" ref="K6472">IFERROR(XLOOKUP(G6472,'Tipo de Carga'!A:A,'Tipo de Carga'!B:B))</f>
        <v>Autoabasto</v>
      </c>
      <c r="L6472" s="10">
        <f t="shared" si="2"/>
        <v>10</v>
      </c>
      <c r="M6472" s="10">
        <f t="shared" si="3"/>
        <v>3</v>
      </c>
      <c r="N6472" s="10">
        <f t="shared" si="4"/>
        <v>3</v>
      </c>
      <c r="O6472" s="10" t="str">
        <f t="array" ref="O6472">IFERROR(XLOOKUP(G6472,'Tipo de Carga'!A:A,'Tipo de Carga'!C:C))</f>
        <v>Diesel</v>
      </c>
    </row>
    <row r="6473">
      <c r="A6473" s="16">
        <v>1951.0</v>
      </c>
      <c r="B6473" s="10" t="str">
        <f t="array" ref="B6473">IFERROR(XLOOKUP(A6473,'Asignacion Mar'!A:A,'Asignacion Mar'!C:C))</f>
        <v>MeLi asignado SD</v>
      </c>
      <c r="C6473" s="10" t="str">
        <f t="array" ref="C6473">IFERROR(XLOOKUP(A6473,'Asignacion Mar'!A:A,'Asignacion Mar'!B:B))</f>
        <v>EC-05</v>
      </c>
      <c r="D6473" s="28">
        <v>45719.0</v>
      </c>
      <c r="E6473" s="16" t="s">
        <v>119</v>
      </c>
      <c r="F6473" s="10" t="str">
        <f t="array" ref="F6473">IFERROR(XLOOKUP(E6473,Operadores!A:A,Operadores!B:B))</f>
        <v>HERJOS08</v>
      </c>
      <c r="G6473" s="16" t="s">
        <v>17</v>
      </c>
      <c r="H6473" s="13">
        <v>20.0393600000001</v>
      </c>
      <c r="I6473" s="18">
        <v>25.0</v>
      </c>
      <c r="J6473" s="15">
        <f t="shared" si="5"/>
        <v>500.984</v>
      </c>
      <c r="K6473" s="10" t="str">
        <f t="array" ref="K6473">IFERROR(XLOOKUP(G6473,'Tipo de Carga'!A:A,'Tipo de Carga'!B:B))</f>
        <v>Autoabasto</v>
      </c>
      <c r="L6473" s="10">
        <f t="shared" si="2"/>
        <v>10</v>
      </c>
      <c r="M6473" s="10">
        <f t="shared" si="3"/>
        <v>3</v>
      </c>
      <c r="N6473" s="10">
        <f t="shared" si="4"/>
        <v>3</v>
      </c>
      <c r="O6473" s="10" t="str">
        <f t="array" ref="O6473">IFERROR(XLOOKUP(G6473,'Tipo de Carga'!A:A,'Tipo de Carga'!C:C))</f>
        <v>Diesel</v>
      </c>
    </row>
    <row r="6474">
      <c r="A6474" s="16">
        <v>2058.0</v>
      </c>
      <c r="B6474" s="10" t="str">
        <f t="array" ref="B6474">IFERROR(XLOOKUP(A6474,'Asignacion Mar'!A:A,'Asignacion Mar'!C:C))</f>
        <v>Peñafiel Tecamac</v>
      </c>
      <c r="C6474" s="10" t="str">
        <f t="array" ref="C6474">IFERROR(XLOOKUP(A6474,'Asignacion Mar'!A:A,'Asignacion Mar'!B:B))</f>
        <v>EC-02</v>
      </c>
      <c r="D6474" s="28">
        <v>45719.0</v>
      </c>
      <c r="E6474" s="16" t="s">
        <v>51</v>
      </c>
      <c r="F6474" s="10" t="str">
        <f t="array" ref="F6474">IFERROR(XLOOKUP(E6474,Operadores!A:A,Operadores!B:B))</f>
        <v>TABYAI</v>
      </c>
      <c r="G6474" s="16" t="s">
        <v>17</v>
      </c>
      <c r="H6474" s="13">
        <v>20.0393600000001</v>
      </c>
      <c r="I6474" s="18">
        <v>149.0</v>
      </c>
      <c r="J6474" s="15">
        <f t="shared" si="5"/>
        <v>2985.86464</v>
      </c>
      <c r="K6474" s="10" t="str">
        <f t="array" ref="K6474">IFERROR(XLOOKUP(G6474,'Tipo de Carga'!A:A,'Tipo de Carga'!B:B))</f>
        <v>Autoabasto</v>
      </c>
      <c r="L6474" s="10">
        <f t="shared" si="2"/>
        <v>10</v>
      </c>
      <c r="M6474" s="10">
        <f t="shared" si="3"/>
        <v>3</v>
      </c>
      <c r="N6474" s="10">
        <f t="shared" si="4"/>
        <v>3</v>
      </c>
      <c r="O6474" s="10" t="str">
        <f t="array" ref="O6474">IFERROR(XLOOKUP(G6474,'Tipo de Carga'!A:A,'Tipo de Carga'!C:C))</f>
        <v>Diesel</v>
      </c>
    </row>
    <row r="6475">
      <c r="A6475" s="16">
        <v>2075.0</v>
      </c>
      <c r="B6475" s="10" t="str">
        <f t="array" ref="B6475">IFERROR(XLOOKUP(A6475,'Asignacion Mar'!A:A,'Asignacion Mar'!C:C))</f>
        <v>Hisense</v>
      </c>
      <c r="C6475" s="10" t="str">
        <f t="array" ref="C6475">IFERROR(XLOOKUP(A6475,'Asignacion Mar'!A:A,'Asignacion Mar'!B:B))</f>
        <v>EC-02</v>
      </c>
      <c r="D6475" s="28">
        <v>45719.0</v>
      </c>
      <c r="E6475" s="16" t="s">
        <v>354</v>
      </c>
      <c r="F6475" s="10" t="str">
        <f t="array" ref="F6475">IFERROR(XLOOKUP(E6475,Operadores!A:A,Operadores!B:B))</f>
        <v>SALMAR01</v>
      </c>
      <c r="G6475" s="16" t="s">
        <v>17</v>
      </c>
      <c r="H6475" s="13">
        <v>20.0393600000001</v>
      </c>
      <c r="I6475" s="18">
        <v>26.0</v>
      </c>
      <c r="J6475" s="15">
        <f t="shared" si="5"/>
        <v>521.02336</v>
      </c>
      <c r="K6475" s="10" t="str">
        <f t="array" ref="K6475">IFERROR(XLOOKUP(G6475,'Tipo de Carga'!A:A,'Tipo de Carga'!B:B))</f>
        <v>Autoabasto</v>
      </c>
      <c r="L6475" s="10">
        <f t="shared" si="2"/>
        <v>10</v>
      </c>
      <c r="M6475" s="10">
        <f t="shared" si="3"/>
        <v>3</v>
      </c>
      <c r="N6475" s="10">
        <f t="shared" si="4"/>
        <v>3</v>
      </c>
      <c r="O6475" s="10" t="str">
        <f t="array" ref="O6475">IFERROR(XLOOKUP(G6475,'Tipo de Carga'!A:A,'Tipo de Carga'!C:C))</f>
        <v>Diesel</v>
      </c>
    </row>
    <row r="6476">
      <c r="A6476" s="16">
        <v>1974.0</v>
      </c>
      <c r="B6476" s="10" t="str">
        <f t="array" ref="B6476">IFERROR(XLOOKUP(A6476,'Asignacion Mar'!A:A,'Asignacion Mar'!C:C))</f>
        <v>MeLi asignado SD</v>
      </c>
      <c r="C6476" s="10" t="str">
        <f t="array" ref="C6476">IFERROR(XLOOKUP(A6476,'Asignacion Mar'!A:A,'Asignacion Mar'!B:B))</f>
        <v>EC-05</v>
      </c>
      <c r="D6476" s="28">
        <v>45719.0</v>
      </c>
      <c r="E6476" s="16"/>
      <c r="F6476" s="10" t="str">
        <f t="array" ref="F6476">IFERROR(XLOOKUP(E6476,Operadores!A:A,Operadores!B:B))</f>
        <v/>
      </c>
      <c r="G6476" s="16" t="s">
        <v>17</v>
      </c>
      <c r="H6476" s="13">
        <v>20.0393600000001</v>
      </c>
      <c r="I6476" s="18">
        <v>409.0</v>
      </c>
      <c r="J6476" s="15">
        <f t="shared" si="5"/>
        <v>8196.09824</v>
      </c>
      <c r="K6476" s="10" t="str">
        <f t="array" ref="K6476">IFERROR(XLOOKUP(G6476,'Tipo de Carga'!A:A,'Tipo de Carga'!B:B))</f>
        <v>Autoabasto</v>
      </c>
      <c r="L6476" s="10">
        <f t="shared" si="2"/>
        <v>10</v>
      </c>
      <c r="M6476" s="10">
        <f t="shared" si="3"/>
        <v>3</v>
      </c>
      <c r="N6476" s="10">
        <f t="shared" si="4"/>
        <v>3</v>
      </c>
      <c r="O6476" s="10" t="str">
        <f t="array" ref="O6476">IFERROR(XLOOKUP(G6476,'Tipo de Carga'!A:A,'Tipo de Carga'!C:C))</f>
        <v>Diesel</v>
      </c>
    </row>
    <row r="6477">
      <c r="A6477" s="16">
        <v>1956.0</v>
      </c>
      <c r="B6477" s="10" t="str">
        <f t="array" ref="B6477">IFERROR(XLOOKUP(A6477,'Asignacion Mar'!A:A,'Asignacion Mar'!C:C))</f>
        <v>MeLi asignado SD</v>
      </c>
      <c r="C6477" s="10" t="str">
        <f t="array" ref="C6477">IFERROR(XLOOKUP(A6477,'Asignacion Mar'!A:A,'Asignacion Mar'!B:B))</f>
        <v>EC-05</v>
      </c>
      <c r="D6477" s="28">
        <v>45719.0</v>
      </c>
      <c r="E6477" s="16" t="s">
        <v>38</v>
      </c>
      <c r="F6477" s="10" t="str">
        <f t="array" ref="F6477">IFERROR(XLOOKUP(E6477,Operadores!A:A,Operadores!B:B))</f>
        <v>BENMAX</v>
      </c>
      <c r="G6477" s="16" t="s">
        <v>17</v>
      </c>
      <c r="H6477" s="13">
        <v>20.0393600000001</v>
      </c>
      <c r="I6477" s="18">
        <v>718.0</v>
      </c>
      <c r="J6477" s="15">
        <f t="shared" si="5"/>
        <v>14388.26048</v>
      </c>
      <c r="K6477" s="10" t="str">
        <f t="array" ref="K6477">IFERROR(XLOOKUP(G6477,'Tipo de Carga'!A:A,'Tipo de Carga'!B:B))</f>
        <v>Autoabasto</v>
      </c>
      <c r="L6477" s="10">
        <f t="shared" si="2"/>
        <v>10</v>
      </c>
      <c r="M6477" s="10">
        <f t="shared" si="3"/>
        <v>3</v>
      </c>
      <c r="N6477" s="10">
        <f t="shared" si="4"/>
        <v>3</v>
      </c>
      <c r="O6477" s="10" t="str">
        <f t="array" ref="O6477">IFERROR(XLOOKUP(G6477,'Tipo de Carga'!A:A,'Tipo de Carga'!C:C))</f>
        <v>Diesel</v>
      </c>
    </row>
    <row r="6478">
      <c r="A6478" s="16">
        <v>1976.0</v>
      </c>
      <c r="B6478" s="10" t="str">
        <f t="array" ref="B6478">IFERROR(XLOOKUP(A6478,'Asignacion Mar'!A:A,'Asignacion Mar'!C:C))</f>
        <v>MeLi asignado SD</v>
      </c>
      <c r="C6478" s="10" t="str">
        <f t="array" ref="C6478">IFERROR(XLOOKUP(A6478,'Asignacion Mar'!A:A,'Asignacion Mar'!B:B))</f>
        <v>EC-05</v>
      </c>
      <c r="D6478" s="28">
        <v>45719.0</v>
      </c>
      <c r="E6478" s="16" t="s">
        <v>300</v>
      </c>
      <c r="F6478" s="10" t="str">
        <f t="array" ref="F6478">IFERROR(XLOOKUP(E6478,Operadores!A:A,Operadores!B:B))</f>
        <v>BAUGEO</v>
      </c>
      <c r="G6478" s="16" t="s">
        <v>17</v>
      </c>
      <c r="H6478" s="13">
        <v>20.0393600000001</v>
      </c>
      <c r="I6478" s="18">
        <v>581.0</v>
      </c>
      <c r="J6478" s="15">
        <f t="shared" si="5"/>
        <v>11642.86816</v>
      </c>
      <c r="K6478" s="10" t="str">
        <f t="array" ref="K6478">IFERROR(XLOOKUP(G6478,'Tipo de Carga'!A:A,'Tipo de Carga'!B:B))</f>
        <v>Autoabasto</v>
      </c>
      <c r="L6478" s="10">
        <f t="shared" si="2"/>
        <v>10</v>
      </c>
      <c r="M6478" s="10">
        <f t="shared" si="3"/>
        <v>3</v>
      </c>
      <c r="N6478" s="10">
        <f t="shared" si="4"/>
        <v>3</v>
      </c>
      <c r="O6478" s="10" t="str">
        <f t="array" ref="O6478">IFERROR(XLOOKUP(G6478,'Tipo de Carga'!A:A,'Tipo de Carga'!C:C))</f>
        <v>Diesel</v>
      </c>
    </row>
    <row r="6479">
      <c r="A6479" s="16">
        <v>1870.0</v>
      </c>
      <c r="B6479" s="10" t="str">
        <f t="array" ref="B6479">IFERROR(XLOOKUP(A6479,'Asignacion Mar'!A:A,'Asignacion Mar'!C:C))</f>
        <v>Circuitos</v>
      </c>
      <c r="C6479" s="10" t="str">
        <f t="array" ref="C6479">IFERROR(XLOOKUP(A6479,'Asignacion Mar'!A:A,'Asignacion Mar'!B:B))</f>
        <v>EC-03</v>
      </c>
      <c r="D6479" s="28">
        <v>45719.0</v>
      </c>
      <c r="E6479" s="16" t="s">
        <v>18</v>
      </c>
      <c r="F6479" s="10" t="str">
        <f t="array" ref="F6479">IFERROR(XLOOKUP(E6479,Operadores!A:A,Operadores!B:B))</f>
        <v>RIOFE</v>
      </c>
      <c r="G6479" s="16" t="s">
        <v>17</v>
      </c>
      <c r="H6479" s="13">
        <v>20.0393600000001</v>
      </c>
      <c r="I6479" s="18">
        <v>770.0</v>
      </c>
      <c r="J6479" s="15">
        <f t="shared" si="5"/>
        <v>15430.3072</v>
      </c>
      <c r="K6479" s="10" t="str">
        <f t="array" ref="K6479">IFERROR(XLOOKUP(G6479,'Tipo de Carga'!A:A,'Tipo de Carga'!B:B))</f>
        <v>Autoabasto</v>
      </c>
      <c r="L6479" s="10">
        <f t="shared" si="2"/>
        <v>10</v>
      </c>
      <c r="M6479" s="10">
        <f t="shared" si="3"/>
        <v>3</v>
      </c>
      <c r="N6479" s="10">
        <f t="shared" si="4"/>
        <v>3</v>
      </c>
      <c r="O6479" s="10" t="str">
        <f t="array" ref="O6479">IFERROR(XLOOKUP(G6479,'Tipo de Carga'!A:A,'Tipo de Carga'!C:C))</f>
        <v>Diesel</v>
      </c>
    </row>
    <row r="6480">
      <c r="A6480" s="16">
        <v>2069.0</v>
      </c>
      <c r="B6480" s="10" t="str">
        <f t="array" ref="B6480">IFERROR(XLOOKUP(A6480,'Asignacion Mar'!A:A,'Asignacion Mar'!C:C))</f>
        <v>Peñafiel Tecamac</v>
      </c>
      <c r="C6480" s="10" t="str">
        <f t="array" ref="C6480">IFERROR(XLOOKUP(A6480,'Asignacion Mar'!A:A,'Asignacion Mar'!B:B))</f>
        <v>EC-02</v>
      </c>
      <c r="D6480" s="28">
        <v>45719.0</v>
      </c>
      <c r="E6480" s="16" t="s">
        <v>120</v>
      </c>
      <c r="F6480" s="10" t="str">
        <f t="array" ref="F6480">IFERROR(XLOOKUP(E6480,Operadores!A:A,Operadores!B:B))</f>
        <v>VALJUA</v>
      </c>
      <c r="G6480" s="16" t="s">
        <v>17</v>
      </c>
      <c r="H6480" s="13">
        <v>20.0393600000001</v>
      </c>
      <c r="I6480" s="18">
        <v>837.0</v>
      </c>
      <c r="J6480" s="15">
        <f t="shared" si="5"/>
        <v>16772.94432</v>
      </c>
      <c r="K6480" s="10" t="str">
        <f t="array" ref="K6480">IFERROR(XLOOKUP(G6480,'Tipo de Carga'!A:A,'Tipo de Carga'!B:B))</f>
        <v>Autoabasto</v>
      </c>
      <c r="L6480" s="10">
        <f t="shared" si="2"/>
        <v>10</v>
      </c>
      <c r="M6480" s="10">
        <f t="shared" si="3"/>
        <v>3</v>
      </c>
      <c r="N6480" s="10">
        <f t="shared" si="4"/>
        <v>3</v>
      </c>
      <c r="O6480" s="10" t="str">
        <f t="array" ref="O6480">IFERROR(XLOOKUP(G6480,'Tipo de Carga'!A:A,'Tipo de Carga'!C:C))</f>
        <v>Diesel</v>
      </c>
    </row>
    <row r="6481">
      <c r="A6481" s="16">
        <v>2003.0</v>
      </c>
      <c r="B6481" s="10" t="str">
        <f t="array" ref="B6481">IFERROR(XLOOKUP(A6481,'Asignacion Mar'!A:A,'Asignacion Mar'!C:C))</f>
        <v>MeLi Dedicado TD</v>
      </c>
      <c r="C6481" s="10" t="str">
        <f t="array" ref="C6481">IFERROR(XLOOKUP(A6481,'Asignacion Mar'!A:A,'Asignacion Mar'!B:B))</f>
        <v>EC-05</v>
      </c>
      <c r="D6481" s="28">
        <v>45719.0</v>
      </c>
      <c r="E6481" s="16" t="s">
        <v>59</v>
      </c>
      <c r="F6481" s="10" t="str">
        <f t="array" ref="F6481">IFERROR(XLOOKUP(E6481,Operadores!A:A,Operadores!B:B))</f>
        <v>ESCJOR</v>
      </c>
      <c r="G6481" s="16" t="s">
        <v>17</v>
      </c>
      <c r="H6481" s="13">
        <v>20.0393600000001</v>
      </c>
      <c r="I6481" s="18">
        <v>444.0</v>
      </c>
      <c r="J6481" s="15">
        <f t="shared" si="5"/>
        <v>8897.47584</v>
      </c>
      <c r="K6481" s="10" t="str">
        <f t="array" ref="K6481">IFERROR(XLOOKUP(G6481,'Tipo de Carga'!A:A,'Tipo de Carga'!B:B))</f>
        <v>Autoabasto</v>
      </c>
      <c r="L6481" s="10">
        <f t="shared" si="2"/>
        <v>10</v>
      </c>
      <c r="M6481" s="10">
        <f t="shared" si="3"/>
        <v>3</v>
      </c>
      <c r="N6481" s="10">
        <f t="shared" si="4"/>
        <v>3</v>
      </c>
      <c r="O6481" s="10" t="str">
        <f t="array" ref="O6481">IFERROR(XLOOKUP(G6481,'Tipo de Carga'!A:A,'Tipo de Carga'!C:C))</f>
        <v>Diesel</v>
      </c>
    </row>
    <row r="6482">
      <c r="A6482" s="16">
        <v>1833.0</v>
      </c>
      <c r="B6482" s="10" t="str">
        <f t="array" ref="B6482">IFERROR(XLOOKUP(A6482,'Asignacion Mar'!A:A,'Asignacion Mar'!C:C))</f>
        <v>Liverpool Local</v>
      </c>
      <c r="C6482" s="10" t="str">
        <f t="array" ref="C6482">IFERROR(XLOOKUP(A6482,'Asignacion Mar'!A:A,'Asignacion Mar'!B:B))</f>
        <v>EC-01</v>
      </c>
      <c r="D6482" s="28">
        <v>45719.0</v>
      </c>
      <c r="E6482" s="16" t="s">
        <v>271</v>
      </c>
      <c r="F6482" s="10" t="str">
        <f t="array" ref="F6482">IFERROR(XLOOKUP(E6482,Operadores!A:A,Operadores!B:B))</f>
        <v>QUIALA</v>
      </c>
      <c r="G6482" s="16" t="s">
        <v>17</v>
      </c>
      <c r="H6482" s="13">
        <v>20.0393600000001</v>
      </c>
      <c r="I6482" s="18">
        <v>760.0</v>
      </c>
      <c r="J6482" s="15">
        <f t="shared" si="5"/>
        <v>15229.9136</v>
      </c>
      <c r="K6482" s="10" t="str">
        <f t="array" ref="K6482">IFERROR(XLOOKUP(G6482,'Tipo de Carga'!A:A,'Tipo de Carga'!B:B))</f>
        <v>Autoabasto</v>
      </c>
      <c r="L6482" s="10">
        <f t="shared" si="2"/>
        <v>10</v>
      </c>
      <c r="M6482" s="10">
        <f t="shared" si="3"/>
        <v>3</v>
      </c>
      <c r="N6482" s="10">
        <f t="shared" si="4"/>
        <v>3</v>
      </c>
      <c r="O6482" s="10" t="str">
        <f t="array" ref="O6482">IFERROR(XLOOKUP(G6482,'Tipo de Carga'!A:A,'Tipo de Carga'!C:C))</f>
        <v>Diesel</v>
      </c>
    </row>
    <row r="6483">
      <c r="A6483" s="16">
        <v>2030.0</v>
      </c>
      <c r="B6483" s="10" t="str">
        <f t="array" ref="B6483">IFERROR(XLOOKUP(A6483,'Asignacion Mar'!A:A,'Asignacion Mar'!C:C))</f>
        <v>MeLi Dedicado TD</v>
      </c>
      <c r="C6483" s="10" t="str">
        <f t="array" ref="C6483">IFERROR(XLOOKUP(A6483,'Asignacion Mar'!A:A,'Asignacion Mar'!B:B))</f>
        <v>EC-05</v>
      </c>
      <c r="D6483" s="28">
        <v>45719.0</v>
      </c>
      <c r="E6483" s="16" t="s">
        <v>337</v>
      </c>
      <c r="F6483" s="10" t="str">
        <f t="array" ref="F6483">IFERROR(XLOOKUP(E6483,Operadores!A:A,Operadores!B:B))</f>
        <v>MENBER</v>
      </c>
      <c r="G6483" s="16" t="s">
        <v>17</v>
      </c>
      <c r="H6483" s="13">
        <v>20.0393600000001</v>
      </c>
      <c r="I6483" s="18">
        <v>520.0</v>
      </c>
      <c r="J6483" s="15">
        <f t="shared" si="5"/>
        <v>10420.4672</v>
      </c>
      <c r="K6483" s="10" t="str">
        <f t="array" ref="K6483">IFERROR(XLOOKUP(G6483,'Tipo de Carga'!A:A,'Tipo de Carga'!B:B))</f>
        <v>Autoabasto</v>
      </c>
      <c r="L6483" s="10">
        <f t="shared" si="2"/>
        <v>10</v>
      </c>
      <c r="M6483" s="10">
        <f t="shared" si="3"/>
        <v>3</v>
      </c>
      <c r="N6483" s="10">
        <f t="shared" si="4"/>
        <v>3</v>
      </c>
      <c r="O6483" s="10" t="str">
        <f t="array" ref="O6483">IFERROR(XLOOKUP(G6483,'Tipo de Carga'!A:A,'Tipo de Carga'!C:C))</f>
        <v>Diesel</v>
      </c>
    </row>
    <row r="6484">
      <c r="A6484" s="16">
        <v>2005.0</v>
      </c>
      <c r="B6484" s="10" t="str">
        <f t="array" ref="B6484">IFERROR(XLOOKUP(A6484,'Asignacion Mar'!A:A,'Asignacion Mar'!C:C))</f>
        <v>MeLi Dedicado Merida</v>
      </c>
      <c r="C6484" s="10" t="str">
        <f t="array" ref="C6484">IFERROR(XLOOKUP(A6484,'Asignacion Mar'!A:A,'Asignacion Mar'!B:B))</f>
        <v>EC-05</v>
      </c>
      <c r="D6484" s="28">
        <v>45719.0</v>
      </c>
      <c r="E6484" s="16"/>
      <c r="F6484" s="10" t="str">
        <f t="array" ref="F6484">IFERROR(XLOOKUP(E6484,Operadores!A:A,Operadores!B:B))</f>
        <v/>
      </c>
      <c r="G6484" s="16" t="s">
        <v>17</v>
      </c>
      <c r="H6484" s="13">
        <v>20.0393600000001</v>
      </c>
      <c r="I6484" s="18">
        <v>338.0</v>
      </c>
      <c r="J6484" s="15">
        <f t="shared" si="5"/>
        <v>6773.30368</v>
      </c>
      <c r="K6484" s="10" t="str">
        <f t="array" ref="K6484">IFERROR(XLOOKUP(G6484,'Tipo de Carga'!A:A,'Tipo de Carga'!B:B))</f>
        <v>Autoabasto</v>
      </c>
      <c r="L6484" s="10">
        <f t="shared" si="2"/>
        <v>10</v>
      </c>
      <c r="M6484" s="10">
        <f t="shared" si="3"/>
        <v>3</v>
      </c>
      <c r="N6484" s="10">
        <f t="shared" si="4"/>
        <v>3</v>
      </c>
      <c r="O6484" s="10" t="str">
        <f t="array" ref="O6484">IFERROR(XLOOKUP(G6484,'Tipo de Carga'!A:A,'Tipo de Carga'!C:C))</f>
        <v>Diesel</v>
      </c>
    </row>
    <row r="6485">
      <c r="A6485" s="16">
        <v>1969.0</v>
      </c>
      <c r="B6485" s="10" t="str">
        <f t="array" ref="B6485">IFERROR(XLOOKUP(A6485,'Asignacion Mar'!A:A,'Asignacion Mar'!C:C))</f>
        <v>Available EC-04</v>
      </c>
      <c r="C6485" s="10" t="str">
        <f t="array" ref="C6485">IFERROR(XLOOKUP(A6485,'Asignacion Mar'!A:A,'Asignacion Mar'!B:B))</f>
        <v>EC-04</v>
      </c>
      <c r="D6485" s="28">
        <v>45719.0</v>
      </c>
      <c r="E6485" s="16" t="s">
        <v>80</v>
      </c>
      <c r="F6485" s="10" t="str">
        <f t="array" ref="F6485">IFERROR(XLOOKUP(E6485,Operadores!A:A,Operadores!B:B))</f>
        <v>FIGMAR</v>
      </c>
      <c r="G6485" s="16" t="s">
        <v>77</v>
      </c>
      <c r="H6485" s="13">
        <v>19.81</v>
      </c>
      <c r="I6485" s="18">
        <v>710.0</v>
      </c>
      <c r="J6485" s="15">
        <f t="shared" si="5"/>
        <v>14065.1</v>
      </c>
      <c r="K6485" s="10" t="str">
        <f t="array" ref="K6485">IFERROR(XLOOKUP(G6485,'Tipo de Carga'!A:A,'Tipo de Carga'!B:B))</f>
        <v>Autoabasto</v>
      </c>
      <c r="L6485" s="10">
        <f t="shared" si="2"/>
        <v>10</v>
      </c>
      <c r="M6485" s="10">
        <f t="shared" si="3"/>
        <v>3</v>
      </c>
      <c r="N6485" s="10">
        <f t="shared" si="4"/>
        <v>3</v>
      </c>
      <c r="O6485" s="10" t="str">
        <f t="array" ref="O6485">IFERROR(XLOOKUP(G6485,'Tipo de Carga'!A:A,'Tipo de Carga'!C:C))</f>
        <v>Diesel</v>
      </c>
    </row>
    <row r="6486">
      <c r="A6486" s="16">
        <v>2097.0</v>
      </c>
      <c r="B6486" s="10" t="str">
        <f t="array" ref="B6486">IFERROR(XLOOKUP(A6486,'Asignacion Mar'!A:A,'Asignacion Mar'!C:C))</f>
        <v>Conductores Mty</v>
      </c>
      <c r="C6486" s="10" t="str">
        <f t="array" ref="C6486">IFERROR(XLOOKUP(A6486,'Asignacion Mar'!A:A,'Asignacion Mar'!B:B))</f>
        <v>EC-07</v>
      </c>
      <c r="D6486" s="28">
        <v>45719.0</v>
      </c>
      <c r="E6486" s="16" t="s">
        <v>248</v>
      </c>
      <c r="F6486" s="10" t="str">
        <f t="array" ref="F6486">IFERROR(XLOOKUP(E6486,Operadores!A:A,Operadores!B:B))</f>
        <v>SANJE01</v>
      </c>
      <c r="G6486" s="16" t="s">
        <v>77</v>
      </c>
      <c r="H6486" s="13">
        <v>19.81</v>
      </c>
      <c r="I6486" s="18">
        <v>650.0</v>
      </c>
      <c r="J6486" s="15">
        <f t="shared" si="5"/>
        <v>12876.5</v>
      </c>
      <c r="K6486" s="10" t="str">
        <f t="array" ref="K6486">IFERROR(XLOOKUP(G6486,'Tipo de Carga'!A:A,'Tipo de Carga'!B:B))</f>
        <v>Autoabasto</v>
      </c>
      <c r="L6486" s="10">
        <f t="shared" si="2"/>
        <v>10</v>
      </c>
      <c r="M6486" s="10">
        <f t="shared" si="3"/>
        <v>3</v>
      </c>
      <c r="N6486" s="10">
        <f t="shared" si="4"/>
        <v>3</v>
      </c>
      <c r="O6486" s="10" t="str">
        <f t="array" ref="O6486">IFERROR(XLOOKUP(G6486,'Tipo de Carga'!A:A,'Tipo de Carga'!C:C))</f>
        <v>Diesel</v>
      </c>
    </row>
    <row r="6487">
      <c r="A6487" s="16">
        <v>1903.0</v>
      </c>
      <c r="B6487" s="10" t="str">
        <f t="array" ref="B6487">IFERROR(XLOOKUP(A6487,'Asignacion Mar'!A:A,'Asignacion Mar'!C:C))</f>
        <v>Available EC-04</v>
      </c>
      <c r="C6487" s="10" t="str">
        <f t="array" ref="C6487">IFERROR(XLOOKUP(A6487,'Asignacion Mar'!A:A,'Asignacion Mar'!B:B))</f>
        <v>EC-04</v>
      </c>
      <c r="D6487" s="28">
        <v>45719.0</v>
      </c>
      <c r="E6487" s="16" t="s">
        <v>273</v>
      </c>
      <c r="F6487" s="10" t="str">
        <f t="array" ref="F6487">IFERROR(XLOOKUP(E6487,Operadores!A:A,Operadores!B:B))</f>
        <v>HEREM</v>
      </c>
      <c r="G6487" s="16" t="s">
        <v>77</v>
      </c>
      <c r="H6487" s="13">
        <v>19.81</v>
      </c>
      <c r="I6487" s="18">
        <v>486.0</v>
      </c>
      <c r="J6487" s="15">
        <f t="shared" si="5"/>
        <v>9627.66</v>
      </c>
      <c r="K6487" s="10" t="str">
        <f t="array" ref="K6487">IFERROR(XLOOKUP(G6487,'Tipo de Carga'!A:A,'Tipo de Carga'!B:B))</f>
        <v>Autoabasto</v>
      </c>
      <c r="L6487" s="10">
        <f t="shared" si="2"/>
        <v>10</v>
      </c>
      <c r="M6487" s="10">
        <f t="shared" si="3"/>
        <v>3</v>
      </c>
      <c r="N6487" s="10">
        <f t="shared" si="4"/>
        <v>3</v>
      </c>
      <c r="O6487" s="10" t="str">
        <f t="array" ref="O6487">IFERROR(XLOOKUP(G6487,'Tipo de Carga'!A:A,'Tipo de Carga'!C:C))</f>
        <v>Diesel</v>
      </c>
    </row>
    <row r="6488">
      <c r="A6488" s="16">
        <v>1968.0</v>
      </c>
      <c r="B6488" s="10" t="str">
        <f t="array" ref="B6488">IFERROR(XLOOKUP(A6488,'Asignacion Mar'!A:A,'Asignacion Mar'!C:C))</f>
        <v>Sayer Sencillo</v>
      </c>
      <c r="C6488" s="10" t="str">
        <f t="array" ref="C6488">IFERROR(XLOOKUP(A6488,'Asignacion Mar'!A:A,'Asignacion Mar'!B:B))</f>
        <v>EC-04</v>
      </c>
      <c r="D6488" s="28">
        <v>45719.0</v>
      </c>
      <c r="E6488" s="16" t="s">
        <v>330</v>
      </c>
      <c r="F6488" s="10" t="str">
        <f t="array" ref="F6488">IFERROR(XLOOKUP(E6488,Operadores!A:A,Operadores!B:B))</f>
        <v>MENIG</v>
      </c>
      <c r="G6488" s="16" t="s">
        <v>77</v>
      </c>
      <c r="H6488" s="13">
        <v>19.81</v>
      </c>
      <c r="I6488" s="18">
        <v>720.0</v>
      </c>
      <c r="J6488" s="15">
        <f t="shared" si="5"/>
        <v>14263.2</v>
      </c>
      <c r="K6488" s="10" t="str">
        <f t="array" ref="K6488">IFERROR(XLOOKUP(G6488,'Tipo de Carga'!A:A,'Tipo de Carga'!B:B))</f>
        <v>Autoabasto</v>
      </c>
      <c r="L6488" s="10">
        <f t="shared" si="2"/>
        <v>10</v>
      </c>
      <c r="M6488" s="10">
        <f t="shared" si="3"/>
        <v>3</v>
      </c>
      <c r="N6488" s="10">
        <f t="shared" si="4"/>
        <v>3</v>
      </c>
      <c r="O6488" s="10" t="str">
        <f t="array" ref="O6488">IFERROR(XLOOKUP(G6488,'Tipo de Carga'!A:A,'Tipo de Carga'!C:C))</f>
        <v>Diesel</v>
      </c>
    </row>
    <row r="6489">
      <c r="A6489" s="16">
        <v>2059.0</v>
      </c>
      <c r="B6489" s="10" t="str">
        <f t="array" ref="B6489">IFERROR(XLOOKUP(A6489,'Asignacion Mar'!A:A,'Asignacion Mar'!C:C))</f>
        <v>PISA Gdl</v>
      </c>
      <c r="C6489" s="10" t="str">
        <f t="array" ref="C6489">IFERROR(XLOOKUP(A6489,'Asignacion Mar'!A:A,'Asignacion Mar'!B:B))</f>
        <v>EC-06</v>
      </c>
      <c r="D6489" s="28">
        <v>45719.0</v>
      </c>
      <c r="E6489" s="16" t="s">
        <v>278</v>
      </c>
      <c r="F6489" s="10" t="str">
        <f t="array" ref="F6489">IFERROR(XLOOKUP(E6489,Operadores!A:A,Operadores!B:B))</f>
        <v>BUEOSC</v>
      </c>
      <c r="G6489" s="16" t="s">
        <v>83</v>
      </c>
      <c r="H6489" s="13">
        <v>19.85</v>
      </c>
      <c r="I6489" s="18">
        <v>560.0</v>
      </c>
      <c r="J6489" s="15">
        <f t="shared" si="5"/>
        <v>11116</v>
      </c>
      <c r="K6489" s="10" t="str">
        <f t="array" ref="K6489">IFERROR(XLOOKUP(G6489,'Tipo de Carga'!A:A,'Tipo de Carga'!B:B))</f>
        <v>Autoabasto</v>
      </c>
      <c r="L6489" s="10">
        <f t="shared" si="2"/>
        <v>10</v>
      </c>
      <c r="M6489" s="10">
        <f t="shared" si="3"/>
        <v>3</v>
      </c>
      <c r="N6489" s="10">
        <f t="shared" si="4"/>
        <v>3</v>
      </c>
      <c r="O6489" s="10" t="str">
        <f t="array" ref="O6489">IFERROR(XLOOKUP(G6489,'Tipo de Carga'!A:A,'Tipo de Carga'!C:C))</f>
        <v>Diesel</v>
      </c>
    </row>
    <row r="6490">
      <c r="A6490" s="16">
        <v>1875.0</v>
      </c>
      <c r="B6490" s="10" t="str">
        <f t="array" ref="B6490">IFERROR(XLOOKUP(A6490,'Asignacion Mar'!A:A,'Asignacion Mar'!C:C))</f>
        <v>Circuitos</v>
      </c>
      <c r="C6490" s="10" t="str">
        <f t="array" ref="C6490">IFERROR(XLOOKUP(A6490,'Asignacion Mar'!A:A,'Asignacion Mar'!B:B))</f>
        <v>EC-03</v>
      </c>
      <c r="D6490" s="28">
        <v>45719.0</v>
      </c>
      <c r="E6490" s="16" t="s">
        <v>47</v>
      </c>
      <c r="F6490" s="10" t="str">
        <f t="array" ref="F6490">IFERROR(XLOOKUP(E6490,Operadores!A:A,Operadores!B:B))</f>
        <v>CARJOR</v>
      </c>
      <c r="G6490" s="16" t="s">
        <v>83</v>
      </c>
      <c r="H6490" s="13">
        <v>19.85</v>
      </c>
      <c r="I6490" s="18">
        <v>458.0</v>
      </c>
      <c r="J6490" s="15">
        <f t="shared" si="5"/>
        <v>9091.3</v>
      </c>
      <c r="K6490" s="10" t="str">
        <f t="array" ref="K6490">IFERROR(XLOOKUP(G6490,'Tipo de Carga'!A:A,'Tipo de Carga'!B:B))</f>
        <v>Autoabasto</v>
      </c>
      <c r="L6490" s="10">
        <f t="shared" si="2"/>
        <v>10</v>
      </c>
      <c r="M6490" s="10">
        <f t="shared" si="3"/>
        <v>3</v>
      </c>
      <c r="N6490" s="10">
        <f t="shared" si="4"/>
        <v>3</v>
      </c>
      <c r="O6490" s="10" t="str">
        <f t="array" ref="O6490">IFERROR(XLOOKUP(G6490,'Tipo de Carga'!A:A,'Tipo de Carga'!C:C))</f>
        <v>Diesel</v>
      </c>
    </row>
    <row r="6491">
      <c r="A6491" s="16">
        <v>1852.0</v>
      </c>
      <c r="B6491" s="10" t="str">
        <f t="array" ref="B6491">IFERROR(XLOOKUP(A6491,'Asignacion Mar'!A:A,'Asignacion Mar'!C:C))</f>
        <v>Circuitos</v>
      </c>
      <c r="C6491" s="10" t="str">
        <f t="array" ref="C6491">IFERROR(XLOOKUP(A6491,'Asignacion Mar'!A:A,'Asignacion Mar'!B:B))</f>
        <v>EC-03</v>
      </c>
      <c r="D6491" s="28">
        <v>45719.0</v>
      </c>
      <c r="E6491" s="16" t="s">
        <v>379</v>
      </c>
      <c r="F6491" s="10" t="str">
        <f t="array" ref="F6491">IFERROR(XLOOKUP(E6491,Operadores!A:A,Operadores!B:B))</f>
        <v>REYALE</v>
      </c>
      <c r="G6491" s="16" t="s">
        <v>83</v>
      </c>
      <c r="H6491" s="13">
        <v>19.85</v>
      </c>
      <c r="I6491" s="18">
        <v>455.0</v>
      </c>
      <c r="J6491" s="15">
        <f t="shared" si="5"/>
        <v>9031.75</v>
      </c>
      <c r="K6491" s="10" t="str">
        <f t="array" ref="K6491">IFERROR(XLOOKUP(G6491,'Tipo de Carga'!A:A,'Tipo de Carga'!B:B))</f>
        <v>Autoabasto</v>
      </c>
      <c r="L6491" s="10">
        <f t="shared" si="2"/>
        <v>10</v>
      </c>
      <c r="M6491" s="10">
        <f t="shared" si="3"/>
        <v>3</v>
      </c>
      <c r="N6491" s="10">
        <f t="shared" si="4"/>
        <v>3</v>
      </c>
      <c r="O6491" s="10" t="str">
        <f t="array" ref="O6491">IFERROR(XLOOKUP(G6491,'Tipo de Carga'!A:A,'Tipo de Carga'!C:C))</f>
        <v>Diesel</v>
      </c>
    </row>
    <row r="6492">
      <c r="A6492" s="16">
        <v>1965.0</v>
      </c>
      <c r="B6492" s="10" t="str">
        <f t="array" ref="B6492">IFERROR(XLOOKUP(A6492,'Asignacion Mar'!A:A,'Asignacion Mar'!C:C))</f>
        <v>Circuitos</v>
      </c>
      <c r="C6492" s="10" t="str">
        <f t="array" ref="C6492">IFERROR(XLOOKUP(A6492,'Asignacion Mar'!A:A,'Asignacion Mar'!B:B))</f>
        <v>EC-03</v>
      </c>
      <c r="D6492" s="28">
        <v>45719.0</v>
      </c>
      <c r="E6492" s="16" t="s">
        <v>161</v>
      </c>
      <c r="F6492" s="10" t="str">
        <f t="array" ref="F6492">IFERROR(XLOOKUP(E6492,Operadores!A:A,Operadores!B:B))</f>
        <v>BREISR</v>
      </c>
      <c r="G6492" s="16" t="s">
        <v>83</v>
      </c>
      <c r="H6492" s="13">
        <v>19.85</v>
      </c>
      <c r="I6492" s="18">
        <v>430.0</v>
      </c>
      <c r="J6492" s="15">
        <f t="shared" si="5"/>
        <v>8535.5</v>
      </c>
      <c r="K6492" s="10" t="str">
        <f t="array" ref="K6492">IFERROR(XLOOKUP(G6492,'Tipo de Carga'!A:A,'Tipo de Carga'!B:B))</f>
        <v>Autoabasto</v>
      </c>
      <c r="L6492" s="10">
        <f t="shared" si="2"/>
        <v>10</v>
      </c>
      <c r="M6492" s="10">
        <f t="shared" si="3"/>
        <v>3</v>
      </c>
      <c r="N6492" s="10">
        <f t="shared" si="4"/>
        <v>3</v>
      </c>
      <c r="O6492" s="10" t="str">
        <f t="array" ref="O6492">IFERROR(XLOOKUP(G6492,'Tipo de Carga'!A:A,'Tipo de Carga'!C:C))</f>
        <v>Diesel</v>
      </c>
    </row>
    <row r="6493">
      <c r="A6493" s="16">
        <v>1796.0</v>
      </c>
      <c r="B6493" s="10" t="str">
        <f t="array" ref="B6493">IFERROR(XLOOKUP(A6493,'Asignacion Mar'!A:A,'Asignacion Mar'!C:C))</f>
        <v>Peñafiel Tlajomulco</v>
      </c>
      <c r="C6493" s="10" t="str">
        <f t="array" ref="C6493">IFERROR(XLOOKUP(A6493,'Asignacion Mar'!A:A,'Asignacion Mar'!B:B))</f>
        <v>EC-06</v>
      </c>
      <c r="D6493" s="28">
        <v>45719.0</v>
      </c>
      <c r="E6493" s="16" t="s">
        <v>157</v>
      </c>
      <c r="F6493" s="10" t="str">
        <f t="array" ref="F6493">IFERROR(XLOOKUP(E6493,Operadores!A:A,Operadores!B:B))</f>
        <v>FLOJOS02</v>
      </c>
      <c r="G6493" s="16" t="s">
        <v>83</v>
      </c>
      <c r="H6493" s="13">
        <v>19.85</v>
      </c>
      <c r="I6493" s="18">
        <v>253.0</v>
      </c>
      <c r="J6493" s="15">
        <f t="shared" si="5"/>
        <v>5022.05</v>
      </c>
      <c r="K6493" s="10" t="str">
        <f t="array" ref="K6493">IFERROR(XLOOKUP(G6493,'Tipo de Carga'!A:A,'Tipo de Carga'!B:B))</f>
        <v>Autoabasto</v>
      </c>
      <c r="L6493" s="10">
        <f t="shared" si="2"/>
        <v>10</v>
      </c>
      <c r="M6493" s="10">
        <f t="shared" si="3"/>
        <v>3</v>
      </c>
      <c r="N6493" s="10">
        <f t="shared" si="4"/>
        <v>3</v>
      </c>
      <c r="O6493" s="10" t="str">
        <f t="array" ref="O6493">IFERROR(XLOOKUP(G6493,'Tipo de Carga'!A:A,'Tipo de Carga'!C:C))</f>
        <v>Diesel</v>
      </c>
    </row>
    <row r="6494">
      <c r="A6494" s="16">
        <v>2062.0</v>
      </c>
      <c r="B6494" s="10" t="str">
        <f t="array" ref="B6494">IFERROR(XLOOKUP(A6494,'Asignacion Mar'!A:A,'Asignacion Mar'!C:C))</f>
        <v>PISA Gdl</v>
      </c>
      <c r="C6494" s="10" t="str">
        <f t="array" ref="C6494">IFERROR(XLOOKUP(A6494,'Asignacion Mar'!A:A,'Asignacion Mar'!B:B))</f>
        <v>EC-06</v>
      </c>
      <c r="D6494" s="28">
        <v>45719.0</v>
      </c>
      <c r="E6494" s="16" t="s">
        <v>162</v>
      </c>
      <c r="F6494" s="10" t="str">
        <f t="array" ref="F6494">IFERROR(XLOOKUP(E6494,Operadores!A:A,Operadores!B:B))</f>
        <v>ROSCES</v>
      </c>
      <c r="G6494" s="16" t="s">
        <v>83</v>
      </c>
      <c r="H6494" s="13">
        <v>19.85</v>
      </c>
      <c r="I6494" s="18">
        <v>528.0</v>
      </c>
      <c r="J6494" s="15">
        <f t="shared" si="5"/>
        <v>10480.8</v>
      </c>
      <c r="K6494" s="10" t="str">
        <f t="array" ref="K6494">IFERROR(XLOOKUP(G6494,'Tipo de Carga'!A:A,'Tipo de Carga'!B:B))</f>
        <v>Autoabasto</v>
      </c>
      <c r="L6494" s="10">
        <f t="shared" si="2"/>
        <v>10</v>
      </c>
      <c r="M6494" s="10">
        <f t="shared" si="3"/>
        <v>3</v>
      </c>
      <c r="N6494" s="10">
        <f t="shared" si="4"/>
        <v>3</v>
      </c>
      <c r="O6494" s="10" t="str">
        <f t="array" ref="O6494">IFERROR(XLOOKUP(G6494,'Tipo de Carga'!A:A,'Tipo de Carga'!C:C))</f>
        <v>Diesel</v>
      </c>
    </row>
    <row r="6495">
      <c r="A6495" s="16">
        <v>2063.0</v>
      </c>
      <c r="B6495" s="10" t="str">
        <f t="array" ref="B6495">IFERROR(XLOOKUP(A6495,'Asignacion Mar'!A:A,'Asignacion Mar'!C:C))</f>
        <v>PISA Gdl</v>
      </c>
      <c r="C6495" s="10" t="str">
        <f t="array" ref="C6495">IFERROR(XLOOKUP(A6495,'Asignacion Mar'!A:A,'Asignacion Mar'!B:B))</f>
        <v>EC-06</v>
      </c>
      <c r="D6495" s="28">
        <v>45719.0</v>
      </c>
      <c r="E6495" s="16" t="s">
        <v>163</v>
      </c>
      <c r="F6495" s="10" t="str">
        <f t="array" ref="F6495">IFERROR(XLOOKUP(E6495,Operadores!A:A,Operadores!B:B))</f>
        <v>GOMLUI02</v>
      </c>
      <c r="G6495" s="16" t="s">
        <v>83</v>
      </c>
      <c r="H6495" s="13">
        <v>19.85</v>
      </c>
      <c r="I6495" s="18">
        <v>535.0</v>
      </c>
      <c r="J6495" s="15">
        <f t="shared" si="5"/>
        <v>10619.75</v>
      </c>
      <c r="K6495" s="10" t="str">
        <f t="array" ref="K6495">IFERROR(XLOOKUP(G6495,'Tipo de Carga'!A:A,'Tipo de Carga'!B:B))</f>
        <v>Autoabasto</v>
      </c>
      <c r="L6495" s="10">
        <f t="shared" si="2"/>
        <v>10</v>
      </c>
      <c r="M6495" s="10">
        <f t="shared" si="3"/>
        <v>3</v>
      </c>
      <c r="N6495" s="10">
        <f t="shared" si="4"/>
        <v>3</v>
      </c>
      <c r="O6495" s="10" t="str">
        <f t="array" ref="O6495">IFERROR(XLOOKUP(G6495,'Tipo de Carga'!A:A,'Tipo de Carga'!C:C))</f>
        <v>Diesel</v>
      </c>
    </row>
    <row r="6496">
      <c r="A6496" s="16">
        <v>1869.0</v>
      </c>
      <c r="B6496" s="10" t="str">
        <f t="array" ref="B6496">IFERROR(XLOOKUP(A6496,'Asignacion Mar'!A:A,'Asignacion Mar'!C:C))</f>
        <v>Circuitos</v>
      </c>
      <c r="C6496" s="10" t="str">
        <f t="array" ref="C6496">IFERROR(XLOOKUP(A6496,'Asignacion Mar'!A:A,'Asignacion Mar'!B:B))</f>
        <v>EC-03</v>
      </c>
      <c r="D6496" s="28">
        <v>45719.0</v>
      </c>
      <c r="E6496" s="16" t="s">
        <v>213</v>
      </c>
      <c r="F6496" s="10" t="str">
        <f t="array" ref="F6496">IFERROR(XLOOKUP(E6496,Operadores!A:A,Operadores!B:B))</f>
        <v>MERUBA</v>
      </c>
      <c r="G6496" s="16" t="s">
        <v>86</v>
      </c>
      <c r="H6496" s="13">
        <v>19.46</v>
      </c>
      <c r="I6496" s="18">
        <v>270.0</v>
      </c>
      <c r="J6496" s="15">
        <f t="shared" si="5"/>
        <v>5254.2</v>
      </c>
      <c r="K6496" s="10" t="str">
        <f t="array" ref="K6496">IFERROR(XLOOKUP(G6496,'Tipo de Carga'!A:A,'Tipo de Carga'!B:B))</f>
        <v>Autoabasto</v>
      </c>
      <c r="L6496" s="10">
        <f t="shared" si="2"/>
        <v>10</v>
      </c>
      <c r="M6496" s="10">
        <f t="shared" si="3"/>
        <v>3</v>
      </c>
      <c r="N6496" s="10">
        <f t="shared" si="4"/>
        <v>3</v>
      </c>
      <c r="O6496" s="10" t="str">
        <f t="array" ref="O6496">IFERROR(XLOOKUP(G6496,'Tipo de Carga'!A:A,'Tipo de Carga'!C:C))</f>
        <v>Diesel</v>
      </c>
    </row>
    <row r="6497">
      <c r="A6497" s="16">
        <v>1862.0</v>
      </c>
      <c r="B6497" s="10" t="str">
        <f t="array" ref="B6497">IFERROR(XLOOKUP(A6497,'Asignacion Mar'!A:A,'Asignacion Mar'!C:C))</f>
        <v>Circuitos</v>
      </c>
      <c r="C6497" s="10" t="str">
        <f t="array" ref="C6497">IFERROR(XLOOKUP(A6497,'Asignacion Mar'!A:A,'Asignacion Mar'!B:B))</f>
        <v>EC-03</v>
      </c>
      <c r="D6497" s="28">
        <v>45719.0</v>
      </c>
      <c r="E6497" s="16" t="s">
        <v>359</v>
      </c>
      <c r="F6497" s="10" t="str">
        <f t="array" ref="F6497">IFERROR(XLOOKUP(E6497,Operadores!A:A,Operadores!B:B))</f>
        <v>PERRI</v>
      </c>
      <c r="G6497" s="16" t="s">
        <v>86</v>
      </c>
      <c r="H6497" s="13">
        <v>19.46</v>
      </c>
      <c r="I6497" s="18">
        <v>245.0</v>
      </c>
      <c r="J6497" s="15">
        <f t="shared" si="5"/>
        <v>4767.7</v>
      </c>
      <c r="K6497" s="10" t="str">
        <f t="array" ref="K6497">IFERROR(XLOOKUP(G6497,'Tipo de Carga'!A:A,'Tipo de Carga'!B:B))</f>
        <v>Autoabasto</v>
      </c>
      <c r="L6497" s="10">
        <f t="shared" si="2"/>
        <v>10</v>
      </c>
      <c r="M6497" s="10">
        <f t="shared" si="3"/>
        <v>3</v>
      </c>
      <c r="N6497" s="10">
        <f t="shared" si="4"/>
        <v>3</v>
      </c>
      <c r="O6497" s="10" t="str">
        <f t="array" ref="O6497">IFERROR(XLOOKUP(G6497,'Tipo de Carga'!A:A,'Tipo de Carga'!C:C))</f>
        <v>Diesel</v>
      </c>
    </row>
    <row r="6498">
      <c r="A6498" s="16">
        <v>1932.0</v>
      </c>
      <c r="B6498" s="10" t="str">
        <f t="array" ref="B6498">IFERROR(XLOOKUP(A6498,'Asignacion Mar'!A:A,'Asignacion Mar'!C:C))</f>
        <v>Circuitos</v>
      </c>
      <c r="C6498" s="10" t="str">
        <f t="array" ref="C6498">IFERROR(XLOOKUP(A6498,'Asignacion Mar'!A:A,'Asignacion Mar'!B:B))</f>
        <v>EC-03</v>
      </c>
      <c r="D6498" s="28">
        <v>45719.0</v>
      </c>
      <c r="E6498" s="16" t="s">
        <v>151</v>
      </c>
      <c r="F6498" s="10" t="str">
        <f t="array" ref="F6498">IFERROR(XLOOKUP(E6498,Operadores!A:A,Operadores!B:B))</f>
        <v>FERRI</v>
      </c>
      <c r="G6498" s="16" t="s">
        <v>86</v>
      </c>
      <c r="H6498" s="13">
        <v>19.46</v>
      </c>
      <c r="I6498" s="18">
        <v>320.0</v>
      </c>
      <c r="J6498" s="15">
        <f t="shared" si="5"/>
        <v>6227.2</v>
      </c>
      <c r="K6498" s="10" t="str">
        <f t="array" ref="K6498">IFERROR(XLOOKUP(G6498,'Tipo de Carga'!A:A,'Tipo de Carga'!B:B))</f>
        <v>Autoabasto</v>
      </c>
      <c r="L6498" s="10">
        <f t="shared" si="2"/>
        <v>10</v>
      </c>
      <c r="M6498" s="10">
        <f t="shared" si="3"/>
        <v>3</v>
      </c>
      <c r="N6498" s="10">
        <f t="shared" si="4"/>
        <v>3</v>
      </c>
      <c r="O6498" s="10" t="str">
        <f t="array" ref="O6498">IFERROR(XLOOKUP(G6498,'Tipo de Carga'!A:A,'Tipo de Carga'!C:C))</f>
        <v>Diesel</v>
      </c>
    </row>
    <row r="6499">
      <c r="A6499" s="16">
        <v>1981.0</v>
      </c>
      <c r="B6499" s="10" t="str">
        <f t="array" ref="B6499">IFERROR(XLOOKUP(A6499,'Asignacion Mar'!A:A,'Asignacion Mar'!C:C))</f>
        <v>MeLi asignado SD</v>
      </c>
      <c r="C6499" s="10" t="str">
        <f t="array" ref="C6499">IFERROR(XLOOKUP(A6499,'Asignacion Mar'!A:A,'Asignacion Mar'!B:B))</f>
        <v>EC-05</v>
      </c>
      <c r="D6499" s="28">
        <v>45719.0</v>
      </c>
      <c r="E6499" s="16" t="s">
        <v>387</v>
      </c>
      <c r="F6499" s="10" t="str">
        <f t="array" ref="F6499">IFERROR(XLOOKUP(E6499,Operadores!A:A,Operadores!B:B))</f>
        <v>HERJOS07</v>
      </c>
      <c r="G6499" s="16" t="s">
        <v>33</v>
      </c>
      <c r="H6499" s="13">
        <v>19.52</v>
      </c>
      <c r="I6499" s="18">
        <v>104.0</v>
      </c>
      <c r="J6499" s="15">
        <f t="shared" si="5"/>
        <v>2030.08</v>
      </c>
      <c r="K6499" s="10" t="str">
        <f t="array" ref="K6499">IFERROR(XLOOKUP(G6499,'Tipo de Carga'!A:A,'Tipo de Carga'!B:B))</f>
        <v>Autoabasto</v>
      </c>
      <c r="L6499" s="10">
        <f t="shared" si="2"/>
        <v>10</v>
      </c>
      <c r="M6499" s="10">
        <f t="shared" si="3"/>
        <v>3</v>
      </c>
      <c r="N6499" s="10">
        <f t="shared" si="4"/>
        <v>3</v>
      </c>
      <c r="O6499" s="10" t="str">
        <f t="array" ref="O6499">IFERROR(XLOOKUP(G6499,'Tipo de Carga'!A:A,'Tipo de Carga'!C:C))</f>
        <v>Diesel</v>
      </c>
    </row>
    <row r="6500">
      <c r="A6500" s="16">
        <v>1981.0</v>
      </c>
      <c r="B6500" s="10" t="str">
        <f t="array" ref="B6500">IFERROR(XLOOKUP(A6500,'Asignacion Mar'!A:A,'Asignacion Mar'!C:C))</f>
        <v>MeLi asignado SD</v>
      </c>
      <c r="C6500" s="10" t="str">
        <f t="array" ref="C6500">IFERROR(XLOOKUP(A6500,'Asignacion Mar'!A:A,'Asignacion Mar'!B:B))</f>
        <v>EC-05</v>
      </c>
      <c r="D6500" s="28">
        <v>45719.0</v>
      </c>
      <c r="E6500" s="16" t="s">
        <v>387</v>
      </c>
      <c r="F6500" s="10" t="str">
        <f t="array" ref="F6500">IFERROR(XLOOKUP(E6500,Operadores!A:A,Operadores!B:B))</f>
        <v>HERJOS07</v>
      </c>
      <c r="G6500" s="16" t="s">
        <v>33</v>
      </c>
      <c r="H6500" s="13">
        <v>19.52</v>
      </c>
      <c r="I6500" s="18">
        <v>142.0</v>
      </c>
      <c r="J6500" s="15">
        <f t="shared" si="5"/>
        <v>2771.84</v>
      </c>
      <c r="K6500" s="10" t="str">
        <f t="array" ref="K6500">IFERROR(XLOOKUP(G6500,'Tipo de Carga'!A:A,'Tipo de Carga'!B:B))</f>
        <v>Autoabasto</v>
      </c>
      <c r="L6500" s="10">
        <f t="shared" si="2"/>
        <v>10</v>
      </c>
      <c r="M6500" s="10">
        <f t="shared" si="3"/>
        <v>3</v>
      </c>
      <c r="N6500" s="10">
        <f t="shared" si="4"/>
        <v>3</v>
      </c>
      <c r="O6500" s="10" t="str">
        <f t="array" ref="O6500">IFERROR(XLOOKUP(G6500,'Tipo de Carga'!A:A,'Tipo de Carga'!C:C))</f>
        <v>Diesel</v>
      </c>
    </row>
    <row r="6501">
      <c r="A6501" s="16">
        <v>1971.0</v>
      </c>
      <c r="B6501" s="10" t="str">
        <f t="array" ref="B6501">IFERROR(XLOOKUP(A6501,'Asignacion Mar'!A:A,'Asignacion Mar'!C:C))</f>
        <v>Sayer Sencillo</v>
      </c>
      <c r="C6501" s="10" t="str">
        <f t="array" ref="C6501">IFERROR(XLOOKUP(A6501,'Asignacion Mar'!A:A,'Asignacion Mar'!B:B))</f>
        <v>EC-04</v>
      </c>
      <c r="D6501" s="28">
        <v>45719.0</v>
      </c>
      <c r="E6501" s="16" t="s">
        <v>79</v>
      </c>
      <c r="F6501" s="10" t="str">
        <f t="array" ref="F6501">IFERROR(XLOOKUP(E6501,Operadores!A:A,Operadores!B:B))</f>
        <v>OLVOSX</v>
      </c>
      <c r="G6501" s="16" t="s">
        <v>39</v>
      </c>
      <c r="H6501" s="13">
        <v>19.9273</v>
      </c>
      <c r="I6501" s="18">
        <v>490.0</v>
      </c>
      <c r="J6501" s="15">
        <f t="shared" si="5"/>
        <v>9764.377</v>
      </c>
      <c r="K6501" s="10" t="str">
        <f t="array" ref="K6501">IFERROR(XLOOKUP(G6501,'Tipo de Carga'!A:A,'Tipo de Carga'!B:B))</f>
        <v>Autoabasto</v>
      </c>
      <c r="L6501" s="10">
        <f t="shared" si="2"/>
        <v>10</v>
      </c>
      <c r="M6501" s="10">
        <f t="shared" si="3"/>
        <v>3</v>
      </c>
      <c r="N6501" s="10">
        <f t="shared" si="4"/>
        <v>3</v>
      </c>
      <c r="O6501" s="10" t="str">
        <f t="array" ref="O6501">IFERROR(XLOOKUP(G6501,'Tipo de Carga'!A:A,'Tipo de Carga'!C:C))</f>
        <v>Diesel</v>
      </c>
    </row>
    <row r="6502">
      <c r="A6502" s="16">
        <v>2005.0</v>
      </c>
      <c r="B6502" s="10" t="str">
        <f t="array" ref="B6502">IFERROR(XLOOKUP(A6502,'Asignacion Mar'!A:A,'Asignacion Mar'!C:C))</f>
        <v>MeLi Dedicado Merida</v>
      </c>
      <c r="C6502" s="10" t="str">
        <f t="array" ref="C6502">IFERROR(XLOOKUP(A6502,'Asignacion Mar'!A:A,'Asignacion Mar'!B:B))</f>
        <v>EC-05</v>
      </c>
      <c r="D6502" s="28">
        <v>45719.0</v>
      </c>
      <c r="E6502" s="16" t="s">
        <v>467</v>
      </c>
      <c r="F6502" s="10" t="str">
        <f t="array" ref="F6502">IFERROR(XLOOKUP(E6502,Operadores!A:A,Operadores!B:B))</f>
        <v>MARJUL</v>
      </c>
      <c r="G6502" s="16" t="s">
        <v>39</v>
      </c>
      <c r="H6502" s="13">
        <v>19.9273</v>
      </c>
      <c r="I6502" s="18">
        <v>214.0</v>
      </c>
      <c r="J6502" s="15">
        <f t="shared" si="5"/>
        <v>4264.4422</v>
      </c>
      <c r="K6502" s="10" t="str">
        <f t="array" ref="K6502">IFERROR(XLOOKUP(G6502,'Tipo de Carga'!A:A,'Tipo de Carga'!B:B))</f>
        <v>Autoabasto</v>
      </c>
      <c r="L6502" s="10">
        <f t="shared" si="2"/>
        <v>10</v>
      </c>
      <c r="M6502" s="10">
        <f t="shared" si="3"/>
        <v>3</v>
      </c>
      <c r="N6502" s="10">
        <f t="shared" si="4"/>
        <v>3</v>
      </c>
      <c r="O6502" s="10" t="str">
        <f t="array" ref="O6502">IFERROR(XLOOKUP(G6502,'Tipo de Carga'!A:A,'Tipo de Carga'!C:C))</f>
        <v>Diesel</v>
      </c>
    </row>
    <row r="6503">
      <c r="A6503" s="16">
        <v>2026.0</v>
      </c>
      <c r="B6503" s="10" t="str">
        <f t="array" ref="B6503">IFERROR(XLOOKUP(A6503,'Asignacion Mar'!A:A,'Asignacion Mar'!C:C))</f>
        <v>MeLi Dedicado Merida</v>
      </c>
      <c r="C6503" s="10" t="str">
        <f t="array" ref="C6503">IFERROR(XLOOKUP(A6503,'Asignacion Mar'!A:A,'Asignacion Mar'!B:B))</f>
        <v>EC-05</v>
      </c>
      <c r="D6503" s="28">
        <v>45719.0</v>
      </c>
      <c r="E6503" s="16" t="s">
        <v>224</v>
      </c>
      <c r="F6503" s="10" t="str">
        <f t="array" ref="F6503">IFERROR(XLOOKUP(E6503,Operadores!A:A,Operadores!B:B))</f>
        <v>CRUTOM</v>
      </c>
      <c r="G6503" s="16" t="s">
        <v>39</v>
      </c>
      <c r="H6503" s="13">
        <v>19.9273</v>
      </c>
      <c r="I6503" s="18">
        <v>480.0</v>
      </c>
      <c r="J6503" s="15">
        <f t="shared" si="5"/>
        <v>9565.104</v>
      </c>
      <c r="K6503" s="10" t="str">
        <f t="array" ref="K6503">IFERROR(XLOOKUP(G6503,'Tipo de Carga'!A:A,'Tipo de Carga'!B:B))</f>
        <v>Autoabasto</v>
      </c>
      <c r="L6503" s="10">
        <f t="shared" si="2"/>
        <v>10</v>
      </c>
      <c r="M6503" s="10">
        <f t="shared" si="3"/>
        <v>3</v>
      </c>
      <c r="N6503" s="10">
        <f t="shared" si="4"/>
        <v>3</v>
      </c>
      <c r="O6503" s="10" t="str">
        <f t="array" ref="O6503">IFERROR(XLOOKUP(G6503,'Tipo de Carga'!A:A,'Tipo de Carga'!C:C))</f>
        <v>Diesel</v>
      </c>
    </row>
    <row r="6504">
      <c r="A6504" s="16">
        <v>1738.0</v>
      </c>
      <c r="B6504" s="10" t="str">
        <f t="array" ref="B6504">IFERROR(XLOOKUP(A6504,'Asignacion Mar'!A:A,'Asignacion Mar'!C:C))</f>
        <v>Wm Full</v>
      </c>
      <c r="C6504" s="10" t="str">
        <f t="array" ref="C6504">IFERROR(XLOOKUP(A6504,'Asignacion Mar'!A:A,'Asignacion Mar'!B:B))</f>
        <v>EC-08</v>
      </c>
      <c r="D6504" s="28">
        <v>45719.0</v>
      </c>
      <c r="E6504" s="16" t="s">
        <v>223</v>
      </c>
      <c r="F6504" s="10" t="str">
        <f t="array" ref="F6504">IFERROR(XLOOKUP(E6504,Operadores!A:A,Operadores!B:B))</f>
        <v>PEROMA</v>
      </c>
      <c r="G6504" s="16" t="s">
        <v>39</v>
      </c>
      <c r="H6504" s="13">
        <v>19.9273</v>
      </c>
      <c r="I6504" s="18">
        <v>280.0</v>
      </c>
      <c r="J6504" s="15">
        <f t="shared" si="5"/>
        <v>5579.644</v>
      </c>
      <c r="K6504" s="10" t="str">
        <f t="array" ref="K6504">IFERROR(XLOOKUP(G6504,'Tipo de Carga'!A:A,'Tipo de Carga'!B:B))</f>
        <v>Autoabasto</v>
      </c>
      <c r="L6504" s="10">
        <f t="shared" si="2"/>
        <v>10</v>
      </c>
      <c r="M6504" s="10">
        <f t="shared" si="3"/>
        <v>3</v>
      </c>
      <c r="N6504" s="10">
        <f t="shared" si="4"/>
        <v>3</v>
      </c>
      <c r="O6504" s="10" t="str">
        <f t="array" ref="O6504">IFERROR(XLOOKUP(G6504,'Tipo de Carga'!A:A,'Tipo de Carga'!C:C))</f>
        <v>Diesel</v>
      </c>
    </row>
    <row r="6505">
      <c r="A6505" s="16">
        <v>1721.0</v>
      </c>
      <c r="B6505" s="10" t="str">
        <f t="array" ref="B6505">IFERROR(XLOOKUP(A6505,'Asignacion Mar'!A:A,'Asignacion Mar'!C:C))</f>
        <v>Wm Full</v>
      </c>
      <c r="C6505" s="10" t="str">
        <f t="array" ref="C6505">IFERROR(XLOOKUP(A6505,'Asignacion Mar'!A:A,'Asignacion Mar'!B:B))</f>
        <v>EC-08</v>
      </c>
      <c r="D6505" s="28">
        <v>45719.0</v>
      </c>
      <c r="E6505" s="16" t="s">
        <v>371</v>
      </c>
      <c r="F6505" s="10" t="str">
        <f t="array" ref="F6505">IFERROR(XLOOKUP(E6505,Operadores!A:A,Operadores!B:B))</f>
        <v>MAYSA</v>
      </c>
      <c r="G6505" s="16" t="s">
        <v>39</v>
      </c>
      <c r="H6505" s="13">
        <v>19.9273</v>
      </c>
      <c r="I6505" s="18">
        <v>400.0</v>
      </c>
      <c r="J6505" s="15">
        <f t="shared" si="5"/>
        <v>7970.92</v>
      </c>
      <c r="K6505" s="10" t="str">
        <f t="array" ref="K6505">IFERROR(XLOOKUP(G6505,'Tipo de Carga'!A:A,'Tipo de Carga'!B:B))</f>
        <v>Autoabasto</v>
      </c>
      <c r="L6505" s="10">
        <f t="shared" si="2"/>
        <v>10</v>
      </c>
      <c r="M6505" s="10">
        <f t="shared" si="3"/>
        <v>3</v>
      </c>
      <c r="N6505" s="10">
        <f t="shared" si="4"/>
        <v>3</v>
      </c>
      <c r="O6505" s="10" t="str">
        <f t="array" ref="O6505">IFERROR(XLOOKUP(G6505,'Tipo de Carga'!A:A,'Tipo de Carga'!C:C))</f>
        <v>Diesel</v>
      </c>
    </row>
    <row r="6506">
      <c r="A6506" s="16">
        <v>1820.0</v>
      </c>
      <c r="B6506" s="10" t="str">
        <f t="array" ref="B6506">IFERROR(XLOOKUP(A6506,'Asignacion Mar'!A:A,'Asignacion Mar'!C:C))</f>
        <v>Wm Full</v>
      </c>
      <c r="C6506" s="10" t="str">
        <f t="array" ref="C6506">IFERROR(XLOOKUP(A6506,'Asignacion Mar'!A:A,'Asignacion Mar'!B:B))</f>
        <v>EC-08</v>
      </c>
      <c r="D6506" s="28">
        <v>45719.0</v>
      </c>
      <c r="E6506" s="16" t="s">
        <v>172</v>
      </c>
      <c r="F6506" s="10" t="str">
        <f t="array" ref="F6506">IFERROR(XLOOKUP(E6506,Operadores!A:A,Operadores!B:B))</f>
        <v>VILJE</v>
      </c>
      <c r="G6506" s="16" t="s">
        <v>39</v>
      </c>
      <c r="H6506" s="13">
        <v>19.9273</v>
      </c>
      <c r="I6506" s="18">
        <v>383.0</v>
      </c>
      <c r="J6506" s="15">
        <f t="shared" si="5"/>
        <v>7632.1559</v>
      </c>
      <c r="K6506" s="10" t="str">
        <f t="array" ref="K6506">IFERROR(XLOOKUP(G6506,'Tipo de Carga'!A:A,'Tipo de Carga'!B:B))</f>
        <v>Autoabasto</v>
      </c>
      <c r="L6506" s="10">
        <f t="shared" si="2"/>
        <v>10</v>
      </c>
      <c r="M6506" s="10">
        <f t="shared" si="3"/>
        <v>3</v>
      </c>
      <c r="N6506" s="10">
        <f t="shared" si="4"/>
        <v>3</v>
      </c>
      <c r="O6506" s="10" t="str">
        <f t="array" ref="O6506">IFERROR(XLOOKUP(G6506,'Tipo de Carga'!A:A,'Tipo de Carga'!C:C))</f>
        <v>Diesel</v>
      </c>
    </row>
    <row r="6507">
      <c r="A6507" s="16">
        <v>2000.0</v>
      </c>
      <c r="B6507" s="10" t="str">
        <f t="array" ref="B6507">IFERROR(XLOOKUP(A6507,'Asignacion Mar'!A:A,'Asignacion Mar'!C:C))</f>
        <v>MeLi Dedicado Merida</v>
      </c>
      <c r="C6507" s="10" t="str">
        <f t="array" ref="C6507">IFERROR(XLOOKUP(A6507,'Asignacion Mar'!A:A,'Asignacion Mar'!B:B))</f>
        <v>EC-05</v>
      </c>
      <c r="D6507" s="28">
        <v>45719.0</v>
      </c>
      <c r="E6507" s="16" t="s">
        <v>95</v>
      </c>
      <c r="F6507" s="10" t="str">
        <f t="array" ref="F6507">IFERROR(XLOOKUP(E6507,Operadores!A:A,Operadores!B:B))</f>
        <v>VILYON</v>
      </c>
      <c r="G6507" s="16" t="s">
        <v>39</v>
      </c>
      <c r="H6507" s="13">
        <v>19.9273</v>
      </c>
      <c r="I6507" s="18">
        <v>520.0</v>
      </c>
      <c r="J6507" s="15">
        <f t="shared" si="5"/>
        <v>10362.196</v>
      </c>
      <c r="K6507" s="10" t="str">
        <f t="array" ref="K6507">IFERROR(XLOOKUP(G6507,'Tipo de Carga'!A:A,'Tipo de Carga'!B:B))</f>
        <v>Autoabasto</v>
      </c>
      <c r="L6507" s="10">
        <f t="shared" si="2"/>
        <v>10</v>
      </c>
      <c r="M6507" s="10">
        <f t="shared" si="3"/>
        <v>3</v>
      </c>
      <c r="N6507" s="10">
        <f t="shared" si="4"/>
        <v>3</v>
      </c>
      <c r="O6507" s="10" t="str">
        <f t="array" ref="O6507">IFERROR(XLOOKUP(G6507,'Tipo de Carga'!A:A,'Tipo de Carga'!C:C))</f>
        <v>Diesel</v>
      </c>
    </row>
    <row r="6508">
      <c r="A6508" s="16">
        <v>1997.0</v>
      </c>
      <c r="B6508" s="10" t="str">
        <f t="array" ref="B6508">IFERROR(XLOOKUP(A6508,'Asignacion Mar'!A:A,'Asignacion Mar'!C:C))</f>
        <v>MeLi Dedicado Merida</v>
      </c>
      <c r="C6508" s="10" t="str">
        <f t="array" ref="C6508">IFERROR(XLOOKUP(A6508,'Asignacion Mar'!A:A,'Asignacion Mar'!B:B))</f>
        <v>EC-05</v>
      </c>
      <c r="D6508" s="28">
        <v>45719.0</v>
      </c>
      <c r="E6508" s="16" t="s">
        <v>282</v>
      </c>
      <c r="F6508" s="10" t="str">
        <f t="array" ref="F6508">IFERROR(XLOOKUP(E6508,Operadores!A:A,Operadores!B:B))</f>
        <v>HERVIC02</v>
      </c>
      <c r="G6508" s="16" t="s">
        <v>39</v>
      </c>
      <c r="H6508" s="13">
        <v>19.9273</v>
      </c>
      <c r="I6508" s="18">
        <v>240.0</v>
      </c>
      <c r="J6508" s="15">
        <f t="shared" si="5"/>
        <v>4782.552</v>
      </c>
      <c r="K6508" s="10" t="str">
        <f t="array" ref="K6508">IFERROR(XLOOKUP(G6508,'Tipo de Carga'!A:A,'Tipo de Carga'!B:B))</f>
        <v>Autoabasto</v>
      </c>
      <c r="L6508" s="10">
        <f t="shared" si="2"/>
        <v>10</v>
      </c>
      <c r="M6508" s="10">
        <f t="shared" si="3"/>
        <v>3</v>
      </c>
      <c r="N6508" s="10">
        <f t="shared" si="4"/>
        <v>3</v>
      </c>
      <c r="O6508" s="10" t="str">
        <f t="array" ref="O6508">IFERROR(XLOOKUP(G6508,'Tipo de Carga'!A:A,'Tipo de Carga'!C:C))</f>
        <v>Diesel</v>
      </c>
    </row>
    <row r="6509">
      <c r="A6509" s="16">
        <v>1801.0</v>
      </c>
      <c r="B6509" s="10" t="str">
        <f t="array" ref="B6509">IFERROR(XLOOKUP(A6509,'Asignacion Mar'!A:A,'Asignacion Mar'!C:C))</f>
        <v>Sayer Full</v>
      </c>
      <c r="C6509" s="10" t="str">
        <f t="array" ref="C6509">IFERROR(XLOOKUP(A6509,'Asignacion Mar'!A:A,'Asignacion Mar'!B:B))</f>
        <v>EC-04</v>
      </c>
      <c r="D6509" s="28">
        <v>45719.0</v>
      </c>
      <c r="E6509" s="16" t="s">
        <v>276</v>
      </c>
      <c r="F6509" s="10" t="str">
        <f t="array" ref="F6509">IFERROR(XLOOKUP(E6509,Operadores!A:A,Operadores!B:B))</f>
        <v>DURMA01</v>
      </c>
      <c r="G6509" s="16" t="s">
        <v>39</v>
      </c>
      <c r="H6509" s="13">
        <v>19.9273</v>
      </c>
      <c r="I6509" s="18">
        <v>300.0</v>
      </c>
      <c r="J6509" s="15">
        <f t="shared" si="5"/>
        <v>5978.19</v>
      </c>
      <c r="K6509" s="10" t="str">
        <f t="array" ref="K6509">IFERROR(XLOOKUP(G6509,'Tipo de Carga'!A:A,'Tipo de Carga'!B:B))</f>
        <v>Autoabasto</v>
      </c>
      <c r="L6509" s="10">
        <f t="shared" si="2"/>
        <v>10</v>
      </c>
      <c r="M6509" s="10">
        <f t="shared" si="3"/>
        <v>3</v>
      </c>
      <c r="N6509" s="10">
        <f t="shared" si="4"/>
        <v>3</v>
      </c>
      <c r="O6509" s="10" t="str">
        <f t="array" ref="O6509">IFERROR(XLOOKUP(G6509,'Tipo de Carga'!A:A,'Tipo de Carga'!C:C))</f>
        <v>Diesel</v>
      </c>
    </row>
    <row r="6510">
      <c r="A6510" s="16">
        <v>2028.0</v>
      </c>
      <c r="B6510" s="10" t="str">
        <f t="array" ref="B6510">IFERROR(XLOOKUP(A6510,'Asignacion Mar'!A:A,'Asignacion Mar'!C:C))</f>
        <v>MeLi Dedicado Merida</v>
      </c>
      <c r="C6510" s="10" t="str">
        <f t="array" ref="C6510">IFERROR(XLOOKUP(A6510,'Asignacion Mar'!A:A,'Asignacion Mar'!B:B))</f>
        <v>EC-05</v>
      </c>
      <c r="D6510" s="28">
        <v>45719.0</v>
      </c>
      <c r="E6510" s="16" t="s">
        <v>407</v>
      </c>
      <c r="F6510" s="10" t="str">
        <f t="array" ref="F6510">IFERROR(XLOOKUP(E6510,Operadores!A:A,Operadores!B:B))</f>
        <v>CERDAV</v>
      </c>
      <c r="G6510" s="16" t="s">
        <v>39</v>
      </c>
      <c r="H6510" s="13">
        <v>19.9273</v>
      </c>
      <c r="I6510" s="18">
        <v>210.0</v>
      </c>
      <c r="J6510" s="15">
        <f t="shared" si="5"/>
        <v>4184.733</v>
      </c>
      <c r="K6510" s="10" t="str">
        <f t="array" ref="K6510">IFERROR(XLOOKUP(G6510,'Tipo de Carga'!A:A,'Tipo de Carga'!B:B))</f>
        <v>Autoabasto</v>
      </c>
      <c r="L6510" s="10">
        <f t="shared" si="2"/>
        <v>10</v>
      </c>
      <c r="M6510" s="10">
        <f t="shared" si="3"/>
        <v>3</v>
      </c>
      <c r="N6510" s="10">
        <f t="shared" si="4"/>
        <v>3</v>
      </c>
      <c r="O6510" s="10" t="str">
        <f t="array" ref="O6510">IFERROR(XLOOKUP(G6510,'Tipo de Carga'!A:A,'Tipo de Carga'!C:C))</f>
        <v>Diesel</v>
      </c>
    </row>
    <row r="6511">
      <c r="A6511" s="16">
        <v>1813.0</v>
      </c>
      <c r="B6511" s="10" t="str">
        <f t="array" ref="B6511">IFERROR(XLOOKUP(A6511,'Asignacion Mar'!A:A,'Asignacion Mar'!C:C))</f>
        <v>Wm Full</v>
      </c>
      <c r="C6511" s="10" t="str">
        <f t="array" ref="C6511">IFERROR(XLOOKUP(A6511,'Asignacion Mar'!A:A,'Asignacion Mar'!B:B))</f>
        <v>EC-08</v>
      </c>
      <c r="D6511" s="28">
        <v>45719.0</v>
      </c>
      <c r="E6511" s="16" t="s">
        <v>100</v>
      </c>
      <c r="F6511" s="10" t="str">
        <f t="array" ref="F6511">IFERROR(XLOOKUP(E6511,Operadores!A:A,Operadores!B:B))</f>
        <v>ALFEDI</v>
      </c>
      <c r="G6511" s="16" t="s">
        <v>39</v>
      </c>
      <c r="H6511" s="13">
        <v>19.9273</v>
      </c>
      <c r="I6511" s="18">
        <v>321.0</v>
      </c>
      <c r="J6511" s="15">
        <f t="shared" si="5"/>
        <v>6396.6633</v>
      </c>
      <c r="K6511" s="10" t="str">
        <f t="array" ref="K6511">IFERROR(XLOOKUP(G6511,'Tipo de Carga'!A:A,'Tipo de Carga'!B:B))</f>
        <v>Autoabasto</v>
      </c>
      <c r="L6511" s="10">
        <f t="shared" si="2"/>
        <v>10</v>
      </c>
      <c r="M6511" s="10">
        <f t="shared" si="3"/>
        <v>3</v>
      </c>
      <c r="N6511" s="10">
        <f t="shared" si="4"/>
        <v>3</v>
      </c>
      <c r="O6511" s="10" t="str">
        <f t="array" ref="O6511">IFERROR(XLOOKUP(G6511,'Tipo de Carga'!A:A,'Tipo de Carga'!C:C))</f>
        <v>Diesel</v>
      </c>
    </row>
    <row r="6512">
      <c r="A6512" s="16">
        <v>2029.0</v>
      </c>
      <c r="B6512" s="10" t="str">
        <f t="array" ref="B6512">IFERROR(XLOOKUP(A6512,'Asignacion Mar'!A:A,'Asignacion Mar'!C:C))</f>
        <v>MeLi Dedicado Merida</v>
      </c>
      <c r="C6512" s="10" t="str">
        <f t="array" ref="C6512">IFERROR(XLOOKUP(A6512,'Asignacion Mar'!A:A,'Asignacion Mar'!B:B))</f>
        <v>EC-05</v>
      </c>
      <c r="D6512" s="28">
        <v>45719.0</v>
      </c>
      <c r="E6512" s="16" t="s">
        <v>40</v>
      </c>
      <c r="F6512" s="10" t="str">
        <f t="array" ref="F6512">IFERROR(XLOOKUP(E6512,Operadores!A:A,Operadores!B:B))</f>
        <v>LUNADO</v>
      </c>
      <c r="G6512" s="16" t="s">
        <v>39</v>
      </c>
      <c r="H6512" s="13">
        <v>19.9273</v>
      </c>
      <c r="I6512" s="18">
        <v>254.0</v>
      </c>
      <c r="J6512" s="15">
        <f t="shared" si="5"/>
        <v>5061.5342</v>
      </c>
      <c r="K6512" s="10" t="str">
        <f t="array" ref="K6512">IFERROR(XLOOKUP(G6512,'Tipo de Carga'!A:A,'Tipo de Carga'!B:B))</f>
        <v>Autoabasto</v>
      </c>
      <c r="L6512" s="10">
        <f t="shared" si="2"/>
        <v>10</v>
      </c>
      <c r="M6512" s="10">
        <f t="shared" si="3"/>
        <v>3</v>
      </c>
      <c r="N6512" s="10">
        <f t="shared" si="4"/>
        <v>3</v>
      </c>
      <c r="O6512" s="10" t="str">
        <f t="array" ref="O6512">IFERROR(XLOOKUP(G6512,'Tipo de Carga'!A:A,'Tipo de Carga'!C:C))</f>
        <v>Diesel</v>
      </c>
    </row>
    <row r="6513">
      <c r="A6513" s="16">
        <v>1701.0</v>
      </c>
      <c r="B6513" s="10" t="str">
        <f t="array" ref="B6513">IFERROR(XLOOKUP(A6513,'Asignacion Mar'!A:A,'Asignacion Mar'!C:C))</f>
        <v>Wm Full</v>
      </c>
      <c r="C6513" s="10" t="str">
        <f t="array" ref="C6513">IFERROR(XLOOKUP(A6513,'Asignacion Mar'!A:A,'Asignacion Mar'!B:B))</f>
        <v>EC-08</v>
      </c>
      <c r="D6513" s="28">
        <v>45719.0</v>
      </c>
      <c r="E6513" s="16" t="s">
        <v>262</v>
      </c>
      <c r="F6513" s="10" t="str">
        <f t="array" ref="F6513">IFERROR(XLOOKUP(E6513,Operadores!A:A,Operadores!B:B))</f>
        <v>HERMOI</v>
      </c>
      <c r="G6513" s="16" t="s">
        <v>39</v>
      </c>
      <c r="H6513" s="13">
        <v>19.9273</v>
      </c>
      <c r="I6513" s="18">
        <v>353.0</v>
      </c>
      <c r="J6513" s="15">
        <f t="shared" si="5"/>
        <v>7034.3369</v>
      </c>
      <c r="K6513" s="10" t="str">
        <f t="array" ref="K6513">IFERROR(XLOOKUP(G6513,'Tipo de Carga'!A:A,'Tipo de Carga'!B:B))</f>
        <v>Autoabasto</v>
      </c>
      <c r="L6513" s="10">
        <f t="shared" si="2"/>
        <v>10</v>
      </c>
      <c r="M6513" s="10">
        <f t="shared" si="3"/>
        <v>3</v>
      </c>
      <c r="N6513" s="10">
        <f t="shared" si="4"/>
        <v>3</v>
      </c>
      <c r="O6513" s="10" t="str">
        <f t="array" ref="O6513">IFERROR(XLOOKUP(G6513,'Tipo de Carga'!A:A,'Tipo de Carga'!C:C))</f>
        <v>Diesel</v>
      </c>
    </row>
    <row r="6514">
      <c r="A6514" s="16">
        <v>1705.0</v>
      </c>
      <c r="B6514" s="10" t="str">
        <f t="array" ref="B6514">IFERROR(XLOOKUP(A6514,'Asignacion Mar'!A:A,'Asignacion Mar'!C:C))</f>
        <v>Wm Full</v>
      </c>
      <c r="C6514" s="10" t="str">
        <f t="array" ref="C6514">IFERROR(XLOOKUP(A6514,'Asignacion Mar'!A:A,'Asignacion Mar'!B:B))</f>
        <v>EC-08</v>
      </c>
      <c r="D6514" s="28">
        <v>45719.0</v>
      </c>
      <c r="E6514" s="16" t="s">
        <v>348</v>
      </c>
      <c r="F6514" s="10" t="str">
        <f t="array" ref="F6514">IFERROR(XLOOKUP(E6514,Operadores!A:A,Operadores!B:B))</f>
        <v>PERVIC</v>
      </c>
      <c r="G6514" s="16" t="s">
        <v>39</v>
      </c>
      <c r="H6514" s="13">
        <v>19.9273</v>
      </c>
      <c r="I6514" s="18">
        <v>427.0</v>
      </c>
      <c r="J6514" s="15">
        <f t="shared" si="5"/>
        <v>8508.9571</v>
      </c>
      <c r="K6514" s="10" t="str">
        <f t="array" ref="K6514">IFERROR(XLOOKUP(G6514,'Tipo de Carga'!A:A,'Tipo de Carga'!B:B))</f>
        <v>Autoabasto</v>
      </c>
      <c r="L6514" s="10">
        <f t="shared" si="2"/>
        <v>10</v>
      </c>
      <c r="M6514" s="10">
        <f t="shared" si="3"/>
        <v>3</v>
      </c>
      <c r="N6514" s="10">
        <f t="shared" si="4"/>
        <v>3</v>
      </c>
      <c r="O6514" s="10" t="str">
        <f t="array" ref="O6514">IFERROR(XLOOKUP(G6514,'Tipo de Carga'!A:A,'Tipo de Carga'!C:C))</f>
        <v>Diesel</v>
      </c>
    </row>
    <row r="6515">
      <c r="A6515" s="16">
        <v>1722.0</v>
      </c>
      <c r="B6515" s="10" t="str">
        <f t="array" ref="B6515">IFERROR(XLOOKUP(A6515,'Asignacion Mar'!A:A,'Asignacion Mar'!C:C))</f>
        <v>Wm Full</v>
      </c>
      <c r="C6515" s="10" t="str">
        <f t="array" ref="C6515">IFERROR(XLOOKUP(A6515,'Asignacion Mar'!A:A,'Asignacion Mar'!B:B))</f>
        <v>EC-08</v>
      </c>
      <c r="D6515" s="28">
        <v>45719.0</v>
      </c>
      <c r="E6515" s="16" t="s">
        <v>432</v>
      </c>
      <c r="F6515" s="10" t="str">
        <f t="array" ref="F6515">IFERROR(XLOOKUP(E6515,Operadores!A:A,Operadores!B:B))</f>
        <v>VAZISA</v>
      </c>
      <c r="G6515" s="16" t="s">
        <v>39</v>
      </c>
      <c r="H6515" s="13">
        <v>19.9273</v>
      </c>
      <c r="I6515" s="18">
        <v>512.0</v>
      </c>
      <c r="J6515" s="15">
        <f t="shared" si="5"/>
        <v>10202.7776</v>
      </c>
      <c r="K6515" s="10" t="str">
        <f t="array" ref="K6515">IFERROR(XLOOKUP(G6515,'Tipo de Carga'!A:A,'Tipo de Carga'!B:B))</f>
        <v>Autoabasto</v>
      </c>
      <c r="L6515" s="10">
        <f t="shared" si="2"/>
        <v>10</v>
      </c>
      <c r="M6515" s="10">
        <f t="shared" si="3"/>
        <v>3</v>
      </c>
      <c r="N6515" s="10">
        <f t="shared" si="4"/>
        <v>3</v>
      </c>
      <c r="O6515" s="10" t="str">
        <f t="array" ref="O6515">IFERROR(XLOOKUP(G6515,'Tipo de Carga'!A:A,'Tipo de Carga'!C:C))</f>
        <v>Diesel</v>
      </c>
    </row>
    <row r="6516">
      <c r="A6516" s="16">
        <v>1819.0</v>
      </c>
      <c r="B6516" s="10" t="str">
        <f t="array" ref="B6516">IFERROR(XLOOKUP(A6516,'Asignacion Mar'!A:A,'Asignacion Mar'!C:C))</f>
        <v>Wm Full</v>
      </c>
      <c r="C6516" s="10" t="str">
        <f t="array" ref="C6516">IFERROR(XLOOKUP(A6516,'Asignacion Mar'!A:A,'Asignacion Mar'!B:B))</f>
        <v>EC-08</v>
      </c>
      <c r="D6516" s="28">
        <v>45719.0</v>
      </c>
      <c r="E6516" s="16" t="s">
        <v>221</v>
      </c>
      <c r="F6516" s="10" t="str">
        <f t="array" ref="F6516">IFERROR(XLOOKUP(E6516,Operadores!A:A,Operadores!B:B))</f>
        <v>ALVGAB</v>
      </c>
      <c r="G6516" s="16" t="s">
        <v>39</v>
      </c>
      <c r="H6516" s="13">
        <v>19.9273</v>
      </c>
      <c r="I6516" s="18">
        <v>383.0</v>
      </c>
      <c r="J6516" s="15">
        <f t="shared" si="5"/>
        <v>7632.1559</v>
      </c>
      <c r="K6516" s="10" t="str">
        <f t="array" ref="K6516">IFERROR(XLOOKUP(G6516,'Tipo de Carga'!A:A,'Tipo de Carga'!B:B))</f>
        <v>Autoabasto</v>
      </c>
      <c r="L6516" s="10">
        <f t="shared" si="2"/>
        <v>10</v>
      </c>
      <c r="M6516" s="10">
        <f t="shared" si="3"/>
        <v>3</v>
      </c>
      <c r="N6516" s="10">
        <f t="shared" si="4"/>
        <v>3</v>
      </c>
      <c r="O6516" s="10" t="str">
        <f t="array" ref="O6516">IFERROR(XLOOKUP(G6516,'Tipo de Carga'!A:A,'Tipo de Carga'!C:C))</f>
        <v>Diesel</v>
      </c>
    </row>
    <row r="6517">
      <c r="A6517" s="16">
        <v>2002.0</v>
      </c>
      <c r="B6517" s="10" t="str">
        <f t="array" ref="B6517">IFERROR(XLOOKUP(A6517,'Asignacion Mar'!A:A,'Asignacion Mar'!C:C))</f>
        <v>MeLi Dedicado Merida</v>
      </c>
      <c r="C6517" s="10" t="str">
        <f t="array" ref="C6517">IFERROR(XLOOKUP(A6517,'Asignacion Mar'!A:A,'Asignacion Mar'!B:B))</f>
        <v>EC-05</v>
      </c>
      <c r="D6517" s="28">
        <v>45719.0</v>
      </c>
      <c r="E6517" s="16" t="s">
        <v>309</v>
      </c>
      <c r="F6517" s="10" t="str">
        <f t="array" ref="F6517">IFERROR(XLOOKUP(E6517,Operadores!A:A,Operadores!B:B))</f>
        <v>VELALE</v>
      </c>
      <c r="G6517" s="16" t="s">
        <v>39</v>
      </c>
      <c r="H6517" s="13">
        <v>19.9273</v>
      </c>
      <c r="I6517" s="18">
        <v>344.0</v>
      </c>
      <c r="J6517" s="15">
        <f t="shared" si="5"/>
        <v>6854.9912</v>
      </c>
      <c r="K6517" s="10" t="str">
        <f t="array" ref="K6517">IFERROR(XLOOKUP(G6517,'Tipo de Carga'!A:A,'Tipo de Carga'!B:B))</f>
        <v>Autoabasto</v>
      </c>
      <c r="L6517" s="10">
        <f t="shared" si="2"/>
        <v>10</v>
      </c>
      <c r="M6517" s="10">
        <f t="shared" si="3"/>
        <v>3</v>
      </c>
      <c r="N6517" s="10">
        <f t="shared" si="4"/>
        <v>3</v>
      </c>
      <c r="O6517" s="10" t="str">
        <f t="array" ref="O6517">IFERROR(XLOOKUP(G6517,'Tipo de Carga'!A:A,'Tipo de Carga'!C:C))</f>
        <v>Diesel</v>
      </c>
    </row>
    <row r="6518">
      <c r="A6518" s="16">
        <v>2018.0</v>
      </c>
      <c r="B6518" s="10" t="str">
        <f t="array" ref="B6518">IFERROR(XLOOKUP(A6518,'Asignacion Mar'!A:A,'Asignacion Mar'!C:C))</f>
        <v>MeLi Dedicado Merida</v>
      </c>
      <c r="C6518" s="10" t="str">
        <f t="array" ref="C6518">IFERROR(XLOOKUP(A6518,'Asignacion Mar'!A:A,'Asignacion Mar'!B:B))</f>
        <v>EC-05</v>
      </c>
      <c r="D6518" s="28">
        <v>45719.0</v>
      </c>
      <c r="E6518" s="16" t="s">
        <v>205</v>
      </c>
      <c r="F6518" s="10" t="str">
        <f t="array" ref="F6518">IFERROR(XLOOKUP(E6518,Operadores!A:A,Operadores!B:B))</f>
        <v>MACFRA</v>
      </c>
      <c r="G6518" s="16" t="s">
        <v>39</v>
      </c>
      <c r="H6518" s="13">
        <v>19.9273</v>
      </c>
      <c r="I6518" s="18">
        <v>338.0</v>
      </c>
      <c r="J6518" s="15">
        <f t="shared" si="5"/>
        <v>6735.4274</v>
      </c>
      <c r="K6518" s="10" t="str">
        <f t="array" ref="K6518">IFERROR(XLOOKUP(G6518,'Tipo de Carga'!A:A,'Tipo de Carga'!B:B))</f>
        <v>Autoabasto</v>
      </c>
      <c r="L6518" s="10">
        <f t="shared" si="2"/>
        <v>10</v>
      </c>
      <c r="M6518" s="10">
        <f t="shared" si="3"/>
        <v>3</v>
      </c>
      <c r="N6518" s="10">
        <f t="shared" si="4"/>
        <v>3</v>
      </c>
      <c r="O6518" s="10" t="str">
        <f t="array" ref="O6518">IFERROR(XLOOKUP(G6518,'Tipo de Carga'!A:A,'Tipo de Carga'!C:C))</f>
        <v>Diesel</v>
      </c>
    </row>
    <row r="6519">
      <c r="A6519" s="16">
        <v>2009.0</v>
      </c>
      <c r="B6519" s="10" t="str">
        <f t="array" ref="B6519">IFERROR(XLOOKUP(A6519,'Asignacion Mar'!A:A,'Asignacion Mar'!C:C))</f>
        <v>MeLi Dedicado Merida</v>
      </c>
      <c r="C6519" s="10" t="str">
        <f t="array" ref="C6519">IFERROR(XLOOKUP(A6519,'Asignacion Mar'!A:A,'Asignacion Mar'!B:B))</f>
        <v>EC-05</v>
      </c>
      <c r="D6519" s="28">
        <v>45719.0</v>
      </c>
      <c r="E6519" s="16" t="s">
        <v>166</v>
      </c>
      <c r="F6519" s="10" t="str">
        <f t="array" ref="F6519">IFERROR(XLOOKUP(E6519,Operadores!A:A,Operadores!B:B))</f>
        <v>GONCAR01</v>
      </c>
      <c r="G6519" s="16" t="s">
        <v>39</v>
      </c>
      <c r="H6519" s="13">
        <v>19.9273</v>
      </c>
      <c r="I6519" s="18">
        <v>344.0</v>
      </c>
      <c r="J6519" s="15">
        <f t="shared" si="5"/>
        <v>6854.9912</v>
      </c>
      <c r="K6519" s="10" t="str">
        <f t="array" ref="K6519">IFERROR(XLOOKUP(G6519,'Tipo de Carga'!A:A,'Tipo de Carga'!B:B))</f>
        <v>Autoabasto</v>
      </c>
      <c r="L6519" s="10">
        <f t="shared" si="2"/>
        <v>10</v>
      </c>
      <c r="M6519" s="10">
        <f t="shared" si="3"/>
        <v>3</v>
      </c>
      <c r="N6519" s="10">
        <f t="shared" si="4"/>
        <v>3</v>
      </c>
      <c r="O6519" s="10" t="str">
        <f t="array" ref="O6519">IFERROR(XLOOKUP(G6519,'Tipo de Carga'!A:A,'Tipo de Carga'!C:C))</f>
        <v>Diesel</v>
      </c>
    </row>
    <row r="6520">
      <c r="A6520" s="16">
        <v>1824.0</v>
      </c>
      <c r="B6520" s="10" t="str">
        <f t="array" ref="B6520">IFERROR(XLOOKUP(A6520,'Asignacion Mar'!A:A,'Asignacion Mar'!C:C))</f>
        <v>Wm Full</v>
      </c>
      <c r="C6520" s="10" t="str">
        <f t="array" ref="C6520">IFERROR(XLOOKUP(A6520,'Asignacion Mar'!A:A,'Asignacion Mar'!B:B))</f>
        <v>EC-08</v>
      </c>
      <c r="D6520" s="28">
        <v>45719.0</v>
      </c>
      <c r="E6520" s="16" t="s">
        <v>285</v>
      </c>
      <c r="F6520" s="10" t="str">
        <f t="array" ref="F6520">IFERROR(XLOOKUP(E6520,Operadores!A:A,Operadores!B:B))</f>
        <v>MENJUA01</v>
      </c>
      <c r="G6520" s="16" t="s">
        <v>39</v>
      </c>
      <c r="H6520" s="13">
        <v>19.9273</v>
      </c>
      <c r="I6520" s="18">
        <v>378.0</v>
      </c>
      <c r="J6520" s="15">
        <f t="shared" si="5"/>
        <v>7532.5194</v>
      </c>
      <c r="K6520" s="10" t="str">
        <f t="array" ref="K6520">IFERROR(XLOOKUP(G6520,'Tipo de Carga'!A:A,'Tipo de Carga'!B:B))</f>
        <v>Autoabasto</v>
      </c>
      <c r="L6520" s="10">
        <f t="shared" si="2"/>
        <v>10</v>
      </c>
      <c r="M6520" s="10">
        <f t="shared" si="3"/>
        <v>3</v>
      </c>
      <c r="N6520" s="10">
        <f t="shared" si="4"/>
        <v>3</v>
      </c>
      <c r="O6520" s="10" t="str">
        <f t="array" ref="O6520">IFERROR(XLOOKUP(G6520,'Tipo de Carga'!A:A,'Tipo de Carga'!C:C))</f>
        <v>Diesel</v>
      </c>
    </row>
    <row r="6521">
      <c r="A6521" s="16">
        <v>1959.0</v>
      </c>
      <c r="B6521" s="10" t="str">
        <f t="array" ref="B6521">IFERROR(XLOOKUP(A6521,'Asignacion Mar'!A:A,'Asignacion Mar'!C:C))</f>
        <v>Full Liver</v>
      </c>
      <c r="C6521" s="10" t="str">
        <f t="array" ref="C6521">IFERROR(XLOOKUP(A6521,'Asignacion Mar'!A:A,'Asignacion Mar'!B:B))</f>
        <v>EC-01</v>
      </c>
      <c r="D6521" s="28">
        <v>45719.0</v>
      </c>
      <c r="E6521" s="16" t="s">
        <v>99</v>
      </c>
      <c r="F6521" s="10" t="str">
        <f t="array" ref="F6521">IFERROR(XLOOKUP(E6521,Operadores!A:A,Operadores!B:B))</f>
        <v>JARDAN</v>
      </c>
      <c r="G6521" s="16" t="s">
        <v>39</v>
      </c>
      <c r="H6521" s="13">
        <v>19.9273</v>
      </c>
      <c r="I6521" s="18">
        <v>717.0</v>
      </c>
      <c r="J6521" s="15">
        <f t="shared" si="5"/>
        <v>14287.8741</v>
      </c>
      <c r="K6521" s="10" t="str">
        <f t="array" ref="K6521">IFERROR(XLOOKUP(G6521,'Tipo de Carga'!A:A,'Tipo de Carga'!B:B))</f>
        <v>Autoabasto</v>
      </c>
      <c r="L6521" s="10">
        <f t="shared" si="2"/>
        <v>10</v>
      </c>
      <c r="M6521" s="10">
        <f t="shared" si="3"/>
        <v>3</v>
      </c>
      <c r="N6521" s="10">
        <f t="shared" si="4"/>
        <v>3</v>
      </c>
      <c r="O6521" s="10" t="str">
        <f t="array" ref="O6521">IFERROR(XLOOKUP(G6521,'Tipo de Carga'!A:A,'Tipo de Carga'!C:C))</f>
        <v>Diesel</v>
      </c>
    </row>
    <row r="6522">
      <c r="A6522" s="16">
        <v>1898.0</v>
      </c>
      <c r="B6522" s="10" t="str">
        <f t="array" ref="B6522">IFERROR(XLOOKUP(A6522,'Asignacion Mar'!A:A,'Asignacion Mar'!C:C))</f>
        <v>Full Liver</v>
      </c>
      <c r="C6522" s="10" t="str">
        <f t="array" ref="C6522">IFERROR(XLOOKUP(A6522,'Asignacion Mar'!A:A,'Asignacion Mar'!B:B))</f>
        <v>EC-01</v>
      </c>
      <c r="D6522" s="28">
        <v>45719.0</v>
      </c>
      <c r="E6522" s="16" t="s">
        <v>182</v>
      </c>
      <c r="F6522" s="10" t="str">
        <f t="array" ref="F6522">IFERROR(XLOOKUP(E6522,Operadores!A:A,Operadores!B:B))</f>
        <v>CASMA</v>
      </c>
      <c r="G6522" s="16" t="s">
        <v>39</v>
      </c>
      <c r="H6522" s="13">
        <v>19.9273</v>
      </c>
      <c r="I6522" s="18">
        <v>761.0</v>
      </c>
      <c r="J6522" s="15">
        <f t="shared" si="5"/>
        <v>15164.6753</v>
      </c>
      <c r="K6522" s="10" t="str">
        <f t="array" ref="K6522">IFERROR(XLOOKUP(G6522,'Tipo de Carga'!A:A,'Tipo de Carga'!B:B))</f>
        <v>Autoabasto</v>
      </c>
      <c r="L6522" s="10">
        <f t="shared" si="2"/>
        <v>10</v>
      </c>
      <c r="M6522" s="10">
        <f t="shared" si="3"/>
        <v>3</v>
      </c>
      <c r="N6522" s="10">
        <f t="shared" si="4"/>
        <v>3</v>
      </c>
      <c r="O6522" s="10" t="str">
        <f t="array" ref="O6522">IFERROR(XLOOKUP(G6522,'Tipo de Carga'!A:A,'Tipo de Carga'!C:C))</f>
        <v>Diesel</v>
      </c>
    </row>
    <row r="6523">
      <c r="A6523" s="16">
        <v>2006.0</v>
      </c>
      <c r="B6523" s="10" t="str">
        <f t="array" ref="B6523">IFERROR(XLOOKUP(A6523,'Asignacion Mar'!A:A,'Asignacion Mar'!C:C))</f>
        <v>MeLi Dedicado Merida</v>
      </c>
      <c r="C6523" s="10" t="str">
        <f t="array" ref="C6523">IFERROR(XLOOKUP(A6523,'Asignacion Mar'!A:A,'Asignacion Mar'!B:B))</f>
        <v>EC-05</v>
      </c>
      <c r="D6523" s="28">
        <v>45719.0</v>
      </c>
      <c r="E6523" s="16" t="s">
        <v>436</v>
      </c>
      <c r="F6523" s="10" t="str">
        <f t="array" ref="F6523">IFERROR(XLOOKUP(E6523,Operadores!A:A,Operadores!B:B))</f>
        <v>MACJAI</v>
      </c>
      <c r="G6523" s="16" t="s">
        <v>39</v>
      </c>
      <c r="H6523" s="13">
        <v>19.9273</v>
      </c>
      <c r="I6523" s="18">
        <v>395.0</v>
      </c>
      <c r="J6523" s="15">
        <f t="shared" si="5"/>
        <v>7871.2835</v>
      </c>
      <c r="K6523" s="10" t="str">
        <f t="array" ref="K6523">IFERROR(XLOOKUP(G6523,'Tipo de Carga'!A:A,'Tipo de Carga'!B:B))</f>
        <v>Autoabasto</v>
      </c>
      <c r="L6523" s="10">
        <f t="shared" si="2"/>
        <v>10</v>
      </c>
      <c r="M6523" s="10">
        <f t="shared" si="3"/>
        <v>3</v>
      </c>
      <c r="N6523" s="10">
        <f t="shared" si="4"/>
        <v>3</v>
      </c>
      <c r="O6523" s="10" t="str">
        <f t="array" ref="O6523">IFERROR(XLOOKUP(G6523,'Tipo de Carga'!A:A,'Tipo de Carga'!C:C))</f>
        <v>Diesel</v>
      </c>
    </row>
    <row r="6524">
      <c r="A6524" s="16">
        <v>2025.0</v>
      </c>
      <c r="B6524" s="10" t="str">
        <f t="array" ref="B6524">IFERROR(XLOOKUP(A6524,'Asignacion Mar'!A:A,'Asignacion Mar'!C:C))</f>
        <v>MeLi Dedicado TD</v>
      </c>
      <c r="C6524" s="10" t="str">
        <f t="array" ref="C6524">IFERROR(XLOOKUP(A6524,'Asignacion Mar'!A:A,'Asignacion Mar'!B:B))</f>
        <v>EC-05</v>
      </c>
      <c r="D6524" s="28">
        <v>45719.0</v>
      </c>
      <c r="E6524" s="19" t="s">
        <v>44</v>
      </c>
      <c r="F6524" s="10" t="str">
        <f t="array" ref="F6524">IFERROR(XLOOKUP(E6524,Operadores!A:A,Operadores!B:B))</f>
        <v>BONAR</v>
      </c>
      <c r="G6524" s="16" t="s">
        <v>103</v>
      </c>
      <c r="H6524" s="13">
        <v>26.09</v>
      </c>
      <c r="I6524" s="18">
        <v>460.0</v>
      </c>
      <c r="J6524" s="15">
        <f t="shared" si="5"/>
        <v>12001.4</v>
      </c>
      <c r="K6524" s="10" t="str">
        <f t="array" ref="K6524">IFERROR(XLOOKUP(G6524,'Tipo de Carga'!A:A,'Tipo de Carga'!B:B))</f>
        <v>Ticket</v>
      </c>
      <c r="L6524" s="10">
        <f t="shared" si="2"/>
        <v>10</v>
      </c>
      <c r="M6524" s="10">
        <f t="shared" si="3"/>
        <v>3</v>
      </c>
      <c r="N6524" s="10">
        <f t="shared" si="4"/>
        <v>3</v>
      </c>
      <c r="O6524" s="10" t="str">
        <f t="array" ref="O6524">IFERROR(XLOOKUP(G6524,'Tipo de Carga'!A:A,'Tipo de Carga'!C:C))</f>
        <v>Diesel</v>
      </c>
    </row>
    <row r="6525">
      <c r="A6525" s="16">
        <v>1791.0</v>
      </c>
      <c r="B6525" s="10" t="str">
        <f t="array" ref="B6525">IFERROR(XLOOKUP(A6525,'Asignacion Mar'!A:A,'Asignacion Mar'!C:C))</f>
        <v>Wm Sencillo</v>
      </c>
      <c r="C6525" s="10" t="str">
        <f t="array" ref="C6525">IFERROR(XLOOKUP(A6525,'Asignacion Mar'!A:A,'Asignacion Mar'!B:B))</f>
        <v>EC-08</v>
      </c>
      <c r="D6525" s="28">
        <v>45719.0</v>
      </c>
      <c r="E6525" s="19" t="s">
        <v>426</v>
      </c>
      <c r="F6525" s="10" t="str">
        <f t="array" ref="F6525">IFERROR(XLOOKUP(E6525,Operadores!A:A,Operadores!B:B))</f>
        <v>VIDJOS</v>
      </c>
      <c r="G6525" s="16" t="s">
        <v>103</v>
      </c>
      <c r="H6525" s="13">
        <v>26.45</v>
      </c>
      <c r="I6525" s="18">
        <v>513.0</v>
      </c>
      <c r="J6525" s="15">
        <f t="shared" si="5"/>
        <v>13568.85</v>
      </c>
      <c r="K6525" s="10" t="str">
        <f t="array" ref="K6525">IFERROR(XLOOKUP(G6525,'Tipo de Carga'!A:A,'Tipo de Carga'!B:B))</f>
        <v>Ticket</v>
      </c>
      <c r="L6525" s="10">
        <f t="shared" si="2"/>
        <v>10</v>
      </c>
      <c r="M6525" s="10">
        <f t="shared" si="3"/>
        <v>3</v>
      </c>
      <c r="N6525" s="10">
        <f t="shared" si="4"/>
        <v>3</v>
      </c>
      <c r="O6525" s="10" t="str">
        <f t="array" ref="O6525">IFERROR(XLOOKUP(G6525,'Tipo de Carga'!A:A,'Tipo de Carga'!C:C))</f>
        <v>Diesel</v>
      </c>
    </row>
    <row r="6526">
      <c r="A6526" s="16">
        <v>1808.0</v>
      </c>
      <c r="B6526" s="10" t="str">
        <f t="array" ref="B6526">IFERROR(XLOOKUP(A6526,'Asignacion Mar'!A:A,'Asignacion Mar'!C:C))</f>
        <v>Sayer Full</v>
      </c>
      <c r="C6526" s="10" t="str">
        <f t="array" ref="C6526">IFERROR(XLOOKUP(A6526,'Asignacion Mar'!A:A,'Asignacion Mar'!B:B))</f>
        <v>EC-04</v>
      </c>
      <c r="D6526" s="28">
        <v>45719.0</v>
      </c>
      <c r="E6526" s="19" t="s">
        <v>335</v>
      </c>
      <c r="F6526" s="10" t="str">
        <f t="array" ref="F6526">IFERROR(XLOOKUP(E6526,Operadores!A:A,Operadores!B:B))</f>
        <v>ZAPNO</v>
      </c>
      <c r="G6526" s="16" t="s">
        <v>103</v>
      </c>
      <c r="H6526" s="13">
        <v>26.54</v>
      </c>
      <c r="I6526" s="18">
        <v>732.0</v>
      </c>
      <c r="J6526" s="15">
        <f t="shared" si="5"/>
        <v>19427.28</v>
      </c>
      <c r="K6526" s="10" t="str">
        <f t="array" ref="K6526">IFERROR(XLOOKUP(G6526,'Tipo de Carga'!A:A,'Tipo de Carga'!B:B))</f>
        <v>Ticket</v>
      </c>
      <c r="L6526" s="10">
        <f t="shared" si="2"/>
        <v>10</v>
      </c>
      <c r="M6526" s="10">
        <f t="shared" si="3"/>
        <v>3</v>
      </c>
      <c r="N6526" s="10">
        <f t="shared" si="4"/>
        <v>3</v>
      </c>
      <c r="O6526" s="10" t="str">
        <f t="array" ref="O6526">IFERROR(XLOOKUP(G6526,'Tipo de Carga'!A:A,'Tipo de Carga'!C:C))</f>
        <v>Diesel</v>
      </c>
    </row>
    <row r="6527">
      <c r="A6527" s="16">
        <v>1738.0</v>
      </c>
      <c r="B6527" s="10" t="str">
        <f t="array" ref="B6527">IFERROR(XLOOKUP(A6527,'Asignacion Mar'!A:A,'Asignacion Mar'!C:C))</f>
        <v>Wm Full</v>
      </c>
      <c r="C6527" s="10" t="str">
        <f t="array" ref="C6527">IFERROR(XLOOKUP(A6527,'Asignacion Mar'!A:A,'Asignacion Mar'!B:B))</f>
        <v>EC-08</v>
      </c>
      <c r="D6527" s="28">
        <v>45719.0</v>
      </c>
      <c r="E6527" s="19" t="s">
        <v>223</v>
      </c>
      <c r="F6527" s="10" t="str">
        <f t="array" ref="F6527">IFERROR(XLOOKUP(E6527,Operadores!A:A,Operadores!B:B))</f>
        <v>PEROMA</v>
      </c>
      <c r="G6527" s="16" t="s">
        <v>103</v>
      </c>
      <c r="H6527" s="13">
        <v>26.7</v>
      </c>
      <c r="I6527" s="18">
        <v>260.0</v>
      </c>
      <c r="J6527" s="15">
        <f t="shared" si="5"/>
        <v>6942</v>
      </c>
      <c r="K6527" s="10" t="str">
        <f t="array" ref="K6527">IFERROR(XLOOKUP(G6527,'Tipo de Carga'!A:A,'Tipo de Carga'!B:B))</f>
        <v>Ticket</v>
      </c>
      <c r="L6527" s="10">
        <f t="shared" si="2"/>
        <v>10</v>
      </c>
      <c r="M6527" s="10">
        <f t="shared" si="3"/>
        <v>3</v>
      </c>
      <c r="N6527" s="10">
        <f t="shared" si="4"/>
        <v>3</v>
      </c>
      <c r="O6527" s="10" t="str">
        <f t="array" ref="O6527">IFERROR(XLOOKUP(G6527,'Tipo de Carga'!A:A,'Tipo de Carga'!C:C))</f>
        <v>Diesel</v>
      </c>
    </row>
    <row r="6528">
      <c r="A6528" s="16">
        <v>1975.0</v>
      </c>
      <c r="B6528" s="10" t="str">
        <f t="array" ref="B6528">IFERROR(XLOOKUP(A6528,'Asignacion Mar'!A:A,'Asignacion Mar'!C:C))</f>
        <v>Sayer Sencillo</v>
      </c>
      <c r="C6528" s="10" t="str">
        <f t="array" ref="C6528">IFERROR(XLOOKUP(A6528,'Asignacion Mar'!A:A,'Asignacion Mar'!B:B))</f>
        <v>EC-04</v>
      </c>
      <c r="D6528" s="28">
        <v>45719.0</v>
      </c>
      <c r="E6528" s="19" t="s">
        <v>247</v>
      </c>
      <c r="F6528" s="10" t="str">
        <f t="array" ref="F6528">IFERROR(XLOOKUP(E6528,Operadores!A:A,Operadores!B:B))</f>
        <v>SANMAN</v>
      </c>
      <c r="G6528" s="16" t="s">
        <v>103</v>
      </c>
      <c r="H6528" s="13">
        <v>26.21</v>
      </c>
      <c r="I6528" s="18">
        <v>263.0</v>
      </c>
      <c r="J6528" s="15">
        <f t="shared" si="5"/>
        <v>6893.23</v>
      </c>
      <c r="K6528" s="10" t="str">
        <f t="array" ref="K6528">IFERROR(XLOOKUP(G6528,'Tipo de Carga'!A:A,'Tipo de Carga'!B:B))</f>
        <v>Ticket</v>
      </c>
      <c r="L6528" s="10">
        <f t="shared" si="2"/>
        <v>10</v>
      </c>
      <c r="M6528" s="10">
        <f t="shared" si="3"/>
        <v>3</v>
      </c>
      <c r="N6528" s="10">
        <f t="shared" si="4"/>
        <v>3</v>
      </c>
      <c r="O6528" s="10" t="str">
        <f t="array" ref="O6528">IFERROR(XLOOKUP(G6528,'Tipo de Carga'!A:A,'Tipo de Carga'!C:C))</f>
        <v>Diesel</v>
      </c>
    </row>
    <row r="6529">
      <c r="A6529" s="16">
        <v>1995.0</v>
      </c>
      <c r="B6529" s="10" t="str">
        <f t="array" ref="B6529">IFERROR(XLOOKUP(A6529,'Asignacion Mar'!A:A,'Asignacion Mar'!C:C))</f>
        <v>MeLi asignado SD</v>
      </c>
      <c r="C6529" s="10" t="str">
        <f t="array" ref="C6529">IFERROR(XLOOKUP(A6529,'Asignacion Mar'!A:A,'Asignacion Mar'!B:B))</f>
        <v>EC-05</v>
      </c>
      <c r="D6529" s="28">
        <v>45719.0</v>
      </c>
      <c r="E6529" s="19" t="s">
        <v>459</v>
      </c>
      <c r="F6529" s="10" t="str">
        <f t="array" ref="F6529">IFERROR(XLOOKUP(E6529,Operadores!A:A,Operadores!B:B))</f>
        <v>PERMAR</v>
      </c>
      <c r="G6529" s="16" t="s">
        <v>103</v>
      </c>
      <c r="H6529" s="13">
        <v>25.79</v>
      </c>
      <c r="I6529" s="18">
        <v>155.0</v>
      </c>
      <c r="J6529" s="15">
        <f t="shared" si="5"/>
        <v>3997.45</v>
      </c>
      <c r="K6529" s="10" t="str">
        <f t="array" ref="K6529">IFERROR(XLOOKUP(G6529,'Tipo de Carga'!A:A,'Tipo de Carga'!B:B))</f>
        <v>Ticket</v>
      </c>
      <c r="L6529" s="10">
        <f t="shared" si="2"/>
        <v>10</v>
      </c>
      <c r="M6529" s="10">
        <f t="shared" si="3"/>
        <v>3</v>
      </c>
      <c r="N6529" s="10">
        <f t="shared" si="4"/>
        <v>3</v>
      </c>
      <c r="O6529" s="10" t="str">
        <f t="array" ref="O6529">IFERROR(XLOOKUP(G6529,'Tipo de Carga'!A:A,'Tipo de Carga'!C:C))</f>
        <v>Diesel</v>
      </c>
    </row>
    <row r="6530">
      <c r="A6530" s="16">
        <v>1848.0</v>
      </c>
      <c r="B6530" s="10" t="str">
        <f t="array" ref="B6530">IFERROR(XLOOKUP(A6530,'Asignacion Mar'!A:A,'Asignacion Mar'!C:C))</f>
        <v>Available EC-02</v>
      </c>
      <c r="C6530" s="10" t="str">
        <f t="array" ref="C6530">IFERROR(XLOOKUP(A6530,'Asignacion Mar'!A:A,'Asignacion Mar'!B:B))</f>
        <v>EC-02</v>
      </c>
      <c r="D6530" s="28">
        <v>45719.0</v>
      </c>
      <c r="E6530" s="19" t="s">
        <v>316</v>
      </c>
      <c r="F6530" s="10" t="str">
        <f t="array" ref="F6530">IFERROR(XLOOKUP(E6530,Operadores!A:A,Operadores!B:B))</f>
        <v>ROSMA</v>
      </c>
      <c r="G6530" s="16" t="s">
        <v>103</v>
      </c>
      <c r="H6530" s="13">
        <v>27.8</v>
      </c>
      <c r="I6530" s="18">
        <v>172.0</v>
      </c>
      <c r="J6530" s="15">
        <f t="shared" si="5"/>
        <v>4781.6</v>
      </c>
      <c r="K6530" s="10" t="str">
        <f t="array" ref="K6530">IFERROR(XLOOKUP(G6530,'Tipo de Carga'!A:A,'Tipo de Carga'!B:B))</f>
        <v>Ticket</v>
      </c>
      <c r="L6530" s="10">
        <f t="shared" si="2"/>
        <v>10</v>
      </c>
      <c r="M6530" s="10">
        <f t="shared" si="3"/>
        <v>3</v>
      </c>
      <c r="N6530" s="10">
        <f t="shared" si="4"/>
        <v>3</v>
      </c>
      <c r="O6530" s="10" t="str">
        <f t="array" ref="O6530">IFERROR(XLOOKUP(G6530,'Tipo de Carga'!A:A,'Tipo de Carga'!C:C))</f>
        <v>Diesel</v>
      </c>
    </row>
    <row r="6531">
      <c r="A6531" s="16">
        <v>1971.0</v>
      </c>
      <c r="B6531" s="10" t="str">
        <f t="array" ref="B6531">IFERROR(XLOOKUP(A6531,'Asignacion Mar'!A:A,'Asignacion Mar'!C:C))</f>
        <v>Sayer Sencillo</v>
      </c>
      <c r="C6531" s="10" t="str">
        <f t="array" ref="C6531">IFERROR(XLOOKUP(A6531,'Asignacion Mar'!A:A,'Asignacion Mar'!B:B))</f>
        <v>EC-04</v>
      </c>
      <c r="D6531" s="28">
        <v>45719.0</v>
      </c>
      <c r="E6531" s="19" t="s">
        <v>79</v>
      </c>
      <c r="F6531" s="10" t="str">
        <f t="array" ref="F6531">IFERROR(XLOOKUP(E6531,Operadores!A:A,Operadores!B:B))</f>
        <v>OLVOSX</v>
      </c>
      <c r="G6531" s="16" t="s">
        <v>103</v>
      </c>
      <c r="H6531" s="13">
        <v>26.53</v>
      </c>
      <c r="I6531" s="18">
        <v>190.0</v>
      </c>
      <c r="J6531" s="15">
        <f t="shared" si="5"/>
        <v>5040.7</v>
      </c>
      <c r="K6531" s="10" t="str">
        <f t="array" ref="K6531">IFERROR(XLOOKUP(G6531,'Tipo de Carga'!A:A,'Tipo de Carga'!B:B))</f>
        <v>Ticket</v>
      </c>
      <c r="L6531" s="10">
        <f t="shared" si="2"/>
        <v>10</v>
      </c>
      <c r="M6531" s="10">
        <f t="shared" si="3"/>
        <v>3</v>
      </c>
      <c r="N6531" s="10">
        <f t="shared" si="4"/>
        <v>3</v>
      </c>
      <c r="O6531" s="10" t="str">
        <f t="array" ref="O6531">IFERROR(XLOOKUP(G6531,'Tipo de Carga'!A:A,'Tipo de Carga'!C:C))</f>
        <v>Diesel</v>
      </c>
    </row>
    <row r="6532">
      <c r="A6532" s="16">
        <v>1939.0</v>
      </c>
      <c r="B6532" s="10" t="str">
        <f t="array" ref="B6532">IFERROR(XLOOKUP(A6532,'Asignacion Mar'!A:A,'Asignacion Mar'!C:C))</f>
        <v>Full Liver</v>
      </c>
      <c r="C6532" s="10" t="str">
        <f t="array" ref="C6532">IFERROR(XLOOKUP(A6532,'Asignacion Mar'!A:A,'Asignacion Mar'!B:B))</f>
        <v>EC-01</v>
      </c>
      <c r="D6532" s="28">
        <v>45719.0</v>
      </c>
      <c r="E6532" s="19" t="s">
        <v>116</v>
      </c>
      <c r="F6532" s="10" t="str">
        <f t="array" ref="F6532">IFERROR(XLOOKUP(E6532,Operadores!A:A,Operadores!B:B))</f>
        <v>TORBR01</v>
      </c>
      <c r="G6532" s="16" t="s">
        <v>103</v>
      </c>
      <c r="H6532" s="13">
        <v>27.69</v>
      </c>
      <c r="I6532" s="18">
        <v>50.0</v>
      </c>
      <c r="J6532" s="15">
        <f t="shared" si="5"/>
        <v>1384.5</v>
      </c>
      <c r="K6532" s="10" t="str">
        <f t="array" ref="K6532">IFERROR(XLOOKUP(G6532,'Tipo de Carga'!A:A,'Tipo de Carga'!B:B))</f>
        <v>Ticket</v>
      </c>
      <c r="L6532" s="10">
        <f t="shared" si="2"/>
        <v>10</v>
      </c>
      <c r="M6532" s="10">
        <f t="shared" si="3"/>
        <v>3</v>
      </c>
      <c r="N6532" s="10">
        <f t="shared" si="4"/>
        <v>3</v>
      </c>
      <c r="O6532" s="10" t="str">
        <f t="array" ref="O6532">IFERROR(XLOOKUP(G6532,'Tipo de Carga'!A:A,'Tipo de Carga'!C:C))</f>
        <v>Diesel</v>
      </c>
    </row>
    <row r="6533">
      <c r="A6533" s="16">
        <v>1975.0</v>
      </c>
      <c r="B6533" s="10" t="str">
        <f t="array" ref="B6533">IFERROR(XLOOKUP(A6533,'Asignacion Mar'!A:A,'Asignacion Mar'!C:C))</f>
        <v>Sayer Sencillo</v>
      </c>
      <c r="C6533" s="10" t="str">
        <f t="array" ref="C6533">IFERROR(XLOOKUP(A6533,'Asignacion Mar'!A:A,'Asignacion Mar'!B:B))</f>
        <v>EC-04</v>
      </c>
      <c r="D6533" s="28">
        <v>45719.0</v>
      </c>
      <c r="E6533" s="19" t="s">
        <v>247</v>
      </c>
      <c r="F6533" s="10" t="str">
        <f t="array" ref="F6533">IFERROR(XLOOKUP(E6533,Operadores!A:A,Operadores!B:B))</f>
        <v>SANMAN</v>
      </c>
      <c r="G6533" s="16" t="s">
        <v>103</v>
      </c>
      <c r="H6533" s="13">
        <v>26.49</v>
      </c>
      <c r="I6533" s="18">
        <v>57.0</v>
      </c>
      <c r="J6533" s="15">
        <f t="shared" si="5"/>
        <v>1509.93</v>
      </c>
      <c r="K6533" s="10" t="str">
        <f t="array" ref="K6533">IFERROR(XLOOKUP(G6533,'Tipo de Carga'!A:A,'Tipo de Carga'!B:B))</f>
        <v>Ticket</v>
      </c>
      <c r="L6533" s="10">
        <f t="shared" si="2"/>
        <v>10</v>
      </c>
      <c r="M6533" s="10">
        <f t="shared" si="3"/>
        <v>3</v>
      </c>
      <c r="N6533" s="10">
        <f t="shared" si="4"/>
        <v>3</v>
      </c>
      <c r="O6533" s="10" t="str">
        <f t="array" ref="O6533">IFERROR(XLOOKUP(G6533,'Tipo de Carga'!A:A,'Tipo de Carga'!C:C))</f>
        <v>Diesel</v>
      </c>
    </row>
    <row r="6534">
      <c r="A6534" s="16">
        <v>1968.0</v>
      </c>
      <c r="B6534" s="10" t="str">
        <f t="array" ref="B6534">IFERROR(XLOOKUP(A6534,'Asignacion Mar'!A:A,'Asignacion Mar'!C:C))</f>
        <v>Sayer Sencillo</v>
      </c>
      <c r="C6534" s="10" t="str">
        <f t="array" ref="C6534">IFERROR(XLOOKUP(A6534,'Asignacion Mar'!A:A,'Asignacion Mar'!B:B))</f>
        <v>EC-04</v>
      </c>
      <c r="D6534" s="28">
        <v>45719.0</v>
      </c>
      <c r="E6534" s="19" t="s">
        <v>330</v>
      </c>
      <c r="F6534" s="10" t="str">
        <f t="array" ref="F6534">IFERROR(XLOOKUP(E6534,Operadores!A:A,Operadores!B:B))</f>
        <v>MENIG</v>
      </c>
      <c r="G6534" s="16" t="s">
        <v>103</v>
      </c>
      <c r="H6534" s="13">
        <v>25.99</v>
      </c>
      <c r="I6534" s="18">
        <v>185.0</v>
      </c>
      <c r="J6534" s="15">
        <f t="shared" si="5"/>
        <v>4808.15</v>
      </c>
      <c r="K6534" s="10" t="str">
        <f t="array" ref="K6534">IFERROR(XLOOKUP(G6534,'Tipo de Carga'!A:A,'Tipo de Carga'!B:B))</f>
        <v>Ticket</v>
      </c>
      <c r="L6534" s="10">
        <f t="shared" si="2"/>
        <v>10</v>
      </c>
      <c r="M6534" s="10">
        <f t="shared" si="3"/>
        <v>3</v>
      </c>
      <c r="N6534" s="10">
        <f t="shared" si="4"/>
        <v>3</v>
      </c>
      <c r="O6534" s="10" t="str">
        <f t="array" ref="O6534">IFERROR(XLOOKUP(G6534,'Tipo de Carga'!A:A,'Tipo de Carga'!C:C))</f>
        <v>Diesel</v>
      </c>
    </row>
    <row r="6535">
      <c r="A6535" s="16">
        <v>1790.0</v>
      </c>
      <c r="B6535" s="10" t="str">
        <f t="array" ref="B6535">IFERROR(XLOOKUP(A6535,'Asignacion Mar'!A:A,'Asignacion Mar'!C:C))</f>
        <v>Available EC-06</v>
      </c>
      <c r="C6535" s="10" t="str">
        <f t="array" ref="C6535">IFERROR(XLOOKUP(A6535,'Asignacion Mar'!A:A,'Asignacion Mar'!B:B))</f>
        <v>EC-06</v>
      </c>
      <c r="D6535" s="28">
        <v>45719.0</v>
      </c>
      <c r="E6535" s="19" t="s">
        <v>272</v>
      </c>
      <c r="F6535" s="10" t="str">
        <f t="array" ref="F6535">IFERROR(XLOOKUP(E6535,Operadores!A:A,Operadores!B:B))</f>
        <v>DEJISR</v>
      </c>
      <c r="G6535" s="16" t="s">
        <v>103</v>
      </c>
      <c r="H6535" s="13">
        <v>25.99</v>
      </c>
      <c r="I6535" s="18">
        <v>162.0</v>
      </c>
      <c r="J6535" s="15">
        <f t="shared" si="5"/>
        <v>4210.38</v>
      </c>
      <c r="K6535" s="10" t="str">
        <f t="array" ref="K6535">IFERROR(XLOOKUP(G6535,'Tipo de Carga'!A:A,'Tipo de Carga'!B:B))</f>
        <v>Ticket</v>
      </c>
      <c r="L6535" s="10">
        <f t="shared" si="2"/>
        <v>10</v>
      </c>
      <c r="M6535" s="10">
        <f t="shared" si="3"/>
        <v>3</v>
      </c>
      <c r="N6535" s="10">
        <f t="shared" si="4"/>
        <v>3</v>
      </c>
      <c r="O6535" s="10" t="str">
        <f t="array" ref="O6535">IFERROR(XLOOKUP(G6535,'Tipo de Carga'!A:A,'Tipo de Carga'!C:C))</f>
        <v>Diesel</v>
      </c>
    </row>
    <row r="6536">
      <c r="A6536" s="16">
        <v>1725.0</v>
      </c>
      <c r="B6536" s="10" t="str">
        <f t="array" ref="B6536">IFERROR(XLOOKUP(A6536,'Asignacion Mar'!A:A,'Asignacion Mar'!C:C))</f>
        <v>Wm Sencillo</v>
      </c>
      <c r="C6536" s="10" t="str">
        <f t="array" ref="C6536">IFERROR(XLOOKUP(A6536,'Asignacion Mar'!A:A,'Asignacion Mar'!B:B))</f>
        <v>EC-08</v>
      </c>
      <c r="D6536" s="28">
        <v>45719.0</v>
      </c>
      <c r="E6536" s="19" t="s">
        <v>413</v>
      </c>
      <c r="F6536" s="10" t="str">
        <f t="array" ref="F6536">IFERROR(XLOOKUP(E6536,Operadores!A:A,Operadores!B:B))</f>
        <v>SOTLAZ</v>
      </c>
      <c r="G6536" s="16" t="s">
        <v>103</v>
      </c>
      <c r="H6536" s="13">
        <v>26.45</v>
      </c>
      <c r="I6536" s="18">
        <v>312.0</v>
      </c>
      <c r="J6536" s="15">
        <f t="shared" si="5"/>
        <v>8252.4</v>
      </c>
      <c r="K6536" s="10" t="str">
        <f t="array" ref="K6536">IFERROR(XLOOKUP(G6536,'Tipo de Carga'!A:A,'Tipo de Carga'!B:B))</f>
        <v>Ticket</v>
      </c>
      <c r="L6536" s="10">
        <f t="shared" si="2"/>
        <v>10</v>
      </c>
      <c r="M6536" s="10">
        <f t="shared" si="3"/>
        <v>3</v>
      </c>
      <c r="N6536" s="10">
        <f t="shared" si="4"/>
        <v>3</v>
      </c>
      <c r="O6536" s="10" t="str">
        <f t="array" ref="O6536">IFERROR(XLOOKUP(G6536,'Tipo de Carga'!A:A,'Tipo de Carga'!C:C))</f>
        <v>Diesel</v>
      </c>
    </row>
    <row r="6537">
      <c r="A6537" s="16">
        <v>1879.0</v>
      </c>
      <c r="B6537" s="10" t="str">
        <f t="array" ref="B6537">IFERROR(XLOOKUP(A6537,'Asignacion Mar'!A:A,'Asignacion Mar'!C:C))</f>
        <v>Circuitos</v>
      </c>
      <c r="C6537" s="10" t="str">
        <f t="array" ref="C6537">IFERROR(XLOOKUP(A6537,'Asignacion Mar'!A:A,'Asignacion Mar'!B:B))</f>
        <v>EC-03</v>
      </c>
      <c r="D6537" s="28">
        <v>45720.0</v>
      </c>
      <c r="E6537" s="16" t="s">
        <v>132</v>
      </c>
      <c r="F6537" s="10" t="str">
        <f t="array" ref="F6537">IFERROR(XLOOKUP(E6537,Operadores!A:A,Operadores!B:B))</f>
        <v>ISLHI</v>
      </c>
      <c r="G6537" s="16" t="s">
        <v>17</v>
      </c>
      <c r="H6537" s="13">
        <v>19.89281</v>
      </c>
      <c r="I6537" s="18">
        <v>351.0</v>
      </c>
      <c r="J6537" s="15">
        <f t="shared" si="5"/>
        <v>6982.37631</v>
      </c>
      <c r="K6537" s="10" t="str">
        <f t="array" ref="K6537">IFERROR(XLOOKUP(G6537,'Tipo de Carga'!A:A,'Tipo de Carga'!B:B))</f>
        <v>Autoabasto</v>
      </c>
      <c r="L6537" s="10">
        <f t="shared" si="2"/>
        <v>10</v>
      </c>
      <c r="M6537" s="10">
        <f t="shared" si="3"/>
        <v>4</v>
      </c>
      <c r="N6537" s="10">
        <f t="shared" si="4"/>
        <v>3</v>
      </c>
      <c r="O6537" s="10" t="str">
        <f t="array" ref="O6537">IFERROR(XLOOKUP(G6537,'Tipo de Carga'!A:A,'Tipo de Carga'!C:C))</f>
        <v>Diesel</v>
      </c>
    </row>
    <row r="6538">
      <c r="A6538" s="16">
        <v>2028.0</v>
      </c>
      <c r="B6538" s="10" t="str">
        <f t="array" ref="B6538">IFERROR(XLOOKUP(A6538,'Asignacion Mar'!A:A,'Asignacion Mar'!C:C))</f>
        <v>MeLi Dedicado Merida</v>
      </c>
      <c r="C6538" s="10" t="str">
        <f t="array" ref="C6538">IFERROR(XLOOKUP(A6538,'Asignacion Mar'!A:A,'Asignacion Mar'!B:B))</f>
        <v>EC-05</v>
      </c>
      <c r="D6538" s="28">
        <v>45720.0</v>
      </c>
      <c r="E6538" s="16" t="s">
        <v>407</v>
      </c>
      <c r="F6538" s="10" t="str">
        <f t="array" ref="F6538">IFERROR(XLOOKUP(E6538,Operadores!A:A,Operadores!B:B))</f>
        <v>CERDAV</v>
      </c>
      <c r="G6538" s="16" t="s">
        <v>17</v>
      </c>
      <c r="H6538" s="13">
        <v>19.89281</v>
      </c>
      <c r="I6538" s="18">
        <v>236.0</v>
      </c>
      <c r="J6538" s="15">
        <f t="shared" si="5"/>
        <v>4694.70316</v>
      </c>
      <c r="K6538" s="10" t="str">
        <f t="array" ref="K6538">IFERROR(XLOOKUP(G6538,'Tipo de Carga'!A:A,'Tipo de Carga'!B:B))</f>
        <v>Autoabasto</v>
      </c>
      <c r="L6538" s="10">
        <f t="shared" si="2"/>
        <v>10</v>
      </c>
      <c r="M6538" s="10">
        <f t="shared" si="3"/>
        <v>4</v>
      </c>
      <c r="N6538" s="10">
        <f t="shared" si="4"/>
        <v>3</v>
      </c>
      <c r="O6538" s="10" t="str">
        <f t="array" ref="O6538">IFERROR(XLOOKUP(G6538,'Tipo de Carga'!A:A,'Tipo de Carga'!C:C))</f>
        <v>Diesel</v>
      </c>
    </row>
    <row r="6539">
      <c r="A6539" s="16">
        <v>1958.0</v>
      </c>
      <c r="B6539" s="10" t="str">
        <f t="array" ref="B6539">IFERROR(XLOOKUP(A6539,'Asignacion Mar'!A:A,'Asignacion Mar'!C:C))</f>
        <v>Full Liver</v>
      </c>
      <c r="C6539" s="10" t="str">
        <f t="array" ref="C6539">IFERROR(XLOOKUP(A6539,'Asignacion Mar'!A:A,'Asignacion Mar'!B:B))</f>
        <v>EC-01</v>
      </c>
      <c r="D6539" s="28">
        <v>45720.0</v>
      </c>
      <c r="E6539" s="16" t="s">
        <v>48</v>
      </c>
      <c r="F6539" s="10" t="str">
        <f t="array" ref="F6539">IFERROR(XLOOKUP(E6539,Operadores!A:A,Operadores!B:B))</f>
        <v>MONAL</v>
      </c>
      <c r="G6539" s="16" t="s">
        <v>17</v>
      </c>
      <c r="H6539" s="13">
        <v>19.89281</v>
      </c>
      <c r="I6539" s="18">
        <v>720.0</v>
      </c>
      <c r="J6539" s="15">
        <f t="shared" si="5"/>
        <v>14322.8232</v>
      </c>
      <c r="K6539" s="10" t="str">
        <f t="array" ref="K6539">IFERROR(XLOOKUP(G6539,'Tipo de Carga'!A:A,'Tipo de Carga'!B:B))</f>
        <v>Autoabasto</v>
      </c>
      <c r="L6539" s="10">
        <f t="shared" si="2"/>
        <v>10</v>
      </c>
      <c r="M6539" s="10">
        <f t="shared" si="3"/>
        <v>4</v>
      </c>
      <c r="N6539" s="10">
        <f t="shared" si="4"/>
        <v>3</v>
      </c>
      <c r="O6539" s="10" t="str">
        <f t="array" ref="O6539">IFERROR(XLOOKUP(G6539,'Tipo de Carga'!A:A,'Tipo de Carga'!C:C))</f>
        <v>Diesel</v>
      </c>
    </row>
    <row r="6540">
      <c r="A6540" s="16">
        <v>1944.0</v>
      </c>
      <c r="B6540" s="10" t="str">
        <f t="array" ref="B6540">IFERROR(XLOOKUP(A6540,'Asignacion Mar'!A:A,'Asignacion Mar'!C:C))</f>
        <v>MeLi asignado SD</v>
      </c>
      <c r="C6540" s="10" t="str">
        <f t="array" ref="C6540">IFERROR(XLOOKUP(A6540,'Asignacion Mar'!A:A,'Asignacion Mar'!B:B))</f>
        <v>EC-05</v>
      </c>
      <c r="D6540" s="28">
        <v>45720.0</v>
      </c>
      <c r="E6540" s="16" t="s">
        <v>134</v>
      </c>
      <c r="F6540" s="10" t="str">
        <f t="array" ref="F6540">IFERROR(XLOOKUP(E6540,Operadores!A:A,Operadores!B:B))</f>
        <v>IBAJOS</v>
      </c>
      <c r="G6540" s="16" t="s">
        <v>17</v>
      </c>
      <c r="H6540" s="13">
        <v>19.89281</v>
      </c>
      <c r="I6540" s="18">
        <v>192.0</v>
      </c>
      <c r="J6540" s="15">
        <f t="shared" si="5"/>
        <v>3819.41952</v>
      </c>
      <c r="K6540" s="10" t="str">
        <f t="array" ref="K6540">IFERROR(XLOOKUP(G6540,'Tipo de Carga'!A:A,'Tipo de Carga'!B:B))</f>
        <v>Autoabasto</v>
      </c>
      <c r="L6540" s="10">
        <f t="shared" si="2"/>
        <v>10</v>
      </c>
      <c r="M6540" s="10">
        <f t="shared" si="3"/>
        <v>4</v>
      </c>
      <c r="N6540" s="10">
        <f t="shared" si="4"/>
        <v>3</v>
      </c>
      <c r="O6540" s="10" t="str">
        <f t="array" ref="O6540">IFERROR(XLOOKUP(G6540,'Tipo de Carga'!A:A,'Tipo de Carga'!C:C))</f>
        <v>Diesel</v>
      </c>
    </row>
    <row r="6541">
      <c r="A6541" s="16"/>
      <c r="B6541" s="10" t="str">
        <f t="array" ref="B6541">IFERROR(XLOOKUP(A6541,'Asignacion Mar'!A:A,'Asignacion Mar'!C:C))</f>
        <v/>
      </c>
      <c r="C6541" s="10" t="str">
        <f t="array" ref="C6541">IFERROR(XLOOKUP(A6541,'Asignacion Mar'!A:A,'Asignacion Mar'!B:B))</f>
        <v/>
      </c>
      <c r="D6541" s="28">
        <v>45720.0</v>
      </c>
      <c r="E6541" s="16"/>
      <c r="F6541" s="10" t="str">
        <f t="array" ref="F6541">IFERROR(XLOOKUP(E6541,Operadores!A:A,Operadores!B:B))</f>
        <v/>
      </c>
      <c r="G6541" s="16" t="s">
        <v>17</v>
      </c>
      <c r="H6541" s="13">
        <v>19.89281</v>
      </c>
      <c r="I6541" s="18">
        <v>586.0</v>
      </c>
      <c r="J6541" s="15">
        <f t="shared" si="5"/>
        <v>11657.18666</v>
      </c>
      <c r="K6541" s="10" t="str">
        <f t="array" ref="K6541">IFERROR(XLOOKUP(G6541,'Tipo de Carga'!A:A,'Tipo de Carga'!B:B))</f>
        <v>Autoabasto</v>
      </c>
      <c r="L6541" s="10">
        <f t="shared" si="2"/>
        <v>10</v>
      </c>
      <c r="M6541" s="10">
        <f t="shared" si="3"/>
        <v>4</v>
      </c>
      <c r="N6541" s="10">
        <f t="shared" si="4"/>
        <v>3</v>
      </c>
      <c r="O6541" s="10" t="str">
        <f t="array" ref="O6541">IFERROR(XLOOKUP(G6541,'Tipo de Carga'!A:A,'Tipo de Carga'!C:C))</f>
        <v>Diesel</v>
      </c>
    </row>
    <row r="6542">
      <c r="A6542" s="16"/>
      <c r="B6542" s="10" t="str">
        <f t="array" ref="B6542">IFERROR(XLOOKUP(A6542,'Asignacion Mar'!A:A,'Asignacion Mar'!C:C))</f>
        <v/>
      </c>
      <c r="C6542" s="10" t="str">
        <f t="array" ref="C6542">IFERROR(XLOOKUP(A6542,'Asignacion Mar'!A:A,'Asignacion Mar'!B:B))</f>
        <v/>
      </c>
      <c r="D6542" s="28">
        <v>45720.0</v>
      </c>
      <c r="E6542" s="16"/>
      <c r="F6542" s="10" t="str">
        <f t="array" ref="F6542">IFERROR(XLOOKUP(E6542,Operadores!A:A,Operadores!B:B))</f>
        <v/>
      </c>
      <c r="G6542" s="16" t="s">
        <v>17</v>
      </c>
      <c r="H6542" s="13">
        <v>19.89281</v>
      </c>
      <c r="I6542" s="18">
        <v>225.0</v>
      </c>
      <c r="J6542" s="15">
        <f t="shared" si="5"/>
        <v>4475.88225</v>
      </c>
      <c r="K6542" s="10" t="str">
        <f t="array" ref="K6542">IFERROR(XLOOKUP(G6542,'Tipo de Carga'!A:A,'Tipo de Carga'!B:B))</f>
        <v>Autoabasto</v>
      </c>
      <c r="L6542" s="10">
        <f t="shared" si="2"/>
        <v>10</v>
      </c>
      <c r="M6542" s="10">
        <f t="shared" si="3"/>
        <v>4</v>
      </c>
      <c r="N6542" s="10">
        <f t="shared" si="4"/>
        <v>3</v>
      </c>
      <c r="O6542" s="10" t="str">
        <f t="array" ref="O6542">IFERROR(XLOOKUP(G6542,'Tipo de Carga'!A:A,'Tipo de Carga'!C:C))</f>
        <v>Diesel</v>
      </c>
    </row>
    <row r="6543">
      <c r="A6543" s="16">
        <v>2042.0</v>
      </c>
      <c r="B6543" s="10" t="str">
        <f t="array" ref="B6543">IFERROR(XLOOKUP(A6543,'Asignacion Mar'!A:A,'Asignacion Mar'!C:C))</f>
        <v>Liverpool Local</v>
      </c>
      <c r="C6543" s="10" t="str">
        <f t="array" ref="C6543">IFERROR(XLOOKUP(A6543,'Asignacion Mar'!A:A,'Asignacion Mar'!B:B))</f>
        <v>EC-01</v>
      </c>
      <c r="D6543" s="28">
        <v>45720.0</v>
      </c>
      <c r="E6543" s="16" t="s">
        <v>150</v>
      </c>
      <c r="F6543" s="10" t="str">
        <f t="array" ref="F6543">IFERROR(XLOOKUP(E6543,Operadores!A:A,Operadores!B:B))</f>
        <v>JUAOSC</v>
      </c>
      <c r="G6543" s="16" t="s">
        <v>17</v>
      </c>
      <c r="H6543" s="13">
        <v>19.89281</v>
      </c>
      <c r="I6543" s="18">
        <v>269.0</v>
      </c>
      <c r="J6543" s="15">
        <f t="shared" si="5"/>
        <v>5351.16589</v>
      </c>
      <c r="K6543" s="10" t="str">
        <f t="array" ref="K6543">IFERROR(XLOOKUP(G6543,'Tipo de Carga'!A:A,'Tipo de Carga'!B:B))</f>
        <v>Autoabasto</v>
      </c>
      <c r="L6543" s="10">
        <f t="shared" si="2"/>
        <v>10</v>
      </c>
      <c r="M6543" s="10">
        <f t="shared" si="3"/>
        <v>4</v>
      </c>
      <c r="N6543" s="10">
        <f t="shared" si="4"/>
        <v>3</v>
      </c>
      <c r="O6543" s="10" t="str">
        <f t="array" ref="O6543">IFERROR(XLOOKUP(G6543,'Tipo de Carga'!A:A,'Tipo de Carga'!C:C))</f>
        <v>Diesel</v>
      </c>
    </row>
    <row r="6544">
      <c r="A6544" s="16">
        <v>1948.0</v>
      </c>
      <c r="B6544" s="10" t="str">
        <f t="array" ref="B6544">IFERROR(XLOOKUP(A6544,'Asignacion Mar'!A:A,'Asignacion Mar'!C:C))</f>
        <v>Circuitos</v>
      </c>
      <c r="C6544" s="10" t="str">
        <f t="array" ref="C6544">IFERROR(XLOOKUP(A6544,'Asignacion Mar'!A:A,'Asignacion Mar'!B:B))</f>
        <v>EC-03</v>
      </c>
      <c r="D6544" s="28">
        <v>45720.0</v>
      </c>
      <c r="E6544" s="16" t="s">
        <v>81</v>
      </c>
      <c r="F6544" s="10" t="str">
        <f t="array" ref="F6544">IFERROR(XLOOKUP(E6544,Operadores!A:A,Operadores!B:B))</f>
        <v>MOREFR</v>
      </c>
      <c r="G6544" s="16" t="s">
        <v>17</v>
      </c>
      <c r="H6544" s="13">
        <v>19.89281</v>
      </c>
      <c r="I6544" s="18">
        <v>184.0</v>
      </c>
      <c r="J6544" s="15">
        <f t="shared" si="5"/>
        <v>3660.27704</v>
      </c>
      <c r="K6544" s="10" t="str">
        <f t="array" ref="K6544">IFERROR(XLOOKUP(G6544,'Tipo de Carga'!A:A,'Tipo de Carga'!B:B))</f>
        <v>Autoabasto</v>
      </c>
      <c r="L6544" s="10">
        <f t="shared" si="2"/>
        <v>10</v>
      </c>
      <c r="M6544" s="10">
        <f t="shared" si="3"/>
        <v>4</v>
      </c>
      <c r="N6544" s="10">
        <f t="shared" si="4"/>
        <v>3</v>
      </c>
      <c r="O6544" s="10" t="str">
        <f t="array" ref="O6544">IFERROR(XLOOKUP(G6544,'Tipo de Carga'!A:A,'Tipo de Carga'!C:C))</f>
        <v>Diesel</v>
      </c>
    </row>
    <row r="6545">
      <c r="A6545" s="16">
        <v>2082.0</v>
      </c>
      <c r="B6545" s="10" t="str">
        <f t="array" ref="B6545">IFERROR(XLOOKUP(A6545,'Asignacion Mar'!A:A,'Asignacion Mar'!C:C))</f>
        <v>Peñafiel Tecamac</v>
      </c>
      <c r="C6545" s="10" t="str">
        <f t="array" ref="C6545">IFERROR(XLOOKUP(A6545,'Asignacion Mar'!A:A,'Asignacion Mar'!B:B))</f>
        <v>EC-02</v>
      </c>
      <c r="D6545" s="28">
        <v>45720.0</v>
      </c>
      <c r="E6545" s="16" t="s">
        <v>52</v>
      </c>
      <c r="F6545" s="10" t="str">
        <f t="array" ref="F6545">IFERROR(XLOOKUP(E6545,Operadores!A:A,Operadores!B:B))</f>
        <v>CALPED</v>
      </c>
      <c r="G6545" s="16" t="s">
        <v>17</v>
      </c>
      <c r="H6545" s="13">
        <v>19.89281</v>
      </c>
      <c r="I6545" s="18">
        <v>336.0</v>
      </c>
      <c r="J6545" s="15">
        <f t="shared" si="5"/>
        <v>6683.98416</v>
      </c>
      <c r="K6545" s="10" t="str">
        <f t="array" ref="K6545">IFERROR(XLOOKUP(G6545,'Tipo de Carga'!A:A,'Tipo de Carga'!B:B))</f>
        <v>Autoabasto</v>
      </c>
      <c r="L6545" s="10">
        <f t="shared" si="2"/>
        <v>10</v>
      </c>
      <c r="M6545" s="10">
        <f t="shared" si="3"/>
        <v>4</v>
      </c>
      <c r="N6545" s="10">
        <f t="shared" si="4"/>
        <v>3</v>
      </c>
      <c r="O6545" s="10" t="str">
        <f t="array" ref="O6545">IFERROR(XLOOKUP(G6545,'Tipo de Carga'!A:A,'Tipo de Carga'!C:C))</f>
        <v>Diesel</v>
      </c>
    </row>
    <row r="6546">
      <c r="A6546" s="16">
        <v>1828.0</v>
      </c>
      <c r="B6546" s="10" t="str">
        <f t="array" ref="B6546">IFERROR(XLOOKUP(A6546,'Asignacion Mar'!A:A,'Asignacion Mar'!C:C))</f>
        <v>Circuitos</v>
      </c>
      <c r="C6546" s="10" t="str">
        <f t="array" ref="C6546">IFERROR(XLOOKUP(A6546,'Asignacion Mar'!A:A,'Asignacion Mar'!B:B))</f>
        <v>EC-03</v>
      </c>
      <c r="D6546" s="28">
        <v>45720.0</v>
      </c>
      <c r="E6546" s="16" t="s">
        <v>25</v>
      </c>
      <c r="F6546" s="10" t="str">
        <f t="array" ref="F6546">IFERROR(XLOOKUP(E6546,Operadores!A:A,Operadores!B:B))</f>
        <v>CRUBE</v>
      </c>
      <c r="G6546" s="16" t="s">
        <v>17</v>
      </c>
      <c r="H6546" s="13">
        <v>19.89281</v>
      </c>
      <c r="I6546" s="18">
        <v>540.0</v>
      </c>
      <c r="J6546" s="15">
        <f t="shared" si="5"/>
        <v>10742.1174</v>
      </c>
      <c r="K6546" s="10" t="str">
        <f t="array" ref="K6546">IFERROR(XLOOKUP(G6546,'Tipo de Carga'!A:A,'Tipo de Carga'!B:B))</f>
        <v>Autoabasto</v>
      </c>
      <c r="L6546" s="10">
        <f t="shared" si="2"/>
        <v>10</v>
      </c>
      <c r="M6546" s="10">
        <f t="shared" si="3"/>
        <v>4</v>
      </c>
      <c r="N6546" s="10">
        <f t="shared" si="4"/>
        <v>3</v>
      </c>
      <c r="O6546" s="10" t="str">
        <f t="array" ref="O6546">IFERROR(XLOOKUP(G6546,'Tipo de Carga'!A:A,'Tipo de Carga'!C:C))</f>
        <v>Diesel</v>
      </c>
    </row>
    <row r="6547">
      <c r="A6547" s="16">
        <v>2069.0</v>
      </c>
      <c r="B6547" s="10" t="str">
        <f t="array" ref="B6547">IFERROR(XLOOKUP(A6547,'Asignacion Mar'!A:A,'Asignacion Mar'!C:C))</f>
        <v>Peñafiel Tecamac</v>
      </c>
      <c r="C6547" s="10" t="str">
        <f t="array" ref="C6547">IFERROR(XLOOKUP(A6547,'Asignacion Mar'!A:A,'Asignacion Mar'!B:B))</f>
        <v>EC-02</v>
      </c>
      <c r="D6547" s="28">
        <v>45720.0</v>
      </c>
      <c r="E6547" s="16" t="s">
        <v>120</v>
      </c>
      <c r="F6547" s="10" t="str">
        <f t="array" ref="F6547">IFERROR(XLOOKUP(E6547,Operadores!A:A,Operadores!B:B))</f>
        <v>VALJUA</v>
      </c>
      <c r="G6547" s="16" t="s">
        <v>17</v>
      </c>
      <c r="H6547" s="13">
        <v>19.89281</v>
      </c>
      <c r="I6547" s="18">
        <v>183.0</v>
      </c>
      <c r="J6547" s="15">
        <f t="shared" si="5"/>
        <v>3640.38423</v>
      </c>
      <c r="K6547" s="10" t="str">
        <f t="array" ref="K6547">IFERROR(XLOOKUP(G6547,'Tipo de Carga'!A:A,'Tipo de Carga'!B:B))</f>
        <v>Autoabasto</v>
      </c>
      <c r="L6547" s="10">
        <f t="shared" si="2"/>
        <v>10</v>
      </c>
      <c r="M6547" s="10">
        <f t="shared" si="3"/>
        <v>4</v>
      </c>
      <c r="N6547" s="10">
        <f t="shared" si="4"/>
        <v>3</v>
      </c>
      <c r="O6547" s="10" t="str">
        <f t="array" ref="O6547">IFERROR(XLOOKUP(G6547,'Tipo de Carga'!A:A,'Tipo de Carga'!C:C))</f>
        <v>Diesel</v>
      </c>
    </row>
    <row r="6548">
      <c r="A6548" s="16">
        <v>1741.0</v>
      </c>
      <c r="B6548" s="10" t="str">
        <f t="array" ref="B6548">IFERROR(XLOOKUP(A6548,'Asignacion Mar'!A:A,'Asignacion Mar'!C:C))</f>
        <v>Hisense</v>
      </c>
      <c r="C6548" s="10" t="str">
        <f t="array" ref="C6548">IFERROR(XLOOKUP(A6548,'Asignacion Mar'!A:A,'Asignacion Mar'!B:B))</f>
        <v>EC-02</v>
      </c>
      <c r="D6548" s="28">
        <v>45720.0</v>
      </c>
      <c r="E6548" s="16" t="s">
        <v>117</v>
      </c>
      <c r="F6548" s="10" t="str">
        <f t="array" ref="F6548">IFERROR(XLOOKUP(E6548,Operadores!A:A,Operadores!B:B))</f>
        <v>GALSA</v>
      </c>
      <c r="G6548" s="16" t="s">
        <v>17</v>
      </c>
      <c r="H6548" s="13">
        <v>19.89281</v>
      </c>
      <c r="I6548" s="18">
        <v>465.0</v>
      </c>
      <c r="J6548" s="15">
        <f t="shared" si="5"/>
        <v>9250.15665</v>
      </c>
      <c r="K6548" s="10" t="str">
        <f t="array" ref="K6548">IFERROR(XLOOKUP(G6548,'Tipo de Carga'!A:A,'Tipo de Carga'!B:B))</f>
        <v>Autoabasto</v>
      </c>
      <c r="L6548" s="10">
        <f t="shared" si="2"/>
        <v>10</v>
      </c>
      <c r="M6548" s="10">
        <f t="shared" si="3"/>
        <v>4</v>
      </c>
      <c r="N6548" s="10">
        <f t="shared" si="4"/>
        <v>3</v>
      </c>
      <c r="O6548" s="10" t="str">
        <f t="array" ref="O6548">IFERROR(XLOOKUP(G6548,'Tipo de Carga'!A:A,'Tipo de Carga'!C:C))</f>
        <v>Diesel</v>
      </c>
    </row>
    <row r="6549">
      <c r="A6549" s="16">
        <v>1960.0</v>
      </c>
      <c r="B6549" s="10" t="str">
        <f t="array" ref="B6549">IFERROR(XLOOKUP(A6549,'Asignacion Mar'!A:A,'Asignacion Mar'!C:C))</f>
        <v>MeLi asignado SD</v>
      </c>
      <c r="C6549" s="10" t="str">
        <f t="array" ref="C6549">IFERROR(XLOOKUP(A6549,'Asignacion Mar'!A:A,'Asignacion Mar'!B:B))</f>
        <v>EC-05</v>
      </c>
      <c r="D6549" s="28">
        <v>45720.0</v>
      </c>
      <c r="E6549" s="16" t="s">
        <v>147</v>
      </c>
      <c r="F6549" s="10" t="str">
        <f t="array" ref="F6549">IFERROR(XLOOKUP(E6549,Operadores!A:A,Operadores!B:B))</f>
        <v>MARANG</v>
      </c>
      <c r="G6549" s="16" t="s">
        <v>17</v>
      </c>
      <c r="H6549" s="13">
        <v>19.89281</v>
      </c>
      <c r="I6549" s="18">
        <v>645.0</v>
      </c>
      <c r="J6549" s="15">
        <f t="shared" si="5"/>
        <v>12830.86245</v>
      </c>
      <c r="K6549" s="10" t="str">
        <f t="array" ref="K6549">IFERROR(XLOOKUP(G6549,'Tipo de Carga'!A:A,'Tipo de Carga'!B:B))</f>
        <v>Autoabasto</v>
      </c>
      <c r="L6549" s="10">
        <f t="shared" si="2"/>
        <v>10</v>
      </c>
      <c r="M6549" s="10">
        <f t="shared" si="3"/>
        <v>4</v>
      </c>
      <c r="N6549" s="10">
        <f t="shared" si="4"/>
        <v>3</v>
      </c>
      <c r="O6549" s="10" t="str">
        <f t="array" ref="O6549">IFERROR(XLOOKUP(G6549,'Tipo de Carga'!A:A,'Tipo de Carga'!C:C))</f>
        <v>Diesel</v>
      </c>
    </row>
    <row r="6550">
      <c r="A6550" s="16">
        <v>1704.0</v>
      </c>
      <c r="B6550" s="10" t="str">
        <f t="array" ref="B6550">IFERROR(XLOOKUP(A6550,'Asignacion Mar'!A:A,'Asignacion Mar'!C:C))</f>
        <v>Pilgrims Tepo</v>
      </c>
      <c r="C6550" s="10" t="str">
        <f t="array" ref="C6550">IFERROR(XLOOKUP(A6550,'Asignacion Mar'!A:A,'Asignacion Mar'!B:B))</f>
        <v>EC-02</v>
      </c>
      <c r="D6550" s="28">
        <v>45720.0</v>
      </c>
      <c r="E6550" s="16" t="s">
        <v>129</v>
      </c>
      <c r="F6550" s="10" t="str">
        <f t="array" ref="F6550">IFERROR(XLOOKUP(E6550,Operadores!A:A,Operadores!B:B))</f>
        <v>SANKEV</v>
      </c>
      <c r="G6550" s="16" t="s">
        <v>17</v>
      </c>
      <c r="H6550" s="13">
        <v>19.89281</v>
      </c>
      <c r="I6550" s="18">
        <v>310.0</v>
      </c>
      <c r="J6550" s="15">
        <f t="shared" si="5"/>
        <v>6166.7711</v>
      </c>
      <c r="K6550" s="10" t="str">
        <f t="array" ref="K6550">IFERROR(XLOOKUP(G6550,'Tipo de Carga'!A:A,'Tipo de Carga'!B:B))</f>
        <v>Autoabasto</v>
      </c>
      <c r="L6550" s="10">
        <f t="shared" si="2"/>
        <v>10</v>
      </c>
      <c r="M6550" s="10">
        <f t="shared" si="3"/>
        <v>4</v>
      </c>
      <c r="N6550" s="10">
        <f t="shared" si="4"/>
        <v>3</v>
      </c>
      <c r="O6550" s="10" t="str">
        <f t="array" ref="O6550">IFERROR(XLOOKUP(G6550,'Tipo de Carga'!A:A,'Tipo de Carga'!C:C))</f>
        <v>Diesel</v>
      </c>
    </row>
    <row r="6551">
      <c r="A6551" s="16">
        <v>1795.0</v>
      </c>
      <c r="B6551" s="10" t="str">
        <f t="array" ref="B6551">IFERROR(XLOOKUP(A6551,'Asignacion Mar'!A:A,'Asignacion Mar'!C:C))</f>
        <v>Pilgrims Tepo</v>
      </c>
      <c r="C6551" s="10" t="str">
        <f t="array" ref="C6551">IFERROR(XLOOKUP(A6551,'Asignacion Mar'!A:A,'Asignacion Mar'!B:B))</f>
        <v>EC-02</v>
      </c>
      <c r="D6551" s="28">
        <v>45720.0</v>
      </c>
      <c r="E6551" s="16" t="s">
        <v>338</v>
      </c>
      <c r="F6551" s="10" t="str">
        <f t="array" ref="F6551">IFERROR(XLOOKUP(E6551,Operadores!A:A,Operadores!B:B))</f>
        <v>MEDAND</v>
      </c>
      <c r="G6551" s="16" t="s">
        <v>17</v>
      </c>
      <c r="H6551" s="13">
        <v>19.89281</v>
      </c>
      <c r="I6551" s="18">
        <v>90.0</v>
      </c>
      <c r="J6551" s="15">
        <f t="shared" si="5"/>
        <v>1790.3529</v>
      </c>
      <c r="K6551" s="10" t="str">
        <f t="array" ref="K6551">IFERROR(XLOOKUP(G6551,'Tipo de Carga'!A:A,'Tipo de Carga'!B:B))</f>
        <v>Autoabasto</v>
      </c>
      <c r="L6551" s="10">
        <f t="shared" si="2"/>
        <v>10</v>
      </c>
      <c r="M6551" s="10">
        <f t="shared" si="3"/>
        <v>4</v>
      </c>
      <c r="N6551" s="10">
        <f t="shared" si="4"/>
        <v>3</v>
      </c>
      <c r="O6551" s="10" t="str">
        <f t="array" ref="O6551">IFERROR(XLOOKUP(G6551,'Tipo de Carga'!A:A,'Tipo de Carga'!C:C))</f>
        <v>Diesel</v>
      </c>
    </row>
    <row r="6552">
      <c r="A6552" s="16">
        <v>1793.0</v>
      </c>
      <c r="B6552" s="10" t="str">
        <f t="array" ref="B6552">IFERROR(XLOOKUP(A6552,'Asignacion Mar'!A:A,'Asignacion Mar'!C:C))</f>
        <v>Hisense</v>
      </c>
      <c r="C6552" s="10" t="str">
        <f t="array" ref="C6552">IFERROR(XLOOKUP(A6552,'Asignacion Mar'!A:A,'Asignacion Mar'!B:B))</f>
        <v>EC-02</v>
      </c>
      <c r="D6552" s="28">
        <v>45720.0</v>
      </c>
      <c r="E6552" s="16" t="s">
        <v>253</v>
      </c>
      <c r="F6552" s="10" t="str">
        <f t="array" ref="F6552">IFERROR(XLOOKUP(E6552,Operadores!A:A,Operadores!B:B))</f>
        <v>GALODI</v>
      </c>
      <c r="G6552" s="16" t="s">
        <v>17</v>
      </c>
      <c r="H6552" s="13">
        <v>19.89281</v>
      </c>
      <c r="I6552" s="18">
        <v>98.0</v>
      </c>
      <c r="J6552" s="15">
        <f t="shared" si="5"/>
        <v>1949.49538</v>
      </c>
      <c r="K6552" s="10" t="str">
        <f t="array" ref="K6552">IFERROR(XLOOKUP(G6552,'Tipo de Carga'!A:A,'Tipo de Carga'!B:B))</f>
        <v>Autoabasto</v>
      </c>
      <c r="L6552" s="10">
        <f t="shared" si="2"/>
        <v>10</v>
      </c>
      <c r="M6552" s="10">
        <f t="shared" si="3"/>
        <v>4</v>
      </c>
      <c r="N6552" s="10">
        <f t="shared" si="4"/>
        <v>3</v>
      </c>
      <c r="O6552" s="10" t="str">
        <f t="array" ref="O6552">IFERROR(XLOOKUP(G6552,'Tipo de Carga'!A:A,'Tipo de Carga'!C:C))</f>
        <v>Diesel</v>
      </c>
    </row>
    <row r="6553">
      <c r="A6553" s="16">
        <v>1957.0</v>
      </c>
      <c r="B6553" s="10" t="str">
        <f t="array" ref="B6553">IFERROR(XLOOKUP(A6553,'Asignacion Mar'!A:A,'Asignacion Mar'!C:C))</f>
        <v>MeLi asignado SD</v>
      </c>
      <c r="C6553" s="10" t="str">
        <f t="array" ref="C6553">IFERROR(XLOOKUP(A6553,'Asignacion Mar'!A:A,'Asignacion Mar'!B:B))</f>
        <v>EC-05</v>
      </c>
      <c r="D6553" s="28">
        <v>45720.0</v>
      </c>
      <c r="E6553" s="16" t="s">
        <v>90</v>
      </c>
      <c r="F6553" s="10" t="str">
        <f t="array" ref="F6553">IFERROR(XLOOKUP(E6553,Operadores!A:A,Operadores!B:B))</f>
        <v>HERFRA</v>
      </c>
      <c r="G6553" s="16" t="s">
        <v>17</v>
      </c>
      <c r="H6553" s="13">
        <v>19.89281</v>
      </c>
      <c r="I6553" s="18">
        <v>228.0</v>
      </c>
      <c r="J6553" s="15">
        <f t="shared" si="5"/>
        <v>4535.56068</v>
      </c>
      <c r="K6553" s="10" t="str">
        <f t="array" ref="K6553">IFERROR(XLOOKUP(G6553,'Tipo de Carga'!A:A,'Tipo de Carga'!B:B))</f>
        <v>Autoabasto</v>
      </c>
      <c r="L6553" s="10">
        <f t="shared" si="2"/>
        <v>10</v>
      </c>
      <c r="M6553" s="10">
        <f t="shared" si="3"/>
        <v>4</v>
      </c>
      <c r="N6553" s="10">
        <f t="shared" si="4"/>
        <v>3</v>
      </c>
      <c r="O6553" s="10" t="str">
        <f t="array" ref="O6553">IFERROR(XLOOKUP(G6553,'Tipo de Carga'!A:A,'Tipo de Carga'!C:C))</f>
        <v>Diesel</v>
      </c>
    </row>
    <row r="6554">
      <c r="A6554" s="16">
        <v>1953.0</v>
      </c>
      <c r="B6554" s="10" t="str">
        <f t="array" ref="B6554">IFERROR(XLOOKUP(A6554,'Asignacion Mar'!A:A,'Asignacion Mar'!C:C))</f>
        <v>MeLi asignado SD</v>
      </c>
      <c r="C6554" s="10" t="str">
        <f t="array" ref="C6554">IFERROR(XLOOKUP(A6554,'Asignacion Mar'!A:A,'Asignacion Mar'!B:B))</f>
        <v>EC-05</v>
      </c>
      <c r="D6554" s="28">
        <v>45720.0</v>
      </c>
      <c r="E6554" s="16" t="s">
        <v>269</v>
      </c>
      <c r="F6554" s="10" t="str">
        <f t="array" ref="F6554">IFERROR(XLOOKUP(E6554,Operadores!A:A,Operadores!B:B))</f>
        <v>REDJUL</v>
      </c>
      <c r="G6554" s="16" t="s">
        <v>17</v>
      </c>
      <c r="H6554" s="13">
        <v>19.89281</v>
      </c>
      <c r="I6554" s="18">
        <v>614.0</v>
      </c>
      <c r="J6554" s="15">
        <f t="shared" si="5"/>
        <v>12214.18534</v>
      </c>
      <c r="K6554" s="10" t="str">
        <f t="array" ref="K6554">IFERROR(XLOOKUP(G6554,'Tipo de Carga'!A:A,'Tipo de Carga'!B:B))</f>
        <v>Autoabasto</v>
      </c>
      <c r="L6554" s="10">
        <f t="shared" si="2"/>
        <v>10</v>
      </c>
      <c r="M6554" s="10">
        <f t="shared" si="3"/>
        <v>4</v>
      </c>
      <c r="N6554" s="10">
        <f t="shared" si="4"/>
        <v>3</v>
      </c>
      <c r="O6554" s="10" t="str">
        <f t="array" ref="O6554">IFERROR(XLOOKUP(G6554,'Tipo de Carga'!A:A,'Tipo de Carga'!C:C))</f>
        <v>Diesel</v>
      </c>
    </row>
    <row r="6555">
      <c r="A6555" s="16">
        <v>1863.0</v>
      </c>
      <c r="B6555" s="10" t="str">
        <f t="array" ref="B6555">IFERROR(XLOOKUP(A6555,'Asignacion Mar'!A:A,'Asignacion Mar'!C:C))</f>
        <v>Pilgrims Tepo</v>
      </c>
      <c r="C6555" s="10" t="str">
        <f t="array" ref="C6555">IFERROR(XLOOKUP(A6555,'Asignacion Mar'!A:A,'Asignacion Mar'!B:B))</f>
        <v>EC-02</v>
      </c>
      <c r="D6555" s="28">
        <v>45720.0</v>
      </c>
      <c r="E6555" s="16" t="s">
        <v>124</v>
      </c>
      <c r="F6555" s="10" t="str">
        <f t="array" ref="F6555">IFERROR(XLOOKUP(E6555,Operadores!A:A,Operadores!B:B))</f>
        <v>MORDAN</v>
      </c>
      <c r="G6555" s="16" t="s">
        <v>17</v>
      </c>
      <c r="H6555" s="13">
        <v>19.89281</v>
      </c>
      <c r="I6555" s="18">
        <v>325.0</v>
      </c>
      <c r="J6555" s="15">
        <f t="shared" si="5"/>
        <v>6465.16325</v>
      </c>
      <c r="K6555" s="10" t="str">
        <f t="array" ref="K6555">IFERROR(XLOOKUP(G6555,'Tipo de Carga'!A:A,'Tipo de Carga'!B:B))</f>
        <v>Autoabasto</v>
      </c>
      <c r="L6555" s="10">
        <f t="shared" si="2"/>
        <v>10</v>
      </c>
      <c r="M6555" s="10">
        <f t="shared" si="3"/>
        <v>4</v>
      </c>
      <c r="N6555" s="10">
        <f t="shared" si="4"/>
        <v>3</v>
      </c>
      <c r="O6555" s="10" t="str">
        <f t="array" ref="O6555">IFERROR(XLOOKUP(G6555,'Tipo de Carga'!A:A,'Tipo de Carga'!C:C))</f>
        <v>Diesel</v>
      </c>
    </row>
    <row r="6556">
      <c r="A6556" s="16">
        <v>1754.0</v>
      </c>
      <c r="B6556" s="10" t="str">
        <f t="array" ref="B6556">IFERROR(XLOOKUP(A6556,'Asignacion Mar'!A:A,'Asignacion Mar'!C:C))</f>
        <v>Pilgrims Tepo</v>
      </c>
      <c r="C6556" s="10" t="str">
        <f t="array" ref="C6556">IFERROR(XLOOKUP(A6556,'Asignacion Mar'!A:A,'Asignacion Mar'!B:B))</f>
        <v>EC-02</v>
      </c>
      <c r="D6556" s="28">
        <v>45720.0</v>
      </c>
      <c r="E6556" s="16" t="s">
        <v>127</v>
      </c>
      <c r="F6556" s="10" t="str">
        <f t="array" ref="F6556">IFERROR(XLOOKUP(E6556,Operadores!A:A,Operadores!B:B))</f>
        <v>PATRAM</v>
      </c>
      <c r="G6556" s="16" t="s">
        <v>17</v>
      </c>
      <c r="H6556" s="13">
        <v>19.89281</v>
      </c>
      <c r="I6556" s="18">
        <v>120.0</v>
      </c>
      <c r="J6556" s="15">
        <f t="shared" si="5"/>
        <v>2387.1372</v>
      </c>
      <c r="K6556" s="10" t="str">
        <f t="array" ref="K6556">IFERROR(XLOOKUP(G6556,'Tipo de Carga'!A:A,'Tipo de Carga'!B:B))</f>
        <v>Autoabasto</v>
      </c>
      <c r="L6556" s="10">
        <f t="shared" si="2"/>
        <v>10</v>
      </c>
      <c r="M6556" s="10">
        <f t="shared" si="3"/>
        <v>4</v>
      </c>
      <c r="N6556" s="10">
        <f t="shared" si="4"/>
        <v>3</v>
      </c>
      <c r="O6556" s="10" t="str">
        <f t="array" ref="O6556">IFERROR(XLOOKUP(G6556,'Tipo de Carga'!A:A,'Tipo de Carga'!C:C))</f>
        <v>Diesel</v>
      </c>
    </row>
    <row r="6557">
      <c r="A6557" s="16">
        <v>1985.0</v>
      </c>
      <c r="B6557" s="10" t="str">
        <f t="array" ref="B6557">IFERROR(XLOOKUP(A6557,'Asignacion Mar'!A:A,'Asignacion Mar'!C:C))</f>
        <v>MeLi Dedicado TD</v>
      </c>
      <c r="C6557" s="10" t="str">
        <f t="array" ref="C6557">IFERROR(XLOOKUP(A6557,'Asignacion Mar'!A:A,'Asignacion Mar'!B:B))</f>
        <v>EC-05</v>
      </c>
      <c r="D6557" s="28">
        <v>45720.0</v>
      </c>
      <c r="E6557" s="16" t="s">
        <v>266</v>
      </c>
      <c r="F6557" s="10" t="str">
        <f t="array" ref="F6557">IFERROR(XLOOKUP(E6557,Operadores!A:A,Operadores!B:B))</f>
        <v>TORAN</v>
      </c>
      <c r="G6557" s="16" t="s">
        <v>17</v>
      </c>
      <c r="H6557" s="13">
        <v>19.89281</v>
      </c>
      <c r="I6557" s="18">
        <v>297.0</v>
      </c>
      <c r="J6557" s="15">
        <f t="shared" si="5"/>
        <v>5908.16457</v>
      </c>
      <c r="K6557" s="10" t="str">
        <f t="array" ref="K6557">IFERROR(XLOOKUP(G6557,'Tipo de Carga'!A:A,'Tipo de Carga'!B:B))</f>
        <v>Autoabasto</v>
      </c>
      <c r="L6557" s="10">
        <f t="shared" si="2"/>
        <v>10</v>
      </c>
      <c r="M6557" s="10">
        <f t="shared" si="3"/>
        <v>4</v>
      </c>
      <c r="N6557" s="10">
        <f t="shared" si="4"/>
        <v>3</v>
      </c>
      <c r="O6557" s="10" t="str">
        <f t="array" ref="O6557">IFERROR(XLOOKUP(G6557,'Tipo de Carga'!A:A,'Tipo de Carga'!C:C))</f>
        <v>Diesel</v>
      </c>
    </row>
    <row r="6558">
      <c r="A6558" s="16">
        <v>1689.0</v>
      </c>
      <c r="B6558" s="10" t="str">
        <f t="array" ref="B6558">IFERROR(XLOOKUP(A6558,'Asignacion Mar'!A:A,'Asignacion Mar'!C:C))</f>
        <v>Pilgrims Tepo</v>
      </c>
      <c r="C6558" s="10" t="str">
        <f t="array" ref="C6558">IFERROR(XLOOKUP(A6558,'Asignacion Mar'!A:A,'Asignacion Mar'!B:B))</f>
        <v>EC-02</v>
      </c>
      <c r="D6558" s="28">
        <v>45720.0</v>
      </c>
      <c r="E6558" s="16" t="s">
        <v>128</v>
      </c>
      <c r="F6558" s="10" t="str">
        <f t="array" ref="F6558">IFERROR(XLOOKUP(E6558,Operadores!A:A,Operadores!B:B))</f>
        <v>SANJOR</v>
      </c>
      <c r="G6558" s="16" t="s">
        <v>17</v>
      </c>
      <c r="H6558" s="13">
        <v>19.89281</v>
      </c>
      <c r="I6558" s="18">
        <v>221.0</v>
      </c>
      <c r="J6558" s="15">
        <f t="shared" si="5"/>
        <v>4396.31101</v>
      </c>
      <c r="K6558" s="10" t="str">
        <f t="array" ref="K6558">IFERROR(XLOOKUP(G6558,'Tipo de Carga'!A:A,'Tipo de Carga'!B:B))</f>
        <v>Autoabasto</v>
      </c>
      <c r="L6558" s="10">
        <f t="shared" si="2"/>
        <v>10</v>
      </c>
      <c r="M6558" s="10">
        <f t="shared" si="3"/>
        <v>4</v>
      </c>
      <c r="N6558" s="10">
        <f t="shared" si="4"/>
        <v>3</v>
      </c>
      <c r="O6558" s="10" t="str">
        <f t="array" ref="O6558">IFERROR(XLOOKUP(G6558,'Tipo de Carga'!A:A,'Tipo de Carga'!C:C))</f>
        <v>Diesel</v>
      </c>
    </row>
    <row r="6559">
      <c r="A6559" s="16">
        <v>1807.0</v>
      </c>
      <c r="B6559" s="10" t="str">
        <f t="array" ref="B6559">IFERROR(XLOOKUP(A6559,'Asignacion Mar'!A:A,'Asignacion Mar'!C:C))</f>
        <v>Liverpool Local</v>
      </c>
      <c r="C6559" s="10" t="str">
        <f t="array" ref="C6559">IFERROR(XLOOKUP(A6559,'Asignacion Mar'!A:A,'Asignacion Mar'!B:B))</f>
        <v>EC-01</v>
      </c>
      <c r="D6559" s="28">
        <v>45720.0</v>
      </c>
      <c r="E6559" s="16" t="s">
        <v>418</v>
      </c>
      <c r="F6559" s="10" t="str">
        <f t="array" ref="F6559">IFERROR(XLOOKUP(E6559,Operadores!A:A,Operadores!B:B))</f>
        <v>SILEL01</v>
      </c>
      <c r="G6559" s="16" t="s">
        <v>17</v>
      </c>
      <c r="H6559" s="13">
        <v>19.89281</v>
      </c>
      <c r="I6559" s="18">
        <v>724.0</v>
      </c>
      <c r="J6559" s="15">
        <f t="shared" si="5"/>
        <v>14402.39444</v>
      </c>
      <c r="K6559" s="10" t="str">
        <f t="array" ref="K6559">IFERROR(XLOOKUP(G6559,'Tipo de Carga'!A:A,'Tipo de Carga'!B:B))</f>
        <v>Autoabasto</v>
      </c>
      <c r="L6559" s="10">
        <f t="shared" si="2"/>
        <v>10</v>
      </c>
      <c r="M6559" s="10">
        <f t="shared" si="3"/>
        <v>4</v>
      </c>
      <c r="N6559" s="10">
        <f t="shared" si="4"/>
        <v>3</v>
      </c>
      <c r="O6559" s="10" t="str">
        <f t="array" ref="O6559">IFERROR(XLOOKUP(G6559,'Tipo de Carga'!A:A,'Tipo de Carga'!C:C))</f>
        <v>Diesel</v>
      </c>
    </row>
    <row r="6560">
      <c r="A6560" s="16">
        <v>2016.0</v>
      </c>
      <c r="B6560" s="10" t="str">
        <f t="array" ref="B6560">IFERROR(XLOOKUP(A6560,'Asignacion Mar'!A:A,'Asignacion Mar'!C:C))</f>
        <v>MeLi asignado SD</v>
      </c>
      <c r="C6560" s="10" t="str">
        <f t="array" ref="C6560">IFERROR(XLOOKUP(A6560,'Asignacion Mar'!A:A,'Asignacion Mar'!B:B))</f>
        <v>EC-05</v>
      </c>
      <c r="D6560" s="28">
        <v>45720.0</v>
      </c>
      <c r="E6560" s="16" t="s">
        <v>419</v>
      </c>
      <c r="F6560" s="10" t="str">
        <f t="array" ref="F6560">IFERROR(XLOOKUP(E6560,Operadores!A:A,Operadores!B:B))</f>
        <v>SILAL</v>
      </c>
      <c r="G6560" s="16" t="s">
        <v>17</v>
      </c>
      <c r="H6560" s="13">
        <v>19.89281</v>
      </c>
      <c r="I6560" s="18">
        <v>225.0</v>
      </c>
      <c r="J6560" s="15">
        <f t="shared" si="5"/>
        <v>4475.88225</v>
      </c>
      <c r="K6560" s="10" t="str">
        <f t="array" ref="K6560">IFERROR(XLOOKUP(G6560,'Tipo de Carga'!A:A,'Tipo de Carga'!B:B))</f>
        <v>Autoabasto</v>
      </c>
      <c r="L6560" s="10">
        <f t="shared" si="2"/>
        <v>10</v>
      </c>
      <c r="M6560" s="10">
        <f t="shared" si="3"/>
        <v>4</v>
      </c>
      <c r="N6560" s="10">
        <f t="shared" si="4"/>
        <v>3</v>
      </c>
      <c r="O6560" s="10" t="str">
        <f t="array" ref="O6560">IFERROR(XLOOKUP(G6560,'Tipo de Carga'!A:A,'Tipo de Carga'!C:C))</f>
        <v>Diesel</v>
      </c>
    </row>
    <row r="6561">
      <c r="A6561" s="16">
        <v>1995.0</v>
      </c>
      <c r="B6561" s="10" t="str">
        <f t="array" ref="B6561">IFERROR(XLOOKUP(A6561,'Asignacion Mar'!A:A,'Asignacion Mar'!C:C))</f>
        <v>MeLi asignado SD</v>
      </c>
      <c r="C6561" s="10" t="str">
        <f t="array" ref="C6561">IFERROR(XLOOKUP(A6561,'Asignacion Mar'!A:A,'Asignacion Mar'!B:B))</f>
        <v>EC-05</v>
      </c>
      <c r="D6561" s="28">
        <v>45720.0</v>
      </c>
      <c r="E6561" s="16" t="s">
        <v>459</v>
      </c>
      <c r="F6561" s="10" t="str">
        <f t="array" ref="F6561">IFERROR(XLOOKUP(E6561,Operadores!A:A,Operadores!B:B))</f>
        <v>PERMAR</v>
      </c>
      <c r="G6561" s="16" t="s">
        <v>17</v>
      </c>
      <c r="H6561" s="13">
        <v>19.89281</v>
      </c>
      <c r="I6561" s="18">
        <v>541.0</v>
      </c>
      <c r="J6561" s="15">
        <f t="shared" si="5"/>
        <v>10762.01021</v>
      </c>
      <c r="K6561" s="10" t="str">
        <f t="array" ref="K6561">IFERROR(XLOOKUP(G6561,'Tipo de Carga'!A:A,'Tipo de Carga'!B:B))</f>
        <v>Autoabasto</v>
      </c>
      <c r="L6561" s="10">
        <f t="shared" si="2"/>
        <v>10</v>
      </c>
      <c r="M6561" s="10">
        <f t="shared" si="3"/>
        <v>4</v>
      </c>
      <c r="N6561" s="10">
        <f t="shared" si="4"/>
        <v>3</v>
      </c>
      <c r="O6561" s="10" t="str">
        <f t="array" ref="O6561">IFERROR(XLOOKUP(G6561,'Tipo de Carga'!A:A,'Tipo de Carga'!C:C))</f>
        <v>Diesel</v>
      </c>
    </row>
    <row r="6562">
      <c r="A6562" s="16">
        <v>1959.0</v>
      </c>
      <c r="B6562" s="10" t="str">
        <f t="array" ref="B6562">IFERROR(XLOOKUP(A6562,'Asignacion Mar'!A:A,'Asignacion Mar'!C:C))</f>
        <v>Full Liver</v>
      </c>
      <c r="C6562" s="10" t="str">
        <f t="array" ref="C6562">IFERROR(XLOOKUP(A6562,'Asignacion Mar'!A:A,'Asignacion Mar'!B:B))</f>
        <v>EC-01</v>
      </c>
      <c r="D6562" s="28">
        <v>45720.0</v>
      </c>
      <c r="E6562" s="16" t="s">
        <v>99</v>
      </c>
      <c r="F6562" s="10" t="str">
        <f t="array" ref="F6562">IFERROR(XLOOKUP(E6562,Operadores!A:A,Operadores!B:B))</f>
        <v>JARDAN</v>
      </c>
      <c r="G6562" s="16" t="s">
        <v>17</v>
      </c>
      <c r="H6562" s="13">
        <v>19.89281</v>
      </c>
      <c r="I6562" s="18">
        <v>327.0</v>
      </c>
      <c r="J6562" s="15">
        <f t="shared" si="5"/>
        <v>6504.94887</v>
      </c>
      <c r="K6562" s="10" t="str">
        <f t="array" ref="K6562">IFERROR(XLOOKUP(G6562,'Tipo de Carga'!A:A,'Tipo de Carga'!B:B))</f>
        <v>Autoabasto</v>
      </c>
      <c r="L6562" s="10">
        <f t="shared" si="2"/>
        <v>10</v>
      </c>
      <c r="M6562" s="10">
        <f t="shared" si="3"/>
        <v>4</v>
      </c>
      <c r="N6562" s="10">
        <f t="shared" si="4"/>
        <v>3</v>
      </c>
      <c r="O6562" s="10" t="str">
        <f t="array" ref="O6562">IFERROR(XLOOKUP(G6562,'Tipo de Carga'!A:A,'Tipo de Carga'!C:C))</f>
        <v>Diesel</v>
      </c>
    </row>
    <row r="6563">
      <c r="A6563" s="16">
        <v>2019.0</v>
      </c>
      <c r="B6563" s="10" t="str">
        <f t="array" ref="B6563">IFERROR(XLOOKUP(A6563,'Asignacion Mar'!A:A,'Asignacion Mar'!C:C))</f>
        <v>MeLi Asignado TD</v>
      </c>
      <c r="C6563" s="10" t="str">
        <f t="array" ref="C6563">IFERROR(XLOOKUP(A6563,'Asignacion Mar'!A:A,'Asignacion Mar'!B:B))</f>
        <v>EC-05</v>
      </c>
      <c r="D6563" s="28">
        <v>45720.0</v>
      </c>
      <c r="E6563" s="16" t="s">
        <v>241</v>
      </c>
      <c r="F6563" s="10" t="str">
        <f t="array" ref="F6563">IFERROR(XLOOKUP(E6563,Operadores!A:A,Operadores!B:B))</f>
        <v>GALRAY</v>
      </c>
      <c r="G6563" s="16" t="s">
        <v>17</v>
      </c>
      <c r="H6563" s="13">
        <v>19.89281</v>
      </c>
      <c r="I6563" s="18">
        <v>580.0</v>
      </c>
      <c r="J6563" s="15">
        <f t="shared" si="5"/>
        <v>11537.8298</v>
      </c>
      <c r="K6563" s="10" t="str">
        <f t="array" ref="K6563">IFERROR(XLOOKUP(G6563,'Tipo de Carga'!A:A,'Tipo de Carga'!B:B))</f>
        <v>Autoabasto</v>
      </c>
      <c r="L6563" s="10">
        <f t="shared" si="2"/>
        <v>10</v>
      </c>
      <c r="M6563" s="10">
        <f t="shared" si="3"/>
        <v>4</v>
      </c>
      <c r="N6563" s="10">
        <f t="shared" si="4"/>
        <v>3</v>
      </c>
      <c r="O6563" s="10" t="str">
        <f t="array" ref="O6563">IFERROR(XLOOKUP(G6563,'Tipo de Carga'!A:A,'Tipo de Carga'!C:C))</f>
        <v>Diesel</v>
      </c>
    </row>
    <row r="6564">
      <c r="A6564" s="16">
        <v>2095.0</v>
      </c>
      <c r="B6564" s="10" t="str">
        <f t="array" ref="B6564">IFERROR(XLOOKUP(A6564,'Asignacion Mar'!A:A,'Asignacion Mar'!C:C))</f>
        <v>MeLi asignado SD</v>
      </c>
      <c r="C6564" s="10" t="str">
        <f t="array" ref="C6564">IFERROR(XLOOKUP(A6564,'Asignacion Mar'!A:A,'Asignacion Mar'!B:B))</f>
        <v>EC-05</v>
      </c>
      <c r="D6564" s="28">
        <v>45720.0</v>
      </c>
      <c r="E6564" s="16" t="s">
        <v>184</v>
      </c>
      <c r="F6564" s="10" t="str">
        <f t="array" ref="F6564">IFERROR(XLOOKUP(E6564,Operadores!A:A,Operadores!B:B))</f>
        <v>ARASAL</v>
      </c>
      <c r="G6564" s="16" t="s">
        <v>17</v>
      </c>
      <c r="H6564" s="13">
        <v>19.89281</v>
      </c>
      <c r="I6564" s="18">
        <v>296.0</v>
      </c>
      <c r="J6564" s="15">
        <f t="shared" si="5"/>
        <v>5888.27176</v>
      </c>
      <c r="K6564" s="10" t="str">
        <f t="array" ref="K6564">IFERROR(XLOOKUP(G6564,'Tipo de Carga'!A:A,'Tipo de Carga'!B:B))</f>
        <v>Autoabasto</v>
      </c>
      <c r="L6564" s="10">
        <f t="shared" si="2"/>
        <v>10</v>
      </c>
      <c r="M6564" s="10">
        <f t="shared" si="3"/>
        <v>4</v>
      </c>
      <c r="N6564" s="10">
        <f t="shared" si="4"/>
        <v>3</v>
      </c>
      <c r="O6564" s="10" t="str">
        <f t="array" ref="O6564">IFERROR(XLOOKUP(G6564,'Tipo de Carga'!A:A,'Tipo de Carga'!C:C))</f>
        <v>Diesel</v>
      </c>
    </row>
    <row r="6565">
      <c r="A6565" s="16">
        <v>1881.0</v>
      </c>
      <c r="B6565" s="10" t="str">
        <f t="array" ref="B6565">IFERROR(XLOOKUP(A6565,'Asignacion Mar'!A:A,'Asignacion Mar'!C:C))</f>
        <v>Circuitos</v>
      </c>
      <c r="C6565" s="10" t="str">
        <f t="array" ref="C6565">IFERROR(XLOOKUP(A6565,'Asignacion Mar'!A:A,'Asignacion Mar'!B:B))</f>
        <v>EC-03</v>
      </c>
      <c r="D6565" s="28">
        <v>45720.0</v>
      </c>
      <c r="E6565" s="16" t="s">
        <v>156</v>
      </c>
      <c r="F6565" s="10" t="str">
        <f t="array" ref="F6565">IFERROR(XLOOKUP(E6565,Operadores!A:A,Operadores!B:B))</f>
        <v>CERJER</v>
      </c>
      <c r="G6565" s="16" t="s">
        <v>17</v>
      </c>
      <c r="H6565" s="13">
        <v>19.89281</v>
      </c>
      <c r="I6565" s="18">
        <v>326.0</v>
      </c>
      <c r="J6565" s="15">
        <f t="shared" si="5"/>
        <v>6485.05606</v>
      </c>
      <c r="K6565" s="10" t="str">
        <f t="array" ref="K6565">IFERROR(XLOOKUP(G6565,'Tipo de Carga'!A:A,'Tipo de Carga'!B:B))</f>
        <v>Autoabasto</v>
      </c>
      <c r="L6565" s="10">
        <f t="shared" si="2"/>
        <v>10</v>
      </c>
      <c r="M6565" s="10">
        <f t="shared" si="3"/>
        <v>4</v>
      </c>
      <c r="N6565" s="10">
        <f t="shared" si="4"/>
        <v>3</v>
      </c>
      <c r="O6565" s="10" t="str">
        <f t="array" ref="O6565">IFERROR(XLOOKUP(G6565,'Tipo de Carga'!A:A,'Tipo de Carga'!C:C))</f>
        <v>Diesel</v>
      </c>
    </row>
    <row r="6566">
      <c r="A6566" s="16">
        <v>1748.0</v>
      </c>
      <c r="B6566" s="10" t="str">
        <f t="array" ref="B6566">IFERROR(XLOOKUP(A6566,'Asignacion Mar'!A:A,'Asignacion Mar'!C:C))</f>
        <v>Liverpool Local</v>
      </c>
      <c r="C6566" s="10" t="str">
        <f t="array" ref="C6566">IFERROR(XLOOKUP(A6566,'Asignacion Mar'!A:A,'Asignacion Mar'!B:B))</f>
        <v>EC-01</v>
      </c>
      <c r="D6566" s="28">
        <v>45720.0</v>
      </c>
      <c r="E6566" s="16" t="s">
        <v>391</v>
      </c>
      <c r="F6566" s="10" t="str">
        <f t="array" ref="F6566">IFERROR(XLOOKUP(E6566,Operadores!A:A,Operadores!B:B))</f>
        <v>MARANT</v>
      </c>
      <c r="G6566" s="16" t="s">
        <v>17</v>
      </c>
      <c r="H6566" s="13">
        <v>19.89281</v>
      </c>
      <c r="I6566" s="18">
        <v>453.0</v>
      </c>
      <c r="J6566" s="15">
        <f t="shared" si="5"/>
        <v>9011.44293</v>
      </c>
      <c r="K6566" s="10" t="str">
        <f t="array" ref="K6566">IFERROR(XLOOKUP(G6566,'Tipo de Carga'!A:A,'Tipo de Carga'!B:B))</f>
        <v>Autoabasto</v>
      </c>
      <c r="L6566" s="10">
        <f t="shared" si="2"/>
        <v>10</v>
      </c>
      <c r="M6566" s="10">
        <f t="shared" si="3"/>
        <v>4</v>
      </c>
      <c r="N6566" s="10">
        <f t="shared" si="4"/>
        <v>3</v>
      </c>
      <c r="O6566" s="10" t="str">
        <f t="array" ref="O6566">IFERROR(XLOOKUP(G6566,'Tipo de Carga'!A:A,'Tipo de Carga'!C:C))</f>
        <v>Diesel</v>
      </c>
    </row>
    <row r="6567">
      <c r="A6567" s="16">
        <v>1874.0</v>
      </c>
      <c r="B6567" s="10" t="str">
        <f t="array" ref="B6567">IFERROR(XLOOKUP(A6567,'Asignacion Mar'!A:A,'Asignacion Mar'!C:C))</f>
        <v>Circuitos</v>
      </c>
      <c r="C6567" s="10" t="str">
        <f t="array" ref="C6567">IFERROR(XLOOKUP(A6567,'Asignacion Mar'!A:A,'Asignacion Mar'!B:B))</f>
        <v>EC-03</v>
      </c>
      <c r="D6567" s="28">
        <v>45720.0</v>
      </c>
      <c r="E6567" s="19" t="s">
        <v>117</v>
      </c>
      <c r="F6567" s="10" t="str">
        <f t="array" ref="F6567">IFERROR(XLOOKUP(E6567,Operadores!A:A,Operadores!B:B))</f>
        <v>GALSA</v>
      </c>
      <c r="G6567" s="16" t="s">
        <v>17</v>
      </c>
      <c r="H6567" s="13">
        <v>19.89281</v>
      </c>
      <c r="I6567" s="18">
        <v>250.0</v>
      </c>
      <c r="J6567" s="15">
        <f t="shared" si="5"/>
        <v>4973.2025</v>
      </c>
      <c r="K6567" s="10" t="str">
        <f t="array" ref="K6567">IFERROR(XLOOKUP(G6567,'Tipo de Carga'!A:A,'Tipo de Carga'!B:B))</f>
        <v>Autoabasto</v>
      </c>
      <c r="L6567" s="10">
        <f t="shared" si="2"/>
        <v>10</v>
      </c>
      <c r="M6567" s="10">
        <f t="shared" si="3"/>
        <v>4</v>
      </c>
      <c r="N6567" s="10">
        <f t="shared" si="4"/>
        <v>3</v>
      </c>
      <c r="O6567" s="10" t="str">
        <f t="array" ref="O6567">IFERROR(XLOOKUP(G6567,'Tipo de Carga'!A:A,'Tipo de Carga'!C:C))</f>
        <v>Diesel</v>
      </c>
    </row>
    <row r="6568">
      <c r="A6568" s="16">
        <v>2047.0</v>
      </c>
      <c r="B6568" s="10" t="str">
        <f t="array" ref="B6568">IFERROR(XLOOKUP(A6568,'Asignacion Mar'!A:A,'Asignacion Mar'!C:C))</f>
        <v>Liverpool Local</v>
      </c>
      <c r="C6568" s="10" t="str">
        <f t="array" ref="C6568">IFERROR(XLOOKUP(A6568,'Asignacion Mar'!A:A,'Asignacion Mar'!B:B))</f>
        <v>EC-01</v>
      </c>
      <c r="D6568" s="28">
        <v>45720.0</v>
      </c>
      <c r="E6568" s="16" t="s">
        <v>350</v>
      </c>
      <c r="F6568" s="10" t="str">
        <f t="array" ref="F6568">IFERROR(XLOOKUP(E6568,Operadores!A:A,Operadores!B:B))</f>
        <v>RIVCAR</v>
      </c>
      <c r="G6568" s="16" t="s">
        <v>17</v>
      </c>
      <c r="H6568" s="13">
        <v>19.89281</v>
      </c>
      <c r="I6568" s="18">
        <v>693.0</v>
      </c>
      <c r="J6568" s="15">
        <f t="shared" si="5"/>
        <v>13785.71733</v>
      </c>
      <c r="K6568" s="10" t="str">
        <f t="array" ref="K6568">IFERROR(XLOOKUP(G6568,'Tipo de Carga'!A:A,'Tipo de Carga'!B:B))</f>
        <v>Autoabasto</v>
      </c>
      <c r="L6568" s="10">
        <f t="shared" si="2"/>
        <v>10</v>
      </c>
      <c r="M6568" s="10">
        <f t="shared" si="3"/>
        <v>4</v>
      </c>
      <c r="N6568" s="10">
        <f t="shared" si="4"/>
        <v>3</v>
      </c>
      <c r="O6568" s="10" t="str">
        <f t="array" ref="O6568">IFERROR(XLOOKUP(G6568,'Tipo de Carga'!A:A,'Tipo de Carga'!C:C))</f>
        <v>Diesel</v>
      </c>
    </row>
    <row r="6569">
      <c r="A6569" s="16">
        <v>2043.0</v>
      </c>
      <c r="B6569" s="10" t="str">
        <f t="array" ref="B6569">IFERROR(XLOOKUP(A6569,'Asignacion Mar'!A:A,'Asignacion Mar'!C:C))</f>
        <v>Liverpool Local</v>
      </c>
      <c r="C6569" s="10" t="str">
        <f t="array" ref="C6569">IFERROR(XLOOKUP(A6569,'Asignacion Mar'!A:A,'Asignacion Mar'!B:B))</f>
        <v>EC-01</v>
      </c>
      <c r="D6569" s="28">
        <v>45720.0</v>
      </c>
      <c r="E6569" s="16" t="s">
        <v>200</v>
      </c>
      <c r="F6569" s="10" t="str">
        <f t="array" ref="F6569">IFERROR(XLOOKUP(E6569,Operadores!A:A,Operadores!B:B))</f>
        <v>RUEPAT</v>
      </c>
      <c r="G6569" s="16" t="s">
        <v>17</v>
      </c>
      <c r="H6569" s="13">
        <v>19.89281</v>
      </c>
      <c r="I6569" s="18">
        <v>95.0</v>
      </c>
      <c r="J6569" s="15">
        <f t="shared" si="5"/>
        <v>1889.81695</v>
      </c>
      <c r="K6569" s="10" t="str">
        <f t="array" ref="K6569">IFERROR(XLOOKUP(G6569,'Tipo de Carga'!A:A,'Tipo de Carga'!B:B))</f>
        <v>Autoabasto</v>
      </c>
      <c r="L6569" s="10">
        <f t="shared" si="2"/>
        <v>10</v>
      </c>
      <c r="M6569" s="10">
        <f t="shared" si="3"/>
        <v>4</v>
      </c>
      <c r="N6569" s="10">
        <f t="shared" si="4"/>
        <v>3</v>
      </c>
      <c r="O6569" s="10" t="str">
        <f t="array" ref="O6569">IFERROR(XLOOKUP(G6569,'Tipo de Carga'!A:A,'Tipo de Carga'!C:C))</f>
        <v>Diesel</v>
      </c>
    </row>
    <row r="6570">
      <c r="A6570" s="16">
        <v>2035.0</v>
      </c>
      <c r="B6570" s="10" t="str">
        <f t="array" ref="B6570">IFERROR(XLOOKUP(A6570,'Asignacion Mar'!A:A,'Asignacion Mar'!C:C))</f>
        <v>Liverpool Local</v>
      </c>
      <c r="C6570" s="10" t="str">
        <f t="array" ref="C6570">IFERROR(XLOOKUP(A6570,'Asignacion Mar'!A:A,'Asignacion Mar'!B:B))</f>
        <v>EC-01</v>
      </c>
      <c r="D6570" s="28">
        <v>45720.0</v>
      </c>
      <c r="E6570" s="16" t="s">
        <v>66</v>
      </c>
      <c r="F6570" s="10" t="str">
        <f t="array" ref="F6570">IFERROR(XLOOKUP(E6570,Operadores!A:A,Operadores!B:B))</f>
        <v>LOPALF</v>
      </c>
      <c r="G6570" s="16" t="s">
        <v>17</v>
      </c>
      <c r="H6570" s="13">
        <v>19.89281</v>
      </c>
      <c r="I6570" s="18">
        <v>366.0</v>
      </c>
      <c r="J6570" s="15">
        <f t="shared" si="5"/>
        <v>7280.76846</v>
      </c>
      <c r="K6570" s="10" t="str">
        <f t="array" ref="K6570">IFERROR(XLOOKUP(G6570,'Tipo de Carga'!A:A,'Tipo de Carga'!B:B))</f>
        <v>Autoabasto</v>
      </c>
      <c r="L6570" s="10">
        <f t="shared" si="2"/>
        <v>10</v>
      </c>
      <c r="M6570" s="10">
        <f t="shared" si="3"/>
        <v>4</v>
      </c>
      <c r="N6570" s="10">
        <f t="shared" si="4"/>
        <v>3</v>
      </c>
      <c r="O6570" s="10" t="str">
        <f t="array" ref="O6570">IFERROR(XLOOKUP(G6570,'Tipo de Carga'!A:A,'Tipo de Carga'!C:C))</f>
        <v>Diesel</v>
      </c>
    </row>
    <row r="6571">
      <c r="A6571" s="16">
        <v>1727.0</v>
      </c>
      <c r="B6571" s="10" t="str">
        <f t="array" ref="B6571">IFERROR(XLOOKUP(A6571,'Asignacion Mar'!A:A,'Asignacion Mar'!C:C))</f>
        <v>Liverpool Local</v>
      </c>
      <c r="C6571" s="10" t="str">
        <f t="array" ref="C6571">IFERROR(XLOOKUP(A6571,'Asignacion Mar'!A:A,'Asignacion Mar'!B:B))</f>
        <v>EC-01</v>
      </c>
      <c r="D6571" s="28">
        <v>45720.0</v>
      </c>
      <c r="E6571" s="16" t="s">
        <v>204</v>
      </c>
      <c r="F6571" s="10" t="str">
        <f t="array" ref="F6571">IFERROR(XLOOKUP(E6571,Operadores!A:A,Operadores!B:B))</f>
        <v>VERPAN</v>
      </c>
      <c r="G6571" s="16" t="s">
        <v>17</v>
      </c>
      <c r="H6571" s="13">
        <v>19.89281</v>
      </c>
      <c r="I6571" s="18">
        <v>405.0</v>
      </c>
      <c r="J6571" s="15">
        <f t="shared" si="5"/>
        <v>8056.58805</v>
      </c>
      <c r="K6571" s="10" t="str">
        <f t="array" ref="K6571">IFERROR(XLOOKUP(G6571,'Tipo de Carga'!A:A,'Tipo de Carga'!B:B))</f>
        <v>Autoabasto</v>
      </c>
      <c r="L6571" s="10">
        <f t="shared" si="2"/>
        <v>10</v>
      </c>
      <c r="M6571" s="10">
        <f t="shared" si="3"/>
        <v>4</v>
      </c>
      <c r="N6571" s="10">
        <f t="shared" si="4"/>
        <v>3</v>
      </c>
      <c r="O6571" s="10" t="str">
        <f t="array" ref="O6571">IFERROR(XLOOKUP(G6571,'Tipo de Carga'!A:A,'Tipo de Carga'!C:C))</f>
        <v>Diesel</v>
      </c>
    </row>
    <row r="6572">
      <c r="A6572" s="16">
        <v>2037.0</v>
      </c>
      <c r="B6572" s="10" t="str">
        <f t="array" ref="B6572">IFERROR(XLOOKUP(A6572,'Asignacion Mar'!A:A,'Asignacion Mar'!C:C))</f>
        <v>Liverpool Local</v>
      </c>
      <c r="C6572" s="10" t="str">
        <f t="array" ref="C6572">IFERROR(XLOOKUP(A6572,'Asignacion Mar'!A:A,'Asignacion Mar'!B:B))</f>
        <v>EC-01</v>
      </c>
      <c r="D6572" s="28">
        <v>45720.0</v>
      </c>
      <c r="E6572" s="16" t="s">
        <v>146</v>
      </c>
      <c r="F6572" s="10" t="str">
        <f t="array" ref="F6572">IFERROR(XLOOKUP(E6572,Operadores!A:A,Operadores!B:B))</f>
        <v>MIRJON</v>
      </c>
      <c r="G6572" s="16" t="s">
        <v>17</v>
      </c>
      <c r="H6572" s="13">
        <v>19.89281</v>
      </c>
      <c r="I6572" s="18">
        <v>375.0</v>
      </c>
      <c r="J6572" s="15">
        <f t="shared" si="5"/>
        <v>7459.80375</v>
      </c>
      <c r="K6572" s="10" t="str">
        <f t="array" ref="K6572">IFERROR(XLOOKUP(G6572,'Tipo de Carga'!A:A,'Tipo de Carga'!B:B))</f>
        <v>Autoabasto</v>
      </c>
      <c r="L6572" s="10">
        <f t="shared" si="2"/>
        <v>10</v>
      </c>
      <c r="M6572" s="10">
        <f t="shared" si="3"/>
        <v>4</v>
      </c>
      <c r="N6572" s="10">
        <f t="shared" si="4"/>
        <v>3</v>
      </c>
      <c r="O6572" s="10" t="str">
        <f t="array" ref="O6572">IFERROR(XLOOKUP(G6572,'Tipo de Carga'!A:A,'Tipo de Carga'!C:C))</f>
        <v>Diesel</v>
      </c>
    </row>
    <row r="6573">
      <c r="A6573" s="16">
        <v>1885.0</v>
      </c>
      <c r="B6573" s="10" t="str">
        <f t="array" ref="B6573">IFERROR(XLOOKUP(A6573,'Asignacion Mar'!A:A,'Asignacion Mar'!C:C))</f>
        <v>Liverpool Local</v>
      </c>
      <c r="C6573" s="10" t="str">
        <f t="array" ref="C6573">IFERROR(XLOOKUP(A6573,'Asignacion Mar'!A:A,'Asignacion Mar'!B:B))</f>
        <v>EC-01</v>
      </c>
      <c r="D6573" s="28">
        <v>45720.0</v>
      </c>
      <c r="E6573" s="16" t="s">
        <v>302</v>
      </c>
      <c r="F6573" s="10" t="str">
        <f t="array" ref="F6573">IFERROR(XLOOKUP(E6573,Operadores!A:A,Operadores!B:B))</f>
        <v>PANJU</v>
      </c>
      <c r="G6573" s="16" t="s">
        <v>17</v>
      </c>
      <c r="H6573" s="13">
        <v>19.89281</v>
      </c>
      <c r="I6573" s="18">
        <v>706.0</v>
      </c>
      <c r="J6573" s="15">
        <f t="shared" si="5"/>
        <v>14044.32386</v>
      </c>
      <c r="K6573" s="10" t="str">
        <f t="array" ref="K6573">IFERROR(XLOOKUP(G6573,'Tipo de Carga'!A:A,'Tipo de Carga'!B:B))</f>
        <v>Autoabasto</v>
      </c>
      <c r="L6573" s="10">
        <f t="shared" si="2"/>
        <v>10</v>
      </c>
      <c r="M6573" s="10">
        <f t="shared" si="3"/>
        <v>4</v>
      </c>
      <c r="N6573" s="10">
        <f t="shared" si="4"/>
        <v>3</v>
      </c>
      <c r="O6573" s="10" t="str">
        <f t="array" ref="O6573">IFERROR(XLOOKUP(G6573,'Tipo de Carga'!A:A,'Tipo de Carga'!C:C))</f>
        <v>Diesel</v>
      </c>
    </row>
    <row r="6574">
      <c r="A6574" s="16">
        <v>1992.0</v>
      </c>
      <c r="B6574" s="10" t="str">
        <f t="array" ref="B6574">IFERROR(XLOOKUP(A6574,'Asignacion Mar'!A:A,'Asignacion Mar'!C:C))</f>
        <v>MeLi Dedicado TD</v>
      </c>
      <c r="C6574" s="10" t="str">
        <f t="array" ref="C6574">IFERROR(XLOOKUP(A6574,'Asignacion Mar'!A:A,'Asignacion Mar'!B:B))</f>
        <v>EC-05</v>
      </c>
      <c r="D6574" s="28">
        <v>45720.0</v>
      </c>
      <c r="E6574" s="19" t="s">
        <v>479</v>
      </c>
      <c r="F6574" s="10" t="str">
        <f t="array" ref="F6574">IFERROR(XLOOKUP(E6574,Operadores!A:A,Operadores!B:B))</f>
        <v>MUNSA</v>
      </c>
      <c r="G6574" s="16" t="s">
        <v>17</v>
      </c>
      <c r="H6574" s="13">
        <v>19.89281</v>
      </c>
      <c r="I6574" s="18">
        <v>262.0</v>
      </c>
      <c r="J6574" s="15">
        <f t="shared" si="5"/>
        <v>5211.91622</v>
      </c>
      <c r="K6574" s="10" t="str">
        <f t="array" ref="K6574">IFERROR(XLOOKUP(G6574,'Tipo de Carga'!A:A,'Tipo de Carga'!B:B))</f>
        <v>Autoabasto</v>
      </c>
      <c r="L6574" s="10">
        <f t="shared" si="2"/>
        <v>10</v>
      </c>
      <c r="M6574" s="10">
        <f t="shared" si="3"/>
        <v>4</v>
      </c>
      <c r="N6574" s="10">
        <f t="shared" si="4"/>
        <v>3</v>
      </c>
      <c r="O6574" s="10" t="str">
        <f t="array" ref="O6574">IFERROR(XLOOKUP(G6574,'Tipo de Carga'!A:A,'Tipo de Carga'!C:C))</f>
        <v>Diesel</v>
      </c>
    </row>
    <row r="6575">
      <c r="A6575" s="16">
        <v>1823.0</v>
      </c>
      <c r="B6575" s="10" t="str">
        <f t="array" ref="B6575">IFERROR(XLOOKUP(A6575,'Asignacion Mar'!A:A,'Asignacion Mar'!C:C))</f>
        <v>Liverpool Local</v>
      </c>
      <c r="C6575" s="10" t="str">
        <f t="array" ref="C6575">IFERROR(XLOOKUP(A6575,'Asignacion Mar'!A:A,'Asignacion Mar'!B:B))</f>
        <v>EC-01</v>
      </c>
      <c r="D6575" s="28">
        <v>45720.0</v>
      </c>
      <c r="E6575" s="16" t="s">
        <v>367</v>
      </c>
      <c r="F6575" s="10" t="str">
        <f t="array" ref="F6575">IFERROR(XLOOKUP(E6575,Operadores!A:A,Operadores!B:B))</f>
        <v>MONCAR</v>
      </c>
      <c r="G6575" s="16" t="s">
        <v>17</v>
      </c>
      <c r="H6575" s="13">
        <v>19.89281</v>
      </c>
      <c r="I6575" s="18">
        <v>743.0</v>
      </c>
      <c r="J6575" s="15">
        <f t="shared" si="5"/>
        <v>14780.35783</v>
      </c>
      <c r="K6575" s="10" t="str">
        <f t="array" ref="K6575">IFERROR(XLOOKUP(G6575,'Tipo de Carga'!A:A,'Tipo de Carga'!B:B))</f>
        <v>Autoabasto</v>
      </c>
      <c r="L6575" s="10">
        <f t="shared" si="2"/>
        <v>10</v>
      </c>
      <c r="M6575" s="10">
        <f t="shared" si="3"/>
        <v>4</v>
      </c>
      <c r="N6575" s="10">
        <f t="shared" si="4"/>
        <v>3</v>
      </c>
      <c r="O6575" s="10" t="str">
        <f t="array" ref="O6575">IFERROR(XLOOKUP(G6575,'Tipo de Carga'!A:A,'Tipo de Carga'!C:C))</f>
        <v>Diesel</v>
      </c>
    </row>
    <row r="6576">
      <c r="A6576" s="16">
        <v>1984.0</v>
      </c>
      <c r="B6576" s="10" t="str">
        <f t="array" ref="B6576">IFERROR(XLOOKUP(A6576,'Asignacion Mar'!A:A,'Asignacion Mar'!C:C))</f>
        <v>MeLi asignado SD</v>
      </c>
      <c r="C6576" s="10" t="str">
        <f t="array" ref="C6576">IFERROR(XLOOKUP(A6576,'Asignacion Mar'!A:A,'Asignacion Mar'!B:B))</f>
        <v>EC-05</v>
      </c>
      <c r="D6576" s="28">
        <v>45720.0</v>
      </c>
      <c r="E6576" s="16" t="s">
        <v>244</v>
      </c>
      <c r="F6576" s="10" t="str">
        <f t="array" ref="F6576">IFERROR(XLOOKUP(E6576,Operadores!A:A,Operadores!B:B))</f>
        <v>PERFID</v>
      </c>
      <c r="G6576" s="16" t="s">
        <v>17</v>
      </c>
      <c r="H6576" s="13">
        <v>19.89281</v>
      </c>
      <c r="I6576" s="18">
        <v>326.0</v>
      </c>
      <c r="J6576" s="15">
        <f t="shared" si="5"/>
        <v>6485.05606</v>
      </c>
      <c r="K6576" s="10" t="str">
        <f t="array" ref="K6576">IFERROR(XLOOKUP(G6576,'Tipo de Carga'!A:A,'Tipo de Carga'!B:B))</f>
        <v>Autoabasto</v>
      </c>
      <c r="L6576" s="10">
        <f t="shared" si="2"/>
        <v>10</v>
      </c>
      <c r="M6576" s="10">
        <f t="shared" si="3"/>
        <v>4</v>
      </c>
      <c r="N6576" s="10">
        <f t="shared" si="4"/>
        <v>3</v>
      </c>
      <c r="O6576" s="10" t="str">
        <f t="array" ref="O6576">IFERROR(XLOOKUP(G6576,'Tipo de Carga'!A:A,'Tipo de Carga'!C:C))</f>
        <v>Diesel</v>
      </c>
    </row>
    <row r="6577">
      <c r="A6577" s="16">
        <v>1759.0</v>
      </c>
      <c r="B6577" s="10" t="str">
        <f t="array" ref="B6577">IFERROR(XLOOKUP(A6577,'Asignacion Mar'!A:A,'Asignacion Mar'!C:C))</f>
        <v>Liverpool Local</v>
      </c>
      <c r="C6577" s="10" t="str">
        <f t="array" ref="C6577">IFERROR(XLOOKUP(A6577,'Asignacion Mar'!A:A,'Asignacion Mar'!B:B))</f>
        <v>EC-01</v>
      </c>
      <c r="D6577" s="28">
        <v>45720.0</v>
      </c>
      <c r="E6577" s="16" t="s">
        <v>67</v>
      </c>
      <c r="F6577" s="10" t="str">
        <f t="array" ref="F6577">IFERROR(XLOOKUP(E6577,Operadores!A:A,Operadores!B:B))</f>
        <v>FLOERI</v>
      </c>
      <c r="G6577" s="16" t="s">
        <v>17</v>
      </c>
      <c r="H6577" s="13">
        <v>19.89281</v>
      </c>
      <c r="I6577" s="18">
        <v>442.0</v>
      </c>
      <c r="J6577" s="15">
        <f t="shared" si="5"/>
        <v>8792.62202</v>
      </c>
      <c r="K6577" s="10" t="str">
        <f t="array" ref="K6577">IFERROR(XLOOKUP(G6577,'Tipo de Carga'!A:A,'Tipo de Carga'!B:B))</f>
        <v>Autoabasto</v>
      </c>
      <c r="L6577" s="10">
        <f t="shared" si="2"/>
        <v>10</v>
      </c>
      <c r="M6577" s="10">
        <f t="shared" si="3"/>
        <v>4</v>
      </c>
      <c r="N6577" s="10">
        <f t="shared" si="4"/>
        <v>3</v>
      </c>
      <c r="O6577" s="10" t="str">
        <f t="array" ref="O6577">IFERROR(XLOOKUP(G6577,'Tipo de Carga'!A:A,'Tipo de Carga'!C:C))</f>
        <v>Diesel</v>
      </c>
    </row>
    <row r="6578">
      <c r="A6578" s="16">
        <v>2101.0</v>
      </c>
      <c r="B6578" s="10" t="str">
        <f t="array" ref="B6578">IFERROR(XLOOKUP(A6578,'Asignacion Mar'!A:A,'Asignacion Mar'!C:C))</f>
        <v>MeLi Ded Puebla</v>
      </c>
      <c r="C6578" s="10" t="str">
        <f t="array" ref="C6578">IFERROR(XLOOKUP(A6578,'Asignacion Mar'!A:A,'Asignacion Mar'!B:B))</f>
        <v>EC-05</v>
      </c>
      <c r="D6578" s="28">
        <v>45720.0</v>
      </c>
      <c r="E6578" s="16" t="s">
        <v>231</v>
      </c>
      <c r="F6578" s="10" t="str">
        <f t="array" ref="F6578">IFERROR(XLOOKUP(E6578,Operadores!A:A,Operadores!B:B))</f>
        <v>PARMI</v>
      </c>
      <c r="G6578" s="16" t="s">
        <v>17</v>
      </c>
      <c r="H6578" s="13">
        <v>19.89281</v>
      </c>
      <c r="I6578" s="18">
        <v>711.0</v>
      </c>
      <c r="J6578" s="15">
        <f t="shared" si="5"/>
        <v>14143.78791</v>
      </c>
      <c r="K6578" s="10" t="str">
        <f t="array" ref="K6578">IFERROR(XLOOKUP(G6578,'Tipo de Carga'!A:A,'Tipo de Carga'!B:B))</f>
        <v>Autoabasto</v>
      </c>
      <c r="L6578" s="10">
        <f t="shared" si="2"/>
        <v>10</v>
      </c>
      <c r="M6578" s="10">
        <f t="shared" si="3"/>
        <v>4</v>
      </c>
      <c r="N6578" s="10">
        <f t="shared" si="4"/>
        <v>3</v>
      </c>
      <c r="O6578" s="10" t="str">
        <f t="array" ref="O6578">IFERROR(XLOOKUP(G6578,'Tipo de Carga'!A:A,'Tipo de Carga'!C:C))</f>
        <v>Diesel</v>
      </c>
    </row>
    <row r="6579">
      <c r="A6579" s="16">
        <v>1884.0</v>
      </c>
      <c r="B6579" s="10" t="str">
        <f t="array" ref="B6579">IFERROR(XLOOKUP(A6579,'Asignacion Mar'!A:A,'Asignacion Mar'!C:C))</f>
        <v>Liverpool Local</v>
      </c>
      <c r="C6579" s="10" t="str">
        <f t="array" ref="C6579">IFERROR(XLOOKUP(A6579,'Asignacion Mar'!A:A,'Asignacion Mar'!B:B))</f>
        <v>EC-01</v>
      </c>
      <c r="D6579" s="28">
        <v>45720.0</v>
      </c>
      <c r="E6579" s="16" t="s">
        <v>72</v>
      </c>
      <c r="F6579" s="10" t="str">
        <f t="array" ref="F6579">IFERROR(XLOOKUP(E6579,Operadores!A:A,Operadores!B:B))</f>
        <v>LOPJAV</v>
      </c>
      <c r="G6579" s="16" t="s">
        <v>17</v>
      </c>
      <c r="H6579" s="13">
        <v>19.89281</v>
      </c>
      <c r="I6579" s="18">
        <v>495.0</v>
      </c>
      <c r="J6579" s="15">
        <f t="shared" si="5"/>
        <v>9846.94095</v>
      </c>
      <c r="K6579" s="10" t="str">
        <f t="array" ref="K6579">IFERROR(XLOOKUP(G6579,'Tipo de Carga'!A:A,'Tipo de Carga'!B:B))</f>
        <v>Autoabasto</v>
      </c>
      <c r="L6579" s="10">
        <f t="shared" si="2"/>
        <v>10</v>
      </c>
      <c r="M6579" s="10">
        <f t="shared" si="3"/>
        <v>4</v>
      </c>
      <c r="N6579" s="10">
        <f t="shared" si="4"/>
        <v>3</v>
      </c>
      <c r="O6579" s="10" t="str">
        <f t="array" ref="O6579">IFERROR(XLOOKUP(G6579,'Tipo de Carga'!A:A,'Tipo de Carga'!C:C))</f>
        <v>Diesel</v>
      </c>
    </row>
    <row r="6580">
      <c r="A6580" s="16">
        <v>1724.0</v>
      </c>
      <c r="B6580" s="10" t="str">
        <f t="array" ref="B6580">IFERROR(XLOOKUP(A6580,'Asignacion Mar'!A:A,'Asignacion Mar'!C:C))</f>
        <v>Liverpool Local</v>
      </c>
      <c r="C6580" s="10" t="str">
        <f t="array" ref="C6580">IFERROR(XLOOKUP(A6580,'Asignacion Mar'!A:A,'Asignacion Mar'!B:B))</f>
        <v>EC-01</v>
      </c>
      <c r="D6580" s="28">
        <v>45720.0</v>
      </c>
      <c r="E6580" s="16" t="s">
        <v>144</v>
      </c>
      <c r="F6580" s="10" t="str">
        <f t="array" ref="F6580">IFERROR(XLOOKUP(E6580,Operadores!A:A,Operadores!B:B))</f>
        <v>MORLU01</v>
      </c>
      <c r="G6580" s="16" t="s">
        <v>17</v>
      </c>
      <c r="H6580" s="13">
        <v>19.89281</v>
      </c>
      <c r="I6580" s="18">
        <v>346.0</v>
      </c>
      <c r="J6580" s="15">
        <f t="shared" si="5"/>
        <v>6882.91226</v>
      </c>
      <c r="K6580" s="10" t="str">
        <f t="array" ref="K6580">IFERROR(XLOOKUP(G6580,'Tipo de Carga'!A:A,'Tipo de Carga'!B:B))</f>
        <v>Autoabasto</v>
      </c>
      <c r="L6580" s="10">
        <f t="shared" si="2"/>
        <v>10</v>
      </c>
      <c r="M6580" s="10">
        <f t="shared" si="3"/>
        <v>4</v>
      </c>
      <c r="N6580" s="10">
        <f t="shared" si="4"/>
        <v>3</v>
      </c>
      <c r="O6580" s="10" t="str">
        <f t="array" ref="O6580">IFERROR(XLOOKUP(G6580,'Tipo de Carga'!A:A,'Tipo de Carga'!C:C))</f>
        <v>Diesel</v>
      </c>
    </row>
    <row r="6581">
      <c r="A6581" s="16">
        <v>1892.0</v>
      </c>
      <c r="B6581" s="10" t="str">
        <f t="array" ref="B6581">IFERROR(XLOOKUP(A6581,'Asignacion Mar'!A:A,'Asignacion Mar'!C:C))</f>
        <v>Full Liver</v>
      </c>
      <c r="C6581" s="10" t="str">
        <f t="array" ref="C6581">IFERROR(XLOOKUP(A6581,'Asignacion Mar'!A:A,'Asignacion Mar'!B:B))</f>
        <v>EC-01</v>
      </c>
      <c r="D6581" s="28">
        <v>45720.0</v>
      </c>
      <c r="E6581" s="16" t="s">
        <v>73</v>
      </c>
      <c r="F6581" s="10" t="str">
        <f t="array" ref="F6581">IFERROR(XLOOKUP(E6581,Operadores!A:A,Operadores!B:B))</f>
        <v>CALVI</v>
      </c>
      <c r="G6581" s="16" t="s">
        <v>17</v>
      </c>
      <c r="H6581" s="13">
        <v>19.89281</v>
      </c>
      <c r="I6581" s="18">
        <v>355.0</v>
      </c>
      <c r="J6581" s="15">
        <f t="shared" si="5"/>
        <v>7061.94755</v>
      </c>
      <c r="K6581" s="10" t="str">
        <f t="array" ref="K6581">IFERROR(XLOOKUP(G6581,'Tipo de Carga'!A:A,'Tipo de Carga'!B:B))</f>
        <v>Autoabasto</v>
      </c>
      <c r="L6581" s="10">
        <f t="shared" si="2"/>
        <v>10</v>
      </c>
      <c r="M6581" s="10">
        <f t="shared" si="3"/>
        <v>4</v>
      </c>
      <c r="N6581" s="10">
        <f t="shared" si="4"/>
        <v>3</v>
      </c>
      <c r="O6581" s="10" t="str">
        <f t="array" ref="O6581">IFERROR(XLOOKUP(G6581,'Tipo de Carga'!A:A,'Tipo de Carga'!C:C))</f>
        <v>Diesel</v>
      </c>
    </row>
    <row r="6582">
      <c r="A6582" s="16">
        <v>1735.0</v>
      </c>
      <c r="B6582" s="10" t="str">
        <f t="array" ref="B6582">IFERROR(XLOOKUP(A6582,'Asignacion Mar'!A:A,'Asignacion Mar'!C:C))</f>
        <v>Pilgrims Tepo</v>
      </c>
      <c r="C6582" s="10" t="str">
        <f t="array" ref="C6582">IFERROR(XLOOKUP(A6582,'Asignacion Mar'!A:A,'Asignacion Mar'!B:B))</f>
        <v>EC-02</v>
      </c>
      <c r="D6582" s="28">
        <v>45720.0</v>
      </c>
      <c r="E6582" s="16" t="s">
        <v>135</v>
      </c>
      <c r="F6582" s="10" t="str">
        <f t="array" ref="F6582">IFERROR(XLOOKUP(E6582,Operadores!A:A,Operadores!B:B))</f>
        <v>GALISM</v>
      </c>
      <c r="G6582" s="16" t="s">
        <v>17</v>
      </c>
      <c r="H6582" s="13">
        <v>19.89281</v>
      </c>
      <c r="I6582" s="18">
        <v>45.0</v>
      </c>
      <c r="J6582" s="15">
        <f t="shared" si="5"/>
        <v>895.17645</v>
      </c>
      <c r="K6582" s="10" t="str">
        <f t="array" ref="K6582">IFERROR(XLOOKUP(G6582,'Tipo de Carga'!A:A,'Tipo de Carga'!B:B))</f>
        <v>Autoabasto</v>
      </c>
      <c r="L6582" s="10">
        <f t="shared" si="2"/>
        <v>10</v>
      </c>
      <c r="M6582" s="10">
        <f t="shared" si="3"/>
        <v>4</v>
      </c>
      <c r="N6582" s="10">
        <f t="shared" si="4"/>
        <v>3</v>
      </c>
      <c r="O6582" s="10" t="str">
        <f t="array" ref="O6582">IFERROR(XLOOKUP(G6582,'Tipo de Carga'!A:A,'Tipo de Carga'!C:C))</f>
        <v>Diesel</v>
      </c>
    </row>
    <row r="6583">
      <c r="A6583" s="16">
        <v>1777.0</v>
      </c>
      <c r="B6583" s="10" t="str">
        <f t="array" ref="B6583">IFERROR(XLOOKUP(A6583,'Asignacion Mar'!A:A,'Asignacion Mar'!C:C))</f>
        <v>Liverpool Local</v>
      </c>
      <c r="C6583" s="10" t="str">
        <f t="array" ref="C6583">IFERROR(XLOOKUP(A6583,'Asignacion Mar'!A:A,'Asignacion Mar'!B:B))</f>
        <v>EC-01</v>
      </c>
      <c r="D6583" s="28">
        <v>45720.0</v>
      </c>
      <c r="E6583" s="16" t="s">
        <v>368</v>
      </c>
      <c r="F6583" s="10" t="str">
        <f t="array" ref="F6583">IFERROR(XLOOKUP(E6583,Operadores!A:A,Operadores!B:B))</f>
        <v>GARDAN</v>
      </c>
      <c r="G6583" s="16" t="s">
        <v>17</v>
      </c>
      <c r="H6583" s="13">
        <v>19.89281</v>
      </c>
      <c r="I6583" s="18">
        <v>729.0</v>
      </c>
      <c r="J6583" s="15">
        <f t="shared" si="5"/>
        <v>14501.85849</v>
      </c>
      <c r="K6583" s="10" t="str">
        <f t="array" ref="K6583">IFERROR(XLOOKUP(G6583,'Tipo de Carga'!A:A,'Tipo de Carga'!B:B))</f>
        <v>Autoabasto</v>
      </c>
      <c r="L6583" s="10">
        <f t="shared" si="2"/>
        <v>10</v>
      </c>
      <c r="M6583" s="10">
        <f t="shared" si="3"/>
        <v>4</v>
      </c>
      <c r="N6583" s="10">
        <f t="shared" si="4"/>
        <v>3</v>
      </c>
      <c r="O6583" s="10" t="str">
        <f t="array" ref="O6583">IFERROR(XLOOKUP(G6583,'Tipo de Carga'!A:A,'Tipo de Carga'!C:C))</f>
        <v>Diesel</v>
      </c>
    </row>
    <row r="6584">
      <c r="A6584" s="16">
        <v>2039.0</v>
      </c>
      <c r="B6584" s="10" t="str">
        <f t="array" ref="B6584">IFERROR(XLOOKUP(A6584,'Asignacion Mar'!A:A,'Asignacion Mar'!C:C))</f>
        <v>MeLi Ded Puebla</v>
      </c>
      <c r="C6584" s="10" t="str">
        <f t="array" ref="C6584">IFERROR(XLOOKUP(A6584,'Asignacion Mar'!A:A,'Asignacion Mar'!B:B))</f>
        <v>EC-05</v>
      </c>
      <c r="D6584" s="28">
        <v>45720.0</v>
      </c>
      <c r="E6584" s="16" t="s">
        <v>471</v>
      </c>
      <c r="F6584" s="10" t="str">
        <f t="array" ref="F6584">IFERROR(XLOOKUP(E6584,Operadores!A:A,Operadores!B:B))</f>
        <v>MENDA</v>
      </c>
      <c r="G6584" s="16" t="s">
        <v>17</v>
      </c>
      <c r="H6584" s="13">
        <v>19.89281</v>
      </c>
      <c r="I6584" s="18">
        <v>399.0</v>
      </c>
      <c r="J6584" s="15">
        <f t="shared" si="5"/>
        <v>7937.23119</v>
      </c>
      <c r="K6584" s="10" t="str">
        <f t="array" ref="K6584">IFERROR(XLOOKUP(G6584,'Tipo de Carga'!A:A,'Tipo de Carga'!B:B))</f>
        <v>Autoabasto</v>
      </c>
      <c r="L6584" s="10">
        <f t="shared" si="2"/>
        <v>10</v>
      </c>
      <c r="M6584" s="10">
        <f t="shared" si="3"/>
        <v>4</v>
      </c>
      <c r="N6584" s="10">
        <f t="shared" si="4"/>
        <v>3</v>
      </c>
      <c r="O6584" s="10" t="str">
        <f t="array" ref="O6584">IFERROR(XLOOKUP(G6584,'Tipo de Carga'!A:A,'Tipo de Carga'!C:C))</f>
        <v>Diesel</v>
      </c>
    </row>
    <row r="6585">
      <c r="A6585" s="16">
        <v>2099.0</v>
      </c>
      <c r="B6585" s="10" t="str">
        <f t="array" ref="B6585">IFERROR(XLOOKUP(A6585,'Asignacion Mar'!A:A,'Asignacion Mar'!C:C))</f>
        <v>MeLi asignado SD</v>
      </c>
      <c r="C6585" s="10" t="str">
        <f t="array" ref="C6585">IFERROR(XLOOKUP(A6585,'Asignacion Mar'!A:A,'Asignacion Mar'!B:B))</f>
        <v>EC-05</v>
      </c>
      <c r="D6585" s="28">
        <v>45720.0</v>
      </c>
      <c r="E6585" s="16" t="s">
        <v>457</v>
      </c>
      <c r="F6585" s="10" t="str">
        <f t="array" ref="F6585">IFERROR(XLOOKUP(E6585,Operadores!A:A,Operadores!B:B))</f>
        <v>DIAOSC</v>
      </c>
      <c r="G6585" s="16" t="s">
        <v>17</v>
      </c>
      <c r="H6585" s="13">
        <v>19.89281</v>
      </c>
      <c r="I6585" s="18">
        <v>400.0</v>
      </c>
      <c r="J6585" s="15">
        <f t="shared" si="5"/>
        <v>7957.124</v>
      </c>
      <c r="K6585" s="10" t="str">
        <f t="array" ref="K6585">IFERROR(XLOOKUP(G6585,'Tipo de Carga'!A:A,'Tipo de Carga'!B:B))</f>
        <v>Autoabasto</v>
      </c>
      <c r="L6585" s="10">
        <f t="shared" si="2"/>
        <v>10</v>
      </c>
      <c r="M6585" s="10">
        <f t="shared" si="3"/>
        <v>4</v>
      </c>
      <c r="N6585" s="10">
        <f t="shared" si="4"/>
        <v>3</v>
      </c>
      <c r="O6585" s="10" t="str">
        <f t="array" ref="O6585">IFERROR(XLOOKUP(G6585,'Tipo de Carga'!A:A,'Tipo de Carga'!C:C))</f>
        <v>Diesel</v>
      </c>
    </row>
    <row r="6586">
      <c r="A6586" s="16">
        <v>2025.0</v>
      </c>
      <c r="B6586" s="10" t="str">
        <f t="array" ref="B6586">IFERROR(XLOOKUP(A6586,'Asignacion Mar'!A:A,'Asignacion Mar'!C:C))</f>
        <v>MeLi Dedicado TD</v>
      </c>
      <c r="C6586" s="10" t="str">
        <f t="array" ref="C6586">IFERROR(XLOOKUP(A6586,'Asignacion Mar'!A:A,'Asignacion Mar'!B:B))</f>
        <v>EC-05</v>
      </c>
      <c r="D6586" s="28">
        <v>45720.0</v>
      </c>
      <c r="E6586" s="16" t="s">
        <v>65</v>
      </c>
      <c r="F6586" s="10" t="str">
        <f t="array" ref="F6586">IFERROR(XLOOKUP(E6586,Operadores!A:A,Operadores!B:B))</f>
        <v>HERROD</v>
      </c>
      <c r="G6586" s="16" t="s">
        <v>17</v>
      </c>
      <c r="H6586" s="13">
        <v>19.89281</v>
      </c>
      <c r="I6586" s="18">
        <v>489.0</v>
      </c>
      <c r="J6586" s="15">
        <f t="shared" si="5"/>
        <v>9727.58409</v>
      </c>
      <c r="K6586" s="10" t="str">
        <f t="array" ref="K6586">IFERROR(XLOOKUP(G6586,'Tipo de Carga'!A:A,'Tipo de Carga'!B:B))</f>
        <v>Autoabasto</v>
      </c>
      <c r="L6586" s="10">
        <f t="shared" si="2"/>
        <v>10</v>
      </c>
      <c r="M6586" s="10">
        <f t="shared" si="3"/>
        <v>4</v>
      </c>
      <c r="N6586" s="10">
        <f t="shared" si="4"/>
        <v>3</v>
      </c>
      <c r="O6586" s="10" t="str">
        <f t="array" ref="O6586">IFERROR(XLOOKUP(G6586,'Tipo de Carga'!A:A,'Tipo de Carga'!C:C))</f>
        <v>Diesel</v>
      </c>
    </row>
    <row r="6587">
      <c r="A6587" s="16">
        <v>1908.0</v>
      </c>
      <c r="B6587" s="10" t="str">
        <f t="array" ref="B6587">IFERROR(XLOOKUP(A6587,'Asignacion Mar'!A:A,'Asignacion Mar'!C:C))</f>
        <v>Circuitos</v>
      </c>
      <c r="C6587" s="10" t="str">
        <f t="array" ref="C6587">IFERROR(XLOOKUP(A6587,'Asignacion Mar'!A:A,'Asignacion Mar'!B:B))</f>
        <v>EC-03</v>
      </c>
      <c r="D6587" s="28">
        <v>45720.0</v>
      </c>
      <c r="E6587" s="16" t="s">
        <v>333</v>
      </c>
      <c r="F6587" s="10" t="str">
        <f t="array" ref="F6587">IFERROR(XLOOKUP(E6587,Operadores!A:A,Operadores!B:B))</f>
        <v>GARJOR01</v>
      </c>
      <c r="G6587" s="16" t="s">
        <v>77</v>
      </c>
      <c r="H6587" s="13">
        <v>19.81</v>
      </c>
      <c r="I6587" s="18">
        <v>760.0</v>
      </c>
      <c r="J6587" s="15">
        <f t="shared" si="5"/>
        <v>15055.6</v>
      </c>
      <c r="K6587" s="10" t="str">
        <f t="array" ref="K6587">IFERROR(XLOOKUP(G6587,'Tipo de Carga'!A:A,'Tipo de Carga'!B:B))</f>
        <v>Autoabasto</v>
      </c>
      <c r="L6587" s="10">
        <f t="shared" si="2"/>
        <v>10</v>
      </c>
      <c r="M6587" s="10">
        <f t="shared" si="3"/>
        <v>4</v>
      </c>
      <c r="N6587" s="10">
        <f t="shared" si="4"/>
        <v>3</v>
      </c>
      <c r="O6587" s="10" t="str">
        <f t="array" ref="O6587">IFERROR(XLOOKUP(G6587,'Tipo de Carga'!A:A,'Tipo de Carga'!C:C))</f>
        <v>Diesel</v>
      </c>
    </row>
    <row r="6588">
      <c r="A6588" s="16">
        <v>1822.0</v>
      </c>
      <c r="B6588" s="10" t="str">
        <f t="array" ref="B6588">IFERROR(XLOOKUP(A6588,'Asignacion Mar'!A:A,'Asignacion Mar'!C:C))</f>
        <v>Sayer Vuelteros</v>
      </c>
      <c r="C6588" s="10" t="str">
        <f t="array" ref="C6588">IFERROR(XLOOKUP(A6588,'Asignacion Mar'!A:A,'Asignacion Mar'!B:B))</f>
        <v>EC-04</v>
      </c>
      <c r="D6588" s="28">
        <v>45720.0</v>
      </c>
      <c r="E6588" s="16" t="s">
        <v>399</v>
      </c>
      <c r="F6588" s="10" t="str">
        <f t="array" ref="F6588">IFERROR(XLOOKUP(E6588,Operadores!A:A,Operadores!B:B))</f>
        <v>OLVJES</v>
      </c>
      <c r="G6588" s="16" t="s">
        <v>77</v>
      </c>
      <c r="H6588" s="13">
        <v>19.81</v>
      </c>
      <c r="I6588" s="18">
        <v>750.0</v>
      </c>
      <c r="J6588" s="15">
        <f t="shared" si="5"/>
        <v>14857.5</v>
      </c>
      <c r="K6588" s="10" t="str">
        <f t="array" ref="K6588">IFERROR(XLOOKUP(G6588,'Tipo de Carga'!A:A,'Tipo de Carga'!B:B))</f>
        <v>Autoabasto</v>
      </c>
      <c r="L6588" s="10">
        <f t="shared" si="2"/>
        <v>10</v>
      </c>
      <c r="M6588" s="10">
        <f t="shared" si="3"/>
        <v>4</v>
      </c>
      <c r="N6588" s="10">
        <f t="shared" si="4"/>
        <v>3</v>
      </c>
      <c r="O6588" s="10" t="str">
        <f t="array" ref="O6588">IFERROR(XLOOKUP(G6588,'Tipo de Carga'!A:A,'Tipo de Carga'!C:C))</f>
        <v>Diesel</v>
      </c>
    </row>
    <row r="6589">
      <c r="A6589" s="16">
        <v>1891.0</v>
      </c>
      <c r="B6589" s="10" t="str">
        <f t="array" ref="B6589">IFERROR(XLOOKUP(A6589,'Asignacion Mar'!A:A,'Asignacion Mar'!C:C))</f>
        <v>Sayer Expo</v>
      </c>
      <c r="C6589" s="10" t="str">
        <f t="array" ref="C6589">IFERROR(XLOOKUP(A6589,'Asignacion Mar'!A:A,'Asignacion Mar'!B:B))</f>
        <v>EC-03</v>
      </c>
      <c r="D6589" s="28">
        <v>45720.0</v>
      </c>
      <c r="E6589" s="16" t="s">
        <v>355</v>
      </c>
      <c r="F6589" s="10" t="str">
        <f t="array" ref="F6589">IFERROR(XLOOKUP(E6589,Operadores!A:A,Operadores!B:B))</f>
        <v>GONJOS03</v>
      </c>
      <c r="G6589" s="16" t="s">
        <v>77</v>
      </c>
      <c r="H6589" s="13">
        <v>19.81</v>
      </c>
      <c r="I6589" s="18">
        <v>700.0</v>
      </c>
      <c r="J6589" s="15">
        <f t="shared" si="5"/>
        <v>13867</v>
      </c>
      <c r="K6589" s="10" t="str">
        <f t="array" ref="K6589">IFERROR(XLOOKUP(G6589,'Tipo de Carga'!A:A,'Tipo de Carga'!B:B))</f>
        <v>Autoabasto</v>
      </c>
      <c r="L6589" s="10">
        <f t="shared" si="2"/>
        <v>10</v>
      </c>
      <c r="M6589" s="10">
        <f t="shared" si="3"/>
        <v>4</v>
      </c>
      <c r="N6589" s="10">
        <f t="shared" si="4"/>
        <v>3</v>
      </c>
      <c r="O6589" s="10" t="str">
        <f t="array" ref="O6589">IFERROR(XLOOKUP(G6589,'Tipo de Carga'!A:A,'Tipo de Carga'!C:C))</f>
        <v>Diesel</v>
      </c>
    </row>
    <row r="6590">
      <c r="A6590" s="16">
        <v>1932.0</v>
      </c>
      <c r="B6590" s="10" t="str">
        <f t="array" ref="B6590">IFERROR(XLOOKUP(A6590,'Asignacion Mar'!A:A,'Asignacion Mar'!C:C))</f>
        <v>Circuitos</v>
      </c>
      <c r="C6590" s="10" t="str">
        <f t="array" ref="C6590">IFERROR(XLOOKUP(A6590,'Asignacion Mar'!A:A,'Asignacion Mar'!B:B))</f>
        <v>EC-03</v>
      </c>
      <c r="D6590" s="28">
        <v>45720.0</v>
      </c>
      <c r="E6590" s="16" t="s">
        <v>151</v>
      </c>
      <c r="F6590" s="10" t="str">
        <f t="array" ref="F6590">IFERROR(XLOOKUP(E6590,Operadores!A:A,Operadores!B:B))</f>
        <v>FERRI</v>
      </c>
      <c r="G6590" s="16" t="s">
        <v>77</v>
      </c>
      <c r="H6590" s="13">
        <v>19.81</v>
      </c>
      <c r="I6590" s="18">
        <v>455.0</v>
      </c>
      <c r="J6590" s="15">
        <f t="shared" si="5"/>
        <v>9013.55</v>
      </c>
      <c r="K6590" s="10" t="str">
        <f t="array" ref="K6590">IFERROR(XLOOKUP(G6590,'Tipo de Carga'!A:A,'Tipo de Carga'!B:B))</f>
        <v>Autoabasto</v>
      </c>
      <c r="L6590" s="10">
        <f t="shared" si="2"/>
        <v>10</v>
      </c>
      <c r="M6590" s="10">
        <f t="shared" si="3"/>
        <v>4</v>
      </c>
      <c r="N6590" s="10">
        <f t="shared" si="4"/>
        <v>3</v>
      </c>
      <c r="O6590" s="10" t="str">
        <f t="array" ref="O6590">IFERROR(XLOOKUP(G6590,'Tipo de Carga'!A:A,'Tipo de Carga'!C:C))</f>
        <v>Diesel</v>
      </c>
    </row>
    <row r="6591">
      <c r="A6591" s="16">
        <v>1785.0</v>
      </c>
      <c r="B6591" s="10" t="str">
        <f t="array" ref="B6591">IFERROR(XLOOKUP(A6591,'Asignacion Mar'!A:A,'Asignacion Mar'!C:C))</f>
        <v>Sayer Expo</v>
      </c>
      <c r="C6591" s="10" t="str">
        <f t="array" ref="C6591">IFERROR(XLOOKUP(A6591,'Asignacion Mar'!A:A,'Asignacion Mar'!B:B))</f>
        <v>EC-03</v>
      </c>
      <c r="D6591" s="28">
        <v>45720.0</v>
      </c>
      <c r="E6591" s="16" t="s">
        <v>159</v>
      </c>
      <c r="F6591" s="10" t="str">
        <f t="array" ref="F6591">IFERROR(XLOOKUP(E6591,Operadores!A:A,Operadores!B:B))</f>
        <v>HERJU01</v>
      </c>
      <c r="G6591" s="16" t="s">
        <v>77</v>
      </c>
      <c r="H6591" s="13">
        <v>19.81</v>
      </c>
      <c r="I6591" s="18">
        <v>635.0</v>
      </c>
      <c r="J6591" s="15">
        <f t="shared" si="5"/>
        <v>12579.35</v>
      </c>
      <c r="K6591" s="10" t="str">
        <f t="array" ref="K6591">IFERROR(XLOOKUP(G6591,'Tipo de Carga'!A:A,'Tipo de Carga'!B:B))</f>
        <v>Autoabasto</v>
      </c>
      <c r="L6591" s="10">
        <f t="shared" si="2"/>
        <v>10</v>
      </c>
      <c r="M6591" s="10">
        <f t="shared" si="3"/>
        <v>4</v>
      </c>
      <c r="N6591" s="10">
        <f t="shared" si="4"/>
        <v>3</v>
      </c>
      <c r="O6591" s="10" t="str">
        <f t="array" ref="O6591">IFERROR(XLOOKUP(G6591,'Tipo de Carga'!A:A,'Tipo de Carga'!C:C))</f>
        <v>Diesel</v>
      </c>
    </row>
    <row r="6592">
      <c r="A6592" s="16">
        <v>1972.0</v>
      </c>
      <c r="B6592" s="10" t="str">
        <f t="array" ref="B6592">IFERROR(XLOOKUP(A6592,'Asignacion Mar'!A:A,'Asignacion Mar'!C:C))</f>
        <v>Sayer Sencillo</v>
      </c>
      <c r="C6592" s="10" t="str">
        <f t="array" ref="C6592">IFERROR(XLOOKUP(A6592,'Asignacion Mar'!A:A,'Asignacion Mar'!B:B))</f>
        <v>EC-04</v>
      </c>
      <c r="D6592" s="28">
        <v>45720.0</v>
      </c>
      <c r="E6592" s="16" t="s">
        <v>274</v>
      </c>
      <c r="F6592" s="10" t="str">
        <f t="array" ref="F6592">IFERROR(XLOOKUP(E6592,Operadores!A:A,Operadores!B:B))</f>
        <v>ROMJOS</v>
      </c>
      <c r="G6592" s="16" t="s">
        <v>77</v>
      </c>
      <c r="H6592" s="13">
        <v>19.81</v>
      </c>
      <c r="I6592" s="18">
        <v>840.0</v>
      </c>
      <c r="J6592" s="15">
        <f t="shared" si="5"/>
        <v>16640.4</v>
      </c>
      <c r="K6592" s="10" t="str">
        <f t="array" ref="K6592">IFERROR(XLOOKUP(G6592,'Tipo de Carga'!A:A,'Tipo de Carga'!B:B))</f>
        <v>Autoabasto</v>
      </c>
      <c r="L6592" s="10">
        <f t="shared" si="2"/>
        <v>10</v>
      </c>
      <c r="M6592" s="10">
        <f t="shared" si="3"/>
        <v>4</v>
      </c>
      <c r="N6592" s="10">
        <f t="shared" si="4"/>
        <v>3</v>
      </c>
      <c r="O6592" s="10" t="str">
        <f t="array" ref="O6592">IFERROR(XLOOKUP(G6592,'Tipo de Carga'!A:A,'Tipo de Carga'!C:C))</f>
        <v>Diesel</v>
      </c>
    </row>
    <row r="6593">
      <c r="A6593" s="16">
        <v>1967.0</v>
      </c>
      <c r="B6593" s="10" t="str">
        <f t="array" ref="B6593">IFERROR(XLOOKUP(A6593,'Asignacion Mar'!A:A,'Asignacion Mar'!C:C))</f>
        <v>Sayer Sencillo</v>
      </c>
      <c r="C6593" s="10" t="str">
        <f t="array" ref="C6593">IFERROR(XLOOKUP(A6593,'Asignacion Mar'!A:A,'Asignacion Mar'!B:B))</f>
        <v>EC-04</v>
      </c>
      <c r="D6593" s="28">
        <v>45720.0</v>
      </c>
      <c r="E6593" s="16" t="s">
        <v>315</v>
      </c>
      <c r="F6593" s="10" t="str">
        <f t="array" ref="F6593">IFERROR(XLOOKUP(E6593,Operadores!A:A,Operadores!B:B))</f>
        <v>BARMIGX</v>
      </c>
      <c r="G6593" s="16" t="s">
        <v>77</v>
      </c>
      <c r="H6593" s="13">
        <v>19.81</v>
      </c>
      <c r="I6593" s="18">
        <v>469.0</v>
      </c>
      <c r="J6593" s="15">
        <f t="shared" si="5"/>
        <v>9290.89</v>
      </c>
      <c r="K6593" s="10" t="str">
        <f t="array" ref="K6593">IFERROR(XLOOKUP(G6593,'Tipo de Carga'!A:A,'Tipo de Carga'!B:B))</f>
        <v>Autoabasto</v>
      </c>
      <c r="L6593" s="10">
        <f t="shared" si="2"/>
        <v>10</v>
      </c>
      <c r="M6593" s="10">
        <f t="shared" si="3"/>
        <v>4</v>
      </c>
      <c r="N6593" s="10">
        <f t="shared" si="4"/>
        <v>3</v>
      </c>
      <c r="O6593" s="10" t="str">
        <f t="array" ref="O6593">IFERROR(XLOOKUP(G6593,'Tipo de Carga'!A:A,'Tipo de Carga'!C:C))</f>
        <v>Diesel</v>
      </c>
    </row>
    <row r="6594">
      <c r="A6594" s="16">
        <v>1806.0</v>
      </c>
      <c r="B6594" s="10" t="str">
        <f t="array" ref="B6594">IFERROR(XLOOKUP(A6594,'Asignacion Mar'!A:A,'Asignacion Mar'!C:C))</f>
        <v>Sayer Full</v>
      </c>
      <c r="C6594" s="10" t="str">
        <f t="array" ref="C6594">IFERROR(XLOOKUP(A6594,'Asignacion Mar'!A:A,'Asignacion Mar'!B:B))</f>
        <v>EC-04</v>
      </c>
      <c r="D6594" s="28">
        <v>45720.0</v>
      </c>
      <c r="E6594" s="16" t="s">
        <v>257</v>
      </c>
      <c r="F6594" s="10" t="str">
        <f t="array" ref="F6594">IFERROR(XLOOKUP(E6594,Operadores!A:A,Operadores!B:B))</f>
        <v>DIAOMA</v>
      </c>
      <c r="G6594" s="16" t="s">
        <v>77</v>
      </c>
      <c r="H6594" s="13">
        <v>19.81</v>
      </c>
      <c r="I6594" s="18">
        <v>593.0</v>
      </c>
      <c r="J6594" s="15">
        <f t="shared" si="5"/>
        <v>11747.33</v>
      </c>
      <c r="K6594" s="10" t="str">
        <f t="array" ref="K6594">IFERROR(XLOOKUP(G6594,'Tipo de Carga'!A:A,'Tipo de Carga'!B:B))</f>
        <v>Autoabasto</v>
      </c>
      <c r="L6594" s="10">
        <f t="shared" si="2"/>
        <v>10</v>
      </c>
      <c r="M6594" s="10">
        <f t="shared" si="3"/>
        <v>4</v>
      </c>
      <c r="N6594" s="10">
        <f t="shared" si="4"/>
        <v>3</v>
      </c>
      <c r="O6594" s="10" t="str">
        <f t="array" ref="O6594">IFERROR(XLOOKUP(G6594,'Tipo de Carga'!A:A,'Tipo de Carga'!C:C))</f>
        <v>Diesel</v>
      </c>
    </row>
    <row r="6595">
      <c r="A6595" s="16">
        <v>308.0</v>
      </c>
      <c r="B6595" s="10" t="str">
        <f t="array" ref="B6595">IFERROR(XLOOKUP(A6595,'Asignacion Mar'!A:A,'Asignacion Mar'!C:C))</f>
        <v>Sayer Thorton</v>
      </c>
      <c r="C6595" s="10" t="str">
        <f t="array" ref="C6595">IFERROR(XLOOKUP(A6595,'Asignacion Mar'!A:A,'Asignacion Mar'!B:B))</f>
        <v>EC-04</v>
      </c>
      <c r="D6595" s="28">
        <v>45720.0</v>
      </c>
      <c r="E6595" s="16" t="s">
        <v>76</v>
      </c>
      <c r="F6595" s="10" t="str">
        <f t="array" ref="F6595">IFERROR(XLOOKUP(E6595,Operadores!A:A,Operadores!B:B))</f>
        <v>FLOTIT</v>
      </c>
      <c r="G6595" s="16" t="s">
        <v>77</v>
      </c>
      <c r="H6595" s="13">
        <v>19.81</v>
      </c>
      <c r="I6595" s="18">
        <v>190.0</v>
      </c>
      <c r="J6595" s="15">
        <f t="shared" si="5"/>
        <v>3763.9</v>
      </c>
      <c r="K6595" s="10" t="str">
        <f t="array" ref="K6595">IFERROR(XLOOKUP(G6595,'Tipo de Carga'!A:A,'Tipo de Carga'!B:B))</f>
        <v>Autoabasto</v>
      </c>
      <c r="L6595" s="10">
        <f t="shared" si="2"/>
        <v>10</v>
      </c>
      <c r="M6595" s="10">
        <f t="shared" si="3"/>
        <v>4</v>
      </c>
      <c r="N6595" s="10">
        <f t="shared" si="4"/>
        <v>3</v>
      </c>
      <c r="O6595" s="10" t="str">
        <f t="array" ref="O6595">IFERROR(XLOOKUP(G6595,'Tipo de Carga'!A:A,'Tipo de Carga'!C:C))</f>
        <v>Diesel</v>
      </c>
    </row>
    <row r="6596">
      <c r="A6596" s="16">
        <v>1938.0</v>
      </c>
      <c r="B6596" s="10" t="str">
        <f t="array" ref="B6596">IFERROR(XLOOKUP(A6596,'Asignacion Mar'!A:A,'Asignacion Mar'!C:C))</f>
        <v>Sayer Sencillo</v>
      </c>
      <c r="C6596" s="10" t="str">
        <f t="array" ref="C6596">IFERROR(XLOOKUP(A6596,'Asignacion Mar'!A:A,'Asignacion Mar'!B:B))</f>
        <v>EC-04</v>
      </c>
      <c r="D6596" s="28">
        <v>45720.0</v>
      </c>
      <c r="E6596" s="16" t="s">
        <v>256</v>
      </c>
      <c r="F6596" s="10" t="str">
        <f t="array" ref="F6596">IFERROR(XLOOKUP(E6596,Operadores!A:A,Operadores!B:B))</f>
        <v>SOSCA01</v>
      </c>
      <c r="G6596" s="16" t="s">
        <v>77</v>
      </c>
      <c r="H6596" s="13">
        <v>19.81</v>
      </c>
      <c r="I6596" s="18">
        <v>555.0</v>
      </c>
      <c r="J6596" s="15">
        <f t="shared" si="5"/>
        <v>10994.55</v>
      </c>
      <c r="K6596" s="10" t="str">
        <f t="array" ref="K6596">IFERROR(XLOOKUP(G6596,'Tipo de Carga'!A:A,'Tipo de Carga'!B:B))</f>
        <v>Autoabasto</v>
      </c>
      <c r="L6596" s="10">
        <f t="shared" si="2"/>
        <v>10</v>
      </c>
      <c r="M6596" s="10">
        <f t="shared" si="3"/>
        <v>4</v>
      </c>
      <c r="N6596" s="10">
        <f t="shared" si="4"/>
        <v>3</v>
      </c>
      <c r="O6596" s="10" t="str">
        <f t="array" ref="O6596">IFERROR(XLOOKUP(G6596,'Tipo de Carga'!A:A,'Tipo de Carga'!C:C))</f>
        <v>Diesel</v>
      </c>
    </row>
    <row r="6597">
      <c r="A6597" s="16">
        <v>1970.0</v>
      </c>
      <c r="B6597" s="10" t="str">
        <f t="array" ref="B6597">IFERROR(XLOOKUP(A6597,'Asignacion Mar'!A:A,'Asignacion Mar'!C:C))</f>
        <v>Available EC-04</v>
      </c>
      <c r="C6597" s="10" t="str">
        <f t="array" ref="C6597">IFERROR(XLOOKUP(A6597,'Asignacion Mar'!A:A,'Asignacion Mar'!B:B))</f>
        <v>EC-04</v>
      </c>
      <c r="D6597" s="28">
        <v>45720.0</v>
      </c>
      <c r="E6597" s="16" t="s">
        <v>155</v>
      </c>
      <c r="F6597" s="10" t="str">
        <f t="array" ref="F6597">IFERROR(XLOOKUP(E6597,Operadores!A:A,Operadores!B:B))</f>
        <v>HERLEX</v>
      </c>
      <c r="G6597" s="16" t="s">
        <v>77</v>
      </c>
      <c r="H6597" s="13">
        <v>19.81</v>
      </c>
      <c r="I6597" s="18">
        <v>770.0</v>
      </c>
      <c r="J6597" s="15">
        <f t="shared" si="5"/>
        <v>15253.7</v>
      </c>
      <c r="K6597" s="10" t="str">
        <f t="array" ref="K6597">IFERROR(XLOOKUP(G6597,'Tipo de Carga'!A:A,'Tipo de Carga'!B:B))</f>
        <v>Autoabasto</v>
      </c>
      <c r="L6597" s="10">
        <f t="shared" si="2"/>
        <v>10</v>
      </c>
      <c r="M6597" s="10">
        <f t="shared" si="3"/>
        <v>4</v>
      </c>
      <c r="N6597" s="10">
        <f t="shared" si="4"/>
        <v>3</v>
      </c>
      <c r="O6597" s="10" t="str">
        <f t="array" ref="O6597">IFERROR(XLOOKUP(G6597,'Tipo de Carga'!A:A,'Tipo de Carga'!C:C))</f>
        <v>Diesel</v>
      </c>
    </row>
    <row r="6598">
      <c r="A6598" s="16">
        <v>1890.0</v>
      </c>
      <c r="B6598" s="10" t="str">
        <f t="array" ref="B6598">IFERROR(XLOOKUP(A6598,'Asignacion Mar'!A:A,'Asignacion Mar'!C:C))</f>
        <v>Sayer Expo</v>
      </c>
      <c r="C6598" s="10" t="str">
        <f t="array" ref="C6598">IFERROR(XLOOKUP(A6598,'Asignacion Mar'!A:A,'Asignacion Mar'!B:B))</f>
        <v>EC-03</v>
      </c>
      <c r="D6598" s="28">
        <v>45720.0</v>
      </c>
      <c r="E6598" s="16" t="s">
        <v>405</v>
      </c>
      <c r="F6598" s="10" t="str">
        <f t="array" ref="F6598">IFERROR(XLOOKUP(E6598,Operadores!A:A,Operadores!B:B))</f>
        <v>OSOCA01</v>
      </c>
      <c r="G6598" s="16" t="s">
        <v>77</v>
      </c>
      <c r="H6598" s="13">
        <v>19.81</v>
      </c>
      <c r="I6598" s="18">
        <v>753.0</v>
      </c>
      <c r="J6598" s="15">
        <f t="shared" si="5"/>
        <v>14916.93</v>
      </c>
      <c r="K6598" s="10" t="str">
        <f t="array" ref="K6598">IFERROR(XLOOKUP(G6598,'Tipo de Carga'!A:A,'Tipo de Carga'!B:B))</f>
        <v>Autoabasto</v>
      </c>
      <c r="L6598" s="10">
        <f t="shared" si="2"/>
        <v>10</v>
      </c>
      <c r="M6598" s="10">
        <f t="shared" si="3"/>
        <v>4</v>
      </c>
      <c r="N6598" s="10">
        <f t="shared" si="4"/>
        <v>3</v>
      </c>
      <c r="O6598" s="10" t="str">
        <f t="array" ref="O6598">IFERROR(XLOOKUP(G6598,'Tipo de Carga'!A:A,'Tipo de Carga'!C:C))</f>
        <v>Diesel</v>
      </c>
    </row>
    <row r="6599">
      <c r="A6599" s="16">
        <v>1947.0</v>
      </c>
      <c r="B6599" s="10" t="str">
        <f t="array" ref="B6599">IFERROR(XLOOKUP(A6599,'Asignacion Mar'!A:A,'Asignacion Mar'!C:C))</f>
        <v>Circuitos</v>
      </c>
      <c r="C6599" s="10" t="str">
        <f t="array" ref="C6599">IFERROR(XLOOKUP(A6599,'Asignacion Mar'!A:A,'Asignacion Mar'!B:B))</f>
        <v>EC-03</v>
      </c>
      <c r="D6599" s="28">
        <v>45720.0</v>
      </c>
      <c r="E6599" s="16" t="s">
        <v>41</v>
      </c>
      <c r="F6599" s="10" t="str">
        <f t="array" ref="F6599">IFERROR(XLOOKUP(E6599,Operadores!A:A,Operadores!B:B))</f>
        <v>DAMOS</v>
      </c>
      <c r="G6599" s="16" t="s">
        <v>83</v>
      </c>
      <c r="H6599" s="13">
        <v>19.85</v>
      </c>
      <c r="I6599" s="18">
        <v>182.0</v>
      </c>
      <c r="J6599" s="15">
        <f t="shared" si="5"/>
        <v>3612.7</v>
      </c>
      <c r="K6599" s="10" t="str">
        <f t="array" ref="K6599">IFERROR(XLOOKUP(G6599,'Tipo de Carga'!A:A,'Tipo de Carga'!B:B))</f>
        <v>Autoabasto</v>
      </c>
      <c r="L6599" s="10">
        <f t="shared" si="2"/>
        <v>10</v>
      </c>
      <c r="M6599" s="10">
        <f t="shared" si="3"/>
        <v>4</v>
      </c>
      <c r="N6599" s="10">
        <f t="shared" si="4"/>
        <v>3</v>
      </c>
      <c r="O6599" s="10" t="str">
        <f t="array" ref="O6599">IFERROR(XLOOKUP(G6599,'Tipo de Carga'!A:A,'Tipo de Carga'!C:C))</f>
        <v>Diesel</v>
      </c>
    </row>
    <row r="6600">
      <c r="A6600" s="16">
        <v>1881.0</v>
      </c>
      <c r="B6600" s="10" t="str">
        <f t="array" ref="B6600">IFERROR(XLOOKUP(A6600,'Asignacion Mar'!A:A,'Asignacion Mar'!C:C))</f>
        <v>Circuitos</v>
      </c>
      <c r="C6600" s="10" t="str">
        <f t="array" ref="C6600">IFERROR(XLOOKUP(A6600,'Asignacion Mar'!A:A,'Asignacion Mar'!B:B))</f>
        <v>EC-03</v>
      </c>
      <c r="D6600" s="28">
        <v>45720.0</v>
      </c>
      <c r="E6600" s="16" t="s">
        <v>156</v>
      </c>
      <c r="F6600" s="10" t="str">
        <f t="array" ref="F6600">IFERROR(XLOOKUP(E6600,Operadores!A:A,Operadores!B:B))</f>
        <v>CERJER</v>
      </c>
      <c r="G6600" s="16" t="s">
        <v>83</v>
      </c>
      <c r="H6600" s="13">
        <v>19.85</v>
      </c>
      <c r="I6600" s="18">
        <v>220.0</v>
      </c>
      <c r="J6600" s="15">
        <f t="shared" si="5"/>
        <v>4367</v>
      </c>
      <c r="K6600" s="10" t="str">
        <f t="array" ref="K6600">IFERROR(XLOOKUP(G6600,'Tipo de Carga'!A:A,'Tipo de Carga'!B:B))</f>
        <v>Autoabasto</v>
      </c>
      <c r="L6600" s="10">
        <f t="shared" si="2"/>
        <v>10</v>
      </c>
      <c r="M6600" s="10">
        <f t="shared" si="3"/>
        <v>4</v>
      </c>
      <c r="N6600" s="10">
        <f t="shared" si="4"/>
        <v>3</v>
      </c>
      <c r="O6600" s="10" t="str">
        <f t="array" ref="O6600">IFERROR(XLOOKUP(G6600,'Tipo de Carga'!A:A,'Tipo de Carga'!C:C))</f>
        <v>Diesel</v>
      </c>
    </row>
    <row r="6601">
      <c r="A6601" s="16">
        <v>2071.0</v>
      </c>
      <c r="B6601" s="10" t="str">
        <f t="array" ref="B6601">IFERROR(XLOOKUP(A6601,'Asignacion Mar'!A:A,'Asignacion Mar'!C:C))</f>
        <v>PISA Gdl</v>
      </c>
      <c r="C6601" s="10" t="str">
        <f t="array" ref="C6601">IFERROR(XLOOKUP(A6601,'Asignacion Mar'!A:A,'Asignacion Mar'!B:B))</f>
        <v>EC-06</v>
      </c>
      <c r="D6601" s="28">
        <v>45720.0</v>
      </c>
      <c r="E6601" s="16" t="s">
        <v>250</v>
      </c>
      <c r="F6601" s="10" t="str">
        <f t="array" ref="F6601">IFERROR(XLOOKUP(E6601,Operadores!A:A,Operadores!B:B))</f>
        <v>DIAFRA</v>
      </c>
      <c r="G6601" s="16" t="s">
        <v>83</v>
      </c>
      <c r="H6601" s="13">
        <v>19.85</v>
      </c>
      <c r="I6601" s="18">
        <v>315.0</v>
      </c>
      <c r="J6601" s="15">
        <f t="shared" si="5"/>
        <v>6252.75</v>
      </c>
      <c r="K6601" s="10" t="str">
        <f t="array" ref="K6601">IFERROR(XLOOKUP(G6601,'Tipo de Carga'!A:A,'Tipo de Carga'!B:B))</f>
        <v>Autoabasto</v>
      </c>
      <c r="L6601" s="10">
        <f t="shared" si="2"/>
        <v>10</v>
      </c>
      <c r="M6601" s="10">
        <f t="shared" si="3"/>
        <v>4</v>
      </c>
      <c r="N6601" s="10">
        <f t="shared" si="4"/>
        <v>3</v>
      </c>
      <c r="O6601" s="10" t="str">
        <f t="array" ref="O6601">IFERROR(XLOOKUP(G6601,'Tipo de Carga'!A:A,'Tipo de Carga'!C:C))</f>
        <v>Diesel</v>
      </c>
    </row>
    <row r="6602">
      <c r="A6602" s="16">
        <v>1794.0</v>
      </c>
      <c r="B6602" s="10" t="str">
        <f t="array" ref="B6602">IFERROR(XLOOKUP(A6602,'Asignacion Mar'!A:A,'Asignacion Mar'!C:C))</f>
        <v>Peñafiel Tlajomulco</v>
      </c>
      <c r="C6602" s="10" t="str">
        <f t="array" ref="C6602">IFERROR(XLOOKUP(A6602,'Asignacion Mar'!A:A,'Asignacion Mar'!B:B))</f>
        <v>EC-06</v>
      </c>
      <c r="D6602" s="28">
        <v>45720.0</v>
      </c>
      <c r="E6602" s="16" t="s">
        <v>334</v>
      </c>
      <c r="F6602" s="10" t="str">
        <f t="array" ref="F6602">IFERROR(XLOOKUP(E6602,Operadores!A:A,Operadores!B:B))</f>
        <v>GARISM</v>
      </c>
      <c r="G6602" s="16" t="s">
        <v>83</v>
      </c>
      <c r="H6602" s="13">
        <v>19.85</v>
      </c>
      <c r="I6602" s="18">
        <v>563.0</v>
      </c>
      <c r="J6602" s="15">
        <f t="shared" si="5"/>
        <v>11175.55</v>
      </c>
      <c r="K6602" s="10" t="str">
        <f t="array" ref="K6602">IFERROR(XLOOKUP(G6602,'Tipo de Carga'!A:A,'Tipo de Carga'!B:B))</f>
        <v>Autoabasto</v>
      </c>
      <c r="L6602" s="10">
        <f t="shared" si="2"/>
        <v>10</v>
      </c>
      <c r="M6602" s="10">
        <f t="shared" si="3"/>
        <v>4</v>
      </c>
      <c r="N6602" s="10">
        <f t="shared" si="4"/>
        <v>3</v>
      </c>
      <c r="O6602" s="10" t="str">
        <f t="array" ref="O6602">IFERROR(XLOOKUP(G6602,'Tipo de Carga'!A:A,'Tipo de Carga'!C:C))</f>
        <v>Diesel</v>
      </c>
    </row>
    <row r="6603">
      <c r="A6603" s="16">
        <v>1829.0</v>
      </c>
      <c r="B6603" s="10" t="str">
        <f t="array" ref="B6603">IFERROR(XLOOKUP(A6603,'Asignacion Mar'!A:A,'Asignacion Mar'!C:C))</f>
        <v>Circuitos</v>
      </c>
      <c r="C6603" s="10" t="str">
        <f t="array" ref="C6603">IFERROR(XLOOKUP(A6603,'Asignacion Mar'!A:A,'Asignacion Mar'!B:B))</f>
        <v>EC-03</v>
      </c>
      <c r="D6603" s="28">
        <v>45720.0</v>
      </c>
      <c r="E6603" s="16" t="s">
        <v>152</v>
      </c>
      <c r="F6603" s="10" t="str">
        <f t="array" ref="F6603">IFERROR(XLOOKUP(E6603,Operadores!A:A,Operadores!B:B))</f>
        <v>HERAL04</v>
      </c>
      <c r="G6603" s="16" t="s">
        <v>83</v>
      </c>
      <c r="H6603" s="13">
        <v>19.85</v>
      </c>
      <c r="I6603" s="18">
        <v>290.0</v>
      </c>
      <c r="J6603" s="15">
        <f t="shared" si="5"/>
        <v>5756.5</v>
      </c>
      <c r="K6603" s="10" t="str">
        <f t="array" ref="K6603">IFERROR(XLOOKUP(G6603,'Tipo de Carga'!A:A,'Tipo de Carga'!B:B))</f>
        <v>Autoabasto</v>
      </c>
      <c r="L6603" s="10">
        <f t="shared" si="2"/>
        <v>10</v>
      </c>
      <c r="M6603" s="10">
        <f t="shared" si="3"/>
        <v>4</v>
      </c>
      <c r="N6603" s="10">
        <f t="shared" si="4"/>
        <v>3</v>
      </c>
      <c r="O6603" s="10" t="str">
        <f t="array" ref="O6603">IFERROR(XLOOKUP(G6603,'Tipo de Carga'!A:A,'Tipo de Carga'!C:C))</f>
        <v>Diesel</v>
      </c>
    </row>
    <row r="6604">
      <c r="A6604" s="16">
        <v>2084.0</v>
      </c>
      <c r="B6604" s="10" t="str">
        <f t="array" ref="B6604">IFERROR(XLOOKUP(A6604,'Asignacion Mar'!A:A,'Asignacion Mar'!C:C))</f>
        <v>PISA Gdl</v>
      </c>
      <c r="C6604" s="10" t="str">
        <f t="array" ref="C6604">IFERROR(XLOOKUP(A6604,'Asignacion Mar'!A:A,'Asignacion Mar'!B:B))</f>
        <v>EC-06</v>
      </c>
      <c r="D6604" s="28">
        <v>45720.0</v>
      </c>
      <c r="E6604" s="16" t="s">
        <v>216</v>
      </c>
      <c r="F6604" s="10" t="str">
        <f t="array" ref="F6604">IFERROR(XLOOKUP(E6604,Operadores!A:A,Operadores!B:B))</f>
        <v>LOPEDU</v>
      </c>
      <c r="G6604" s="16" t="s">
        <v>83</v>
      </c>
      <c r="H6604" s="13">
        <v>19.85</v>
      </c>
      <c r="I6604" s="18">
        <v>750.0</v>
      </c>
      <c r="J6604" s="15">
        <f t="shared" si="5"/>
        <v>14887.5</v>
      </c>
      <c r="K6604" s="10" t="str">
        <f t="array" ref="K6604">IFERROR(XLOOKUP(G6604,'Tipo de Carga'!A:A,'Tipo de Carga'!B:B))</f>
        <v>Autoabasto</v>
      </c>
      <c r="L6604" s="10">
        <f t="shared" si="2"/>
        <v>10</v>
      </c>
      <c r="M6604" s="10">
        <f t="shared" si="3"/>
        <v>4</v>
      </c>
      <c r="N6604" s="10">
        <f t="shared" si="4"/>
        <v>3</v>
      </c>
      <c r="O6604" s="10" t="str">
        <f t="array" ref="O6604">IFERROR(XLOOKUP(G6604,'Tipo de Carga'!A:A,'Tipo de Carga'!C:C))</f>
        <v>Diesel</v>
      </c>
    </row>
    <row r="6605">
      <c r="A6605" s="16">
        <v>1936.0</v>
      </c>
      <c r="B6605" s="10" t="str">
        <f t="array" ref="B6605">IFERROR(XLOOKUP(A6605,'Asignacion Mar'!A:A,'Asignacion Mar'!C:C))</f>
        <v>Circuitos</v>
      </c>
      <c r="C6605" s="10" t="str">
        <f t="array" ref="C6605">IFERROR(XLOOKUP(A6605,'Asignacion Mar'!A:A,'Asignacion Mar'!B:B))</f>
        <v>EC-03</v>
      </c>
      <c r="D6605" s="28">
        <v>45720.0</v>
      </c>
      <c r="E6605" s="16" t="s">
        <v>105</v>
      </c>
      <c r="F6605" s="10" t="str">
        <f t="array" ref="F6605">IFERROR(XLOOKUP(E6605,Operadores!A:A,Operadores!B:B))</f>
        <v>OCAMA</v>
      </c>
      <c r="G6605" s="16" t="s">
        <v>83</v>
      </c>
      <c r="H6605" s="13">
        <v>19.85</v>
      </c>
      <c r="I6605" s="18">
        <v>165.0</v>
      </c>
      <c r="J6605" s="15">
        <f t="shared" si="5"/>
        <v>3275.25</v>
      </c>
      <c r="K6605" s="10" t="str">
        <f t="array" ref="K6605">IFERROR(XLOOKUP(G6605,'Tipo de Carga'!A:A,'Tipo de Carga'!B:B))</f>
        <v>Autoabasto</v>
      </c>
      <c r="L6605" s="10">
        <f t="shared" si="2"/>
        <v>10</v>
      </c>
      <c r="M6605" s="10">
        <f t="shared" si="3"/>
        <v>4</v>
      </c>
      <c r="N6605" s="10">
        <f t="shared" si="4"/>
        <v>3</v>
      </c>
      <c r="O6605" s="10" t="str">
        <f t="array" ref="O6605">IFERROR(XLOOKUP(G6605,'Tipo de Carga'!A:A,'Tipo de Carga'!C:C))</f>
        <v>Diesel</v>
      </c>
    </row>
    <row r="6606">
      <c r="A6606" s="16">
        <v>1937.0</v>
      </c>
      <c r="B6606" s="10" t="str">
        <f t="array" ref="B6606">IFERROR(XLOOKUP(A6606,'Asignacion Mar'!A:A,'Asignacion Mar'!C:C))</f>
        <v>Circuitos</v>
      </c>
      <c r="C6606" s="10" t="str">
        <f t="array" ref="C6606">IFERROR(XLOOKUP(A6606,'Asignacion Mar'!A:A,'Asignacion Mar'!B:B))</f>
        <v>EC-03</v>
      </c>
      <c r="D6606" s="28">
        <v>45720.0</v>
      </c>
      <c r="E6606" s="16" t="s">
        <v>277</v>
      </c>
      <c r="F6606" s="10" t="str">
        <f t="array" ref="F6606">IFERROR(XLOOKUP(E6606,Operadores!A:A,Operadores!B:B))</f>
        <v>PERJAV</v>
      </c>
      <c r="G6606" s="16" t="s">
        <v>86</v>
      </c>
      <c r="H6606" s="13">
        <v>19.46</v>
      </c>
      <c r="I6606" s="18">
        <v>400.0</v>
      </c>
      <c r="J6606" s="15">
        <f t="shared" si="5"/>
        <v>7784</v>
      </c>
      <c r="K6606" s="10" t="str">
        <f t="array" ref="K6606">IFERROR(XLOOKUP(G6606,'Tipo de Carga'!A:A,'Tipo de Carga'!B:B))</f>
        <v>Autoabasto</v>
      </c>
      <c r="L6606" s="10">
        <f t="shared" si="2"/>
        <v>10</v>
      </c>
      <c r="M6606" s="10">
        <f t="shared" si="3"/>
        <v>4</v>
      </c>
      <c r="N6606" s="10">
        <f t="shared" si="4"/>
        <v>3</v>
      </c>
      <c r="O6606" s="10" t="str">
        <f t="array" ref="O6606">IFERROR(XLOOKUP(G6606,'Tipo de Carga'!A:A,'Tipo de Carga'!C:C))</f>
        <v>Diesel</v>
      </c>
    </row>
    <row r="6607">
      <c r="A6607" s="16">
        <v>2057.0</v>
      </c>
      <c r="B6607" s="10" t="str">
        <f t="array" ref="B6607">IFERROR(XLOOKUP(A6607,'Asignacion Mar'!A:A,'Asignacion Mar'!C:C))</f>
        <v>PISA Gdl</v>
      </c>
      <c r="C6607" s="10" t="str">
        <f t="array" ref="C6607">IFERROR(XLOOKUP(A6607,'Asignacion Mar'!A:A,'Asignacion Mar'!B:B))</f>
        <v>EC-06</v>
      </c>
      <c r="D6607" s="28">
        <v>45720.0</v>
      </c>
      <c r="E6607" s="16" t="s">
        <v>381</v>
      </c>
      <c r="F6607" s="10" t="str">
        <f t="array" ref="F6607">IFERROR(XLOOKUP(E6607,Operadores!A:A,Operadores!B:B))</f>
        <v>MORDAV</v>
      </c>
      <c r="G6607" s="16" t="s">
        <v>86</v>
      </c>
      <c r="H6607" s="13">
        <v>19.46</v>
      </c>
      <c r="I6607" s="18">
        <v>436.0</v>
      </c>
      <c r="J6607" s="15">
        <f t="shared" si="5"/>
        <v>8484.56</v>
      </c>
      <c r="K6607" s="10" t="str">
        <f t="array" ref="K6607">IFERROR(XLOOKUP(G6607,'Tipo de Carga'!A:A,'Tipo de Carga'!B:B))</f>
        <v>Autoabasto</v>
      </c>
      <c r="L6607" s="10">
        <f t="shared" si="2"/>
        <v>10</v>
      </c>
      <c r="M6607" s="10">
        <f t="shared" si="3"/>
        <v>4</v>
      </c>
      <c r="N6607" s="10">
        <f t="shared" si="4"/>
        <v>3</v>
      </c>
      <c r="O6607" s="10" t="str">
        <f t="array" ref="O6607">IFERROR(XLOOKUP(G6607,'Tipo de Carga'!A:A,'Tipo de Carga'!C:C))</f>
        <v>Diesel</v>
      </c>
    </row>
    <row r="6608">
      <c r="A6608" s="16">
        <v>1886.0</v>
      </c>
      <c r="B6608" s="10" t="str">
        <f t="array" ref="B6608">IFERROR(XLOOKUP(A6608,'Asignacion Mar'!A:A,'Asignacion Mar'!C:C))</f>
        <v>Circuitos</v>
      </c>
      <c r="C6608" s="10" t="str">
        <f t="array" ref="C6608">IFERROR(XLOOKUP(A6608,'Asignacion Mar'!A:A,'Asignacion Mar'!B:B))</f>
        <v>EC-03</v>
      </c>
      <c r="D6608" s="28">
        <v>45720.0</v>
      </c>
      <c r="E6608" s="16" t="s">
        <v>424</v>
      </c>
      <c r="F6608" s="10" t="str">
        <f t="array" ref="F6608">IFERROR(XLOOKUP(E6608,Operadores!A:A,Operadores!B:B))</f>
        <v>CRULE</v>
      </c>
      <c r="G6608" s="16" t="s">
        <v>86</v>
      </c>
      <c r="H6608" s="13">
        <v>19.46</v>
      </c>
      <c r="I6608" s="18">
        <v>360.0</v>
      </c>
      <c r="J6608" s="15">
        <f t="shared" si="5"/>
        <v>7005.6</v>
      </c>
      <c r="K6608" s="10" t="str">
        <f t="array" ref="K6608">IFERROR(XLOOKUP(G6608,'Tipo de Carga'!A:A,'Tipo de Carga'!B:B))</f>
        <v>Autoabasto</v>
      </c>
      <c r="L6608" s="10">
        <f t="shared" si="2"/>
        <v>10</v>
      </c>
      <c r="M6608" s="10">
        <f t="shared" si="3"/>
        <v>4</v>
      </c>
      <c r="N6608" s="10">
        <f t="shared" si="4"/>
        <v>3</v>
      </c>
      <c r="O6608" s="10" t="str">
        <f t="array" ref="O6608">IFERROR(XLOOKUP(G6608,'Tipo de Carga'!A:A,'Tipo de Carga'!C:C))</f>
        <v>Diesel</v>
      </c>
    </row>
    <row r="6609">
      <c r="A6609" s="16">
        <v>2085.0</v>
      </c>
      <c r="B6609" s="10" t="str">
        <f t="array" ref="B6609">IFERROR(XLOOKUP(A6609,'Asignacion Mar'!A:A,'Asignacion Mar'!C:C))</f>
        <v>PISA Gdl</v>
      </c>
      <c r="C6609" s="10" t="str">
        <f t="array" ref="C6609">IFERROR(XLOOKUP(A6609,'Asignacion Mar'!A:A,'Asignacion Mar'!B:B))</f>
        <v>EC-06</v>
      </c>
      <c r="D6609" s="28">
        <v>45720.0</v>
      </c>
      <c r="E6609" s="16" t="s">
        <v>416</v>
      </c>
      <c r="F6609" s="10" t="str">
        <f t="array" ref="F6609">IFERROR(XLOOKUP(E6609,Operadores!A:A,Operadores!B:B))</f>
        <v>MARLUI02</v>
      </c>
      <c r="G6609" s="16" t="s">
        <v>86</v>
      </c>
      <c r="H6609" s="13">
        <v>19.46</v>
      </c>
      <c r="I6609" s="18">
        <v>447.0</v>
      </c>
      <c r="J6609" s="15">
        <f t="shared" si="5"/>
        <v>8698.62</v>
      </c>
      <c r="K6609" s="10" t="str">
        <f t="array" ref="K6609">IFERROR(XLOOKUP(G6609,'Tipo de Carga'!A:A,'Tipo de Carga'!B:B))</f>
        <v>Autoabasto</v>
      </c>
      <c r="L6609" s="10">
        <f t="shared" si="2"/>
        <v>10</v>
      </c>
      <c r="M6609" s="10">
        <f t="shared" si="3"/>
        <v>4</v>
      </c>
      <c r="N6609" s="10">
        <f t="shared" si="4"/>
        <v>3</v>
      </c>
      <c r="O6609" s="10" t="str">
        <f t="array" ref="O6609">IFERROR(XLOOKUP(G6609,'Tipo de Carga'!A:A,'Tipo de Carga'!C:C))</f>
        <v>Diesel</v>
      </c>
    </row>
    <row r="6610">
      <c r="A6610" s="16">
        <v>2006.0</v>
      </c>
      <c r="B6610" s="10" t="str">
        <f t="array" ref="B6610">IFERROR(XLOOKUP(A6610,'Asignacion Mar'!A:A,'Asignacion Mar'!C:C))</f>
        <v>MeLi Dedicado Merida</v>
      </c>
      <c r="C6610" s="10" t="str">
        <f t="array" ref="C6610">IFERROR(XLOOKUP(A6610,'Asignacion Mar'!A:A,'Asignacion Mar'!B:B))</f>
        <v>EC-05</v>
      </c>
      <c r="D6610" s="28">
        <v>45720.0</v>
      </c>
      <c r="E6610" s="16" t="s">
        <v>436</v>
      </c>
      <c r="F6610" s="10" t="str">
        <f t="array" ref="F6610">IFERROR(XLOOKUP(E6610,Operadores!A:A,Operadores!B:B))</f>
        <v>MACJAI</v>
      </c>
      <c r="G6610" s="16" t="s">
        <v>33</v>
      </c>
      <c r="H6610" s="13">
        <v>19.52</v>
      </c>
      <c r="I6610" s="18">
        <v>268.0</v>
      </c>
      <c r="J6610" s="15">
        <f t="shared" si="5"/>
        <v>5231.36</v>
      </c>
      <c r="K6610" s="10" t="str">
        <f t="array" ref="K6610">IFERROR(XLOOKUP(G6610,'Tipo de Carga'!A:A,'Tipo de Carga'!B:B))</f>
        <v>Autoabasto</v>
      </c>
      <c r="L6610" s="10">
        <f t="shared" si="2"/>
        <v>10</v>
      </c>
      <c r="M6610" s="10">
        <f t="shared" si="3"/>
        <v>4</v>
      </c>
      <c r="N6610" s="10">
        <f t="shared" si="4"/>
        <v>3</v>
      </c>
      <c r="O6610" s="10" t="str">
        <f t="array" ref="O6610">IFERROR(XLOOKUP(G6610,'Tipo de Carga'!A:A,'Tipo de Carga'!C:C))</f>
        <v>Diesel</v>
      </c>
    </row>
    <row r="6611">
      <c r="A6611" s="16">
        <v>2015.0</v>
      </c>
      <c r="B6611" s="10" t="str">
        <f t="array" ref="B6611">IFERROR(XLOOKUP(A6611,'Asignacion Mar'!A:A,'Asignacion Mar'!C:C))</f>
        <v>MeLi Asignado TD</v>
      </c>
      <c r="C6611" s="10" t="str">
        <f t="array" ref="C6611">IFERROR(XLOOKUP(A6611,'Asignacion Mar'!A:A,'Asignacion Mar'!B:B))</f>
        <v>EC-05</v>
      </c>
      <c r="D6611" s="28">
        <v>45720.0</v>
      </c>
      <c r="E6611" s="16" t="s">
        <v>251</v>
      </c>
      <c r="F6611" s="10" t="str">
        <f t="array" ref="F6611">IFERROR(XLOOKUP(E6611,Operadores!A:A,Operadores!B:B))</f>
        <v>SALNER</v>
      </c>
      <c r="G6611" s="16" t="s">
        <v>33</v>
      </c>
      <c r="H6611" s="13">
        <v>19.52</v>
      </c>
      <c r="I6611" s="18">
        <v>215.0</v>
      </c>
      <c r="J6611" s="15">
        <f t="shared" si="5"/>
        <v>4196.8</v>
      </c>
      <c r="K6611" s="10" t="str">
        <f t="array" ref="K6611">IFERROR(XLOOKUP(G6611,'Tipo de Carga'!A:A,'Tipo de Carga'!B:B))</f>
        <v>Autoabasto</v>
      </c>
      <c r="L6611" s="10">
        <f t="shared" si="2"/>
        <v>10</v>
      </c>
      <c r="M6611" s="10">
        <f t="shared" si="3"/>
        <v>4</v>
      </c>
      <c r="N6611" s="10">
        <f t="shared" si="4"/>
        <v>3</v>
      </c>
      <c r="O6611" s="10" t="str">
        <f t="array" ref="O6611">IFERROR(XLOOKUP(G6611,'Tipo de Carga'!A:A,'Tipo de Carga'!C:C))</f>
        <v>Diesel</v>
      </c>
    </row>
    <row r="6612">
      <c r="A6612" s="16">
        <v>1978.0</v>
      </c>
      <c r="B6612" s="10" t="str">
        <f t="array" ref="B6612">IFERROR(XLOOKUP(A6612,'Asignacion Mar'!A:A,'Asignacion Mar'!C:C))</f>
        <v>MeLi asignado SD</v>
      </c>
      <c r="C6612" s="10" t="str">
        <f t="array" ref="C6612">IFERROR(XLOOKUP(A6612,'Asignacion Mar'!A:A,'Asignacion Mar'!B:B))</f>
        <v>EC-05</v>
      </c>
      <c r="D6612" s="28">
        <v>45720.0</v>
      </c>
      <c r="E6612" s="16" t="s">
        <v>390</v>
      </c>
      <c r="F6612" s="10" t="str">
        <f t="array" ref="F6612">IFERROR(XLOOKUP(E6612,Operadores!A:A,Operadores!B:B))</f>
        <v>MALART</v>
      </c>
      <c r="G6612" s="16" t="s">
        <v>33</v>
      </c>
      <c r="H6612" s="13">
        <v>19.52</v>
      </c>
      <c r="I6612" s="18">
        <v>578.0</v>
      </c>
      <c r="J6612" s="15">
        <f t="shared" si="5"/>
        <v>11282.56</v>
      </c>
      <c r="K6612" s="10" t="str">
        <f t="array" ref="K6612">IFERROR(XLOOKUP(G6612,'Tipo de Carga'!A:A,'Tipo de Carga'!B:B))</f>
        <v>Autoabasto</v>
      </c>
      <c r="L6612" s="10">
        <f t="shared" si="2"/>
        <v>10</v>
      </c>
      <c r="M6612" s="10">
        <f t="shared" si="3"/>
        <v>4</v>
      </c>
      <c r="N6612" s="10">
        <f t="shared" si="4"/>
        <v>3</v>
      </c>
      <c r="O6612" s="10" t="str">
        <f t="array" ref="O6612">IFERROR(XLOOKUP(G6612,'Tipo de Carga'!A:A,'Tipo de Carga'!C:C))</f>
        <v>Diesel</v>
      </c>
    </row>
    <row r="6613">
      <c r="A6613" s="16">
        <v>1945.0</v>
      </c>
      <c r="B6613" s="10" t="str">
        <f t="array" ref="B6613">IFERROR(XLOOKUP(A6613,'Asignacion Mar'!A:A,'Asignacion Mar'!C:C))</f>
        <v>MeLi asignado SD</v>
      </c>
      <c r="C6613" s="10" t="str">
        <f t="array" ref="C6613">IFERROR(XLOOKUP(A6613,'Asignacion Mar'!A:A,'Asignacion Mar'!B:B))</f>
        <v>EC-05</v>
      </c>
      <c r="D6613" s="28">
        <v>45720.0</v>
      </c>
      <c r="E6613" s="16" t="s">
        <v>61</v>
      </c>
      <c r="F6613" s="10" t="str">
        <f t="array" ref="F6613">IFERROR(XLOOKUP(E6613,Operadores!A:A,Operadores!B:B))</f>
        <v>MUÑCEC</v>
      </c>
      <c r="G6613" s="16" t="s">
        <v>33</v>
      </c>
      <c r="H6613" s="13">
        <v>19.52</v>
      </c>
      <c r="I6613" s="18">
        <v>444.0</v>
      </c>
      <c r="J6613" s="15">
        <f t="shared" si="5"/>
        <v>8666.88</v>
      </c>
      <c r="K6613" s="10" t="str">
        <f t="array" ref="K6613">IFERROR(XLOOKUP(G6613,'Tipo de Carga'!A:A,'Tipo de Carga'!B:B))</f>
        <v>Autoabasto</v>
      </c>
      <c r="L6613" s="10">
        <f t="shared" si="2"/>
        <v>10</v>
      </c>
      <c r="M6613" s="10">
        <f t="shared" si="3"/>
        <v>4</v>
      </c>
      <c r="N6613" s="10">
        <f t="shared" si="4"/>
        <v>3</v>
      </c>
      <c r="O6613" s="10" t="str">
        <f t="array" ref="O6613">IFERROR(XLOOKUP(G6613,'Tipo de Carga'!A:A,'Tipo de Carga'!C:C))</f>
        <v>Diesel</v>
      </c>
    </row>
    <row r="6614">
      <c r="A6614" s="16">
        <v>1872.0</v>
      </c>
      <c r="B6614" s="10" t="str">
        <f t="array" ref="B6614">IFERROR(XLOOKUP(A6614,'Asignacion Mar'!A:A,'Asignacion Mar'!C:C))</f>
        <v>Sayer Expo</v>
      </c>
      <c r="C6614" s="10" t="str">
        <f t="array" ref="C6614">IFERROR(XLOOKUP(A6614,'Asignacion Mar'!A:A,'Asignacion Mar'!B:B))</f>
        <v>EC-03</v>
      </c>
      <c r="D6614" s="28">
        <v>45720.0</v>
      </c>
      <c r="E6614" s="16" t="s">
        <v>118</v>
      </c>
      <c r="F6614" s="10" t="str">
        <f t="array" ref="F6614">IFERROR(XLOOKUP(E6614,Operadores!A:A,Operadores!B:B))</f>
        <v>BUSJUA</v>
      </c>
      <c r="G6614" s="16" t="s">
        <v>33</v>
      </c>
      <c r="H6614" s="13">
        <v>19.52</v>
      </c>
      <c r="I6614" s="18">
        <v>800.0</v>
      </c>
      <c r="J6614" s="15">
        <f t="shared" si="5"/>
        <v>15616</v>
      </c>
      <c r="K6614" s="10" t="str">
        <f t="array" ref="K6614">IFERROR(XLOOKUP(G6614,'Tipo de Carga'!A:A,'Tipo de Carga'!B:B))</f>
        <v>Autoabasto</v>
      </c>
      <c r="L6614" s="10">
        <f t="shared" si="2"/>
        <v>10</v>
      </c>
      <c r="M6614" s="10">
        <f t="shared" si="3"/>
        <v>4</v>
      </c>
      <c r="N6614" s="10">
        <f t="shared" si="4"/>
        <v>3</v>
      </c>
      <c r="O6614" s="10" t="str">
        <f t="array" ref="O6614">IFERROR(XLOOKUP(G6614,'Tipo de Carga'!A:A,'Tipo de Carga'!C:C))</f>
        <v>Diesel</v>
      </c>
    </row>
    <row r="6615">
      <c r="A6615" s="16">
        <v>2021.0</v>
      </c>
      <c r="B6615" s="10" t="str">
        <f t="array" ref="B6615">IFERROR(XLOOKUP(A6615,'Asignacion Mar'!A:A,'Asignacion Mar'!C:C))</f>
        <v>MeLi Dedicado Merida</v>
      </c>
      <c r="C6615" s="10" t="str">
        <f t="array" ref="C6615">IFERROR(XLOOKUP(A6615,'Asignacion Mar'!A:A,'Asignacion Mar'!B:B))</f>
        <v>EC-05</v>
      </c>
      <c r="D6615" s="28">
        <v>45720.0</v>
      </c>
      <c r="E6615" s="16" t="s">
        <v>403</v>
      </c>
      <c r="F6615" s="10" t="str">
        <f t="array" ref="F6615">IFERROR(XLOOKUP(E6615,Operadores!A:A,Operadores!B:B))</f>
        <v>ORTVIC</v>
      </c>
      <c r="G6615" s="16" t="s">
        <v>39</v>
      </c>
      <c r="H6615" s="13">
        <v>19.9273</v>
      </c>
      <c r="I6615" s="18">
        <v>240.0</v>
      </c>
      <c r="J6615" s="15">
        <f t="shared" si="5"/>
        <v>4782.552</v>
      </c>
      <c r="K6615" s="10" t="str">
        <f t="array" ref="K6615">IFERROR(XLOOKUP(G6615,'Tipo de Carga'!A:A,'Tipo de Carga'!B:B))</f>
        <v>Autoabasto</v>
      </c>
      <c r="L6615" s="10">
        <f t="shared" si="2"/>
        <v>10</v>
      </c>
      <c r="M6615" s="10">
        <f t="shared" si="3"/>
        <v>4</v>
      </c>
      <c r="N6615" s="10">
        <f t="shared" si="4"/>
        <v>3</v>
      </c>
      <c r="O6615" s="10" t="str">
        <f t="array" ref="O6615">IFERROR(XLOOKUP(G6615,'Tipo de Carga'!A:A,'Tipo de Carga'!C:C))</f>
        <v>Diesel</v>
      </c>
    </row>
    <row r="6616">
      <c r="A6616" s="16">
        <v>2008.0</v>
      </c>
      <c r="B6616" s="10" t="str">
        <f t="array" ref="B6616">IFERROR(XLOOKUP(A6616,'Asignacion Mar'!A:A,'Asignacion Mar'!C:C))</f>
        <v>MeLi Dedicado Merida</v>
      </c>
      <c r="C6616" s="10" t="str">
        <f t="array" ref="C6616">IFERROR(XLOOKUP(A6616,'Asignacion Mar'!A:A,'Asignacion Mar'!B:B))</f>
        <v>EC-05</v>
      </c>
      <c r="D6616" s="28">
        <v>45720.0</v>
      </c>
      <c r="E6616" s="16" t="s">
        <v>394</v>
      </c>
      <c r="F6616" s="10" t="str">
        <f t="array" ref="F6616">IFERROR(XLOOKUP(E6616,Operadores!A:A,Operadores!B:B))</f>
        <v>CADCAR</v>
      </c>
      <c r="G6616" s="16" t="s">
        <v>39</v>
      </c>
      <c r="H6616" s="13">
        <v>19.9273</v>
      </c>
      <c r="I6616" s="18">
        <v>248.0</v>
      </c>
      <c r="J6616" s="15">
        <f t="shared" si="5"/>
        <v>4941.9704</v>
      </c>
      <c r="K6616" s="10" t="str">
        <f t="array" ref="K6616">IFERROR(XLOOKUP(G6616,'Tipo de Carga'!A:A,'Tipo de Carga'!B:B))</f>
        <v>Autoabasto</v>
      </c>
      <c r="L6616" s="10">
        <f t="shared" si="2"/>
        <v>10</v>
      </c>
      <c r="M6616" s="10">
        <f t="shared" si="3"/>
        <v>4</v>
      </c>
      <c r="N6616" s="10">
        <f t="shared" si="4"/>
        <v>3</v>
      </c>
      <c r="O6616" s="10" t="str">
        <f t="array" ref="O6616">IFERROR(XLOOKUP(G6616,'Tipo de Carga'!A:A,'Tipo de Carga'!C:C))</f>
        <v>Diesel</v>
      </c>
    </row>
    <row r="6617">
      <c r="A6617" s="16">
        <v>2013.0</v>
      </c>
      <c r="B6617" s="10" t="str">
        <f t="array" ref="B6617">IFERROR(XLOOKUP(A6617,'Asignacion Mar'!A:A,'Asignacion Mar'!C:C))</f>
        <v>MeLi Dedicado Merida</v>
      </c>
      <c r="C6617" s="10" t="str">
        <f t="array" ref="C6617">IFERROR(XLOOKUP(A6617,'Asignacion Mar'!A:A,'Asignacion Mar'!B:B))</f>
        <v>EC-05</v>
      </c>
      <c r="D6617" s="28">
        <v>45720.0</v>
      </c>
      <c r="E6617" s="16" t="s">
        <v>417</v>
      </c>
      <c r="F6617" s="10" t="str">
        <f t="array" ref="F6617">IFERROR(XLOOKUP(E6617,Operadores!A:A,Operadores!B:B))</f>
        <v>MONJON</v>
      </c>
      <c r="G6617" s="16" t="s">
        <v>39</v>
      </c>
      <c r="H6617" s="13">
        <v>19.9273</v>
      </c>
      <c r="I6617" s="18">
        <v>461.0</v>
      </c>
      <c r="J6617" s="15">
        <f t="shared" si="5"/>
        <v>9186.4853</v>
      </c>
      <c r="K6617" s="10" t="str">
        <f t="array" ref="K6617">IFERROR(XLOOKUP(G6617,'Tipo de Carga'!A:A,'Tipo de Carga'!B:B))</f>
        <v>Autoabasto</v>
      </c>
      <c r="L6617" s="10">
        <f t="shared" si="2"/>
        <v>10</v>
      </c>
      <c r="M6617" s="10">
        <f t="shared" si="3"/>
        <v>4</v>
      </c>
      <c r="N6617" s="10">
        <f t="shared" si="4"/>
        <v>3</v>
      </c>
      <c r="O6617" s="10" t="str">
        <f t="array" ref="O6617">IFERROR(XLOOKUP(G6617,'Tipo de Carga'!A:A,'Tipo de Carga'!C:C))</f>
        <v>Diesel</v>
      </c>
    </row>
    <row r="6618">
      <c r="A6618" s="16">
        <v>2011.0</v>
      </c>
      <c r="B6618" s="10" t="str">
        <f t="array" ref="B6618">IFERROR(XLOOKUP(A6618,'Asignacion Mar'!A:A,'Asignacion Mar'!C:C))</f>
        <v>MeLi asignado SD</v>
      </c>
      <c r="C6618" s="10" t="str">
        <f t="array" ref="C6618">IFERROR(XLOOKUP(A6618,'Asignacion Mar'!A:A,'Asignacion Mar'!B:B))</f>
        <v>EC-05</v>
      </c>
      <c r="D6618" s="28">
        <v>45720.0</v>
      </c>
      <c r="E6618" s="16" t="s">
        <v>30</v>
      </c>
      <c r="F6618" s="10" t="str">
        <f t="array" ref="F6618">IFERROR(XLOOKUP(E6618,Operadores!A:A,Operadores!B:B))</f>
        <v>GUEGAB</v>
      </c>
      <c r="G6618" s="16" t="s">
        <v>39</v>
      </c>
      <c r="H6618" s="13">
        <v>19.9273</v>
      </c>
      <c r="I6618" s="18">
        <v>240.0</v>
      </c>
      <c r="J6618" s="15">
        <f t="shared" si="5"/>
        <v>4782.552</v>
      </c>
      <c r="K6618" s="10" t="str">
        <f t="array" ref="K6618">IFERROR(XLOOKUP(G6618,'Tipo de Carga'!A:A,'Tipo de Carga'!B:B))</f>
        <v>Autoabasto</v>
      </c>
      <c r="L6618" s="10">
        <f t="shared" si="2"/>
        <v>10</v>
      </c>
      <c r="M6618" s="10">
        <f t="shared" si="3"/>
        <v>4</v>
      </c>
      <c r="N6618" s="10">
        <f t="shared" si="4"/>
        <v>3</v>
      </c>
      <c r="O6618" s="10" t="str">
        <f t="array" ref="O6618">IFERROR(XLOOKUP(G6618,'Tipo de Carga'!A:A,'Tipo de Carga'!C:C))</f>
        <v>Diesel</v>
      </c>
    </row>
    <row r="6619">
      <c r="A6619" s="16">
        <v>1728.0</v>
      </c>
      <c r="B6619" s="10" t="str">
        <f t="array" ref="B6619">IFERROR(XLOOKUP(A6619,'Asignacion Mar'!A:A,'Asignacion Mar'!C:C))</f>
        <v>Wm Full</v>
      </c>
      <c r="C6619" s="10" t="str">
        <f t="array" ref="C6619">IFERROR(XLOOKUP(A6619,'Asignacion Mar'!A:A,'Asignacion Mar'!B:B))</f>
        <v>EC-08</v>
      </c>
      <c r="D6619" s="28">
        <v>45720.0</v>
      </c>
      <c r="E6619" s="16" t="s">
        <v>93</v>
      </c>
      <c r="F6619" s="10" t="str">
        <f t="array" ref="F6619">IFERROR(XLOOKUP(E6619,Operadores!A:A,Operadores!B:B))</f>
        <v>MARJO13</v>
      </c>
      <c r="G6619" s="16" t="s">
        <v>39</v>
      </c>
      <c r="H6619" s="13">
        <v>19.9273</v>
      </c>
      <c r="I6619" s="18">
        <v>373.0</v>
      </c>
      <c r="J6619" s="15">
        <f t="shared" si="5"/>
        <v>7432.8829</v>
      </c>
      <c r="K6619" s="10" t="str">
        <f t="array" ref="K6619">IFERROR(XLOOKUP(G6619,'Tipo de Carga'!A:A,'Tipo de Carga'!B:B))</f>
        <v>Autoabasto</v>
      </c>
      <c r="L6619" s="10">
        <f t="shared" si="2"/>
        <v>10</v>
      </c>
      <c r="M6619" s="10">
        <f t="shared" si="3"/>
        <v>4</v>
      </c>
      <c r="N6619" s="10">
        <f t="shared" si="4"/>
        <v>3</v>
      </c>
      <c r="O6619" s="10" t="str">
        <f t="array" ref="O6619">IFERROR(XLOOKUP(G6619,'Tipo de Carga'!A:A,'Tipo de Carga'!C:C))</f>
        <v>Diesel</v>
      </c>
    </row>
    <row r="6620">
      <c r="A6620" s="16">
        <v>1761.0</v>
      </c>
      <c r="B6620" s="10" t="str">
        <f t="array" ref="B6620">IFERROR(XLOOKUP(A6620,'Asignacion Mar'!A:A,'Asignacion Mar'!C:C))</f>
        <v>Wm Full</v>
      </c>
      <c r="C6620" s="10" t="str">
        <f t="array" ref="C6620">IFERROR(XLOOKUP(A6620,'Asignacion Mar'!A:A,'Asignacion Mar'!B:B))</f>
        <v>EC-08</v>
      </c>
      <c r="D6620" s="28">
        <v>45720.0</v>
      </c>
      <c r="E6620" s="16" t="s">
        <v>102</v>
      </c>
      <c r="F6620" s="10" t="str">
        <f t="array" ref="F6620">IFERROR(XLOOKUP(E6620,Operadores!A:A,Operadores!B:B))</f>
        <v>RAMBAR</v>
      </c>
      <c r="G6620" s="16" t="s">
        <v>39</v>
      </c>
      <c r="H6620" s="13">
        <v>19.9273</v>
      </c>
      <c r="I6620" s="18">
        <v>342.0</v>
      </c>
      <c r="J6620" s="15">
        <f t="shared" si="5"/>
        <v>6815.1366</v>
      </c>
      <c r="K6620" s="10" t="str">
        <f t="array" ref="K6620">IFERROR(XLOOKUP(G6620,'Tipo de Carga'!A:A,'Tipo de Carga'!B:B))</f>
        <v>Autoabasto</v>
      </c>
      <c r="L6620" s="10">
        <f t="shared" si="2"/>
        <v>10</v>
      </c>
      <c r="M6620" s="10">
        <f t="shared" si="3"/>
        <v>4</v>
      </c>
      <c r="N6620" s="10">
        <f t="shared" si="4"/>
        <v>3</v>
      </c>
      <c r="O6620" s="10" t="str">
        <f t="array" ref="O6620">IFERROR(XLOOKUP(G6620,'Tipo de Carga'!A:A,'Tipo de Carga'!C:C))</f>
        <v>Diesel</v>
      </c>
    </row>
    <row r="6621">
      <c r="A6621" s="16">
        <v>1999.0</v>
      </c>
      <c r="B6621" s="10" t="str">
        <f t="array" ref="B6621">IFERROR(XLOOKUP(A6621,'Asignacion Mar'!A:A,'Asignacion Mar'!C:C))</f>
        <v>MeLi Dedicado Merida</v>
      </c>
      <c r="C6621" s="10" t="str">
        <f t="array" ref="C6621">IFERROR(XLOOKUP(A6621,'Asignacion Mar'!A:A,'Asignacion Mar'!B:B))</f>
        <v>EC-05</v>
      </c>
      <c r="D6621" s="28">
        <v>45720.0</v>
      </c>
      <c r="E6621" s="16" t="s">
        <v>88</v>
      </c>
      <c r="F6621" s="10" t="str">
        <f t="array" ref="F6621">IFERROR(XLOOKUP(E6621,Operadores!A:A,Operadores!B:B))</f>
        <v>CAMJOS</v>
      </c>
      <c r="G6621" s="16" t="s">
        <v>39</v>
      </c>
      <c r="H6621" s="13">
        <v>19.9273</v>
      </c>
      <c r="I6621" s="18">
        <v>232.0</v>
      </c>
      <c r="J6621" s="15">
        <f t="shared" si="5"/>
        <v>4623.1336</v>
      </c>
      <c r="K6621" s="10" t="str">
        <f t="array" ref="K6621">IFERROR(XLOOKUP(G6621,'Tipo de Carga'!A:A,'Tipo de Carga'!B:B))</f>
        <v>Autoabasto</v>
      </c>
      <c r="L6621" s="10">
        <f t="shared" si="2"/>
        <v>10</v>
      </c>
      <c r="M6621" s="10">
        <f t="shared" si="3"/>
        <v>4</v>
      </c>
      <c r="N6621" s="10">
        <f t="shared" si="4"/>
        <v>3</v>
      </c>
      <c r="O6621" s="10" t="str">
        <f t="array" ref="O6621">IFERROR(XLOOKUP(G6621,'Tipo de Carga'!A:A,'Tipo de Carga'!C:C))</f>
        <v>Diesel</v>
      </c>
    </row>
    <row r="6622">
      <c r="A6622" s="16">
        <v>1758.0</v>
      </c>
      <c r="B6622" s="10" t="str">
        <f t="array" ref="B6622">IFERROR(XLOOKUP(A6622,'Asignacion Mar'!A:A,'Asignacion Mar'!C:C))</f>
        <v>Wm Full</v>
      </c>
      <c r="C6622" s="10" t="str">
        <f t="array" ref="C6622">IFERROR(XLOOKUP(A6622,'Asignacion Mar'!A:A,'Asignacion Mar'!B:B))</f>
        <v>EC-08</v>
      </c>
      <c r="D6622" s="28">
        <v>45720.0</v>
      </c>
      <c r="E6622" s="16" t="s">
        <v>259</v>
      </c>
      <c r="F6622" s="10" t="str">
        <f t="array" ref="F6622">IFERROR(XLOOKUP(E6622,Operadores!A:A,Operadores!B:B))</f>
        <v>PINGUA</v>
      </c>
      <c r="G6622" s="16" t="s">
        <v>39</v>
      </c>
      <c r="H6622" s="13">
        <v>19.9273</v>
      </c>
      <c r="I6622" s="18">
        <v>433.0</v>
      </c>
      <c r="J6622" s="15">
        <f t="shared" si="5"/>
        <v>8628.5209</v>
      </c>
      <c r="K6622" s="10" t="str">
        <f t="array" ref="K6622">IFERROR(XLOOKUP(G6622,'Tipo de Carga'!A:A,'Tipo de Carga'!B:B))</f>
        <v>Autoabasto</v>
      </c>
      <c r="L6622" s="10">
        <f t="shared" si="2"/>
        <v>10</v>
      </c>
      <c r="M6622" s="10">
        <f t="shared" si="3"/>
        <v>4</v>
      </c>
      <c r="N6622" s="10">
        <f t="shared" si="4"/>
        <v>3</v>
      </c>
      <c r="O6622" s="10" t="str">
        <f t="array" ref="O6622">IFERROR(XLOOKUP(G6622,'Tipo de Carga'!A:A,'Tipo de Carga'!C:C))</f>
        <v>Diesel</v>
      </c>
    </row>
    <row r="6623">
      <c r="A6623" s="16">
        <v>1753.0</v>
      </c>
      <c r="B6623" s="10" t="str">
        <f t="array" ref="B6623">IFERROR(XLOOKUP(A6623,'Asignacion Mar'!A:A,'Asignacion Mar'!C:C))</f>
        <v>Wm Full</v>
      </c>
      <c r="C6623" s="10" t="str">
        <f t="array" ref="C6623">IFERROR(XLOOKUP(A6623,'Asignacion Mar'!A:A,'Asignacion Mar'!B:B))</f>
        <v>EC-08</v>
      </c>
      <c r="D6623" s="28">
        <v>45720.0</v>
      </c>
      <c r="E6623" s="16" t="s">
        <v>98</v>
      </c>
      <c r="F6623" s="10" t="str">
        <f t="array" ref="F6623">IFERROR(XLOOKUP(E6623,Operadores!A:A,Operadores!B:B))</f>
        <v>MENRI</v>
      </c>
      <c r="G6623" s="16" t="s">
        <v>39</v>
      </c>
      <c r="H6623" s="13">
        <v>19.9273</v>
      </c>
      <c r="I6623" s="18">
        <v>440.0</v>
      </c>
      <c r="J6623" s="15">
        <f t="shared" si="5"/>
        <v>8768.012</v>
      </c>
      <c r="K6623" s="10" t="str">
        <f t="array" ref="K6623">IFERROR(XLOOKUP(G6623,'Tipo de Carga'!A:A,'Tipo de Carga'!B:B))</f>
        <v>Autoabasto</v>
      </c>
      <c r="L6623" s="10">
        <f t="shared" si="2"/>
        <v>10</v>
      </c>
      <c r="M6623" s="10">
        <f t="shared" si="3"/>
        <v>4</v>
      </c>
      <c r="N6623" s="10">
        <f t="shared" si="4"/>
        <v>3</v>
      </c>
      <c r="O6623" s="10" t="str">
        <f t="array" ref="O6623">IFERROR(XLOOKUP(G6623,'Tipo de Carga'!A:A,'Tipo de Carga'!C:C))</f>
        <v>Diesel</v>
      </c>
    </row>
    <row r="6624">
      <c r="A6624" s="16">
        <v>2028.0</v>
      </c>
      <c r="B6624" s="10" t="str">
        <f t="array" ref="B6624">IFERROR(XLOOKUP(A6624,'Asignacion Mar'!A:A,'Asignacion Mar'!C:C))</f>
        <v>MeLi Dedicado Merida</v>
      </c>
      <c r="C6624" s="10" t="str">
        <f t="array" ref="C6624">IFERROR(XLOOKUP(A6624,'Asignacion Mar'!A:A,'Asignacion Mar'!B:B))</f>
        <v>EC-05</v>
      </c>
      <c r="D6624" s="28">
        <v>45720.0</v>
      </c>
      <c r="E6624" s="16" t="s">
        <v>407</v>
      </c>
      <c r="F6624" s="10" t="str">
        <f t="array" ref="F6624">IFERROR(XLOOKUP(E6624,Operadores!A:A,Operadores!B:B))</f>
        <v>CERDAV</v>
      </c>
      <c r="G6624" s="16" t="s">
        <v>39</v>
      </c>
      <c r="H6624" s="13">
        <v>19.9273</v>
      </c>
      <c r="I6624" s="18">
        <v>342.0</v>
      </c>
      <c r="J6624" s="15">
        <f t="shared" si="5"/>
        <v>6815.1366</v>
      </c>
      <c r="K6624" s="10" t="str">
        <f t="array" ref="K6624">IFERROR(XLOOKUP(G6624,'Tipo de Carga'!A:A,'Tipo de Carga'!B:B))</f>
        <v>Autoabasto</v>
      </c>
      <c r="L6624" s="10">
        <f t="shared" si="2"/>
        <v>10</v>
      </c>
      <c r="M6624" s="10">
        <f t="shared" si="3"/>
        <v>4</v>
      </c>
      <c r="N6624" s="10">
        <f t="shared" si="4"/>
        <v>3</v>
      </c>
      <c r="O6624" s="10" t="str">
        <f t="array" ref="O6624">IFERROR(XLOOKUP(G6624,'Tipo de Carga'!A:A,'Tipo de Carga'!C:C))</f>
        <v>Diesel</v>
      </c>
    </row>
    <row r="6625">
      <c r="A6625" s="16">
        <v>1826.0</v>
      </c>
      <c r="B6625" s="10" t="str">
        <f t="array" ref="B6625">IFERROR(XLOOKUP(A6625,'Asignacion Mar'!A:A,'Asignacion Mar'!C:C))</f>
        <v>Wm Full</v>
      </c>
      <c r="C6625" s="10" t="str">
        <f t="array" ref="C6625">IFERROR(XLOOKUP(A6625,'Asignacion Mar'!A:A,'Asignacion Mar'!B:B))</f>
        <v>EC-08</v>
      </c>
      <c r="D6625" s="28">
        <v>45720.0</v>
      </c>
      <c r="E6625" s="16" t="s">
        <v>361</v>
      </c>
      <c r="F6625" s="10" t="str">
        <f t="array" ref="F6625">IFERROR(XLOOKUP(E6625,Operadores!A:A,Operadores!B:B))</f>
        <v>MORFRE01</v>
      </c>
      <c r="G6625" s="16" t="s">
        <v>39</v>
      </c>
      <c r="H6625" s="13">
        <v>19.9273</v>
      </c>
      <c r="I6625" s="18">
        <v>316.0</v>
      </c>
      <c r="J6625" s="15">
        <f t="shared" si="5"/>
        <v>6297.0268</v>
      </c>
      <c r="K6625" s="10" t="str">
        <f t="array" ref="K6625">IFERROR(XLOOKUP(G6625,'Tipo de Carga'!A:A,'Tipo de Carga'!B:B))</f>
        <v>Autoabasto</v>
      </c>
      <c r="L6625" s="10">
        <f t="shared" si="2"/>
        <v>10</v>
      </c>
      <c r="M6625" s="10">
        <f t="shared" si="3"/>
        <v>4</v>
      </c>
      <c r="N6625" s="10">
        <f t="shared" si="4"/>
        <v>3</v>
      </c>
      <c r="O6625" s="10" t="str">
        <f t="array" ref="O6625">IFERROR(XLOOKUP(G6625,'Tipo de Carga'!A:A,'Tipo de Carga'!C:C))</f>
        <v>Diesel</v>
      </c>
    </row>
    <row r="6626">
      <c r="A6626" s="16">
        <v>1897.0</v>
      </c>
      <c r="B6626" s="10" t="str">
        <f t="array" ref="B6626">IFERROR(XLOOKUP(A6626,'Asignacion Mar'!A:A,'Asignacion Mar'!C:C))</f>
        <v>Full Liver</v>
      </c>
      <c r="C6626" s="10" t="str">
        <f t="array" ref="C6626">IFERROR(XLOOKUP(A6626,'Asignacion Mar'!A:A,'Asignacion Mar'!B:B))</f>
        <v>EC-01</v>
      </c>
      <c r="D6626" s="28">
        <v>45720.0</v>
      </c>
      <c r="E6626" s="16" t="s">
        <v>21</v>
      </c>
      <c r="F6626" s="10" t="str">
        <f t="array" ref="F6626">IFERROR(XLOOKUP(E6626,Operadores!A:A,Operadores!B:B))</f>
        <v>RODAR</v>
      </c>
      <c r="G6626" s="16" t="s">
        <v>39</v>
      </c>
      <c r="H6626" s="13">
        <v>19.9273</v>
      </c>
      <c r="I6626" s="18">
        <v>414.0</v>
      </c>
      <c r="J6626" s="15">
        <f t="shared" si="5"/>
        <v>8249.9022</v>
      </c>
      <c r="K6626" s="10" t="str">
        <f t="array" ref="K6626">IFERROR(XLOOKUP(G6626,'Tipo de Carga'!A:A,'Tipo de Carga'!B:B))</f>
        <v>Autoabasto</v>
      </c>
      <c r="L6626" s="10">
        <f t="shared" si="2"/>
        <v>10</v>
      </c>
      <c r="M6626" s="10">
        <f t="shared" si="3"/>
        <v>4</v>
      </c>
      <c r="N6626" s="10">
        <f t="shared" si="4"/>
        <v>3</v>
      </c>
      <c r="O6626" s="10" t="str">
        <f t="array" ref="O6626">IFERROR(XLOOKUP(G6626,'Tipo de Carga'!A:A,'Tipo de Carga'!C:C))</f>
        <v>Diesel</v>
      </c>
    </row>
    <row r="6627">
      <c r="A6627" s="16">
        <v>2024.0</v>
      </c>
      <c r="B6627" s="10" t="str">
        <f t="array" ref="B6627">IFERROR(XLOOKUP(A6627,'Asignacion Mar'!A:A,'Asignacion Mar'!C:C))</f>
        <v>MeLi Dedicado Merida</v>
      </c>
      <c r="C6627" s="10" t="str">
        <f t="array" ref="C6627">IFERROR(XLOOKUP(A6627,'Asignacion Mar'!A:A,'Asignacion Mar'!B:B))</f>
        <v>EC-05</v>
      </c>
      <c r="D6627" s="28">
        <v>45720.0</v>
      </c>
      <c r="E6627" s="16" t="s">
        <v>113</v>
      </c>
      <c r="F6627" s="10" t="str">
        <f t="array" ref="F6627">IFERROR(XLOOKUP(E6627,Operadores!A:A,Operadores!B:B))</f>
        <v>DELJOS01</v>
      </c>
      <c r="G6627" s="16" t="s">
        <v>39</v>
      </c>
      <c r="H6627" s="13">
        <v>19.9273</v>
      </c>
      <c r="I6627" s="18">
        <v>210.0</v>
      </c>
      <c r="J6627" s="15">
        <f t="shared" si="5"/>
        <v>4184.733</v>
      </c>
      <c r="K6627" s="10" t="str">
        <f t="array" ref="K6627">IFERROR(XLOOKUP(G6627,'Tipo de Carga'!A:A,'Tipo de Carga'!B:B))</f>
        <v>Autoabasto</v>
      </c>
      <c r="L6627" s="10">
        <f t="shared" si="2"/>
        <v>10</v>
      </c>
      <c r="M6627" s="10">
        <f t="shared" si="3"/>
        <v>4</v>
      </c>
      <c r="N6627" s="10">
        <f t="shared" si="4"/>
        <v>3</v>
      </c>
      <c r="O6627" s="10" t="str">
        <f t="array" ref="O6627">IFERROR(XLOOKUP(G6627,'Tipo de Carga'!A:A,'Tipo de Carga'!C:C))</f>
        <v>Diesel</v>
      </c>
    </row>
    <row r="6628">
      <c r="A6628" s="16">
        <v>1730.0</v>
      </c>
      <c r="B6628" s="10" t="str">
        <f t="array" ref="B6628">IFERROR(XLOOKUP(A6628,'Asignacion Mar'!A:A,'Asignacion Mar'!C:C))</f>
        <v>Wm Full</v>
      </c>
      <c r="C6628" s="10" t="str">
        <f t="array" ref="C6628">IFERROR(XLOOKUP(A6628,'Asignacion Mar'!A:A,'Asignacion Mar'!B:B))</f>
        <v>EC-08</v>
      </c>
      <c r="D6628" s="28">
        <v>45720.0</v>
      </c>
      <c r="E6628" s="16" t="s">
        <v>461</v>
      </c>
      <c r="F6628" s="10" t="str">
        <f t="array" ref="F6628">IFERROR(XLOOKUP(E6628,Operadores!A:A,Operadores!B:B))</f>
        <v>CRUJAV</v>
      </c>
      <c r="G6628" s="16" t="s">
        <v>103</v>
      </c>
      <c r="H6628" s="13">
        <v>26.7</v>
      </c>
      <c r="I6628" s="18">
        <v>280.0</v>
      </c>
      <c r="J6628" s="15">
        <f t="shared" si="5"/>
        <v>7476</v>
      </c>
      <c r="K6628" s="10" t="str">
        <f t="array" ref="K6628">IFERROR(XLOOKUP(G6628,'Tipo de Carga'!A:A,'Tipo de Carga'!B:B))</f>
        <v>Ticket</v>
      </c>
      <c r="L6628" s="10">
        <f t="shared" si="2"/>
        <v>10</v>
      </c>
      <c r="M6628" s="10">
        <f t="shared" si="3"/>
        <v>4</v>
      </c>
      <c r="N6628" s="10">
        <f t="shared" si="4"/>
        <v>3</v>
      </c>
      <c r="O6628" s="10" t="str">
        <f t="array" ref="O6628">IFERROR(XLOOKUP(G6628,'Tipo de Carga'!A:A,'Tipo de Carga'!C:C))</f>
        <v>Diesel</v>
      </c>
    </row>
    <row r="6629">
      <c r="A6629" s="16">
        <v>1715.0</v>
      </c>
      <c r="B6629" s="10" t="str">
        <f t="array" ref="B6629">IFERROR(XLOOKUP(A6629,'Asignacion Mar'!A:A,'Asignacion Mar'!C:C))</f>
        <v>Wm Full</v>
      </c>
      <c r="C6629" s="10" t="str">
        <f t="array" ref="C6629">IFERROR(XLOOKUP(A6629,'Asignacion Mar'!A:A,'Asignacion Mar'!B:B))</f>
        <v>EC-08</v>
      </c>
      <c r="D6629" s="28">
        <v>45720.0</v>
      </c>
      <c r="E6629" s="19" t="s">
        <v>96</v>
      </c>
      <c r="F6629" s="10" t="str">
        <f t="array" ref="F6629">IFERROR(XLOOKUP(E6629,Operadores!A:A,Operadores!B:B))</f>
        <v>LEOJAI</v>
      </c>
      <c r="G6629" s="16" t="s">
        <v>103</v>
      </c>
      <c r="H6629" s="13">
        <v>26.45</v>
      </c>
      <c r="I6629" s="18">
        <v>239.0</v>
      </c>
      <c r="J6629" s="15">
        <f t="shared" si="5"/>
        <v>6321.55</v>
      </c>
      <c r="K6629" s="10" t="str">
        <f t="array" ref="K6629">IFERROR(XLOOKUP(G6629,'Tipo de Carga'!A:A,'Tipo de Carga'!B:B))</f>
        <v>Ticket</v>
      </c>
      <c r="L6629" s="10">
        <f t="shared" si="2"/>
        <v>10</v>
      </c>
      <c r="M6629" s="10">
        <f t="shared" si="3"/>
        <v>4</v>
      </c>
      <c r="N6629" s="10">
        <f t="shared" si="4"/>
        <v>3</v>
      </c>
      <c r="O6629" s="10" t="str">
        <f t="array" ref="O6629">IFERROR(XLOOKUP(G6629,'Tipo de Carga'!A:A,'Tipo de Carga'!C:C))</f>
        <v>Diesel</v>
      </c>
    </row>
    <row r="6630">
      <c r="A6630" s="16">
        <v>309.0</v>
      </c>
      <c r="B6630" s="10" t="str">
        <f t="array" ref="B6630">IFERROR(XLOOKUP(A6630,'Asignacion Mar'!A:A,'Asignacion Mar'!C:C))</f>
        <v>Sayer Thorton</v>
      </c>
      <c r="C6630" s="10" t="str">
        <f t="array" ref="C6630">IFERROR(XLOOKUP(A6630,'Asignacion Mar'!A:A,'Asignacion Mar'!B:B))</f>
        <v>EC-04</v>
      </c>
      <c r="D6630" s="28">
        <v>45720.0</v>
      </c>
      <c r="E6630" s="19" t="s">
        <v>154</v>
      </c>
      <c r="F6630" s="10" t="str">
        <f t="array" ref="F6630">IFERROR(XLOOKUP(E6630,Operadores!A:A,Operadores!B:B))</f>
        <v>REVELI</v>
      </c>
      <c r="G6630" s="16" t="s">
        <v>103</v>
      </c>
      <c r="H6630" s="13">
        <v>26.39</v>
      </c>
      <c r="I6630" s="18">
        <v>200.0</v>
      </c>
      <c r="J6630" s="15">
        <f t="shared" si="5"/>
        <v>5278</v>
      </c>
      <c r="K6630" s="10" t="str">
        <f t="array" ref="K6630">IFERROR(XLOOKUP(G6630,'Tipo de Carga'!A:A,'Tipo de Carga'!B:B))</f>
        <v>Ticket</v>
      </c>
      <c r="L6630" s="10">
        <f t="shared" si="2"/>
        <v>10</v>
      </c>
      <c r="M6630" s="10">
        <f t="shared" si="3"/>
        <v>4</v>
      </c>
      <c r="N6630" s="10">
        <f t="shared" si="4"/>
        <v>3</v>
      </c>
      <c r="O6630" s="10" t="str">
        <f t="array" ref="O6630">IFERROR(XLOOKUP(G6630,'Tipo de Carga'!A:A,'Tipo de Carga'!C:C))</f>
        <v>Diesel</v>
      </c>
    </row>
    <row r="6631">
      <c r="A6631" s="16">
        <v>1848.0</v>
      </c>
      <c r="B6631" s="10" t="str">
        <f t="array" ref="B6631">IFERROR(XLOOKUP(A6631,'Asignacion Mar'!A:A,'Asignacion Mar'!C:C))</f>
        <v>Available EC-02</v>
      </c>
      <c r="C6631" s="10" t="str">
        <f t="array" ref="C6631">IFERROR(XLOOKUP(A6631,'Asignacion Mar'!A:A,'Asignacion Mar'!B:B))</f>
        <v>EC-02</v>
      </c>
      <c r="D6631" s="28">
        <v>45720.0</v>
      </c>
      <c r="E6631" s="19" t="s">
        <v>316</v>
      </c>
      <c r="F6631" s="10" t="str">
        <f t="array" ref="F6631">IFERROR(XLOOKUP(E6631,Operadores!A:A,Operadores!B:B))</f>
        <v>ROSMA</v>
      </c>
      <c r="G6631" s="16" t="s">
        <v>103</v>
      </c>
      <c r="H6631" s="13">
        <v>25.99</v>
      </c>
      <c r="I6631" s="18">
        <v>200.0</v>
      </c>
      <c r="J6631" s="15">
        <f t="shared" si="5"/>
        <v>5198</v>
      </c>
      <c r="K6631" s="10" t="str">
        <f t="array" ref="K6631">IFERROR(XLOOKUP(G6631,'Tipo de Carga'!A:A,'Tipo de Carga'!B:B))</f>
        <v>Ticket</v>
      </c>
      <c r="L6631" s="10">
        <f t="shared" si="2"/>
        <v>10</v>
      </c>
      <c r="M6631" s="10">
        <f t="shared" si="3"/>
        <v>4</v>
      </c>
      <c r="N6631" s="10">
        <f t="shared" si="4"/>
        <v>3</v>
      </c>
      <c r="O6631" s="10" t="str">
        <f t="array" ref="O6631">IFERROR(XLOOKUP(G6631,'Tipo de Carga'!A:A,'Tipo de Carga'!C:C))</f>
        <v>Diesel</v>
      </c>
    </row>
    <row r="6632">
      <c r="A6632" s="16">
        <v>1903.0</v>
      </c>
      <c r="B6632" s="10" t="str">
        <f t="array" ref="B6632">IFERROR(XLOOKUP(A6632,'Asignacion Mar'!A:A,'Asignacion Mar'!C:C))</f>
        <v>Available EC-04</v>
      </c>
      <c r="C6632" s="10" t="str">
        <f t="array" ref="C6632">IFERROR(XLOOKUP(A6632,'Asignacion Mar'!A:A,'Asignacion Mar'!B:B))</f>
        <v>EC-04</v>
      </c>
      <c r="D6632" s="28">
        <v>45720.0</v>
      </c>
      <c r="E6632" s="19" t="s">
        <v>273</v>
      </c>
      <c r="F6632" s="10" t="str">
        <f t="array" ref="F6632">IFERROR(XLOOKUP(E6632,Operadores!A:A,Operadores!B:B))</f>
        <v>HEREM</v>
      </c>
      <c r="G6632" s="16" t="s">
        <v>103</v>
      </c>
      <c r="H6632" s="13">
        <v>25.99</v>
      </c>
      <c r="I6632" s="18">
        <v>181.0</v>
      </c>
      <c r="J6632" s="15">
        <f t="shared" si="5"/>
        <v>4704.19</v>
      </c>
      <c r="K6632" s="10" t="str">
        <f t="array" ref="K6632">IFERROR(XLOOKUP(G6632,'Tipo de Carga'!A:A,'Tipo de Carga'!B:B))</f>
        <v>Ticket</v>
      </c>
      <c r="L6632" s="10">
        <f t="shared" si="2"/>
        <v>10</v>
      </c>
      <c r="M6632" s="10">
        <f t="shared" si="3"/>
        <v>4</v>
      </c>
      <c r="N6632" s="10">
        <f t="shared" si="4"/>
        <v>3</v>
      </c>
      <c r="O6632" s="10" t="str">
        <f t="array" ref="O6632">IFERROR(XLOOKUP(G6632,'Tipo de Carga'!A:A,'Tipo de Carga'!C:C))</f>
        <v>Diesel</v>
      </c>
    </row>
    <row r="6633">
      <c r="A6633" s="16">
        <v>1939.0</v>
      </c>
      <c r="B6633" s="10" t="str">
        <f t="array" ref="B6633">IFERROR(XLOOKUP(A6633,'Asignacion Mar'!A:A,'Asignacion Mar'!C:C))</f>
        <v>Full Liver</v>
      </c>
      <c r="C6633" s="10" t="str">
        <f t="array" ref="C6633">IFERROR(XLOOKUP(A6633,'Asignacion Mar'!A:A,'Asignacion Mar'!B:B))</f>
        <v>EC-01</v>
      </c>
      <c r="D6633" s="28">
        <v>45720.0</v>
      </c>
      <c r="E6633" s="19" t="s">
        <v>116</v>
      </c>
      <c r="F6633" s="10" t="str">
        <f t="array" ref="F6633">IFERROR(XLOOKUP(E6633,Operadores!A:A,Operadores!B:B))</f>
        <v>TORBR01</v>
      </c>
      <c r="G6633" s="16" t="s">
        <v>103</v>
      </c>
      <c r="H6633" s="13">
        <v>25.95</v>
      </c>
      <c r="I6633" s="18">
        <v>317.0</v>
      </c>
      <c r="J6633" s="15">
        <f t="shared" si="5"/>
        <v>8226.15</v>
      </c>
      <c r="K6633" s="10" t="str">
        <f t="array" ref="K6633">IFERROR(XLOOKUP(G6633,'Tipo de Carga'!A:A,'Tipo de Carga'!B:B))</f>
        <v>Ticket</v>
      </c>
      <c r="L6633" s="10">
        <f t="shared" si="2"/>
        <v>10</v>
      </c>
      <c r="M6633" s="10">
        <f t="shared" si="3"/>
        <v>4</v>
      </c>
      <c r="N6633" s="10">
        <f t="shared" si="4"/>
        <v>3</v>
      </c>
      <c r="O6633" s="10" t="str">
        <f t="array" ref="O6633">IFERROR(XLOOKUP(G6633,'Tipo de Carga'!A:A,'Tipo de Carga'!C:C))</f>
        <v>Diesel</v>
      </c>
    </row>
    <row r="6634">
      <c r="A6634" s="16">
        <v>1769.0</v>
      </c>
      <c r="B6634" s="10" t="str">
        <f t="array" ref="B6634">IFERROR(XLOOKUP(A6634,'Asignacion Mar'!A:A,'Asignacion Mar'!C:C))</f>
        <v>Wm Sencillo</v>
      </c>
      <c r="C6634" s="10" t="str">
        <f t="array" ref="C6634">IFERROR(XLOOKUP(A6634,'Asignacion Mar'!A:A,'Asignacion Mar'!B:B))</f>
        <v>EC-08</v>
      </c>
      <c r="D6634" s="28">
        <v>45720.0</v>
      </c>
      <c r="E6634" s="19" t="s">
        <v>321</v>
      </c>
      <c r="F6634" s="10" t="str">
        <f t="array" ref="F6634">IFERROR(XLOOKUP(E6634,Operadores!A:A,Operadores!B:B))</f>
        <v>TOVREN</v>
      </c>
      <c r="G6634" s="16" t="s">
        <v>103</v>
      </c>
      <c r="H6634" s="13">
        <v>26.45</v>
      </c>
      <c r="I6634" s="18">
        <v>423.0</v>
      </c>
      <c r="J6634" s="15">
        <f t="shared" si="5"/>
        <v>11188.35</v>
      </c>
      <c r="K6634" s="10" t="str">
        <f t="array" ref="K6634">IFERROR(XLOOKUP(G6634,'Tipo de Carga'!A:A,'Tipo de Carga'!B:B))</f>
        <v>Ticket</v>
      </c>
      <c r="L6634" s="10">
        <f t="shared" si="2"/>
        <v>10</v>
      </c>
      <c r="M6634" s="10">
        <f t="shared" si="3"/>
        <v>4</v>
      </c>
      <c r="N6634" s="10">
        <f t="shared" si="4"/>
        <v>3</v>
      </c>
      <c r="O6634" s="10" t="str">
        <f t="array" ref="O6634">IFERROR(XLOOKUP(G6634,'Tipo de Carga'!A:A,'Tipo de Carga'!C:C))</f>
        <v>Diesel</v>
      </c>
    </row>
    <row r="6635">
      <c r="A6635" s="16">
        <v>1932.0</v>
      </c>
      <c r="B6635" s="10" t="str">
        <f t="array" ref="B6635">IFERROR(XLOOKUP(A6635,'Asignacion Mar'!A:A,'Asignacion Mar'!C:C))</f>
        <v>Circuitos</v>
      </c>
      <c r="C6635" s="10" t="str">
        <f t="array" ref="C6635">IFERROR(XLOOKUP(A6635,'Asignacion Mar'!A:A,'Asignacion Mar'!B:B))</f>
        <v>EC-03</v>
      </c>
      <c r="D6635" s="28">
        <v>45721.0</v>
      </c>
      <c r="E6635" s="16" t="s">
        <v>151</v>
      </c>
      <c r="F6635" s="10" t="str">
        <f t="array" ref="F6635">IFERROR(XLOOKUP(E6635,Operadores!A:A,Operadores!B:B))</f>
        <v>FERRI</v>
      </c>
      <c r="G6635" s="16" t="s">
        <v>17</v>
      </c>
      <c r="H6635" s="13">
        <v>19.89281</v>
      </c>
      <c r="I6635" s="18">
        <v>29.12</v>
      </c>
      <c r="J6635" s="15">
        <f t="shared" si="5"/>
        <v>579.2786272</v>
      </c>
      <c r="K6635" s="10" t="str">
        <f t="array" ref="K6635">IFERROR(XLOOKUP(G6635,'Tipo de Carga'!A:A,'Tipo de Carga'!B:B))</f>
        <v>Autoabasto</v>
      </c>
      <c r="L6635" s="10">
        <f t="shared" si="2"/>
        <v>10</v>
      </c>
      <c r="M6635" s="10">
        <f t="shared" si="3"/>
        <v>5</v>
      </c>
      <c r="N6635" s="10">
        <f t="shared" si="4"/>
        <v>3</v>
      </c>
      <c r="O6635" s="10" t="str">
        <f t="array" ref="O6635">IFERROR(XLOOKUP(G6635,'Tipo de Carga'!A:A,'Tipo de Carga'!C:C))</f>
        <v>Diesel</v>
      </c>
    </row>
    <row r="6636">
      <c r="A6636" s="16">
        <v>1939.0</v>
      </c>
      <c r="B6636" s="10" t="str">
        <f t="array" ref="B6636">IFERROR(XLOOKUP(A6636,'Asignacion Mar'!A:A,'Asignacion Mar'!C:C))</f>
        <v>Full Liver</v>
      </c>
      <c r="C6636" s="10" t="str">
        <f t="array" ref="C6636">IFERROR(XLOOKUP(A6636,'Asignacion Mar'!A:A,'Asignacion Mar'!B:B))</f>
        <v>EC-01</v>
      </c>
      <c r="D6636" s="28">
        <v>45721.0</v>
      </c>
      <c r="E6636" s="16" t="s">
        <v>116</v>
      </c>
      <c r="F6636" s="10" t="str">
        <f t="array" ref="F6636">IFERROR(XLOOKUP(E6636,Operadores!A:A,Operadores!B:B))</f>
        <v>TORBR01</v>
      </c>
      <c r="G6636" s="16" t="s">
        <v>17</v>
      </c>
      <c r="H6636" s="13">
        <v>19.89281</v>
      </c>
      <c r="I6636" s="18">
        <v>302.07</v>
      </c>
      <c r="J6636" s="15">
        <f t="shared" si="5"/>
        <v>6009.021117</v>
      </c>
      <c r="K6636" s="10" t="str">
        <f t="array" ref="K6636">IFERROR(XLOOKUP(G6636,'Tipo de Carga'!A:A,'Tipo de Carga'!B:B))</f>
        <v>Autoabasto</v>
      </c>
      <c r="L6636" s="10">
        <f t="shared" si="2"/>
        <v>10</v>
      </c>
      <c r="M6636" s="10">
        <f t="shared" si="3"/>
        <v>5</v>
      </c>
      <c r="N6636" s="10">
        <f t="shared" si="4"/>
        <v>3</v>
      </c>
      <c r="O6636" s="10" t="str">
        <f t="array" ref="O6636">IFERROR(XLOOKUP(G6636,'Tipo de Carga'!A:A,'Tipo de Carga'!C:C))</f>
        <v>Diesel</v>
      </c>
    </row>
    <row r="6637">
      <c r="A6637" s="16">
        <v>1932.0</v>
      </c>
      <c r="B6637" s="10" t="str">
        <f t="array" ref="B6637">IFERROR(XLOOKUP(A6637,'Asignacion Mar'!A:A,'Asignacion Mar'!C:C))</f>
        <v>Circuitos</v>
      </c>
      <c r="C6637" s="10" t="str">
        <f t="array" ref="C6637">IFERROR(XLOOKUP(A6637,'Asignacion Mar'!A:A,'Asignacion Mar'!B:B))</f>
        <v>EC-03</v>
      </c>
      <c r="D6637" s="28">
        <v>45721.0</v>
      </c>
      <c r="E6637" s="16" t="s">
        <v>151</v>
      </c>
      <c r="F6637" s="10" t="str">
        <f t="array" ref="F6637">IFERROR(XLOOKUP(E6637,Operadores!A:A,Operadores!B:B))</f>
        <v>FERRI</v>
      </c>
      <c r="G6637" s="16" t="s">
        <v>17</v>
      </c>
      <c r="H6637" s="13">
        <v>19.89281</v>
      </c>
      <c r="I6637" s="18">
        <v>106.16</v>
      </c>
      <c r="J6637" s="15">
        <f t="shared" si="5"/>
        <v>2111.82071</v>
      </c>
      <c r="K6637" s="10" t="str">
        <f t="array" ref="K6637">IFERROR(XLOOKUP(G6637,'Tipo de Carga'!A:A,'Tipo de Carga'!B:B))</f>
        <v>Autoabasto</v>
      </c>
      <c r="L6637" s="10">
        <f t="shared" si="2"/>
        <v>10</v>
      </c>
      <c r="M6637" s="10">
        <f t="shared" si="3"/>
        <v>5</v>
      </c>
      <c r="N6637" s="10">
        <f t="shared" si="4"/>
        <v>3</v>
      </c>
      <c r="O6637" s="10" t="str">
        <f t="array" ref="O6637">IFERROR(XLOOKUP(G6637,'Tipo de Carga'!A:A,'Tipo de Carga'!C:C))</f>
        <v>Diesel</v>
      </c>
    </row>
    <row r="6638">
      <c r="A6638" s="16">
        <v>1999.0</v>
      </c>
      <c r="B6638" s="10" t="str">
        <f t="array" ref="B6638">IFERROR(XLOOKUP(A6638,'Asignacion Mar'!A:A,'Asignacion Mar'!C:C))</f>
        <v>MeLi Dedicado Merida</v>
      </c>
      <c r="C6638" s="10" t="str">
        <f t="array" ref="C6638">IFERROR(XLOOKUP(A6638,'Asignacion Mar'!A:A,'Asignacion Mar'!B:B))</f>
        <v>EC-05</v>
      </c>
      <c r="D6638" s="28">
        <v>45721.0</v>
      </c>
      <c r="E6638" s="19" t="s">
        <v>452</v>
      </c>
      <c r="F6638" s="10" t="str">
        <f t="array" ref="F6638">IFERROR(XLOOKUP(E6638,Operadores!A:A,Operadores!B:B))</f>
        <v>GARMAR02</v>
      </c>
      <c r="G6638" s="16" t="s">
        <v>17</v>
      </c>
      <c r="H6638" s="13">
        <v>19.89281</v>
      </c>
      <c r="I6638" s="18">
        <v>649.0</v>
      </c>
      <c r="J6638" s="15">
        <f t="shared" si="5"/>
        <v>12910.43369</v>
      </c>
      <c r="K6638" s="10" t="str">
        <f t="array" ref="K6638">IFERROR(XLOOKUP(G6638,'Tipo de Carga'!A:A,'Tipo de Carga'!B:B))</f>
        <v>Autoabasto</v>
      </c>
      <c r="L6638" s="10">
        <f t="shared" si="2"/>
        <v>10</v>
      </c>
      <c r="M6638" s="10">
        <f t="shared" si="3"/>
        <v>5</v>
      </c>
      <c r="N6638" s="10">
        <f t="shared" si="4"/>
        <v>3</v>
      </c>
      <c r="O6638" s="10" t="str">
        <f t="array" ref="O6638">IFERROR(XLOOKUP(G6638,'Tipo de Carga'!A:A,'Tipo de Carga'!C:C))</f>
        <v>Diesel</v>
      </c>
    </row>
    <row r="6639">
      <c r="A6639" s="16">
        <v>1810.0</v>
      </c>
      <c r="B6639" s="10" t="str">
        <f t="array" ref="B6639">IFERROR(XLOOKUP(A6639,'Asignacion Mar'!A:A,'Asignacion Mar'!C:C))</f>
        <v>Sayer Expo</v>
      </c>
      <c r="C6639" s="10" t="str">
        <f t="array" ref="C6639">IFERROR(XLOOKUP(A6639,'Asignacion Mar'!A:A,'Asignacion Mar'!B:B))</f>
        <v>EC-03</v>
      </c>
      <c r="D6639" s="28">
        <v>45721.0</v>
      </c>
      <c r="E6639" s="16" t="s">
        <v>131</v>
      </c>
      <c r="F6639" s="10" t="str">
        <f t="array" ref="F6639">IFERROR(XLOOKUP(E6639,Operadores!A:A,Operadores!B:B))</f>
        <v>REYRAU</v>
      </c>
      <c r="G6639" s="16" t="s">
        <v>17</v>
      </c>
      <c r="H6639" s="13">
        <v>19.89281</v>
      </c>
      <c r="I6639" s="18">
        <v>248.0</v>
      </c>
      <c r="J6639" s="15">
        <f t="shared" si="5"/>
        <v>4933.41688</v>
      </c>
      <c r="K6639" s="10" t="str">
        <f t="array" ref="K6639">IFERROR(XLOOKUP(G6639,'Tipo de Carga'!A:A,'Tipo de Carga'!B:B))</f>
        <v>Autoabasto</v>
      </c>
      <c r="L6639" s="10">
        <f t="shared" si="2"/>
        <v>10</v>
      </c>
      <c r="M6639" s="10">
        <f t="shared" si="3"/>
        <v>5</v>
      </c>
      <c r="N6639" s="10">
        <f t="shared" si="4"/>
        <v>3</v>
      </c>
      <c r="O6639" s="10" t="str">
        <f t="array" ref="O6639">IFERROR(XLOOKUP(G6639,'Tipo de Carga'!A:A,'Tipo de Carga'!C:C))</f>
        <v>Diesel</v>
      </c>
    </row>
    <row r="6640">
      <c r="A6640" s="16">
        <v>1893.0</v>
      </c>
      <c r="B6640" s="10" t="str">
        <f t="array" ref="B6640">IFERROR(XLOOKUP(A6640,'Asignacion Mar'!A:A,'Asignacion Mar'!C:C))</f>
        <v>Full Liver</v>
      </c>
      <c r="C6640" s="10" t="str">
        <f t="array" ref="C6640">IFERROR(XLOOKUP(A6640,'Asignacion Mar'!A:A,'Asignacion Mar'!B:B))</f>
        <v>EC-01</v>
      </c>
      <c r="D6640" s="28">
        <v>45721.0</v>
      </c>
      <c r="E6640" s="16" t="s">
        <v>455</v>
      </c>
      <c r="F6640" s="10" t="str">
        <f t="array" ref="F6640">IFERROR(XLOOKUP(E6640,Operadores!A:A,Operadores!B:B))</f>
        <v>VELART</v>
      </c>
      <c r="G6640" s="16" t="s">
        <v>17</v>
      </c>
      <c r="H6640" s="13">
        <v>19.89281</v>
      </c>
      <c r="I6640" s="18">
        <v>745.0</v>
      </c>
      <c r="J6640" s="15">
        <f t="shared" si="5"/>
        <v>14820.14345</v>
      </c>
      <c r="K6640" s="10" t="str">
        <f t="array" ref="K6640">IFERROR(XLOOKUP(G6640,'Tipo de Carga'!A:A,'Tipo de Carga'!B:B))</f>
        <v>Autoabasto</v>
      </c>
      <c r="L6640" s="10">
        <f t="shared" si="2"/>
        <v>10</v>
      </c>
      <c r="M6640" s="10">
        <f t="shared" si="3"/>
        <v>5</v>
      </c>
      <c r="N6640" s="10">
        <f t="shared" si="4"/>
        <v>3</v>
      </c>
      <c r="O6640" s="10" t="str">
        <f t="array" ref="O6640">IFERROR(XLOOKUP(G6640,'Tipo de Carga'!A:A,'Tipo de Carga'!C:C))</f>
        <v>Diesel</v>
      </c>
    </row>
    <row r="6641">
      <c r="A6641" s="16">
        <v>1963.0</v>
      </c>
      <c r="B6641" s="10" t="str">
        <f t="array" ref="B6641">IFERROR(XLOOKUP(A6641,'Asignacion Mar'!A:A,'Asignacion Mar'!C:C))</f>
        <v>MeLi asignado SD</v>
      </c>
      <c r="C6641" s="10" t="str">
        <f t="array" ref="C6641">IFERROR(XLOOKUP(A6641,'Asignacion Mar'!A:A,'Asignacion Mar'!B:B))</f>
        <v>EC-05</v>
      </c>
      <c r="D6641" s="28">
        <v>45721.0</v>
      </c>
      <c r="E6641" s="16" t="s">
        <v>148</v>
      </c>
      <c r="F6641" s="10" t="str">
        <f t="array" ref="F6641">IFERROR(XLOOKUP(E6641,Operadores!A:A,Operadores!B:B))</f>
        <v>GARSIX</v>
      </c>
      <c r="G6641" s="16" t="s">
        <v>17</v>
      </c>
      <c r="H6641" s="13">
        <v>19.89281</v>
      </c>
      <c r="I6641" s="18">
        <v>186.0</v>
      </c>
      <c r="J6641" s="15">
        <f t="shared" si="5"/>
        <v>3700.06266</v>
      </c>
      <c r="K6641" s="10" t="str">
        <f t="array" ref="K6641">IFERROR(XLOOKUP(G6641,'Tipo de Carga'!A:A,'Tipo de Carga'!B:B))</f>
        <v>Autoabasto</v>
      </c>
      <c r="L6641" s="10">
        <f t="shared" si="2"/>
        <v>10</v>
      </c>
      <c r="M6641" s="10">
        <f t="shared" si="3"/>
        <v>5</v>
      </c>
      <c r="N6641" s="10">
        <f t="shared" si="4"/>
        <v>3</v>
      </c>
      <c r="O6641" s="10" t="str">
        <f t="array" ref="O6641">IFERROR(XLOOKUP(G6641,'Tipo de Carga'!A:A,'Tipo de Carga'!C:C))</f>
        <v>Diesel</v>
      </c>
    </row>
    <row r="6642">
      <c r="A6642" s="16">
        <v>1780.0</v>
      </c>
      <c r="B6642" s="10" t="str">
        <f t="array" ref="B6642">IFERROR(XLOOKUP(A6642,'Asignacion Mar'!A:A,'Asignacion Mar'!C:C))</f>
        <v>Pilgrims Tepo</v>
      </c>
      <c r="C6642" s="10" t="str">
        <f t="array" ref="C6642">IFERROR(XLOOKUP(A6642,'Asignacion Mar'!A:A,'Asignacion Mar'!B:B))</f>
        <v>EC-02</v>
      </c>
      <c r="D6642" s="28">
        <v>45721.0</v>
      </c>
      <c r="E6642" s="16" t="s">
        <v>196</v>
      </c>
      <c r="F6642" s="10" t="str">
        <f t="array" ref="F6642">IFERROR(XLOOKUP(E6642,Operadores!A:A,Operadores!B:B))</f>
        <v>CHAJUA01</v>
      </c>
      <c r="G6642" s="16" t="s">
        <v>17</v>
      </c>
      <c r="H6642" s="13">
        <v>19.89281</v>
      </c>
      <c r="I6642" s="18">
        <v>221.0</v>
      </c>
      <c r="J6642" s="15">
        <f t="shared" si="5"/>
        <v>4396.31101</v>
      </c>
      <c r="K6642" s="10" t="str">
        <f t="array" ref="K6642">IFERROR(XLOOKUP(G6642,'Tipo de Carga'!A:A,'Tipo de Carga'!B:B))</f>
        <v>Autoabasto</v>
      </c>
      <c r="L6642" s="10">
        <f t="shared" si="2"/>
        <v>10</v>
      </c>
      <c r="M6642" s="10">
        <f t="shared" si="3"/>
        <v>5</v>
      </c>
      <c r="N6642" s="10">
        <f t="shared" si="4"/>
        <v>3</v>
      </c>
      <c r="O6642" s="10" t="str">
        <f t="array" ref="O6642">IFERROR(XLOOKUP(G6642,'Tipo de Carga'!A:A,'Tipo de Carga'!C:C))</f>
        <v>Diesel</v>
      </c>
    </row>
    <row r="6643">
      <c r="A6643" s="16">
        <v>1765.0</v>
      </c>
      <c r="B6643" s="10" t="str">
        <f t="array" ref="B6643">IFERROR(XLOOKUP(A6643,'Asignacion Mar'!A:A,'Asignacion Mar'!C:C))</f>
        <v>Hisense</v>
      </c>
      <c r="C6643" s="10" t="str">
        <f t="array" ref="C6643">IFERROR(XLOOKUP(A6643,'Asignacion Mar'!A:A,'Asignacion Mar'!B:B))</f>
        <v>EC-02</v>
      </c>
      <c r="D6643" s="28">
        <v>45721.0</v>
      </c>
      <c r="E6643" s="19" t="s">
        <v>463</v>
      </c>
      <c r="F6643" s="10" t="str">
        <f t="array" ref="F6643">IFERROR(XLOOKUP(E6643,Operadores!A:A,Operadores!B:B))</f>
        <v>COLALE</v>
      </c>
      <c r="G6643" s="16" t="s">
        <v>17</v>
      </c>
      <c r="H6643" s="13">
        <v>19.89281</v>
      </c>
      <c r="I6643" s="18">
        <v>394.0</v>
      </c>
      <c r="J6643" s="15">
        <f t="shared" si="5"/>
        <v>7837.76714</v>
      </c>
      <c r="K6643" s="10" t="str">
        <f t="array" ref="K6643">IFERROR(XLOOKUP(G6643,'Tipo de Carga'!A:A,'Tipo de Carga'!B:B))</f>
        <v>Autoabasto</v>
      </c>
      <c r="L6643" s="10">
        <f t="shared" si="2"/>
        <v>10</v>
      </c>
      <c r="M6643" s="10">
        <f t="shared" si="3"/>
        <v>5</v>
      </c>
      <c r="N6643" s="10">
        <f t="shared" si="4"/>
        <v>3</v>
      </c>
      <c r="O6643" s="10" t="str">
        <f t="array" ref="O6643">IFERROR(XLOOKUP(G6643,'Tipo de Carga'!A:A,'Tipo de Carga'!C:C))</f>
        <v>Diesel</v>
      </c>
    </row>
    <row r="6644">
      <c r="A6644" s="16">
        <v>1954.0</v>
      </c>
      <c r="B6644" s="10" t="str">
        <f t="array" ref="B6644">IFERROR(XLOOKUP(A6644,'Asignacion Mar'!A:A,'Asignacion Mar'!C:C))</f>
        <v>MeLi asignado SD</v>
      </c>
      <c r="C6644" s="10" t="str">
        <f t="array" ref="C6644">IFERROR(XLOOKUP(A6644,'Asignacion Mar'!A:A,'Asignacion Mar'!B:B))</f>
        <v>EC-05</v>
      </c>
      <c r="D6644" s="28">
        <v>45721.0</v>
      </c>
      <c r="E6644" s="16" t="s">
        <v>341</v>
      </c>
      <c r="F6644" s="10" t="str">
        <f t="array" ref="F6644">IFERROR(XLOOKUP(E6644,Operadores!A:A,Operadores!B:B))</f>
        <v>ESTZAI</v>
      </c>
      <c r="G6644" s="16" t="s">
        <v>17</v>
      </c>
      <c r="H6644" s="13">
        <v>19.89281</v>
      </c>
      <c r="I6644" s="18">
        <v>284.0</v>
      </c>
      <c r="J6644" s="15">
        <f t="shared" si="5"/>
        <v>5649.55804</v>
      </c>
      <c r="K6644" s="10" t="str">
        <f t="array" ref="K6644">IFERROR(XLOOKUP(G6644,'Tipo de Carga'!A:A,'Tipo de Carga'!B:B))</f>
        <v>Autoabasto</v>
      </c>
      <c r="L6644" s="10">
        <f t="shared" si="2"/>
        <v>10</v>
      </c>
      <c r="M6644" s="10">
        <f t="shared" si="3"/>
        <v>5</v>
      </c>
      <c r="N6644" s="10">
        <f t="shared" si="4"/>
        <v>3</v>
      </c>
      <c r="O6644" s="10" t="str">
        <f t="array" ref="O6644">IFERROR(XLOOKUP(G6644,'Tipo de Carga'!A:A,'Tipo de Carga'!C:C))</f>
        <v>Diesel</v>
      </c>
    </row>
    <row r="6645">
      <c r="A6645" s="16">
        <v>1683.0</v>
      </c>
      <c r="B6645" s="10" t="str">
        <f t="array" ref="B6645">IFERROR(XLOOKUP(A6645,'Asignacion Mar'!A:A,'Asignacion Mar'!C:C))</f>
        <v>Pilgrims Tepo</v>
      </c>
      <c r="C6645" s="10" t="str">
        <f t="array" ref="C6645">IFERROR(XLOOKUP(A6645,'Asignacion Mar'!A:A,'Asignacion Mar'!B:B))</f>
        <v>EC-02</v>
      </c>
      <c r="D6645" s="28">
        <v>45721.0</v>
      </c>
      <c r="E6645" s="16" t="s">
        <v>340</v>
      </c>
      <c r="F6645" s="10" t="str">
        <f t="array" ref="F6645">IFERROR(XLOOKUP(E6645,Operadores!A:A,Operadores!B:B))</f>
        <v>GONENR</v>
      </c>
      <c r="G6645" s="16" t="s">
        <v>17</v>
      </c>
      <c r="H6645" s="13">
        <v>19.89281</v>
      </c>
      <c r="I6645" s="18">
        <v>167.0</v>
      </c>
      <c r="J6645" s="15">
        <f t="shared" si="5"/>
        <v>3322.09927</v>
      </c>
      <c r="K6645" s="10" t="str">
        <f t="array" ref="K6645">IFERROR(XLOOKUP(G6645,'Tipo de Carga'!A:A,'Tipo de Carga'!B:B))</f>
        <v>Autoabasto</v>
      </c>
      <c r="L6645" s="10">
        <f t="shared" si="2"/>
        <v>10</v>
      </c>
      <c r="M6645" s="10">
        <f t="shared" si="3"/>
        <v>5</v>
      </c>
      <c r="N6645" s="10">
        <f t="shared" si="4"/>
        <v>3</v>
      </c>
      <c r="O6645" s="10" t="str">
        <f t="array" ref="O6645">IFERROR(XLOOKUP(G6645,'Tipo de Carga'!A:A,'Tipo de Carga'!C:C))</f>
        <v>Diesel</v>
      </c>
    </row>
    <row r="6646">
      <c r="A6646" s="16">
        <v>1757.0</v>
      </c>
      <c r="B6646" s="10" t="str">
        <f t="array" ref="B6646">IFERROR(XLOOKUP(A6646,'Asignacion Mar'!A:A,'Asignacion Mar'!C:C))</f>
        <v>Pilgrims Tepo</v>
      </c>
      <c r="C6646" s="10" t="str">
        <f t="array" ref="C6646">IFERROR(XLOOKUP(A6646,'Asignacion Mar'!A:A,'Asignacion Mar'!B:B))</f>
        <v>EC-02</v>
      </c>
      <c r="D6646" s="28">
        <v>45721.0</v>
      </c>
      <c r="E6646" s="16" t="s">
        <v>193</v>
      </c>
      <c r="F6646" s="10" t="str">
        <f t="array" ref="F6646">IFERROR(XLOOKUP(E6646,Operadores!A:A,Operadores!B:B))</f>
        <v>MARMIG</v>
      </c>
      <c r="G6646" s="16" t="s">
        <v>17</v>
      </c>
      <c r="H6646" s="13">
        <v>19.89281</v>
      </c>
      <c r="I6646" s="18">
        <v>195.0</v>
      </c>
      <c r="J6646" s="15">
        <f t="shared" si="5"/>
        <v>3879.09795</v>
      </c>
      <c r="K6646" s="10" t="str">
        <f t="array" ref="K6646">IFERROR(XLOOKUP(G6646,'Tipo de Carga'!A:A,'Tipo de Carga'!B:B))</f>
        <v>Autoabasto</v>
      </c>
      <c r="L6646" s="10">
        <f t="shared" si="2"/>
        <v>10</v>
      </c>
      <c r="M6646" s="10">
        <f t="shared" si="3"/>
        <v>5</v>
      </c>
      <c r="N6646" s="10">
        <f t="shared" si="4"/>
        <v>3</v>
      </c>
      <c r="O6646" s="10" t="str">
        <f t="array" ref="O6646">IFERROR(XLOOKUP(G6646,'Tipo de Carga'!A:A,'Tipo de Carga'!C:C))</f>
        <v>Diesel</v>
      </c>
    </row>
    <row r="6647">
      <c r="A6647" s="16">
        <v>1985.0</v>
      </c>
      <c r="B6647" s="10" t="str">
        <f t="array" ref="B6647">IFERROR(XLOOKUP(A6647,'Asignacion Mar'!A:A,'Asignacion Mar'!C:C))</f>
        <v>MeLi Dedicado TD</v>
      </c>
      <c r="C6647" s="10" t="str">
        <f t="array" ref="C6647">IFERROR(XLOOKUP(A6647,'Asignacion Mar'!A:A,'Asignacion Mar'!B:B))</f>
        <v>EC-05</v>
      </c>
      <c r="D6647" s="28">
        <v>45721.0</v>
      </c>
      <c r="E6647" s="16" t="s">
        <v>189</v>
      </c>
      <c r="F6647" s="10" t="str">
        <f t="array" ref="F6647">IFERROR(XLOOKUP(E6647,Operadores!A:A,Operadores!B:B))</f>
        <v>MENMI</v>
      </c>
      <c r="G6647" s="16" t="s">
        <v>17</v>
      </c>
      <c r="H6647" s="13">
        <v>19.89281</v>
      </c>
      <c r="I6647" s="18">
        <v>324.0</v>
      </c>
      <c r="J6647" s="15">
        <f t="shared" si="5"/>
        <v>6445.27044</v>
      </c>
      <c r="K6647" s="10" t="str">
        <f t="array" ref="K6647">IFERROR(XLOOKUP(G6647,'Tipo de Carga'!A:A,'Tipo de Carga'!B:B))</f>
        <v>Autoabasto</v>
      </c>
      <c r="L6647" s="10">
        <f t="shared" si="2"/>
        <v>10</v>
      </c>
      <c r="M6647" s="10">
        <f t="shared" si="3"/>
        <v>5</v>
      </c>
      <c r="N6647" s="10">
        <f t="shared" si="4"/>
        <v>3</v>
      </c>
      <c r="O6647" s="10" t="str">
        <f t="array" ref="O6647">IFERROR(XLOOKUP(G6647,'Tipo de Carga'!A:A,'Tipo de Carga'!C:C))</f>
        <v>Diesel</v>
      </c>
    </row>
    <row r="6648">
      <c r="A6648" s="16">
        <v>2066.0</v>
      </c>
      <c r="B6648" s="10" t="str">
        <f t="array" ref="B6648">IFERROR(XLOOKUP(A6648,'Asignacion Mar'!A:A,'Asignacion Mar'!C:C))</f>
        <v>Peñafiel Tecamac</v>
      </c>
      <c r="C6648" s="10" t="str">
        <f t="array" ref="C6648">IFERROR(XLOOKUP(A6648,'Asignacion Mar'!A:A,'Asignacion Mar'!B:B))</f>
        <v>EC-02</v>
      </c>
      <c r="D6648" s="28">
        <v>45721.0</v>
      </c>
      <c r="E6648" s="16" t="s">
        <v>46</v>
      </c>
      <c r="F6648" s="10" t="str">
        <f t="array" ref="F6648">IFERROR(XLOOKUP(E6648,Operadores!A:A,Operadores!B:B))</f>
        <v>ALCART</v>
      </c>
      <c r="G6648" s="16" t="s">
        <v>17</v>
      </c>
      <c r="H6648" s="13">
        <v>19.89281</v>
      </c>
      <c r="I6648" s="18">
        <v>678.0</v>
      </c>
      <c r="J6648" s="15">
        <f t="shared" si="5"/>
        <v>13487.32518</v>
      </c>
      <c r="K6648" s="10" t="str">
        <f t="array" ref="K6648">IFERROR(XLOOKUP(G6648,'Tipo de Carga'!A:A,'Tipo de Carga'!B:B))</f>
        <v>Autoabasto</v>
      </c>
      <c r="L6648" s="10">
        <f t="shared" si="2"/>
        <v>10</v>
      </c>
      <c r="M6648" s="10">
        <f t="shared" si="3"/>
        <v>5</v>
      </c>
      <c r="N6648" s="10">
        <f t="shared" si="4"/>
        <v>3</v>
      </c>
      <c r="O6648" s="10" t="str">
        <f t="array" ref="O6648">IFERROR(XLOOKUP(G6648,'Tipo de Carga'!A:A,'Tipo de Carga'!C:C))</f>
        <v>Diesel</v>
      </c>
    </row>
    <row r="6649">
      <c r="A6649" s="16">
        <v>2001.0</v>
      </c>
      <c r="B6649" s="10" t="str">
        <f t="array" ref="B6649">IFERROR(XLOOKUP(A6649,'Asignacion Mar'!A:A,'Asignacion Mar'!C:C))</f>
        <v>MeLi Dedicado Merida</v>
      </c>
      <c r="C6649" s="10" t="str">
        <f t="array" ref="C6649">IFERROR(XLOOKUP(A6649,'Asignacion Mar'!A:A,'Asignacion Mar'!B:B))</f>
        <v>EC-05</v>
      </c>
      <c r="D6649" s="28">
        <v>45721.0</v>
      </c>
      <c r="E6649" s="16" t="s">
        <v>362</v>
      </c>
      <c r="F6649" s="10" t="str">
        <f t="array" ref="F6649">IFERROR(XLOOKUP(E6649,Operadores!A:A,Operadores!B:B))</f>
        <v>TRESER</v>
      </c>
      <c r="G6649" s="16" t="s">
        <v>17</v>
      </c>
      <c r="H6649" s="13">
        <v>19.89281</v>
      </c>
      <c r="I6649" s="18">
        <v>236.0</v>
      </c>
      <c r="J6649" s="15">
        <f t="shared" si="5"/>
        <v>4694.70316</v>
      </c>
      <c r="K6649" s="10" t="str">
        <f t="array" ref="K6649">IFERROR(XLOOKUP(G6649,'Tipo de Carga'!A:A,'Tipo de Carga'!B:B))</f>
        <v>Autoabasto</v>
      </c>
      <c r="L6649" s="10">
        <f t="shared" si="2"/>
        <v>10</v>
      </c>
      <c r="M6649" s="10">
        <f t="shared" si="3"/>
        <v>5</v>
      </c>
      <c r="N6649" s="10">
        <f t="shared" si="4"/>
        <v>3</v>
      </c>
      <c r="O6649" s="10" t="str">
        <f t="array" ref="O6649">IFERROR(XLOOKUP(G6649,'Tipo de Carga'!A:A,'Tipo de Carga'!C:C))</f>
        <v>Diesel</v>
      </c>
    </row>
    <row r="6650">
      <c r="A6650" s="16">
        <v>1731.0</v>
      </c>
      <c r="B6650" s="10" t="str">
        <f t="array" ref="B6650">IFERROR(XLOOKUP(A6650,'Asignacion Mar'!A:A,'Asignacion Mar'!C:C))</f>
        <v>Pilgrims Tepo</v>
      </c>
      <c r="C6650" s="10" t="str">
        <f t="array" ref="C6650">IFERROR(XLOOKUP(A6650,'Asignacion Mar'!A:A,'Asignacion Mar'!B:B))</f>
        <v>EC-02</v>
      </c>
      <c r="D6650" s="28">
        <v>45721.0</v>
      </c>
      <c r="E6650" s="16" t="s">
        <v>153</v>
      </c>
      <c r="F6650" s="10" t="str">
        <f t="array" ref="F6650">IFERROR(XLOOKUP(E6650,Operadores!A:A,Operadores!B:B))</f>
        <v>RAMHEC</v>
      </c>
      <c r="G6650" s="16" t="s">
        <v>17</v>
      </c>
      <c r="H6650" s="13">
        <v>19.89281</v>
      </c>
      <c r="I6650" s="18">
        <v>235.0</v>
      </c>
      <c r="J6650" s="15">
        <f t="shared" si="5"/>
        <v>4674.81035</v>
      </c>
      <c r="K6650" s="10" t="str">
        <f t="array" ref="K6650">IFERROR(XLOOKUP(G6650,'Tipo de Carga'!A:A,'Tipo de Carga'!B:B))</f>
        <v>Autoabasto</v>
      </c>
      <c r="L6650" s="10">
        <f t="shared" si="2"/>
        <v>10</v>
      </c>
      <c r="M6650" s="10">
        <f t="shared" si="3"/>
        <v>5</v>
      </c>
      <c r="N6650" s="10">
        <f t="shared" si="4"/>
        <v>3</v>
      </c>
      <c r="O6650" s="10" t="str">
        <f t="array" ref="O6650">IFERROR(XLOOKUP(G6650,'Tipo de Carga'!A:A,'Tipo de Carga'!C:C))</f>
        <v>Diesel</v>
      </c>
    </row>
    <row r="6651">
      <c r="A6651" s="16">
        <v>1950.0</v>
      </c>
      <c r="B6651" s="10" t="str">
        <f t="array" ref="B6651">IFERROR(XLOOKUP(A6651,'Asignacion Mar'!A:A,'Asignacion Mar'!C:C))</f>
        <v>MeLi asignado SD</v>
      </c>
      <c r="C6651" s="10" t="str">
        <f t="array" ref="C6651">IFERROR(XLOOKUP(A6651,'Asignacion Mar'!A:A,'Asignacion Mar'!B:B))</f>
        <v>EC-05</v>
      </c>
      <c r="D6651" s="28">
        <v>45721.0</v>
      </c>
      <c r="E6651" s="16" t="s">
        <v>180</v>
      </c>
      <c r="F6651" s="10" t="str">
        <f t="array" ref="F6651">IFERROR(XLOOKUP(E6651,Operadores!A:A,Operadores!B:B))</f>
        <v>MAROSC</v>
      </c>
      <c r="G6651" s="16" t="s">
        <v>17</v>
      </c>
      <c r="H6651" s="13">
        <v>19.89281</v>
      </c>
      <c r="I6651" s="18">
        <v>470.0</v>
      </c>
      <c r="J6651" s="15">
        <f t="shared" si="5"/>
        <v>9349.6207</v>
      </c>
      <c r="K6651" s="10" t="str">
        <f t="array" ref="K6651">IFERROR(XLOOKUP(G6651,'Tipo de Carga'!A:A,'Tipo de Carga'!B:B))</f>
        <v>Autoabasto</v>
      </c>
      <c r="L6651" s="10">
        <f t="shared" si="2"/>
        <v>10</v>
      </c>
      <c r="M6651" s="10">
        <f t="shared" si="3"/>
        <v>5</v>
      </c>
      <c r="N6651" s="10">
        <f t="shared" si="4"/>
        <v>3</v>
      </c>
      <c r="O6651" s="10" t="str">
        <f t="array" ref="O6651">IFERROR(XLOOKUP(G6651,'Tipo de Carga'!A:A,'Tipo de Carga'!C:C))</f>
        <v>Diesel</v>
      </c>
    </row>
    <row r="6652">
      <c r="A6652" s="16">
        <v>1945.0</v>
      </c>
      <c r="B6652" s="10" t="str">
        <f t="array" ref="B6652">IFERROR(XLOOKUP(A6652,'Asignacion Mar'!A:A,'Asignacion Mar'!C:C))</f>
        <v>MeLi asignado SD</v>
      </c>
      <c r="C6652" s="10" t="str">
        <f t="array" ref="C6652">IFERROR(XLOOKUP(A6652,'Asignacion Mar'!A:A,'Asignacion Mar'!B:B))</f>
        <v>EC-05</v>
      </c>
      <c r="D6652" s="28">
        <v>45721.0</v>
      </c>
      <c r="E6652" s="16" t="s">
        <v>61</v>
      </c>
      <c r="F6652" s="10" t="str">
        <f t="array" ref="F6652">IFERROR(XLOOKUP(E6652,Operadores!A:A,Operadores!B:B))</f>
        <v>MUÑCEC</v>
      </c>
      <c r="G6652" s="16" t="s">
        <v>17</v>
      </c>
      <c r="H6652" s="13">
        <v>19.89281</v>
      </c>
      <c r="I6652" s="18">
        <v>417.0</v>
      </c>
      <c r="J6652" s="15">
        <f t="shared" si="5"/>
        <v>8295.30177</v>
      </c>
      <c r="K6652" s="10" t="str">
        <f t="array" ref="K6652">IFERROR(XLOOKUP(G6652,'Tipo de Carga'!A:A,'Tipo de Carga'!B:B))</f>
        <v>Autoabasto</v>
      </c>
      <c r="L6652" s="10">
        <f t="shared" si="2"/>
        <v>10</v>
      </c>
      <c r="M6652" s="10">
        <f t="shared" si="3"/>
        <v>5</v>
      </c>
      <c r="N6652" s="10">
        <f t="shared" si="4"/>
        <v>3</v>
      </c>
      <c r="O6652" s="10" t="str">
        <f t="array" ref="O6652">IFERROR(XLOOKUP(G6652,'Tipo de Carga'!A:A,'Tipo de Carga'!C:C))</f>
        <v>Diesel</v>
      </c>
    </row>
    <row r="6653">
      <c r="A6653" s="16">
        <v>1946.0</v>
      </c>
      <c r="B6653" s="10" t="str">
        <f t="array" ref="B6653">IFERROR(XLOOKUP(A6653,'Asignacion Mar'!A:A,'Asignacion Mar'!C:C))</f>
        <v>MeLi asignado SD</v>
      </c>
      <c r="C6653" s="10" t="str">
        <f t="array" ref="C6653">IFERROR(XLOOKUP(A6653,'Asignacion Mar'!A:A,'Asignacion Mar'!B:B))</f>
        <v>EC-05</v>
      </c>
      <c r="D6653" s="28">
        <v>45721.0</v>
      </c>
      <c r="E6653" s="16" t="s">
        <v>192</v>
      </c>
      <c r="F6653" s="10" t="str">
        <f t="array" ref="F6653">IFERROR(XLOOKUP(E6653,Operadores!A:A,Operadores!B:B))</f>
        <v>MARARM</v>
      </c>
      <c r="G6653" s="16" t="s">
        <v>17</v>
      </c>
      <c r="H6653" s="13">
        <v>19.89281</v>
      </c>
      <c r="I6653" s="18">
        <v>325.0</v>
      </c>
      <c r="J6653" s="15">
        <f t="shared" si="5"/>
        <v>6465.16325</v>
      </c>
      <c r="K6653" s="10" t="str">
        <f t="array" ref="K6653">IFERROR(XLOOKUP(G6653,'Tipo de Carga'!A:A,'Tipo de Carga'!B:B))</f>
        <v>Autoabasto</v>
      </c>
      <c r="L6653" s="10">
        <f t="shared" si="2"/>
        <v>10</v>
      </c>
      <c r="M6653" s="10">
        <f t="shared" si="3"/>
        <v>5</v>
      </c>
      <c r="N6653" s="10">
        <f t="shared" si="4"/>
        <v>3</v>
      </c>
      <c r="O6653" s="10" t="str">
        <f t="array" ref="O6653">IFERROR(XLOOKUP(G6653,'Tipo de Carga'!A:A,'Tipo de Carga'!C:C))</f>
        <v>Diesel</v>
      </c>
    </row>
    <row r="6654">
      <c r="A6654" s="16">
        <v>1767.0</v>
      </c>
      <c r="B6654" s="10" t="str">
        <f t="array" ref="B6654">IFERROR(XLOOKUP(A6654,'Asignacion Mar'!A:A,'Asignacion Mar'!C:C))</f>
        <v>Pilgrims Tepo</v>
      </c>
      <c r="C6654" s="10" t="str">
        <f t="array" ref="C6654">IFERROR(XLOOKUP(A6654,'Asignacion Mar'!A:A,'Asignacion Mar'!B:B))</f>
        <v>EC-02</v>
      </c>
      <c r="D6654" s="28">
        <v>45721.0</v>
      </c>
      <c r="E6654" s="16" t="s">
        <v>135</v>
      </c>
      <c r="F6654" s="10" t="str">
        <f t="array" ref="F6654">IFERROR(XLOOKUP(E6654,Operadores!A:A,Operadores!B:B))</f>
        <v>GALISM</v>
      </c>
      <c r="G6654" s="16" t="s">
        <v>17</v>
      </c>
      <c r="H6654" s="13">
        <v>19.89281</v>
      </c>
      <c r="I6654" s="18">
        <v>188.0</v>
      </c>
      <c r="J6654" s="15">
        <f t="shared" si="5"/>
        <v>3739.84828</v>
      </c>
      <c r="K6654" s="10" t="str">
        <f t="array" ref="K6654">IFERROR(XLOOKUP(G6654,'Tipo de Carga'!A:A,'Tipo de Carga'!B:B))</f>
        <v>Autoabasto</v>
      </c>
      <c r="L6654" s="10">
        <f t="shared" si="2"/>
        <v>10</v>
      </c>
      <c r="M6654" s="10">
        <f t="shared" si="3"/>
        <v>5</v>
      </c>
      <c r="N6654" s="10">
        <f t="shared" si="4"/>
        <v>3</v>
      </c>
      <c r="O6654" s="10" t="str">
        <f t="array" ref="O6654">IFERROR(XLOOKUP(G6654,'Tipo de Carga'!A:A,'Tipo de Carga'!C:C))</f>
        <v>Diesel</v>
      </c>
    </row>
    <row r="6655">
      <c r="A6655" s="16">
        <v>1704.0</v>
      </c>
      <c r="B6655" s="10" t="str">
        <f t="array" ref="B6655">IFERROR(XLOOKUP(A6655,'Asignacion Mar'!A:A,'Asignacion Mar'!C:C))</f>
        <v>Pilgrims Tepo</v>
      </c>
      <c r="C6655" s="10" t="str">
        <f t="array" ref="C6655">IFERROR(XLOOKUP(A6655,'Asignacion Mar'!A:A,'Asignacion Mar'!B:B))</f>
        <v>EC-02</v>
      </c>
      <c r="D6655" s="28">
        <v>45721.0</v>
      </c>
      <c r="E6655" s="16" t="s">
        <v>377</v>
      </c>
      <c r="F6655" s="10" t="str">
        <f t="array" ref="F6655">IFERROR(XLOOKUP(E6655,Operadores!A:A,Operadores!B:B))</f>
        <v>FRAMAU</v>
      </c>
      <c r="G6655" s="16" t="s">
        <v>17</v>
      </c>
      <c r="H6655" s="13">
        <v>19.89281</v>
      </c>
      <c r="I6655" s="18">
        <v>77.0</v>
      </c>
      <c r="J6655" s="15">
        <f t="shared" si="5"/>
        <v>1531.74637</v>
      </c>
      <c r="K6655" s="10" t="str">
        <f t="array" ref="K6655">IFERROR(XLOOKUP(G6655,'Tipo de Carga'!A:A,'Tipo de Carga'!B:B))</f>
        <v>Autoabasto</v>
      </c>
      <c r="L6655" s="10">
        <f t="shared" si="2"/>
        <v>10</v>
      </c>
      <c r="M6655" s="10">
        <f t="shared" si="3"/>
        <v>5</v>
      </c>
      <c r="N6655" s="10">
        <f t="shared" si="4"/>
        <v>3</v>
      </c>
      <c r="O6655" s="10" t="str">
        <f t="array" ref="O6655">IFERROR(XLOOKUP(G6655,'Tipo de Carga'!A:A,'Tipo de Carga'!C:C))</f>
        <v>Diesel</v>
      </c>
    </row>
    <row r="6656">
      <c r="A6656" s="16">
        <v>1981.0</v>
      </c>
      <c r="B6656" s="10" t="str">
        <f t="array" ref="B6656">IFERROR(XLOOKUP(A6656,'Asignacion Mar'!A:A,'Asignacion Mar'!C:C))</f>
        <v>MeLi asignado SD</v>
      </c>
      <c r="C6656" s="10" t="str">
        <f t="array" ref="C6656">IFERROR(XLOOKUP(A6656,'Asignacion Mar'!A:A,'Asignacion Mar'!B:B))</f>
        <v>EC-05</v>
      </c>
      <c r="D6656" s="28">
        <v>45721.0</v>
      </c>
      <c r="E6656" s="16" t="s">
        <v>387</v>
      </c>
      <c r="F6656" s="10" t="str">
        <f t="array" ref="F6656">IFERROR(XLOOKUP(E6656,Operadores!A:A,Operadores!B:B))</f>
        <v>HERJOS07</v>
      </c>
      <c r="G6656" s="16" t="s">
        <v>17</v>
      </c>
      <c r="H6656" s="13">
        <v>19.89281</v>
      </c>
      <c r="I6656" s="18">
        <v>163.0</v>
      </c>
      <c r="J6656" s="15">
        <f t="shared" si="5"/>
        <v>3242.52803</v>
      </c>
      <c r="K6656" s="10" t="str">
        <f t="array" ref="K6656">IFERROR(XLOOKUP(G6656,'Tipo de Carga'!A:A,'Tipo de Carga'!B:B))</f>
        <v>Autoabasto</v>
      </c>
      <c r="L6656" s="10">
        <f t="shared" si="2"/>
        <v>10</v>
      </c>
      <c r="M6656" s="10">
        <f t="shared" si="3"/>
        <v>5</v>
      </c>
      <c r="N6656" s="10">
        <f t="shared" si="4"/>
        <v>3</v>
      </c>
      <c r="O6656" s="10" t="str">
        <f t="array" ref="O6656">IFERROR(XLOOKUP(G6656,'Tipo de Carga'!A:A,'Tipo de Carga'!C:C))</f>
        <v>Diesel</v>
      </c>
    </row>
    <row r="6657">
      <c r="A6657" s="16">
        <v>2017.0</v>
      </c>
      <c r="B6657" s="10" t="str">
        <f t="array" ref="B6657">IFERROR(XLOOKUP(A6657,'Asignacion Mar'!A:A,'Asignacion Mar'!C:C))</f>
        <v>MeLi Asignado TD</v>
      </c>
      <c r="C6657" s="10" t="str">
        <f t="array" ref="C6657">IFERROR(XLOOKUP(A6657,'Asignacion Mar'!A:A,'Asignacion Mar'!B:B))</f>
        <v>EC-05</v>
      </c>
      <c r="D6657" s="28">
        <v>45721.0</v>
      </c>
      <c r="E6657" s="16" t="s">
        <v>142</v>
      </c>
      <c r="F6657" s="10" t="str">
        <f t="array" ref="F6657">IFERROR(XLOOKUP(E6657,Operadores!A:A,Operadores!B:B))</f>
        <v>GARLUI</v>
      </c>
      <c r="G6657" s="16" t="s">
        <v>17</v>
      </c>
      <c r="H6657" s="13">
        <v>19.89281</v>
      </c>
      <c r="I6657" s="18">
        <v>528.0</v>
      </c>
      <c r="J6657" s="15">
        <f t="shared" si="5"/>
        <v>10503.40368</v>
      </c>
      <c r="K6657" s="10" t="str">
        <f t="array" ref="K6657">IFERROR(XLOOKUP(G6657,'Tipo de Carga'!A:A,'Tipo de Carga'!B:B))</f>
        <v>Autoabasto</v>
      </c>
      <c r="L6657" s="10">
        <f t="shared" si="2"/>
        <v>10</v>
      </c>
      <c r="M6657" s="10">
        <f t="shared" si="3"/>
        <v>5</v>
      </c>
      <c r="N6657" s="10">
        <f t="shared" si="4"/>
        <v>3</v>
      </c>
      <c r="O6657" s="10" t="str">
        <f t="array" ref="O6657">IFERROR(XLOOKUP(G6657,'Tipo de Carga'!A:A,'Tipo de Carga'!C:C))</f>
        <v>Diesel</v>
      </c>
    </row>
    <row r="6658">
      <c r="A6658" s="16">
        <v>1821.0</v>
      </c>
      <c r="B6658" s="10" t="str">
        <f t="array" ref="B6658">IFERROR(XLOOKUP(A6658,'Asignacion Mar'!A:A,'Asignacion Mar'!C:C))</f>
        <v>Circuitos</v>
      </c>
      <c r="C6658" s="10" t="str">
        <f t="array" ref="C6658">IFERROR(XLOOKUP(A6658,'Asignacion Mar'!A:A,'Asignacion Mar'!B:B))</f>
        <v>EC-03</v>
      </c>
      <c r="D6658" s="28">
        <v>45721.0</v>
      </c>
      <c r="E6658" s="16" t="s">
        <v>20</v>
      </c>
      <c r="F6658" s="10" t="str">
        <f t="array" ref="F6658">IFERROR(XLOOKUP(E6658,Operadores!A:A,Operadores!B:B))</f>
        <v>BAULUI</v>
      </c>
      <c r="G6658" s="16" t="s">
        <v>17</v>
      </c>
      <c r="H6658" s="13">
        <v>19.89281</v>
      </c>
      <c r="I6658" s="18">
        <v>305.0</v>
      </c>
      <c r="J6658" s="15">
        <f t="shared" si="5"/>
        <v>6067.30705</v>
      </c>
      <c r="K6658" s="10" t="str">
        <f t="array" ref="K6658">IFERROR(XLOOKUP(G6658,'Tipo de Carga'!A:A,'Tipo de Carga'!B:B))</f>
        <v>Autoabasto</v>
      </c>
      <c r="L6658" s="10">
        <f t="shared" si="2"/>
        <v>10</v>
      </c>
      <c r="M6658" s="10">
        <f t="shared" si="3"/>
        <v>5</v>
      </c>
      <c r="N6658" s="10">
        <f t="shared" si="4"/>
        <v>3</v>
      </c>
      <c r="O6658" s="10" t="str">
        <f t="array" ref="O6658">IFERROR(XLOOKUP(G6658,'Tipo de Carga'!A:A,'Tipo de Carga'!C:C))</f>
        <v>Diesel</v>
      </c>
    </row>
    <row r="6659">
      <c r="A6659" s="16">
        <v>2011.0</v>
      </c>
      <c r="B6659" s="10" t="str">
        <f t="array" ref="B6659">IFERROR(XLOOKUP(A6659,'Asignacion Mar'!A:A,'Asignacion Mar'!C:C))</f>
        <v>MeLi asignado SD</v>
      </c>
      <c r="C6659" s="10" t="str">
        <f t="array" ref="C6659">IFERROR(XLOOKUP(A6659,'Asignacion Mar'!A:A,'Asignacion Mar'!B:B))</f>
        <v>EC-05</v>
      </c>
      <c r="D6659" s="28">
        <v>45721.0</v>
      </c>
      <c r="E6659" s="16" t="s">
        <v>30</v>
      </c>
      <c r="F6659" s="10" t="str">
        <f t="array" ref="F6659">IFERROR(XLOOKUP(E6659,Operadores!A:A,Operadores!B:B))</f>
        <v>GUEGAB</v>
      </c>
      <c r="G6659" s="16" t="s">
        <v>17</v>
      </c>
      <c r="H6659" s="13">
        <v>19.89281</v>
      </c>
      <c r="I6659" s="18">
        <v>269.0</v>
      </c>
      <c r="J6659" s="15">
        <f t="shared" si="5"/>
        <v>5351.16589</v>
      </c>
      <c r="K6659" s="10" t="str">
        <f t="array" ref="K6659">IFERROR(XLOOKUP(G6659,'Tipo de Carga'!A:A,'Tipo de Carga'!B:B))</f>
        <v>Autoabasto</v>
      </c>
      <c r="L6659" s="10">
        <f t="shared" si="2"/>
        <v>10</v>
      </c>
      <c r="M6659" s="10">
        <f t="shared" si="3"/>
        <v>5</v>
      </c>
      <c r="N6659" s="10">
        <f t="shared" si="4"/>
        <v>3</v>
      </c>
      <c r="O6659" s="10" t="str">
        <f t="array" ref="O6659">IFERROR(XLOOKUP(G6659,'Tipo de Carga'!A:A,'Tipo de Carga'!C:C))</f>
        <v>Diesel</v>
      </c>
    </row>
    <row r="6660">
      <c r="A6660" s="16">
        <v>2095.0</v>
      </c>
      <c r="B6660" s="10" t="str">
        <f t="array" ref="B6660">IFERROR(XLOOKUP(A6660,'Asignacion Mar'!A:A,'Asignacion Mar'!C:C))</f>
        <v>MeLi asignado SD</v>
      </c>
      <c r="C6660" s="10" t="str">
        <f t="array" ref="C6660">IFERROR(XLOOKUP(A6660,'Asignacion Mar'!A:A,'Asignacion Mar'!B:B))</f>
        <v>EC-05</v>
      </c>
      <c r="D6660" s="28">
        <v>45721.0</v>
      </c>
      <c r="E6660" s="19" t="s">
        <v>184</v>
      </c>
      <c r="F6660" s="10" t="str">
        <f t="array" ref="F6660">IFERROR(XLOOKUP(E6660,Operadores!A:A,Operadores!B:B))</f>
        <v>ARASAL</v>
      </c>
      <c r="G6660" s="16" t="s">
        <v>17</v>
      </c>
      <c r="H6660" s="13">
        <v>19.89281</v>
      </c>
      <c r="I6660" s="18">
        <v>127.0</v>
      </c>
      <c r="J6660" s="15">
        <f t="shared" si="5"/>
        <v>2526.38687</v>
      </c>
      <c r="K6660" s="10" t="str">
        <f t="array" ref="K6660">IFERROR(XLOOKUP(G6660,'Tipo de Carga'!A:A,'Tipo de Carga'!B:B))</f>
        <v>Autoabasto</v>
      </c>
      <c r="L6660" s="10">
        <f t="shared" si="2"/>
        <v>10</v>
      </c>
      <c r="M6660" s="10">
        <f t="shared" si="3"/>
        <v>5</v>
      </c>
      <c r="N6660" s="10">
        <f t="shared" si="4"/>
        <v>3</v>
      </c>
      <c r="O6660" s="10" t="str">
        <f t="array" ref="O6660">IFERROR(XLOOKUP(G6660,'Tipo de Carga'!A:A,'Tipo de Carga'!C:C))</f>
        <v>Diesel</v>
      </c>
    </row>
    <row r="6661">
      <c r="A6661" s="16" t="s">
        <v>325</v>
      </c>
      <c r="B6661" s="10" t="str">
        <f t="array" ref="B6661">IFERROR(XLOOKUP(A6661,'Asignacion Mar'!A:A,'Asignacion Mar'!C:C))</f>
        <v/>
      </c>
      <c r="C6661" s="10" t="str">
        <f t="array" ref="C6661">IFERROR(XLOOKUP(A6661,'Asignacion Mar'!A:A,'Asignacion Mar'!B:B))</f>
        <v/>
      </c>
      <c r="D6661" s="28">
        <v>45721.0</v>
      </c>
      <c r="E6661" s="16" t="s">
        <v>32</v>
      </c>
      <c r="F6661" s="10" t="str">
        <f t="array" ref="F6661">IFERROR(XLOOKUP(E6661,Operadores!A:A,Operadores!B:B))</f>
        <v>MTTO</v>
      </c>
      <c r="G6661" s="16" t="s">
        <v>17</v>
      </c>
      <c r="H6661" s="13">
        <v>19.89281</v>
      </c>
      <c r="I6661" s="18">
        <v>22.0</v>
      </c>
      <c r="J6661" s="15">
        <f t="shared" si="5"/>
        <v>437.64182</v>
      </c>
      <c r="K6661" s="10" t="str">
        <f t="array" ref="K6661">IFERROR(XLOOKUP(G6661,'Tipo de Carga'!A:A,'Tipo de Carga'!B:B))</f>
        <v>Autoabasto</v>
      </c>
      <c r="L6661" s="10">
        <f t="shared" si="2"/>
        <v>10</v>
      </c>
      <c r="M6661" s="10">
        <f t="shared" si="3"/>
        <v>5</v>
      </c>
      <c r="N6661" s="10">
        <f t="shared" si="4"/>
        <v>3</v>
      </c>
      <c r="O6661" s="10" t="str">
        <f t="array" ref="O6661">IFERROR(XLOOKUP(G6661,'Tipo de Carga'!A:A,'Tipo de Carga'!C:C))</f>
        <v>Diesel</v>
      </c>
    </row>
    <row r="6662">
      <c r="A6662" s="16">
        <v>1964.0</v>
      </c>
      <c r="B6662" s="10" t="str">
        <f t="array" ref="B6662">IFERROR(XLOOKUP(A6662,'Asignacion Mar'!A:A,'Asignacion Mar'!C:C))</f>
        <v>MeLi asignado SD</v>
      </c>
      <c r="C6662" s="10" t="str">
        <f t="array" ref="C6662">IFERROR(XLOOKUP(A6662,'Asignacion Mar'!A:A,'Asignacion Mar'!B:B))</f>
        <v>EC-05</v>
      </c>
      <c r="D6662" s="28">
        <v>45721.0</v>
      </c>
      <c r="E6662" s="16" t="s">
        <v>71</v>
      </c>
      <c r="F6662" s="10" t="str">
        <f t="array" ref="F6662">IFERROR(XLOOKUP(E6662,Operadores!A:A,Operadores!B:B))</f>
        <v>CHAJOE</v>
      </c>
      <c r="G6662" s="16" t="s">
        <v>17</v>
      </c>
      <c r="H6662" s="13">
        <v>19.89281</v>
      </c>
      <c r="I6662" s="18">
        <v>321.0</v>
      </c>
      <c r="J6662" s="15">
        <f t="shared" si="5"/>
        <v>6385.59201</v>
      </c>
      <c r="K6662" s="10" t="str">
        <f t="array" ref="K6662">IFERROR(XLOOKUP(G6662,'Tipo de Carga'!A:A,'Tipo de Carga'!B:B))</f>
        <v>Autoabasto</v>
      </c>
      <c r="L6662" s="10">
        <f t="shared" si="2"/>
        <v>10</v>
      </c>
      <c r="M6662" s="10">
        <f t="shared" si="3"/>
        <v>5</v>
      </c>
      <c r="N6662" s="10">
        <f t="shared" si="4"/>
        <v>3</v>
      </c>
      <c r="O6662" s="10" t="str">
        <f t="array" ref="O6662">IFERROR(XLOOKUP(G6662,'Tipo de Carga'!A:A,'Tipo de Carga'!C:C))</f>
        <v>Diesel</v>
      </c>
    </row>
    <row r="6663">
      <c r="A6663" s="16">
        <v>2013.0</v>
      </c>
      <c r="B6663" s="10" t="str">
        <f t="array" ref="B6663">IFERROR(XLOOKUP(A6663,'Asignacion Mar'!A:A,'Asignacion Mar'!C:C))</f>
        <v>MeLi Dedicado Merida</v>
      </c>
      <c r="C6663" s="10" t="str">
        <f t="array" ref="C6663">IFERROR(XLOOKUP(A6663,'Asignacion Mar'!A:A,'Asignacion Mar'!B:B))</f>
        <v>EC-05</v>
      </c>
      <c r="D6663" s="28">
        <v>45721.0</v>
      </c>
      <c r="E6663" s="16" t="s">
        <v>417</v>
      </c>
      <c r="F6663" s="10" t="str">
        <f t="array" ref="F6663">IFERROR(XLOOKUP(E6663,Operadores!A:A,Operadores!B:B))</f>
        <v>MONJON</v>
      </c>
      <c r="G6663" s="16" t="s">
        <v>17</v>
      </c>
      <c r="H6663" s="13">
        <v>19.89281</v>
      </c>
      <c r="I6663" s="18">
        <v>278.0</v>
      </c>
      <c r="J6663" s="15">
        <f t="shared" si="5"/>
        <v>5530.20118</v>
      </c>
      <c r="K6663" s="10" t="str">
        <f t="array" ref="K6663">IFERROR(XLOOKUP(G6663,'Tipo de Carga'!A:A,'Tipo de Carga'!B:B))</f>
        <v>Autoabasto</v>
      </c>
      <c r="L6663" s="10">
        <f t="shared" si="2"/>
        <v>10</v>
      </c>
      <c r="M6663" s="10">
        <f t="shared" si="3"/>
        <v>5</v>
      </c>
      <c r="N6663" s="10">
        <f t="shared" si="4"/>
        <v>3</v>
      </c>
      <c r="O6663" s="10" t="str">
        <f t="array" ref="O6663">IFERROR(XLOOKUP(G6663,'Tipo de Carga'!A:A,'Tipo de Carga'!C:C))</f>
        <v>Diesel</v>
      </c>
    </row>
    <row r="6664">
      <c r="A6664" s="16">
        <v>2023.0</v>
      </c>
      <c r="B6664" s="10" t="str">
        <f t="array" ref="B6664">IFERROR(XLOOKUP(A6664,'Asignacion Mar'!A:A,'Asignacion Mar'!C:C))</f>
        <v>MeLi Asignado TD</v>
      </c>
      <c r="C6664" s="10" t="str">
        <f t="array" ref="C6664">IFERROR(XLOOKUP(A6664,'Asignacion Mar'!A:A,'Asignacion Mar'!B:B))</f>
        <v>EC-05</v>
      </c>
      <c r="D6664" s="28">
        <v>45721.0</v>
      </c>
      <c r="E6664" s="16" t="s">
        <v>126</v>
      </c>
      <c r="F6664" s="10" t="str">
        <f t="array" ref="F6664">IFERROR(XLOOKUP(E6664,Operadores!A:A,Operadores!B:B))</f>
        <v>ESCSAU</v>
      </c>
      <c r="G6664" s="16" t="s">
        <v>17</v>
      </c>
      <c r="H6664" s="13">
        <v>19.89281</v>
      </c>
      <c r="I6664" s="18">
        <v>555.0</v>
      </c>
      <c r="J6664" s="15">
        <f t="shared" si="5"/>
        <v>11040.50955</v>
      </c>
      <c r="K6664" s="10" t="str">
        <f t="array" ref="K6664">IFERROR(XLOOKUP(G6664,'Tipo de Carga'!A:A,'Tipo de Carga'!B:B))</f>
        <v>Autoabasto</v>
      </c>
      <c r="L6664" s="10">
        <f t="shared" si="2"/>
        <v>10</v>
      </c>
      <c r="M6664" s="10">
        <f t="shared" si="3"/>
        <v>5</v>
      </c>
      <c r="N6664" s="10">
        <f t="shared" si="4"/>
        <v>3</v>
      </c>
      <c r="O6664" s="10" t="str">
        <f t="array" ref="O6664">IFERROR(XLOOKUP(G6664,'Tipo de Carga'!A:A,'Tipo de Carga'!C:C))</f>
        <v>Diesel</v>
      </c>
    </row>
    <row r="6665">
      <c r="A6665" s="16">
        <v>1748.0</v>
      </c>
      <c r="B6665" s="10" t="str">
        <f t="array" ref="B6665">IFERROR(XLOOKUP(A6665,'Asignacion Mar'!A:A,'Asignacion Mar'!C:C))</f>
        <v>Liverpool Local</v>
      </c>
      <c r="C6665" s="10" t="str">
        <f t="array" ref="C6665">IFERROR(XLOOKUP(A6665,'Asignacion Mar'!A:A,'Asignacion Mar'!B:B))</f>
        <v>EC-01</v>
      </c>
      <c r="D6665" s="28">
        <v>45721.0</v>
      </c>
      <c r="E6665" s="19" t="s">
        <v>164</v>
      </c>
      <c r="F6665" s="10" t="str">
        <f t="array" ref="F6665">IFERROR(XLOOKUP(E6665,Operadores!A:A,Operadores!B:B))</f>
        <v>ORNSER</v>
      </c>
      <c r="G6665" s="16" t="s">
        <v>17</v>
      </c>
      <c r="H6665" s="13">
        <v>19.89281</v>
      </c>
      <c r="I6665" s="18">
        <v>246.0</v>
      </c>
      <c r="J6665" s="15">
        <f t="shared" si="5"/>
        <v>4893.63126</v>
      </c>
      <c r="K6665" s="10" t="str">
        <f t="array" ref="K6665">IFERROR(XLOOKUP(G6665,'Tipo de Carga'!A:A,'Tipo de Carga'!B:B))</f>
        <v>Autoabasto</v>
      </c>
      <c r="L6665" s="10">
        <f t="shared" si="2"/>
        <v>10</v>
      </c>
      <c r="M6665" s="10">
        <f t="shared" si="3"/>
        <v>5</v>
      </c>
      <c r="N6665" s="10">
        <f t="shared" si="4"/>
        <v>3</v>
      </c>
      <c r="O6665" s="10" t="str">
        <f t="array" ref="O6665">IFERROR(XLOOKUP(G6665,'Tipo de Carga'!A:A,'Tipo de Carga'!C:C))</f>
        <v>Diesel</v>
      </c>
    </row>
    <row r="6666">
      <c r="A6666" s="16">
        <v>1825.0</v>
      </c>
      <c r="B6666" s="10" t="str">
        <f t="array" ref="B6666">IFERROR(XLOOKUP(A6666,'Asignacion Mar'!A:A,'Asignacion Mar'!C:C))</f>
        <v>Available EC-03</v>
      </c>
      <c r="C6666" s="10" t="str">
        <f t="array" ref="C6666">IFERROR(XLOOKUP(A6666,'Asignacion Mar'!A:A,'Asignacion Mar'!B:B))</f>
        <v>EC-03</v>
      </c>
      <c r="D6666" s="28">
        <v>45721.0</v>
      </c>
      <c r="E6666" s="16" t="s">
        <v>406</v>
      </c>
      <c r="F6666" s="10" t="str">
        <f t="array" ref="F6666">IFERROR(XLOOKUP(E6666,Operadores!A:A,Operadores!B:B))</f>
        <v>ESPIS</v>
      </c>
      <c r="G6666" s="16" t="s">
        <v>17</v>
      </c>
      <c r="H6666" s="13">
        <v>19.89281</v>
      </c>
      <c r="I6666" s="18">
        <v>476.0</v>
      </c>
      <c r="J6666" s="15">
        <f t="shared" si="5"/>
        <v>9468.97756</v>
      </c>
      <c r="K6666" s="10" t="str">
        <f t="array" ref="K6666">IFERROR(XLOOKUP(G6666,'Tipo de Carga'!A:A,'Tipo de Carga'!B:B))</f>
        <v>Autoabasto</v>
      </c>
      <c r="L6666" s="10">
        <f t="shared" si="2"/>
        <v>10</v>
      </c>
      <c r="M6666" s="10">
        <f t="shared" si="3"/>
        <v>5</v>
      </c>
      <c r="N6666" s="10">
        <f t="shared" si="4"/>
        <v>3</v>
      </c>
      <c r="O6666" s="10" t="str">
        <f t="array" ref="O6666">IFERROR(XLOOKUP(G6666,'Tipo de Carga'!A:A,'Tipo de Carga'!C:C))</f>
        <v>Diesel</v>
      </c>
    </row>
    <row r="6667">
      <c r="A6667" s="16">
        <v>1993.0</v>
      </c>
      <c r="B6667" s="10" t="str">
        <f t="array" ref="B6667">IFERROR(XLOOKUP(A6667,'Asignacion Mar'!A:A,'Asignacion Mar'!C:C))</f>
        <v>MeLi Dedicado TD</v>
      </c>
      <c r="C6667" s="10" t="str">
        <f t="array" ref="C6667">IFERROR(XLOOKUP(A6667,'Asignacion Mar'!A:A,'Asignacion Mar'!B:B))</f>
        <v>EC-05</v>
      </c>
      <c r="D6667" s="28">
        <v>45721.0</v>
      </c>
      <c r="E6667" s="16" t="s">
        <v>243</v>
      </c>
      <c r="F6667" s="10" t="str">
        <f t="array" ref="F6667">IFERROR(XLOOKUP(E6667,Operadores!A:A,Operadores!B:B))</f>
        <v>ZAMROB</v>
      </c>
      <c r="G6667" s="16" t="s">
        <v>17</v>
      </c>
      <c r="H6667" s="13">
        <v>19.89281</v>
      </c>
      <c r="I6667" s="18">
        <v>519.0</v>
      </c>
      <c r="J6667" s="15">
        <f t="shared" si="5"/>
        <v>10324.36839</v>
      </c>
      <c r="K6667" s="10" t="str">
        <f t="array" ref="K6667">IFERROR(XLOOKUP(G6667,'Tipo de Carga'!A:A,'Tipo de Carga'!B:B))</f>
        <v>Autoabasto</v>
      </c>
      <c r="L6667" s="10">
        <f t="shared" si="2"/>
        <v>10</v>
      </c>
      <c r="M6667" s="10">
        <f t="shared" si="3"/>
        <v>5</v>
      </c>
      <c r="N6667" s="10">
        <f t="shared" si="4"/>
        <v>3</v>
      </c>
      <c r="O6667" s="10" t="str">
        <f t="array" ref="O6667">IFERROR(XLOOKUP(G6667,'Tipo de Carga'!A:A,'Tipo de Carga'!C:C))</f>
        <v>Diesel</v>
      </c>
    </row>
    <row r="6668">
      <c r="A6668" s="16">
        <v>1733.0</v>
      </c>
      <c r="B6668" s="10" t="str">
        <f t="array" ref="B6668">IFERROR(XLOOKUP(A6668,'Asignacion Mar'!A:A,'Asignacion Mar'!C:C))</f>
        <v>Liverpool Local</v>
      </c>
      <c r="C6668" s="10" t="str">
        <f t="array" ref="C6668">IFERROR(XLOOKUP(A6668,'Asignacion Mar'!A:A,'Asignacion Mar'!B:B))</f>
        <v>EC-01</v>
      </c>
      <c r="D6668" s="28">
        <v>45721.0</v>
      </c>
      <c r="E6668" s="16" t="s">
        <v>164</v>
      </c>
      <c r="F6668" s="10" t="str">
        <f t="array" ref="F6668">IFERROR(XLOOKUP(E6668,Operadores!A:A,Operadores!B:B))</f>
        <v>ORNSER</v>
      </c>
      <c r="G6668" s="16" t="s">
        <v>17</v>
      </c>
      <c r="H6668" s="13">
        <v>19.89281</v>
      </c>
      <c r="I6668" s="18">
        <v>369.0</v>
      </c>
      <c r="J6668" s="15">
        <f t="shared" si="5"/>
        <v>7340.44689</v>
      </c>
      <c r="K6668" s="10" t="str">
        <f t="array" ref="K6668">IFERROR(XLOOKUP(G6668,'Tipo de Carga'!A:A,'Tipo de Carga'!B:B))</f>
        <v>Autoabasto</v>
      </c>
      <c r="L6668" s="10">
        <f t="shared" si="2"/>
        <v>10</v>
      </c>
      <c r="M6668" s="10">
        <f t="shared" si="3"/>
        <v>5</v>
      </c>
      <c r="N6668" s="10">
        <f t="shared" si="4"/>
        <v>3</v>
      </c>
      <c r="O6668" s="10" t="str">
        <f t="array" ref="O6668">IFERROR(XLOOKUP(G6668,'Tipo de Carga'!A:A,'Tipo de Carga'!C:C))</f>
        <v>Diesel</v>
      </c>
    </row>
    <row r="6669">
      <c r="A6669" s="16">
        <v>1788.0</v>
      </c>
      <c r="B6669" s="10" t="str">
        <f t="array" ref="B6669">IFERROR(XLOOKUP(A6669,'Asignacion Mar'!A:A,'Asignacion Mar'!C:C))</f>
        <v>Liverpool Local</v>
      </c>
      <c r="C6669" s="10" t="str">
        <f t="array" ref="C6669">IFERROR(XLOOKUP(A6669,'Asignacion Mar'!A:A,'Asignacion Mar'!B:B))</f>
        <v>EC-01</v>
      </c>
      <c r="D6669" s="28">
        <v>45721.0</v>
      </c>
      <c r="E6669" s="16" t="s">
        <v>458</v>
      </c>
      <c r="F6669" s="10" t="str">
        <f t="array" ref="F6669">IFERROR(XLOOKUP(E6669,Operadores!A:A,Operadores!B:B))</f>
        <v>REYRUB</v>
      </c>
      <c r="G6669" s="16" t="s">
        <v>17</v>
      </c>
      <c r="H6669" s="13">
        <v>19.89281</v>
      </c>
      <c r="I6669" s="18">
        <v>579.0</v>
      </c>
      <c r="J6669" s="15">
        <f t="shared" si="5"/>
        <v>11517.93699</v>
      </c>
      <c r="K6669" s="10" t="str">
        <f t="array" ref="K6669">IFERROR(XLOOKUP(G6669,'Tipo de Carga'!A:A,'Tipo de Carga'!B:B))</f>
        <v>Autoabasto</v>
      </c>
      <c r="L6669" s="10">
        <f t="shared" si="2"/>
        <v>10</v>
      </c>
      <c r="M6669" s="10">
        <f t="shared" si="3"/>
        <v>5</v>
      </c>
      <c r="N6669" s="10">
        <f t="shared" si="4"/>
        <v>3</v>
      </c>
      <c r="O6669" s="10" t="str">
        <f t="array" ref="O6669">IFERROR(XLOOKUP(G6669,'Tipo de Carga'!A:A,'Tipo de Carga'!C:C))</f>
        <v>Diesel</v>
      </c>
    </row>
    <row r="6670">
      <c r="A6670" s="16">
        <v>1850.0</v>
      </c>
      <c r="B6670" s="10" t="str">
        <f t="array" ref="B6670">IFERROR(XLOOKUP(A6670,'Asignacion Mar'!A:A,'Asignacion Mar'!C:C))</f>
        <v>Hisense</v>
      </c>
      <c r="C6670" s="10" t="str">
        <f t="array" ref="C6670">IFERROR(XLOOKUP(A6670,'Asignacion Mar'!A:A,'Asignacion Mar'!B:B))</f>
        <v>EC-02</v>
      </c>
      <c r="D6670" s="28">
        <v>45721.0</v>
      </c>
      <c r="E6670" s="16" t="s">
        <v>230</v>
      </c>
      <c r="F6670" s="10" t="str">
        <f t="array" ref="F6670">IFERROR(XLOOKUP(E6670,Operadores!A:A,Operadores!B:B))</f>
        <v>VARJUAX</v>
      </c>
      <c r="G6670" s="16" t="s">
        <v>17</v>
      </c>
      <c r="H6670" s="13">
        <v>19.89281</v>
      </c>
      <c r="I6670" s="18">
        <v>600.0</v>
      </c>
      <c r="J6670" s="15">
        <f t="shared" si="5"/>
        <v>11935.686</v>
      </c>
      <c r="K6670" s="10" t="str">
        <f t="array" ref="K6670">IFERROR(XLOOKUP(G6670,'Tipo de Carga'!A:A,'Tipo de Carga'!B:B))</f>
        <v>Autoabasto</v>
      </c>
      <c r="L6670" s="10">
        <f t="shared" si="2"/>
        <v>10</v>
      </c>
      <c r="M6670" s="10">
        <f t="shared" si="3"/>
        <v>5</v>
      </c>
      <c r="N6670" s="10">
        <f t="shared" si="4"/>
        <v>3</v>
      </c>
      <c r="O6670" s="10" t="str">
        <f t="array" ref="O6670">IFERROR(XLOOKUP(G6670,'Tipo de Carga'!A:A,'Tipo de Carga'!C:C))</f>
        <v>Diesel</v>
      </c>
    </row>
    <row r="6671">
      <c r="A6671" s="16">
        <v>1752.0</v>
      </c>
      <c r="B6671" s="10" t="str">
        <f t="array" ref="B6671">IFERROR(XLOOKUP(A6671,'Asignacion Mar'!A:A,'Asignacion Mar'!C:C))</f>
        <v>Liverpool Local</v>
      </c>
      <c r="C6671" s="10" t="str">
        <f t="array" ref="C6671">IFERROR(XLOOKUP(A6671,'Asignacion Mar'!A:A,'Asignacion Mar'!B:B))</f>
        <v>EC-01</v>
      </c>
      <c r="D6671" s="28">
        <v>45721.0</v>
      </c>
      <c r="E6671" s="16" t="s">
        <v>238</v>
      </c>
      <c r="F6671" s="10" t="str">
        <f t="array" ref="F6671">IFERROR(XLOOKUP(E6671,Operadores!A:A,Operadores!B:B))</f>
        <v>ROBJUA01</v>
      </c>
      <c r="G6671" s="16" t="s">
        <v>17</v>
      </c>
      <c r="H6671" s="13">
        <v>19.89281</v>
      </c>
      <c r="I6671" s="18">
        <v>345.0</v>
      </c>
      <c r="J6671" s="15">
        <f t="shared" si="5"/>
        <v>6863.01945</v>
      </c>
      <c r="K6671" s="10" t="str">
        <f t="array" ref="K6671">IFERROR(XLOOKUP(G6671,'Tipo de Carga'!A:A,'Tipo de Carga'!B:B))</f>
        <v>Autoabasto</v>
      </c>
      <c r="L6671" s="10">
        <f t="shared" si="2"/>
        <v>10</v>
      </c>
      <c r="M6671" s="10">
        <f t="shared" si="3"/>
        <v>5</v>
      </c>
      <c r="N6671" s="10">
        <f t="shared" si="4"/>
        <v>3</v>
      </c>
      <c r="O6671" s="10" t="str">
        <f t="array" ref="O6671">IFERROR(XLOOKUP(G6671,'Tipo de Carga'!A:A,'Tipo de Carga'!C:C))</f>
        <v>Diesel</v>
      </c>
    </row>
    <row r="6672">
      <c r="A6672" s="16">
        <v>1759.0</v>
      </c>
      <c r="B6672" s="10" t="str">
        <f t="array" ref="B6672">IFERROR(XLOOKUP(A6672,'Asignacion Mar'!A:A,'Asignacion Mar'!C:C))</f>
        <v>Liverpool Local</v>
      </c>
      <c r="C6672" s="10" t="str">
        <f t="array" ref="C6672">IFERROR(XLOOKUP(A6672,'Asignacion Mar'!A:A,'Asignacion Mar'!B:B))</f>
        <v>EC-01</v>
      </c>
      <c r="D6672" s="28">
        <v>45721.0</v>
      </c>
      <c r="E6672" s="16" t="s">
        <v>365</v>
      </c>
      <c r="F6672" s="10" t="str">
        <f t="array" ref="F6672">IFERROR(XLOOKUP(E6672,Operadores!A:A,Operadores!B:B))</f>
        <v>OROMAR</v>
      </c>
      <c r="G6672" s="16" t="s">
        <v>17</v>
      </c>
      <c r="H6672" s="13">
        <v>19.89281</v>
      </c>
      <c r="I6672" s="18">
        <v>476.0</v>
      </c>
      <c r="J6672" s="15">
        <f t="shared" si="5"/>
        <v>9468.97756</v>
      </c>
      <c r="K6672" s="10" t="str">
        <f t="array" ref="K6672">IFERROR(XLOOKUP(G6672,'Tipo de Carga'!A:A,'Tipo de Carga'!B:B))</f>
        <v>Autoabasto</v>
      </c>
      <c r="L6672" s="10">
        <f t="shared" si="2"/>
        <v>10</v>
      </c>
      <c r="M6672" s="10">
        <f t="shared" si="3"/>
        <v>5</v>
      </c>
      <c r="N6672" s="10">
        <f t="shared" si="4"/>
        <v>3</v>
      </c>
      <c r="O6672" s="10" t="str">
        <f t="array" ref="O6672">IFERROR(XLOOKUP(G6672,'Tipo de Carga'!A:A,'Tipo de Carga'!C:C))</f>
        <v>Diesel</v>
      </c>
    </row>
    <row r="6673">
      <c r="A6673" s="16">
        <v>2004.0</v>
      </c>
      <c r="B6673" s="10" t="str">
        <f t="array" ref="B6673">IFERROR(XLOOKUP(A6673,'Asignacion Mar'!A:A,'Asignacion Mar'!C:C))</f>
        <v>MeLi asignado SD</v>
      </c>
      <c r="C6673" s="10" t="str">
        <f t="array" ref="C6673">IFERROR(XLOOKUP(A6673,'Asignacion Mar'!A:A,'Asignacion Mar'!B:B))</f>
        <v>EC-05</v>
      </c>
      <c r="D6673" s="28">
        <v>45721.0</v>
      </c>
      <c r="E6673" s="16" t="s">
        <v>227</v>
      </c>
      <c r="F6673" s="10" t="str">
        <f t="array" ref="F6673">IFERROR(XLOOKUP(E6673,Operadores!A:A,Operadores!B:B))</f>
        <v>SANEUS</v>
      </c>
      <c r="G6673" s="16" t="s">
        <v>17</v>
      </c>
      <c r="H6673" s="13">
        <v>19.89281</v>
      </c>
      <c r="I6673" s="18">
        <v>296.0</v>
      </c>
      <c r="J6673" s="15">
        <f t="shared" si="5"/>
        <v>5888.27176</v>
      </c>
      <c r="K6673" s="10" t="str">
        <f t="array" ref="K6673">IFERROR(XLOOKUP(G6673,'Tipo de Carga'!A:A,'Tipo de Carga'!B:B))</f>
        <v>Autoabasto</v>
      </c>
      <c r="L6673" s="10">
        <f t="shared" si="2"/>
        <v>10</v>
      </c>
      <c r="M6673" s="10">
        <f t="shared" si="3"/>
        <v>5</v>
      </c>
      <c r="N6673" s="10">
        <f t="shared" si="4"/>
        <v>3</v>
      </c>
      <c r="O6673" s="10" t="str">
        <f t="array" ref="O6673">IFERROR(XLOOKUP(G6673,'Tipo de Carga'!A:A,'Tipo de Carga'!C:C))</f>
        <v>Diesel</v>
      </c>
    </row>
    <row r="6674">
      <c r="A6674" s="16">
        <v>2087.0</v>
      </c>
      <c r="B6674" s="10" t="str">
        <f t="array" ref="B6674">IFERROR(XLOOKUP(A6674,'Asignacion Mar'!A:A,'Asignacion Mar'!C:C))</f>
        <v>MeLi asignado SD</v>
      </c>
      <c r="C6674" s="10" t="str">
        <f t="array" ref="C6674">IFERROR(XLOOKUP(A6674,'Asignacion Mar'!A:A,'Asignacion Mar'!B:B))</f>
        <v>EC-05</v>
      </c>
      <c r="D6674" s="28">
        <v>45721.0</v>
      </c>
      <c r="E6674" s="16" t="s">
        <v>234</v>
      </c>
      <c r="F6674" s="10" t="str">
        <f t="array" ref="F6674">IFERROR(XLOOKUP(E6674,Operadores!A:A,Operadores!B:B))</f>
        <v>BARPED</v>
      </c>
      <c r="G6674" s="16" t="s">
        <v>17</v>
      </c>
      <c r="H6674" s="13">
        <v>19.89281</v>
      </c>
      <c r="I6674" s="18">
        <v>135.0</v>
      </c>
      <c r="J6674" s="15">
        <f t="shared" si="5"/>
        <v>2685.52935</v>
      </c>
      <c r="K6674" s="10" t="str">
        <f t="array" ref="K6674">IFERROR(XLOOKUP(G6674,'Tipo de Carga'!A:A,'Tipo de Carga'!B:B))</f>
        <v>Autoabasto</v>
      </c>
      <c r="L6674" s="10">
        <f t="shared" si="2"/>
        <v>10</v>
      </c>
      <c r="M6674" s="10">
        <f t="shared" si="3"/>
        <v>5</v>
      </c>
      <c r="N6674" s="10">
        <f t="shared" si="4"/>
        <v>3</v>
      </c>
      <c r="O6674" s="10" t="str">
        <f t="array" ref="O6674">IFERROR(XLOOKUP(G6674,'Tipo de Carga'!A:A,'Tipo de Carga'!C:C))</f>
        <v>Diesel</v>
      </c>
    </row>
    <row r="6675">
      <c r="A6675" s="16">
        <v>2090.0</v>
      </c>
      <c r="B6675" s="10" t="str">
        <f t="array" ref="B6675">IFERROR(XLOOKUP(A6675,'Asignacion Mar'!A:A,'Asignacion Mar'!C:C))</f>
        <v>MeLi Ded Puebla</v>
      </c>
      <c r="C6675" s="10" t="str">
        <f t="array" ref="C6675">IFERROR(XLOOKUP(A6675,'Asignacion Mar'!A:A,'Asignacion Mar'!B:B))</f>
        <v>EC-05</v>
      </c>
      <c r="D6675" s="28">
        <v>45721.0</v>
      </c>
      <c r="E6675" s="16" t="s">
        <v>28</v>
      </c>
      <c r="F6675" s="10" t="str">
        <f t="array" ref="F6675">IFERROR(XLOOKUP(E6675,Operadores!A:A,Operadores!B:B))</f>
        <v>CADEMM</v>
      </c>
      <c r="G6675" s="16" t="s">
        <v>17</v>
      </c>
      <c r="H6675" s="13">
        <v>19.89281</v>
      </c>
      <c r="I6675" s="18">
        <v>327.0</v>
      </c>
      <c r="J6675" s="15">
        <f t="shared" si="5"/>
        <v>6504.94887</v>
      </c>
      <c r="K6675" s="10" t="str">
        <f t="array" ref="K6675">IFERROR(XLOOKUP(G6675,'Tipo de Carga'!A:A,'Tipo de Carga'!B:B))</f>
        <v>Autoabasto</v>
      </c>
      <c r="L6675" s="10">
        <f t="shared" si="2"/>
        <v>10</v>
      </c>
      <c r="M6675" s="10">
        <f t="shared" si="3"/>
        <v>5</v>
      </c>
      <c r="N6675" s="10">
        <f t="shared" si="4"/>
        <v>3</v>
      </c>
      <c r="O6675" s="10" t="str">
        <f t="array" ref="O6675">IFERROR(XLOOKUP(G6675,'Tipo de Carga'!A:A,'Tipo de Carga'!C:C))</f>
        <v>Diesel</v>
      </c>
    </row>
    <row r="6676">
      <c r="A6676" s="16">
        <v>1852.0</v>
      </c>
      <c r="B6676" s="10" t="str">
        <f t="array" ref="B6676">IFERROR(XLOOKUP(A6676,'Asignacion Mar'!A:A,'Asignacion Mar'!C:C))</f>
        <v>Circuitos</v>
      </c>
      <c r="C6676" s="10" t="str">
        <f t="array" ref="C6676">IFERROR(XLOOKUP(A6676,'Asignacion Mar'!A:A,'Asignacion Mar'!B:B))</f>
        <v>EC-03</v>
      </c>
      <c r="D6676" s="28">
        <v>45721.0</v>
      </c>
      <c r="E6676" s="16" t="s">
        <v>379</v>
      </c>
      <c r="F6676" s="10" t="str">
        <f t="array" ref="F6676">IFERROR(XLOOKUP(E6676,Operadores!A:A,Operadores!B:B))</f>
        <v>REYALE</v>
      </c>
      <c r="G6676" s="16" t="s">
        <v>77</v>
      </c>
      <c r="H6676" s="13">
        <v>19.81</v>
      </c>
      <c r="I6676" s="18">
        <v>230.0</v>
      </c>
      <c r="J6676" s="15">
        <f t="shared" si="5"/>
        <v>4556.3</v>
      </c>
      <c r="K6676" s="10" t="str">
        <f t="array" ref="K6676">IFERROR(XLOOKUP(G6676,'Tipo de Carga'!A:A,'Tipo de Carga'!B:B))</f>
        <v>Autoabasto</v>
      </c>
      <c r="L6676" s="10">
        <f t="shared" si="2"/>
        <v>10</v>
      </c>
      <c r="M6676" s="10">
        <f t="shared" si="3"/>
        <v>5</v>
      </c>
      <c r="N6676" s="10">
        <f t="shared" si="4"/>
        <v>3</v>
      </c>
      <c r="O6676" s="10" t="str">
        <f t="array" ref="O6676">IFERROR(XLOOKUP(G6676,'Tipo de Carga'!A:A,'Tipo de Carga'!C:C))</f>
        <v>Diesel</v>
      </c>
    </row>
    <row r="6677">
      <c r="A6677" s="16">
        <v>1835.0</v>
      </c>
      <c r="B6677" s="10" t="str">
        <f t="array" ref="B6677">IFERROR(XLOOKUP(A6677,'Asignacion Mar'!A:A,'Asignacion Mar'!C:C))</f>
        <v>Available EC-04</v>
      </c>
      <c r="C6677" s="10" t="str">
        <f t="array" ref="C6677">IFERROR(XLOOKUP(A6677,'Asignacion Mar'!A:A,'Asignacion Mar'!B:B))</f>
        <v>EC-04</v>
      </c>
      <c r="D6677" s="28">
        <v>45721.0</v>
      </c>
      <c r="E6677" s="16" t="s">
        <v>209</v>
      </c>
      <c r="F6677" s="10" t="str">
        <f t="array" ref="F6677">IFERROR(XLOOKUP(E6677,Operadores!A:A,Operadores!B:B))</f>
        <v>FERFRA</v>
      </c>
      <c r="G6677" s="16" t="s">
        <v>77</v>
      </c>
      <c r="H6677" s="13">
        <v>19.81</v>
      </c>
      <c r="I6677" s="18">
        <v>640.0</v>
      </c>
      <c r="J6677" s="15">
        <f t="shared" si="5"/>
        <v>12678.4</v>
      </c>
      <c r="K6677" s="10" t="str">
        <f t="array" ref="K6677">IFERROR(XLOOKUP(G6677,'Tipo de Carga'!A:A,'Tipo de Carga'!B:B))</f>
        <v>Autoabasto</v>
      </c>
      <c r="L6677" s="10">
        <f t="shared" si="2"/>
        <v>10</v>
      </c>
      <c r="M6677" s="10">
        <f t="shared" si="3"/>
        <v>5</v>
      </c>
      <c r="N6677" s="10">
        <f t="shared" si="4"/>
        <v>3</v>
      </c>
      <c r="O6677" s="10" t="str">
        <f t="array" ref="O6677">IFERROR(XLOOKUP(G6677,'Tipo de Carga'!A:A,'Tipo de Carga'!C:C))</f>
        <v>Diesel</v>
      </c>
    </row>
    <row r="6678">
      <c r="A6678" s="16">
        <v>2068.0</v>
      </c>
      <c r="B6678" s="10" t="str">
        <f t="array" ref="B6678">IFERROR(XLOOKUP(A6678,'Asignacion Mar'!A:A,'Asignacion Mar'!C:C))</f>
        <v>Sayer Pipas</v>
      </c>
      <c r="C6678" s="10" t="str">
        <f t="array" ref="C6678">IFERROR(XLOOKUP(A6678,'Asignacion Mar'!A:A,'Asignacion Mar'!B:B))</f>
        <v>EC-04</v>
      </c>
      <c r="D6678" s="28">
        <v>45721.0</v>
      </c>
      <c r="E6678" s="16" t="s">
        <v>356</v>
      </c>
      <c r="F6678" s="10" t="str">
        <f t="array" ref="F6678">IFERROR(XLOOKUP(E6678,Operadores!A:A,Operadores!B:B))</f>
        <v>LEMMIG</v>
      </c>
      <c r="G6678" s="16" t="s">
        <v>77</v>
      </c>
      <c r="H6678" s="13">
        <v>19.81</v>
      </c>
      <c r="I6678" s="18">
        <v>741.0</v>
      </c>
      <c r="J6678" s="15">
        <f t="shared" si="5"/>
        <v>14679.21</v>
      </c>
      <c r="K6678" s="10" t="str">
        <f t="array" ref="K6678">IFERROR(XLOOKUP(G6678,'Tipo de Carga'!A:A,'Tipo de Carga'!B:B))</f>
        <v>Autoabasto</v>
      </c>
      <c r="L6678" s="10">
        <f t="shared" si="2"/>
        <v>10</v>
      </c>
      <c r="M6678" s="10">
        <f t="shared" si="3"/>
        <v>5</v>
      </c>
      <c r="N6678" s="10">
        <f t="shared" si="4"/>
        <v>3</v>
      </c>
      <c r="O6678" s="10" t="str">
        <f t="array" ref="O6678">IFERROR(XLOOKUP(G6678,'Tipo de Carga'!A:A,'Tipo de Carga'!C:C))</f>
        <v>Diesel</v>
      </c>
    </row>
    <row r="6679">
      <c r="A6679" s="16">
        <v>1862.0</v>
      </c>
      <c r="B6679" s="10" t="str">
        <f t="array" ref="B6679">IFERROR(XLOOKUP(A6679,'Asignacion Mar'!A:A,'Asignacion Mar'!C:C))</f>
        <v>Circuitos</v>
      </c>
      <c r="C6679" s="10" t="str">
        <f t="array" ref="C6679">IFERROR(XLOOKUP(A6679,'Asignacion Mar'!A:A,'Asignacion Mar'!B:B))</f>
        <v>EC-03</v>
      </c>
      <c r="D6679" s="28">
        <v>45721.0</v>
      </c>
      <c r="E6679" s="16" t="s">
        <v>359</v>
      </c>
      <c r="F6679" s="10" t="str">
        <f t="array" ref="F6679">IFERROR(XLOOKUP(E6679,Operadores!A:A,Operadores!B:B))</f>
        <v>PERRI</v>
      </c>
      <c r="G6679" s="16" t="s">
        <v>77</v>
      </c>
      <c r="H6679" s="13">
        <v>19.81</v>
      </c>
      <c r="I6679" s="18">
        <v>414.0</v>
      </c>
      <c r="J6679" s="15">
        <f t="shared" si="5"/>
        <v>8201.34</v>
      </c>
      <c r="K6679" s="10" t="str">
        <f t="array" ref="K6679">IFERROR(XLOOKUP(G6679,'Tipo de Carga'!A:A,'Tipo de Carga'!B:B))</f>
        <v>Autoabasto</v>
      </c>
      <c r="L6679" s="10">
        <f t="shared" si="2"/>
        <v>10</v>
      </c>
      <c r="M6679" s="10">
        <f t="shared" si="3"/>
        <v>5</v>
      </c>
      <c r="N6679" s="10">
        <f t="shared" si="4"/>
        <v>3</v>
      </c>
      <c r="O6679" s="10" t="str">
        <f t="array" ref="O6679">IFERROR(XLOOKUP(G6679,'Tipo de Carga'!A:A,'Tipo de Carga'!C:C))</f>
        <v>Diesel</v>
      </c>
    </row>
    <row r="6680">
      <c r="A6680" s="16">
        <v>1872.0</v>
      </c>
      <c r="B6680" s="10" t="str">
        <f t="array" ref="B6680">IFERROR(XLOOKUP(A6680,'Asignacion Mar'!A:A,'Asignacion Mar'!C:C))</f>
        <v>Sayer Expo</v>
      </c>
      <c r="C6680" s="10" t="str">
        <f t="array" ref="C6680">IFERROR(XLOOKUP(A6680,'Asignacion Mar'!A:A,'Asignacion Mar'!B:B))</f>
        <v>EC-03</v>
      </c>
      <c r="D6680" s="28">
        <v>45721.0</v>
      </c>
      <c r="E6680" s="16" t="s">
        <v>118</v>
      </c>
      <c r="F6680" s="10" t="str">
        <f t="array" ref="F6680">IFERROR(XLOOKUP(E6680,Operadores!A:A,Operadores!B:B))</f>
        <v>BUSJUA</v>
      </c>
      <c r="G6680" s="16" t="s">
        <v>77</v>
      </c>
      <c r="H6680" s="13">
        <v>19.81</v>
      </c>
      <c r="I6680" s="18">
        <v>185.0</v>
      </c>
      <c r="J6680" s="15">
        <f t="shared" si="5"/>
        <v>3664.85</v>
      </c>
      <c r="K6680" s="10" t="str">
        <f t="array" ref="K6680">IFERROR(XLOOKUP(G6680,'Tipo de Carga'!A:A,'Tipo de Carga'!B:B))</f>
        <v>Autoabasto</v>
      </c>
      <c r="L6680" s="10">
        <f t="shared" si="2"/>
        <v>10</v>
      </c>
      <c r="M6680" s="10">
        <f t="shared" si="3"/>
        <v>5</v>
      </c>
      <c r="N6680" s="10">
        <f t="shared" si="4"/>
        <v>3</v>
      </c>
      <c r="O6680" s="10" t="str">
        <f t="array" ref="O6680">IFERROR(XLOOKUP(G6680,'Tipo de Carga'!A:A,'Tipo de Carga'!C:C))</f>
        <v>Diesel</v>
      </c>
    </row>
    <row r="6681">
      <c r="A6681" s="16">
        <v>1937.0</v>
      </c>
      <c r="B6681" s="10" t="str">
        <f t="array" ref="B6681">IFERROR(XLOOKUP(A6681,'Asignacion Mar'!A:A,'Asignacion Mar'!C:C))</f>
        <v>Circuitos</v>
      </c>
      <c r="C6681" s="10" t="str">
        <f t="array" ref="C6681">IFERROR(XLOOKUP(A6681,'Asignacion Mar'!A:A,'Asignacion Mar'!B:B))</f>
        <v>EC-03</v>
      </c>
      <c r="D6681" s="28">
        <v>45721.0</v>
      </c>
      <c r="E6681" s="16" t="s">
        <v>277</v>
      </c>
      <c r="F6681" s="10" t="str">
        <f t="array" ref="F6681">IFERROR(XLOOKUP(E6681,Operadores!A:A,Operadores!B:B))</f>
        <v>PERJAV</v>
      </c>
      <c r="G6681" s="16" t="s">
        <v>77</v>
      </c>
      <c r="H6681" s="13">
        <v>19.81</v>
      </c>
      <c r="I6681" s="18">
        <v>318.0</v>
      </c>
      <c r="J6681" s="15">
        <f t="shared" si="5"/>
        <v>6299.58</v>
      </c>
      <c r="K6681" s="10" t="str">
        <f t="array" ref="K6681">IFERROR(XLOOKUP(G6681,'Tipo de Carga'!A:A,'Tipo de Carga'!B:B))</f>
        <v>Autoabasto</v>
      </c>
      <c r="L6681" s="10">
        <f t="shared" si="2"/>
        <v>10</v>
      </c>
      <c r="M6681" s="10">
        <f t="shared" si="3"/>
        <v>5</v>
      </c>
      <c r="N6681" s="10">
        <f t="shared" si="4"/>
        <v>3</v>
      </c>
      <c r="O6681" s="10" t="str">
        <f t="array" ref="O6681">IFERROR(XLOOKUP(G6681,'Tipo de Carga'!A:A,'Tipo de Carga'!C:C))</f>
        <v>Diesel</v>
      </c>
    </row>
    <row r="6682">
      <c r="A6682" s="16">
        <v>1965.0</v>
      </c>
      <c r="B6682" s="10" t="str">
        <f t="array" ref="B6682">IFERROR(XLOOKUP(A6682,'Asignacion Mar'!A:A,'Asignacion Mar'!C:C))</f>
        <v>Circuitos</v>
      </c>
      <c r="C6682" s="10" t="str">
        <f t="array" ref="C6682">IFERROR(XLOOKUP(A6682,'Asignacion Mar'!A:A,'Asignacion Mar'!B:B))</f>
        <v>EC-03</v>
      </c>
      <c r="D6682" s="28">
        <v>45721.0</v>
      </c>
      <c r="E6682" s="16" t="s">
        <v>161</v>
      </c>
      <c r="F6682" s="10" t="str">
        <f t="array" ref="F6682">IFERROR(XLOOKUP(E6682,Operadores!A:A,Operadores!B:B))</f>
        <v>BREISR</v>
      </c>
      <c r="G6682" s="16" t="s">
        <v>77</v>
      </c>
      <c r="H6682" s="13">
        <v>19.81</v>
      </c>
      <c r="I6682" s="18">
        <v>180.0</v>
      </c>
      <c r="J6682" s="15">
        <f t="shared" si="5"/>
        <v>3565.8</v>
      </c>
      <c r="K6682" s="10" t="str">
        <f t="array" ref="K6682">IFERROR(XLOOKUP(G6682,'Tipo de Carga'!A:A,'Tipo de Carga'!B:B))</f>
        <v>Autoabasto</v>
      </c>
      <c r="L6682" s="10">
        <f t="shared" si="2"/>
        <v>10</v>
      </c>
      <c r="M6682" s="10">
        <f t="shared" si="3"/>
        <v>5</v>
      </c>
      <c r="N6682" s="10">
        <f t="shared" si="4"/>
        <v>3</v>
      </c>
      <c r="O6682" s="10" t="str">
        <f t="array" ref="O6682">IFERROR(XLOOKUP(G6682,'Tipo de Carga'!A:A,'Tipo de Carga'!C:C))</f>
        <v>Diesel</v>
      </c>
    </row>
    <row r="6683">
      <c r="A6683" s="16">
        <v>309.0</v>
      </c>
      <c r="B6683" s="10" t="str">
        <f t="array" ref="B6683">IFERROR(XLOOKUP(A6683,'Asignacion Mar'!A:A,'Asignacion Mar'!C:C))</f>
        <v>Sayer Thorton</v>
      </c>
      <c r="C6683" s="10" t="str">
        <f t="array" ref="C6683">IFERROR(XLOOKUP(A6683,'Asignacion Mar'!A:A,'Asignacion Mar'!B:B))</f>
        <v>EC-04</v>
      </c>
      <c r="D6683" s="28">
        <v>45721.0</v>
      </c>
      <c r="E6683" s="16" t="s">
        <v>154</v>
      </c>
      <c r="F6683" s="10" t="str">
        <f t="array" ref="F6683">IFERROR(XLOOKUP(E6683,Operadores!A:A,Operadores!B:B))</f>
        <v>REVELI</v>
      </c>
      <c r="G6683" s="16" t="s">
        <v>77</v>
      </c>
      <c r="H6683" s="13">
        <v>19.81</v>
      </c>
      <c r="I6683" s="18">
        <v>308.0</v>
      </c>
      <c r="J6683" s="15">
        <f t="shared" si="5"/>
        <v>6101.48</v>
      </c>
      <c r="K6683" s="10" t="str">
        <f t="array" ref="K6683">IFERROR(XLOOKUP(G6683,'Tipo de Carga'!A:A,'Tipo de Carga'!B:B))</f>
        <v>Autoabasto</v>
      </c>
      <c r="L6683" s="10">
        <f t="shared" si="2"/>
        <v>10</v>
      </c>
      <c r="M6683" s="10">
        <f t="shared" si="3"/>
        <v>5</v>
      </c>
      <c r="N6683" s="10">
        <f t="shared" si="4"/>
        <v>3</v>
      </c>
      <c r="O6683" s="10" t="str">
        <f t="array" ref="O6683">IFERROR(XLOOKUP(G6683,'Tipo de Carga'!A:A,'Tipo de Carga'!C:C))</f>
        <v>Diesel</v>
      </c>
    </row>
    <row r="6684">
      <c r="A6684" s="16">
        <v>1974.0</v>
      </c>
      <c r="B6684" s="10" t="str">
        <f t="array" ref="B6684">IFERROR(XLOOKUP(A6684,'Asignacion Mar'!A:A,'Asignacion Mar'!C:C))</f>
        <v>MeLi asignado SD</v>
      </c>
      <c r="C6684" s="10" t="str">
        <f t="array" ref="C6684">IFERROR(XLOOKUP(A6684,'Asignacion Mar'!A:A,'Asignacion Mar'!B:B))</f>
        <v>EC-05</v>
      </c>
      <c r="D6684" s="28">
        <v>45721.0</v>
      </c>
      <c r="E6684" s="16" t="s">
        <v>91</v>
      </c>
      <c r="F6684" s="10" t="str">
        <f t="array" ref="F6684">IFERROR(XLOOKUP(E6684,Operadores!A:A,Operadores!B:B))</f>
        <v>SOLBRI</v>
      </c>
      <c r="G6684" s="16" t="s">
        <v>77</v>
      </c>
      <c r="H6684" s="13">
        <v>19.81</v>
      </c>
      <c r="I6684" s="18">
        <v>178.0</v>
      </c>
      <c r="J6684" s="15">
        <f t="shared" si="5"/>
        <v>3526.18</v>
      </c>
      <c r="K6684" s="10" t="str">
        <f t="array" ref="K6684">IFERROR(XLOOKUP(G6684,'Tipo de Carga'!A:A,'Tipo de Carga'!B:B))</f>
        <v>Autoabasto</v>
      </c>
      <c r="L6684" s="10">
        <f t="shared" si="2"/>
        <v>10</v>
      </c>
      <c r="M6684" s="10">
        <f t="shared" si="3"/>
        <v>5</v>
      </c>
      <c r="N6684" s="10">
        <f t="shared" si="4"/>
        <v>3</v>
      </c>
      <c r="O6684" s="10" t="str">
        <f t="array" ref="O6684">IFERROR(XLOOKUP(G6684,'Tipo de Carga'!A:A,'Tipo de Carga'!C:C))</f>
        <v>Diesel</v>
      </c>
    </row>
    <row r="6685">
      <c r="A6685" s="16">
        <v>1877.0</v>
      </c>
      <c r="B6685" s="10" t="str">
        <f t="array" ref="B6685">IFERROR(XLOOKUP(A6685,'Asignacion Mar'!A:A,'Asignacion Mar'!C:C))</f>
        <v>Circuitos</v>
      </c>
      <c r="C6685" s="10" t="str">
        <f t="array" ref="C6685">IFERROR(XLOOKUP(A6685,'Asignacion Mar'!A:A,'Asignacion Mar'!B:B))</f>
        <v>EC-03</v>
      </c>
      <c r="D6685" s="28">
        <v>45721.0</v>
      </c>
      <c r="E6685" s="16" t="s">
        <v>211</v>
      </c>
      <c r="F6685" s="10" t="str">
        <f t="array" ref="F6685">IFERROR(XLOOKUP(E6685,Operadores!A:A,Operadores!B:B))</f>
        <v>GRERI</v>
      </c>
      <c r="G6685" s="16" t="s">
        <v>77</v>
      </c>
      <c r="H6685" s="13">
        <v>19.81</v>
      </c>
      <c r="I6685" s="18">
        <v>715.0</v>
      </c>
      <c r="J6685" s="15">
        <f t="shared" si="5"/>
        <v>14164.15</v>
      </c>
      <c r="K6685" s="10" t="str">
        <f t="array" ref="K6685">IFERROR(XLOOKUP(G6685,'Tipo de Carga'!A:A,'Tipo de Carga'!B:B))</f>
        <v>Autoabasto</v>
      </c>
      <c r="L6685" s="10">
        <f t="shared" si="2"/>
        <v>10</v>
      </c>
      <c r="M6685" s="10">
        <f t="shared" si="3"/>
        <v>5</v>
      </c>
      <c r="N6685" s="10">
        <f t="shared" si="4"/>
        <v>3</v>
      </c>
      <c r="O6685" s="10" t="str">
        <f t="array" ref="O6685">IFERROR(XLOOKUP(G6685,'Tipo de Carga'!A:A,'Tipo de Carga'!C:C))</f>
        <v>Diesel</v>
      </c>
    </row>
    <row r="6686">
      <c r="A6686" s="16">
        <v>1808.0</v>
      </c>
      <c r="B6686" s="10" t="str">
        <f t="array" ref="B6686">IFERROR(XLOOKUP(A6686,'Asignacion Mar'!A:A,'Asignacion Mar'!C:C))</f>
        <v>Sayer Full</v>
      </c>
      <c r="C6686" s="10" t="str">
        <f t="array" ref="C6686">IFERROR(XLOOKUP(A6686,'Asignacion Mar'!A:A,'Asignacion Mar'!B:B))</f>
        <v>EC-04</v>
      </c>
      <c r="D6686" s="28">
        <v>45721.0</v>
      </c>
      <c r="E6686" s="16" t="s">
        <v>335</v>
      </c>
      <c r="F6686" s="10" t="str">
        <f t="array" ref="F6686">IFERROR(XLOOKUP(E6686,Operadores!A:A,Operadores!B:B))</f>
        <v>ZAPNO</v>
      </c>
      <c r="G6686" s="16" t="s">
        <v>77</v>
      </c>
      <c r="H6686" s="13">
        <v>19.81</v>
      </c>
      <c r="I6686" s="18">
        <v>580.0</v>
      </c>
      <c r="J6686" s="15">
        <f t="shared" si="5"/>
        <v>11489.8</v>
      </c>
      <c r="K6686" s="10" t="str">
        <f t="array" ref="K6686">IFERROR(XLOOKUP(G6686,'Tipo de Carga'!A:A,'Tipo de Carga'!B:B))</f>
        <v>Autoabasto</v>
      </c>
      <c r="L6686" s="10">
        <f t="shared" si="2"/>
        <v>10</v>
      </c>
      <c r="M6686" s="10">
        <f t="shared" si="3"/>
        <v>5</v>
      </c>
      <c r="N6686" s="10">
        <f t="shared" si="4"/>
        <v>3</v>
      </c>
      <c r="O6686" s="10" t="str">
        <f t="array" ref="O6686">IFERROR(XLOOKUP(G6686,'Tipo de Carga'!A:A,'Tipo de Carga'!C:C))</f>
        <v>Diesel</v>
      </c>
    </row>
    <row r="6687">
      <c r="A6687" s="16">
        <v>1975.0</v>
      </c>
      <c r="B6687" s="10" t="str">
        <f t="array" ref="B6687">IFERROR(XLOOKUP(A6687,'Asignacion Mar'!A:A,'Asignacion Mar'!C:C))</f>
        <v>Sayer Sencillo</v>
      </c>
      <c r="C6687" s="10" t="str">
        <f t="array" ref="C6687">IFERROR(XLOOKUP(A6687,'Asignacion Mar'!A:A,'Asignacion Mar'!B:B))</f>
        <v>EC-04</v>
      </c>
      <c r="D6687" s="28">
        <v>45721.0</v>
      </c>
      <c r="E6687" s="16" t="s">
        <v>247</v>
      </c>
      <c r="F6687" s="10" t="str">
        <f t="array" ref="F6687">IFERROR(XLOOKUP(E6687,Operadores!A:A,Operadores!B:B))</f>
        <v>SANMAN</v>
      </c>
      <c r="G6687" s="16" t="s">
        <v>77</v>
      </c>
      <c r="H6687" s="13">
        <v>19.81</v>
      </c>
      <c r="I6687" s="18">
        <v>647.0</v>
      </c>
      <c r="J6687" s="15">
        <f t="shared" si="5"/>
        <v>12817.07</v>
      </c>
      <c r="K6687" s="10" t="str">
        <f t="array" ref="K6687">IFERROR(XLOOKUP(G6687,'Tipo de Carga'!A:A,'Tipo de Carga'!B:B))</f>
        <v>Autoabasto</v>
      </c>
      <c r="L6687" s="10">
        <f t="shared" si="2"/>
        <v>10</v>
      </c>
      <c r="M6687" s="10">
        <f t="shared" si="3"/>
        <v>5</v>
      </c>
      <c r="N6687" s="10">
        <f t="shared" si="4"/>
        <v>3</v>
      </c>
      <c r="O6687" s="10" t="str">
        <f t="array" ref="O6687">IFERROR(XLOOKUP(G6687,'Tipo de Carga'!A:A,'Tipo de Carga'!C:C))</f>
        <v>Diesel</v>
      </c>
    </row>
    <row r="6688">
      <c r="A6688" s="16">
        <v>1947.0</v>
      </c>
      <c r="B6688" s="10" t="str">
        <f t="array" ref="B6688">IFERROR(XLOOKUP(A6688,'Asignacion Mar'!A:A,'Asignacion Mar'!C:C))</f>
        <v>Circuitos</v>
      </c>
      <c r="C6688" s="10" t="str">
        <f t="array" ref="C6688">IFERROR(XLOOKUP(A6688,'Asignacion Mar'!A:A,'Asignacion Mar'!B:B))</f>
        <v>EC-03</v>
      </c>
      <c r="D6688" s="28">
        <v>45721.0</v>
      </c>
      <c r="E6688" s="16" t="s">
        <v>41</v>
      </c>
      <c r="F6688" s="10" t="str">
        <f t="array" ref="F6688">IFERROR(XLOOKUP(E6688,Operadores!A:A,Operadores!B:B))</f>
        <v>DAMOS</v>
      </c>
      <c r="G6688" s="16" t="s">
        <v>83</v>
      </c>
      <c r="H6688" s="13">
        <v>19.85</v>
      </c>
      <c r="I6688" s="18">
        <v>321.0</v>
      </c>
      <c r="J6688" s="15">
        <f t="shared" si="5"/>
        <v>6371.85</v>
      </c>
      <c r="K6688" s="10" t="str">
        <f t="array" ref="K6688">IFERROR(XLOOKUP(G6688,'Tipo de Carga'!A:A,'Tipo de Carga'!B:B))</f>
        <v>Autoabasto</v>
      </c>
      <c r="L6688" s="10">
        <f t="shared" si="2"/>
        <v>10</v>
      </c>
      <c r="M6688" s="10">
        <f t="shared" si="3"/>
        <v>5</v>
      </c>
      <c r="N6688" s="10">
        <f t="shared" si="4"/>
        <v>3</v>
      </c>
      <c r="O6688" s="10" t="str">
        <f t="array" ref="O6688">IFERROR(XLOOKUP(G6688,'Tipo de Carga'!A:A,'Tipo de Carga'!C:C))</f>
        <v>Diesel</v>
      </c>
    </row>
    <row r="6689">
      <c r="A6689" s="16">
        <v>1869.0</v>
      </c>
      <c r="B6689" s="10" t="str">
        <f t="array" ref="B6689">IFERROR(XLOOKUP(A6689,'Asignacion Mar'!A:A,'Asignacion Mar'!C:C))</f>
        <v>Circuitos</v>
      </c>
      <c r="C6689" s="10" t="str">
        <f t="array" ref="C6689">IFERROR(XLOOKUP(A6689,'Asignacion Mar'!A:A,'Asignacion Mar'!B:B))</f>
        <v>EC-03</v>
      </c>
      <c r="D6689" s="28">
        <v>45721.0</v>
      </c>
      <c r="E6689" s="16" t="s">
        <v>213</v>
      </c>
      <c r="F6689" s="10" t="str">
        <f t="array" ref="F6689">IFERROR(XLOOKUP(E6689,Operadores!A:A,Operadores!B:B))</f>
        <v>MERUBA</v>
      </c>
      <c r="G6689" s="16" t="s">
        <v>83</v>
      </c>
      <c r="H6689" s="13">
        <v>19.85</v>
      </c>
      <c r="I6689" s="18">
        <v>411.0</v>
      </c>
      <c r="J6689" s="15">
        <f t="shared" si="5"/>
        <v>8158.35</v>
      </c>
      <c r="K6689" s="10" t="str">
        <f t="array" ref="K6689">IFERROR(XLOOKUP(G6689,'Tipo de Carga'!A:A,'Tipo de Carga'!B:B))</f>
        <v>Autoabasto</v>
      </c>
      <c r="L6689" s="10">
        <f t="shared" si="2"/>
        <v>10</v>
      </c>
      <c r="M6689" s="10">
        <f t="shared" si="3"/>
        <v>5</v>
      </c>
      <c r="N6689" s="10">
        <f t="shared" si="4"/>
        <v>3</v>
      </c>
      <c r="O6689" s="10" t="str">
        <f t="array" ref="O6689">IFERROR(XLOOKUP(G6689,'Tipo de Carga'!A:A,'Tipo de Carga'!C:C))</f>
        <v>Diesel</v>
      </c>
    </row>
    <row r="6690">
      <c r="A6690" s="16">
        <v>1855.0</v>
      </c>
      <c r="B6690" s="10" t="str">
        <f t="array" ref="B6690">IFERROR(XLOOKUP(A6690,'Asignacion Mar'!A:A,'Asignacion Mar'!C:C))</f>
        <v>Circuitos</v>
      </c>
      <c r="C6690" s="10" t="str">
        <f t="array" ref="C6690">IFERROR(XLOOKUP(A6690,'Asignacion Mar'!A:A,'Asignacion Mar'!B:B))</f>
        <v>EC-03</v>
      </c>
      <c r="D6690" s="28">
        <v>45721.0</v>
      </c>
      <c r="E6690" s="16" t="s">
        <v>62</v>
      </c>
      <c r="F6690" s="10" t="str">
        <f t="array" ref="F6690">IFERROR(XLOOKUP(E6690,Operadores!A:A,Operadores!B:B))</f>
        <v>REYPED</v>
      </c>
      <c r="G6690" s="16" t="s">
        <v>83</v>
      </c>
      <c r="H6690" s="13">
        <v>19.85</v>
      </c>
      <c r="I6690" s="18">
        <v>463.0</v>
      </c>
      <c r="J6690" s="15">
        <f t="shared" si="5"/>
        <v>9190.55</v>
      </c>
      <c r="K6690" s="10" t="str">
        <f t="array" ref="K6690">IFERROR(XLOOKUP(G6690,'Tipo de Carga'!A:A,'Tipo de Carga'!B:B))</f>
        <v>Autoabasto</v>
      </c>
      <c r="L6690" s="10">
        <f t="shared" si="2"/>
        <v>10</v>
      </c>
      <c r="M6690" s="10">
        <f t="shared" si="3"/>
        <v>5</v>
      </c>
      <c r="N6690" s="10">
        <f t="shared" si="4"/>
        <v>3</v>
      </c>
      <c r="O6690" s="10" t="str">
        <f t="array" ref="O6690">IFERROR(XLOOKUP(G6690,'Tipo de Carga'!A:A,'Tipo de Carga'!C:C))</f>
        <v>Diesel</v>
      </c>
    </row>
    <row r="6691">
      <c r="A6691" s="16">
        <v>2074.0</v>
      </c>
      <c r="B6691" s="10" t="str">
        <f t="array" ref="B6691">IFERROR(XLOOKUP(A6691,'Asignacion Mar'!A:A,'Asignacion Mar'!C:C))</f>
        <v>Available EC-06</v>
      </c>
      <c r="C6691" s="10" t="str">
        <f t="array" ref="C6691">IFERROR(XLOOKUP(A6691,'Asignacion Mar'!A:A,'Asignacion Mar'!B:B))</f>
        <v>EC-06</v>
      </c>
      <c r="D6691" s="28">
        <v>45721.0</v>
      </c>
      <c r="E6691" s="16" t="s">
        <v>157</v>
      </c>
      <c r="F6691" s="10" t="str">
        <f t="array" ref="F6691">IFERROR(XLOOKUP(E6691,Operadores!A:A,Operadores!B:B))</f>
        <v>FLOJOS02</v>
      </c>
      <c r="G6691" s="16" t="s">
        <v>83</v>
      </c>
      <c r="H6691" s="13">
        <v>19.85</v>
      </c>
      <c r="I6691" s="18">
        <v>580.0</v>
      </c>
      <c r="J6691" s="15">
        <f t="shared" si="5"/>
        <v>11513</v>
      </c>
      <c r="K6691" s="10" t="str">
        <f t="array" ref="K6691">IFERROR(XLOOKUP(G6691,'Tipo de Carga'!A:A,'Tipo de Carga'!B:B))</f>
        <v>Autoabasto</v>
      </c>
      <c r="L6691" s="10">
        <f t="shared" si="2"/>
        <v>10</v>
      </c>
      <c r="M6691" s="10">
        <f t="shared" si="3"/>
        <v>5</v>
      </c>
      <c r="N6691" s="10">
        <f t="shared" si="4"/>
        <v>3</v>
      </c>
      <c r="O6691" s="10" t="str">
        <f t="array" ref="O6691">IFERROR(XLOOKUP(G6691,'Tipo de Carga'!A:A,'Tipo de Carga'!C:C))</f>
        <v>Diesel</v>
      </c>
    </row>
    <row r="6692">
      <c r="A6692" s="16">
        <v>1955.0</v>
      </c>
      <c r="B6692" s="10" t="str">
        <f t="array" ref="B6692">IFERROR(XLOOKUP(A6692,'Asignacion Mar'!A:A,'Asignacion Mar'!C:C))</f>
        <v>Circuitos</v>
      </c>
      <c r="C6692" s="10" t="str">
        <f t="array" ref="C6692">IFERROR(XLOOKUP(A6692,'Asignacion Mar'!A:A,'Asignacion Mar'!B:B))</f>
        <v>EC-03</v>
      </c>
      <c r="D6692" s="28">
        <v>45721.0</v>
      </c>
      <c r="E6692" s="16" t="s">
        <v>329</v>
      </c>
      <c r="F6692" s="10" t="str">
        <f t="array" ref="F6692">IFERROR(XLOOKUP(E6692,Operadores!A:A,Operadores!B:B))</f>
        <v>MOZPEDX</v>
      </c>
      <c r="G6692" s="16" t="s">
        <v>83</v>
      </c>
      <c r="H6692" s="13">
        <v>19.85</v>
      </c>
      <c r="I6692" s="18">
        <v>200.0</v>
      </c>
      <c r="J6692" s="15">
        <f t="shared" si="5"/>
        <v>3970</v>
      </c>
      <c r="K6692" s="10" t="str">
        <f t="array" ref="K6692">IFERROR(XLOOKUP(G6692,'Tipo de Carga'!A:A,'Tipo de Carga'!B:B))</f>
        <v>Autoabasto</v>
      </c>
      <c r="L6692" s="10">
        <f t="shared" si="2"/>
        <v>10</v>
      </c>
      <c r="M6692" s="10">
        <f t="shared" si="3"/>
        <v>5</v>
      </c>
      <c r="N6692" s="10">
        <f t="shared" si="4"/>
        <v>3</v>
      </c>
      <c r="O6692" s="10" t="str">
        <f t="array" ref="O6692">IFERROR(XLOOKUP(G6692,'Tipo de Carga'!A:A,'Tipo de Carga'!C:C))</f>
        <v>Diesel</v>
      </c>
    </row>
    <row r="6693">
      <c r="A6693" s="16">
        <v>1883.0</v>
      </c>
      <c r="B6693" s="10" t="str">
        <f t="array" ref="B6693">IFERROR(XLOOKUP(A6693,'Asignacion Mar'!A:A,'Asignacion Mar'!C:C))</f>
        <v>Circuitos</v>
      </c>
      <c r="C6693" s="10" t="str">
        <f t="array" ref="C6693">IFERROR(XLOOKUP(A6693,'Asignacion Mar'!A:A,'Asignacion Mar'!B:B))</f>
        <v>EC-03</v>
      </c>
      <c r="D6693" s="28">
        <v>45721.0</v>
      </c>
      <c r="E6693" s="16" t="s">
        <v>23</v>
      </c>
      <c r="F6693" s="10" t="str">
        <f t="array" ref="F6693">IFERROR(XLOOKUP(E6693,Operadores!A:A,Operadores!B:B))</f>
        <v>JIMMI01</v>
      </c>
      <c r="G6693" s="16" t="s">
        <v>83</v>
      </c>
      <c r="H6693" s="13">
        <v>19.85</v>
      </c>
      <c r="I6693" s="18">
        <v>580.0</v>
      </c>
      <c r="J6693" s="15">
        <f t="shared" si="5"/>
        <v>11513</v>
      </c>
      <c r="K6693" s="10" t="str">
        <f t="array" ref="K6693">IFERROR(XLOOKUP(G6693,'Tipo de Carga'!A:A,'Tipo de Carga'!B:B))</f>
        <v>Autoabasto</v>
      </c>
      <c r="L6693" s="10">
        <f t="shared" si="2"/>
        <v>10</v>
      </c>
      <c r="M6693" s="10">
        <f t="shared" si="3"/>
        <v>5</v>
      </c>
      <c r="N6693" s="10">
        <f t="shared" si="4"/>
        <v>3</v>
      </c>
      <c r="O6693" s="10" t="str">
        <f t="array" ref="O6693">IFERROR(XLOOKUP(G6693,'Tipo de Carga'!A:A,'Tipo de Carga'!C:C))</f>
        <v>Diesel</v>
      </c>
    </row>
    <row r="6694">
      <c r="A6694" s="16">
        <v>2044.0</v>
      </c>
      <c r="B6694" s="10" t="str">
        <f t="array" ref="B6694">IFERROR(XLOOKUP(A6694,'Asignacion Mar'!A:A,'Asignacion Mar'!C:C))</f>
        <v>PISA Gdl</v>
      </c>
      <c r="C6694" s="10" t="str">
        <f t="array" ref="C6694">IFERROR(XLOOKUP(A6694,'Asignacion Mar'!A:A,'Asignacion Mar'!B:B))</f>
        <v>EC-06</v>
      </c>
      <c r="D6694" s="28">
        <v>45721.0</v>
      </c>
      <c r="E6694" s="16" t="s">
        <v>438</v>
      </c>
      <c r="F6694" s="10" t="str">
        <f t="array" ref="F6694">IFERROR(XLOOKUP(E6694,Operadores!A:A,Operadores!B:B))</f>
        <v>SALJO01</v>
      </c>
      <c r="G6694" s="16" t="s">
        <v>83</v>
      </c>
      <c r="H6694" s="13">
        <v>19.85</v>
      </c>
      <c r="I6694" s="18">
        <v>659.0</v>
      </c>
      <c r="J6694" s="15">
        <f t="shared" si="5"/>
        <v>13081.15</v>
      </c>
      <c r="K6694" s="10" t="str">
        <f t="array" ref="K6694">IFERROR(XLOOKUP(G6694,'Tipo de Carga'!A:A,'Tipo de Carga'!B:B))</f>
        <v>Autoabasto</v>
      </c>
      <c r="L6694" s="10">
        <f t="shared" si="2"/>
        <v>10</v>
      </c>
      <c r="M6694" s="10">
        <f t="shared" si="3"/>
        <v>5</v>
      </c>
      <c r="N6694" s="10">
        <f t="shared" si="4"/>
        <v>3</v>
      </c>
      <c r="O6694" s="10" t="str">
        <f t="array" ref="O6694">IFERROR(XLOOKUP(G6694,'Tipo de Carga'!A:A,'Tipo de Carga'!C:C))</f>
        <v>Diesel</v>
      </c>
    </row>
    <row r="6695">
      <c r="A6695" s="16">
        <v>1740.0</v>
      </c>
      <c r="B6695" s="10" t="str">
        <f t="array" ref="B6695">IFERROR(XLOOKUP(A6695,'Asignacion Mar'!A:A,'Asignacion Mar'!C:C))</f>
        <v>Out</v>
      </c>
      <c r="C6695" s="10" t="str">
        <f t="array" ref="C6695">IFERROR(XLOOKUP(A6695,'Asignacion Mar'!A:A,'Asignacion Mar'!B:B))</f>
        <v>AF</v>
      </c>
      <c r="D6695" s="28">
        <v>45721.0</v>
      </c>
      <c r="E6695" s="16" t="s">
        <v>250</v>
      </c>
      <c r="F6695" s="10" t="str">
        <f t="array" ref="F6695">IFERROR(XLOOKUP(E6695,Operadores!A:A,Operadores!B:B))</f>
        <v>DIAFRA</v>
      </c>
      <c r="G6695" s="16" t="s">
        <v>83</v>
      </c>
      <c r="H6695" s="13">
        <v>19.85</v>
      </c>
      <c r="I6695" s="18">
        <v>117.0</v>
      </c>
      <c r="J6695" s="15">
        <f t="shared" si="5"/>
        <v>2322.45</v>
      </c>
      <c r="K6695" s="10" t="str">
        <f t="array" ref="K6695">IFERROR(XLOOKUP(G6695,'Tipo de Carga'!A:A,'Tipo de Carga'!B:B))</f>
        <v>Autoabasto</v>
      </c>
      <c r="L6695" s="10">
        <f t="shared" si="2"/>
        <v>10</v>
      </c>
      <c r="M6695" s="10">
        <f t="shared" si="3"/>
        <v>5</v>
      </c>
      <c r="N6695" s="10">
        <f t="shared" si="4"/>
        <v>3</v>
      </c>
      <c r="O6695" s="10" t="str">
        <f t="array" ref="O6695">IFERROR(XLOOKUP(G6695,'Tipo de Carga'!A:A,'Tipo de Carga'!C:C))</f>
        <v>Diesel</v>
      </c>
    </row>
    <row r="6696">
      <c r="A6696" s="16">
        <v>2056.0</v>
      </c>
      <c r="B6696" s="10" t="str">
        <f t="array" ref="B6696">IFERROR(XLOOKUP(A6696,'Asignacion Mar'!A:A,'Asignacion Mar'!C:C))</f>
        <v>PISA Gdl</v>
      </c>
      <c r="C6696" s="10" t="str">
        <f t="array" ref="C6696">IFERROR(XLOOKUP(A6696,'Asignacion Mar'!A:A,'Asignacion Mar'!B:B))</f>
        <v>EC-06</v>
      </c>
      <c r="D6696" s="28">
        <v>45721.0</v>
      </c>
      <c r="E6696" s="16" t="s">
        <v>336</v>
      </c>
      <c r="F6696" s="10" t="str">
        <f t="array" ref="F6696">IFERROR(XLOOKUP(E6696,Operadores!A:A,Operadores!B:B))</f>
        <v>AQUISA</v>
      </c>
      <c r="G6696" s="16" t="s">
        <v>83</v>
      </c>
      <c r="H6696" s="13">
        <v>19.85</v>
      </c>
      <c r="I6696" s="18">
        <v>713.0</v>
      </c>
      <c r="J6696" s="15">
        <f t="shared" si="5"/>
        <v>14153.05</v>
      </c>
      <c r="K6696" s="10" t="str">
        <f t="array" ref="K6696">IFERROR(XLOOKUP(G6696,'Tipo de Carga'!A:A,'Tipo de Carga'!B:B))</f>
        <v>Autoabasto</v>
      </c>
      <c r="L6696" s="10">
        <f t="shared" si="2"/>
        <v>10</v>
      </c>
      <c r="M6696" s="10">
        <f t="shared" si="3"/>
        <v>5</v>
      </c>
      <c r="N6696" s="10">
        <f t="shared" si="4"/>
        <v>3</v>
      </c>
      <c r="O6696" s="10" t="str">
        <f t="array" ref="O6696">IFERROR(XLOOKUP(G6696,'Tipo de Carga'!A:A,'Tipo de Carga'!C:C))</f>
        <v>Diesel</v>
      </c>
    </row>
    <row r="6697">
      <c r="A6697" s="16">
        <v>1936.0</v>
      </c>
      <c r="B6697" s="10" t="str">
        <f t="array" ref="B6697">IFERROR(XLOOKUP(A6697,'Asignacion Mar'!A:A,'Asignacion Mar'!C:C))</f>
        <v>Circuitos</v>
      </c>
      <c r="C6697" s="10" t="str">
        <f t="array" ref="C6697">IFERROR(XLOOKUP(A6697,'Asignacion Mar'!A:A,'Asignacion Mar'!B:B))</f>
        <v>EC-03</v>
      </c>
      <c r="D6697" s="28">
        <v>45721.0</v>
      </c>
      <c r="E6697" s="16" t="s">
        <v>105</v>
      </c>
      <c r="F6697" s="10" t="str">
        <f t="array" ref="F6697">IFERROR(XLOOKUP(E6697,Operadores!A:A,Operadores!B:B))</f>
        <v>OCAMA</v>
      </c>
      <c r="G6697" s="16" t="s">
        <v>83</v>
      </c>
      <c r="H6697" s="13">
        <v>19.85</v>
      </c>
      <c r="I6697" s="18">
        <v>290.0</v>
      </c>
      <c r="J6697" s="15">
        <f t="shared" si="5"/>
        <v>5756.5</v>
      </c>
      <c r="K6697" s="10" t="str">
        <f t="array" ref="K6697">IFERROR(XLOOKUP(G6697,'Tipo de Carga'!A:A,'Tipo de Carga'!B:B))</f>
        <v>Autoabasto</v>
      </c>
      <c r="L6697" s="10">
        <f t="shared" si="2"/>
        <v>10</v>
      </c>
      <c r="M6697" s="10">
        <f t="shared" si="3"/>
        <v>5</v>
      </c>
      <c r="N6697" s="10">
        <f t="shared" si="4"/>
        <v>3</v>
      </c>
      <c r="O6697" s="10" t="str">
        <f t="array" ref="O6697">IFERROR(XLOOKUP(G6697,'Tipo de Carga'!A:A,'Tipo de Carga'!C:C))</f>
        <v>Diesel</v>
      </c>
    </row>
    <row r="6698">
      <c r="A6698" s="16">
        <v>2070.0</v>
      </c>
      <c r="B6698" s="10" t="str">
        <f t="array" ref="B6698">IFERROR(XLOOKUP(A6698,'Asignacion Mar'!A:A,'Asignacion Mar'!C:C))</f>
        <v>PISA Gdl</v>
      </c>
      <c r="C6698" s="10" t="str">
        <f t="array" ref="C6698">IFERROR(XLOOKUP(A6698,'Asignacion Mar'!A:A,'Asignacion Mar'!B:B))</f>
        <v>EC-06</v>
      </c>
      <c r="D6698" s="28">
        <v>45721.0</v>
      </c>
      <c r="E6698" s="16" t="s">
        <v>260</v>
      </c>
      <c r="F6698" s="10" t="str">
        <f t="array" ref="F6698">IFERROR(XLOOKUP(E6698,Operadores!A:A,Operadores!B:B))</f>
        <v>HUELUI</v>
      </c>
      <c r="G6698" s="16" t="s">
        <v>86</v>
      </c>
      <c r="H6698" s="13">
        <v>19.46</v>
      </c>
      <c r="I6698" s="18">
        <v>475.0</v>
      </c>
      <c r="J6698" s="15">
        <f t="shared" si="5"/>
        <v>9243.5</v>
      </c>
      <c r="K6698" s="10" t="str">
        <f t="array" ref="K6698">IFERROR(XLOOKUP(G6698,'Tipo de Carga'!A:A,'Tipo de Carga'!B:B))</f>
        <v>Autoabasto</v>
      </c>
      <c r="L6698" s="10">
        <f t="shared" si="2"/>
        <v>10</v>
      </c>
      <c r="M6698" s="10">
        <f t="shared" si="3"/>
        <v>5</v>
      </c>
      <c r="N6698" s="10">
        <f t="shared" si="4"/>
        <v>3</v>
      </c>
      <c r="O6698" s="10" t="str">
        <f t="array" ref="O6698">IFERROR(XLOOKUP(G6698,'Tipo de Carga'!A:A,'Tipo de Carga'!C:C))</f>
        <v>Diesel</v>
      </c>
    </row>
    <row r="6699">
      <c r="A6699" s="16">
        <v>2062.0</v>
      </c>
      <c r="B6699" s="10" t="str">
        <f t="array" ref="B6699">IFERROR(XLOOKUP(A6699,'Asignacion Mar'!A:A,'Asignacion Mar'!C:C))</f>
        <v>PISA Gdl</v>
      </c>
      <c r="C6699" s="10" t="str">
        <f t="array" ref="C6699">IFERROR(XLOOKUP(A6699,'Asignacion Mar'!A:A,'Asignacion Mar'!B:B))</f>
        <v>EC-06</v>
      </c>
      <c r="D6699" s="28">
        <v>45721.0</v>
      </c>
      <c r="E6699" s="16" t="s">
        <v>162</v>
      </c>
      <c r="F6699" s="10" t="str">
        <f t="array" ref="F6699">IFERROR(XLOOKUP(E6699,Operadores!A:A,Operadores!B:B))</f>
        <v>ROSCES</v>
      </c>
      <c r="G6699" s="16" t="s">
        <v>86</v>
      </c>
      <c r="H6699" s="13">
        <v>19.46</v>
      </c>
      <c r="I6699" s="18">
        <v>430.0</v>
      </c>
      <c r="J6699" s="15">
        <f t="shared" si="5"/>
        <v>8367.8</v>
      </c>
      <c r="K6699" s="10" t="str">
        <f t="array" ref="K6699">IFERROR(XLOOKUP(G6699,'Tipo de Carga'!A:A,'Tipo de Carga'!B:B))</f>
        <v>Autoabasto</v>
      </c>
      <c r="L6699" s="10">
        <f t="shared" si="2"/>
        <v>10</v>
      </c>
      <c r="M6699" s="10">
        <f t="shared" si="3"/>
        <v>5</v>
      </c>
      <c r="N6699" s="10">
        <f t="shared" si="4"/>
        <v>3</v>
      </c>
      <c r="O6699" s="10" t="str">
        <f t="array" ref="O6699">IFERROR(XLOOKUP(G6699,'Tipo de Carga'!A:A,'Tipo de Carga'!C:C))</f>
        <v>Diesel</v>
      </c>
    </row>
    <row r="6700">
      <c r="A6700" s="16">
        <v>1877.0</v>
      </c>
      <c r="B6700" s="10" t="str">
        <f t="array" ref="B6700">IFERROR(XLOOKUP(A6700,'Asignacion Mar'!A:A,'Asignacion Mar'!C:C))</f>
        <v>Circuitos</v>
      </c>
      <c r="C6700" s="10" t="str">
        <f t="array" ref="C6700">IFERROR(XLOOKUP(A6700,'Asignacion Mar'!A:A,'Asignacion Mar'!B:B))</f>
        <v>EC-03</v>
      </c>
      <c r="D6700" s="28">
        <v>45721.0</v>
      </c>
      <c r="E6700" s="16" t="s">
        <v>211</v>
      </c>
      <c r="F6700" s="10" t="str">
        <f t="array" ref="F6700">IFERROR(XLOOKUP(E6700,Operadores!A:A,Operadores!B:B))</f>
        <v>GRERI</v>
      </c>
      <c r="G6700" s="16" t="s">
        <v>86</v>
      </c>
      <c r="H6700" s="13">
        <v>19.46</v>
      </c>
      <c r="I6700" s="18">
        <v>130.0</v>
      </c>
      <c r="J6700" s="15">
        <f t="shared" si="5"/>
        <v>2529.8</v>
      </c>
      <c r="K6700" s="10" t="str">
        <f t="array" ref="K6700">IFERROR(XLOOKUP(G6700,'Tipo de Carga'!A:A,'Tipo de Carga'!B:B))</f>
        <v>Autoabasto</v>
      </c>
      <c r="L6700" s="10">
        <f t="shared" si="2"/>
        <v>10</v>
      </c>
      <c r="M6700" s="10">
        <f t="shared" si="3"/>
        <v>5</v>
      </c>
      <c r="N6700" s="10">
        <f t="shared" si="4"/>
        <v>3</v>
      </c>
      <c r="O6700" s="10" t="str">
        <f t="array" ref="O6700">IFERROR(XLOOKUP(G6700,'Tipo de Carga'!A:A,'Tipo de Carga'!C:C))</f>
        <v>Diesel</v>
      </c>
    </row>
    <row r="6701">
      <c r="A6701" s="16">
        <v>1940.0</v>
      </c>
      <c r="B6701" s="10" t="str">
        <f t="array" ref="B6701">IFERROR(XLOOKUP(A6701,'Asignacion Mar'!A:A,'Asignacion Mar'!C:C))</f>
        <v>Circuitos</v>
      </c>
      <c r="C6701" s="10" t="str">
        <f t="array" ref="C6701">IFERROR(XLOOKUP(A6701,'Asignacion Mar'!A:A,'Asignacion Mar'!B:B))</f>
        <v>EC-03</v>
      </c>
      <c r="D6701" s="28">
        <v>45721.0</v>
      </c>
      <c r="E6701" s="16" t="s">
        <v>434</v>
      </c>
      <c r="F6701" s="10" t="str">
        <f t="array" ref="F6701">IFERROR(XLOOKUP(E6701,Operadores!A:A,Operadores!B:B))</f>
        <v>FLOPE</v>
      </c>
      <c r="G6701" s="16" t="s">
        <v>86</v>
      </c>
      <c r="H6701" s="13">
        <v>19.46</v>
      </c>
      <c r="I6701" s="18">
        <v>371.0</v>
      </c>
      <c r="J6701" s="15">
        <f t="shared" si="5"/>
        <v>7219.66</v>
      </c>
      <c r="K6701" s="10" t="str">
        <f t="array" ref="K6701">IFERROR(XLOOKUP(G6701,'Tipo de Carga'!A:A,'Tipo de Carga'!B:B))</f>
        <v>Autoabasto</v>
      </c>
      <c r="L6701" s="10">
        <f t="shared" si="2"/>
        <v>10</v>
      </c>
      <c r="M6701" s="10">
        <f t="shared" si="3"/>
        <v>5</v>
      </c>
      <c r="N6701" s="10">
        <f t="shared" si="4"/>
        <v>3</v>
      </c>
      <c r="O6701" s="10" t="str">
        <f t="array" ref="O6701">IFERROR(XLOOKUP(G6701,'Tipo de Carga'!A:A,'Tipo de Carga'!C:C))</f>
        <v>Diesel</v>
      </c>
    </row>
    <row r="6702">
      <c r="A6702" s="16">
        <v>2041.0</v>
      </c>
      <c r="B6702" s="10" t="str">
        <f t="array" ref="B6702">IFERROR(XLOOKUP(A6702,'Asignacion Mar'!A:A,'Asignacion Mar'!C:C))</f>
        <v>PISA Gdl</v>
      </c>
      <c r="C6702" s="10" t="str">
        <f t="array" ref="C6702">IFERROR(XLOOKUP(A6702,'Asignacion Mar'!A:A,'Asignacion Mar'!B:B))</f>
        <v>EC-06</v>
      </c>
      <c r="D6702" s="28">
        <v>45721.0</v>
      </c>
      <c r="E6702" s="16" t="s">
        <v>393</v>
      </c>
      <c r="F6702" s="10" t="str">
        <f t="array" ref="F6702">IFERROR(XLOOKUP(E6702,Operadores!A:A,Operadores!B:B))</f>
        <v>GONRAF</v>
      </c>
      <c r="G6702" s="16" t="s">
        <v>86</v>
      </c>
      <c r="H6702" s="13">
        <v>19.46</v>
      </c>
      <c r="I6702" s="18">
        <v>545.0</v>
      </c>
      <c r="J6702" s="15">
        <f t="shared" si="5"/>
        <v>10605.7</v>
      </c>
      <c r="K6702" s="10" t="str">
        <f t="array" ref="K6702">IFERROR(XLOOKUP(G6702,'Tipo de Carga'!A:A,'Tipo de Carga'!B:B))</f>
        <v>Autoabasto</v>
      </c>
      <c r="L6702" s="10">
        <f t="shared" si="2"/>
        <v>10</v>
      </c>
      <c r="M6702" s="10">
        <f t="shared" si="3"/>
        <v>5</v>
      </c>
      <c r="N6702" s="10">
        <f t="shared" si="4"/>
        <v>3</v>
      </c>
      <c r="O6702" s="10" t="str">
        <f t="array" ref="O6702">IFERROR(XLOOKUP(G6702,'Tipo de Carga'!A:A,'Tipo de Carga'!C:C))</f>
        <v>Diesel</v>
      </c>
    </row>
    <row r="6703">
      <c r="A6703" s="16">
        <v>1996.0</v>
      </c>
      <c r="B6703" s="10" t="str">
        <f t="array" ref="B6703">IFERROR(XLOOKUP(A6703,'Asignacion Mar'!A:A,'Asignacion Mar'!C:C))</f>
        <v>MeLi asignado SD</v>
      </c>
      <c r="C6703" s="10" t="str">
        <f t="array" ref="C6703">IFERROR(XLOOKUP(A6703,'Asignacion Mar'!A:A,'Asignacion Mar'!B:B))</f>
        <v>EC-05</v>
      </c>
      <c r="D6703" s="28">
        <v>45721.0</v>
      </c>
      <c r="E6703" s="16" t="s">
        <v>339</v>
      </c>
      <c r="F6703" s="10" t="str">
        <f t="array" ref="F6703">IFERROR(XLOOKUP(E6703,Operadores!A:A,Operadores!B:B))</f>
        <v>AGUARM</v>
      </c>
      <c r="G6703" s="16" t="s">
        <v>86</v>
      </c>
      <c r="H6703" s="13">
        <v>19.46</v>
      </c>
      <c r="I6703" s="18">
        <v>452.0</v>
      </c>
      <c r="J6703" s="15">
        <f t="shared" si="5"/>
        <v>8795.92</v>
      </c>
      <c r="K6703" s="10" t="str">
        <f t="array" ref="K6703">IFERROR(XLOOKUP(G6703,'Tipo de Carga'!A:A,'Tipo de Carga'!B:B))</f>
        <v>Autoabasto</v>
      </c>
      <c r="L6703" s="10">
        <f t="shared" si="2"/>
        <v>10</v>
      </c>
      <c r="M6703" s="10">
        <f t="shared" si="3"/>
        <v>5</v>
      </c>
      <c r="N6703" s="10">
        <f t="shared" si="4"/>
        <v>3</v>
      </c>
      <c r="O6703" s="10" t="str">
        <f t="array" ref="O6703">IFERROR(XLOOKUP(G6703,'Tipo de Carga'!A:A,'Tipo de Carga'!C:C))</f>
        <v>Diesel</v>
      </c>
    </row>
    <row r="6704">
      <c r="A6704" s="16">
        <v>1994.0</v>
      </c>
      <c r="B6704" s="10" t="str">
        <f t="array" ref="B6704">IFERROR(XLOOKUP(A6704,'Asignacion Mar'!A:A,'Asignacion Mar'!C:C))</f>
        <v>MeLi asignado SD</v>
      </c>
      <c r="C6704" s="10" t="str">
        <f t="array" ref="C6704">IFERROR(XLOOKUP(A6704,'Asignacion Mar'!A:A,'Asignacion Mar'!B:B))</f>
        <v>EC-05</v>
      </c>
      <c r="D6704" s="28">
        <v>45721.0</v>
      </c>
      <c r="E6704" s="16" t="s">
        <v>136</v>
      </c>
      <c r="F6704" s="10" t="str">
        <f t="array" ref="F6704">IFERROR(XLOOKUP(E6704,Operadores!A:A,Operadores!B:B))</f>
        <v>MENERNX</v>
      </c>
      <c r="G6704" s="16" t="s">
        <v>33</v>
      </c>
      <c r="H6704" s="13">
        <v>19.52</v>
      </c>
      <c r="I6704" s="18">
        <v>263.0</v>
      </c>
      <c r="J6704" s="15">
        <f t="shared" si="5"/>
        <v>5133.76</v>
      </c>
      <c r="K6704" s="10" t="str">
        <f t="array" ref="K6704">IFERROR(XLOOKUP(G6704,'Tipo de Carga'!A:A,'Tipo de Carga'!B:B))</f>
        <v>Autoabasto</v>
      </c>
      <c r="L6704" s="10">
        <f t="shared" si="2"/>
        <v>10</v>
      </c>
      <c r="M6704" s="10">
        <f t="shared" si="3"/>
        <v>5</v>
      </c>
      <c r="N6704" s="10">
        <f t="shared" si="4"/>
        <v>3</v>
      </c>
      <c r="O6704" s="10" t="str">
        <f t="array" ref="O6704">IFERROR(XLOOKUP(G6704,'Tipo de Carga'!A:A,'Tipo de Carga'!C:C))</f>
        <v>Diesel</v>
      </c>
    </row>
    <row r="6705">
      <c r="A6705" s="16">
        <v>1849.0</v>
      </c>
      <c r="B6705" s="10" t="str">
        <f t="array" ref="B6705">IFERROR(XLOOKUP(A6705,'Asignacion Mar'!A:A,'Asignacion Mar'!C:C))</f>
        <v>Circuitos</v>
      </c>
      <c r="C6705" s="10" t="str">
        <f t="array" ref="C6705">IFERROR(XLOOKUP(A6705,'Asignacion Mar'!A:A,'Asignacion Mar'!B:B))</f>
        <v>EC-03</v>
      </c>
      <c r="D6705" s="28">
        <v>45721.0</v>
      </c>
      <c r="E6705" s="16" t="s">
        <v>208</v>
      </c>
      <c r="F6705" s="10" t="str">
        <f t="array" ref="F6705">IFERROR(XLOOKUP(E6705,Operadores!A:A,Operadores!B:B))</f>
        <v>MUÑGER</v>
      </c>
      <c r="G6705" s="16" t="s">
        <v>33</v>
      </c>
      <c r="H6705" s="13">
        <v>19.52</v>
      </c>
      <c r="I6705" s="18">
        <v>545.0</v>
      </c>
      <c r="J6705" s="15">
        <f t="shared" si="5"/>
        <v>10638.4</v>
      </c>
      <c r="K6705" s="10" t="str">
        <f t="array" ref="K6705">IFERROR(XLOOKUP(G6705,'Tipo de Carga'!A:A,'Tipo de Carga'!B:B))</f>
        <v>Autoabasto</v>
      </c>
      <c r="L6705" s="10">
        <f t="shared" si="2"/>
        <v>10</v>
      </c>
      <c r="M6705" s="10">
        <f t="shared" si="3"/>
        <v>5</v>
      </c>
      <c r="N6705" s="10">
        <f t="shared" si="4"/>
        <v>3</v>
      </c>
      <c r="O6705" s="10" t="str">
        <f t="array" ref="O6705">IFERROR(XLOOKUP(G6705,'Tipo de Carga'!A:A,'Tipo de Carga'!C:C))</f>
        <v>Diesel</v>
      </c>
    </row>
    <row r="6706">
      <c r="A6706" s="16">
        <v>2024.0</v>
      </c>
      <c r="B6706" s="10" t="str">
        <f t="array" ref="B6706">IFERROR(XLOOKUP(A6706,'Asignacion Mar'!A:A,'Asignacion Mar'!C:C))</f>
        <v>MeLi Dedicado Merida</v>
      </c>
      <c r="C6706" s="10" t="str">
        <f t="array" ref="C6706">IFERROR(XLOOKUP(A6706,'Asignacion Mar'!A:A,'Asignacion Mar'!B:B))</f>
        <v>EC-05</v>
      </c>
      <c r="D6706" s="28">
        <v>45721.0</v>
      </c>
      <c r="E6706" s="16" t="s">
        <v>113</v>
      </c>
      <c r="F6706" s="10" t="str">
        <f t="array" ref="F6706">IFERROR(XLOOKUP(E6706,Operadores!A:A,Operadores!B:B))</f>
        <v>DELJOS01</v>
      </c>
      <c r="G6706" s="16" t="s">
        <v>39</v>
      </c>
      <c r="H6706" s="13">
        <v>19.9273</v>
      </c>
      <c r="I6706" s="18">
        <v>355.0</v>
      </c>
      <c r="J6706" s="15">
        <f t="shared" si="5"/>
        <v>7074.1915</v>
      </c>
      <c r="K6706" s="10" t="str">
        <f t="array" ref="K6706">IFERROR(XLOOKUP(G6706,'Tipo de Carga'!A:A,'Tipo de Carga'!B:B))</f>
        <v>Autoabasto</v>
      </c>
      <c r="L6706" s="10">
        <f t="shared" si="2"/>
        <v>10</v>
      </c>
      <c r="M6706" s="10">
        <f t="shared" si="3"/>
        <v>5</v>
      </c>
      <c r="N6706" s="10">
        <f t="shared" si="4"/>
        <v>3</v>
      </c>
      <c r="O6706" s="10" t="str">
        <f t="array" ref="O6706">IFERROR(XLOOKUP(G6706,'Tipo de Carga'!A:A,'Tipo de Carga'!C:C))</f>
        <v>Diesel</v>
      </c>
    </row>
    <row r="6707">
      <c r="A6707" s="16">
        <v>2005.0</v>
      </c>
      <c r="B6707" s="10" t="str">
        <f t="array" ref="B6707">IFERROR(XLOOKUP(A6707,'Asignacion Mar'!A:A,'Asignacion Mar'!C:C))</f>
        <v>MeLi Dedicado Merida</v>
      </c>
      <c r="C6707" s="10" t="str">
        <f t="array" ref="C6707">IFERROR(XLOOKUP(A6707,'Asignacion Mar'!A:A,'Asignacion Mar'!B:B))</f>
        <v>EC-05</v>
      </c>
      <c r="D6707" s="28">
        <v>45721.0</v>
      </c>
      <c r="E6707" s="16" t="s">
        <v>467</v>
      </c>
      <c r="F6707" s="10" t="str">
        <f t="array" ref="F6707">IFERROR(XLOOKUP(E6707,Operadores!A:A,Operadores!B:B))</f>
        <v>MARJUL</v>
      </c>
      <c r="G6707" s="16" t="s">
        <v>39</v>
      </c>
      <c r="H6707" s="13">
        <v>19.9273</v>
      </c>
      <c r="I6707" s="18">
        <v>385.0</v>
      </c>
      <c r="J6707" s="15">
        <f t="shared" si="5"/>
        <v>7672.0105</v>
      </c>
      <c r="K6707" s="10" t="str">
        <f t="array" ref="K6707">IFERROR(XLOOKUP(G6707,'Tipo de Carga'!A:A,'Tipo de Carga'!B:B))</f>
        <v>Autoabasto</v>
      </c>
      <c r="L6707" s="10">
        <f t="shared" si="2"/>
        <v>10</v>
      </c>
      <c r="M6707" s="10">
        <f t="shared" si="3"/>
        <v>5</v>
      </c>
      <c r="N6707" s="10">
        <f t="shared" si="4"/>
        <v>3</v>
      </c>
      <c r="O6707" s="10" t="str">
        <f t="array" ref="O6707">IFERROR(XLOOKUP(G6707,'Tipo de Carga'!A:A,'Tipo de Carga'!C:C))</f>
        <v>Diesel</v>
      </c>
    </row>
    <row r="6708">
      <c r="A6708" s="16">
        <v>2006.0</v>
      </c>
      <c r="B6708" s="10" t="str">
        <f t="array" ref="B6708">IFERROR(XLOOKUP(A6708,'Asignacion Mar'!A:A,'Asignacion Mar'!C:C))</f>
        <v>MeLi Dedicado Merida</v>
      </c>
      <c r="C6708" s="10" t="str">
        <f t="array" ref="C6708">IFERROR(XLOOKUP(A6708,'Asignacion Mar'!A:A,'Asignacion Mar'!B:B))</f>
        <v>EC-05</v>
      </c>
      <c r="D6708" s="28">
        <v>45721.0</v>
      </c>
      <c r="E6708" s="16" t="s">
        <v>436</v>
      </c>
      <c r="F6708" s="10" t="str">
        <f t="array" ref="F6708">IFERROR(XLOOKUP(E6708,Operadores!A:A,Operadores!B:B))</f>
        <v>MACJAI</v>
      </c>
      <c r="G6708" s="16" t="s">
        <v>39</v>
      </c>
      <c r="H6708" s="13">
        <v>19.9273</v>
      </c>
      <c r="I6708" s="18">
        <v>230.0</v>
      </c>
      <c r="J6708" s="15">
        <f t="shared" si="5"/>
        <v>4583.279</v>
      </c>
      <c r="K6708" s="10" t="str">
        <f t="array" ref="K6708">IFERROR(XLOOKUP(G6708,'Tipo de Carga'!A:A,'Tipo de Carga'!B:B))</f>
        <v>Autoabasto</v>
      </c>
      <c r="L6708" s="10">
        <f t="shared" si="2"/>
        <v>10</v>
      </c>
      <c r="M6708" s="10">
        <f t="shared" si="3"/>
        <v>5</v>
      </c>
      <c r="N6708" s="10">
        <f t="shared" si="4"/>
        <v>3</v>
      </c>
      <c r="O6708" s="10" t="str">
        <f t="array" ref="O6708">IFERROR(XLOOKUP(G6708,'Tipo de Carga'!A:A,'Tipo de Carga'!C:C))</f>
        <v>Diesel</v>
      </c>
    </row>
    <row r="6709">
      <c r="A6709" s="16">
        <v>1705.0</v>
      </c>
      <c r="B6709" s="10" t="str">
        <f t="array" ref="B6709">IFERROR(XLOOKUP(A6709,'Asignacion Mar'!A:A,'Asignacion Mar'!C:C))</f>
        <v>Wm Full</v>
      </c>
      <c r="C6709" s="10" t="str">
        <f t="array" ref="C6709">IFERROR(XLOOKUP(A6709,'Asignacion Mar'!A:A,'Asignacion Mar'!B:B))</f>
        <v>EC-08</v>
      </c>
      <c r="D6709" s="28">
        <v>45721.0</v>
      </c>
      <c r="E6709" s="16" t="s">
        <v>348</v>
      </c>
      <c r="F6709" s="10" t="str">
        <f t="array" ref="F6709">IFERROR(XLOOKUP(E6709,Operadores!A:A,Operadores!B:B))</f>
        <v>PERVIC</v>
      </c>
      <c r="G6709" s="16" t="s">
        <v>39</v>
      </c>
      <c r="H6709" s="13">
        <v>19.9273</v>
      </c>
      <c r="I6709" s="18">
        <v>417.0</v>
      </c>
      <c r="J6709" s="15">
        <f t="shared" si="5"/>
        <v>8309.6841</v>
      </c>
      <c r="K6709" s="10" t="str">
        <f t="array" ref="K6709">IFERROR(XLOOKUP(G6709,'Tipo de Carga'!A:A,'Tipo de Carga'!B:B))</f>
        <v>Autoabasto</v>
      </c>
      <c r="L6709" s="10">
        <f t="shared" si="2"/>
        <v>10</v>
      </c>
      <c r="M6709" s="10">
        <f t="shared" si="3"/>
        <v>5</v>
      </c>
      <c r="N6709" s="10">
        <f t="shared" si="4"/>
        <v>3</v>
      </c>
      <c r="O6709" s="10" t="str">
        <f t="array" ref="O6709">IFERROR(XLOOKUP(G6709,'Tipo de Carga'!A:A,'Tipo de Carga'!C:C))</f>
        <v>Diesel</v>
      </c>
    </row>
    <row r="6710">
      <c r="A6710" s="16">
        <v>2029.0</v>
      </c>
      <c r="B6710" s="10" t="str">
        <f t="array" ref="B6710">IFERROR(XLOOKUP(A6710,'Asignacion Mar'!A:A,'Asignacion Mar'!C:C))</f>
        <v>MeLi Dedicado Merida</v>
      </c>
      <c r="C6710" s="10" t="str">
        <f t="array" ref="C6710">IFERROR(XLOOKUP(A6710,'Asignacion Mar'!A:A,'Asignacion Mar'!B:B))</f>
        <v>EC-05</v>
      </c>
      <c r="D6710" s="28">
        <v>45721.0</v>
      </c>
      <c r="E6710" s="16" t="s">
        <v>22</v>
      </c>
      <c r="F6710" s="10" t="str">
        <f t="array" ref="F6710">IFERROR(XLOOKUP(E6710,Operadores!A:A,Operadores!B:B))</f>
        <v>AGUMAU</v>
      </c>
      <c r="G6710" s="16" t="s">
        <v>39</v>
      </c>
      <c r="H6710" s="13">
        <v>19.9273</v>
      </c>
      <c r="I6710" s="18">
        <v>435.0</v>
      </c>
      <c r="J6710" s="15">
        <f t="shared" si="5"/>
        <v>8668.3755</v>
      </c>
      <c r="K6710" s="10" t="str">
        <f t="array" ref="K6710">IFERROR(XLOOKUP(G6710,'Tipo de Carga'!A:A,'Tipo de Carga'!B:B))</f>
        <v>Autoabasto</v>
      </c>
      <c r="L6710" s="10">
        <f t="shared" si="2"/>
        <v>10</v>
      </c>
      <c r="M6710" s="10">
        <f t="shared" si="3"/>
        <v>5</v>
      </c>
      <c r="N6710" s="10">
        <f t="shared" si="4"/>
        <v>3</v>
      </c>
      <c r="O6710" s="10" t="str">
        <f t="array" ref="O6710">IFERROR(XLOOKUP(G6710,'Tipo de Carga'!A:A,'Tipo de Carga'!C:C))</f>
        <v>Diesel</v>
      </c>
    </row>
    <row r="6711">
      <c r="A6711" s="16">
        <v>1897.0</v>
      </c>
      <c r="B6711" s="10" t="str">
        <f t="array" ref="B6711">IFERROR(XLOOKUP(A6711,'Asignacion Mar'!A:A,'Asignacion Mar'!C:C))</f>
        <v>Full Liver</v>
      </c>
      <c r="C6711" s="10" t="str">
        <f t="array" ref="C6711">IFERROR(XLOOKUP(A6711,'Asignacion Mar'!A:A,'Asignacion Mar'!B:B))</f>
        <v>EC-01</v>
      </c>
      <c r="D6711" s="28">
        <v>45721.0</v>
      </c>
      <c r="E6711" s="16" t="s">
        <v>21</v>
      </c>
      <c r="F6711" s="10" t="str">
        <f t="array" ref="F6711">IFERROR(XLOOKUP(E6711,Operadores!A:A,Operadores!B:B))</f>
        <v>RODAR</v>
      </c>
      <c r="G6711" s="16" t="s">
        <v>39</v>
      </c>
      <c r="H6711" s="13">
        <v>19.9273</v>
      </c>
      <c r="I6711" s="18">
        <v>553.0</v>
      </c>
      <c r="J6711" s="15">
        <f t="shared" si="5"/>
        <v>11019.7969</v>
      </c>
      <c r="K6711" s="10" t="str">
        <f t="array" ref="K6711">IFERROR(XLOOKUP(G6711,'Tipo de Carga'!A:A,'Tipo de Carga'!B:B))</f>
        <v>Autoabasto</v>
      </c>
      <c r="L6711" s="10">
        <f t="shared" si="2"/>
        <v>10</v>
      </c>
      <c r="M6711" s="10">
        <f t="shared" si="3"/>
        <v>5</v>
      </c>
      <c r="N6711" s="10">
        <f t="shared" si="4"/>
        <v>3</v>
      </c>
      <c r="O6711" s="10" t="str">
        <f t="array" ref="O6711">IFERROR(XLOOKUP(G6711,'Tipo de Carga'!A:A,'Tipo de Carga'!C:C))</f>
        <v>Diesel</v>
      </c>
    </row>
    <row r="6712">
      <c r="A6712" s="16">
        <v>2028.0</v>
      </c>
      <c r="B6712" s="10" t="str">
        <f t="array" ref="B6712">IFERROR(XLOOKUP(A6712,'Asignacion Mar'!A:A,'Asignacion Mar'!C:C))</f>
        <v>MeLi Dedicado Merida</v>
      </c>
      <c r="C6712" s="10" t="str">
        <f t="array" ref="C6712">IFERROR(XLOOKUP(A6712,'Asignacion Mar'!A:A,'Asignacion Mar'!B:B))</f>
        <v>EC-05</v>
      </c>
      <c r="D6712" s="28">
        <v>45721.0</v>
      </c>
      <c r="E6712" s="16" t="s">
        <v>407</v>
      </c>
      <c r="F6712" s="10" t="str">
        <f t="array" ref="F6712">IFERROR(XLOOKUP(E6712,Operadores!A:A,Operadores!B:B))</f>
        <v>CERDAV</v>
      </c>
      <c r="G6712" s="16" t="s">
        <v>39</v>
      </c>
      <c r="H6712" s="13">
        <v>19.9273</v>
      </c>
      <c r="I6712" s="18">
        <v>217.0</v>
      </c>
      <c r="J6712" s="15">
        <f t="shared" si="5"/>
        <v>4324.2241</v>
      </c>
      <c r="K6712" s="10" t="str">
        <f t="array" ref="K6712">IFERROR(XLOOKUP(G6712,'Tipo de Carga'!A:A,'Tipo de Carga'!B:B))</f>
        <v>Autoabasto</v>
      </c>
      <c r="L6712" s="10">
        <f t="shared" si="2"/>
        <v>10</v>
      </c>
      <c r="M6712" s="10">
        <f t="shared" si="3"/>
        <v>5</v>
      </c>
      <c r="N6712" s="10">
        <f t="shared" si="4"/>
        <v>3</v>
      </c>
      <c r="O6712" s="10" t="str">
        <f t="array" ref="O6712">IFERROR(XLOOKUP(G6712,'Tipo de Carga'!A:A,'Tipo de Carga'!C:C))</f>
        <v>Diesel</v>
      </c>
    </row>
    <row r="6713">
      <c r="A6713" s="16">
        <v>1898.0</v>
      </c>
      <c r="B6713" s="10" t="str">
        <f t="array" ref="B6713">IFERROR(XLOOKUP(A6713,'Asignacion Mar'!A:A,'Asignacion Mar'!C:C))</f>
        <v>Full Liver</v>
      </c>
      <c r="C6713" s="10" t="str">
        <f t="array" ref="C6713">IFERROR(XLOOKUP(A6713,'Asignacion Mar'!A:A,'Asignacion Mar'!B:B))</f>
        <v>EC-01</v>
      </c>
      <c r="D6713" s="28">
        <v>45721.0</v>
      </c>
      <c r="E6713" s="16" t="s">
        <v>182</v>
      </c>
      <c r="F6713" s="10" t="str">
        <f t="array" ref="F6713">IFERROR(XLOOKUP(E6713,Operadores!A:A,Operadores!B:B))</f>
        <v>CASMA</v>
      </c>
      <c r="G6713" s="16" t="s">
        <v>39</v>
      </c>
      <c r="H6713" s="13">
        <v>19.9273</v>
      </c>
      <c r="I6713" s="18">
        <v>651.0</v>
      </c>
      <c r="J6713" s="15">
        <f t="shared" si="5"/>
        <v>12972.6723</v>
      </c>
      <c r="K6713" s="10" t="str">
        <f t="array" ref="K6713">IFERROR(XLOOKUP(G6713,'Tipo de Carga'!A:A,'Tipo de Carga'!B:B))</f>
        <v>Autoabasto</v>
      </c>
      <c r="L6713" s="10">
        <f t="shared" si="2"/>
        <v>10</v>
      </c>
      <c r="M6713" s="10">
        <f t="shared" si="3"/>
        <v>5</v>
      </c>
      <c r="N6713" s="10">
        <f t="shared" si="4"/>
        <v>3</v>
      </c>
      <c r="O6713" s="10" t="str">
        <f t="array" ref="O6713">IFERROR(XLOOKUP(G6713,'Tipo de Carga'!A:A,'Tipo de Carga'!C:C))</f>
        <v>Diesel</v>
      </c>
    </row>
    <row r="6714">
      <c r="A6714" s="16">
        <v>1894.0</v>
      </c>
      <c r="B6714" s="10" t="str">
        <f t="array" ref="B6714">IFERROR(XLOOKUP(A6714,'Asignacion Mar'!A:A,'Asignacion Mar'!C:C))</f>
        <v>Pipas</v>
      </c>
      <c r="C6714" s="10" t="str">
        <f t="array" ref="C6714">IFERROR(XLOOKUP(A6714,'Asignacion Mar'!A:A,'Asignacion Mar'!B:B))</f>
        <v>EC-02</v>
      </c>
      <c r="D6714" s="28">
        <v>45721.0</v>
      </c>
      <c r="E6714" s="16" t="s">
        <v>320</v>
      </c>
      <c r="F6714" s="10" t="str">
        <f t="array" ref="F6714">IFERROR(XLOOKUP(E6714,Operadores!A:A,Operadores!B:B))</f>
        <v>LOPJU</v>
      </c>
      <c r="G6714" s="16" t="s">
        <v>39</v>
      </c>
      <c r="H6714" s="13">
        <v>19.9273</v>
      </c>
      <c r="I6714" s="18">
        <v>380.0</v>
      </c>
      <c r="J6714" s="15">
        <f t="shared" si="5"/>
        <v>7572.374</v>
      </c>
      <c r="K6714" s="10" t="str">
        <f t="array" ref="K6714">IFERROR(XLOOKUP(G6714,'Tipo de Carga'!A:A,'Tipo de Carga'!B:B))</f>
        <v>Autoabasto</v>
      </c>
      <c r="L6714" s="10">
        <f t="shared" si="2"/>
        <v>10</v>
      </c>
      <c r="M6714" s="10">
        <f t="shared" si="3"/>
        <v>5</v>
      </c>
      <c r="N6714" s="10">
        <f t="shared" si="4"/>
        <v>3</v>
      </c>
      <c r="O6714" s="10" t="str">
        <f t="array" ref="O6714">IFERROR(XLOOKUP(G6714,'Tipo de Carga'!A:A,'Tipo de Carga'!C:C))</f>
        <v>Diesel</v>
      </c>
    </row>
    <row r="6715">
      <c r="A6715" s="16">
        <v>1817.0</v>
      </c>
      <c r="B6715" s="10" t="str">
        <f t="array" ref="B6715">IFERROR(XLOOKUP(A6715,'Asignacion Mar'!A:A,'Asignacion Mar'!C:C))</f>
        <v>Wm Full</v>
      </c>
      <c r="C6715" s="10" t="str">
        <f t="array" ref="C6715">IFERROR(XLOOKUP(A6715,'Asignacion Mar'!A:A,'Asignacion Mar'!B:B))</f>
        <v>EC-08</v>
      </c>
      <c r="D6715" s="28">
        <v>45721.0</v>
      </c>
      <c r="E6715" s="16" t="s">
        <v>101</v>
      </c>
      <c r="F6715" s="10" t="str">
        <f t="array" ref="F6715">IFERROR(XLOOKUP(E6715,Operadores!A:A,Operadores!B:B))</f>
        <v>RUIROBX</v>
      </c>
      <c r="G6715" s="16" t="s">
        <v>39</v>
      </c>
      <c r="H6715" s="13">
        <v>19.9273</v>
      </c>
      <c r="I6715" s="18">
        <v>170.0</v>
      </c>
      <c r="J6715" s="15">
        <f t="shared" si="5"/>
        <v>3387.641</v>
      </c>
      <c r="K6715" s="10" t="str">
        <f t="array" ref="K6715">IFERROR(XLOOKUP(G6715,'Tipo de Carga'!A:A,'Tipo de Carga'!B:B))</f>
        <v>Autoabasto</v>
      </c>
      <c r="L6715" s="10">
        <f t="shared" si="2"/>
        <v>10</v>
      </c>
      <c r="M6715" s="10">
        <f t="shared" si="3"/>
        <v>5</v>
      </c>
      <c r="N6715" s="10">
        <f t="shared" si="4"/>
        <v>3</v>
      </c>
      <c r="O6715" s="10" t="str">
        <f t="array" ref="O6715">IFERROR(XLOOKUP(G6715,'Tipo de Carga'!A:A,'Tipo de Carga'!C:C))</f>
        <v>Diesel</v>
      </c>
    </row>
    <row r="6716">
      <c r="A6716" s="16">
        <v>1817.0</v>
      </c>
      <c r="B6716" s="10" t="str">
        <f t="array" ref="B6716">IFERROR(XLOOKUP(A6716,'Asignacion Mar'!A:A,'Asignacion Mar'!C:C))</f>
        <v>Wm Full</v>
      </c>
      <c r="C6716" s="10" t="str">
        <f t="array" ref="C6716">IFERROR(XLOOKUP(A6716,'Asignacion Mar'!A:A,'Asignacion Mar'!B:B))</f>
        <v>EC-08</v>
      </c>
      <c r="D6716" s="28">
        <v>45721.0</v>
      </c>
      <c r="E6716" s="16" t="s">
        <v>101</v>
      </c>
      <c r="F6716" s="10" t="str">
        <f t="array" ref="F6716">IFERROR(XLOOKUP(E6716,Operadores!A:A,Operadores!B:B))</f>
        <v>RUIROBX</v>
      </c>
      <c r="G6716" s="16" t="s">
        <v>39</v>
      </c>
      <c r="H6716" s="13">
        <v>19.9273</v>
      </c>
      <c r="I6716" s="18">
        <v>192.0</v>
      </c>
      <c r="J6716" s="15">
        <f t="shared" si="5"/>
        <v>3826.0416</v>
      </c>
      <c r="K6716" s="10" t="str">
        <f t="array" ref="K6716">IFERROR(XLOOKUP(G6716,'Tipo de Carga'!A:A,'Tipo de Carga'!B:B))</f>
        <v>Autoabasto</v>
      </c>
      <c r="L6716" s="10">
        <f t="shared" si="2"/>
        <v>10</v>
      </c>
      <c r="M6716" s="10">
        <f t="shared" si="3"/>
        <v>5</v>
      </c>
      <c r="N6716" s="10">
        <f t="shared" si="4"/>
        <v>3</v>
      </c>
      <c r="O6716" s="10" t="str">
        <f t="array" ref="O6716">IFERROR(XLOOKUP(G6716,'Tipo de Carga'!A:A,'Tipo de Carga'!C:C))</f>
        <v>Diesel</v>
      </c>
    </row>
    <row r="6717">
      <c r="A6717" s="16">
        <v>1798.0</v>
      </c>
      <c r="B6717" s="10" t="str">
        <f t="array" ref="B6717">IFERROR(XLOOKUP(A6717,'Asignacion Mar'!A:A,'Asignacion Mar'!C:C))</f>
        <v>Wm Full</v>
      </c>
      <c r="C6717" s="10" t="str">
        <f t="array" ref="C6717">IFERROR(XLOOKUP(A6717,'Asignacion Mar'!A:A,'Asignacion Mar'!B:B))</f>
        <v>EC-08</v>
      </c>
      <c r="D6717" s="28">
        <v>45721.0</v>
      </c>
      <c r="E6717" s="16" t="s">
        <v>177</v>
      </c>
      <c r="F6717" s="10" t="str">
        <f t="array" ref="F6717">IFERROR(XLOOKUP(E6717,Operadores!A:A,Operadores!B:B))</f>
        <v>MARWAL</v>
      </c>
      <c r="G6717" s="16" t="s">
        <v>39</v>
      </c>
      <c r="H6717" s="13">
        <v>19.9273</v>
      </c>
      <c r="I6717" s="18">
        <v>38.0</v>
      </c>
      <c r="J6717" s="15">
        <f t="shared" si="5"/>
        <v>757.2374</v>
      </c>
      <c r="K6717" s="10" t="str">
        <f t="array" ref="K6717">IFERROR(XLOOKUP(G6717,'Tipo de Carga'!A:A,'Tipo de Carga'!B:B))</f>
        <v>Autoabasto</v>
      </c>
      <c r="L6717" s="10">
        <f t="shared" si="2"/>
        <v>10</v>
      </c>
      <c r="M6717" s="10">
        <f t="shared" si="3"/>
        <v>5</v>
      </c>
      <c r="N6717" s="10">
        <f t="shared" si="4"/>
        <v>3</v>
      </c>
      <c r="O6717" s="10" t="str">
        <f t="array" ref="O6717">IFERROR(XLOOKUP(G6717,'Tipo de Carga'!A:A,'Tipo de Carga'!C:C))</f>
        <v>Diesel</v>
      </c>
    </row>
    <row r="6718">
      <c r="A6718" s="16">
        <v>1746.0</v>
      </c>
      <c r="B6718" s="10" t="str">
        <f t="array" ref="B6718">IFERROR(XLOOKUP(A6718,'Asignacion Mar'!A:A,'Asignacion Mar'!C:C))</f>
        <v>Wm Full</v>
      </c>
      <c r="C6718" s="10" t="str">
        <f t="array" ref="C6718">IFERROR(XLOOKUP(A6718,'Asignacion Mar'!A:A,'Asignacion Mar'!B:B))</f>
        <v>EC-08</v>
      </c>
      <c r="D6718" s="28">
        <v>45721.0</v>
      </c>
      <c r="E6718" s="16" t="s">
        <v>258</v>
      </c>
      <c r="F6718" s="10" t="str">
        <f t="array" ref="F6718">IFERROR(XLOOKUP(E6718,Operadores!A:A,Operadores!B:B))</f>
        <v>LOPFER</v>
      </c>
      <c r="G6718" s="16" t="s">
        <v>39</v>
      </c>
      <c r="H6718" s="13">
        <v>19.9273</v>
      </c>
      <c r="I6718" s="18">
        <v>356.0</v>
      </c>
      <c r="J6718" s="15">
        <f t="shared" si="5"/>
        <v>7094.1188</v>
      </c>
      <c r="K6718" s="10" t="str">
        <f t="array" ref="K6718">IFERROR(XLOOKUP(G6718,'Tipo de Carga'!A:A,'Tipo de Carga'!B:B))</f>
        <v>Autoabasto</v>
      </c>
      <c r="L6718" s="10">
        <f t="shared" si="2"/>
        <v>10</v>
      </c>
      <c r="M6718" s="10">
        <f t="shared" si="3"/>
        <v>5</v>
      </c>
      <c r="N6718" s="10">
        <f t="shared" si="4"/>
        <v>3</v>
      </c>
      <c r="O6718" s="10" t="str">
        <f t="array" ref="O6718">IFERROR(XLOOKUP(G6718,'Tipo de Carga'!A:A,'Tipo de Carga'!C:C))</f>
        <v>Diesel</v>
      </c>
    </row>
    <row r="6719">
      <c r="A6719" s="16">
        <v>1746.0</v>
      </c>
      <c r="B6719" s="10" t="str">
        <f t="array" ref="B6719">IFERROR(XLOOKUP(A6719,'Asignacion Mar'!A:A,'Asignacion Mar'!C:C))</f>
        <v>Wm Full</v>
      </c>
      <c r="C6719" s="10" t="str">
        <f t="array" ref="C6719">IFERROR(XLOOKUP(A6719,'Asignacion Mar'!A:A,'Asignacion Mar'!B:B))</f>
        <v>EC-08</v>
      </c>
      <c r="D6719" s="28">
        <v>45721.0</v>
      </c>
      <c r="E6719" s="16" t="s">
        <v>258</v>
      </c>
      <c r="F6719" s="10" t="str">
        <f t="array" ref="F6719">IFERROR(XLOOKUP(E6719,Operadores!A:A,Operadores!B:B))</f>
        <v>LOPFER</v>
      </c>
      <c r="G6719" s="16" t="s">
        <v>39</v>
      </c>
      <c r="H6719" s="13">
        <v>19.9273</v>
      </c>
      <c r="I6719" s="18">
        <v>74.0</v>
      </c>
      <c r="J6719" s="15">
        <f t="shared" si="5"/>
        <v>1474.6202</v>
      </c>
      <c r="K6719" s="10" t="str">
        <f t="array" ref="K6719">IFERROR(XLOOKUP(G6719,'Tipo de Carga'!A:A,'Tipo de Carga'!B:B))</f>
        <v>Autoabasto</v>
      </c>
      <c r="L6719" s="10">
        <f t="shared" si="2"/>
        <v>10</v>
      </c>
      <c r="M6719" s="10">
        <f t="shared" si="3"/>
        <v>5</v>
      </c>
      <c r="N6719" s="10">
        <f t="shared" si="4"/>
        <v>3</v>
      </c>
      <c r="O6719" s="10" t="str">
        <f t="array" ref="O6719">IFERROR(XLOOKUP(G6719,'Tipo de Carga'!A:A,'Tipo de Carga'!C:C))</f>
        <v>Diesel</v>
      </c>
    </row>
    <row r="6720">
      <c r="A6720" s="16">
        <v>1798.0</v>
      </c>
      <c r="B6720" s="10" t="str">
        <f t="array" ref="B6720">IFERROR(XLOOKUP(A6720,'Asignacion Mar'!A:A,'Asignacion Mar'!C:C))</f>
        <v>Wm Full</v>
      </c>
      <c r="C6720" s="10" t="str">
        <f t="array" ref="C6720">IFERROR(XLOOKUP(A6720,'Asignacion Mar'!A:A,'Asignacion Mar'!B:B))</f>
        <v>EC-08</v>
      </c>
      <c r="D6720" s="28">
        <v>45721.0</v>
      </c>
      <c r="E6720" s="16" t="s">
        <v>177</v>
      </c>
      <c r="F6720" s="10" t="str">
        <f t="array" ref="F6720">IFERROR(XLOOKUP(E6720,Operadores!A:A,Operadores!B:B))</f>
        <v>MARWAL</v>
      </c>
      <c r="G6720" s="16" t="s">
        <v>39</v>
      </c>
      <c r="H6720" s="13">
        <v>19.9273</v>
      </c>
      <c r="I6720" s="18">
        <v>338.0</v>
      </c>
      <c r="J6720" s="15">
        <f t="shared" si="5"/>
        <v>6735.4274</v>
      </c>
      <c r="K6720" s="10" t="str">
        <f t="array" ref="K6720">IFERROR(XLOOKUP(G6720,'Tipo de Carga'!A:A,'Tipo de Carga'!B:B))</f>
        <v>Autoabasto</v>
      </c>
      <c r="L6720" s="10">
        <f t="shared" si="2"/>
        <v>10</v>
      </c>
      <c r="M6720" s="10">
        <f t="shared" si="3"/>
        <v>5</v>
      </c>
      <c r="N6720" s="10">
        <f t="shared" si="4"/>
        <v>3</v>
      </c>
      <c r="O6720" s="10" t="str">
        <f t="array" ref="O6720">IFERROR(XLOOKUP(G6720,'Tipo de Carga'!A:A,'Tipo de Carga'!C:C))</f>
        <v>Diesel</v>
      </c>
    </row>
    <row r="6721">
      <c r="A6721" s="16">
        <v>1810.0</v>
      </c>
      <c r="B6721" s="10" t="str">
        <f t="array" ref="B6721">IFERROR(XLOOKUP(A6721,'Asignacion Mar'!A:A,'Asignacion Mar'!C:C))</f>
        <v>Sayer Expo</v>
      </c>
      <c r="C6721" s="10" t="str">
        <f t="array" ref="C6721">IFERROR(XLOOKUP(A6721,'Asignacion Mar'!A:A,'Asignacion Mar'!B:B))</f>
        <v>EC-03</v>
      </c>
      <c r="D6721" s="28">
        <v>45721.0</v>
      </c>
      <c r="E6721" s="16" t="s">
        <v>131</v>
      </c>
      <c r="F6721" s="10" t="str">
        <f t="array" ref="F6721">IFERROR(XLOOKUP(E6721,Operadores!A:A,Operadores!B:B))</f>
        <v>REYRAU</v>
      </c>
      <c r="G6721" s="16" t="s">
        <v>39</v>
      </c>
      <c r="H6721" s="13">
        <v>19.9273</v>
      </c>
      <c r="I6721" s="18">
        <v>590.0</v>
      </c>
      <c r="J6721" s="15">
        <f t="shared" si="5"/>
        <v>11757.107</v>
      </c>
      <c r="K6721" s="10" t="str">
        <f t="array" ref="K6721">IFERROR(XLOOKUP(G6721,'Tipo de Carga'!A:A,'Tipo de Carga'!B:B))</f>
        <v>Autoabasto</v>
      </c>
      <c r="L6721" s="10">
        <f t="shared" si="2"/>
        <v>10</v>
      </c>
      <c r="M6721" s="10">
        <f t="shared" si="3"/>
        <v>5</v>
      </c>
      <c r="N6721" s="10">
        <f t="shared" si="4"/>
        <v>3</v>
      </c>
      <c r="O6721" s="10" t="str">
        <f t="array" ref="O6721">IFERROR(XLOOKUP(G6721,'Tipo de Carga'!A:A,'Tipo de Carga'!C:C))</f>
        <v>Diesel</v>
      </c>
    </row>
    <row r="6722">
      <c r="A6722" s="16">
        <v>2018.0</v>
      </c>
      <c r="B6722" s="10" t="str">
        <f t="array" ref="B6722">IFERROR(XLOOKUP(A6722,'Asignacion Mar'!A:A,'Asignacion Mar'!C:C))</f>
        <v>MeLi Dedicado Merida</v>
      </c>
      <c r="C6722" s="10" t="str">
        <f t="array" ref="C6722">IFERROR(XLOOKUP(A6722,'Asignacion Mar'!A:A,'Asignacion Mar'!B:B))</f>
        <v>EC-05</v>
      </c>
      <c r="D6722" s="28">
        <v>45721.0</v>
      </c>
      <c r="E6722" s="16" t="s">
        <v>205</v>
      </c>
      <c r="F6722" s="10" t="str">
        <f t="array" ref="F6722">IFERROR(XLOOKUP(E6722,Operadores!A:A,Operadores!B:B))</f>
        <v>MACFRA</v>
      </c>
      <c r="G6722" s="16" t="s">
        <v>39</v>
      </c>
      <c r="H6722" s="13">
        <v>19.9273</v>
      </c>
      <c r="I6722" s="18">
        <v>442.0</v>
      </c>
      <c r="J6722" s="15">
        <f t="shared" si="5"/>
        <v>8807.8666</v>
      </c>
      <c r="K6722" s="10" t="str">
        <f t="array" ref="K6722">IFERROR(XLOOKUP(G6722,'Tipo de Carga'!A:A,'Tipo de Carga'!B:B))</f>
        <v>Autoabasto</v>
      </c>
      <c r="L6722" s="10">
        <f t="shared" si="2"/>
        <v>10</v>
      </c>
      <c r="M6722" s="10">
        <f t="shared" si="3"/>
        <v>5</v>
      </c>
      <c r="N6722" s="10">
        <f t="shared" si="4"/>
        <v>3</v>
      </c>
      <c r="O6722" s="10" t="str">
        <f t="array" ref="O6722">IFERROR(XLOOKUP(G6722,'Tipo de Carga'!A:A,'Tipo de Carga'!C:C))</f>
        <v>Diesel</v>
      </c>
    </row>
    <row r="6723">
      <c r="A6723" s="16">
        <v>1939.0</v>
      </c>
      <c r="B6723" s="10" t="str">
        <f t="array" ref="B6723">IFERROR(XLOOKUP(A6723,'Asignacion Mar'!A:A,'Asignacion Mar'!C:C))</f>
        <v>Full Liver</v>
      </c>
      <c r="C6723" s="10" t="str">
        <f t="array" ref="C6723">IFERROR(XLOOKUP(A6723,'Asignacion Mar'!A:A,'Asignacion Mar'!B:B))</f>
        <v>EC-01</v>
      </c>
      <c r="D6723" s="28">
        <v>45721.0</v>
      </c>
      <c r="E6723" s="16" t="s">
        <v>116</v>
      </c>
      <c r="F6723" s="10" t="str">
        <f t="array" ref="F6723">IFERROR(XLOOKUP(E6723,Operadores!A:A,Operadores!B:B))</f>
        <v>TORBR01</v>
      </c>
      <c r="G6723" s="16" t="s">
        <v>39</v>
      </c>
      <c r="H6723" s="13">
        <v>19.9273</v>
      </c>
      <c r="I6723" s="18">
        <v>494.0</v>
      </c>
      <c r="J6723" s="15">
        <f t="shared" si="5"/>
        <v>9844.0862</v>
      </c>
      <c r="K6723" s="10" t="str">
        <f t="array" ref="K6723">IFERROR(XLOOKUP(G6723,'Tipo de Carga'!A:A,'Tipo de Carga'!B:B))</f>
        <v>Autoabasto</v>
      </c>
      <c r="L6723" s="10">
        <f t="shared" si="2"/>
        <v>10</v>
      </c>
      <c r="M6723" s="10">
        <f t="shared" si="3"/>
        <v>5</v>
      </c>
      <c r="N6723" s="10">
        <f t="shared" si="4"/>
        <v>3</v>
      </c>
      <c r="O6723" s="10" t="str">
        <f t="array" ref="O6723">IFERROR(XLOOKUP(G6723,'Tipo de Carga'!A:A,'Tipo de Carga'!C:C))</f>
        <v>Diesel</v>
      </c>
    </row>
    <row r="6724">
      <c r="A6724" s="16">
        <v>2020.0</v>
      </c>
      <c r="B6724" s="10" t="str">
        <f t="array" ref="B6724">IFERROR(XLOOKUP(A6724,'Asignacion Mar'!A:A,'Asignacion Mar'!C:C))</f>
        <v>MeLi Dedicado Merida</v>
      </c>
      <c r="C6724" s="10" t="str">
        <f t="array" ref="C6724">IFERROR(XLOOKUP(A6724,'Asignacion Mar'!A:A,'Asignacion Mar'!B:B))</f>
        <v>EC-05</v>
      </c>
      <c r="D6724" s="28">
        <v>45721.0</v>
      </c>
      <c r="E6724" s="16" t="s">
        <v>283</v>
      </c>
      <c r="F6724" s="10" t="str">
        <f t="array" ref="F6724">IFERROR(XLOOKUP(E6724,Operadores!A:A,Operadores!B:B))</f>
        <v>MUÑOSC</v>
      </c>
      <c r="G6724" s="16" t="s">
        <v>39</v>
      </c>
      <c r="H6724" s="13">
        <v>19.9273</v>
      </c>
      <c r="I6724" s="18">
        <v>244.0</v>
      </c>
      <c r="J6724" s="15">
        <f t="shared" si="5"/>
        <v>4862.2612</v>
      </c>
      <c r="K6724" s="10" t="str">
        <f t="array" ref="K6724">IFERROR(XLOOKUP(G6724,'Tipo de Carga'!A:A,'Tipo de Carga'!B:B))</f>
        <v>Autoabasto</v>
      </c>
      <c r="L6724" s="10">
        <f t="shared" si="2"/>
        <v>10</v>
      </c>
      <c r="M6724" s="10">
        <f t="shared" si="3"/>
        <v>5</v>
      </c>
      <c r="N6724" s="10">
        <f t="shared" si="4"/>
        <v>3</v>
      </c>
      <c r="O6724" s="10" t="str">
        <f t="array" ref="O6724">IFERROR(XLOOKUP(G6724,'Tipo de Carga'!A:A,'Tipo de Carga'!C:C))</f>
        <v>Diesel</v>
      </c>
    </row>
    <row r="6725">
      <c r="A6725" s="16">
        <v>2001.0</v>
      </c>
      <c r="B6725" s="10" t="str">
        <f t="array" ref="B6725">IFERROR(XLOOKUP(A6725,'Asignacion Mar'!A:A,'Asignacion Mar'!C:C))</f>
        <v>MeLi Dedicado Merida</v>
      </c>
      <c r="C6725" s="10" t="str">
        <f t="array" ref="C6725">IFERROR(XLOOKUP(A6725,'Asignacion Mar'!A:A,'Asignacion Mar'!B:B))</f>
        <v>EC-05</v>
      </c>
      <c r="D6725" s="28">
        <v>45721.0</v>
      </c>
      <c r="E6725" s="16" t="s">
        <v>362</v>
      </c>
      <c r="F6725" s="10" t="str">
        <f t="array" ref="F6725">IFERROR(XLOOKUP(E6725,Operadores!A:A,Operadores!B:B))</f>
        <v>TRESER</v>
      </c>
      <c r="G6725" s="16" t="s">
        <v>39</v>
      </c>
      <c r="H6725" s="13">
        <v>19.9273</v>
      </c>
      <c r="I6725" s="18">
        <v>448.0</v>
      </c>
      <c r="J6725" s="15">
        <f t="shared" si="5"/>
        <v>8927.4304</v>
      </c>
      <c r="K6725" s="10" t="str">
        <f t="array" ref="K6725">IFERROR(XLOOKUP(G6725,'Tipo de Carga'!A:A,'Tipo de Carga'!B:B))</f>
        <v>Autoabasto</v>
      </c>
      <c r="L6725" s="10">
        <f t="shared" si="2"/>
        <v>10</v>
      </c>
      <c r="M6725" s="10">
        <f t="shared" si="3"/>
        <v>5</v>
      </c>
      <c r="N6725" s="10">
        <f t="shared" si="4"/>
        <v>3</v>
      </c>
      <c r="O6725" s="10" t="str">
        <f t="array" ref="O6725">IFERROR(XLOOKUP(G6725,'Tipo de Carga'!A:A,'Tipo de Carga'!C:C))</f>
        <v>Diesel</v>
      </c>
    </row>
    <row r="6726">
      <c r="A6726" s="16">
        <v>2031.0</v>
      </c>
      <c r="B6726" s="10" t="str">
        <f t="array" ref="B6726">IFERROR(XLOOKUP(A6726,'Asignacion Mar'!A:A,'Asignacion Mar'!C:C))</f>
        <v>MeLi Dedicado Merida</v>
      </c>
      <c r="C6726" s="10" t="str">
        <f t="array" ref="C6726">IFERROR(XLOOKUP(A6726,'Asignacion Mar'!A:A,'Asignacion Mar'!B:B))</f>
        <v>EC-05</v>
      </c>
      <c r="D6726" s="28">
        <v>45721.0</v>
      </c>
      <c r="E6726" s="16" t="s">
        <v>92</v>
      </c>
      <c r="F6726" s="10" t="str">
        <f t="array" ref="F6726">IFERROR(XLOOKUP(E6726,Operadores!A:A,Operadores!B:B))</f>
        <v>SARJO</v>
      </c>
      <c r="G6726" s="16" t="s">
        <v>39</v>
      </c>
      <c r="H6726" s="13">
        <v>19.9273</v>
      </c>
      <c r="I6726" s="18">
        <v>391.0</v>
      </c>
      <c r="J6726" s="15">
        <f t="shared" si="5"/>
        <v>7791.5743</v>
      </c>
      <c r="K6726" s="10" t="str">
        <f t="array" ref="K6726">IFERROR(XLOOKUP(G6726,'Tipo de Carga'!A:A,'Tipo de Carga'!B:B))</f>
        <v>Autoabasto</v>
      </c>
      <c r="L6726" s="10">
        <f t="shared" si="2"/>
        <v>10</v>
      </c>
      <c r="M6726" s="10">
        <f t="shared" si="3"/>
        <v>5</v>
      </c>
      <c r="N6726" s="10">
        <f t="shared" si="4"/>
        <v>3</v>
      </c>
      <c r="O6726" s="10" t="str">
        <f t="array" ref="O6726">IFERROR(XLOOKUP(G6726,'Tipo de Carga'!A:A,'Tipo de Carga'!C:C))</f>
        <v>Diesel</v>
      </c>
    </row>
    <row r="6727">
      <c r="A6727" s="16">
        <v>1768.0</v>
      </c>
      <c r="B6727" s="10" t="str">
        <f t="array" ref="B6727">IFERROR(XLOOKUP(A6727,'Asignacion Mar'!A:A,'Asignacion Mar'!C:C))</f>
        <v>Pipas</v>
      </c>
      <c r="C6727" s="10" t="str">
        <f t="array" ref="C6727">IFERROR(XLOOKUP(A6727,'Asignacion Mar'!A:A,'Asignacion Mar'!B:B))</f>
        <v>EC-02</v>
      </c>
      <c r="D6727" s="28">
        <v>45721.0</v>
      </c>
      <c r="E6727" s="19" t="s">
        <v>303</v>
      </c>
      <c r="F6727" s="10" t="str">
        <f t="array" ref="F6727">IFERROR(XLOOKUP(E6727,Operadores!A:A,Operadores!B:B))</f>
        <v>MARJO08</v>
      </c>
      <c r="G6727" s="16" t="s">
        <v>103</v>
      </c>
      <c r="H6727" s="13">
        <v>26.69</v>
      </c>
      <c r="I6727" s="18">
        <v>450.0</v>
      </c>
      <c r="J6727" s="15">
        <f t="shared" si="5"/>
        <v>12010.5</v>
      </c>
      <c r="K6727" s="10" t="str">
        <f t="array" ref="K6727">IFERROR(XLOOKUP(G6727,'Tipo de Carga'!A:A,'Tipo de Carga'!B:B))</f>
        <v>Ticket</v>
      </c>
      <c r="L6727" s="10">
        <f t="shared" si="2"/>
        <v>10</v>
      </c>
      <c r="M6727" s="10">
        <f t="shared" si="3"/>
        <v>5</v>
      </c>
      <c r="N6727" s="10">
        <f t="shared" si="4"/>
        <v>3</v>
      </c>
      <c r="O6727" s="10" t="str">
        <f t="array" ref="O6727">IFERROR(XLOOKUP(G6727,'Tipo de Carga'!A:A,'Tipo de Carga'!C:C))</f>
        <v>Diesel</v>
      </c>
    </row>
    <row r="6728">
      <c r="A6728" s="16">
        <v>2022.0</v>
      </c>
      <c r="B6728" s="10" t="str">
        <f t="array" ref="B6728">IFERROR(XLOOKUP(A6728,'Asignacion Mar'!A:A,'Asignacion Mar'!C:C))</f>
        <v>MeLi Dedicado TD</v>
      </c>
      <c r="C6728" s="10" t="str">
        <f t="array" ref="C6728">IFERROR(XLOOKUP(A6728,'Asignacion Mar'!A:A,'Asignacion Mar'!B:B))</f>
        <v>EC-05</v>
      </c>
      <c r="D6728" s="28">
        <v>45721.0</v>
      </c>
      <c r="E6728" s="19" t="s">
        <v>183</v>
      </c>
      <c r="F6728" s="10" t="str">
        <f t="array" ref="F6728">IFERROR(XLOOKUP(E6728,Operadores!A:A,Operadores!B:B))</f>
        <v>DELBL</v>
      </c>
      <c r="G6728" s="16" t="s">
        <v>103</v>
      </c>
      <c r="H6728" s="13">
        <v>27.29</v>
      </c>
      <c r="I6728" s="18">
        <v>440.0</v>
      </c>
      <c r="J6728" s="15">
        <f t="shared" si="5"/>
        <v>12007.6</v>
      </c>
      <c r="K6728" s="10" t="str">
        <f t="array" ref="K6728">IFERROR(XLOOKUP(G6728,'Tipo de Carga'!A:A,'Tipo de Carga'!B:B))</f>
        <v>Ticket</v>
      </c>
      <c r="L6728" s="10">
        <f t="shared" si="2"/>
        <v>10</v>
      </c>
      <c r="M6728" s="10">
        <f t="shared" si="3"/>
        <v>5</v>
      </c>
      <c r="N6728" s="10">
        <f t="shared" si="4"/>
        <v>3</v>
      </c>
      <c r="O6728" s="10" t="str">
        <f t="array" ref="O6728">IFERROR(XLOOKUP(G6728,'Tipo de Carga'!A:A,'Tipo de Carga'!C:C))</f>
        <v>Diesel</v>
      </c>
    </row>
    <row r="6729">
      <c r="A6729" s="16">
        <v>1942.0</v>
      </c>
      <c r="B6729" s="10" t="str">
        <f t="array" ref="B6729">IFERROR(XLOOKUP(A6729,'Asignacion Mar'!A:A,'Asignacion Mar'!C:C))</f>
        <v>Harinas Elizondo</v>
      </c>
      <c r="C6729" s="10" t="str">
        <f t="array" ref="C6729">IFERROR(XLOOKUP(A6729,'Asignacion Mar'!A:A,'Asignacion Mar'!B:B))</f>
        <v>EC-01</v>
      </c>
      <c r="D6729" s="28">
        <v>45721.0</v>
      </c>
      <c r="E6729" s="16" t="s">
        <v>311</v>
      </c>
      <c r="F6729" s="10" t="str">
        <f t="array" ref="F6729">IFERROR(XLOOKUP(E6729,Operadores!A:A,Operadores!B:B))</f>
        <v>ESGJOS</v>
      </c>
      <c r="G6729" s="16" t="s">
        <v>103</v>
      </c>
      <c r="H6729" s="13">
        <v>25.49</v>
      </c>
      <c r="I6729" s="18">
        <v>471.0</v>
      </c>
      <c r="J6729" s="15">
        <f t="shared" si="5"/>
        <v>12005.79</v>
      </c>
      <c r="K6729" s="10" t="str">
        <f t="array" ref="K6729">IFERROR(XLOOKUP(G6729,'Tipo de Carga'!A:A,'Tipo de Carga'!B:B))</f>
        <v>Ticket</v>
      </c>
      <c r="L6729" s="10">
        <f t="shared" si="2"/>
        <v>10</v>
      </c>
      <c r="M6729" s="10">
        <f t="shared" si="3"/>
        <v>5</v>
      </c>
      <c r="N6729" s="10">
        <f t="shared" si="4"/>
        <v>3</v>
      </c>
      <c r="O6729" s="10" t="str">
        <f t="array" ref="O6729">IFERROR(XLOOKUP(G6729,'Tipo de Carga'!A:A,'Tipo de Carga'!C:C))</f>
        <v>Diesel</v>
      </c>
    </row>
    <row r="6730">
      <c r="A6730" s="16">
        <v>1950.0</v>
      </c>
      <c r="B6730" s="10" t="str">
        <f t="array" ref="B6730">IFERROR(XLOOKUP(A6730,'Asignacion Mar'!A:A,'Asignacion Mar'!C:C))</f>
        <v>MeLi asignado SD</v>
      </c>
      <c r="C6730" s="10" t="str">
        <f t="array" ref="C6730">IFERROR(XLOOKUP(A6730,'Asignacion Mar'!A:A,'Asignacion Mar'!B:B))</f>
        <v>EC-05</v>
      </c>
      <c r="D6730" s="28">
        <v>45721.0</v>
      </c>
      <c r="E6730" s="19" t="s">
        <v>180</v>
      </c>
      <c r="F6730" s="10" t="str">
        <f t="array" ref="F6730">IFERROR(XLOOKUP(E6730,Operadores!A:A,Operadores!B:B))</f>
        <v>MAROSC</v>
      </c>
      <c r="G6730" s="16" t="s">
        <v>103</v>
      </c>
      <c r="H6730" s="13">
        <v>25.59</v>
      </c>
      <c r="I6730" s="18">
        <v>150.0</v>
      </c>
      <c r="J6730" s="15">
        <f t="shared" si="5"/>
        <v>3838.5</v>
      </c>
      <c r="K6730" s="10" t="str">
        <f t="array" ref="K6730">IFERROR(XLOOKUP(G6730,'Tipo de Carga'!A:A,'Tipo de Carga'!B:B))</f>
        <v>Ticket</v>
      </c>
      <c r="L6730" s="10">
        <f t="shared" si="2"/>
        <v>10</v>
      </c>
      <c r="M6730" s="10">
        <f t="shared" si="3"/>
        <v>5</v>
      </c>
      <c r="N6730" s="10">
        <f t="shared" si="4"/>
        <v>3</v>
      </c>
      <c r="O6730" s="10" t="str">
        <f t="array" ref="O6730">IFERROR(XLOOKUP(G6730,'Tipo de Carga'!A:A,'Tipo de Carga'!C:C))</f>
        <v>Diesel</v>
      </c>
    </row>
    <row r="6731">
      <c r="A6731" s="16">
        <v>1814.0</v>
      </c>
      <c r="B6731" s="10" t="str">
        <f t="array" ref="B6731">IFERROR(XLOOKUP(A6731,'Asignacion Mar'!A:A,'Asignacion Mar'!C:C))</f>
        <v>Wm Sencillo</v>
      </c>
      <c r="C6731" s="10" t="str">
        <f t="array" ref="C6731">IFERROR(XLOOKUP(A6731,'Asignacion Mar'!A:A,'Asignacion Mar'!B:B))</f>
        <v>EC-08</v>
      </c>
      <c r="D6731" s="28">
        <v>45721.0</v>
      </c>
      <c r="E6731" s="19" t="s">
        <v>97</v>
      </c>
      <c r="F6731" s="10" t="str">
        <f t="array" ref="F6731">IFERROR(XLOOKUP(E6731,Operadores!A:A,Operadores!B:B))</f>
        <v>DELALE</v>
      </c>
      <c r="G6731" s="16" t="s">
        <v>103</v>
      </c>
      <c r="H6731" s="13">
        <v>26.45</v>
      </c>
      <c r="I6731" s="18">
        <v>603.0</v>
      </c>
      <c r="J6731" s="15">
        <f t="shared" si="5"/>
        <v>15949.35</v>
      </c>
      <c r="K6731" s="10" t="str">
        <f t="array" ref="K6731">IFERROR(XLOOKUP(G6731,'Tipo de Carga'!A:A,'Tipo de Carga'!B:B))</f>
        <v>Ticket</v>
      </c>
      <c r="L6731" s="10">
        <f t="shared" si="2"/>
        <v>10</v>
      </c>
      <c r="M6731" s="10">
        <f t="shared" si="3"/>
        <v>5</v>
      </c>
      <c r="N6731" s="10">
        <f t="shared" si="4"/>
        <v>3</v>
      </c>
      <c r="O6731" s="10" t="str">
        <f t="array" ref="O6731">IFERROR(XLOOKUP(G6731,'Tipo de Carga'!A:A,'Tipo de Carga'!C:C))</f>
        <v>Diesel</v>
      </c>
    </row>
    <row r="6732">
      <c r="A6732" s="16">
        <v>1902.0</v>
      </c>
      <c r="B6732" s="10" t="str">
        <f t="array" ref="B6732">IFERROR(XLOOKUP(A6732,'Asignacion Mar'!A:A,'Asignacion Mar'!C:C))</f>
        <v>Pipas</v>
      </c>
      <c r="C6732" s="10" t="str">
        <f t="array" ref="C6732">IFERROR(XLOOKUP(A6732,'Asignacion Mar'!A:A,'Asignacion Mar'!B:B))</f>
        <v>EC-02</v>
      </c>
      <c r="D6732" s="28">
        <v>45721.0</v>
      </c>
      <c r="E6732" s="19" t="s">
        <v>319</v>
      </c>
      <c r="F6732" s="10" t="str">
        <f t="array" ref="F6732">IFERROR(XLOOKUP(E6732,Operadores!A:A,Operadores!B:B))</f>
        <v>GONAA</v>
      </c>
      <c r="G6732" s="16" t="s">
        <v>103</v>
      </c>
      <c r="H6732" s="13">
        <v>25.49</v>
      </c>
      <c r="I6732" s="18">
        <v>282.0</v>
      </c>
      <c r="J6732" s="15">
        <f t="shared" si="5"/>
        <v>7188.18</v>
      </c>
      <c r="K6732" s="10" t="str">
        <f t="array" ref="K6732">IFERROR(XLOOKUP(G6732,'Tipo de Carga'!A:A,'Tipo de Carga'!B:B))</f>
        <v>Ticket</v>
      </c>
      <c r="L6732" s="10">
        <f t="shared" si="2"/>
        <v>10</v>
      </c>
      <c r="M6732" s="10">
        <f t="shared" si="3"/>
        <v>5</v>
      </c>
      <c r="N6732" s="10">
        <f t="shared" si="4"/>
        <v>3</v>
      </c>
      <c r="O6732" s="10" t="str">
        <f t="array" ref="O6732">IFERROR(XLOOKUP(G6732,'Tipo de Carga'!A:A,'Tipo de Carga'!C:C))</f>
        <v>Diesel</v>
      </c>
    </row>
    <row r="6733">
      <c r="A6733" s="16">
        <v>1730.0</v>
      </c>
      <c r="B6733" s="10" t="str">
        <f t="array" ref="B6733">IFERROR(XLOOKUP(A6733,'Asignacion Mar'!A:A,'Asignacion Mar'!C:C))</f>
        <v>Wm Full</v>
      </c>
      <c r="C6733" s="10" t="str">
        <f t="array" ref="C6733">IFERROR(XLOOKUP(A6733,'Asignacion Mar'!A:A,'Asignacion Mar'!B:B))</f>
        <v>EC-08</v>
      </c>
      <c r="D6733" s="28">
        <v>45721.0</v>
      </c>
      <c r="E6733" s="16" t="s">
        <v>461</v>
      </c>
      <c r="F6733" s="10" t="str">
        <f t="array" ref="F6733">IFERROR(XLOOKUP(E6733,Operadores!A:A,Operadores!B:B))</f>
        <v>CRUJAV</v>
      </c>
      <c r="G6733" s="16" t="s">
        <v>103</v>
      </c>
      <c r="H6733" s="13">
        <v>25.55</v>
      </c>
      <c r="I6733" s="18">
        <v>240.0</v>
      </c>
      <c r="J6733" s="15">
        <f t="shared" si="5"/>
        <v>6132</v>
      </c>
      <c r="K6733" s="10" t="str">
        <f t="array" ref="K6733">IFERROR(XLOOKUP(G6733,'Tipo de Carga'!A:A,'Tipo de Carga'!B:B))</f>
        <v>Ticket</v>
      </c>
      <c r="L6733" s="10">
        <f t="shared" si="2"/>
        <v>10</v>
      </c>
      <c r="M6733" s="10">
        <f t="shared" si="3"/>
        <v>5</v>
      </c>
      <c r="N6733" s="10">
        <f t="shared" si="4"/>
        <v>3</v>
      </c>
      <c r="O6733" s="10" t="str">
        <f t="array" ref="O6733">IFERROR(XLOOKUP(G6733,'Tipo de Carga'!A:A,'Tipo de Carga'!C:C))</f>
        <v>Diesel</v>
      </c>
    </row>
    <row r="6734">
      <c r="A6734" s="16">
        <v>1899.0</v>
      </c>
      <c r="B6734" s="10" t="str">
        <f t="array" ref="B6734">IFERROR(XLOOKUP(A6734,'Asignacion Mar'!A:A,'Asignacion Mar'!C:C))</f>
        <v>Full Liver</v>
      </c>
      <c r="C6734" s="10" t="str">
        <f t="array" ref="C6734">IFERROR(XLOOKUP(A6734,'Asignacion Mar'!A:A,'Asignacion Mar'!B:B))</f>
        <v>EC-01</v>
      </c>
      <c r="D6734" s="28">
        <v>45721.0</v>
      </c>
      <c r="E6734" s="19" t="s">
        <v>324</v>
      </c>
      <c r="F6734" s="10" t="str">
        <f t="array" ref="F6734">IFERROR(XLOOKUP(E6734,Operadores!A:A,Operadores!B:B))</f>
        <v>VEROD</v>
      </c>
      <c r="G6734" s="16" t="s">
        <v>103</v>
      </c>
      <c r="H6734" s="13">
        <v>26.0</v>
      </c>
      <c r="I6734" s="18">
        <v>231.0</v>
      </c>
      <c r="J6734" s="15">
        <f t="shared" si="5"/>
        <v>6006</v>
      </c>
      <c r="K6734" s="10" t="str">
        <f t="array" ref="K6734">IFERROR(XLOOKUP(G6734,'Tipo de Carga'!A:A,'Tipo de Carga'!B:B))</f>
        <v>Ticket</v>
      </c>
      <c r="L6734" s="10">
        <f t="shared" si="2"/>
        <v>10</v>
      </c>
      <c r="M6734" s="10">
        <f t="shared" si="3"/>
        <v>5</v>
      </c>
      <c r="N6734" s="10">
        <f t="shared" si="4"/>
        <v>3</v>
      </c>
      <c r="O6734" s="10" t="str">
        <f t="array" ref="O6734">IFERROR(XLOOKUP(G6734,'Tipo de Carga'!A:A,'Tipo de Carga'!C:C))</f>
        <v>Diesel</v>
      </c>
    </row>
    <row r="6735">
      <c r="A6735" s="16">
        <v>1997.0</v>
      </c>
      <c r="B6735" s="10" t="str">
        <f t="array" ref="B6735">IFERROR(XLOOKUP(A6735,'Asignacion Mar'!A:A,'Asignacion Mar'!C:C))</f>
        <v>MeLi Dedicado Merida</v>
      </c>
      <c r="C6735" s="10" t="str">
        <f t="array" ref="C6735">IFERROR(XLOOKUP(A6735,'Asignacion Mar'!A:A,'Asignacion Mar'!B:B))</f>
        <v>EC-05</v>
      </c>
      <c r="D6735" s="28">
        <v>45721.0</v>
      </c>
      <c r="E6735" s="19" t="s">
        <v>170</v>
      </c>
      <c r="F6735" s="10" t="str">
        <f t="array" ref="F6735">IFERROR(XLOOKUP(E6735,Operadores!A:A,Operadores!B:B))</f>
        <v>MARLEO</v>
      </c>
      <c r="G6735" s="16" t="s">
        <v>103</v>
      </c>
      <c r="H6735" s="13">
        <v>25.49</v>
      </c>
      <c r="I6735" s="18">
        <v>217.0</v>
      </c>
      <c r="J6735" s="15">
        <f t="shared" si="5"/>
        <v>5531.33</v>
      </c>
      <c r="K6735" s="10" t="str">
        <f t="array" ref="K6735">IFERROR(XLOOKUP(G6735,'Tipo de Carga'!A:A,'Tipo de Carga'!B:B))</f>
        <v>Ticket</v>
      </c>
      <c r="L6735" s="10">
        <f t="shared" si="2"/>
        <v>10</v>
      </c>
      <c r="M6735" s="10">
        <f t="shared" si="3"/>
        <v>5</v>
      </c>
      <c r="N6735" s="10">
        <f t="shared" si="4"/>
        <v>3</v>
      </c>
      <c r="O6735" s="10" t="str">
        <f t="array" ref="O6735">IFERROR(XLOOKUP(G6735,'Tipo de Carga'!A:A,'Tipo de Carga'!C:C))</f>
        <v>Diesel</v>
      </c>
    </row>
    <row r="6736">
      <c r="A6736" s="16">
        <v>1806.0</v>
      </c>
      <c r="B6736" s="10" t="str">
        <f t="array" ref="B6736">IFERROR(XLOOKUP(A6736,'Asignacion Mar'!A:A,'Asignacion Mar'!C:C))</f>
        <v>Sayer Full</v>
      </c>
      <c r="C6736" s="10" t="str">
        <f t="array" ref="C6736">IFERROR(XLOOKUP(A6736,'Asignacion Mar'!A:A,'Asignacion Mar'!B:B))</f>
        <v>EC-04</v>
      </c>
      <c r="D6736" s="28">
        <v>45721.0</v>
      </c>
      <c r="E6736" s="19" t="s">
        <v>257</v>
      </c>
      <c r="F6736" s="10" t="str">
        <f t="array" ref="F6736">IFERROR(XLOOKUP(E6736,Operadores!A:A,Operadores!B:B))</f>
        <v>DIAOMA</v>
      </c>
      <c r="G6736" s="16" t="s">
        <v>103</v>
      </c>
      <c r="H6736" s="13">
        <v>26.21</v>
      </c>
      <c r="I6736" s="18">
        <v>381.0</v>
      </c>
      <c r="J6736" s="15">
        <f t="shared" si="5"/>
        <v>9986.01</v>
      </c>
      <c r="K6736" s="10" t="str">
        <f t="array" ref="K6736">IFERROR(XLOOKUP(G6736,'Tipo de Carga'!A:A,'Tipo de Carga'!B:B))</f>
        <v>Ticket</v>
      </c>
      <c r="L6736" s="10">
        <f t="shared" si="2"/>
        <v>10</v>
      </c>
      <c r="M6736" s="10">
        <f t="shared" si="3"/>
        <v>5</v>
      </c>
      <c r="N6736" s="10">
        <f t="shared" si="4"/>
        <v>3</v>
      </c>
      <c r="O6736" s="10" t="str">
        <f t="array" ref="O6736">IFERROR(XLOOKUP(G6736,'Tipo de Carga'!A:A,'Tipo de Carga'!C:C))</f>
        <v>Diesel</v>
      </c>
    </row>
    <row r="6737">
      <c r="A6737" s="16">
        <v>1818.0</v>
      </c>
      <c r="B6737" s="10" t="str">
        <f t="array" ref="B6737">IFERROR(XLOOKUP(A6737,'Asignacion Mar'!A:A,'Asignacion Mar'!C:C))</f>
        <v>Wm Full</v>
      </c>
      <c r="C6737" s="10" t="str">
        <f t="array" ref="C6737">IFERROR(XLOOKUP(A6737,'Asignacion Mar'!A:A,'Asignacion Mar'!B:B))</f>
        <v>EC-08</v>
      </c>
      <c r="D6737" s="28">
        <v>45721.0</v>
      </c>
      <c r="E6737" s="19" t="s">
        <v>42</v>
      </c>
      <c r="F6737" s="10" t="str">
        <f t="array" ref="F6737">IFERROR(XLOOKUP(E6737,Operadores!A:A,Operadores!B:B))</f>
        <v>COPJAI</v>
      </c>
      <c r="G6737" s="16" t="s">
        <v>103</v>
      </c>
      <c r="H6737" s="13">
        <v>25.99</v>
      </c>
      <c r="I6737" s="18">
        <v>390.0</v>
      </c>
      <c r="J6737" s="15">
        <f t="shared" si="5"/>
        <v>10136.1</v>
      </c>
      <c r="K6737" s="10" t="str">
        <f t="array" ref="K6737">IFERROR(XLOOKUP(G6737,'Tipo de Carga'!A:A,'Tipo de Carga'!B:B))</f>
        <v>Ticket</v>
      </c>
      <c r="L6737" s="10">
        <f t="shared" si="2"/>
        <v>10</v>
      </c>
      <c r="M6737" s="10">
        <f t="shared" si="3"/>
        <v>5</v>
      </c>
      <c r="N6737" s="10">
        <f t="shared" si="4"/>
        <v>3</v>
      </c>
      <c r="O6737" s="10" t="str">
        <f t="array" ref="O6737">IFERROR(XLOOKUP(G6737,'Tipo de Carga'!A:A,'Tipo de Carga'!C:C))</f>
        <v>Diesel</v>
      </c>
    </row>
    <row r="6738">
      <c r="A6738" s="16">
        <v>1738.0</v>
      </c>
      <c r="B6738" s="10" t="str">
        <f t="array" ref="B6738">IFERROR(XLOOKUP(A6738,'Asignacion Mar'!A:A,'Asignacion Mar'!C:C))</f>
        <v>Wm Full</v>
      </c>
      <c r="C6738" s="10" t="str">
        <f t="array" ref="C6738">IFERROR(XLOOKUP(A6738,'Asignacion Mar'!A:A,'Asignacion Mar'!B:B))</f>
        <v>EC-08</v>
      </c>
      <c r="D6738" s="28">
        <v>45721.0</v>
      </c>
      <c r="E6738" s="19" t="s">
        <v>223</v>
      </c>
      <c r="F6738" s="10" t="str">
        <f t="array" ref="F6738">IFERROR(XLOOKUP(E6738,Operadores!A:A,Operadores!B:B))</f>
        <v>PEROMA</v>
      </c>
      <c r="G6738" s="16" t="s">
        <v>103</v>
      </c>
      <c r="H6738" s="13">
        <v>26.7</v>
      </c>
      <c r="I6738" s="18">
        <v>250.0</v>
      </c>
      <c r="J6738" s="15">
        <f t="shared" si="5"/>
        <v>6675</v>
      </c>
      <c r="K6738" s="10" t="str">
        <f t="array" ref="K6738">IFERROR(XLOOKUP(G6738,'Tipo de Carga'!A:A,'Tipo de Carga'!B:B))</f>
        <v>Ticket</v>
      </c>
      <c r="L6738" s="10">
        <f t="shared" si="2"/>
        <v>10</v>
      </c>
      <c r="M6738" s="10">
        <f t="shared" si="3"/>
        <v>5</v>
      </c>
      <c r="N6738" s="10">
        <f t="shared" si="4"/>
        <v>3</v>
      </c>
      <c r="O6738" s="10" t="str">
        <f t="array" ref="O6738">IFERROR(XLOOKUP(G6738,'Tipo de Carga'!A:A,'Tipo de Carga'!C:C))</f>
        <v>Diesel</v>
      </c>
    </row>
    <row r="6739">
      <c r="A6739" s="16">
        <v>1975.0</v>
      </c>
      <c r="B6739" s="10" t="str">
        <f t="array" ref="B6739">IFERROR(XLOOKUP(A6739,'Asignacion Mar'!A:A,'Asignacion Mar'!C:C))</f>
        <v>Sayer Sencillo</v>
      </c>
      <c r="C6739" s="10" t="str">
        <f t="array" ref="C6739">IFERROR(XLOOKUP(A6739,'Asignacion Mar'!A:A,'Asignacion Mar'!B:B))</f>
        <v>EC-04</v>
      </c>
      <c r="D6739" s="28">
        <v>45721.0</v>
      </c>
      <c r="E6739" s="19" t="s">
        <v>247</v>
      </c>
      <c r="F6739" s="10" t="str">
        <f t="array" ref="F6739">IFERROR(XLOOKUP(E6739,Operadores!A:A,Operadores!B:B))</f>
        <v>SANMAN</v>
      </c>
      <c r="G6739" s="16" t="s">
        <v>103</v>
      </c>
      <c r="H6739" s="13">
        <v>25.99</v>
      </c>
      <c r="I6739" s="18">
        <v>142.0</v>
      </c>
      <c r="J6739" s="15">
        <f t="shared" si="5"/>
        <v>3690.58</v>
      </c>
      <c r="K6739" s="10" t="str">
        <f t="array" ref="K6739">IFERROR(XLOOKUP(G6739,'Tipo de Carga'!A:A,'Tipo de Carga'!B:B))</f>
        <v>Ticket</v>
      </c>
      <c r="L6739" s="10">
        <f t="shared" si="2"/>
        <v>10</v>
      </c>
      <c r="M6739" s="10">
        <f t="shared" si="3"/>
        <v>5</v>
      </c>
      <c r="N6739" s="10">
        <f t="shared" si="4"/>
        <v>3</v>
      </c>
      <c r="O6739" s="10" t="str">
        <f t="array" ref="O6739">IFERROR(XLOOKUP(G6739,'Tipo de Carga'!A:A,'Tipo de Carga'!C:C))</f>
        <v>Diesel</v>
      </c>
    </row>
    <row r="6740">
      <c r="A6740" s="16">
        <v>1714.0</v>
      </c>
      <c r="B6740" s="10" t="str">
        <f t="array" ref="B6740">IFERROR(XLOOKUP(A6740,'Asignacion Mar'!A:A,'Asignacion Mar'!C:C))</f>
        <v>Wm Sencillo</v>
      </c>
      <c r="C6740" s="10" t="str">
        <f t="array" ref="C6740">IFERROR(XLOOKUP(A6740,'Asignacion Mar'!A:A,'Asignacion Mar'!B:B))</f>
        <v>EC-08</v>
      </c>
      <c r="D6740" s="28">
        <v>45721.0</v>
      </c>
      <c r="E6740" s="19" t="s">
        <v>431</v>
      </c>
      <c r="F6740" s="10" t="str">
        <f t="array" ref="F6740">IFERROR(XLOOKUP(E6740,Operadores!A:A,Operadores!B:B))</f>
        <v>DELANG</v>
      </c>
      <c r="G6740" s="16" t="s">
        <v>103</v>
      </c>
      <c r="H6740" s="13">
        <v>26.45</v>
      </c>
      <c r="I6740" s="18">
        <v>397.0</v>
      </c>
      <c r="J6740" s="15">
        <f t="shared" si="5"/>
        <v>10500.65</v>
      </c>
      <c r="K6740" s="10" t="str">
        <f t="array" ref="K6740">IFERROR(XLOOKUP(G6740,'Tipo de Carga'!A:A,'Tipo de Carga'!B:B))</f>
        <v>Ticket</v>
      </c>
      <c r="L6740" s="10">
        <f t="shared" si="2"/>
        <v>10</v>
      </c>
      <c r="M6740" s="10">
        <f t="shared" si="3"/>
        <v>5</v>
      </c>
      <c r="N6740" s="10">
        <f t="shared" si="4"/>
        <v>3</v>
      </c>
      <c r="O6740" s="10" t="str">
        <f t="array" ref="O6740">IFERROR(XLOOKUP(G6740,'Tipo de Carga'!A:A,'Tipo de Carga'!C:C))</f>
        <v>Diesel</v>
      </c>
    </row>
    <row r="6741">
      <c r="A6741" s="16">
        <v>2007.0</v>
      </c>
      <c r="B6741" s="10" t="str">
        <f t="array" ref="B6741">IFERROR(XLOOKUP(A6741,'Asignacion Mar'!A:A,'Asignacion Mar'!C:C))</f>
        <v>MeLi Asignado TD</v>
      </c>
      <c r="C6741" s="10" t="str">
        <f t="array" ref="C6741">IFERROR(XLOOKUP(A6741,'Asignacion Mar'!A:A,'Asignacion Mar'!B:B))</f>
        <v>EC-05</v>
      </c>
      <c r="D6741" s="28">
        <v>45721.0</v>
      </c>
      <c r="E6741" s="16" t="s">
        <v>419</v>
      </c>
      <c r="F6741" s="10" t="str">
        <f t="array" ref="F6741">IFERROR(XLOOKUP(E6741,Operadores!A:A,Operadores!B:B))</f>
        <v>SILAL</v>
      </c>
      <c r="G6741" s="16" t="s">
        <v>103</v>
      </c>
      <c r="H6741" s="13">
        <v>25.49</v>
      </c>
      <c r="I6741" s="18">
        <v>137.0</v>
      </c>
      <c r="J6741" s="15">
        <f t="shared" si="5"/>
        <v>3492.13</v>
      </c>
      <c r="K6741" s="10" t="str">
        <f t="array" ref="K6741">IFERROR(XLOOKUP(G6741,'Tipo de Carga'!A:A,'Tipo de Carga'!B:B))</f>
        <v>Ticket</v>
      </c>
      <c r="L6741" s="10">
        <f t="shared" si="2"/>
        <v>10</v>
      </c>
      <c r="M6741" s="10">
        <f t="shared" si="3"/>
        <v>5</v>
      </c>
      <c r="N6741" s="10">
        <f t="shared" si="4"/>
        <v>3</v>
      </c>
      <c r="O6741" s="10" t="str">
        <f t="array" ref="O6741">IFERROR(XLOOKUP(G6741,'Tipo de Carga'!A:A,'Tipo de Carga'!C:C))</f>
        <v>Diesel</v>
      </c>
    </row>
    <row r="6742">
      <c r="A6742" s="16">
        <v>1959.0</v>
      </c>
      <c r="B6742" s="10" t="str">
        <f t="array" ref="B6742">IFERROR(XLOOKUP(A6742,'Asignacion Mar'!A:A,'Asignacion Mar'!C:C))</f>
        <v>Full Liver</v>
      </c>
      <c r="C6742" s="10" t="str">
        <f t="array" ref="C6742">IFERROR(XLOOKUP(A6742,'Asignacion Mar'!A:A,'Asignacion Mar'!B:B))</f>
        <v>EC-01</v>
      </c>
      <c r="D6742" s="28">
        <v>45721.0</v>
      </c>
      <c r="E6742" s="19" t="s">
        <v>99</v>
      </c>
      <c r="F6742" s="10" t="str">
        <f t="array" ref="F6742">IFERROR(XLOOKUP(E6742,Operadores!A:A,Operadores!B:B))</f>
        <v>JARDAN</v>
      </c>
      <c r="G6742" s="16" t="s">
        <v>103</v>
      </c>
      <c r="H6742" s="13">
        <v>25.99</v>
      </c>
      <c r="I6742" s="18">
        <v>185.0</v>
      </c>
      <c r="J6742" s="15">
        <f t="shared" si="5"/>
        <v>4808.15</v>
      </c>
      <c r="K6742" s="10" t="str">
        <f t="array" ref="K6742">IFERROR(XLOOKUP(G6742,'Tipo de Carga'!A:A,'Tipo de Carga'!B:B))</f>
        <v>Ticket</v>
      </c>
      <c r="L6742" s="10">
        <f t="shared" si="2"/>
        <v>10</v>
      </c>
      <c r="M6742" s="10">
        <f t="shared" si="3"/>
        <v>5</v>
      </c>
      <c r="N6742" s="10">
        <f t="shared" si="4"/>
        <v>3</v>
      </c>
      <c r="O6742" s="10" t="str">
        <f t="array" ref="O6742">IFERROR(XLOOKUP(G6742,'Tipo de Carga'!A:A,'Tipo de Carga'!C:C))</f>
        <v>Diesel</v>
      </c>
    </row>
    <row r="6743">
      <c r="A6743" s="16">
        <v>1850.0</v>
      </c>
      <c r="B6743" s="10" t="str">
        <f t="array" ref="B6743">IFERROR(XLOOKUP(A6743,'Asignacion Mar'!A:A,'Asignacion Mar'!C:C))</f>
        <v>Hisense</v>
      </c>
      <c r="C6743" s="10" t="str">
        <f t="array" ref="C6743">IFERROR(XLOOKUP(A6743,'Asignacion Mar'!A:A,'Asignacion Mar'!B:B))</f>
        <v>EC-02</v>
      </c>
      <c r="D6743" s="28">
        <v>45722.0</v>
      </c>
      <c r="E6743" s="16" t="s">
        <v>230</v>
      </c>
      <c r="F6743" s="10" t="str">
        <f t="array" ref="F6743">IFERROR(XLOOKUP(E6743,Operadores!A:A,Operadores!B:B))</f>
        <v>VARJUAX</v>
      </c>
      <c r="G6743" s="16" t="s">
        <v>17</v>
      </c>
      <c r="H6743" s="13">
        <v>20.03936</v>
      </c>
      <c r="I6743" s="18">
        <v>498.0</v>
      </c>
      <c r="J6743" s="15">
        <f t="shared" si="5"/>
        <v>9979.60128</v>
      </c>
      <c r="K6743" s="10" t="str">
        <f t="array" ref="K6743">IFERROR(XLOOKUP(G6743,'Tipo de Carga'!A:A,'Tipo de Carga'!B:B))</f>
        <v>Autoabasto</v>
      </c>
      <c r="L6743" s="10">
        <f t="shared" si="2"/>
        <v>10</v>
      </c>
      <c r="M6743" s="10">
        <f t="shared" si="3"/>
        <v>6</v>
      </c>
      <c r="N6743" s="10">
        <f t="shared" si="4"/>
        <v>3</v>
      </c>
      <c r="O6743" s="10" t="str">
        <f t="array" ref="O6743">IFERROR(XLOOKUP(G6743,'Tipo de Carga'!A:A,'Tipo de Carga'!C:C))</f>
        <v>Diesel</v>
      </c>
    </row>
    <row r="6744">
      <c r="A6744" s="16">
        <v>2039.0</v>
      </c>
      <c r="B6744" s="10" t="str">
        <f t="array" ref="B6744">IFERROR(XLOOKUP(A6744,'Asignacion Mar'!A:A,'Asignacion Mar'!C:C))</f>
        <v>MeLi Ded Puebla</v>
      </c>
      <c r="C6744" s="10" t="str">
        <f t="array" ref="C6744">IFERROR(XLOOKUP(A6744,'Asignacion Mar'!A:A,'Asignacion Mar'!B:B))</f>
        <v>EC-05</v>
      </c>
      <c r="D6744" s="28">
        <v>45722.0</v>
      </c>
      <c r="E6744" s="16" t="s">
        <v>471</v>
      </c>
      <c r="F6744" s="10" t="str">
        <f t="array" ref="F6744">IFERROR(XLOOKUP(E6744,Operadores!A:A,Operadores!B:B))</f>
        <v>MENDA</v>
      </c>
      <c r="G6744" s="16" t="s">
        <v>17</v>
      </c>
      <c r="H6744" s="13">
        <v>20.03936</v>
      </c>
      <c r="I6744" s="18">
        <v>365.0</v>
      </c>
      <c r="J6744" s="15">
        <f t="shared" si="5"/>
        <v>7314.3664</v>
      </c>
      <c r="K6744" s="10" t="str">
        <f t="array" ref="K6744">IFERROR(XLOOKUP(G6744,'Tipo de Carga'!A:A,'Tipo de Carga'!B:B))</f>
        <v>Autoabasto</v>
      </c>
      <c r="L6744" s="10">
        <f t="shared" si="2"/>
        <v>10</v>
      </c>
      <c r="M6744" s="10">
        <f t="shared" si="3"/>
        <v>6</v>
      </c>
      <c r="N6744" s="10">
        <f t="shared" si="4"/>
        <v>3</v>
      </c>
      <c r="O6744" s="10" t="str">
        <f t="array" ref="O6744">IFERROR(XLOOKUP(G6744,'Tipo de Carga'!A:A,'Tipo de Carga'!C:C))</f>
        <v>Diesel</v>
      </c>
    </row>
    <row r="6745">
      <c r="A6745" s="16">
        <v>2020.0</v>
      </c>
      <c r="B6745" s="10" t="str">
        <f t="array" ref="B6745">IFERROR(XLOOKUP(A6745,'Asignacion Mar'!A:A,'Asignacion Mar'!C:C))</f>
        <v>MeLi Dedicado Merida</v>
      </c>
      <c r="C6745" s="10" t="str">
        <f t="array" ref="C6745">IFERROR(XLOOKUP(A6745,'Asignacion Mar'!A:A,'Asignacion Mar'!B:B))</f>
        <v>EC-05</v>
      </c>
      <c r="D6745" s="28">
        <v>45722.0</v>
      </c>
      <c r="E6745" s="16" t="s">
        <v>283</v>
      </c>
      <c r="F6745" s="10" t="str">
        <f t="array" ref="F6745">IFERROR(XLOOKUP(E6745,Operadores!A:A,Operadores!B:B))</f>
        <v>MUÑOSC</v>
      </c>
      <c r="G6745" s="16" t="s">
        <v>17</v>
      </c>
      <c r="H6745" s="13">
        <v>20.03936</v>
      </c>
      <c r="I6745" s="18">
        <v>248.0</v>
      </c>
      <c r="J6745" s="15">
        <f t="shared" si="5"/>
        <v>4969.76128</v>
      </c>
      <c r="K6745" s="10" t="str">
        <f t="array" ref="K6745">IFERROR(XLOOKUP(G6745,'Tipo de Carga'!A:A,'Tipo de Carga'!B:B))</f>
        <v>Autoabasto</v>
      </c>
      <c r="L6745" s="10">
        <f t="shared" si="2"/>
        <v>10</v>
      </c>
      <c r="M6745" s="10">
        <f t="shared" si="3"/>
        <v>6</v>
      </c>
      <c r="N6745" s="10">
        <f t="shared" si="4"/>
        <v>3</v>
      </c>
      <c r="O6745" s="10" t="str">
        <f t="array" ref="O6745">IFERROR(XLOOKUP(G6745,'Tipo de Carga'!A:A,'Tipo de Carga'!C:C))</f>
        <v>Diesel</v>
      </c>
    </row>
    <row r="6746">
      <c r="A6746" s="16">
        <v>1955.0</v>
      </c>
      <c r="B6746" s="10" t="str">
        <f t="array" ref="B6746">IFERROR(XLOOKUP(A6746,'Asignacion Mar'!A:A,'Asignacion Mar'!C:C))</f>
        <v>Circuitos</v>
      </c>
      <c r="C6746" s="10" t="str">
        <f t="array" ref="C6746">IFERROR(XLOOKUP(A6746,'Asignacion Mar'!A:A,'Asignacion Mar'!B:B))</f>
        <v>EC-03</v>
      </c>
      <c r="D6746" s="28">
        <v>45722.0</v>
      </c>
      <c r="E6746" s="16" t="s">
        <v>329</v>
      </c>
      <c r="F6746" s="10" t="str">
        <f t="array" ref="F6746">IFERROR(XLOOKUP(E6746,Operadores!A:A,Operadores!B:B))</f>
        <v>MOZPEDX</v>
      </c>
      <c r="G6746" s="16" t="s">
        <v>17</v>
      </c>
      <c r="H6746" s="13">
        <v>20.03936</v>
      </c>
      <c r="I6746" s="18">
        <v>415.0</v>
      </c>
      <c r="J6746" s="15">
        <f t="shared" si="5"/>
        <v>8316.3344</v>
      </c>
      <c r="K6746" s="10" t="str">
        <f t="array" ref="K6746">IFERROR(XLOOKUP(G6746,'Tipo de Carga'!A:A,'Tipo de Carga'!B:B))</f>
        <v>Autoabasto</v>
      </c>
      <c r="L6746" s="10">
        <f t="shared" si="2"/>
        <v>10</v>
      </c>
      <c r="M6746" s="10">
        <f t="shared" si="3"/>
        <v>6</v>
      </c>
      <c r="N6746" s="10">
        <f t="shared" si="4"/>
        <v>3</v>
      </c>
      <c r="O6746" s="10" t="str">
        <f t="array" ref="O6746">IFERROR(XLOOKUP(G6746,'Tipo de Carga'!A:A,'Tipo de Carga'!C:C))</f>
        <v>Diesel</v>
      </c>
    </row>
    <row r="6747">
      <c r="A6747" s="16">
        <v>1944.0</v>
      </c>
      <c r="B6747" s="10" t="str">
        <f t="array" ref="B6747">IFERROR(XLOOKUP(A6747,'Asignacion Mar'!A:A,'Asignacion Mar'!C:C))</f>
        <v>MeLi asignado SD</v>
      </c>
      <c r="C6747" s="10" t="str">
        <f t="array" ref="C6747">IFERROR(XLOOKUP(A6747,'Asignacion Mar'!A:A,'Asignacion Mar'!B:B))</f>
        <v>EC-05</v>
      </c>
      <c r="D6747" s="28">
        <v>45722.0</v>
      </c>
      <c r="E6747" s="16" t="s">
        <v>134</v>
      </c>
      <c r="F6747" s="10" t="str">
        <f t="array" ref="F6747">IFERROR(XLOOKUP(E6747,Operadores!A:A,Operadores!B:B))</f>
        <v>IBAJOS</v>
      </c>
      <c r="G6747" s="16" t="s">
        <v>17</v>
      </c>
      <c r="H6747" s="13">
        <v>20.03936</v>
      </c>
      <c r="I6747" s="18">
        <v>232.0</v>
      </c>
      <c r="J6747" s="15">
        <f t="shared" si="5"/>
        <v>4649.13152</v>
      </c>
      <c r="K6747" s="10" t="str">
        <f t="array" ref="K6747">IFERROR(XLOOKUP(G6747,'Tipo de Carga'!A:A,'Tipo de Carga'!B:B))</f>
        <v>Autoabasto</v>
      </c>
      <c r="L6747" s="10">
        <f t="shared" si="2"/>
        <v>10</v>
      </c>
      <c r="M6747" s="10">
        <f t="shared" si="3"/>
        <v>6</v>
      </c>
      <c r="N6747" s="10">
        <f t="shared" si="4"/>
        <v>3</v>
      </c>
      <c r="O6747" s="10" t="str">
        <f t="array" ref="O6747">IFERROR(XLOOKUP(G6747,'Tipo de Carga'!A:A,'Tipo de Carga'!C:C))</f>
        <v>Diesel</v>
      </c>
    </row>
    <row r="6748">
      <c r="A6748" s="16">
        <v>1768.0</v>
      </c>
      <c r="B6748" s="10" t="str">
        <f t="array" ref="B6748">IFERROR(XLOOKUP(A6748,'Asignacion Mar'!A:A,'Asignacion Mar'!C:C))</f>
        <v>Pipas</v>
      </c>
      <c r="C6748" s="10" t="str">
        <f t="array" ref="C6748">IFERROR(XLOOKUP(A6748,'Asignacion Mar'!A:A,'Asignacion Mar'!B:B))</f>
        <v>EC-02</v>
      </c>
      <c r="D6748" s="28">
        <v>45722.0</v>
      </c>
      <c r="E6748" s="16" t="s">
        <v>303</v>
      </c>
      <c r="F6748" s="10" t="str">
        <f t="array" ref="F6748">IFERROR(XLOOKUP(E6748,Operadores!A:A,Operadores!B:B))</f>
        <v>MARJO08</v>
      </c>
      <c r="G6748" s="16" t="s">
        <v>17</v>
      </c>
      <c r="H6748" s="13">
        <v>20.03936</v>
      </c>
      <c r="I6748" s="18">
        <v>459.0</v>
      </c>
      <c r="J6748" s="15">
        <f t="shared" si="5"/>
        <v>9198.06624</v>
      </c>
      <c r="K6748" s="10" t="str">
        <f t="array" ref="K6748">IFERROR(XLOOKUP(G6748,'Tipo de Carga'!A:A,'Tipo de Carga'!B:B))</f>
        <v>Autoabasto</v>
      </c>
      <c r="L6748" s="10">
        <f t="shared" si="2"/>
        <v>10</v>
      </c>
      <c r="M6748" s="10">
        <f t="shared" si="3"/>
        <v>6</v>
      </c>
      <c r="N6748" s="10">
        <f t="shared" si="4"/>
        <v>3</v>
      </c>
      <c r="O6748" s="10" t="str">
        <f t="array" ref="O6748">IFERROR(XLOOKUP(G6748,'Tipo de Carga'!A:A,'Tipo de Carga'!C:C))</f>
        <v>Diesel</v>
      </c>
    </row>
    <row r="6749">
      <c r="A6749" s="16">
        <v>1995.0</v>
      </c>
      <c r="B6749" s="10" t="str">
        <f t="array" ref="B6749">IFERROR(XLOOKUP(A6749,'Asignacion Mar'!A:A,'Asignacion Mar'!C:C))</f>
        <v>MeLi asignado SD</v>
      </c>
      <c r="C6749" s="10" t="str">
        <f t="array" ref="C6749">IFERROR(XLOOKUP(A6749,'Asignacion Mar'!A:A,'Asignacion Mar'!B:B))</f>
        <v>EC-05</v>
      </c>
      <c r="D6749" s="28">
        <v>45722.0</v>
      </c>
      <c r="E6749" s="16" t="s">
        <v>459</v>
      </c>
      <c r="F6749" s="10" t="str">
        <f t="array" ref="F6749">IFERROR(XLOOKUP(E6749,Operadores!A:A,Operadores!B:B))</f>
        <v>PERMAR</v>
      </c>
      <c r="G6749" s="16" t="s">
        <v>17</v>
      </c>
      <c r="H6749" s="13">
        <v>20.03936</v>
      </c>
      <c r="I6749" s="18">
        <v>429.0</v>
      </c>
      <c r="J6749" s="15">
        <f t="shared" si="5"/>
        <v>8596.88544</v>
      </c>
      <c r="K6749" s="10" t="str">
        <f t="array" ref="K6749">IFERROR(XLOOKUP(G6749,'Tipo de Carga'!A:A,'Tipo de Carga'!B:B))</f>
        <v>Autoabasto</v>
      </c>
      <c r="L6749" s="10">
        <f t="shared" si="2"/>
        <v>10</v>
      </c>
      <c r="M6749" s="10">
        <f t="shared" si="3"/>
        <v>6</v>
      </c>
      <c r="N6749" s="10">
        <f t="shared" si="4"/>
        <v>3</v>
      </c>
      <c r="O6749" s="10" t="str">
        <f t="array" ref="O6749">IFERROR(XLOOKUP(G6749,'Tipo de Carga'!A:A,'Tipo de Carga'!C:C))</f>
        <v>Diesel</v>
      </c>
    </row>
    <row r="6750">
      <c r="A6750" s="16">
        <v>1956.0</v>
      </c>
      <c r="B6750" s="10" t="str">
        <f t="array" ref="B6750">IFERROR(XLOOKUP(A6750,'Asignacion Mar'!A:A,'Asignacion Mar'!C:C))</f>
        <v>MeLi asignado SD</v>
      </c>
      <c r="C6750" s="10" t="str">
        <f t="array" ref="C6750">IFERROR(XLOOKUP(A6750,'Asignacion Mar'!A:A,'Asignacion Mar'!B:B))</f>
        <v>EC-05</v>
      </c>
      <c r="D6750" s="28">
        <v>45722.0</v>
      </c>
      <c r="E6750" s="16" t="s">
        <v>38</v>
      </c>
      <c r="F6750" s="10" t="str">
        <f t="array" ref="F6750">IFERROR(XLOOKUP(E6750,Operadores!A:A,Operadores!B:B))</f>
        <v>BENMAX</v>
      </c>
      <c r="G6750" s="16" t="s">
        <v>17</v>
      </c>
      <c r="H6750" s="13">
        <v>20.03936</v>
      </c>
      <c r="I6750" s="18">
        <v>685.0</v>
      </c>
      <c r="J6750" s="15">
        <f t="shared" si="5"/>
        <v>13726.9616</v>
      </c>
      <c r="K6750" s="10" t="str">
        <f t="array" ref="K6750">IFERROR(XLOOKUP(G6750,'Tipo de Carga'!A:A,'Tipo de Carga'!B:B))</f>
        <v>Autoabasto</v>
      </c>
      <c r="L6750" s="10">
        <f t="shared" si="2"/>
        <v>10</v>
      </c>
      <c r="M6750" s="10">
        <f t="shared" si="3"/>
        <v>6</v>
      </c>
      <c r="N6750" s="10">
        <f t="shared" si="4"/>
        <v>3</v>
      </c>
      <c r="O6750" s="10" t="str">
        <f t="array" ref="O6750">IFERROR(XLOOKUP(G6750,'Tipo de Carga'!A:A,'Tipo de Carga'!C:C))</f>
        <v>Diesel</v>
      </c>
    </row>
    <row r="6751">
      <c r="A6751" s="16">
        <v>1783.0</v>
      </c>
      <c r="B6751" s="10" t="str">
        <f t="array" ref="B6751">IFERROR(XLOOKUP(A6751,'Asignacion Mar'!A:A,'Asignacion Mar'!C:C))</f>
        <v>Liverpool Local</v>
      </c>
      <c r="C6751" s="10" t="str">
        <f t="array" ref="C6751">IFERROR(XLOOKUP(A6751,'Asignacion Mar'!A:A,'Asignacion Mar'!B:B))</f>
        <v>EC-01</v>
      </c>
      <c r="D6751" s="28">
        <v>45722.0</v>
      </c>
      <c r="E6751" s="16" t="s">
        <v>392</v>
      </c>
      <c r="F6751" s="10" t="str">
        <f t="array" ref="F6751">IFERROR(XLOOKUP(E6751,Operadores!A:A,Operadores!B:B))</f>
        <v>FLOIRV</v>
      </c>
      <c r="G6751" s="16" t="s">
        <v>17</v>
      </c>
      <c r="H6751" s="13">
        <v>20.03936</v>
      </c>
      <c r="I6751" s="18">
        <v>866.0</v>
      </c>
      <c r="J6751" s="15">
        <f t="shared" si="5"/>
        <v>17354.08576</v>
      </c>
      <c r="K6751" s="10" t="str">
        <f t="array" ref="K6751">IFERROR(XLOOKUP(G6751,'Tipo de Carga'!A:A,'Tipo de Carga'!B:B))</f>
        <v>Autoabasto</v>
      </c>
      <c r="L6751" s="10">
        <f t="shared" si="2"/>
        <v>10</v>
      </c>
      <c r="M6751" s="10">
        <f t="shared" si="3"/>
        <v>6</v>
      </c>
      <c r="N6751" s="10">
        <f t="shared" si="4"/>
        <v>3</v>
      </c>
      <c r="O6751" s="10" t="str">
        <f t="array" ref="O6751">IFERROR(XLOOKUP(G6751,'Tipo de Carga'!A:A,'Tipo de Carga'!C:C))</f>
        <v>Diesel</v>
      </c>
    </row>
    <row r="6752">
      <c r="A6752" s="16">
        <v>2002.0</v>
      </c>
      <c r="B6752" s="10" t="str">
        <f t="array" ref="B6752">IFERROR(XLOOKUP(A6752,'Asignacion Mar'!A:A,'Asignacion Mar'!C:C))</f>
        <v>MeLi Dedicado Merida</v>
      </c>
      <c r="C6752" s="10" t="str">
        <f t="array" ref="C6752">IFERROR(XLOOKUP(A6752,'Asignacion Mar'!A:A,'Asignacion Mar'!B:B))</f>
        <v>EC-05</v>
      </c>
      <c r="D6752" s="28">
        <v>45722.0</v>
      </c>
      <c r="E6752" s="16" t="s">
        <v>309</v>
      </c>
      <c r="F6752" s="10" t="str">
        <f t="array" ref="F6752">IFERROR(XLOOKUP(E6752,Operadores!A:A,Operadores!B:B))</f>
        <v>VELALE</v>
      </c>
      <c r="G6752" s="16" t="s">
        <v>17</v>
      </c>
      <c r="H6752" s="13">
        <v>20.03936</v>
      </c>
      <c r="I6752" s="18">
        <v>240.0</v>
      </c>
      <c r="J6752" s="15">
        <f t="shared" si="5"/>
        <v>4809.4464</v>
      </c>
      <c r="K6752" s="10" t="str">
        <f t="array" ref="K6752">IFERROR(XLOOKUP(G6752,'Tipo de Carga'!A:A,'Tipo de Carga'!B:B))</f>
        <v>Autoabasto</v>
      </c>
      <c r="L6752" s="10">
        <f t="shared" si="2"/>
        <v>10</v>
      </c>
      <c r="M6752" s="10">
        <f t="shared" si="3"/>
        <v>6</v>
      </c>
      <c r="N6752" s="10">
        <f t="shared" si="4"/>
        <v>3</v>
      </c>
      <c r="O6752" s="10" t="str">
        <f t="array" ref="O6752">IFERROR(XLOOKUP(G6752,'Tipo de Carga'!A:A,'Tipo de Carga'!C:C))</f>
        <v>Diesel</v>
      </c>
    </row>
    <row r="6753">
      <c r="A6753" s="16">
        <v>1863.0</v>
      </c>
      <c r="B6753" s="10" t="str">
        <f t="array" ref="B6753">IFERROR(XLOOKUP(A6753,'Asignacion Mar'!A:A,'Asignacion Mar'!C:C))</f>
        <v>Pilgrims Tepo</v>
      </c>
      <c r="C6753" s="10" t="str">
        <f t="array" ref="C6753">IFERROR(XLOOKUP(A6753,'Asignacion Mar'!A:A,'Asignacion Mar'!B:B))</f>
        <v>EC-02</v>
      </c>
      <c r="D6753" s="28">
        <v>45722.0</v>
      </c>
      <c r="E6753" s="16" t="s">
        <v>237</v>
      </c>
      <c r="F6753" s="10" t="str">
        <f t="array" ref="F6753">IFERROR(XLOOKUP(E6753,Operadores!A:A,Operadores!B:B))</f>
        <v>SANJES01</v>
      </c>
      <c r="G6753" s="16" t="s">
        <v>17</v>
      </c>
      <c r="H6753" s="13">
        <v>20.03936</v>
      </c>
      <c r="I6753" s="18">
        <v>272.0</v>
      </c>
      <c r="J6753" s="15">
        <f t="shared" si="5"/>
        <v>5450.70592</v>
      </c>
      <c r="K6753" s="10" t="str">
        <f t="array" ref="K6753">IFERROR(XLOOKUP(G6753,'Tipo de Carga'!A:A,'Tipo de Carga'!B:B))</f>
        <v>Autoabasto</v>
      </c>
      <c r="L6753" s="10">
        <f t="shared" si="2"/>
        <v>10</v>
      </c>
      <c r="M6753" s="10">
        <f t="shared" si="3"/>
        <v>6</v>
      </c>
      <c r="N6753" s="10">
        <f t="shared" si="4"/>
        <v>3</v>
      </c>
      <c r="O6753" s="10" t="str">
        <f t="array" ref="O6753">IFERROR(XLOOKUP(G6753,'Tipo de Carga'!A:A,'Tipo de Carga'!C:C))</f>
        <v>Diesel</v>
      </c>
    </row>
    <row r="6754">
      <c r="A6754" s="16">
        <v>2027.0</v>
      </c>
      <c r="B6754" s="10" t="str">
        <f t="array" ref="B6754">IFERROR(XLOOKUP(A6754,'Asignacion Mar'!A:A,'Asignacion Mar'!C:C))</f>
        <v>MeLi Dedicado Merida</v>
      </c>
      <c r="C6754" s="10" t="str">
        <f t="array" ref="C6754">IFERROR(XLOOKUP(A6754,'Asignacion Mar'!A:A,'Asignacion Mar'!B:B))</f>
        <v>EC-05</v>
      </c>
      <c r="D6754" s="28">
        <v>45722.0</v>
      </c>
      <c r="E6754" s="16" t="s">
        <v>32</v>
      </c>
      <c r="F6754" s="10" t="str">
        <f t="array" ref="F6754">IFERROR(XLOOKUP(E6754,Operadores!A:A,Operadores!B:B))</f>
        <v>MTTO</v>
      </c>
      <c r="G6754" s="16" t="s">
        <v>17</v>
      </c>
      <c r="H6754" s="13">
        <v>20.03936</v>
      </c>
      <c r="I6754" s="18">
        <v>78.0</v>
      </c>
      <c r="J6754" s="15">
        <f t="shared" si="5"/>
        <v>1563.07008</v>
      </c>
      <c r="K6754" s="10" t="str">
        <f t="array" ref="K6754">IFERROR(XLOOKUP(G6754,'Tipo de Carga'!A:A,'Tipo de Carga'!B:B))</f>
        <v>Autoabasto</v>
      </c>
      <c r="L6754" s="10">
        <f t="shared" si="2"/>
        <v>10</v>
      </c>
      <c r="M6754" s="10">
        <f t="shared" si="3"/>
        <v>6</v>
      </c>
      <c r="N6754" s="10">
        <f t="shared" si="4"/>
        <v>3</v>
      </c>
      <c r="O6754" s="10" t="str">
        <f t="array" ref="O6754">IFERROR(XLOOKUP(G6754,'Tipo de Carga'!A:A,'Tipo de Carga'!C:C))</f>
        <v>Diesel</v>
      </c>
    </row>
    <row r="6755">
      <c r="A6755" s="16">
        <v>1688.0</v>
      </c>
      <c r="B6755" s="10" t="str">
        <f t="array" ref="B6755">IFERROR(XLOOKUP(A6755,'Asignacion Mar'!A:A,'Asignacion Mar'!C:C))</f>
        <v>Pilgrims Tepo</v>
      </c>
      <c r="C6755" s="10" t="str">
        <f t="array" ref="C6755">IFERROR(XLOOKUP(A6755,'Asignacion Mar'!A:A,'Asignacion Mar'!B:B))</f>
        <v>EC-02</v>
      </c>
      <c r="D6755" s="28">
        <v>45722.0</v>
      </c>
      <c r="E6755" s="16" t="s">
        <v>50</v>
      </c>
      <c r="F6755" s="10" t="str">
        <f t="array" ref="F6755">IFERROR(XLOOKUP(E6755,Operadores!A:A,Operadores!B:B))</f>
        <v>SANJUA07</v>
      </c>
      <c r="G6755" s="16" t="s">
        <v>17</v>
      </c>
      <c r="H6755" s="13">
        <v>20.03936</v>
      </c>
      <c r="I6755" s="18">
        <v>204.0</v>
      </c>
      <c r="J6755" s="15">
        <f t="shared" si="5"/>
        <v>4088.02944</v>
      </c>
      <c r="K6755" s="10" t="str">
        <f t="array" ref="K6755">IFERROR(XLOOKUP(G6755,'Tipo de Carga'!A:A,'Tipo de Carga'!B:B))</f>
        <v>Autoabasto</v>
      </c>
      <c r="L6755" s="10">
        <f t="shared" si="2"/>
        <v>10</v>
      </c>
      <c r="M6755" s="10">
        <f t="shared" si="3"/>
        <v>6</v>
      </c>
      <c r="N6755" s="10">
        <f t="shared" si="4"/>
        <v>3</v>
      </c>
      <c r="O6755" s="10" t="str">
        <f t="array" ref="O6755">IFERROR(XLOOKUP(G6755,'Tipo de Carga'!A:A,'Tipo de Carga'!C:C))</f>
        <v>Diesel</v>
      </c>
    </row>
    <row r="6756">
      <c r="A6756" s="16">
        <v>2007.0</v>
      </c>
      <c r="B6756" s="10" t="str">
        <f t="array" ref="B6756">IFERROR(XLOOKUP(A6756,'Asignacion Mar'!A:A,'Asignacion Mar'!C:C))</f>
        <v>MeLi Asignado TD</v>
      </c>
      <c r="C6756" s="10" t="str">
        <f t="array" ref="C6756">IFERROR(XLOOKUP(A6756,'Asignacion Mar'!A:A,'Asignacion Mar'!B:B))</f>
        <v>EC-05</v>
      </c>
      <c r="D6756" s="28">
        <v>45722.0</v>
      </c>
      <c r="E6756" s="16" t="s">
        <v>190</v>
      </c>
      <c r="F6756" s="10" t="str">
        <f t="array" ref="F6756">IFERROR(XLOOKUP(E6756,Operadores!A:A,Operadores!B:B))</f>
        <v>PADRI</v>
      </c>
      <c r="G6756" s="16" t="s">
        <v>17</v>
      </c>
      <c r="H6756" s="13">
        <v>20.03936</v>
      </c>
      <c r="I6756" s="18">
        <v>463.0</v>
      </c>
      <c r="J6756" s="15">
        <f t="shared" si="5"/>
        <v>9278.22368</v>
      </c>
      <c r="K6756" s="10" t="str">
        <f t="array" ref="K6756">IFERROR(XLOOKUP(G6756,'Tipo de Carga'!A:A,'Tipo de Carga'!B:B))</f>
        <v>Autoabasto</v>
      </c>
      <c r="L6756" s="10">
        <f t="shared" si="2"/>
        <v>10</v>
      </c>
      <c r="M6756" s="10">
        <f t="shared" si="3"/>
        <v>6</v>
      </c>
      <c r="N6756" s="10">
        <f t="shared" si="4"/>
        <v>3</v>
      </c>
      <c r="O6756" s="10" t="str">
        <f t="array" ref="O6756">IFERROR(XLOOKUP(G6756,'Tipo de Carga'!A:A,'Tipo de Carga'!C:C))</f>
        <v>Diesel</v>
      </c>
    </row>
    <row r="6757">
      <c r="A6757" s="16">
        <v>1947.0</v>
      </c>
      <c r="B6757" s="10" t="str">
        <f t="array" ref="B6757">IFERROR(XLOOKUP(A6757,'Asignacion Mar'!A:A,'Asignacion Mar'!C:C))</f>
        <v>Circuitos</v>
      </c>
      <c r="C6757" s="10" t="str">
        <f t="array" ref="C6757">IFERROR(XLOOKUP(A6757,'Asignacion Mar'!A:A,'Asignacion Mar'!B:B))</f>
        <v>EC-03</v>
      </c>
      <c r="D6757" s="28">
        <v>45722.0</v>
      </c>
      <c r="E6757" s="16" t="s">
        <v>41</v>
      </c>
      <c r="F6757" s="10" t="str">
        <f t="array" ref="F6757">IFERROR(XLOOKUP(E6757,Operadores!A:A,Operadores!B:B))</f>
        <v>DAMOS</v>
      </c>
      <c r="G6757" s="16" t="s">
        <v>17</v>
      </c>
      <c r="H6757" s="13">
        <v>20.03936</v>
      </c>
      <c r="I6757" s="18">
        <v>172.0</v>
      </c>
      <c r="J6757" s="15">
        <f t="shared" si="5"/>
        <v>3446.76992</v>
      </c>
      <c r="K6757" s="10" t="str">
        <f t="array" ref="K6757">IFERROR(XLOOKUP(G6757,'Tipo de Carga'!A:A,'Tipo de Carga'!B:B))</f>
        <v>Autoabasto</v>
      </c>
      <c r="L6757" s="10">
        <f t="shared" si="2"/>
        <v>10</v>
      </c>
      <c r="M6757" s="10">
        <f t="shared" si="3"/>
        <v>6</v>
      </c>
      <c r="N6757" s="10">
        <f t="shared" si="4"/>
        <v>3</v>
      </c>
      <c r="O6757" s="10" t="str">
        <f t="array" ref="O6757">IFERROR(XLOOKUP(G6757,'Tipo de Carga'!A:A,'Tipo de Carga'!C:C))</f>
        <v>Diesel</v>
      </c>
    </row>
    <row r="6758">
      <c r="A6758" s="16">
        <v>2103.0</v>
      </c>
      <c r="B6758" s="10" t="str">
        <f t="array" ref="B6758">IFERROR(XLOOKUP(A6758,'Asignacion Mar'!A:A,'Asignacion Mar'!C:C))</f>
        <v>MeLi Ded Puebla</v>
      </c>
      <c r="C6758" s="10" t="str">
        <f t="array" ref="C6758">IFERROR(XLOOKUP(A6758,'Asignacion Mar'!A:A,'Asignacion Mar'!B:B))</f>
        <v>EC-05</v>
      </c>
      <c r="D6758" s="28">
        <v>45722.0</v>
      </c>
      <c r="E6758" s="16" t="s">
        <v>322</v>
      </c>
      <c r="F6758" s="10" t="str">
        <f t="array" ref="F6758">IFERROR(XLOOKUP(E6758,Operadores!A:A,Operadores!B:B))</f>
        <v>HERRE</v>
      </c>
      <c r="G6758" s="16" t="s">
        <v>17</v>
      </c>
      <c r="H6758" s="13">
        <v>20.03936</v>
      </c>
      <c r="I6758" s="18">
        <v>362.0</v>
      </c>
      <c r="J6758" s="15">
        <f t="shared" si="5"/>
        <v>7254.24832</v>
      </c>
      <c r="K6758" s="10" t="str">
        <f t="array" ref="K6758">IFERROR(XLOOKUP(G6758,'Tipo de Carga'!A:A,'Tipo de Carga'!B:B))</f>
        <v>Autoabasto</v>
      </c>
      <c r="L6758" s="10">
        <f t="shared" si="2"/>
        <v>10</v>
      </c>
      <c r="M6758" s="10">
        <f t="shared" si="3"/>
        <v>6</v>
      </c>
      <c r="N6758" s="10">
        <f t="shared" si="4"/>
        <v>3</v>
      </c>
      <c r="O6758" s="10" t="str">
        <f t="array" ref="O6758">IFERROR(XLOOKUP(G6758,'Tipo de Carga'!A:A,'Tipo de Carga'!C:C))</f>
        <v>Diesel</v>
      </c>
    </row>
    <row r="6759">
      <c r="A6759" s="16">
        <v>2008.0</v>
      </c>
      <c r="B6759" s="10" t="str">
        <f t="array" ref="B6759">IFERROR(XLOOKUP(A6759,'Asignacion Mar'!A:A,'Asignacion Mar'!C:C))</f>
        <v>MeLi Dedicado Merida</v>
      </c>
      <c r="C6759" s="10" t="str">
        <f t="array" ref="C6759">IFERROR(XLOOKUP(A6759,'Asignacion Mar'!A:A,'Asignacion Mar'!B:B))</f>
        <v>EC-05</v>
      </c>
      <c r="D6759" s="28">
        <v>45722.0</v>
      </c>
      <c r="E6759" s="16" t="s">
        <v>394</v>
      </c>
      <c r="F6759" s="10" t="str">
        <f t="array" ref="F6759">IFERROR(XLOOKUP(E6759,Operadores!A:A,Operadores!B:B))</f>
        <v>CADCAR</v>
      </c>
      <c r="G6759" s="16" t="s">
        <v>17</v>
      </c>
      <c r="H6759" s="13">
        <v>20.03936</v>
      </c>
      <c r="I6759" s="18">
        <v>250.0</v>
      </c>
      <c r="J6759" s="15">
        <f t="shared" si="5"/>
        <v>5009.84</v>
      </c>
      <c r="K6759" s="10" t="str">
        <f t="array" ref="K6759">IFERROR(XLOOKUP(G6759,'Tipo de Carga'!A:A,'Tipo de Carga'!B:B))</f>
        <v>Autoabasto</v>
      </c>
      <c r="L6759" s="10">
        <f t="shared" si="2"/>
        <v>10</v>
      </c>
      <c r="M6759" s="10">
        <f t="shared" si="3"/>
        <v>6</v>
      </c>
      <c r="N6759" s="10">
        <f t="shared" si="4"/>
        <v>3</v>
      </c>
      <c r="O6759" s="10" t="str">
        <f t="array" ref="O6759">IFERROR(XLOOKUP(G6759,'Tipo de Carga'!A:A,'Tipo de Carga'!C:C))</f>
        <v>Diesel</v>
      </c>
    </row>
    <row r="6760">
      <c r="A6760" s="16">
        <v>1795.0</v>
      </c>
      <c r="B6760" s="10" t="str">
        <f t="array" ref="B6760">IFERROR(XLOOKUP(A6760,'Asignacion Mar'!A:A,'Asignacion Mar'!C:C))</f>
        <v>Pilgrims Tepo</v>
      </c>
      <c r="C6760" s="10" t="str">
        <f t="array" ref="C6760">IFERROR(XLOOKUP(A6760,'Asignacion Mar'!A:A,'Asignacion Mar'!B:B))</f>
        <v>EC-02</v>
      </c>
      <c r="D6760" s="28">
        <v>45722.0</v>
      </c>
      <c r="E6760" s="16" t="s">
        <v>312</v>
      </c>
      <c r="F6760" s="10" t="str">
        <f t="array" ref="F6760">IFERROR(XLOOKUP(E6760,Operadores!A:A,Operadores!B:B))</f>
        <v>RENOSC</v>
      </c>
      <c r="G6760" s="16" t="s">
        <v>17</v>
      </c>
      <c r="H6760" s="13">
        <v>20.03936</v>
      </c>
      <c r="I6760" s="18">
        <v>135.0</v>
      </c>
      <c r="J6760" s="15">
        <f t="shared" si="5"/>
        <v>2705.3136</v>
      </c>
      <c r="K6760" s="10" t="str">
        <f t="array" ref="K6760">IFERROR(XLOOKUP(G6760,'Tipo de Carga'!A:A,'Tipo de Carga'!B:B))</f>
        <v>Autoabasto</v>
      </c>
      <c r="L6760" s="10">
        <f t="shared" si="2"/>
        <v>10</v>
      </c>
      <c r="M6760" s="10">
        <f t="shared" si="3"/>
        <v>6</v>
      </c>
      <c r="N6760" s="10">
        <f t="shared" si="4"/>
        <v>3</v>
      </c>
      <c r="O6760" s="10" t="str">
        <f t="array" ref="O6760">IFERROR(XLOOKUP(G6760,'Tipo de Carga'!A:A,'Tipo de Carga'!C:C))</f>
        <v>Diesel</v>
      </c>
    </row>
    <row r="6761">
      <c r="A6761" s="16">
        <v>1894.0</v>
      </c>
      <c r="B6761" s="10" t="str">
        <f t="array" ref="B6761">IFERROR(XLOOKUP(A6761,'Asignacion Mar'!A:A,'Asignacion Mar'!C:C))</f>
        <v>Pipas</v>
      </c>
      <c r="C6761" s="10" t="str">
        <f t="array" ref="C6761">IFERROR(XLOOKUP(A6761,'Asignacion Mar'!A:A,'Asignacion Mar'!B:B))</f>
        <v>EC-02</v>
      </c>
      <c r="D6761" s="28">
        <v>45722.0</v>
      </c>
      <c r="E6761" s="16" t="s">
        <v>320</v>
      </c>
      <c r="F6761" s="10" t="str">
        <f t="array" ref="F6761">IFERROR(XLOOKUP(E6761,Operadores!A:A,Operadores!B:B))</f>
        <v>LOPJU</v>
      </c>
      <c r="G6761" s="16" t="s">
        <v>17</v>
      </c>
      <c r="H6761" s="13">
        <v>20.03936</v>
      </c>
      <c r="I6761" s="18">
        <v>280.0</v>
      </c>
      <c r="J6761" s="15">
        <f t="shared" si="5"/>
        <v>5611.0208</v>
      </c>
      <c r="K6761" s="10" t="str">
        <f t="array" ref="K6761">IFERROR(XLOOKUP(G6761,'Tipo de Carga'!A:A,'Tipo de Carga'!B:B))</f>
        <v>Autoabasto</v>
      </c>
      <c r="L6761" s="10">
        <f t="shared" si="2"/>
        <v>10</v>
      </c>
      <c r="M6761" s="10">
        <f t="shared" si="3"/>
        <v>6</v>
      </c>
      <c r="N6761" s="10">
        <f t="shared" si="4"/>
        <v>3</v>
      </c>
      <c r="O6761" s="10" t="str">
        <f t="array" ref="O6761">IFERROR(XLOOKUP(G6761,'Tipo de Carga'!A:A,'Tipo de Carga'!C:C))</f>
        <v>Diesel</v>
      </c>
    </row>
    <row r="6762">
      <c r="A6762" s="16">
        <v>1888.0</v>
      </c>
      <c r="B6762" s="10" t="str">
        <f t="array" ref="B6762">IFERROR(XLOOKUP(A6762,'Asignacion Mar'!A:A,'Asignacion Mar'!C:C))</f>
        <v>Circuitos</v>
      </c>
      <c r="C6762" s="10" t="str">
        <f t="array" ref="C6762">IFERROR(XLOOKUP(A6762,'Asignacion Mar'!A:A,'Asignacion Mar'!B:B))</f>
        <v>EC-03</v>
      </c>
      <c r="D6762" s="28">
        <v>45722.0</v>
      </c>
      <c r="E6762" s="16" t="s">
        <v>84</v>
      </c>
      <c r="F6762" s="10" t="str">
        <f t="array" ref="F6762">IFERROR(XLOOKUP(E6762,Operadores!A:A,Operadores!B:B))</f>
        <v>CUAJOR</v>
      </c>
      <c r="G6762" s="16" t="s">
        <v>17</v>
      </c>
      <c r="H6762" s="13">
        <v>20.03936</v>
      </c>
      <c r="I6762" s="18">
        <v>716.0</v>
      </c>
      <c r="J6762" s="15">
        <f t="shared" si="5"/>
        <v>14348.18176</v>
      </c>
      <c r="K6762" s="10" t="str">
        <f t="array" ref="K6762">IFERROR(XLOOKUP(G6762,'Tipo de Carga'!A:A,'Tipo de Carga'!B:B))</f>
        <v>Autoabasto</v>
      </c>
      <c r="L6762" s="10">
        <f t="shared" si="2"/>
        <v>10</v>
      </c>
      <c r="M6762" s="10">
        <f t="shared" si="3"/>
        <v>6</v>
      </c>
      <c r="N6762" s="10">
        <f t="shared" si="4"/>
        <v>3</v>
      </c>
      <c r="O6762" s="10" t="str">
        <f t="array" ref="O6762">IFERROR(XLOOKUP(G6762,'Tipo de Carga'!A:A,'Tipo de Carga'!C:C))</f>
        <v>Diesel</v>
      </c>
    </row>
    <row r="6763">
      <c r="A6763" s="16">
        <v>2065.0</v>
      </c>
      <c r="B6763" s="10" t="str">
        <f t="array" ref="B6763">IFERROR(XLOOKUP(A6763,'Asignacion Mar'!A:A,'Asignacion Mar'!C:C))</f>
        <v>PISA Gdl</v>
      </c>
      <c r="C6763" s="10" t="str">
        <f t="array" ref="C6763">IFERROR(XLOOKUP(A6763,'Asignacion Mar'!A:A,'Asignacion Mar'!B:B))</f>
        <v>EC-06</v>
      </c>
      <c r="D6763" s="28">
        <v>45722.0</v>
      </c>
      <c r="E6763" s="16" t="s">
        <v>214</v>
      </c>
      <c r="F6763" s="10" t="str">
        <f t="array" ref="F6763">IFERROR(XLOOKUP(E6763,Operadores!A:A,Operadores!B:B))</f>
        <v>GOMIZT</v>
      </c>
      <c r="G6763" s="16" t="s">
        <v>17</v>
      </c>
      <c r="H6763" s="13">
        <v>20.03936</v>
      </c>
      <c r="I6763" s="18">
        <v>317.0</v>
      </c>
      <c r="J6763" s="15">
        <f t="shared" si="5"/>
        <v>6352.47712</v>
      </c>
      <c r="K6763" s="10" t="str">
        <f t="array" ref="K6763">IFERROR(XLOOKUP(G6763,'Tipo de Carga'!A:A,'Tipo de Carga'!B:B))</f>
        <v>Autoabasto</v>
      </c>
      <c r="L6763" s="10">
        <f t="shared" si="2"/>
        <v>10</v>
      </c>
      <c r="M6763" s="10">
        <f t="shared" si="3"/>
        <v>6</v>
      </c>
      <c r="N6763" s="10">
        <f t="shared" si="4"/>
        <v>3</v>
      </c>
      <c r="O6763" s="10" t="str">
        <f t="array" ref="O6763">IFERROR(XLOOKUP(G6763,'Tipo de Carga'!A:A,'Tipo de Carga'!C:C))</f>
        <v>Diesel</v>
      </c>
    </row>
    <row r="6764">
      <c r="A6764" s="16">
        <v>1741.0</v>
      </c>
      <c r="B6764" s="10" t="str">
        <f t="array" ref="B6764">IFERROR(XLOOKUP(A6764,'Asignacion Mar'!A:A,'Asignacion Mar'!C:C))</f>
        <v>Hisense</v>
      </c>
      <c r="C6764" s="10" t="str">
        <f t="array" ref="C6764">IFERROR(XLOOKUP(A6764,'Asignacion Mar'!A:A,'Asignacion Mar'!B:B))</f>
        <v>EC-02</v>
      </c>
      <c r="D6764" s="28">
        <v>45722.0</v>
      </c>
      <c r="E6764" s="16" t="s">
        <v>439</v>
      </c>
      <c r="F6764" s="10" t="str">
        <f t="array" ref="F6764">IFERROR(XLOOKUP(E6764,Operadores!A:A,Operadores!B:B))</f>
        <v>SANRON</v>
      </c>
      <c r="G6764" s="16" t="s">
        <v>17</v>
      </c>
      <c r="H6764" s="13">
        <v>20.03936</v>
      </c>
      <c r="I6764" s="18">
        <v>110.0</v>
      </c>
      <c r="J6764" s="15">
        <f t="shared" si="5"/>
        <v>2204.3296</v>
      </c>
      <c r="K6764" s="10" t="str">
        <f t="array" ref="K6764">IFERROR(XLOOKUP(G6764,'Tipo de Carga'!A:A,'Tipo de Carga'!B:B))</f>
        <v>Autoabasto</v>
      </c>
      <c r="L6764" s="10">
        <f t="shared" si="2"/>
        <v>10</v>
      </c>
      <c r="M6764" s="10">
        <f t="shared" si="3"/>
        <v>6</v>
      </c>
      <c r="N6764" s="10">
        <f t="shared" si="4"/>
        <v>3</v>
      </c>
      <c r="O6764" s="10" t="str">
        <f t="array" ref="O6764">IFERROR(XLOOKUP(G6764,'Tipo de Carga'!A:A,'Tipo de Carga'!C:C))</f>
        <v>Diesel</v>
      </c>
    </row>
    <row r="6765">
      <c r="A6765" s="16">
        <v>1697.0</v>
      </c>
      <c r="B6765" s="10" t="str">
        <f t="array" ref="B6765">IFERROR(XLOOKUP(A6765,'Asignacion Mar'!A:A,'Asignacion Mar'!C:C))</f>
        <v>Pilgrims Tepo</v>
      </c>
      <c r="C6765" s="10" t="str">
        <f t="array" ref="C6765">IFERROR(XLOOKUP(A6765,'Asignacion Mar'!A:A,'Asignacion Mar'!B:B))</f>
        <v>EC-02</v>
      </c>
      <c r="D6765" s="28">
        <v>45722.0</v>
      </c>
      <c r="E6765" s="16" t="s">
        <v>55</v>
      </c>
      <c r="F6765" s="10" t="str">
        <f t="array" ref="F6765">IFERROR(XLOOKUP(E6765,Operadores!A:A,Operadores!B:B))</f>
        <v>DELJOS</v>
      </c>
      <c r="G6765" s="16" t="s">
        <v>17</v>
      </c>
      <c r="H6765" s="13">
        <v>20.03936</v>
      </c>
      <c r="I6765" s="18">
        <v>245.0</v>
      </c>
      <c r="J6765" s="15">
        <f t="shared" si="5"/>
        <v>4909.6432</v>
      </c>
      <c r="K6765" s="10" t="str">
        <f t="array" ref="K6765">IFERROR(XLOOKUP(G6765,'Tipo de Carga'!A:A,'Tipo de Carga'!B:B))</f>
        <v>Autoabasto</v>
      </c>
      <c r="L6765" s="10">
        <f t="shared" si="2"/>
        <v>10</v>
      </c>
      <c r="M6765" s="10">
        <f t="shared" si="3"/>
        <v>6</v>
      </c>
      <c r="N6765" s="10">
        <f t="shared" si="4"/>
        <v>3</v>
      </c>
      <c r="O6765" s="10" t="str">
        <f t="array" ref="O6765">IFERROR(XLOOKUP(G6765,'Tipo de Carga'!A:A,'Tipo de Carga'!C:C))</f>
        <v>Diesel</v>
      </c>
    </row>
    <row r="6766">
      <c r="A6766" s="16">
        <v>1754.0</v>
      </c>
      <c r="B6766" s="10" t="str">
        <f t="array" ref="B6766">IFERROR(XLOOKUP(A6766,'Asignacion Mar'!A:A,'Asignacion Mar'!C:C))</f>
        <v>Pilgrims Tepo</v>
      </c>
      <c r="C6766" s="10" t="str">
        <f t="array" ref="C6766">IFERROR(XLOOKUP(A6766,'Asignacion Mar'!A:A,'Asignacion Mar'!B:B))</f>
        <v>EC-02</v>
      </c>
      <c r="D6766" s="28">
        <v>45722.0</v>
      </c>
      <c r="E6766" s="16" t="s">
        <v>122</v>
      </c>
      <c r="F6766" s="10" t="str">
        <f t="array" ref="F6766">IFERROR(XLOOKUP(E6766,Operadores!A:A,Operadores!B:B))</f>
        <v>SANCAR01</v>
      </c>
      <c r="G6766" s="16" t="s">
        <v>17</v>
      </c>
      <c r="H6766" s="13">
        <v>20.03936</v>
      </c>
      <c r="I6766" s="18">
        <v>136.0</v>
      </c>
      <c r="J6766" s="15">
        <f t="shared" si="5"/>
        <v>2725.35296</v>
      </c>
      <c r="K6766" s="10" t="str">
        <f t="array" ref="K6766">IFERROR(XLOOKUP(G6766,'Tipo de Carga'!A:A,'Tipo de Carga'!B:B))</f>
        <v>Autoabasto</v>
      </c>
      <c r="L6766" s="10">
        <f t="shared" si="2"/>
        <v>10</v>
      </c>
      <c r="M6766" s="10">
        <f t="shared" si="3"/>
        <v>6</v>
      </c>
      <c r="N6766" s="10">
        <f t="shared" si="4"/>
        <v>3</v>
      </c>
      <c r="O6766" s="10" t="str">
        <f t="array" ref="O6766">IFERROR(XLOOKUP(G6766,'Tipo de Carga'!A:A,'Tipo de Carga'!C:C))</f>
        <v>Diesel</v>
      </c>
    </row>
    <row r="6767">
      <c r="A6767" s="16">
        <v>1689.0</v>
      </c>
      <c r="B6767" s="10" t="str">
        <f t="array" ref="B6767">IFERROR(XLOOKUP(A6767,'Asignacion Mar'!A:A,'Asignacion Mar'!C:C))</f>
        <v>Pilgrims Tepo</v>
      </c>
      <c r="C6767" s="10" t="str">
        <f t="array" ref="C6767">IFERROR(XLOOKUP(A6767,'Asignacion Mar'!A:A,'Asignacion Mar'!B:B))</f>
        <v>EC-02</v>
      </c>
      <c r="D6767" s="28">
        <v>45722.0</v>
      </c>
      <c r="E6767" s="16" t="s">
        <v>24</v>
      </c>
      <c r="F6767" s="10" t="str">
        <f t="array" ref="F6767">IFERROR(XLOOKUP(E6767,Operadores!A:A,Operadores!B:B))</f>
        <v>OROEDU</v>
      </c>
      <c r="G6767" s="16" t="s">
        <v>17</v>
      </c>
      <c r="H6767" s="13">
        <v>20.03936</v>
      </c>
      <c r="I6767" s="18">
        <v>238.0</v>
      </c>
      <c r="J6767" s="15">
        <f t="shared" si="5"/>
        <v>4769.36768</v>
      </c>
      <c r="K6767" s="10" t="str">
        <f t="array" ref="K6767">IFERROR(XLOOKUP(G6767,'Tipo de Carga'!A:A,'Tipo de Carga'!B:B))</f>
        <v>Autoabasto</v>
      </c>
      <c r="L6767" s="10">
        <f t="shared" si="2"/>
        <v>10</v>
      </c>
      <c r="M6767" s="10">
        <f t="shared" si="3"/>
        <v>6</v>
      </c>
      <c r="N6767" s="10">
        <f t="shared" si="4"/>
        <v>3</v>
      </c>
      <c r="O6767" s="10" t="str">
        <f t="array" ref="O6767">IFERROR(XLOOKUP(G6767,'Tipo de Carga'!A:A,'Tipo de Carga'!C:C))</f>
        <v>Diesel</v>
      </c>
    </row>
    <row r="6768">
      <c r="A6768" s="16">
        <v>2016.0</v>
      </c>
      <c r="B6768" s="10" t="str">
        <f t="array" ref="B6768">IFERROR(XLOOKUP(A6768,'Asignacion Mar'!A:A,'Asignacion Mar'!C:C))</f>
        <v>MeLi asignado SD</v>
      </c>
      <c r="C6768" s="10" t="str">
        <f t="array" ref="C6768">IFERROR(XLOOKUP(A6768,'Asignacion Mar'!A:A,'Asignacion Mar'!B:B))</f>
        <v>EC-05</v>
      </c>
      <c r="D6768" s="28">
        <v>45722.0</v>
      </c>
      <c r="E6768" s="16" t="s">
        <v>384</v>
      </c>
      <c r="F6768" s="10" t="str">
        <f t="array" ref="F6768">IFERROR(XLOOKUP(E6768,Operadores!A:A,Operadores!B:B))</f>
        <v>DOMLEO</v>
      </c>
      <c r="G6768" s="16" t="s">
        <v>17</v>
      </c>
      <c r="H6768" s="13">
        <v>20.03936</v>
      </c>
      <c r="I6768" s="18">
        <v>297.0</v>
      </c>
      <c r="J6768" s="15">
        <f t="shared" si="5"/>
        <v>5951.68992</v>
      </c>
      <c r="K6768" s="10" t="str">
        <f t="array" ref="K6768">IFERROR(XLOOKUP(G6768,'Tipo de Carga'!A:A,'Tipo de Carga'!B:B))</f>
        <v>Autoabasto</v>
      </c>
      <c r="L6768" s="10">
        <f t="shared" si="2"/>
        <v>10</v>
      </c>
      <c r="M6768" s="10">
        <f t="shared" si="3"/>
        <v>6</v>
      </c>
      <c r="N6768" s="10">
        <f t="shared" si="4"/>
        <v>3</v>
      </c>
      <c r="O6768" s="10" t="str">
        <f t="array" ref="O6768">IFERROR(XLOOKUP(G6768,'Tipo de Carga'!A:A,'Tipo de Carga'!C:C))</f>
        <v>Diesel</v>
      </c>
    </row>
    <row r="6769">
      <c r="A6769" s="16">
        <v>1762.0</v>
      </c>
      <c r="B6769" s="10" t="str">
        <f t="array" ref="B6769">IFERROR(XLOOKUP(A6769,'Asignacion Mar'!A:A,'Asignacion Mar'!C:C))</f>
        <v>Hisense</v>
      </c>
      <c r="C6769" s="10" t="str">
        <f t="array" ref="C6769">IFERROR(XLOOKUP(A6769,'Asignacion Mar'!A:A,'Asignacion Mar'!B:B))</f>
        <v>EC-02</v>
      </c>
      <c r="D6769" s="28">
        <v>45722.0</v>
      </c>
      <c r="E6769" s="16" t="s">
        <v>188</v>
      </c>
      <c r="F6769" s="10" t="str">
        <f t="array" ref="F6769">IFERROR(XLOOKUP(E6769,Operadores!A:A,Operadores!B:B))</f>
        <v>LOPMA03</v>
      </c>
      <c r="G6769" s="16" t="s">
        <v>17</v>
      </c>
      <c r="H6769" s="13">
        <v>20.03936</v>
      </c>
      <c r="I6769" s="18">
        <v>190.0</v>
      </c>
      <c r="J6769" s="15">
        <f t="shared" si="5"/>
        <v>3807.4784</v>
      </c>
      <c r="K6769" s="10" t="str">
        <f t="array" ref="K6769">IFERROR(XLOOKUP(G6769,'Tipo de Carga'!A:A,'Tipo de Carga'!B:B))</f>
        <v>Autoabasto</v>
      </c>
      <c r="L6769" s="10">
        <f t="shared" si="2"/>
        <v>10</v>
      </c>
      <c r="M6769" s="10">
        <f t="shared" si="3"/>
        <v>6</v>
      </c>
      <c r="N6769" s="10">
        <f t="shared" si="4"/>
        <v>3</v>
      </c>
      <c r="O6769" s="10" t="str">
        <f t="array" ref="O6769">IFERROR(XLOOKUP(G6769,'Tipo de Carga'!A:A,'Tipo de Carga'!C:C))</f>
        <v>Diesel</v>
      </c>
    </row>
    <row r="6770">
      <c r="A6770" s="16">
        <v>1735.0</v>
      </c>
      <c r="B6770" s="10" t="str">
        <f t="array" ref="B6770">IFERROR(XLOOKUP(A6770,'Asignacion Mar'!A:A,'Asignacion Mar'!C:C))</f>
        <v>Pilgrims Tepo</v>
      </c>
      <c r="C6770" s="10" t="str">
        <f t="array" ref="C6770">IFERROR(XLOOKUP(A6770,'Asignacion Mar'!A:A,'Asignacion Mar'!B:B))</f>
        <v>EC-02</v>
      </c>
      <c r="D6770" s="28">
        <v>45722.0</v>
      </c>
      <c r="E6770" s="16" t="s">
        <v>135</v>
      </c>
      <c r="F6770" s="10" t="str">
        <f t="array" ref="F6770">IFERROR(XLOOKUP(E6770,Operadores!A:A,Operadores!B:B))</f>
        <v>GALISM</v>
      </c>
      <c r="G6770" s="16" t="s">
        <v>17</v>
      </c>
      <c r="H6770" s="13">
        <v>20.03936</v>
      </c>
      <c r="I6770" s="18">
        <v>80.0</v>
      </c>
      <c r="J6770" s="15">
        <f t="shared" si="5"/>
        <v>1603.1488</v>
      </c>
      <c r="K6770" s="10" t="str">
        <f t="array" ref="K6770">IFERROR(XLOOKUP(G6770,'Tipo de Carga'!A:A,'Tipo de Carga'!B:B))</f>
        <v>Autoabasto</v>
      </c>
      <c r="L6770" s="10">
        <f t="shared" si="2"/>
        <v>10</v>
      </c>
      <c r="M6770" s="10">
        <f t="shared" si="3"/>
        <v>6</v>
      </c>
      <c r="N6770" s="10">
        <f t="shared" si="4"/>
        <v>3</v>
      </c>
      <c r="O6770" s="10" t="str">
        <f t="array" ref="O6770">IFERROR(XLOOKUP(G6770,'Tipo de Carga'!A:A,'Tipo de Carga'!C:C))</f>
        <v>Diesel</v>
      </c>
    </row>
    <row r="6771">
      <c r="A6771" s="16">
        <v>1951.0</v>
      </c>
      <c r="B6771" s="10" t="str">
        <f t="array" ref="B6771">IFERROR(XLOOKUP(A6771,'Asignacion Mar'!A:A,'Asignacion Mar'!C:C))</f>
        <v>MeLi asignado SD</v>
      </c>
      <c r="C6771" s="10" t="str">
        <f t="array" ref="C6771">IFERROR(XLOOKUP(A6771,'Asignacion Mar'!A:A,'Asignacion Mar'!B:B))</f>
        <v>EC-05</v>
      </c>
      <c r="D6771" s="28">
        <v>45722.0</v>
      </c>
      <c r="E6771" s="16" t="s">
        <v>119</v>
      </c>
      <c r="F6771" s="10" t="str">
        <f t="array" ref="F6771">IFERROR(XLOOKUP(E6771,Operadores!A:A,Operadores!B:B))</f>
        <v>HERJOS08</v>
      </c>
      <c r="G6771" s="16" t="s">
        <v>17</v>
      </c>
      <c r="H6771" s="13">
        <v>20.03936</v>
      </c>
      <c r="I6771" s="18">
        <v>625.0</v>
      </c>
      <c r="J6771" s="15">
        <f t="shared" si="5"/>
        <v>12524.6</v>
      </c>
      <c r="K6771" s="10" t="str">
        <f t="array" ref="K6771">IFERROR(XLOOKUP(G6771,'Tipo de Carga'!A:A,'Tipo de Carga'!B:B))</f>
        <v>Autoabasto</v>
      </c>
      <c r="L6771" s="10">
        <f t="shared" si="2"/>
        <v>10</v>
      </c>
      <c r="M6771" s="10">
        <f t="shared" si="3"/>
        <v>6</v>
      </c>
      <c r="N6771" s="10">
        <f t="shared" si="4"/>
        <v>3</v>
      </c>
      <c r="O6771" s="10" t="str">
        <f t="array" ref="O6771">IFERROR(XLOOKUP(G6771,'Tipo de Carga'!A:A,'Tipo de Carga'!C:C))</f>
        <v>Diesel</v>
      </c>
    </row>
    <row r="6772">
      <c r="A6772" s="16">
        <v>2026.0</v>
      </c>
      <c r="B6772" s="10" t="str">
        <f t="array" ref="B6772">IFERROR(XLOOKUP(A6772,'Asignacion Mar'!A:A,'Asignacion Mar'!C:C))</f>
        <v>MeLi Dedicado Merida</v>
      </c>
      <c r="C6772" s="10" t="str">
        <f t="array" ref="C6772">IFERROR(XLOOKUP(A6772,'Asignacion Mar'!A:A,'Asignacion Mar'!B:B))</f>
        <v>EC-05</v>
      </c>
      <c r="D6772" s="28">
        <v>45722.0</v>
      </c>
      <c r="E6772" s="16" t="s">
        <v>224</v>
      </c>
      <c r="F6772" s="10" t="str">
        <f t="array" ref="F6772">IFERROR(XLOOKUP(E6772,Operadores!A:A,Operadores!B:B))</f>
        <v>CRUTOM</v>
      </c>
      <c r="G6772" s="16" t="s">
        <v>17</v>
      </c>
      <c r="H6772" s="13">
        <v>20.03936</v>
      </c>
      <c r="I6772" s="18">
        <v>269.0</v>
      </c>
      <c r="J6772" s="15">
        <f t="shared" si="5"/>
        <v>5390.58784</v>
      </c>
      <c r="K6772" s="10" t="str">
        <f t="array" ref="K6772">IFERROR(XLOOKUP(G6772,'Tipo de Carga'!A:A,'Tipo de Carga'!B:B))</f>
        <v>Autoabasto</v>
      </c>
      <c r="L6772" s="10">
        <f t="shared" si="2"/>
        <v>10</v>
      </c>
      <c r="M6772" s="10">
        <f t="shared" si="3"/>
        <v>6</v>
      </c>
      <c r="N6772" s="10">
        <f t="shared" si="4"/>
        <v>3</v>
      </c>
      <c r="O6772" s="10" t="str">
        <f t="array" ref="O6772">IFERROR(XLOOKUP(G6772,'Tipo de Carga'!A:A,'Tipo de Carga'!C:C))</f>
        <v>Diesel</v>
      </c>
    </row>
    <row r="6773">
      <c r="A6773" s="16">
        <v>1875.0</v>
      </c>
      <c r="B6773" s="10" t="str">
        <f t="array" ref="B6773">IFERROR(XLOOKUP(A6773,'Asignacion Mar'!A:A,'Asignacion Mar'!C:C))</f>
        <v>Circuitos</v>
      </c>
      <c r="C6773" s="10" t="str">
        <f t="array" ref="C6773">IFERROR(XLOOKUP(A6773,'Asignacion Mar'!A:A,'Asignacion Mar'!B:B))</f>
        <v>EC-03</v>
      </c>
      <c r="D6773" s="28">
        <v>45722.0</v>
      </c>
      <c r="E6773" s="16" t="s">
        <v>47</v>
      </c>
      <c r="F6773" s="10" t="str">
        <f t="array" ref="F6773">IFERROR(XLOOKUP(E6773,Operadores!A:A,Operadores!B:B))</f>
        <v>CARJOR</v>
      </c>
      <c r="G6773" s="16" t="s">
        <v>17</v>
      </c>
      <c r="H6773" s="13">
        <v>20.03936</v>
      </c>
      <c r="I6773" s="18">
        <v>392.0</v>
      </c>
      <c r="J6773" s="15">
        <f t="shared" si="5"/>
        <v>7855.42912</v>
      </c>
      <c r="K6773" s="10" t="str">
        <f t="array" ref="K6773">IFERROR(XLOOKUP(G6773,'Tipo de Carga'!A:A,'Tipo de Carga'!B:B))</f>
        <v>Autoabasto</v>
      </c>
      <c r="L6773" s="10">
        <f t="shared" si="2"/>
        <v>10</v>
      </c>
      <c r="M6773" s="10">
        <f t="shared" si="3"/>
        <v>6</v>
      </c>
      <c r="N6773" s="10">
        <f t="shared" si="4"/>
        <v>3</v>
      </c>
      <c r="O6773" s="10" t="str">
        <f t="array" ref="O6773">IFERROR(XLOOKUP(G6773,'Tipo de Carga'!A:A,'Tipo de Carga'!C:C))</f>
        <v>Diesel</v>
      </c>
    </row>
    <row r="6774">
      <c r="A6774" s="16">
        <v>1933.0</v>
      </c>
      <c r="B6774" s="10" t="str">
        <f t="array" ref="B6774">IFERROR(XLOOKUP(A6774,'Asignacion Mar'!A:A,'Asignacion Mar'!C:C))</f>
        <v>Circuitos</v>
      </c>
      <c r="C6774" s="10" t="str">
        <f t="array" ref="C6774">IFERROR(XLOOKUP(A6774,'Asignacion Mar'!A:A,'Asignacion Mar'!B:B))</f>
        <v>EC-03</v>
      </c>
      <c r="D6774" s="28">
        <v>45722.0</v>
      </c>
      <c r="E6774" s="16" t="s">
        <v>87</v>
      </c>
      <c r="F6774" s="10" t="str">
        <f t="array" ref="F6774">IFERROR(XLOOKUP(E6774,Operadores!A:A,Operadores!B:B))</f>
        <v>OLIMAR01</v>
      </c>
      <c r="G6774" s="16" t="s">
        <v>17</v>
      </c>
      <c r="H6774" s="13">
        <v>20.03936</v>
      </c>
      <c r="I6774" s="18">
        <v>430.0</v>
      </c>
      <c r="J6774" s="15">
        <f t="shared" si="5"/>
        <v>8616.9248</v>
      </c>
      <c r="K6774" s="10" t="str">
        <f t="array" ref="K6774">IFERROR(XLOOKUP(G6774,'Tipo de Carga'!A:A,'Tipo de Carga'!B:B))</f>
        <v>Autoabasto</v>
      </c>
      <c r="L6774" s="10">
        <f t="shared" si="2"/>
        <v>10</v>
      </c>
      <c r="M6774" s="10">
        <f t="shared" si="3"/>
        <v>6</v>
      </c>
      <c r="N6774" s="10">
        <f t="shared" si="4"/>
        <v>3</v>
      </c>
      <c r="O6774" s="10" t="str">
        <f t="array" ref="O6774">IFERROR(XLOOKUP(G6774,'Tipo de Carga'!A:A,'Tipo de Carga'!C:C))</f>
        <v>Diesel</v>
      </c>
    </row>
    <row r="6775">
      <c r="A6775" s="16">
        <v>1829.0</v>
      </c>
      <c r="B6775" s="10" t="str">
        <f t="array" ref="B6775">IFERROR(XLOOKUP(A6775,'Asignacion Mar'!A:A,'Asignacion Mar'!C:C))</f>
        <v>Circuitos</v>
      </c>
      <c r="C6775" s="10" t="str">
        <f t="array" ref="C6775">IFERROR(XLOOKUP(A6775,'Asignacion Mar'!A:A,'Asignacion Mar'!B:B))</f>
        <v>EC-03</v>
      </c>
      <c r="D6775" s="28">
        <v>45722.0</v>
      </c>
      <c r="E6775" s="16" t="s">
        <v>152</v>
      </c>
      <c r="F6775" s="10" t="str">
        <f t="array" ref="F6775">IFERROR(XLOOKUP(E6775,Operadores!A:A,Operadores!B:B))</f>
        <v>HERAL04</v>
      </c>
      <c r="G6775" s="16" t="s">
        <v>17</v>
      </c>
      <c r="H6775" s="13">
        <v>20.03936</v>
      </c>
      <c r="I6775" s="18">
        <v>388.0</v>
      </c>
      <c r="J6775" s="15">
        <f t="shared" si="5"/>
        <v>7775.27168</v>
      </c>
      <c r="K6775" s="10" t="str">
        <f t="array" ref="K6775">IFERROR(XLOOKUP(G6775,'Tipo de Carga'!A:A,'Tipo de Carga'!B:B))</f>
        <v>Autoabasto</v>
      </c>
      <c r="L6775" s="10">
        <f t="shared" si="2"/>
        <v>10</v>
      </c>
      <c r="M6775" s="10">
        <f t="shared" si="3"/>
        <v>6</v>
      </c>
      <c r="N6775" s="10">
        <f t="shared" si="4"/>
        <v>3</v>
      </c>
      <c r="O6775" s="10" t="str">
        <f t="array" ref="O6775">IFERROR(XLOOKUP(G6775,'Tipo de Carga'!A:A,'Tipo de Carga'!C:C))</f>
        <v>Diesel</v>
      </c>
    </row>
    <row r="6776">
      <c r="A6776" s="16">
        <v>2015.0</v>
      </c>
      <c r="B6776" s="10" t="str">
        <f t="array" ref="B6776">IFERROR(XLOOKUP(A6776,'Asignacion Mar'!A:A,'Asignacion Mar'!C:C))</f>
        <v>MeLi Asignado TD</v>
      </c>
      <c r="C6776" s="10" t="str">
        <f t="array" ref="C6776">IFERROR(XLOOKUP(A6776,'Asignacion Mar'!A:A,'Asignacion Mar'!B:B))</f>
        <v>EC-05</v>
      </c>
      <c r="D6776" s="28">
        <v>45722.0</v>
      </c>
      <c r="E6776" s="19" t="s">
        <v>251</v>
      </c>
      <c r="F6776" s="10" t="str">
        <f t="array" ref="F6776">IFERROR(XLOOKUP(E6776,Operadores!A:A,Operadores!B:B))</f>
        <v>SALNER</v>
      </c>
      <c r="G6776" s="16" t="s">
        <v>17</v>
      </c>
      <c r="H6776" s="13">
        <v>20.03936</v>
      </c>
      <c r="I6776" s="18">
        <v>500.0</v>
      </c>
      <c r="J6776" s="15">
        <f t="shared" si="5"/>
        <v>10019.68</v>
      </c>
      <c r="K6776" s="10" t="str">
        <f t="array" ref="K6776">IFERROR(XLOOKUP(G6776,'Tipo de Carga'!A:A,'Tipo de Carga'!B:B))</f>
        <v>Autoabasto</v>
      </c>
      <c r="L6776" s="10">
        <f t="shared" si="2"/>
        <v>10</v>
      </c>
      <c r="M6776" s="10">
        <f t="shared" si="3"/>
        <v>6</v>
      </c>
      <c r="N6776" s="10">
        <f t="shared" si="4"/>
        <v>3</v>
      </c>
      <c r="O6776" s="10" t="str">
        <f t="array" ref="O6776">IFERROR(XLOOKUP(G6776,'Tipo de Carga'!A:A,'Tipo de Carga'!C:C))</f>
        <v>Diesel</v>
      </c>
    </row>
    <row r="6777">
      <c r="A6777" s="16">
        <v>1994.0</v>
      </c>
      <c r="B6777" s="10" t="str">
        <f t="array" ref="B6777">IFERROR(XLOOKUP(A6777,'Asignacion Mar'!A:A,'Asignacion Mar'!C:C))</f>
        <v>MeLi asignado SD</v>
      </c>
      <c r="C6777" s="10" t="str">
        <f t="array" ref="C6777">IFERROR(XLOOKUP(A6777,'Asignacion Mar'!A:A,'Asignacion Mar'!B:B))</f>
        <v>EC-05</v>
      </c>
      <c r="D6777" s="28">
        <v>45722.0</v>
      </c>
      <c r="E6777" s="16" t="s">
        <v>136</v>
      </c>
      <c r="F6777" s="10" t="str">
        <f t="array" ref="F6777">IFERROR(XLOOKUP(E6777,Operadores!A:A,Operadores!B:B))</f>
        <v>MENERNX</v>
      </c>
      <c r="G6777" s="16" t="s">
        <v>17</v>
      </c>
      <c r="H6777" s="13">
        <v>20.03936</v>
      </c>
      <c r="I6777" s="18">
        <v>403.0</v>
      </c>
      <c r="J6777" s="15">
        <f t="shared" si="5"/>
        <v>8075.86208</v>
      </c>
      <c r="K6777" s="10" t="str">
        <f t="array" ref="K6777">IFERROR(XLOOKUP(G6777,'Tipo de Carga'!A:A,'Tipo de Carga'!B:B))</f>
        <v>Autoabasto</v>
      </c>
      <c r="L6777" s="10">
        <f t="shared" si="2"/>
        <v>10</v>
      </c>
      <c r="M6777" s="10">
        <f t="shared" si="3"/>
        <v>6</v>
      </c>
      <c r="N6777" s="10">
        <f t="shared" si="4"/>
        <v>3</v>
      </c>
      <c r="O6777" s="10" t="str">
        <f t="array" ref="O6777">IFERROR(XLOOKUP(G6777,'Tipo de Carga'!A:A,'Tipo de Carga'!C:C))</f>
        <v>Diesel</v>
      </c>
    </row>
    <row r="6778">
      <c r="A6778" s="16" t="s">
        <v>325</v>
      </c>
      <c r="B6778" s="10" t="str">
        <f t="array" ref="B6778">IFERROR(XLOOKUP(A6778,'Asignacion Mar'!A:A,'Asignacion Mar'!C:C))</f>
        <v/>
      </c>
      <c r="C6778" s="10" t="str">
        <f t="array" ref="C6778">IFERROR(XLOOKUP(A6778,'Asignacion Mar'!A:A,'Asignacion Mar'!B:B))</f>
        <v/>
      </c>
      <c r="D6778" s="28">
        <v>45722.0</v>
      </c>
      <c r="E6778" s="16" t="s">
        <v>32</v>
      </c>
      <c r="F6778" s="10" t="str">
        <f t="array" ref="F6778">IFERROR(XLOOKUP(E6778,Operadores!A:A,Operadores!B:B))</f>
        <v>MTTO</v>
      </c>
      <c r="G6778" s="16" t="s">
        <v>17</v>
      </c>
      <c r="H6778" s="13">
        <v>20.03936</v>
      </c>
      <c r="I6778" s="18">
        <v>7.0</v>
      </c>
      <c r="J6778" s="15">
        <f t="shared" si="5"/>
        <v>140.27552</v>
      </c>
      <c r="K6778" s="10" t="str">
        <f t="array" ref="K6778">IFERROR(XLOOKUP(G6778,'Tipo de Carga'!A:A,'Tipo de Carga'!B:B))</f>
        <v>Autoabasto</v>
      </c>
      <c r="L6778" s="10">
        <f t="shared" si="2"/>
        <v>10</v>
      </c>
      <c r="M6778" s="10">
        <f t="shared" si="3"/>
        <v>6</v>
      </c>
      <c r="N6778" s="10">
        <f t="shared" si="4"/>
        <v>3</v>
      </c>
      <c r="O6778" s="10" t="str">
        <f t="array" ref="O6778">IFERROR(XLOOKUP(G6778,'Tipo de Carga'!A:A,'Tipo de Carga'!C:C))</f>
        <v>Diesel</v>
      </c>
    </row>
    <row r="6779">
      <c r="A6779" s="16">
        <v>2024.0</v>
      </c>
      <c r="B6779" s="10" t="str">
        <f t="array" ref="B6779">IFERROR(XLOOKUP(A6779,'Asignacion Mar'!A:A,'Asignacion Mar'!C:C))</f>
        <v>MeLi Dedicado Merida</v>
      </c>
      <c r="C6779" s="10" t="str">
        <f t="array" ref="C6779">IFERROR(XLOOKUP(A6779,'Asignacion Mar'!A:A,'Asignacion Mar'!B:B))</f>
        <v>EC-05</v>
      </c>
      <c r="D6779" s="28">
        <v>45722.0</v>
      </c>
      <c r="E6779" s="16" t="s">
        <v>113</v>
      </c>
      <c r="F6779" s="10" t="str">
        <f t="array" ref="F6779">IFERROR(XLOOKUP(E6779,Operadores!A:A,Operadores!B:B))</f>
        <v>DELJOS01</v>
      </c>
      <c r="G6779" s="16" t="s">
        <v>17</v>
      </c>
      <c r="H6779" s="13">
        <v>20.03936</v>
      </c>
      <c r="I6779" s="18">
        <v>236.0</v>
      </c>
      <c r="J6779" s="15">
        <f t="shared" si="5"/>
        <v>4729.28896</v>
      </c>
      <c r="K6779" s="10" t="str">
        <f t="array" ref="K6779">IFERROR(XLOOKUP(G6779,'Tipo de Carga'!A:A,'Tipo de Carga'!B:B))</f>
        <v>Autoabasto</v>
      </c>
      <c r="L6779" s="10">
        <f t="shared" si="2"/>
        <v>10</v>
      </c>
      <c r="M6779" s="10">
        <f t="shared" si="3"/>
        <v>6</v>
      </c>
      <c r="N6779" s="10">
        <f t="shared" si="4"/>
        <v>3</v>
      </c>
      <c r="O6779" s="10" t="str">
        <f t="array" ref="O6779">IFERROR(XLOOKUP(G6779,'Tipo de Carga'!A:A,'Tipo de Carga'!C:C))</f>
        <v>Diesel</v>
      </c>
    </row>
    <row r="6780">
      <c r="A6780" s="16">
        <v>2005.0</v>
      </c>
      <c r="B6780" s="10" t="str">
        <f t="array" ref="B6780">IFERROR(XLOOKUP(A6780,'Asignacion Mar'!A:A,'Asignacion Mar'!C:C))</f>
        <v>MeLi Dedicado Merida</v>
      </c>
      <c r="C6780" s="10" t="str">
        <f t="array" ref="C6780">IFERROR(XLOOKUP(A6780,'Asignacion Mar'!A:A,'Asignacion Mar'!B:B))</f>
        <v>EC-05</v>
      </c>
      <c r="D6780" s="28">
        <v>45722.0</v>
      </c>
      <c r="E6780" s="16" t="s">
        <v>467</v>
      </c>
      <c r="F6780" s="10" t="str">
        <f t="array" ref="F6780">IFERROR(XLOOKUP(E6780,Operadores!A:A,Operadores!B:B))</f>
        <v>MARJUL</v>
      </c>
      <c r="G6780" s="16" t="s">
        <v>17</v>
      </c>
      <c r="H6780" s="13">
        <v>20.0393600000001</v>
      </c>
      <c r="I6780" s="18">
        <v>242.0</v>
      </c>
      <c r="J6780" s="15">
        <f t="shared" si="5"/>
        <v>4849.52512</v>
      </c>
      <c r="K6780" s="10" t="str">
        <f t="array" ref="K6780">IFERROR(XLOOKUP(G6780,'Tipo de Carga'!A:A,'Tipo de Carga'!B:B))</f>
        <v>Autoabasto</v>
      </c>
      <c r="L6780" s="10">
        <f t="shared" si="2"/>
        <v>10</v>
      </c>
      <c r="M6780" s="10">
        <f t="shared" si="3"/>
        <v>6</v>
      </c>
      <c r="N6780" s="10">
        <f t="shared" si="4"/>
        <v>3</v>
      </c>
      <c r="O6780" s="10" t="str">
        <f t="array" ref="O6780">IFERROR(XLOOKUP(G6780,'Tipo de Carga'!A:A,'Tipo de Carga'!C:C))</f>
        <v>Diesel</v>
      </c>
    </row>
    <row r="6781">
      <c r="A6781" s="16">
        <v>1767.0</v>
      </c>
      <c r="B6781" s="10" t="str">
        <f t="array" ref="B6781">IFERROR(XLOOKUP(A6781,'Asignacion Mar'!A:A,'Asignacion Mar'!C:C))</f>
        <v>Pilgrims Tepo</v>
      </c>
      <c r="C6781" s="10" t="str">
        <f t="array" ref="C6781">IFERROR(XLOOKUP(A6781,'Asignacion Mar'!A:A,'Asignacion Mar'!B:B))</f>
        <v>EC-02</v>
      </c>
      <c r="D6781" s="28">
        <v>45722.0</v>
      </c>
      <c r="E6781" s="16" t="s">
        <v>370</v>
      </c>
      <c r="F6781" s="10" t="str">
        <f t="array" ref="F6781">IFERROR(XLOOKUP(E6781,Operadores!A:A,Operadores!B:B))</f>
        <v>BOROSC</v>
      </c>
      <c r="G6781" s="16" t="s">
        <v>17</v>
      </c>
      <c r="H6781" s="13">
        <v>20.0393600000001</v>
      </c>
      <c r="I6781" s="18">
        <v>27.0</v>
      </c>
      <c r="J6781" s="15">
        <f t="shared" si="5"/>
        <v>541.06272</v>
      </c>
      <c r="K6781" s="10" t="str">
        <f t="array" ref="K6781">IFERROR(XLOOKUP(G6781,'Tipo de Carga'!A:A,'Tipo de Carga'!B:B))</f>
        <v>Autoabasto</v>
      </c>
      <c r="L6781" s="10">
        <f t="shared" si="2"/>
        <v>10</v>
      </c>
      <c r="M6781" s="10">
        <f t="shared" si="3"/>
        <v>6</v>
      </c>
      <c r="N6781" s="10">
        <f t="shared" si="4"/>
        <v>3</v>
      </c>
      <c r="O6781" s="10" t="str">
        <f t="array" ref="O6781">IFERROR(XLOOKUP(G6781,'Tipo de Carga'!A:A,'Tipo de Carga'!C:C))</f>
        <v>Diesel</v>
      </c>
    </row>
    <row r="6782">
      <c r="A6782" s="16">
        <v>2003.0</v>
      </c>
      <c r="B6782" s="10" t="str">
        <f t="array" ref="B6782">IFERROR(XLOOKUP(A6782,'Asignacion Mar'!A:A,'Asignacion Mar'!C:C))</f>
        <v>MeLi Dedicado TD</v>
      </c>
      <c r="C6782" s="10" t="str">
        <f t="array" ref="C6782">IFERROR(XLOOKUP(A6782,'Asignacion Mar'!A:A,'Asignacion Mar'!B:B))</f>
        <v>EC-05</v>
      </c>
      <c r="D6782" s="28">
        <v>45722.0</v>
      </c>
      <c r="E6782" s="16" t="s">
        <v>59</v>
      </c>
      <c r="F6782" s="10" t="str">
        <f t="array" ref="F6782">IFERROR(XLOOKUP(E6782,Operadores!A:A,Operadores!B:B))</f>
        <v>ESCJOR</v>
      </c>
      <c r="G6782" s="16" t="s">
        <v>17</v>
      </c>
      <c r="H6782" s="13">
        <v>20.0393600000001</v>
      </c>
      <c r="I6782" s="18">
        <v>513.0</v>
      </c>
      <c r="J6782" s="15">
        <f t="shared" si="5"/>
        <v>10280.19168</v>
      </c>
      <c r="K6782" s="10" t="str">
        <f t="array" ref="K6782">IFERROR(XLOOKUP(G6782,'Tipo de Carga'!A:A,'Tipo de Carga'!B:B))</f>
        <v>Autoabasto</v>
      </c>
      <c r="L6782" s="10">
        <f t="shared" si="2"/>
        <v>10</v>
      </c>
      <c r="M6782" s="10">
        <f t="shared" si="3"/>
        <v>6</v>
      </c>
      <c r="N6782" s="10">
        <f t="shared" si="4"/>
        <v>3</v>
      </c>
      <c r="O6782" s="10" t="str">
        <f t="array" ref="O6782">IFERROR(XLOOKUP(G6782,'Tipo de Carga'!A:A,'Tipo de Carga'!C:C))</f>
        <v>Diesel</v>
      </c>
    </row>
    <row r="6783">
      <c r="A6783" s="16">
        <v>1982.0</v>
      </c>
      <c r="B6783" s="10" t="str">
        <f t="array" ref="B6783">IFERROR(XLOOKUP(A6783,'Asignacion Mar'!A:A,'Asignacion Mar'!C:C))</f>
        <v>MeLi asignado SD</v>
      </c>
      <c r="C6783" s="10" t="str">
        <f t="array" ref="C6783">IFERROR(XLOOKUP(A6783,'Asignacion Mar'!A:A,'Asignacion Mar'!B:B))</f>
        <v>EC-05</v>
      </c>
      <c r="D6783" s="28">
        <v>45722.0</v>
      </c>
      <c r="E6783" s="16" t="s">
        <v>254</v>
      </c>
      <c r="F6783" s="10" t="str">
        <f t="array" ref="F6783">IFERROR(XLOOKUP(E6783,Operadores!A:A,Operadores!B:B))</f>
        <v>HERJUV</v>
      </c>
      <c r="G6783" s="16" t="s">
        <v>17</v>
      </c>
      <c r="H6783" s="13">
        <v>20.0393600000001</v>
      </c>
      <c r="I6783" s="18">
        <v>355.0</v>
      </c>
      <c r="J6783" s="15">
        <f t="shared" si="5"/>
        <v>7113.9728</v>
      </c>
      <c r="K6783" s="10" t="str">
        <f t="array" ref="K6783">IFERROR(XLOOKUP(G6783,'Tipo de Carga'!A:A,'Tipo de Carga'!B:B))</f>
        <v>Autoabasto</v>
      </c>
      <c r="L6783" s="10">
        <f t="shared" si="2"/>
        <v>10</v>
      </c>
      <c r="M6783" s="10">
        <f t="shared" si="3"/>
        <v>6</v>
      </c>
      <c r="N6783" s="10">
        <f t="shared" si="4"/>
        <v>3</v>
      </c>
      <c r="O6783" s="10" t="str">
        <f t="array" ref="O6783">IFERROR(XLOOKUP(G6783,'Tipo de Carga'!A:A,'Tipo de Carga'!C:C))</f>
        <v>Diesel</v>
      </c>
    </row>
    <row r="6784">
      <c r="A6784" s="16">
        <v>1887.0</v>
      </c>
      <c r="B6784" s="10" t="str">
        <f t="array" ref="B6784">IFERROR(XLOOKUP(A6784,'Asignacion Mar'!A:A,'Asignacion Mar'!C:C))</f>
        <v>Circuitos</v>
      </c>
      <c r="C6784" s="10" t="str">
        <f t="array" ref="C6784">IFERROR(XLOOKUP(A6784,'Asignacion Mar'!A:A,'Asignacion Mar'!B:B))</f>
        <v>EC-03</v>
      </c>
      <c r="D6784" s="28">
        <v>45722.0</v>
      </c>
      <c r="E6784" s="16" t="s">
        <v>375</v>
      </c>
      <c r="F6784" s="10" t="str">
        <f t="array" ref="F6784">IFERROR(XLOOKUP(E6784,Operadores!A:A,Operadores!B:B))</f>
        <v>NARCA</v>
      </c>
      <c r="G6784" s="16" t="s">
        <v>17</v>
      </c>
      <c r="H6784" s="13">
        <v>20.0393600000001</v>
      </c>
      <c r="I6784" s="18">
        <v>472.0</v>
      </c>
      <c r="J6784" s="15">
        <f t="shared" si="5"/>
        <v>9458.57792</v>
      </c>
      <c r="K6784" s="10" t="str">
        <f t="array" ref="K6784">IFERROR(XLOOKUP(G6784,'Tipo de Carga'!A:A,'Tipo de Carga'!B:B))</f>
        <v>Autoabasto</v>
      </c>
      <c r="L6784" s="10">
        <f t="shared" si="2"/>
        <v>10</v>
      </c>
      <c r="M6784" s="10">
        <f t="shared" si="3"/>
        <v>6</v>
      </c>
      <c r="N6784" s="10">
        <f t="shared" si="4"/>
        <v>3</v>
      </c>
      <c r="O6784" s="10" t="str">
        <f t="array" ref="O6784">IFERROR(XLOOKUP(G6784,'Tipo de Carga'!A:A,'Tipo de Carga'!C:C))</f>
        <v>Diesel</v>
      </c>
    </row>
    <row r="6785">
      <c r="A6785" s="16">
        <v>1748.0</v>
      </c>
      <c r="B6785" s="10" t="str">
        <f t="array" ref="B6785">IFERROR(XLOOKUP(A6785,'Asignacion Mar'!A:A,'Asignacion Mar'!C:C))</f>
        <v>Liverpool Local</v>
      </c>
      <c r="C6785" s="10" t="str">
        <f t="array" ref="C6785">IFERROR(XLOOKUP(A6785,'Asignacion Mar'!A:A,'Asignacion Mar'!B:B))</f>
        <v>EC-01</v>
      </c>
      <c r="D6785" s="28">
        <v>45722.0</v>
      </c>
      <c r="E6785" s="16" t="s">
        <v>391</v>
      </c>
      <c r="F6785" s="10" t="str">
        <f t="array" ref="F6785">IFERROR(XLOOKUP(E6785,Operadores!A:A,Operadores!B:B))</f>
        <v>MARANT</v>
      </c>
      <c r="G6785" s="16" t="s">
        <v>17</v>
      </c>
      <c r="H6785" s="13">
        <v>20.0393600000001</v>
      </c>
      <c r="I6785" s="18">
        <v>162.0</v>
      </c>
      <c r="J6785" s="15">
        <f t="shared" si="5"/>
        <v>3246.37632</v>
      </c>
      <c r="K6785" s="10" t="str">
        <f t="array" ref="K6785">IFERROR(XLOOKUP(G6785,'Tipo de Carga'!A:A,'Tipo de Carga'!B:B))</f>
        <v>Autoabasto</v>
      </c>
      <c r="L6785" s="10">
        <f t="shared" si="2"/>
        <v>10</v>
      </c>
      <c r="M6785" s="10">
        <f t="shared" si="3"/>
        <v>6</v>
      </c>
      <c r="N6785" s="10">
        <f t="shared" si="4"/>
        <v>3</v>
      </c>
      <c r="O6785" s="10" t="str">
        <f t="array" ref="O6785">IFERROR(XLOOKUP(G6785,'Tipo de Carga'!A:A,'Tipo de Carga'!C:C))</f>
        <v>Diesel</v>
      </c>
    </row>
    <row r="6786">
      <c r="A6786" s="16">
        <v>1902.0</v>
      </c>
      <c r="B6786" s="10" t="str">
        <f t="array" ref="B6786">IFERROR(XLOOKUP(A6786,'Asignacion Mar'!A:A,'Asignacion Mar'!C:C))</f>
        <v>Pipas</v>
      </c>
      <c r="C6786" s="10" t="str">
        <f t="array" ref="C6786">IFERROR(XLOOKUP(A6786,'Asignacion Mar'!A:A,'Asignacion Mar'!B:B))</f>
        <v>EC-02</v>
      </c>
      <c r="D6786" s="28">
        <v>45722.0</v>
      </c>
      <c r="E6786" s="16" t="s">
        <v>319</v>
      </c>
      <c r="F6786" s="10" t="str">
        <f t="array" ref="F6786">IFERROR(XLOOKUP(E6786,Operadores!A:A,Operadores!B:B))</f>
        <v>GONAA</v>
      </c>
      <c r="G6786" s="16" t="s">
        <v>17</v>
      </c>
      <c r="H6786" s="13">
        <v>20.0393600000001</v>
      </c>
      <c r="I6786" s="18">
        <v>720.0</v>
      </c>
      <c r="J6786" s="15">
        <f t="shared" si="5"/>
        <v>14428.3392</v>
      </c>
      <c r="K6786" s="10" t="str">
        <f t="array" ref="K6786">IFERROR(XLOOKUP(G6786,'Tipo de Carga'!A:A,'Tipo de Carga'!B:B))</f>
        <v>Autoabasto</v>
      </c>
      <c r="L6786" s="10">
        <f t="shared" si="2"/>
        <v>10</v>
      </c>
      <c r="M6786" s="10">
        <f t="shared" si="3"/>
        <v>6</v>
      </c>
      <c r="N6786" s="10">
        <f t="shared" si="4"/>
        <v>3</v>
      </c>
      <c r="O6786" s="10" t="str">
        <f t="array" ref="O6786">IFERROR(XLOOKUP(G6786,'Tipo de Carga'!A:A,'Tipo de Carga'!C:C))</f>
        <v>Diesel</v>
      </c>
    </row>
    <row r="6787">
      <c r="A6787" s="16">
        <v>2029.0</v>
      </c>
      <c r="B6787" s="10" t="str">
        <f t="array" ref="B6787">IFERROR(XLOOKUP(A6787,'Asignacion Mar'!A:A,'Asignacion Mar'!C:C))</f>
        <v>MeLi Dedicado Merida</v>
      </c>
      <c r="C6787" s="10" t="str">
        <f t="array" ref="C6787">IFERROR(XLOOKUP(A6787,'Asignacion Mar'!A:A,'Asignacion Mar'!B:B))</f>
        <v>EC-05</v>
      </c>
      <c r="D6787" s="28">
        <v>45722.0</v>
      </c>
      <c r="E6787" s="16" t="s">
        <v>22</v>
      </c>
      <c r="F6787" s="10" t="str">
        <f t="array" ref="F6787">IFERROR(XLOOKUP(E6787,Operadores!A:A,Operadores!B:B))</f>
        <v>AGUMAU</v>
      </c>
      <c r="G6787" s="16" t="s">
        <v>17</v>
      </c>
      <c r="H6787" s="13">
        <v>20.0393600000001</v>
      </c>
      <c r="I6787" s="18">
        <v>276.0</v>
      </c>
      <c r="J6787" s="15">
        <f t="shared" si="5"/>
        <v>5530.86336</v>
      </c>
      <c r="K6787" s="10" t="str">
        <f t="array" ref="K6787">IFERROR(XLOOKUP(G6787,'Tipo de Carga'!A:A,'Tipo de Carga'!B:B))</f>
        <v>Autoabasto</v>
      </c>
      <c r="L6787" s="10">
        <f t="shared" si="2"/>
        <v>10</v>
      </c>
      <c r="M6787" s="10">
        <f t="shared" si="3"/>
        <v>6</v>
      </c>
      <c r="N6787" s="10">
        <f t="shared" si="4"/>
        <v>3</v>
      </c>
      <c r="O6787" s="10" t="str">
        <f t="array" ref="O6787">IFERROR(XLOOKUP(G6787,'Tipo de Carga'!A:A,'Tipo de Carga'!C:C))</f>
        <v>Diesel</v>
      </c>
    </row>
    <row r="6788">
      <c r="A6788" s="16">
        <v>1833.0</v>
      </c>
      <c r="B6788" s="10" t="str">
        <f t="array" ref="B6788">IFERROR(XLOOKUP(A6788,'Asignacion Mar'!A:A,'Asignacion Mar'!C:C))</f>
        <v>Liverpool Local</v>
      </c>
      <c r="C6788" s="10" t="str">
        <f t="array" ref="C6788">IFERROR(XLOOKUP(A6788,'Asignacion Mar'!A:A,'Asignacion Mar'!B:B))</f>
        <v>EC-01</v>
      </c>
      <c r="D6788" s="28">
        <v>45722.0</v>
      </c>
      <c r="E6788" s="16" t="s">
        <v>143</v>
      </c>
      <c r="F6788" s="10" t="str">
        <f t="array" ref="F6788">IFERROR(XLOOKUP(E6788,Operadores!A:A,Operadores!B:B))</f>
        <v>SANROD</v>
      </c>
      <c r="G6788" s="16" t="s">
        <v>17</v>
      </c>
      <c r="H6788" s="13">
        <v>20.0393600000001</v>
      </c>
      <c r="I6788" s="18">
        <v>449.0</v>
      </c>
      <c r="J6788" s="15">
        <f t="shared" si="5"/>
        <v>8997.67264</v>
      </c>
      <c r="K6788" s="10" t="str">
        <f t="array" ref="K6788">IFERROR(XLOOKUP(G6788,'Tipo de Carga'!A:A,'Tipo de Carga'!B:B))</f>
        <v>Autoabasto</v>
      </c>
      <c r="L6788" s="10">
        <f t="shared" si="2"/>
        <v>10</v>
      </c>
      <c r="M6788" s="10">
        <f t="shared" si="3"/>
        <v>6</v>
      </c>
      <c r="N6788" s="10">
        <f t="shared" si="4"/>
        <v>3</v>
      </c>
      <c r="O6788" s="10" t="str">
        <f t="array" ref="O6788">IFERROR(XLOOKUP(G6788,'Tipo de Carga'!A:A,'Tipo de Carga'!C:C))</f>
        <v>Diesel</v>
      </c>
    </row>
    <row r="6789">
      <c r="A6789" s="16">
        <v>2035.0</v>
      </c>
      <c r="B6789" s="10" t="str">
        <f t="array" ref="B6789">IFERROR(XLOOKUP(A6789,'Asignacion Mar'!A:A,'Asignacion Mar'!C:C))</f>
        <v>Liverpool Local</v>
      </c>
      <c r="C6789" s="10" t="str">
        <f t="array" ref="C6789">IFERROR(XLOOKUP(A6789,'Asignacion Mar'!A:A,'Asignacion Mar'!B:B))</f>
        <v>EC-01</v>
      </c>
      <c r="D6789" s="28">
        <v>45722.0</v>
      </c>
      <c r="E6789" s="16" t="s">
        <v>141</v>
      </c>
      <c r="F6789" s="10" t="str">
        <f t="array" ref="F6789">IFERROR(XLOOKUP(E6789,Operadores!A:A,Operadores!B:B))</f>
        <v>VELJOR</v>
      </c>
      <c r="G6789" s="16" t="s">
        <v>17</v>
      </c>
      <c r="H6789" s="13">
        <v>20.0393600000001</v>
      </c>
      <c r="I6789" s="18">
        <v>287.0</v>
      </c>
      <c r="J6789" s="15">
        <f t="shared" si="5"/>
        <v>5751.29632</v>
      </c>
      <c r="K6789" s="10" t="str">
        <f t="array" ref="K6789">IFERROR(XLOOKUP(G6789,'Tipo de Carga'!A:A,'Tipo de Carga'!B:B))</f>
        <v>Autoabasto</v>
      </c>
      <c r="L6789" s="10">
        <f t="shared" si="2"/>
        <v>10</v>
      </c>
      <c r="M6789" s="10">
        <f t="shared" si="3"/>
        <v>6</v>
      </c>
      <c r="N6789" s="10">
        <f t="shared" si="4"/>
        <v>3</v>
      </c>
      <c r="O6789" s="10" t="str">
        <f t="array" ref="O6789">IFERROR(XLOOKUP(G6789,'Tipo de Carga'!A:A,'Tipo de Carga'!C:C))</f>
        <v>Diesel</v>
      </c>
    </row>
    <row r="6790">
      <c r="A6790" s="16">
        <v>1899.0</v>
      </c>
      <c r="B6790" s="10" t="str">
        <f t="array" ref="B6790">IFERROR(XLOOKUP(A6790,'Asignacion Mar'!A:A,'Asignacion Mar'!C:C))</f>
        <v>Full Liver</v>
      </c>
      <c r="C6790" s="10" t="str">
        <f t="array" ref="C6790">IFERROR(XLOOKUP(A6790,'Asignacion Mar'!A:A,'Asignacion Mar'!B:B))</f>
        <v>EC-01</v>
      </c>
      <c r="D6790" s="28">
        <v>45722.0</v>
      </c>
      <c r="E6790" s="16" t="s">
        <v>324</v>
      </c>
      <c r="F6790" s="10" t="str">
        <f t="array" ref="F6790">IFERROR(XLOOKUP(E6790,Operadores!A:A,Operadores!B:B))</f>
        <v>VEROD</v>
      </c>
      <c r="G6790" s="16" t="s">
        <v>17</v>
      </c>
      <c r="H6790" s="13">
        <v>20.0393600000001</v>
      </c>
      <c r="I6790" s="18">
        <v>581.0</v>
      </c>
      <c r="J6790" s="15">
        <f t="shared" si="5"/>
        <v>11642.86816</v>
      </c>
      <c r="K6790" s="10" t="str">
        <f t="array" ref="K6790">IFERROR(XLOOKUP(G6790,'Tipo de Carga'!A:A,'Tipo de Carga'!B:B))</f>
        <v>Autoabasto</v>
      </c>
      <c r="L6790" s="10">
        <f t="shared" si="2"/>
        <v>10</v>
      </c>
      <c r="M6790" s="10">
        <f t="shared" si="3"/>
        <v>6</v>
      </c>
      <c r="N6790" s="10">
        <f t="shared" si="4"/>
        <v>3</v>
      </c>
      <c r="O6790" s="10" t="str">
        <f t="array" ref="O6790">IFERROR(XLOOKUP(G6790,'Tipo de Carga'!A:A,'Tipo de Carga'!C:C))</f>
        <v>Diesel</v>
      </c>
    </row>
    <row r="6791">
      <c r="A6791" s="16">
        <v>2014.0</v>
      </c>
      <c r="B6791" s="10" t="str">
        <f t="array" ref="B6791">IFERROR(XLOOKUP(A6791,'Asignacion Mar'!A:A,'Asignacion Mar'!C:C))</f>
        <v>MeLi Asignado TD</v>
      </c>
      <c r="C6791" s="10" t="str">
        <f t="array" ref="C6791">IFERROR(XLOOKUP(A6791,'Asignacion Mar'!A:A,'Asignacion Mar'!B:B))</f>
        <v>EC-05</v>
      </c>
      <c r="D6791" s="28">
        <v>45722.0</v>
      </c>
      <c r="E6791" s="16" t="s">
        <v>75</v>
      </c>
      <c r="F6791" s="10" t="str">
        <f t="array" ref="F6791">IFERROR(XLOOKUP(E6791,Operadores!A:A,Operadores!B:B))</f>
        <v>OLVJUA01</v>
      </c>
      <c r="G6791" s="16" t="s">
        <v>17</v>
      </c>
      <c r="H6791" s="13">
        <v>20.0393600000001</v>
      </c>
      <c r="I6791" s="18">
        <v>525.0</v>
      </c>
      <c r="J6791" s="15">
        <f t="shared" si="5"/>
        <v>10520.664</v>
      </c>
      <c r="K6791" s="10" t="str">
        <f t="array" ref="K6791">IFERROR(XLOOKUP(G6791,'Tipo de Carga'!A:A,'Tipo de Carga'!B:B))</f>
        <v>Autoabasto</v>
      </c>
      <c r="L6791" s="10">
        <f t="shared" si="2"/>
        <v>10</v>
      </c>
      <c r="M6791" s="10">
        <f t="shared" si="3"/>
        <v>6</v>
      </c>
      <c r="N6791" s="10">
        <f t="shared" si="4"/>
        <v>3</v>
      </c>
      <c r="O6791" s="10" t="str">
        <f t="array" ref="O6791">IFERROR(XLOOKUP(G6791,'Tipo de Carga'!A:A,'Tipo de Carga'!C:C))</f>
        <v>Diesel</v>
      </c>
    </row>
    <row r="6792">
      <c r="A6792" s="16">
        <v>2046.0</v>
      </c>
      <c r="B6792" s="10" t="str">
        <f t="array" ref="B6792">IFERROR(XLOOKUP(A6792,'Asignacion Mar'!A:A,'Asignacion Mar'!C:C))</f>
        <v>Liverpool Local</v>
      </c>
      <c r="C6792" s="10" t="str">
        <f t="array" ref="C6792">IFERROR(XLOOKUP(A6792,'Asignacion Mar'!A:A,'Asignacion Mar'!B:B))</f>
        <v>EC-01</v>
      </c>
      <c r="D6792" s="28">
        <v>45722.0</v>
      </c>
      <c r="E6792" s="16" t="s">
        <v>306</v>
      </c>
      <c r="F6792" s="10" t="str">
        <f t="array" ref="F6792">IFERROR(XLOOKUP(E6792,Operadores!A:A,Operadores!B:B))</f>
        <v>QUIJOS</v>
      </c>
      <c r="G6792" s="16" t="s">
        <v>17</v>
      </c>
      <c r="H6792" s="13">
        <v>20.0393600000001</v>
      </c>
      <c r="I6792" s="18">
        <v>433.0</v>
      </c>
      <c r="J6792" s="15">
        <f t="shared" si="5"/>
        <v>8677.04288</v>
      </c>
      <c r="K6792" s="10" t="str">
        <f t="array" ref="K6792">IFERROR(XLOOKUP(G6792,'Tipo de Carga'!A:A,'Tipo de Carga'!B:B))</f>
        <v>Autoabasto</v>
      </c>
      <c r="L6792" s="10">
        <f t="shared" si="2"/>
        <v>10</v>
      </c>
      <c r="M6792" s="10">
        <f t="shared" si="3"/>
        <v>6</v>
      </c>
      <c r="N6792" s="10">
        <f t="shared" si="4"/>
        <v>3</v>
      </c>
      <c r="O6792" s="10" t="str">
        <f t="array" ref="O6792">IFERROR(XLOOKUP(G6792,'Tipo de Carga'!A:A,'Tipo de Carga'!C:C))</f>
        <v>Diesel</v>
      </c>
    </row>
    <row r="6793">
      <c r="A6793" s="16">
        <v>1954.0</v>
      </c>
      <c r="B6793" s="10" t="str">
        <f t="array" ref="B6793">IFERROR(XLOOKUP(A6793,'Asignacion Mar'!A:A,'Asignacion Mar'!C:C))</f>
        <v>MeLi asignado SD</v>
      </c>
      <c r="C6793" s="10" t="str">
        <f t="array" ref="C6793">IFERROR(XLOOKUP(A6793,'Asignacion Mar'!A:A,'Asignacion Mar'!B:B))</f>
        <v>EC-05</v>
      </c>
      <c r="D6793" s="28">
        <v>45722.0</v>
      </c>
      <c r="E6793" s="16" t="s">
        <v>231</v>
      </c>
      <c r="F6793" s="10" t="str">
        <f t="array" ref="F6793">IFERROR(XLOOKUP(E6793,Operadores!A:A,Operadores!B:B))</f>
        <v>PARMI</v>
      </c>
      <c r="G6793" s="16" t="s">
        <v>17</v>
      </c>
      <c r="H6793" s="13">
        <v>20.0393600000001</v>
      </c>
      <c r="I6793" s="18">
        <v>115.0</v>
      </c>
      <c r="J6793" s="15">
        <f t="shared" si="5"/>
        <v>2304.5264</v>
      </c>
      <c r="K6793" s="10" t="str">
        <f t="array" ref="K6793">IFERROR(XLOOKUP(G6793,'Tipo de Carga'!A:A,'Tipo de Carga'!B:B))</f>
        <v>Autoabasto</v>
      </c>
      <c r="L6793" s="10">
        <f t="shared" si="2"/>
        <v>10</v>
      </c>
      <c r="M6793" s="10">
        <f t="shared" si="3"/>
        <v>6</v>
      </c>
      <c r="N6793" s="10">
        <f t="shared" si="4"/>
        <v>3</v>
      </c>
      <c r="O6793" s="10" t="str">
        <f t="array" ref="O6793">IFERROR(XLOOKUP(G6793,'Tipo de Carga'!A:A,'Tipo de Carga'!C:C))</f>
        <v>Diesel</v>
      </c>
    </row>
    <row r="6794">
      <c r="A6794" s="16">
        <v>2004.0</v>
      </c>
      <c r="B6794" s="10" t="str">
        <f t="array" ref="B6794">IFERROR(XLOOKUP(A6794,'Asignacion Mar'!A:A,'Asignacion Mar'!C:C))</f>
        <v>MeLi asignado SD</v>
      </c>
      <c r="C6794" s="10" t="str">
        <f t="array" ref="C6794">IFERROR(XLOOKUP(A6794,'Asignacion Mar'!A:A,'Asignacion Mar'!B:B))</f>
        <v>EC-05</v>
      </c>
      <c r="D6794" s="28">
        <v>45722.0</v>
      </c>
      <c r="E6794" s="16" t="s">
        <v>234</v>
      </c>
      <c r="F6794" s="10" t="str">
        <f t="array" ref="F6794">IFERROR(XLOOKUP(E6794,Operadores!A:A,Operadores!B:B))</f>
        <v>BARPED</v>
      </c>
      <c r="G6794" s="16" t="s">
        <v>17</v>
      </c>
      <c r="H6794" s="13">
        <v>20.0393600000001</v>
      </c>
      <c r="I6794" s="18">
        <v>127.0</v>
      </c>
      <c r="J6794" s="15">
        <f t="shared" si="5"/>
        <v>2544.99872</v>
      </c>
      <c r="K6794" s="10" t="str">
        <f t="array" ref="K6794">IFERROR(XLOOKUP(G6794,'Tipo de Carga'!A:A,'Tipo de Carga'!B:B))</f>
        <v>Autoabasto</v>
      </c>
      <c r="L6794" s="10">
        <f t="shared" si="2"/>
        <v>10</v>
      </c>
      <c r="M6794" s="10">
        <f t="shared" si="3"/>
        <v>6</v>
      </c>
      <c r="N6794" s="10">
        <f t="shared" si="4"/>
        <v>3</v>
      </c>
      <c r="O6794" s="10" t="str">
        <f t="array" ref="O6794">IFERROR(XLOOKUP(G6794,'Tipo de Carga'!A:A,'Tipo de Carga'!C:C))</f>
        <v>Diesel</v>
      </c>
    </row>
    <row r="6795">
      <c r="A6795" s="16">
        <v>2022.0</v>
      </c>
      <c r="B6795" s="10" t="str">
        <f t="array" ref="B6795">IFERROR(XLOOKUP(A6795,'Asignacion Mar'!A:A,'Asignacion Mar'!C:C))</f>
        <v>MeLi Dedicado TD</v>
      </c>
      <c r="C6795" s="10" t="str">
        <f t="array" ref="C6795">IFERROR(XLOOKUP(A6795,'Asignacion Mar'!A:A,'Asignacion Mar'!B:B))</f>
        <v>EC-05</v>
      </c>
      <c r="D6795" s="28">
        <v>45722.0</v>
      </c>
      <c r="E6795" s="16" t="s">
        <v>183</v>
      </c>
      <c r="F6795" s="10" t="str">
        <f t="array" ref="F6795">IFERROR(XLOOKUP(E6795,Operadores!A:A,Operadores!B:B))</f>
        <v>DELBL</v>
      </c>
      <c r="G6795" s="16" t="s">
        <v>17</v>
      </c>
      <c r="H6795" s="13">
        <v>20.0393600000001</v>
      </c>
      <c r="I6795" s="18">
        <v>533.0</v>
      </c>
      <c r="J6795" s="15">
        <f t="shared" si="5"/>
        <v>10680.97888</v>
      </c>
      <c r="K6795" s="10" t="str">
        <f t="array" ref="K6795">IFERROR(XLOOKUP(G6795,'Tipo de Carga'!A:A,'Tipo de Carga'!B:B))</f>
        <v>Autoabasto</v>
      </c>
      <c r="L6795" s="10">
        <f t="shared" si="2"/>
        <v>10</v>
      </c>
      <c r="M6795" s="10">
        <f t="shared" si="3"/>
        <v>6</v>
      </c>
      <c r="N6795" s="10">
        <f t="shared" si="4"/>
        <v>3</v>
      </c>
      <c r="O6795" s="10" t="str">
        <f t="array" ref="O6795">IFERROR(XLOOKUP(G6795,'Tipo de Carga'!A:A,'Tipo de Carga'!C:C))</f>
        <v>Diesel</v>
      </c>
    </row>
    <row r="6796">
      <c r="A6796" s="16">
        <v>2004.0</v>
      </c>
      <c r="B6796" s="10" t="str">
        <f t="array" ref="B6796">IFERROR(XLOOKUP(A6796,'Asignacion Mar'!A:A,'Asignacion Mar'!C:C))</f>
        <v>MeLi asignado SD</v>
      </c>
      <c r="C6796" s="10" t="str">
        <f t="array" ref="C6796">IFERROR(XLOOKUP(A6796,'Asignacion Mar'!A:A,'Asignacion Mar'!B:B))</f>
        <v>EC-05</v>
      </c>
      <c r="D6796" s="28">
        <v>45722.0</v>
      </c>
      <c r="E6796" s="16" t="s">
        <v>234</v>
      </c>
      <c r="F6796" s="10" t="str">
        <f t="array" ref="F6796">IFERROR(XLOOKUP(E6796,Operadores!A:A,Operadores!B:B))</f>
        <v>BARPED</v>
      </c>
      <c r="G6796" s="16" t="s">
        <v>17</v>
      </c>
      <c r="H6796" s="13">
        <v>20.0393600000001</v>
      </c>
      <c r="I6796" s="18">
        <v>0.0</v>
      </c>
      <c r="J6796" s="15">
        <f t="shared" si="5"/>
        <v>0</v>
      </c>
      <c r="K6796" s="10" t="str">
        <f t="array" ref="K6796">IFERROR(XLOOKUP(G6796,'Tipo de Carga'!A:A,'Tipo de Carga'!B:B))</f>
        <v>Autoabasto</v>
      </c>
      <c r="L6796" s="10">
        <f t="shared" si="2"/>
        <v>10</v>
      </c>
      <c r="M6796" s="10">
        <f t="shared" si="3"/>
        <v>6</v>
      </c>
      <c r="N6796" s="10">
        <f t="shared" si="4"/>
        <v>3</v>
      </c>
      <c r="O6796" s="10" t="str">
        <f t="array" ref="O6796">IFERROR(XLOOKUP(G6796,'Tipo de Carga'!A:A,'Tipo de Carga'!C:C))</f>
        <v>Diesel</v>
      </c>
    </row>
    <row r="6797">
      <c r="A6797" s="16">
        <v>1952.0</v>
      </c>
      <c r="B6797" s="10" t="str">
        <f t="array" ref="B6797">IFERROR(XLOOKUP(A6797,'Asignacion Mar'!A:A,'Asignacion Mar'!C:C))</f>
        <v>MeLi asignado SD</v>
      </c>
      <c r="C6797" s="10" t="str">
        <f t="array" ref="C6797">IFERROR(XLOOKUP(A6797,'Asignacion Mar'!A:A,'Asignacion Mar'!B:B))</f>
        <v>EC-05</v>
      </c>
      <c r="D6797" s="28">
        <v>45722.0</v>
      </c>
      <c r="E6797" s="16" t="s">
        <v>345</v>
      </c>
      <c r="F6797" s="10" t="str">
        <f t="array" ref="F6797">IFERROR(XLOOKUP(E6797,Operadores!A:A,Operadores!B:B))</f>
        <v>TREJUA</v>
      </c>
      <c r="G6797" s="16" t="s">
        <v>17</v>
      </c>
      <c r="H6797" s="13">
        <v>20.0393600000001</v>
      </c>
      <c r="I6797" s="18">
        <v>797.0</v>
      </c>
      <c r="J6797" s="15">
        <f t="shared" si="5"/>
        <v>15971.36992</v>
      </c>
      <c r="K6797" s="10" t="str">
        <f t="array" ref="K6797">IFERROR(XLOOKUP(G6797,'Tipo de Carga'!A:A,'Tipo de Carga'!B:B))</f>
        <v>Autoabasto</v>
      </c>
      <c r="L6797" s="10">
        <f t="shared" si="2"/>
        <v>10</v>
      </c>
      <c r="M6797" s="10">
        <f t="shared" si="3"/>
        <v>6</v>
      </c>
      <c r="N6797" s="10">
        <f t="shared" si="4"/>
        <v>3</v>
      </c>
      <c r="O6797" s="10" t="str">
        <f t="array" ref="O6797">IFERROR(XLOOKUP(G6797,'Tipo de Carga'!A:A,'Tipo de Carga'!C:C))</f>
        <v>Diesel</v>
      </c>
    </row>
    <row r="6798">
      <c r="A6798" s="16">
        <v>1949.0</v>
      </c>
      <c r="B6798" s="10" t="str">
        <f t="array" ref="B6798">IFERROR(XLOOKUP(A6798,'Asignacion Mar'!A:A,'Asignacion Mar'!C:C))</f>
        <v>MeLi asignado SD</v>
      </c>
      <c r="C6798" s="10" t="str">
        <f t="array" ref="C6798">IFERROR(XLOOKUP(A6798,'Asignacion Mar'!A:A,'Asignacion Mar'!B:B))</f>
        <v>EC-05</v>
      </c>
      <c r="D6798" s="28">
        <v>45722.0</v>
      </c>
      <c r="E6798" s="16" t="s">
        <v>195</v>
      </c>
      <c r="F6798" s="10" t="str">
        <f t="array" ref="F6798">IFERROR(XLOOKUP(E6798,Operadores!A:A,Operadores!B:B))</f>
        <v>MUÑJU</v>
      </c>
      <c r="G6798" s="16" t="s">
        <v>17</v>
      </c>
      <c r="H6798" s="13">
        <v>20.0393600000001</v>
      </c>
      <c r="I6798" s="18">
        <v>383.0</v>
      </c>
      <c r="J6798" s="15">
        <f t="shared" si="5"/>
        <v>7675.07488</v>
      </c>
      <c r="K6798" s="10" t="str">
        <f t="array" ref="K6798">IFERROR(XLOOKUP(G6798,'Tipo de Carga'!A:A,'Tipo de Carga'!B:B))</f>
        <v>Autoabasto</v>
      </c>
      <c r="L6798" s="10">
        <f t="shared" si="2"/>
        <v>10</v>
      </c>
      <c r="M6798" s="10">
        <f t="shared" si="3"/>
        <v>6</v>
      </c>
      <c r="N6798" s="10">
        <f t="shared" si="4"/>
        <v>3</v>
      </c>
      <c r="O6798" s="10" t="str">
        <f t="array" ref="O6798">IFERROR(XLOOKUP(G6798,'Tipo de Carga'!A:A,'Tipo de Carga'!C:C))</f>
        <v>Diesel</v>
      </c>
    </row>
    <row r="6799">
      <c r="A6799" s="16">
        <v>2104.0</v>
      </c>
      <c r="B6799" s="10" t="str">
        <f t="array" ref="B6799">IFERROR(XLOOKUP(A6799,'Asignacion Mar'!A:A,'Asignacion Mar'!C:C))</f>
        <v>MeLi asignado SD</v>
      </c>
      <c r="C6799" s="10" t="str">
        <f t="array" ref="C6799">IFERROR(XLOOKUP(A6799,'Asignacion Mar'!A:A,'Asignacion Mar'!B:B))</f>
        <v>EC-05</v>
      </c>
      <c r="D6799" s="28">
        <v>45722.0</v>
      </c>
      <c r="E6799" s="16" t="s">
        <v>110</v>
      </c>
      <c r="F6799" s="10" t="str">
        <f t="array" ref="F6799">IFERROR(XLOOKUP(E6799,Operadores!A:A,Operadores!B:B))</f>
        <v>ALVRAU</v>
      </c>
      <c r="G6799" s="16" t="s">
        <v>17</v>
      </c>
      <c r="H6799" s="13">
        <v>20.0393600000001</v>
      </c>
      <c r="I6799" s="18">
        <v>517.0</v>
      </c>
      <c r="J6799" s="15">
        <f t="shared" si="5"/>
        <v>10360.34912</v>
      </c>
      <c r="K6799" s="10" t="str">
        <f t="array" ref="K6799">IFERROR(XLOOKUP(G6799,'Tipo de Carga'!A:A,'Tipo de Carga'!B:B))</f>
        <v>Autoabasto</v>
      </c>
      <c r="L6799" s="10">
        <f t="shared" si="2"/>
        <v>10</v>
      </c>
      <c r="M6799" s="10">
        <f t="shared" si="3"/>
        <v>6</v>
      </c>
      <c r="N6799" s="10">
        <f t="shared" si="4"/>
        <v>3</v>
      </c>
      <c r="O6799" s="10" t="str">
        <f t="array" ref="O6799">IFERROR(XLOOKUP(G6799,'Tipo de Carga'!A:A,'Tipo de Carga'!C:C))</f>
        <v>Diesel</v>
      </c>
    </row>
    <row r="6800">
      <c r="A6800" s="16">
        <v>1996.0</v>
      </c>
      <c r="B6800" s="10" t="str">
        <f t="array" ref="B6800">IFERROR(XLOOKUP(A6800,'Asignacion Mar'!A:A,'Asignacion Mar'!C:C))</f>
        <v>MeLi asignado SD</v>
      </c>
      <c r="C6800" s="10" t="str">
        <f t="array" ref="C6800">IFERROR(XLOOKUP(A6800,'Asignacion Mar'!A:A,'Asignacion Mar'!B:B))</f>
        <v>EC-05</v>
      </c>
      <c r="D6800" s="28">
        <v>45722.0</v>
      </c>
      <c r="E6800" s="16" t="s">
        <v>339</v>
      </c>
      <c r="F6800" s="10" t="str">
        <f t="array" ref="F6800">IFERROR(XLOOKUP(E6800,Operadores!A:A,Operadores!B:B))</f>
        <v>AGUARM</v>
      </c>
      <c r="G6800" s="16" t="s">
        <v>17</v>
      </c>
      <c r="H6800" s="13">
        <v>20.0393600000001</v>
      </c>
      <c r="I6800" s="18">
        <v>298.0</v>
      </c>
      <c r="J6800" s="15">
        <f t="shared" si="5"/>
        <v>5971.72928</v>
      </c>
      <c r="K6800" s="10" t="str">
        <f t="array" ref="K6800">IFERROR(XLOOKUP(G6800,'Tipo de Carga'!A:A,'Tipo de Carga'!B:B))</f>
        <v>Autoabasto</v>
      </c>
      <c r="L6800" s="10">
        <f t="shared" si="2"/>
        <v>10</v>
      </c>
      <c r="M6800" s="10">
        <f t="shared" si="3"/>
        <v>6</v>
      </c>
      <c r="N6800" s="10">
        <f t="shared" si="4"/>
        <v>3</v>
      </c>
      <c r="O6800" s="10" t="str">
        <f t="array" ref="O6800">IFERROR(XLOOKUP(G6800,'Tipo de Carga'!A:A,'Tipo de Carga'!C:C))</f>
        <v>Diesel</v>
      </c>
    </row>
    <row r="6801">
      <c r="A6801" s="16">
        <v>1997.0</v>
      </c>
      <c r="B6801" s="10" t="str">
        <f t="array" ref="B6801">IFERROR(XLOOKUP(A6801,'Asignacion Mar'!A:A,'Asignacion Mar'!C:C))</f>
        <v>MeLi Dedicado Merida</v>
      </c>
      <c r="C6801" s="10" t="str">
        <f t="array" ref="C6801">IFERROR(XLOOKUP(A6801,'Asignacion Mar'!A:A,'Asignacion Mar'!B:B))</f>
        <v>EC-05</v>
      </c>
      <c r="D6801" s="28">
        <v>45722.0</v>
      </c>
      <c r="E6801" s="16" t="s">
        <v>170</v>
      </c>
      <c r="F6801" s="10" t="str">
        <f t="array" ref="F6801">IFERROR(XLOOKUP(E6801,Operadores!A:A,Operadores!B:B))</f>
        <v>MARLEO</v>
      </c>
      <c r="G6801" s="16" t="s">
        <v>17</v>
      </c>
      <c r="H6801" s="13">
        <v>20.0393600000001</v>
      </c>
      <c r="I6801" s="18">
        <v>470.0</v>
      </c>
      <c r="J6801" s="15">
        <f t="shared" si="5"/>
        <v>9418.4992</v>
      </c>
      <c r="K6801" s="10" t="str">
        <f t="array" ref="K6801">IFERROR(XLOOKUP(G6801,'Tipo de Carga'!A:A,'Tipo de Carga'!B:B))</f>
        <v>Autoabasto</v>
      </c>
      <c r="L6801" s="10">
        <f t="shared" si="2"/>
        <v>10</v>
      </c>
      <c r="M6801" s="10">
        <f t="shared" si="3"/>
        <v>6</v>
      </c>
      <c r="N6801" s="10">
        <f t="shared" si="4"/>
        <v>3</v>
      </c>
      <c r="O6801" s="10" t="str">
        <f t="array" ref="O6801">IFERROR(XLOOKUP(G6801,'Tipo de Carga'!A:A,'Tipo de Carga'!C:C))</f>
        <v>Diesel</v>
      </c>
    </row>
    <row r="6802">
      <c r="A6802" s="16">
        <v>1976.0</v>
      </c>
      <c r="B6802" s="10" t="str">
        <f t="array" ref="B6802">IFERROR(XLOOKUP(A6802,'Asignacion Mar'!A:A,'Asignacion Mar'!C:C))</f>
        <v>MeLi asignado SD</v>
      </c>
      <c r="C6802" s="10" t="str">
        <f t="array" ref="C6802">IFERROR(XLOOKUP(A6802,'Asignacion Mar'!A:A,'Asignacion Mar'!B:B))</f>
        <v>EC-05</v>
      </c>
      <c r="D6802" s="28">
        <v>45722.0</v>
      </c>
      <c r="E6802" s="16" t="s">
        <v>300</v>
      </c>
      <c r="F6802" s="10" t="str">
        <f t="array" ref="F6802">IFERROR(XLOOKUP(E6802,Operadores!A:A,Operadores!B:B))</f>
        <v>BAUGEO</v>
      </c>
      <c r="G6802" s="16" t="s">
        <v>17</v>
      </c>
      <c r="H6802" s="13">
        <v>20.0393600000001</v>
      </c>
      <c r="I6802" s="18">
        <v>570.0</v>
      </c>
      <c r="J6802" s="15">
        <f t="shared" si="5"/>
        <v>11422.4352</v>
      </c>
      <c r="K6802" s="10" t="str">
        <f t="array" ref="K6802">IFERROR(XLOOKUP(G6802,'Tipo de Carga'!A:A,'Tipo de Carga'!B:B))</f>
        <v>Autoabasto</v>
      </c>
      <c r="L6802" s="10">
        <f t="shared" si="2"/>
        <v>10</v>
      </c>
      <c r="M6802" s="10">
        <f t="shared" si="3"/>
        <v>6</v>
      </c>
      <c r="N6802" s="10">
        <f t="shared" si="4"/>
        <v>3</v>
      </c>
      <c r="O6802" s="10" t="str">
        <f t="array" ref="O6802">IFERROR(XLOOKUP(G6802,'Tipo de Carga'!A:A,'Tipo de Carga'!C:C))</f>
        <v>Diesel</v>
      </c>
    </row>
    <row r="6803">
      <c r="A6803" s="16">
        <v>1979.0</v>
      </c>
      <c r="B6803" s="10" t="str">
        <f t="array" ref="B6803">IFERROR(XLOOKUP(A6803,'Asignacion Mar'!A:A,'Asignacion Mar'!C:C))</f>
        <v>MeLi asignado SD</v>
      </c>
      <c r="C6803" s="10" t="str">
        <f t="array" ref="C6803">IFERROR(XLOOKUP(A6803,'Asignacion Mar'!A:A,'Asignacion Mar'!B:B))</f>
        <v>EC-05</v>
      </c>
      <c r="D6803" s="28">
        <v>45722.0</v>
      </c>
      <c r="E6803" s="16" t="s">
        <v>64</v>
      </c>
      <c r="F6803" s="10" t="str">
        <f t="array" ref="F6803">IFERROR(XLOOKUP(E6803,Operadores!A:A,Operadores!B:B))</f>
        <v>GARJUA04</v>
      </c>
      <c r="G6803" s="16" t="s">
        <v>17</v>
      </c>
      <c r="H6803" s="13">
        <v>20.0393600000001</v>
      </c>
      <c r="I6803" s="18">
        <v>377.0</v>
      </c>
      <c r="J6803" s="15">
        <f t="shared" si="5"/>
        <v>7554.83872</v>
      </c>
      <c r="K6803" s="10" t="str">
        <f t="array" ref="K6803">IFERROR(XLOOKUP(G6803,'Tipo de Carga'!A:A,'Tipo de Carga'!B:B))</f>
        <v>Autoabasto</v>
      </c>
      <c r="L6803" s="10">
        <f t="shared" si="2"/>
        <v>10</v>
      </c>
      <c r="M6803" s="10">
        <f t="shared" si="3"/>
        <v>6</v>
      </c>
      <c r="N6803" s="10">
        <f t="shared" si="4"/>
        <v>3</v>
      </c>
      <c r="O6803" s="10" t="str">
        <f t="array" ref="O6803">IFERROR(XLOOKUP(G6803,'Tipo de Carga'!A:A,'Tipo de Carga'!C:C))</f>
        <v>Diesel</v>
      </c>
    </row>
    <row r="6804">
      <c r="A6804" s="16">
        <v>1936.0</v>
      </c>
      <c r="B6804" s="10" t="str">
        <f t="array" ref="B6804">IFERROR(XLOOKUP(A6804,'Asignacion Mar'!A:A,'Asignacion Mar'!C:C))</f>
        <v>Circuitos</v>
      </c>
      <c r="C6804" s="10" t="str">
        <f t="array" ref="C6804">IFERROR(XLOOKUP(A6804,'Asignacion Mar'!A:A,'Asignacion Mar'!B:B))</f>
        <v>EC-03</v>
      </c>
      <c r="D6804" s="28">
        <v>45722.0</v>
      </c>
      <c r="E6804" s="16" t="s">
        <v>105</v>
      </c>
      <c r="F6804" s="10" t="str">
        <f t="array" ref="F6804">IFERROR(XLOOKUP(E6804,Operadores!A:A,Operadores!B:B))</f>
        <v>OCAMA</v>
      </c>
      <c r="G6804" s="16" t="s">
        <v>77</v>
      </c>
      <c r="H6804" s="13">
        <v>19.8100000000001</v>
      </c>
      <c r="I6804" s="18">
        <v>230.0</v>
      </c>
      <c r="J6804" s="15">
        <f t="shared" si="5"/>
        <v>4556.3</v>
      </c>
      <c r="K6804" s="10" t="str">
        <f t="array" ref="K6804">IFERROR(XLOOKUP(G6804,'Tipo de Carga'!A:A,'Tipo de Carga'!B:B))</f>
        <v>Autoabasto</v>
      </c>
      <c r="L6804" s="10">
        <f t="shared" si="2"/>
        <v>10</v>
      </c>
      <c r="M6804" s="10">
        <f t="shared" si="3"/>
        <v>6</v>
      </c>
      <c r="N6804" s="10">
        <f t="shared" si="4"/>
        <v>3</v>
      </c>
      <c r="O6804" s="10" t="str">
        <f t="array" ref="O6804">IFERROR(XLOOKUP(G6804,'Tipo de Carga'!A:A,'Tipo de Carga'!C:C))</f>
        <v>Diesel</v>
      </c>
    </row>
    <row r="6805">
      <c r="A6805" s="16">
        <v>1636.0</v>
      </c>
      <c r="B6805" s="10" t="str">
        <f t="array" ref="B6805">IFERROR(XLOOKUP(A6805,'Asignacion Mar'!A:A,'Asignacion Mar'!C:C))</f>
        <v>Available</v>
      </c>
      <c r="C6805" s="10" t="str">
        <f t="array" ref="C6805">IFERROR(XLOOKUP(A6805,'Asignacion Mar'!A:A,'Asignacion Mar'!B:B))</f>
        <v/>
      </c>
      <c r="D6805" s="28">
        <v>45722.0</v>
      </c>
      <c r="E6805" s="16" t="s">
        <v>296</v>
      </c>
      <c r="F6805" s="10" t="str">
        <f t="array" ref="F6805">IFERROR(XLOOKUP(E6805,Operadores!A:A,Operadores!B:B))</f>
        <v>CCEO</v>
      </c>
      <c r="G6805" s="16" t="s">
        <v>77</v>
      </c>
      <c r="H6805" s="13">
        <v>19.8100000000001</v>
      </c>
      <c r="I6805" s="18">
        <v>565.0</v>
      </c>
      <c r="J6805" s="15">
        <f t="shared" si="5"/>
        <v>11192.65</v>
      </c>
      <c r="K6805" s="10" t="str">
        <f t="array" ref="K6805">IFERROR(XLOOKUP(G6805,'Tipo de Carga'!A:A,'Tipo de Carga'!B:B))</f>
        <v>Autoabasto</v>
      </c>
      <c r="L6805" s="10">
        <f t="shared" si="2"/>
        <v>10</v>
      </c>
      <c r="M6805" s="10">
        <f t="shared" si="3"/>
        <v>6</v>
      </c>
      <c r="N6805" s="10">
        <f t="shared" si="4"/>
        <v>3</v>
      </c>
      <c r="O6805" s="10" t="str">
        <f t="array" ref="O6805">IFERROR(XLOOKUP(G6805,'Tipo de Carga'!A:A,'Tipo de Carga'!C:C))</f>
        <v>Diesel</v>
      </c>
    </row>
    <row r="6806">
      <c r="A6806" s="16">
        <v>2083.0</v>
      </c>
      <c r="B6806" s="10" t="str">
        <f t="array" ref="B6806">IFERROR(XLOOKUP(A6806,'Asignacion Mar'!A:A,'Asignacion Mar'!C:C))</f>
        <v>Available</v>
      </c>
      <c r="C6806" s="10" t="str">
        <f t="array" ref="C6806">IFERROR(XLOOKUP(A6806,'Asignacion Mar'!A:A,'Asignacion Mar'!B:B))</f>
        <v/>
      </c>
      <c r="D6806" s="28">
        <v>45722.0</v>
      </c>
      <c r="E6806" s="16" t="s">
        <v>296</v>
      </c>
      <c r="F6806" s="10" t="str">
        <f t="array" ref="F6806">IFERROR(XLOOKUP(E6806,Operadores!A:A,Operadores!B:B))</f>
        <v>CCEO</v>
      </c>
      <c r="G6806" s="16" t="s">
        <v>77</v>
      </c>
      <c r="H6806" s="13">
        <v>19.8100000000001</v>
      </c>
      <c r="I6806" s="18">
        <v>35.0</v>
      </c>
      <c r="J6806" s="15">
        <f t="shared" si="5"/>
        <v>693.35</v>
      </c>
      <c r="K6806" s="10" t="str">
        <f t="array" ref="K6806">IFERROR(XLOOKUP(G6806,'Tipo de Carga'!A:A,'Tipo de Carga'!B:B))</f>
        <v>Autoabasto</v>
      </c>
      <c r="L6806" s="10">
        <f t="shared" si="2"/>
        <v>10</v>
      </c>
      <c r="M6806" s="10">
        <f t="shared" si="3"/>
        <v>6</v>
      </c>
      <c r="N6806" s="10">
        <f t="shared" si="4"/>
        <v>3</v>
      </c>
      <c r="O6806" s="10" t="str">
        <f t="array" ref="O6806">IFERROR(XLOOKUP(G6806,'Tipo de Carga'!A:A,'Tipo de Carga'!C:C))</f>
        <v>Diesel</v>
      </c>
    </row>
    <row r="6807">
      <c r="A6807" s="16">
        <v>1975.0</v>
      </c>
      <c r="B6807" s="10" t="str">
        <f t="array" ref="B6807">IFERROR(XLOOKUP(A6807,'Asignacion Mar'!A:A,'Asignacion Mar'!C:C))</f>
        <v>Sayer Sencillo</v>
      </c>
      <c r="C6807" s="10" t="str">
        <f t="array" ref="C6807">IFERROR(XLOOKUP(A6807,'Asignacion Mar'!A:A,'Asignacion Mar'!B:B))</f>
        <v>EC-04</v>
      </c>
      <c r="D6807" s="28">
        <v>45722.0</v>
      </c>
      <c r="E6807" s="16" t="s">
        <v>247</v>
      </c>
      <c r="F6807" s="10" t="str">
        <f t="array" ref="F6807">IFERROR(XLOOKUP(E6807,Operadores!A:A,Operadores!B:B))</f>
        <v>SANMAN</v>
      </c>
      <c r="G6807" s="16" t="s">
        <v>77</v>
      </c>
      <c r="H6807" s="13">
        <v>19.8100000000001</v>
      </c>
      <c r="I6807" s="18">
        <v>320.0</v>
      </c>
      <c r="J6807" s="15">
        <f t="shared" si="5"/>
        <v>6339.2</v>
      </c>
      <c r="K6807" s="10" t="str">
        <f t="array" ref="K6807">IFERROR(XLOOKUP(G6807,'Tipo de Carga'!A:A,'Tipo de Carga'!B:B))</f>
        <v>Autoabasto</v>
      </c>
      <c r="L6807" s="10">
        <f t="shared" si="2"/>
        <v>10</v>
      </c>
      <c r="M6807" s="10">
        <f t="shared" si="3"/>
        <v>6</v>
      </c>
      <c r="N6807" s="10">
        <f t="shared" si="4"/>
        <v>3</v>
      </c>
      <c r="O6807" s="10" t="str">
        <f t="array" ref="O6807">IFERROR(XLOOKUP(G6807,'Tipo de Carga'!A:A,'Tipo de Carga'!C:C))</f>
        <v>Diesel</v>
      </c>
    </row>
    <row r="6808">
      <c r="A6808" s="16">
        <v>1886.0</v>
      </c>
      <c r="B6808" s="10" t="str">
        <f t="array" ref="B6808">IFERROR(XLOOKUP(A6808,'Asignacion Mar'!A:A,'Asignacion Mar'!C:C))</f>
        <v>Circuitos</v>
      </c>
      <c r="C6808" s="10" t="str">
        <f t="array" ref="C6808">IFERROR(XLOOKUP(A6808,'Asignacion Mar'!A:A,'Asignacion Mar'!B:B))</f>
        <v>EC-03</v>
      </c>
      <c r="D6808" s="28">
        <v>45722.0</v>
      </c>
      <c r="E6808" s="16" t="s">
        <v>424</v>
      </c>
      <c r="F6808" s="10" t="str">
        <f t="array" ref="F6808">IFERROR(XLOOKUP(E6808,Operadores!A:A,Operadores!B:B))</f>
        <v>CRULE</v>
      </c>
      <c r="G6808" s="16" t="s">
        <v>77</v>
      </c>
      <c r="H6808" s="13">
        <v>19.8100000000001</v>
      </c>
      <c r="I6808" s="18">
        <v>660.0</v>
      </c>
      <c r="J6808" s="15">
        <f t="shared" si="5"/>
        <v>13074.6</v>
      </c>
      <c r="K6808" s="10" t="str">
        <f t="array" ref="K6808">IFERROR(XLOOKUP(G6808,'Tipo de Carga'!A:A,'Tipo de Carga'!B:B))</f>
        <v>Autoabasto</v>
      </c>
      <c r="L6808" s="10">
        <f t="shared" si="2"/>
        <v>10</v>
      </c>
      <c r="M6808" s="10">
        <f t="shared" si="3"/>
        <v>6</v>
      </c>
      <c r="N6808" s="10">
        <f t="shared" si="4"/>
        <v>3</v>
      </c>
      <c r="O6808" s="10" t="str">
        <f t="array" ref="O6808">IFERROR(XLOOKUP(G6808,'Tipo de Carga'!A:A,'Tipo de Carga'!C:C))</f>
        <v>Diesel</v>
      </c>
    </row>
    <row r="6809">
      <c r="A6809" s="16">
        <v>1801.0</v>
      </c>
      <c r="B6809" s="10" t="str">
        <f t="array" ref="B6809">IFERROR(XLOOKUP(A6809,'Asignacion Mar'!A:A,'Asignacion Mar'!C:C))</f>
        <v>Sayer Full</v>
      </c>
      <c r="C6809" s="10" t="str">
        <f t="array" ref="C6809">IFERROR(XLOOKUP(A6809,'Asignacion Mar'!A:A,'Asignacion Mar'!B:B))</f>
        <v>EC-04</v>
      </c>
      <c r="D6809" s="28">
        <v>45722.0</v>
      </c>
      <c r="E6809" s="16" t="s">
        <v>276</v>
      </c>
      <c r="F6809" s="10" t="str">
        <f t="array" ref="F6809">IFERROR(XLOOKUP(E6809,Operadores!A:A,Operadores!B:B))</f>
        <v>DURMA01</v>
      </c>
      <c r="G6809" s="16" t="s">
        <v>77</v>
      </c>
      <c r="H6809" s="13">
        <v>19.8100000000001</v>
      </c>
      <c r="I6809" s="18">
        <v>650.0</v>
      </c>
      <c r="J6809" s="15">
        <f t="shared" si="5"/>
        <v>12876.5</v>
      </c>
      <c r="K6809" s="10" t="str">
        <f t="array" ref="K6809">IFERROR(XLOOKUP(G6809,'Tipo de Carga'!A:A,'Tipo de Carga'!B:B))</f>
        <v>Autoabasto</v>
      </c>
      <c r="L6809" s="10">
        <f t="shared" si="2"/>
        <v>10</v>
      </c>
      <c r="M6809" s="10">
        <f t="shared" si="3"/>
        <v>6</v>
      </c>
      <c r="N6809" s="10">
        <f t="shared" si="4"/>
        <v>3</v>
      </c>
      <c r="O6809" s="10" t="str">
        <f t="array" ref="O6809">IFERROR(XLOOKUP(G6809,'Tipo de Carga'!A:A,'Tipo de Carga'!C:C))</f>
        <v>Diesel</v>
      </c>
    </row>
    <row r="6810">
      <c r="A6810" s="16">
        <v>1969.0</v>
      </c>
      <c r="B6810" s="10" t="str">
        <f t="array" ref="B6810">IFERROR(XLOOKUP(A6810,'Asignacion Mar'!A:A,'Asignacion Mar'!C:C))</f>
        <v>Available EC-04</v>
      </c>
      <c r="C6810" s="10" t="str">
        <f t="array" ref="C6810">IFERROR(XLOOKUP(A6810,'Asignacion Mar'!A:A,'Asignacion Mar'!B:B))</f>
        <v>EC-04</v>
      </c>
      <c r="D6810" s="28">
        <v>45722.0</v>
      </c>
      <c r="E6810" s="16" t="s">
        <v>80</v>
      </c>
      <c r="F6810" s="10" t="str">
        <f t="array" ref="F6810">IFERROR(XLOOKUP(E6810,Operadores!A:A,Operadores!B:B))</f>
        <v>FIGMAR</v>
      </c>
      <c r="G6810" s="16" t="s">
        <v>77</v>
      </c>
      <c r="H6810" s="13">
        <v>19.8100000000001</v>
      </c>
      <c r="I6810" s="18">
        <v>690.0</v>
      </c>
      <c r="J6810" s="15">
        <f t="shared" si="5"/>
        <v>13668.9</v>
      </c>
      <c r="K6810" s="10" t="str">
        <f t="array" ref="K6810">IFERROR(XLOOKUP(G6810,'Tipo de Carga'!A:A,'Tipo de Carga'!B:B))</f>
        <v>Autoabasto</v>
      </c>
      <c r="L6810" s="10">
        <f t="shared" si="2"/>
        <v>10</v>
      </c>
      <c r="M6810" s="10">
        <f t="shared" si="3"/>
        <v>6</v>
      </c>
      <c r="N6810" s="10">
        <f t="shared" si="4"/>
        <v>3</v>
      </c>
      <c r="O6810" s="10" t="str">
        <f t="array" ref="O6810">IFERROR(XLOOKUP(G6810,'Tipo de Carga'!A:A,'Tipo de Carga'!C:C))</f>
        <v>Diesel</v>
      </c>
    </row>
    <row r="6811">
      <c r="A6811" s="16">
        <v>1822.0</v>
      </c>
      <c r="B6811" s="10" t="str">
        <f t="array" ref="B6811">IFERROR(XLOOKUP(A6811,'Asignacion Mar'!A:A,'Asignacion Mar'!C:C))</f>
        <v>Sayer Vuelteros</v>
      </c>
      <c r="C6811" s="10" t="str">
        <f t="array" ref="C6811">IFERROR(XLOOKUP(A6811,'Asignacion Mar'!A:A,'Asignacion Mar'!B:B))</f>
        <v>EC-04</v>
      </c>
      <c r="D6811" s="28">
        <v>45722.0</v>
      </c>
      <c r="E6811" s="16" t="s">
        <v>399</v>
      </c>
      <c r="F6811" s="10" t="str">
        <f t="array" ref="F6811">IFERROR(XLOOKUP(E6811,Operadores!A:A,Operadores!B:B))</f>
        <v>OLVJES</v>
      </c>
      <c r="G6811" s="16" t="s">
        <v>77</v>
      </c>
      <c r="H6811" s="13">
        <v>19.8100000000001</v>
      </c>
      <c r="I6811" s="18">
        <v>481.0</v>
      </c>
      <c r="J6811" s="15">
        <f t="shared" si="5"/>
        <v>9528.61</v>
      </c>
      <c r="K6811" s="10" t="str">
        <f t="array" ref="K6811">IFERROR(XLOOKUP(G6811,'Tipo de Carga'!A:A,'Tipo de Carga'!B:B))</f>
        <v>Autoabasto</v>
      </c>
      <c r="L6811" s="10">
        <f t="shared" si="2"/>
        <v>10</v>
      </c>
      <c r="M6811" s="10">
        <f t="shared" si="3"/>
        <v>6</v>
      </c>
      <c r="N6811" s="10">
        <f t="shared" si="4"/>
        <v>3</v>
      </c>
      <c r="O6811" s="10" t="str">
        <f t="array" ref="O6811">IFERROR(XLOOKUP(G6811,'Tipo de Carga'!A:A,'Tipo de Carga'!C:C))</f>
        <v>Diesel</v>
      </c>
    </row>
    <row r="6812">
      <c r="A6812" s="16">
        <v>1971.0</v>
      </c>
      <c r="B6812" s="10" t="str">
        <f t="array" ref="B6812">IFERROR(XLOOKUP(A6812,'Asignacion Mar'!A:A,'Asignacion Mar'!C:C))</f>
        <v>Sayer Sencillo</v>
      </c>
      <c r="C6812" s="10" t="str">
        <f t="array" ref="C6812">IFERROR(XLOOKUP(A6812,'Asignacion Mar'!A:A,'Asignacion Mar'!B:B))</f>
        <v>EC-04</v>
      </c>
      <c r="D6812" s="28">
        <v>45722.0</v>
      </c>
      <c r="E6812" s="16" t="s">
        <v>79</v>
      </c>
      <c r="F6812" s="10" t="str">
        <f t="array" ref="F6812">IFERROR(XLOOKUP(E6812,Operadores!A:A,Operadores!B:B))</f>
        <v>OLVOSX</v>
      </c>
      <c r="G6812" s="16" t="s">
        <v>77</v>
      </c>
      <c r="H6812" s="13">
        <v>19.8100000000001</v>
      </c>
      <c r="I6812" s="18">
        <v>430.0</v>
      </c>
      <c r="J6812" s="15">
        <f t="shared" si="5"/>
        <v>8518.3</v>
      </c>
      <c r="K6812" s="10" t="str">
        <f t="array" ref="K6812">IFERROR(XLOOKUP(G6812,'Tipo de Carga'!A:A,'Tipo de Carga'!B:B))</f>
        <v>Autoabasto</v>
      </c>
      <c r="L6812" s="10">
        <f t="shared" si="2"/>
        <v>10</v>
      </c>
      <c r="M6812" s="10">
        <f t="shared" si="3"/>
        <v>6</v>
      </c>
      <c r="N6812" s="10">
        <f t="shared" si="4"/>
        <v>3</v>
      </c>
      <c r="O6812" s="10" t="str">
        <f t="array" ref="O6812">IFERROR(XLOOKUP(G6812,'Tipo de Carga'!A:A,'Tipo de Carga'!C:C))</f>
        <v>Diesel</v>
      </c>
    </row>
    <row r="6813">
      <c r="A6813" s="16">
        <v>1972.0</v>
      </c>
      <c r="B6813" s="10" t="str">
        <f t="array" ref="B6813">IFERROR(XLOOKUP(A6813,'Asignacion Mar'!A:A,'Asignacion Mar'!C:C))</f>
        <v>Sayer Sencillo</v>
      </c>
      <c r="C6813" s="10" t="str">
        <f t="array" ref="C6813">IFERROR(XLOOKUP(A6813,'Asignacion Mar'!A:A,'Asignacion Mar'!B:B))</f>
        <v>EC-04</v>
      </c>
      <c r="D6813" s="28">
        <v>45722.0</v>
      </c>
      <c r="E6813" s="16" t="s">
        <v>274</v>
      </c>
      <c r="F6813" s="10" t="str">
        <f t="array" ref="F6813">IFERROR(XLOOKUP(E6813,Operadores!A:A,Operadores!B:B))</f>
        <v>ROMJOS</v>
      </c>
      <c r="G6813" s="16" t="s">
        <v>77</v>
      </c>
      <c r="H6813" s="13">
        <v>19.8100000000001</v>
      </c>
      <c r="I6813" s="18">
        <v>845.0</v>
      </c>
      <c r="J6813" s="15">
        <f t="shared" si="5"/>
        <v>16739.45</v>
      </c>
      <c r="K6813" s="10" t="str">
        <f t="array" ref="K6813">IFERROR(XLOOKUP(G6813,'Tipo de Carga'!A:A,'Tipo de Carga'!B:B))</f>
        <v>Autoabasto</v>
      </c>
      <c r="L6813" s="10">
        <f t="shared" si="2"/>
        <v>10</v>
      </c>
      <c r="M6813" s="10">
        <f t="shared" si="3"/>
        <v>6</v>
      </c>
      <c r="N6813" s="10">
        <f t="shared" si="4"/>
        <v>3</v>
      </c>
      <c r="O6813" s="10" t="str">
        <f t="array" ref="O6813">IFERROR(XLOOKUP(G6813,'Tipo de Carga'!A:A,'Tipo de Carga'!C:C))</f>
        <v>Diesel</v>
      </c>
    </row>
    <row r="6814">
      <c r="A6814" s="16">
        <v>1967.0</v>
      </c>
      <c r="B6814" s="10" t="str">
        <f t="array" ref="B6814">IFERROR(XLOOKUP(A6814,'Asignacion Mar'!A:A,'Asignacion Mar'!C:C))</f>
        <v>Sayer Sencillo</v>
      </c>
      <c r="C6814" s="10" t="str">
        <f t="array" ref="C6814">IFERROR(XLOOKUP(A6814,'Asignacion Mar'!A:A,'Asignacion Mar'!B:B))</f>
        <v>EC-04</v>
      </c>
      <c r="D6814" s="28">
        <v>45722.0</v>
      </c>
      <c r="E6814" s="16" t="s">
        <v>315</v>
      </c>
      <c r="F6814" s="10" t="str">
        <f t="array" ref="F6814">IFERROR(XLOOKUP(E6814,Operadores!A:A,Operadores!B:B))</f>
        <v>BARMIGX</v>
      </c>
      <c r="G6814" s="16" t="s">
        <v>77</v>
      </c>
      <c r="H6814" s="13">
        <v>19.8100000000001</v>
      </c>
      <c r="I6814" s="18">
        <v>850.0</v>
      </c>
      <c r="J6814" s="15">
        <f t="shared" si="5"/>
        <v>16838.5</v>
      </c>
      <c r="K6814" s="10" t="str">
        <f t="array" ref="K6814">IFERROR(XLOOKUP(G6814,'Tipo de Carga'!A:A,'Tipo de Carga'!B:B))</f>
        <v>Autoabasto</v>
      </c>
      <c r="L6814" s="10">
        <f t="shared" si="2"/>
        <v>10</v>
      </c>
      <c r="M6814" s="10">
        <f t="shared" si="3"/>
        <v>6</v>
      </c>
      <c r="N6814" s="10">
        <f t="shared" si="4"/>
        <v>3</v>
      </c>
      <c r="O6814" s="10" t="str">
        <f t="array" ref="O6814">IFERROR(XLOOKUP(G6814,'Tipo de Carga'!A:A,'Tipo de Carga'!C:C))</f>
        <v>Diesel</v>
      </c>
    </row>
    <row r="6815">
      <c r="A6815" s="16">
        <v>2083.0</v>
      </c>
      <c r="B6815" s="10" t="str">
        <f t="array" ref="B6815">IFERROR(XLOOKUP(A6815,'Asignacion Mar'!A:A,'Asignacion Mar'!C:C))</f>
        <v>Available</v>
      </c>
      <c r="C6815" s="10" t="str">
        <f t="array" ref="C6815">IFERROR(XLOOKUP(A6815,'Asignacion Mar'!A:A,'Asignacion Mar'!B:B))</f>
        <v/>
      </c>
      <c r="D6815" s="28">
        <v>45722.0</v>
      </c>
      <c r="E6815" s="16" t="s">
        <v>296</v>
      </c>
      <c r="F6815" s="10" t="str">
        <f t="array" ref="F6815">IFERROR(XLOOKUP(E6815,Operadores!A:A,Operadores!B:B))</f>
        <v>CCEO</v>
      </c>
      <c r="G6815" s="16" t="s">
        <v>77</v>
      </c>
      <c r="H6815" s="13">
        <v>19.8100000000001</v>
      </c>
      <c r="I6815" s="18">
        <v>255.0</v>
      </c>
      <c r="J6815" s="15">
        <f t="shared" si="5"/>
        <v>5051.55</v>
      </c>
      <c r="K6815" s="10" t="str">
        <f t="array" ref="K6815">IFERROR(XLOOKUP(G6815,'Tipo de Carga'!A:A,'Tipo de Carga'!B:B))</f>
        <v>Autoabasto</v>
      </c>
      <c r="L6815" s="10">
        <f t="shared" si="2"/>
        <v>10</v>
      </c>
      <c r="M6815" s="10">
        <f t="shared" si="3"/>
        <v>6</v>
      </c>
      <c r="N6815" s="10">
        <f t="shared" si="4"/>
        <v>3</v>
      </c>
      <c r="O6815" s="10" t="str">
        <f t="array" ref="O6815">IFERROR(XLOOKUP(G6815,'Tipo de Carga'!A:A,'Tipo de Carga'!C:C))</f>
        <v>Diesel</v>
      </c>
    </row>
    <row r="6816">
      <c r="A6816" s="16">
        <v>1848.0</v>
      </c>
      <c r="B6816" s="10" t="str">
        <f t="array" ref="B6816">IFERROR(XLOOKUP(A6816,'Asignacion Mar'!A:A,'Asignacion Mar'!C:C))</f>
        <v>Available EC-02</v>
      </c>
      <c r="C6816" s="10" t="str">
        <f t="array" ref="C6816">IFERROR(XLOOKUP(A6816,'Asignacion Mar'!A:A,'Asignacion Mar'!B:B))</f>
        <v>EC-02</v>
      </c>
      <c r="D6816" s="28">
        <v>45722.0</v>
      </c>
      <c r="E6816" s="16" t="s">
        <v>316</v>
      </c>
      <c r="F6816" s="10" t="str">
        <f t="array" ref="F6816">IFERROR(XLOOKUP(E6816,Operadores!A:A,Operadores!B:B))</f>
        <v>ROSMA</v>
      </c>
      <c r="G6816" s="16" t="s">
        <v>77</v>
      </c>
      <c r="H6816" s="13">
        <v>19.8100000000001</v>
      </c>
      <c r="I6816" s="18">
        <v>730.0</v>
      </c>
      <c r="J6816" s="15">
        <f t="shared" si="5"/>
        <v>14461.3</v>
      </c>
      <c r="K6816" s="10" t="str">
        <f t="array" ref="K6816">IFERROR(XLOOKUP(G6816,'Tipo de Carga'!A:A,'Tipo de Carga'!B:B))</f>
        <v>Autoabasto</v>
      </c>
      <c r="L6816" s="10">
        <f t="shared" si="2"/>
        <v>10</v>
      </c>
      <c r="M6816" s="10">
        <f t="shared" si="3"/>
        <v>6</v>
      </c>
      <c r="N6816" s="10">
        <f t="shared" si="4"/>
        <v>3</v>
      </c>
      <c r="O6816" s="10" t="str">
        <f t="array" ref="O6816">IFERROR(XLOOKUP(G6816,'Tipo de Carga'!A:A,'Tipo de Carga'!C:C))</f>
        <v>Diesel</v>
      </c>
    </row>
    <row r="6817">
      <c r="A6817" s="16">
        <v>308.0</v>
      </c>
      <c r="B6817" s="10" t="str">
        <f t="array" ref="B6817">IFERROR(XLOOKUP(A6817,'Asignacion Mar'!A:A,'Asignacion Mar'!C:C))</f>
        <v>Sayer Thorton</v>
      </c>
      <c r="C6817" s="10" t="str">
        <f t="array" ref="C6817">IFERROR(XLOOKUP(A6817,'Asignacion Mar'!A:A,'Asignacion Mar'!B:B))</f>
        <v>EC-04</v>
      </c>
      <c r="D6817" s="28">
        <v>45722.0</v>
      </c>
      <c r="E6817" s="16" t="s">
        <v>76</v>
      </c>
      <c r="F6817" s="10" t="str">
        <f t="array" ref="F6817">IFERROR(XLOOKUP(E6817,Operadores!A:A,Operadores!B:B))</f>
        <v>FLOTIT</v>
      </c>
      <c r="G6817" s="16" t="s">
        <v>77</v>
      </c>
      <c r="H6817" s="13">
        <v>19.8100000000001</v>
      </c>
      <c r="I6817" s="18">
        <v>275.0</v>
      </c>
      <c r="J6817" s="15">
        <f t="shared" si="5"/>
        <v>5447.75</v>
      </c>
      <c r="K6817" s="10" t="str">
        <f t="array" ref="K6817">IFERROR(XLOOKUP(G6817,'Tipo de Carga'!A:A,'Tipo de Carga'!B:B))</f>
        <v>Autoabasto</v>
      </c>
      <c r="L6817" s="10">
        <f t="shared" si="2"/>
        <v>10</v>
      </c>
      <c r="M6817" s="10">
        <f t="shared" si="3"/>
        <v>6</v>
      </c>
      <c r="N6817" s="10">
        <f t="shared" si="4"/>
        <v>3</v>
      </c>
      <c r="O6817" s="10" t="str">
        <f t="array" ref="O6817">IFERROR(XLOOKUP(G6817,'Tipo de Carga'!A:A,'Tipo de Carga'!C:C))</f>
        <v>Diesel</v>
      </c>
    </row>
    <row r="6818">
      <c r="A6818" s="16">
        <v>1851.0</v>
      </c>
      <c r="B6818" s="10" t="str">
        <f t="array" ref="B6818">IFERROR(XLOOKUP(A6818,'Asignacion Mar'!A:A,'Asignacion Mar'!C:C))</f>
        <v>Circuitos</v>
      </c>
      <c r="C6818" s="10" t="str">
        <f t="array" ref="C6818">IFERROR(XLOOKUP(A6818,'Asignacion Mar'!A:A,'Asignacion Mar'!B:B))</f>
        <v>EC-03</v>
      </c>
      <c r="D6818" s="28">
        <v>45722.0</v>
      </c>
      <c r="E6818" s="16" t="s">
        <v>36</v>
      </c>
      <c r="F6818" s="10" t="str">
        <f t="array" ref="F6818">IFERROR(XLOOKUP(E6818,Operadores!A:A,Operadores!B:B))</f>
        <v>ROJFEL</v>
      </c>
      <c r="G6818" s="16" t="s">
        <v>77</v>
      </c>
      <c r="H6818" s="13">
        <v>19.8100000000001</v>
      </c>
      <c r="I6818" s="18">
        <v>635.0</v>
      </c>
      <c r="J6818" s="15">
        <f t="shared" si="5"/>
        <v>12579.35</v>
      </c>
      <c r="K6818" s="10" t="str">
        <f t="array" ref="K6818">IFERROR(XLOOKUP(G6818,'Tipo de Carga'!A:A,'Tipo de Carga'!B:B))</f>
        <v>Autoabasto</v>
      </c>
      <c r="L6818" s="10">
        <f t="shared" si="2"/>
        <v>10</v>
      </c>
      <c r="M6818" s="10">
        <f t="shared" si="3"/>
        <v>6</v>
      </c>
      <c r="N6818" s="10">
        <f t="shared" si="4"/>
        <v>3</v>
      </c>
      <c r="O6818" s="10" t="str">
        <f t="array" ref="O6818">IFERROR(XLOOKUP(G6818,'Tipo de Carga'!A:A,'Tipo de Carga'!C:C))</f>
        <v>Diesel</v>
      </c>
    </row>
    <row r="6819">
      <c r="A6819" s="16">
        <v>1903.0</v>
      </c>
      <c r="B6819" s="10" t="str">
        <f t="array" ref="B6819">IFERROR(XLOOKUP(A6819,'Asignacion Mar'!A:A,'Asignacion Mar'!C:C))</f>
        <v>Available EC-04</v>
      </c>
      <c r="C6819" s="10" t="str">
        <f t="array" ref="C6819">IFERROR(XLOOKUP(A6819,'Asignacion Mar'!A:A,'Asignacion Mar'!B:B))</f>
        <v>EC-04</v>
      </c>
      <c r="D6819" s="28">
        <v>45722.0</v>
      </c>
      <c r="E6819" s="16" t="s">
        <v>273</v>
      </c>
      <c r="F6819" s="10" t="str">
        <f t="array" ref="F6819">IFERROR(XLOOKUP(E6819,Operadores!A:A,Operadores!B:B))</f>
        <v>HEREM</v>
      </c>
      <c r="G6819" s="16" t="s">
        <v>77</v>
      </c>
      <c r="H6819" s="13">
        <v>19.8100000000001</v>
      </c>
      <c r="I6819" s="18">
        <v>830.0</v>
      </c>
      <c r="J6819" s="15">
        <f t="shared" si="5"/>
        <v>16442.3</v>
      </c>
      <c r="K6819" s="10" t="str">
        <f t="array" ref="K6819">IFERROR(XLOOKUP(G6819,'Tipo de Carga'!A:A,'Tipo de Carga'!B:B))</f>
        <v>Autoabasto</v>
      </c>
      <c r="L6819" s="10">
        <f t="shared" si="2"/>
        <v>10</v>
      </c>
      <c r="M6819" s="10">
        <f t="shared" si="3"/>
        <v>6</v>
      </c>
      <c r="N6819" s="10">
        <f t="shared" si="4"/>
        <v>3</v>
      </c>
      <c r="O6819" s="10" t="str">
        <f t="array" ref="O6819">IFERROR(XLOOKUP(G6819,'Tipo de Carga'!A:A,'Tipo de Carga'!C:C))</f>
        <v>Diesel</v>
      </c>
    </row>
    <row r="6820">
      <c r="A6820" s="16">
        <v>1873.0</v>
      </c>
      <c r="B6820" s="10" t="str">
        <f t="array" ref="B6820">IFERROR(XLOOKUP(A6820,'Asignacion Mar'!A:A,'Asignacion Mar'!C:C))</f>
        <v>Circuitos</v>
      </c>
      <c r="C6820" s="10" t="str">
        <f t="array" ref="C6820">IFERROR(XLOOKUP(A6820,'Asignacion Mar'!A:A,'Asignacion Mar'!B:B))</f>
        <v>EC-03</v>
      </c>
      <c r="D6820" s="28">
        <v>45722.0</v>
      </c>
      <c r="E6820" s="16" t="s">
        <v>295</v>
      </c>
      <c r="F6820" s="10" t="str">
        <f t="array" ref="F6820">IFERROR(XLOOKUP(E6820,Operadores!A:A,Operadores!B:B))</f>
        <v>GUADI</v>
      </c>
      <c r="G6820" s="16" t="s">
        <v>83</v>
      </c>
      <c r="H6820" s="13">
        <v>19.85</v>
      </c>
      <c r="I6820" s="18">
        <v>500.0</v>
      </c>
      <c r="J6820" s="15">
        <f t="shared" si="5"/>
        <v>9925</v>
      </c>
      <c r="K6820" s="10" t="str">
        <f t="array" ref="K6820">IFERROR(XLOOKUP(G6820,'Tipo de Carga'!A:A,'Tipo de Carga'!B:B))</f>
        <v>Autoabasto</v>
      </c>
      <c r="L6820" s="10">
        <f t="shared" si="2"/>
        <v>10</v>
      </c>
      <c r="M6820" s="10">
        <f t="shared" si="3"/>
        <v>6</v>
      </c>
      <c r="N6820" s="10">
        <f t="shared" si="4"/>
        <v>3</v>
      </c>
      <c r="O6820" s="10" t="str">
        <f t="array" ref="O6820">IFERROR(XLOOKUP(G6820,'Tipo de Carga'!A:A,'Tipo de Carga'!C:C))</f>
        <v>Diesel</v>
      </c>
    </row>
    <row r="6821">
      <c r="A6821" s="16">
        <v>1794.0</v>
      </c>
      <c r="B6821" s="10" t="str">
        <f t="array" ref="B6821">IFERROR(XLOOKUP(A6821,'Asignacion Mar'!A:A,'Asignacion Mar'!C:C))</f>
        <v>Peñafiel Tlajomulco</v>
      </c>
      <c r="C6821" s="10" t="str">
        <f t="array" ref="C6821">IFERROR(XLOOKUP(A6821,'Asignacion Mar'!A:A,'Asignacion Mar'!B:B))</f>
        <v>EC-06</v>
      </c>
      <c r="D6821" s="28">
        <v>45722.0</v>
      </c>
      <c r="E6821" s="19" t="s">
        <v>334</v>
      </c>
      <c r="F6821" s="10" t="str">
        <f t="array" ref="F6821">IFERROR(XLOOKUP(E6821,Operadores!A:A,Operadores!B:B))</f>
        <v>GARISM</v>
      </c>
      <c r="G6821" s="16" t="s">
        <v>83</v>
      </c>
      <c r="H6821" s="13">
        <v>19.85</v>
      </c>
      <c r="I6821" s="18">
        <v>517.0</v>
      </c>
      <c r="J6821" s="15">
        <f t="shared" si="5"/>
        <v>10262.45</v>
      </c>
      <c r="K6821" s="10" t="str">
        <f t="array" ref="K6821">IFERROR(XLOOKUP(G6821,'Tipo de Carga'!A:A,'Tipo de Carga'!B:B))</f>
        <v>Autoabasto</v>
      </c>
      <c r="L6821" s="10">
        <f t="shared" si="2"/>
        <v>10</v>
      </c>
      <c r="M6821" s="10">
        <f t="shared" si="3"/>
        <v>6</v>
      </c>
      <c r="N6821" s="10">
        <f t="shared" si="4"/>
        <v>3</v>
      </c>
      <c r="O6821" s="10" t="str">
        <f t="array" ref="O6821">IFERROR(XLOOKUP(G6821,'Tipo de Carga'!A:A,'Tipo de Carga'!C:C))</f>
        <v>Diesel</v>
      </c>
    </row>
    <row r="6822">
      <c r="A6822" s="16">
        <v>1879.0</v>
      </c>
      <c r="B6822" s="10" t="str">
        <f t="array" ref="B6822">IFERROR(XLOOKUP(A6822,'Asignacion Mar'!A:A,'Asignacion Mar'!C:C))</f>
        <v>Circuitos</v>
      </c>
      <c r="C6822" s="10" t="str">
        <f t="array" ref="C6822">IFERROR(XLOOKUP(A6822,'Asignacion Mar'!A:A,'Asignacion Mar'!B:B))</f>
        <v>EC-03</v>
      </c>
      <c r="D6822" s="28">
        <v>45722.0</v>
      </c>
      <c r="E6822" s="16" t="s">
        <v>132</v>
      </c>
      <c r="F6822" s="10" t="str">
        <f t="array" ref="F6822">IFERROR(XLOOKUP(E6822,Operadores!A:A,Operadores!B:B))</f>
        <v>ISLHI</v>
      </c>
      <c r="G6822" s="16" t="s">
        <v>83</v>
      </c>
      <c r="H6822" s="13">
        <v>19.85</v>
      </c>
      <c r="I6822" s="18">
        <v>350.0</v>
      </c>
      <c r="J6822" s="15">
        <f t="shared" si="5"/>
        <v>6947.5</v>
      </c>
      <c r="K6822" s="10" t="str">
        <f t="array" ref="K6822">IFERROR(XLOOKUP(G6822,'Tipo de Carga'!A:A,'Tipo de Carga'!B:B))</f>
        <v>Autoabasto</v>
      </c>
      <c r="L6822" s="10">
        <f t="shared" si="2"/>
        <v>10</v>
      </c>
      <c r="M6822" s="10">
        <f t="shared" si="3"/>
        <v>6</v>
      </c>
      <c r="N6822" s="10">
        <f t="shared" si="4"/>
        <v>3</v>
      </c>
      <c r="O6822" s="10" t="str">
        <f t="array" ref="O6822">IFERROR(XLOOKUP(G6822,'Tipo de Carga'!A:A,'Tipo de Carga'!C:C))</f>
        <v>Diesel</v>
      </c>
    </row>
    <row r="6823">
      <c r="A6823" s="16">
        <v>2077.0</v>
      </c>
      <c r="B6823" s="10" t="str">
        <f t="array" ref="B6823">IFERROR(XLOOKUP(A6823,'Asignacion Mar'!A:A,'Asignacion Mar'!C:C))</f>
        <v>PISA Gdl</v>
      </c>
      <c r="C6823" s="10" t="str">
        <f t="array" ref="C6823">IFERROR(XLOOKUP(A6823,'Asignacion Mar'!A:A,'Asignacion Mar'!B:B))</f>
        <v>EC-06</v>
      </c>
      <c r="D6823" s="28">
        <v>45722.0</v>
      </c>
      <c r="E6823" s="16" t="s">
        <v>158</v>
      </c>
      <c r="F6823" s="10" t="str">
        <f t="array" ref="F6823">IFERROR(XLOOKUP(E6823,Operadores!A:A,Operadores!B:B))</f>
        <v>SANVIC01</v>
      </c>
      <c r="G6823" s="16" t="s">
        <v>83</v>
      </c>
      <c r="H6823" s="13">
        <v>19.85</v>
      </c>
      <c r="I6823" s="18">
        <v>537.0</v>
      </c>
      <c r="J6823" s="15">
        <f t="shared" si="5"/>
        <v>10659.45</v>
      </c>
      <c r="K6823" s="10" t="str">
        <f t="array" ref="K6823">IFERROR(XLOOKUP(G6823,'Tipo de Carga'!A:A,'Tipo de Carga'!B:B))</f>
        <v>Autoabasto</v>
      </c>
      <c r="L6823" s="10">
        <f t="shared" si="2"/>
        <v>10</v>
      </c>
      <c r="M6823" s="10">
        <f t="shared" si="3"/>
        <v>6</v>
      </c>
      <c r="N6823" s="10">
        <f t="shared" si="4"/>
        <v>3</v>
      </c>
      <c r="O6823" s="10" t="str">
        <f t="array" ref="O6823">IFERROR(XLOOKUP(G6823,'Tipo de Carga'!A:A,'Tipo de Carga'!C:C))</f>
        <v>Diesel</v>
      </c>
    </row>
    <row r="6824">
      <c r="A6824" s="16">
        <v>2063.0</v>
      </c>
      <c r="B6824" s="10" t="str">
        <f t="array" ref="B6824">IFERROR(XLOOKUP(A6824,'Asignacion Mar'!A:A,'Asignacion Mar'!C:C))</f>
        <v>PISA Gdl</v>
      </c>
      <c r="C6824" s="10" t="str">
        <f t="array" ref="C6824">IFERROR(XLOOKUP(A6824,'Asignacion Mar'!A:A,'Asignacion Mar'!B:B))</f>
        <v>EC-06</v>
      </c>
      <c r="D6824" s="28">
        <v>45722.0</v>
      </c>
      <c r="E6824" s="16" t="s">
        <v>163</v>
      </c>
      <c r="F6824" s="10" t="str">
        <f t="array" ref="F6824">IFERROR(XLOOKUP(E6824,Operadores!A:A,Operadores!B:B))</f>
        <v>GOMLUI02</v>
      </c>
      <c r="G6824" s="16" t="s">
        <v>83</v>
      </c>
      <c r="H6824" s="13">
        <v>19.85</v>
      </c>
      <c r="I6824" s="18">
        <v>700.0</v>
      </c>
      <c r="J6824" s="15">
        <f t="shared" si="5"/>
        <v>13895</v>
      </c>
      <c r="K6824" s="10" t="str">
        <f t="array" ref="K6824">IFERROR(XLOOKUP(G6824,'Tipo de Carga'!A:A,'Tipo de Carga'!B:B))</f>
        <v>Autoabasto</v>
      </c>
      <c r="L6824" s="10">
        <f t="shared" si="2"/>
        <v>10</v>
      </c>
      <c r="M6824" s="10">
        <f t="shared" si="3"/>
        <v>6</v>
      </c>
      <c r="N6824" s="10">
        <f t="shared" si="4"/>
        <v>3</v>
      </c>
      <c r="O6824" s="10" t="str">
        <f t="array" ref="O6824">IFERROR(XLOOKUP(G6824,'Tipo de Carga'!A:A,'Tipo de Carga'!C:C))</f>
        <v>Diesel</v>
      </c>
    </row>
    <row r="6825">
      <c r="A6825" s="16">
        <v>1931.0</v>
      </c>
      <c r="B6825" s="10" t="str">
        <f t="array" ref="B6825">IFERROR(XLOOKUP(A6825,'Asignacion Mar'!A:A,'Asignacion Mar'!C:C))</f>
        <v>Circuitos</v>
      </c>
      <c r="C6825" s="10" t="str">
        <f t="array" ref="C6825">IFERROR(XLOOKUP(A6825,'Asignacion Mar'!A:A,'Asignacion Mar'!B:B))</f>
        <v>EC-03</v>
      </c>
      <c r="D6825" s="28">
        <v>45722.0</v>
      </c>
      <c r="E6825" s="16" t="s">
        <v>406</v>
      </c>
      <c r="F6825" s="10" t="str">
        <f t="array" ref="F6825">IFERROR(XLOOKUP(E6825,Operadores!A:A,Operadores!B:B))</f>
        <v>ESPIS</v>
      </c>
      <c r="G6825" s="16" t="s">
        <v>83</v>
      </c>
      <c r="H6825" s="13">
        <v>19.85</v>
      </c>
      <c r="I6825" s="18">
        <v>463.0</v>
      </c>
      <c r="J6825" s="15">
        <f t="shared" si="5"/>
        <v>9190.55</v>
      </c>
      <c r="K6825" s="10" t="str">
        <f t="array" ref="K6825">IFERROR(XLOOKUP(G6825,'Tipo de Carga'!A:A,'Tipo de Carga'!B:B))</f>
        <v>Autoabasto</v>
      </c>
      <c r="L6825" s="10">
        <f t="shared" si="2"/>
        <v>10</v>
      </c>
      <c r="M6825" s="10">
        <f t="shared" si="3"/>
        <v>6</v>
      </c>
      <c r="N6825" s="10">
        <f t="shared" si="4"/>
        <v>3</v>
      </c>
      <c r="O6825" s="10" t="str">
        <f t="array" ref="O6825">IFERROR(XLOOKUP(G6825,'Tipo de Carga'!A:A,'Tipo de Carga'!C:C))</f>
        <v>Diesel</v>
      </c>
    </row>
    <row r="6826">
      <c r="A6826" s="16">
        <v>1859.0</v>
      </c>
      <c r="B6826" s="10" t="str">
        <f t="array" ref="B6826">IFERROR(XLOOKUP(A6826,'Asignacion Mar'!A:A,'Asignacion Mar'!C:C))</f>
        <v>Circuitos</v>
      </c>
      <c r="C6826" s="10" t="str">
        <f t="array" ref="C6826">IFERROR(XLOOKUP(A6826,'Asignacion Mar'!A:A,'Asignacion Mar'!B:B))</f>
        <v>EC-03</v>
      </c>
      <c r="D6826" s="28">
        <v>45722.0</v>
      </c>
      <c r="E6826" s="16" t="s">
        <v>415</v>
      </c>
      <c r="F6826" s="10" t="str">
        <f t="array" ref="F6826">IFERROR(XLOOKUP(E6826,Operadores!A:A,Operadores!B:B))</f>
        <v>JIMMI</v>
      </c>
      <c r="G6826" s="16" t="s">
        <v>83</v>
      </c>
      <c r="H6826" s="13">
        <v>19.85</v>
      </c>
      <c r="I6826" s="18">
        <v>324.0</v>
      </c>
      <c r="J6826" s="15">
        <f t="shared" si="5"/>
        <v>6431.4</v>
      </c>
      <c r="K6826" s="10" t="str">
        <f t="array" ref="K6826">IFERROR(XLOOKUP(G6826,'Tipo de Carga'!A:A,'Tipo de Carga'!B:B))</f>
        <v>Autoabasto</v>
      </c>
      <c r="L6826" s="10">
        <f t="shared" si="2"/>
        <v>10</v>
      </c>
      <c r="M6826" s="10">
        <f t="shared" si="3"/>
        <v>6</v>
      </c>
      <c r="N6826" s="10">
        <f t="shared" si="4"/>
        <v>3</v>
      </c>
      <c r="O6826" s="10" t="str">
        <f t="array" ref="O6826">IFERROR(XLOOKUP(G6826,'Tipo de Carga'!A:A,'Tipo de Carga'!C:C))</f>
        <v>Diesel</v>
      </c>
    </row>
    <row r="6827">
      <c r="A6827" s="16">
        <v>1909.0</v>
      </c>
      <c r="B6827" s="10" t="str">
        <f t="array" ref="B6827">IFERROR(XLOOKUP(A6827,'Asignacion Mar'!A:A,'Asignacion Mar'!C:C))</f>
        <v>Circuitos</v>
      </c>
      <c r="C6827" s="10" t="str">
        <f t="array" ref="C6827">IFERROR(XLOOKUP(A6827,'Asignacion Mar'!A:A,'Asignacion Mar'!B:B))</f>
        <v>EC-03</v>
      </c>
      <c r="D6827" s="28">
        <v>45722.0</v>
      </c>
      <c r="E6827" s="16" t="s">
        <v>347</v>
      </c>
      <c r="F6827" s="10" t="str">
        <f t="array" ref="F6827">IFERROR(XLOOKUP(E6827,Operadores!A:A,Operadores!B:B))</f>
        <v>ZUÑDAV</v>
      </c>
      <c r="G6827" s="16" t="s">
        <v>83</v>
      </c>
      <c r="H6827" s="13">
        <v>19.85</v>
      </c>
      <c r="I6827" s="18">
        <v>450.0</v>
      </c>
      <c r="J6827" s="15">
        <f t="shared" si="5"/>
        <v>8932.5</v>
      </c>
      <c r="K6827" s="10" t="str">
        <f t="array" ref="K6827">IFERROR(XLOOKUP(G6827,'Tipo de Carga'!A:A,'Tipo de Carga'!B:B))</f>
        <v>Autoabasto</v>
      </c>
      <c r="L6827" s="10">
        <f t="shared" si="2"/>
        <v>10</v>
      </c>
      <c r="M6827" s="10">
        <f t="shared" si="3"/>
        <v>6</v>
      </c>
      <c r="N6827" s="10">
        <f t="shared" si="4"/>
        <v>3</v>
      </c>
      <c r="O6827" s="10" t="str">
        <f t="array" ref="O6827">IFERROR(XLOOKUP(G6827,'Tipo de Carga'!A:A,'Tipo de Carga'!C:C))</f>
        <v>Diesel</v>
      </c>
    </row>
    <row r="6828">
      <c r="A6828" s="16">
        <v>1948.0</v>
      </c>
      <c r="B6828" s="10" t="str">
        <f t="array" ref="B6828">IFERROR(XLOOKUP(A6828,'Asignacion Mar'!A:A,'Asignacion Mar'!C:C))</f>
        <v>Circuitos</v>
      </c>
      <c r="C6828" s="10" t="str">
        <f t="array" ref="C6828">IFERROR(XLOOKUP(A6828,'Asignacion Mar'!A:A,'Asignacion Mar'!B:B))</f>
        <v>EC-03</v>
      </c>
      <c r="D6828" s="28">
        <v>45722.0</v>
      </c>
      <c r="E6828" s="16" t="s">
        <v>81</v>
      </c>
      <c r="F6828" s="10" t="str">
        <f t="array" ref="F6828">IFERROR(XLOOKUP(E6828,Operadores!A:A,Operadores!B:B))</f>
        <v>MOREFR</v>
      </c>
      <c r="G6828" s="16" t="s">
        <v>86</v>
      </c>
      <c r="H6828" s="13">
        <v>19.46</v>
      </c>
      <c r="I6828" s="18">
        <v>340.0</v>
      </c>
      <c r="J6828" s="15">
        <f t="shared" si="5"/>
        <v>6616.4</v>
      </c>
      <c r="K6828" s="10" t="str">
        <f t="array" ref="K6828">IFERROR(XLOOKUP(G6828,'Tipo de Carga'!A:A,'Tipo de Carga'!B:B))</f>
        <v>Autoabasto</v>
      </c>
      <c r="L6828" s="10">
        <f t="shared" si="2"/>
        <v>10</v>
      </c>
      <c r="M6828" s="10">
        <f t="shared" si="3"/>
        <v>6</v>
      </c>
      <c r="N6828" s="10">
        <f t="shared" si="4"/>
        <v>3</v>
      </c>
      <c r="O6828" s="10" t="str">
        <f t="array" ref="O6828">IFERROR(XLOOKUP(G6828,'Tipo de Carga'!A:A,'Tipo de Carga'!C:C))</f>
        <v>Diesel</v>
      </c>
    </row>
    <row r="6829">
      <c r="A6829" s="16">
        <v>2094.0</v>
      </c>
      <c r="B6829" s="10" t="str">
        <f t="array" ref="B6829">IFERROR(XLOOKUP(A6829,'Asignacion Mar'!A:A,'Asignacion Mar'!C:C))</f>
        <v>Conductores Mty</v>
      </c>
      <c r="C6829" s="10" t="str">
        <f t="array" ref="C6829">IFERROR(XLOOKUP(A6829,'Asignacion Mar'!A:A,'Asignacion Mar'!B:B))</f>
        <v>EC-07</v>
      </c>
      <c r="D6829" s="28">
        <v>45722.0</v>
      </c>
      <c r="E6829" s="16" t="s">
        <v>475</v>
      </c>
      <c r="F6829" s="10" t="str">
        <f t="array" ref="F6829">IFERROR(XLOOKUP(E6829,Operadores!A:A,Operadores!B:B))</f>
        <v>CABANG</v>
      </c>
      <c r="G6829" s="16" t="s">
        <v>86</v>
      </c>
      <c r="H6829" s="13">
        <v>19.46</v>
      </c>
      <c r="I6829" s="18">
        <v>450.0</v>
      </c>
      <c r="J6829" s="15">
        <f t="shared" si="5"/>
        <v>8757</v>
      </c>
      <c r="K6829" s="10" t="str">
        <f t="array" ref="K6829">IFERROR(XLOOKUP(G6829,'Tipo de Carga'!A:A,'Tipo de Carga'!B:B))</f>
        <v>Autoabasto</v>
      </c>
      <c r="L6829" s="10">
        <f t="shared" si="2"/>
        <v>10</v>
      </c>
      <c r="M6829" s="10">
        <f t="shared" si="3"/>
        <v>6</v>
      </c>
      <c r="N6829" s="10">
        <f t="shared" si="4"/>
        <v>3</v>
      </c>
      <c r="O6829" s="10" t="str">
        <f t="array" ref="O6829">IFERROR(XLOOKUP(G6829,'Tipo de Carga'!A:A,'Tipo de Carga'!C:C))</f>
        <v>Diesel</v>
      </c>
    </row>
    <row r="6830">
      <c r="A6830" s="16">
        <v>2031.0</v>
      </c>
      <c r="B6830" s="10" t="str">
        <f t="array" ref="B6830">IFERROR(XLOOKUP(A6830,'Asignacion Mar'!A:A,'Asignacion Mar'!C:C))</f>
        <v>MeLi Dedicado Merida</v>
      </c>
      <c r="C6830" s="10" t="str">
        <f t="array" ref="C6830">IFERROR(XLOOKUP(A6830,'Asignacion Mar'!A:A,'Asignacion Mar'!B:B))</f>
        <v>EC-05</v>
      </c>
      <c r="D6830" s="28">
        <v>45722.0</v>
      </c>
      <c r="E6830" s="16" t="s">
        <v>92</v>
      </c>
      <c r="F6830" s="10" t="str">
        <f t="array" ref="F6830">IFERROR(XLOOKUP(E6830,Operadores!A:A,Operadores!B:B))</f>
        <v>SARJO</v>
      </c>
      <c r="G6830" s="16" t="s">
        <v>39</v>
      </c>
      <c r="H6830" s="13">
        <v>19.9273</v>
      </c>
      <c r="I6830" s="18">
        <v>525.0</v>
      </c>
      <c r="J6830" s="15">
        <f t="shared" si="5"/>
        <v>10461.8325</v>
      </c>
      <c r="K6830" s="10" t="str">
        <f t="array" ref="K6830">IFERROR(XLOOKUP(G6830,'Tipo de Carga'!A:A,'Tipo de Carga'!B:B))</f>
        <v>Autoabasto</v>
      </c>
      <c r="L6830" s="10">
        <f t="shared" si="2"/>
        <v>10</v>
      </c>
      <c r="M6830" s="10">
        <f t="shared" si="3"/>
        <v>6</v>
      </c>
      <c r="N6830" s="10">
        <f t="shared" si="4"/>
        <v>3</v>
      </c>
      <c r="O6830" s="10" t="str">
        <f t="array" ref="O6830">IFERROR(XLOOKUP(G6830,'Tipo de Carga'!A:A,'Tipo de Carga'!C:C))</f>
        <v>Diesel</v>
      </c>
    </row>
    <row r="6831">
      <c r="A6831" s="16">
        <v>1836.0</v>
      </c>
      <c r="B6831" s="10" t="str">
        <f t="array" ref="B6831">IFERROR(XLOOKUP(A6831,'Asignacion Mar'!A:A,'Asignacion Mar'!C:C))</f>
        <v>Full Liver</v>
      </c>
      <c r="C6831" s="10" t="str">
        <f t="array" ref="C6831">IFERROR(XLOOKUP(A6831,'Asignacion Mar'!A:A,'Asignacion Mar'!B:B))</f>
        <v>EC-01</v>
      </c>
      <c r="D6831" s="28">
        <v>45722.0</v>
      </c>
      <c r="E6831" s="16" t="s">
        <v>455</v>
      </c>
      <c r="F6831" s="10" t="str">
        <f t="array" ref="F6831">IFERROR(XLOOKUP(E6831,Operadores!A:A,Operadores!B:B))</f>
        <v>VELART</v>
      </c>
      <c r="G6831" s="16" t="s">
        <v>39</v>
      </c>
      <c r="H6831" s="13">
        <v>19.9273</v>
      </c>
      <c r="I6831" s="18">
        <v>655.0</v>
      </c>
      <c r="J6831" s="15">
        <f t="shared" si="5"/>
        <v>13052.3815</v>
      </c>
      <c r="K6831" s="10" t="str">
        <f t="array" ref="K6831">IFERROR(XLOOKUP(G6831,'Tipo de Carga'!A:A,'Tipo de Carga'!B:B))</f>
        <v>Autoabasto</v>
      </c>
      <c r="L6831" s="10">
        <f t="shared" si="2"/>
        <v>10</v>
      </c>
      <c r="M6831" s="10">
        <f t="shared" si="3"/>
        <v>6</v>
      </c>
      <c r="N6831" s="10">
        <f t="shared" si="4"/>
        <v>3</v>
      </c>
      <c r="O6831" s="10" t="str">
        <f t="array" ref="O6831">IFERROR(XLOOKUP(G6831,'Tipo de Carga'!A:A,'Tipo de Carga'!C:C))</f>
        <v>Diesel</v>
      </c>
    </row>
    <row r="6832">
      <c r="A6832" s="16">
        <v>2021.0</v>
      </c>
      <c r="B6832" s="10" t="str">
        <f t="array" ref="B6832">IFERROR(XLOOKUP(A6832,'Asignacion Mar'!A:A,'Asignacion Mar'!C:C))</f>
        <v>MeLi Dedicado Merida</v>
      </c>
      <c r="C6832" s="10" t="str">
        <f t="array" ref="C6832">IFERROR(XLOOKUP(A6832,'Asignacion Mar'!A:A,'Asignacion Mar'!B:B))</f>
        <v>EC-05</v>
      </c>
      <c r="D6832" s="28">
        <v>45722.0</v>
      </c>
      <c r="E6832" s="16" t="s">
        <v>179</v>
      </c>
      <c r="F6832" s="10" t="str">
        <f t="array" ref="F6832">IFERROR(XLOOKUP(E6832,Operadores!A:A,Operadores!B:B))</f>
        <v>GUTIRV</v>
      </c>
      <c r="G6832" s="16" t="s">
        <v>39</v>
      </c>
      <c r="H6832" s="13">
        <v>19.9273</v>
      </c>
      <c r="I6832" s="18">
        <v>400.0</v>
      </c>
      <c r="J6832" s="15">
        <f t="shared" si="5"/>
        <v>7970.92</v>
      </c>
      <c r="K6832" s="10" t="str">
        <f t="array" ref="K6832">IFERROR(XLOOKUP(G6832,'Tipo de Carga'!A:A,'Tipo de Carga'!B:B))</f>
        <v>Autoabasto</v>
      </c>
      <c r="L6832" s="10">
        <f t="shared" si="2"/>
        <v>10</v>
      </c>
      <c r="M6832" s="10">
        <f t="shared" si="3"/>
        <v>6</v>
      </c>
      <c r="N6832" s="10">
        <f t="shared" si="4"/>
        <v>3</v>
      </c>
      <c r="O6832" s="10" t="str">
        <f t="array" ref="O6832">IFERROR(XLOOKUP(G6832,'Tipo de Carga'!A:A,'Tipo de Carga'!C:C))</f>
        <v>Diesel</v>
      </c>
    </row>
    <row r="6833">
      <c r="A6833" s="16">
        <v>1819.0</v>
      </c>
      <c r="B6833" s="10" t="str">
        <f t="array" ref="B6833">IFERROR(XLOOKUP(A6833,'Asignacion Mar'!A:A,'Asignacion Mar'!C:C))</f>
        <v>Wm Full</v>
      </c>
      <c r="C6833" s="10" t="str">
        <f t="array" ref="C6833">IFERROR(XLOOKUP(A6833,'Asignacion Mar'!A:A,'Asignacion Mar'!B:B))</f>
        <v>EC-08</v>
      </c>
      <c r="D6833" s="28">
        <v>45722.0</v>
      </c>
      <c r="E6833" s="16" t="s">
        <v>221</v>
      </c>
      <c r="F6833" s="10" t="str">
        <f t="array" ref="F6833">IFERROR(XLOOKUP(E6833,Operadores!A:A,Operadores!B:B))</f>
        <v>ALVGAB</v>
      </c>
      <c r="G6833" s="16" t="s">
        <v>39</v>
      </c>
      <c r="H6833" s="13">
        <v>19.9273</v>
      </c>
      <c r="I6833" s="18">
        <v>417.0</v>
      </c>
      <c r="J6833" s="15">
        <f t="shared" si="5"/>
        <v>8309.6841</v>
      </c>
      <c r="K6833" s="10" t="str">
        <f t="array" ref="K6833">IFERROR(XLOOKUP(G6833,'Tipo de Carga'!A:A,'Tipo de Carga'!B:B))</f>
        <v>Autoabasto</v>
      </c>
      <c r="L6833" s="10">
        <f t="shared" si="2"/>
        <v>10</v>
      </c>
      <c r="M6833" s="10">
        <f t="shared" si="3"/>
        <v>6</v>
      </c>
      <c r="N6833" s="10">
        <f t="shared" si="4"/>
        <v>3</v>
      </c>
      <c r="O6833" s="10" t="str">
        <f t="array" ref="O6833">IFERROR(XLOOKUP(G6833,'Tipo de Carga'!A:A,'Tipo de Carga'!C:C))</f>
        <v>Diesel</v>
      </c>
    </row>
    <row r="6834">
      <c r="A6834" s="16">
        <v>1729.0</v>
      </c>
      <c r="B6834" s="10" t="str">
        <f t="array" ref="B6834">IFERROR(XLOOKUP(A6834,'Asignacion Mar'!A:A,'Asignacion Mar'!C:C))</f>
        <v>Wm Full</v>
      </c>
      <c r="C6834" s="10" t="str">
        <f t="array" ref="C6834">IFERROR(XLOOKUP(A6834,'Asignacion Mar'!A:A,'Asignacion Mar'!B:B))</f>
        <v>EC-08</v>
      </c>
      <c r="D6834" s="28">
        <v>45722.0</v>
      </c>
      <c r="E6834" s="16" t="s">
        <v>220</v>
      </c>
      <c r="F6834" s="10" t="str">
        <f t="array" ref="F6834">IFERROR(XLOOKUP(E6834,Operadores!A:A,Operadores!B:B))</f>
        <v>CAMJU01</v>
      </c>
      <c r="G6834" s="16" t="s">
        <v>39</v>
      </c>
      <c r="H6834" s="13">
        <v>19.9273</v>
      </c>
      <c r="I6834" s="18">
        <v>411.0</v>
      </c>
      <c r="J6834" s="15">
        <f t="shared" si="5"/>
        <v>8190.1203</v>
      </c>
      <c r="K6834" s="10" t="str">
        <f t="array" ref="K6834">IFERROR(XLOOKUP(G6834,'Tipo de Carga'!A:A,'Tipo de Carga'!B:B))</f>
        <v>Autoabasto</v>
      </c>
      <c r="L6834" s="10">
        <f t="shared" si="2"/>
        <v>10</v>
      </c>
      <c r="M6834" s="10">
        <f t="shared" si="3"/>
        <v>6</v>
      </c>
      <c r="N6834" s="10">
        <f t="shared" si="4"/>
        <v>3</v>
      </c>
      <c r="O6834" s="10" t="str">
        <f t="array" ref="O6834">IFERROR(XLOOKUP(G6834,'Tipo de Carga'!A:A,'Tipo de Carga'!C:C))</f>
        <v>Diesel</v>
      </c>
    </row>
    <row r="6835">
      <c r="A6835" s="16">
        <v>2011.0</v>
      </c>
      <c r="B6835" s="10" t="str">
        <f t="array" ref="B6835">IFERROR(XLOOKUP(A6835,'Asignacion Mar'!A:A,'Asignacion Mar'!C:C))</f>
        <v>MeLi asignado SD</v>
      </c>
      <c r="C6835" s="10" t="str">
        <f t="array" ref="C6835">IFERROR(XLOOKUP(A6835,'Asignacion Mar'!A:A,'Asignacion Mar'!B:B))</f>
        <v>EC-05</v>
      </c>
      <c r="D6835" s="28">
        <v>45722.0</v>
      </c>
      <c r="E6835" s="16" t="s">
        <v>30</v>
      </c>
      <c r="F6835" s="10" t="str">
        <f t="array" ref="F6835">IFERROR(XLOOKUP(E6835,Operadores!A:A,Operadores!B:B))</f>
        <v>GUEGAB</v>
      </c>
      <c r="G6835" s="16" t="s">
        <v>39</v>
      </c>
      <c r="H6835" s="13">
        <v>19.9273</v>
      </c>
      <c r="I6835" s="18">
        <v>260.0</v>
      </c>
      <c r="J6835" s="15">
        <f t="shared" si="5"/>
        <v>5181.098</v>
      </c>
      <c r="K6835" s="10" t="str">
        <f t="array" ref="K6835">IFERROR(XLOOKUP(G6835,'Tipo de Carga'!A:A,'Tipo de Carga'!B:B))</f>
        <v>Autoabasto</v>
      </c>
      <c r="L6835" s="10">
        <f t="shared" si="2"/>
        <v>10</v>
      </c>
      <c r="M6835" s="10">
        <f t="shared" si="3"/>
        <v>6</v>
      </c>
      <c r="N6835" s="10">
        <f t="shared" si="4"/>
        <v>3</v>
      </c>
      <c r="O6835" s="10" t="str">
        <f t="array" ref="O6835">IFERROR(XLOOKUP(G6835,'Tipo de Carga'!A:A,'Tipo de Carga'!C:C))</f>
        <v>Diesel</v>
      </c>
    </row>
    <row r="6836">
      <c r="A6836" s="16">
        <v>1820.0</v>
      </c>
      <c r="B6836" s="10" t="str">
        <f t="array" ref="B6836">IFERROR(XLOOKUP(A6836,'Asignacion Mar'!A:A,'Asignacion Mar'!C:C))</f>
        <v>Wm Full</v>
      </c>
      <c r="C6836" s="10" t="str">
        <f t="array" ref="C6836">IFERROR(XLOOKUP(A6836,'Asignacion Mar'!A:A,'Asignacion Mar'!B:B))</f>
        <v>EC-08</v>
      </c>
      <c r="D6836" s="28">
        <v>45722.0</v>
      </c>
      <c r="E6836" s="16" t="s">
        <v>167</v>
      </c>
      <c r="F6836" s="10" t="str">
        <f t="array" ref="F6836">IFERROR(XLOOKUP(E6836,Operadores!A:A,Operadores!B:B))</f>
        <v>CAMVI01</v>
      </c>
      <c r="G6836" s="16" t="s">
        <v>39</v>
      </c>
      <c r="H6836" s="13">
        <v>19.9273</v>
      </c>
      <c r="I6836" s="18">
        <v>386.0</v>
      </c>
      <c r="J6836" s="15">
        <f t="shared" si="5"/>
        <v>7691.9378</v>
      </c>
      <c r="K6836" s="10" t="str">
        <f t="array" ref="K6836">IFERROR(XLOOKUP(G6836,'Tipo de Carga'!A:A,'Tipo de Carga'!B:B))</f>
        <v>Autoabasto</v>
      </c>
      <c r="L6836" s="10">
        <f t="shared" si="2"/>
        <v>10</v>
      </c>
      <c r="M6836" s="10">
        <f t="shared" si="3"/>
        <v>6</v>
      </c>
      <c r="N6836" s="10">
        <f t="shared" si="4"/>
        <v>3</v>
      </c>
      <c r="O6836" s="10" t="str">
        <f t="array" ref="O6836">IFERROR(XLOOKUP(G6836,'Tipo de Carga'!A:A,'Tipo de Carga'!C:C))</f>
        <v>Diesel</v>
      </c>
    </row>
    <row r="6837">
      <c r="A6837" s="16">
        <v>1813.0</v>
      </c>
      <c r="B6837" s="10" t="str">
        <f t="array" ref="B6837">IFERROR(XLOOKUP(A6837,'Asignacion Mar'!A:A,'Asignacion Mar'!C:C))</f>
        <v>Wm Full</v>
      </c>
      <c r="C6837" s="10" t="str">
        <f t="array" ref="C6837">IFERROR(XLOOKUP(A6837,'Asignacion Mar'!A:A,'Asignacion Mar'!B:B))</f>
        <v>EC-08</v>
      </c>
      <c r="D6837" s="28">
        <v>45722.0</v>
      </c>
      <c r="E6837" s="16" t="s">
        <v>100</v>
      </c>
      <c r="F6837" s="10" t="str">
        <f t="array" ref="F6837">IFERROR(XLOOKUP(E6837,Operadores!A:A,Operadores!B:B))</f>
        <v>ALFEDI</v>
      </c>
      <c r="G6837" s="16" t="s">
        <v>39</v>
      </c>
      <c r="H6837" s="13">
        <v>19.9273</v>
      </c>
      <c r="I6837" s="18">
        <v>373.0</v>
      </c>
      <c r="J6837" s="15">
        <f t="shared" si="5"/>
        <v>7432.8829</v>
      </c>
      <c r="K6837" s="10" t="str">
        <f t="array" ref="K6837">IFERROR(XLOOKUP(G6837,'Tipo de Carga'!A:A,'Tipo de Carga'!B:B))</f>
        <v>Autoabasto</v>
      </c>
      <c r="L6837" s="10">
        <f t="shared" si="2"/>
        <v>10</v>
      </c>
      <c r="M6837" s="10">
        <f t="shared" si="3"/>
        <v>6</v>
      </c>
      <c r="N6837" s="10">
        <f t="shared" si="4"/>
        <v>3</v>
      </c>
      <c r="O6837" s="10" t="str">
        <f t="array" ref="O6837">IFERROR(XLOOKUP(G6837,'Tipo de Carga'!A:A,'Tipo de Carga'!C:C))</f>
        <v>Diesel</v>
      </c>
    </row>
    <row r="6838">
      <c r="A6838" s="16">
        <v>1722.0</v>
      </c>
      <c r="B6838" s="10" t="str">
        <f t="array" ref="B6838">IFERROR(XLOOKUP(A6838,'Asignacion Mar'!A:A,'Asignacion Mar'!C:C))</f>
        <v>Wm Full</v>
      </c>
      <c r="C6838" s="10" t="str">
        <f t="array" ref="C6838">IFERROR(XLOOKUP(A6838,'Asignacion Mar'!A:A,'Asignacion Mar'!B:B))</f>
        <v>EC-08</v>
      </c>
      <c r="D6838" s="28">
        <v>45722.0</v>
      </c>
      <c r="E6838" s="16" t="s">
        <v>432</v>
      </c>
      <c r="F6838" s="10" t="str">
        <f t="array" ref="F6838">IFERROR(XLOOKUP(E6838,Operadores!A:A,Operadores!B:B))</f>
        <v>VAZISA</v>
      </c>
      <c r="G6838" s="16" t="s">
        <v>39</v>
      </c>
      <c r="H6838" s="13">
        <v>19.9273</v>
      </c>
      <c r="I6838" s="18">
        <v>390.0</v>
      </c>
      <c r="J6838" s="15">
        <f t="shared" si="5"/>
        <v>7771.647</v>
      </c>
      <c r="K6838" s="10" t="str">
        <f t="array" ref="K6838">IFERROR(XLOOKUP(G6838,'Tipo de Carga'!A:A,'Tipo de Carga'!B:B))</f>
        <v>Autoabasto</v>
      </c>
      <c r="L6838" s="10">
        <f t="shared" si="2"/>
        <v>10</v>
      </c>
      <c r="M6838" s="10">
        <f t="shared" si="3"/>
        <v>6</v>
      </c>
      <c r="N6838" s="10">
        <f t="shared" si="4"/>
        <v>3</v>
      </c>
      <c r="O6838" s="10" t="str">
        <f t="array" ref="O6838">IFERROR(XLOOKUP(G6838,'Tipo de Carga'!A:A,'Tipo de Carga'!C:C))</f>
        <v>Diesel</v>
      </c>
    </row>
    <row r="6839">
      <c r="A6839" s="16">
        <v>2001.0</v>
      </c>
      <c r="B6839" s="10" t="str">
        <f t="array" ref="B6839">IFERROR(XLOOKUP(A6839,'Asignacion Mar'!A:A,'Asignacion Mar'!C:C))</f>
        <v>MeLi Dedicado Merida</v>
      </c>
      <c r="C6839" s="10" t="str">
        <f t="array" ref="C6839">IFERROR(XLOOKUP(A6839,'Asignacion Mar'!A:A,'Asignacion Mar'!B:B))</f>
        <v>EC-05</v>
      </c>
      <c r="D6839" s="28">
        <v>45722.0</v>
      </c>
      <c r="E6839" s="16" t="s">
        <v>362</v>
      </c>
      <c r="F6839" s="10" t="str">
        <f t="array" ref="F6839">IFERROR(XLOOKUP(E6839,Operadores!A:A,Operadores!B:B))</f>
        <v>TRESER</v>
      </c>
      <c r="G6839" s="16" t="s">
        <v>39</v>
      </c>
      <c r="H6839" s="13">
        <v>19.9273</v>
      </c>
      <c r="I6839" s="18">
        <v>240.0</v>
      </c>
      <c r="J6839" s="15">
        <f t="shared" si="5"/>
        <v>4782.552</v>
      </c>
      <c r="K6839" s="10" t="str">
        <f t="array" ref="K6839">IFERROR(XLOOKUP(G6839,'Tipo de Carga'!A:A,'Tipo de Carga'!B:B))</f>
        <v>Autoabasto</v>
      </c>
      <c r="L6839" s="10">
        <f t="shared" si="2"/>
        <v>10</v>
      </c>
      <c r="M6839" s="10">
        <f t="shared" si="3"/>
        <v>6</v>
      </c>
      <c r="N6839" s="10">
        <f t="shared" si="4"/>
        <v>3</v>
      </c>
      <c r="O6839" s="10" t="str">
        <f t="array" ref="O6839">IFERROR(XLOOKUP(G6839,'Tipo de Carga'!A:A,'Tipo de Carga'!C:C))</f>
        <v>Diesel</v>
      </c>
    </row>
    <row r="6840">
      <c r="A6840" s="16">
        <v>1818.0</v>
      </c>
      <c r="B6840" s="10" t="str">
        <f t="array" ref="B6840">IFERROR(XLOOKUP(A6840,'Asignacion Mar'!A:A,'Asignacion Mar'!C:C))</f>
        <v>Wm Full</v>
      </c>
      <c r="C6840" s="10" t="str">
        <f t="array" ref="C6840">IFERROR(XLOOKUP(A6840,'Asignacion Mar'!A:A,'Asignacion Mar'!B:B))</f>
        <v>EC-08</v>
      </c>
      <c r="D6840" s="28">
        <v>45722.0</v>
      </c>
      <c r="E6840" s="16" t="s">
        <v>42</v>
      </c>
      <c r="F6840" s="10" t="str">
        <f t="array" ref="F6840">IFERROR(XLOOKUP(E6840,Operadores!A:A,Operadores!B:B))</f>
        <v>COPJAI</v>
      </c>
      <c r="G6840" s="16" t="s">
        <v>39</v>
      </c>
      <c r="H6840" s="13">
        <v>19.9273</v>
      </c>
      <c r="I6840" s="18">
        <v>175.0</v>
      </c>
      <c r="J6840" s="15">
        <f t="shared" si="5"/>
        <v>3487.2775</v>
      </c>
      <c r="K6840" s="10" t="str">
        <f t="array" ref="K6840">IFERROR(XLOOKUP(G6840,'Tipo de Carga'!A:A,'Tipo de Carga'!B:B))</f>
        <v>Autoabasto</v>
      </c>
      <c r="L6840" s="10">
        <f t="shared" si="2"/>
        <v>10</v>
      </c>
      <c r="M6840" s="10">
        <f t="shared" si="3"/>
        <v>6</v>
      </c>
      <c r="N6840" s="10">
        <f t="shared" si="4"/>
        <v>3</v>
      </c>
      <c r="O6840" s="10" t="str">
        <f t="array" ref="O6840">IFERROR(XLOOKUP(G6840,'Tipo de Carga'!A:A,'Tipo de Carga'!C:C))</f>
        <v>Diesel</v>
      </c>
    </row>
    <row r="6841">
      <c r="A6841" s="16">
        <v>1738.0</v>
      </c>
      <c r="B6841" s="10" t="str">
        <f t="array" ref="B6841">IFERROR(XLOOKUP(A6841,'Asignacion Mar'!A:A,'Asignacion Mar'!C:C))</f>
        <v>Wm Full</v>
      </c>
      <c r="C6841" s="10" t="str">
        <f t="array" ref="C6841">IFERROR(XLOOKUP(A6841,'Asignacion Mar'!A:A,'Asignacion Mar'!B:B))</f>
        <v>EC-08</v>
      </c>
      <c r="D6841" s="28">
        <v>45722.0</v>
      </c>
      <c r="E6841" s="16" t="s">
        <v>223</v>
      </c>
      <c r="F6841" s="10" t="str">
        <f t="array" ref="F6841">IFERROR(XLOOKUP(E6841,Operadores!A:A,Operadores!B:B))</f>
        <v>PEROMA</v>
      </c>
      <c r="G6841" s="16" t="s">
        <v>39</v>
      </c>
      <c r="H6841" s="13">
        <v>19.9273</v>
      </c>
      <c r="I6841" s="18">
        <v>281.0</v>
      </c>
      <c r="J6841" s="15">
        <f t="shared" si="5"/>
        <v>5599.5713</v>
      </c>
      <c r="K6841" s="10" t="str">
        <f t="array" ref="K6841">IFERROR(XLOOKUP(G6841,'Tipo de Carga'!A:A,'Tipo de Carga'!B:B))</f>
        <v>Autoabasto</v>
      </c>
      <c r="L6841" s="10">
        <f t="shared" si="2"/>
        <v>10</v>
      </c>
      <c r="M6841" s="10">
        <f t="shared" si="3"/>
        <v>6</v>
      </c>
      <c r="N6841" s="10">
        <f t="shared" si="4"/>
        <v>3</v>
      </c>
      <c r="O6841" s="10" t="str">
        <f t="array" ref="O6841">IFERROR(XLOOKUP(G6841,'Tipo de Carga'!A:A,'Tipo de Carga'!C:C))</f>
        <v>Diesel</v>
      </c>
    </row>
    <row r="6842">
      <c r="A6842" s="16">
        <v>2013.0</v>
      </c>
      <c r="B6842" s="10" t="str">
        <f t="array" ref="B6842">IFERROR(XLOOKUP(A6842,'Asignacion Mar'!A:A,'Asignacion Mar'!C:C))</f>
        <v>MeLi Dedicado Merida</v>
      </c>
      <c r="C6842" s="10" t="str">
        <f t="array" ref="C6842">IFERROR(XLOOKUP(A6842,'Asignacion Mar'!A:A,'Asignacion Mar'!B:B))</f>
        <v>EC-05</v>
      </c>
      <c r="D6842" s="28">
        <v>45722.0</v>
      </c>
      <c r="E6842" s="16" t="s">
        <v>417</v>
      </c>
      <c r="F6842" s="10" t="str">
        <f t="array" ref="F6842">IFERROR(XLOOKUP(E6842,Operadores!A:A,Operadores!B:B))</f>
        <v>MONJON</v>
      </c>
      <c r="G6842" s="16" t="s">
        <v>39</v>
      </c>
      <c r="H6842" s="13">
        <v>19.9273</v>
      </c>
      <c r="I6842" s="18">
        <v>234.0</v>
      </c>
      <c r="J6842" s="15">
        <f t="shared" si="5"/>
        <v>4662.9882</v>
      </c>
      <c r="K6842" s="10" t="str">
        <f t="array" ref="K6842">IFERROR(XLOOKUP(G6842,'Tipo de Carga'!A:A,'Tipo de Carga'!B:B))</f>
        <v>Autoabasto</v>
      </c>
      <c r="L6842" s="10">
        <f t="shared" si="2"/>
        <v>10</v>
      </c>
      <c r="M6842" s="10">
        <f t="shared" si="3"/>
        <v>6</v>
      </c>
      <c r="N6842" s="10">
        <f t="shared" si="4"/>
        <v>3</v>
      </c>
      <c r="O6842" s="10" t="str">
        <f t="array" ref="O6842">IFERROR(XLOOKUP(G6842,'Tipo de Carga'!A:A,'Tipo de Carga'!C:C))</f>
        <v>Diesel</v>
      </c>
    </row>
    <row r="6843">
      <c r="A6843" s="16">
        <v>1797.0</v>
      </c>
      <c r="B6843" s="10" t="str">
        <f t="array" ref="B6843">IFERROR(XLOOKUP(A6843,'Asignacion Mar'!A:A,'Asignacion Mar'!C:C))</f>
        <v>Hisense</v>
      </c>
      <c r="C6843" s="10" t="str">
        <f t="array" ref="C6843">IFERROR(XLOOKUP(A6843,'Asignacion Mar'!A:A,'Asignacion Mar'!B:B))</f>
        <v>EC-02</v>
      </c>
      <c r="D6843" s="28">
        <v>45722.0</v>
      </c>
      <c r="E6843" s="16" t="s">
        <v>27</v>
      </c>
      <c r="F6843" s="10" t="str">
        <f t="array" ref="F6843">IFERROR(XLOOKUP(E6843,Operadores!A:A,Operadores!B:B))</f>
        <v>CONMAU</v>
      </c>
      <c r="G6843" s="16" t="s">
        <v>39</v>
      </c>
      <c r="H6843" s="13">
        <v>19.9273</v>
      </c>
      <c r="I6843" s="18">
        <v>225.0</v>
      </c>
      <c r="J6843" s="15">
        <f t="shared" si="5"/>
        <v>4483.6425</v>
      </c>
      <c r="K6843" s="10" t="str">
        <f t="array" ref="K6843">IFERROR(XLOOKUP(G6843,'Tipo de Carga'!A:A,'Tipo de Carga'!B:B))</f>
        <v>Autoabasto</v>
      </c>
      <c r="L6843" s="10">
        <f t="shared" si="2"/>
        <v>10</v>
      </c>
      <c r="M6843" s="10">
        <f t="shared" si="3"/>
        <v>6</v>
      </c>
      <c r="N6843" s="10">
        <f t="shared" si="4"/>
        <v>3</v>
      </c>
      <c r="O6843" s="10" t="str">
        <f t="array" ref="O6843">IFERROR(XLOOKUP(G6843,'Tipo de Carga'!A:A,'Tipo de Carga'!C:C))</f>
        <v>Diesel</v>
      </c>
    </row>
    <row r="6844">
      <c r="A6844" s="16">
        <v>2002.0</v>
      </c>
      <c r="B6844" s="10" t="str">
        <f t="array" ref="B6844">IFERROR(XLOOKUP(A6844,'Asignacion Mar'!A:A,'Asignacion Mar'!C:C))</f>
        <v>MeLi Dedicado Merida</v>
      </c>
      <c r="C6844" s="10" t="str">
        <f t="array" ref="C6844">IFERROR(XLOOKUP(A6844,'Asignacion Mar'!A:A,'Asignacion Mar'!B:B))</f>
        <v>EC-05</v>
      </c>
      <c r="D6844" s="28">
        <v>45722.0</v>
      </c>
      <c r="E6844" s="16" t="s">
        <v>309</v>
      </c>
      <c r="F6844" s="10" t="str">
        <f t="array" ref="F6844">IFERROR(XLOOKUP(E6844,Operadores!A:A,Operadores!B:B))</f>
        <v>VELALE</v>
      </c>
      <c r="G6844" s="16" t="s">
        <v>39</v>
      </c>
      <c r="H6844" s="13">
        <v>19.9273</v>
      </c>
      <c r="I6844" s="18">
        <v>600.0</v>
      </c>
      <c r="J6844" s="15">
        <f t="shared" si="5"/>
        <v>11956.38</v>
      </c>
      <c r="K6844" s="10" t="str">
        <f t="array" ref="K6844">IFERROR(XLOOKUP(G6844,'Tipo de Carga'!A:A,'Tipo de Carga'!B:B))</f>
        <v>Autoabasto</v>
      </c>
      <c r="L6844" s="10">
        <f t="shared" si="2"/>
        <v>10</v>
      </c>
      <c r="M6844" s="10">
        <f t="shared" si="3"/>
        <v>6</v>
      </c>
      <c r="N6844" s="10">
        <f t="shared" si="4"/>
        <v>3</v>
      </c>
      <c r="O6844" s="10" t="str">
        <f t="array" ref="O6844">IFERROR(XLOOKUP(G6844,'Tipo de Carga'!A:A,'Tipo de Carga'!C:C))</f>
        <v>Diesel</v>
      </c>
    </row>
    <row r="6845">
      <c r="A6845" s="16">
        <v>2020.0</v>
      </c>
      <c r="B6845" s="10" t="str">
        <f t="array" ref="B6845">IFERROR(XLOOKUP(A6845,'Asignacion Mar'!A:A,'Asignacion Mar'!C:C))</f>
        <v>MeLi Dedicado Merida</v>
      </c>
      <c r="C6845" s="10" t="str">
        <f t="array" ref="C6845">IFERROR(XLOOKUP(A6845,'Asignacion Mar'!A:A,'Asignacion Mar'!B:B))</f>
        <v>EC-05</v>
      </c>
      <c r="D6845" s="28">
        <v>45722.0</v>
      </c>
      <c r="E6845" s="16" t="s">
        <v>283</v>
      </c>
      <c r="F6845" s="10" t="str">
        <f t="array" ref="F6845">IFERROR(XLOOKUP(E6845,Operadores!A:A,Operadores!B:B))</f>
        <v>MUÑOSC</v>
      </c>
      <c r="G6845" s="16" t="s">
        <v>39</v>
      </c>
      <c r="H6845" s="13">
        <v>19.9273</v>
      </c>
      <c r="I6845" s="18">
        <v>340.0</v>
      </c>
      <c r="J6845" s="15">
        <f t="shared" si="5"/>
        <v>6775.282</v>
      </c>
      <c r="K6845" s="10" t="str">
        <f t="array" ref="K6845">IFERROR(XLOOKUP(G6845,'Tipo de Carga'!A:A,'Tipo de Carga'!B:B))</f>
        <v>Autoabasto</v>
      </c>
      <c r="L6845" s="10">
        <f t="shared" si="2"/>
        <v>10</v>
      </c>
      <c r="M6845" s="10">
        <f t="shared" si="3"/>
        <v>6</v>
      </c>
      <c r="N6845" s="10">
        <f t="shared" si="4"/>
        <v>3</v>
      </c>
      <c r="O6845" s="10" t="str">
        <f t="array" ref="O6845">IFERROR(XLOOKUP(G6845,'Tipo de Carga'!A:A,'Tipo de Carga'!C:C))</f>
        <v>Diesel</v>
      </c>
    </row>
    <row r="6846">
      <c r="A6846" s="16">
        <v>2008.0</v>
      </c>
      <c r="B6846" s="10" t="str">
        <f t="array" ref="B6846">IFERROR(XLOOKUP(A6846,'Asignacion Mar'!A:A,'Asignacion Mar'!C:C))</f>
        <v>MeLi Dedicado Merida</v>
      </c>
      <c r="C6846" s="10" t="str">
        <f t="array" ref="C6846">IFERROR(XLOOKUP(A6846,'Asignacion Mar'!A:A,'Asignacion Mar'!B:B))</f>
        <v>EC-05</v>
      </c>
      <c r="D6846" s="28">
        <v>45722.0</v>
      </c>
      <c r="E6846" s="16" t="s">
        <v>394</v>
      </c>
      <c r="F6846" s="10" t="str">
        <f t="array" ref="F6846">IFERROR(XLOOKUP(E6846,Operadores!A:A,Operadores!B:B))</f>
        <v>CADCAR</v>
      </c>
      <c r="G6846" s="16" t="s">
        <v>39</v>
      </c>
      <c r="H6846" s="13">
        <v>19.9273</v>
      </c>
      <c r="I6846" s="18">
        <v>330.0</v>
      </c>
      <c r="J6846" s="15">
        <f t="shared" si="5"/>
        <v>6576.009</v>
      </c>
      <c r="K6846" s="10" t="str">
        <f t="array" ref="K6846">IFERROR(XLOOKUP(G6846,'Tipo de Carga'!A:A,'Tipo de Carga'!B:B))</f>
        <v>Autoabasto</v>
      </c>
      <c r="L6846" s="10">
        <f t="shared" si="2"/>
        <v>10</v>
      </c>
      <c r="M6846" s="10">
        <f t="shared" si="3"/>
        <v>6</v>
      </c>
      <c r="N6846" s="10">
        <f t="shared" si="4"/>
        <v>3</v>
      </c>
      <c r="O6846" s="10" t="str">
        <f t="array" ref="O6846">IFERROR(XLOOKUP(G6846,'Tipo de Carga'!A:A,'Tipo de Carga'!C:C))</f>
        <v>Diesel</v>
      </c>
    </row>
    <row r="6847">
      <c r="A6847" s="16">
        <v>1816.0</v>
      </c>
      <c r="B6847" s="10" t="str">
        <f t="array" ref="B6847">IFERROR(XLOOKUP(A6847,'Asignacion Mar'!A:A,'Asignacion Mar'!C:C))</f>
        <v>Wm Full</v>
      </c>
      <c r="C6847" s="10" t="str">
        <f t="array" ref="C6847">IFERROR(XLOOKUP(A6847,'Asignacion Mar'!A:A,'Asignacion Mar'!B:B))</f>
        <v>EC-08</v>
      </c>
      <c r="D6847" s="28">
        <v>45722.0</v>
      </c>
      <c r="E6847" s="16" t="s">
        <v>169</v>
      </c>
      <c r="F6847" s="10" t="str">
        <f t="array" ref="F6847">IFERROR(XLOOKUP(E6847,Operadores!A:A,Operadores!B:B))</f>
        <v>RODMIG</v>
      </c>
      <c r="G6847" s="16" t="s">
        <v>39</v>
      </c>
      <c r="H6847" s="13">
        <v>19.9273</v>
      </c>
      <c r="I6847" s="18">
        <v>400.0</v>
      </c>
      <c r="J6847" s="15">
        <f t="shared" si="5"/>
        <v>7970.92</v>
      </c>
      <c r="K6847" s="10" t="str">
        <f t="array" ref="K6847">IFERROR(XLOOKUP(G6847,'Tipo de Carga'!A:A,'Tipo de Carga'!B:B))</f>
        <v>Autoabasto</v>
      </c>
      <c r="L6847" s="10">
        <f t="shared" si="2"/>
        <v>10</v>
      </c>
      <c r="M6847" s="10">
        <f t="shared" si="3"/>
        <v>6</v>
      </c>
      <c r="N6847" s="10">
        <f t="shared" si="4"/>
        <v>3</v>
      </c>
      <c r="O6847" s="10" t="str">
        <f t="array" ref="O6847">IFERROR(XLOOKUP(G6847,'Tipo de Carga'!A:A,'Tipo de Carga'!C:C))</f>
        <v>Diesel</v>
      </c>
    </row>
    <row r="6848">
      <c r="A6848" s="16">
        <v>1824.0</v>
      </c>
      <c r="B6848" s="10" t="str">
        <f t="array" ref="B6848">IFERROR(XLOOKUP(A6848,'Asignacion Mar'!A:A,'Asignacion Mar'!C:C))</f>
        <v>Wm Full</v>
      </c>
      <c r="C6848" s="10" t="str">
        <f t="array" ref="C6848">IFERROR(XLOOKUP(A6848,'Asignacion Mar'!A:A,'Asignacion Mar'!B:B))</f>
        <v>EC-08</v>
      </c>
      <c r="D6848" s="28">
        <v>45722.0</v>
      </c>
      <c r="E6848" s="16" t="s">
        <v>285</v>
      </c>
      <c r="F6848" s="10" t="str">
        <f t="array" ref="F6848">IFERROR(XLOOKUP(E6848,Operadores!A:A,Operadores!B:B))</f>
        <v>MENJUA01</v>
      </c>
      <c r="G6848" s="16" t="s">
        <v>39</v>
      </c>
      <c r="H6848" s="13">
        <v>19.9273</v>
      </c>
      <c r="I6848" s="18">
        <v>370.0</v>
      </c>
      <c r="J6848" s="15">
        <f t="shared" si="5"/>
        <v>7373.101</v>
      </c>
      <c r="K6848" s="10" t="str">
        <f t="array" ref="K6848">IFERROR(XLOOKUP(G6848,'Tipo de Carga'!A:A,'Tipo de Carga'!B:B))</f>
        <v>Autoabasto</v>
      </c>
      <c r="L6848" s="10">
        <f t="shared" si="2"/>
        <v>10</v>
      </c>
      <c r="M6848" s="10">
        <f t="shared" si="3"/>
        <v>6</v>
      </c>
      <c r="N6848" s="10">
        <f t="shared" si="4"/>
        <v>3</v>
      </c>
      <c r="O6848" s="10" t="str">
        <f t="array" ref="O6848">IFERROR(XLOOKUP(G6848,'Tipo de Carga'!A:A,'Tipo de Carga'!C:C))</f>
        <v>Diesel</v>
      </c>
    </row>
    <row r="6849">
      <c r="A6849" s="16">
        <v>1701.0</v>
      </c>
      <c r="B6849" s="10" t="str">
        <f t="array" ref="B6849">IFERROR(XLOOKUP(A6849,'Asignacion Mar'!A:A,'Asignacion Mar'!C:C))</f>
        <v>Wm Full</v>
      </c>
      <c r="C6849" s="10" t="str">
        <f t="array" ref="C6849">IFERROR(XLOOKUP(A6849,'Asignacion Mar'!A:A,'Asignacion Mar'!B:B))</f>
        <v>EC-08</v>
      </c>
      <c r="D6849" s="28">
        <v>45722.0</v>
      </c>
      <c r="E6849" s="16" t="s">
        <v>262</v>
      </c>
      <c r="F6849" s="10" t="str">
        <f t="array" ref="F6849">IFERROR(XLOOKUP(E6849,Operadores!A:A,Operadores!B:B))</f>
        <v>HERMOI</v>
      </c>
      <c r="G6849" s="16" t="s">
        <v>39</v>
      </c>
      <c r="H6849" s="13">
        <v>19.9273</v>
      </c>
      <c r="I6849" s="18">
        <v>395.0</v>
      </c>
      <c r="J6849" s="15">
        <f t="shared" si="5"/>
        <v>7871.2835</v>
      </c>
      <c r="K6849" s="10" t="str">
        <f t="array" ref="K6849">IFERROR(XLOOKUP(G6849,'Tipo de Carga'!A:A,'Tipo de Carga'!B:B))</f>
        <v>Autoabasto</v>
      </c>
      <c r="L6849" s="10">
        <f t="shared" si="2"/>
        <v>10</v>
      </c>
      <c r="M6849" s="10">
        <f t="shared" si="3"/>
        <v>6</v>
      </c>
      <c r="N6849" s="10">
        <f t="shared" si="4"/>
        <v>3</v>
      </c>
      <c r="O6849" s="10" t="str">
        <f t="array" ref="O6849">IFERROR(XLOOKUP(G6849,'Tipo de Carga'!A:A,'Tipo de Carga'!C:C))</f>
        <v>Diesel</v>
      </c>
    </row>
    <row r="6850">
      <c r="A6850" s="16">
        <v>2026.0</v>
      </c>
      <c r="B6850" s="10" t="str">
        <f t="array" ref="B6850">IFERROR(XLOOKUP(A6850,'Asignacion Mar'!A:A,'Asignacion Mar'!C:C))</f>
        <v>MeLi Dedicado Merida</v>
      </c>
      <c r="C6850" s="10" t="str">
        <f t="array" ref="C6850">IFERROR(XLOOKUP(A6850,'Asignacion Mar'!A:A,'Asignacion Mar'!B:B))</f>
        <v>EC-05</v>
      </c>
      <c r="D6850" s="28">
        <v>45722.0</v>
      </c>
      <c r="E6850" s="16" t="s">
        <v>224</v>
      </c>
      <c r="F6850" s="10" t="str">
        <f t="array" ref="F6850">IFERROR(XLOOKUP(E6850,Operadores!A:A,Operadores!B:B))</f>
        <v>CRUTOM</v>
      </c>
      <c r="G6850" s="16" t="s">
        <v>39</v>
      </c>
      <c r="H6850" s="13">
        <v>19.9273</v>
      </c>
      <c r="I6850" s="18">
        <v>400.0</v>
      </c>
      <c r="J6850" s="15">
        <f t="shared" si="5"/>
        <v>7970.92</v>
      </c>
      <c r="K6850" s="10" t="str">
        <f t="array" ref="K6850">IFERROR(XLOOKUP(G6850,'Tipo de Carga'!A:A,'Tipo de Carga'!B:B))</f>
        <v>Autoabasto</v>
      </c>
      <c r="L6850" s="10">
        <f t="shared" si="2"/>
        <v>10</v>
      </c>
      <c r="M6850" s="10">
        <f t="shared" si="3"/>
        <v>6</v>
      </c>
      <c r="N6850" s="10">
        <f t="shared" si="4"/>
        <v>3</v>
      </c>
      <c r="O6850" s="10" t="str">
        <f t="array" ref="O6850">IFERROR(XLOOKUP(G6850,'Tipo de Carga'!A:A,'Tipo de Carga'!C:C))</f>
        <v>Diesel</v>
      </c>
    </row>
    <row r="6851">
      <c r="A6851" s="16">
        <v>1730.0</v>
      </c>
      <c r="B6851" s="10" t="str">
        <f t="array" ref="B6851">IFERROR(XLOOKUP(A6851,'Asignacion Mar'!A:A,'Asignacion Mar'!C:C))</f>
        <v>Wm Full</v>
      </c>
      <c r="C6851" s="10" t="str">
        <f t="array" ref="C6851">IFERROR(XLOOKUP(A6851,'Asignacion Mar'!A:A,'Asignacion Mar'!B:B))</f>
        <v>EC-08</v>
      </c>
      <c r="D6851" s="28">
        <v>45722.0</v>
      </c>
      <c r="E6851" s="16" t="s">
        <v>461</v>
      </c>
      <c r="F6851" s="10" t="str">
        <f t="array" ref="F6851">IFERROR(XLOOKUP(E6851,Operadores!A:A,Operadores!B:B))</f>
        <v>CRUJAV</v>
      </c>
      <c r="G6851" s="16" t="s">
        <v>103</v>
      </c>
      <c r="H6851" s="13">
        <v>25.14</v>
      </c>
      <c r="I6851" s="18">
        <v>315.0</v>
      </c>
      <c r="J6851" s="15">
        <f t="shared" si="5"/>
        <v>7919.1</v>
      </c>
      <c r="K6851" s="10" t="str">
        <f t="array" ref="K6851">IFERROR(XLOOKUP(G6851,'Tipo de Carga'!A:A,'Tipo de Carga'!B:B))</f>
        <v>Ticket</v>
      </c>
      <c r="L6851" s="10">
        <f t="shared" si="2"/>
        <v>10</v>
      </c>
      <c r="M6851" s="10">
        <f t="shared" si="3"/>
        <v>6</v>
      </c>
      <c r="N6851" s="10">
        <f t="shared" si="4"/>
        <v>3</v>
      </c>
      <c r="O6851" s="10" t="str">
        <f t="array" ref="O6851">IFERROR(XLOOKUP(G6851,'Tipo de Carga'!A:A,'Tipo de Carga'!C:C))</f>
        <v>Diesel</v>
      </c>
    </row>
    <row r="6852">
      <c r="A6852" s="16">
        <v>2030.0</v>
      </c>
      <c r="B6852" s="10" t="str">
        <f t="array" ref="B6852">IFERROR(XLOOKUP(A6852,'Asignacion Mar'!A:A,'Asignacion Mar'!C:C))</f>
        <v>MeLi Dedicado TD</v>
      </c>
      <c r="C6852" s="10" t="str">
        <f t="array" ref="C6852">IFERROR(XLOOKUP(A6852,'Asignacion Mar'!A:A,'Asignacion Mar'!B:B))</f>
        <v>EC-05</v>
      </c>
      <c r="D6852" s="28">
        <v>45722.0</v>
      </c>
      <c r="E6852" s="19" t="s">
        <v>337</v>
      </c>
      <c r="F6852" s="10" t="str">
        <f t="array" ref="F6852">IFERROR(XLOOKUP(E6852,Operadores!A:A,Operadores!B:B))</f>
        <v>MENBER</v>
      </c>
      <c r="G6852" s="16" t="s">
        <v>103</v>
      </c>
      <c r="H6852" s="13">
        <v>26.31</v>
      </c>
      <c r="I6852" s="18">
        <v>456.0</v>
      </c>
      <c r="J6852" s="15">
        <f t="shared" si="5"/>
        <v>11997.36</v>
      </c>
      <c r="K6852" s="10" t="str">
        <f t="array" ref="K6852">IFERROR(XLOOKUP(G6852,'Tipo de Carga'!A:A,'Tipo de Carga'!B:B))</f>
        <v>Ticket</v>
      </c>
      <c r="L6852" s="10">
        <f t="shared" si="2"/>
        <v>10</v>
      </c>
      <c r="M6852" s="10">
        <f t="shared" si="3"/>
        <v>6</v>
      </c>
      <c r="N6852" s="10">
        <f t="shared" si="4"/>
        <v>3</v>
      </c>
      <c r="O6852" s="10" t="str">
        <f t="array" ref="O6852">IFERROR(XLOOKUP(G6852,'Tipo de Carga'!A:A,'Tipo de Carga'!C:C))</f>
        <v>Diesel</v>
      </c>
    </row>
    <row r="6853">
      <c r="A6853" s="16">
        <v>1836.0</v>
      </c>
      <c r="B6853" s="10" t="str">
        <f t="array" ref="B6853">IFERROR(XLOOKUP(A6853,'Asignacion Mar'!A:A,'Asignacion Mar'!C:C))</f>
        <v>Full Liver</v>
      </c>
      <c r="C6853" s="10" t="str">
        <f t="array" ref="C6853">IFERROR(XLOOKUP(A6853,'Asignacion Mar'!A:A,'Asignacion Mar'!B:B))</f>
        <v>EC-01</v>
      </c>
      <c r="D6853" s="28">
        <v>45722.0</v>
      </c>
      <c r="E6853" s="16" t="s">
        <v>455</v>
      </c>
      <c r="F6853" s="10" t="str">
        <f t="array" ref="F6853">IFERROR(XLOOKUP(E6853,Operadores!A:A,Operadores!B:B))</f>
        <v>VELART</v>
      </c>
      <c r="G6853" s="16" t="s">
        <v>103</v>
      </c>
      <c r="H6853" s="13">
        <v>26.89</v>
      </c>
      <c r="I6853" s="18">
        <v>268.0</v>
      </c>
      <c r="J6853" s="15">
        <f t="shared" si="5"/>
        <v>7206.52</v>
      </c>
      <c r="K6853" s="10" t="str">
        <f t="array" ref="K6853">IFERROR(XLOOKUP(G6853,'Tipo de Carga'!A:A,'Tipo de Carga'!B:B))</f>
        <v>Ticket</v>
      </c>
      <c r="L6853" s="10">
        <f t="shared" si="2"/>
        <v>10</v>
      </c>
      <c r="M6853" s="10">
        <f t="shared" si="3"/>
        <v>6</v>
      </c>
      <c r="N6853" s="10">
        <f t="shared" si="4"/>
        <v>3</v>
      </c>
      <c r="O6853" s="10" t="str">
        <f t="array" ref="O6853">IFERROR(XLOOKUP(G6853,'Tipo de Carga'!A:A,'Tipo de Carga'!C:C))</f>
        <v>Diesel</v>
      </c>
    </row>
    <row r="6854">
      <c r="A6854" s="16">
        <v>1942.0</v>
      </c>
      <c r="B6854" s="10" t="str">
        <f t="array" ref="B6854">IFERROR(XLOOKUP(A6854,'Asignacion Mar'!A:A,'Asignacion Mar'!C:C))</f>
        <v>Harinas Elizondo</v>
      </c>
      <c r="C6854" s="10" t="str">
        <f t="array" ref="C6854">IFERROR(XLOOKUP(A6854,'Asignacion Mar'!A:A,'Asignacion Mar'!B:B))</f>
        <v>EC-01</v>
      </c>
      <c r="D6854" s="28">
        <v>45722.0</v>
      </c>
      <c r="E6854" s="16" t="s">
        <v>311</v>
      </c>
      <c r="F6854" s="10" t="str">
        <f t="array" ref="F6854">IFERROR(XLOOKUP(E6854,Operadores!A:A,Operadores!B:B))</f>
        <v>ESGJOS</v>
      </c>
      <c r="G6854" s="16" t="s">
        <v>103</v>
      </c>
      <c r="H6854" s="13">
        <v>27.46</v>
      </c>
      <c r="I6854" s="18">
        <v>437.0</v>
      </c>
      <c r="J6854" s="15">
        <f t="shared" si="5"/>
        <v>12000.02</v>
      </c>
      <c r="K6854" s="10" t="str">
        <f t="array" ref="K6854">IFERROR(XLOOKUP(G6854,'Tipo de Carga'!A:A,'Tipo de Carga'!B:B))</f>
        <v>Ticket</v>
      </c>
      <c r="L6854" s="10">
        <f t="shared" si="2"/>
        <v>10</v>
      </c>
      <c r="M6854" s="10">
        <f t="shared" si="3"/>
        <v>6</v>
      </c>
      <c r="N6854" s="10">
        <f t="shared" si="4"/>
        <v>3</v>
      </c>
      <c r="O6854" s="10" t="str">
        <f t="array" ref="O6854">IFERROR(XLOOKUP(G6854,'Tipo de Carga'!A:A,'Tipo de Carga'!C:C))</f>
        <v>Diesel</v>
      </c>
    </row>
    <row r="6855">
      <c r="A6855" s="16">
        <v>1808.0</v>
      </c>
      <c r="B6855" s="10" t="str">
        <f t="array" ref="B6855">IFERROR(XLOOKUP(A6855,'Asignacion Mar'!A:A,'Asignacion Mar'!C:C))</f>
        <v>Sayer Full</v>
      </c>
      <c r="C6855" s="10" t="str">
        <f t="array" ref="C6855">IFERROR(XLOOKUP(A6855,'Asignacion Mar'!A:A,'Asignacion Mar'!B:B))</f>
        <v>EC-04</v>
      </c>
      <c r="D6855" s="28">
        <v>45722.0</v>
      </c>
      <c r="E6855" s="19" t="s">
        <v>335</v>
      </c>
      <c r="F6855" s="10" t="str">
        <f t="array" ref="F6855">IFERROR(XLOOKUP(E6855,Operadores!A:A,Operadores!B:B))</f>
        <v>ZAPNO</v>
      </c>
      <c r="G6855" s="16" t="s">
        <v>103</v>
      </c>
      <c r="H6855" s="13">
        <v>25.59</v>
      </c>
      <c r="I6855" s="18">
        <v>162.0</v>
      </c>
      <c r="J6855" s="15">
        <f t="shared" si="5"/>
        <v>4145.58</v>
      </c>
      <c r="K6855" s="10" t="str">
        <f t="array" ref="K6855">IFERROR(XLOOKUP(G6855,'Tipo de Carga'!A:A,'Tipo de Carga'!B:B))</f>
        <v>Ticket</v>
      </c>
      <c r="L6855" s="10">
        <f t="shared" si="2"/>
        <v>10</v>
      </c>
      <c r="M6855" s="10">
        <f t="shared" si="3"/>
        <v>6</v>
      </c>
      <c r="N6855" s="10">
        <f t="shared" si="4"/>
        <v>3</v>
      </c>
      <c r="O6855" s="10" t="str">
        <f t="array" ref="O6855">IFERROR(XLOOKUP(G6855,'Tipo de Carga'!A:A,'Tipo de Carga'!C:C))</f>
        <v>Diesel</v>
      </c>
    </row>
    <row r="6856">
      <c r="A6856" s="16">
        <v>1967.0</v>
      </c>
      <c r="B6856" s="10" t="str">
        <f t="array" ref="B6856">IFERROR(XLOOKUP(A6856,'Asignacion Mar'!A:A,'Asignacion Mar'!C:C))</f>
        <v>Sayer Sencillo</v>
      </c>
      <c r="C6856" s="10" t="str">
        <f t="array" ref="C6856">IFERROR(XLOOKUP(A6856,'Asignacion Mar'!A:A,'Asignacion Mar'!B:B))</f>
        <v>EC-04</v>
      </c>
      <c r="D6856" s="28">
        <v>45722.0</v>
      </c>
      <c r="E6856" s="19" t="s">
        <v>315</v>
      </c>
      <c r="F6856" s="10" t="str">
        <f t="array" ref="F6856">IFERROR(XLOOKUP(E6856,Operadores!A:A,Operadores!B:B))</f>
        <v>BARMIGX</v>
      </c>
      <c r="G6856" s="16" t="s">
        <v>103</v>
      </c>
      <c r="H6856" s="13">
        <v>25.59</v>
      </c>
      <c r="I6856" s="18">
        <v>148.0</v>
      </c>
      <c r="J6856" s="15">
        <f t="shared" si="5"/>
        <v>3787.32</v>
      </c>
      <c r="K6856" s="10" t="str">
        <f t="array" ref="K6856">IFERROR(XLOOKUP(G6856,'Tipo de Carga'!A:A,'Tipo de Carga'!B:B))</f>
        <v>Ticket</v>
      </c>
      <c r="L6856" s="10">
        <f t="shared" si="2"/>
        <v>10</v>
      </c>
      <c r="M6856" s="10">
        <f t="shared" si="3"/>
        <v>6</v>
      </c>
      <c r="N6856" s="10">
        <f t="shared" si="4"/>
        <v>3</v>
      </c>
      <c r="O6856" s="10" t="str">
        <f t="array" ref="O6856">IFERROR(XLOOKUP(G6856,'Tipo de Carga'!A:A,'Tipo de Carga'!C:C))</f>
        <v>Diesel</v>
      </c>
    </row>
    <row r="6857">
      <c r="A6857" s="16">
        <v>1891.0</v>
      </c>
      <c r="B6857" s="10" t="str">
        <f t="array" ref="B6857">IFERROR(XLOOKUP(A6857,'Asignacion Mar'!A:A,'Asignacion Mar'!C:C))</f>
        <v>Sayer Expo</v>
      </c>
      <c r="C6857" s="10" t="str">
        <f t="array" ref="C6857">IFERROR(XLOOKUP(A6857,'Asignacion Mar'!A:A,'Asignacion Mar'!B:B))</f>
        <v>EC-03</v>
      </c>
      <c r="D6857" s="28">
        <v>45722.0</v>
      </c>
      <c r="E6857" s="19" t="s">
        <v>355</v>
      </c>
      <c r="F6857" s="10" t="str">
        <f t="array" ref="F6857">IFERROR(XLOOKUP(E6857,Operadores!A:A,Operadores!B:B))</f>
        <v>GONJOS03</v>
      </c>
      <c r="G6857" s="16" t="s">
        <v>103</v>
      </c>
      <c r="H6857" s="13">
        <v>26.21</v>
      </c>
      <c r="I6857" s="18">
        <v>458.0</v>
      </c>
      <c r="J6857" s="15">
        <f t="shared" si="5"/>
        <v>12004.18</v>
      </c>
      <c r="K6857" s="10" t="str">
        <f t="array" ref="K6857">IFERROR(XLOOKUP(G6857,'Tipo de Carga'!A:A,'Tipo de Carga'!B:B))</f>
        <v>Ticket</v>
      </c>
      <c r="L6857" s="10">
        <f t="shared" si="2"/>
        <v>10</v>
      </c>
      <c r="M6857" s="10">
        <f t="shared" si="3"/>
        <v>6</v>
      </c>
      <c r="N6857" s="10">
        <f t="shared" si="4"/>
        <v>3</v>
      </c>
      <c r="O6857" s="10" t="str">
        <f t="array" ref="O6857">IFERROR(XLOOKUP(G6857,'Tipo de Carga'!A:A,'Tipo de Carga'!C:C))</f>
        <v>Diesel</v>
      </c>
    </row>
    <row r="6858">
      <c r="A6858" s="16">
        <v>1739.0</v>
      </c>
      <c r="B6858" s="10" t="str">
        <f t="array" ref="B6858">IFERROR(XLOOKUP(A6858,'Asignacion Mar'!A:A,'Asignacion Mar'!C:C))</f>
        <v>Wm Sencillo</v>
      </c>
      <c r="C6858" s="10" t="str">
        <f t="array" ref="C6858">IFERROR(XLOOKUP(A6858,'Asignacion Mar'!A:A,'Asignacion Mar'!B:B))</f>
        <v>EC-08</v>
      </c>
      <c r="D6858" s="28">
        <v>45722.0</v>
      </c>
      <c r="E6858" s="19" t="s">
        <v>401</v>
      </c>
      <c r="F6858" s="10" t="str">
        <f t="array" ref="F6858">IFERROR(XLOOKUP(E6858,Operadores!A:A,Operadores!B:B))</f>
        <v>LOPJUA</v>
      </c>
      <c r="G6858" s="16" t="s">
        <v>103</v>
      </c>
      <c r="H6858" s="13">
        <v>26.45</v>
      </c>
      <c r="I6858" s="18">
        <v>541.0</v>
      </c>
      <c r="J6858" s="15">
        <f t="shared" si="5"/>
        <v>14309.45</v>
      </c>
      <c r="K6858" s="10" t="str">
        <f t="array" ref="K6858">IFERROR(XLOOKUP(G6858,'Tipo de Carga'!A:A,'Tipo de Carga'!B:B))</f>
        <v>Ticket</v>
      </c>
      <c r="L6858" s="10">
        <f t="shared" si="2"/>
        <v>10</v>
      </c>
      <c r="M6858" s="10">
        <f t="shared" si="3"/>
        <v>6</v>
      </c>
      <c r="N6858" s="10">
        <f t="shared" si="4"/>
        <v>3</v>
      </c>
      <c r="O6858" s="10" t="str">
        <f t="array" ref="O6858">IFERROR(XLOOKUP(G6858,'Tipo de Carga'!A:A,'Tipo de Carga'!C:C))</f>
        <v>Diesel</v>
      </c>
    </row>
    <row r="6859">
      <c r="A6859" s="16">
        <v>1717.0</v>
      </c>
      <c r="B6859" s="10" t="str">
        <f t="array" ref="B6859">IFERROR(XLOOKUP(A6859,'Asignacion Mar'!A:A,'Asignacion Mar'!C:C))</f>
        <v>Wm Sencillo</v>
      </c>
      <c r="C6859" s="10" t="str">
        <f t="array" ref="C6859">IFERROR(XLOOKUP(A6859,'Asignacion Mar'!A:A,'Asignacion Mar'!B:B))</f>
        <v>EC-08</v>
      </c>
      <c r="D6859" s="28">
        <v>45722.0</v>
      </c>
      <c r="E6859" s="19" t="s">
        <v>288</v>
      </c>
      <c r="F6859" s="10" t="str">
        <f t="array" ref="F6859">IFERROR(XLOOKUP(E6859,Operadores!A:A,Operadores!B:B))</f>
        <v>SOLLUI</v>
      </c>
      <c r="G6859" s="16" t="s">
        <v>103</v>
      </c>
      <c r="H6859" s="13">
        <v>26.45</v>
      </c>
      <c r="I6859" s="18">
        <v>414.0</v>
      </c>
      <c r="J6859" s="15">
        <f t="shared" si="5"/>
        <v>10950.3</v>
      </c>
      <c r="K6859" s="10" t="str">
        <f t="array" ref="K6859">IFERROR(XLOOKUP(G6859,'Tipo de Carga'!A:A,'Tipo de Carga'!B:B))</f>
        <v>Ticket</v>
      </c>
      <c r="L6859" s="10">
        <f t="shared" si="2"/>
        <v>10</v>
      </c>
      <c r="M6859" s="10">
        <f t="shared" si="3"/>
        <v>6</v>
      </c>
      <c r="N6859" s="10">
        <f t="shared" si="4"/>
        <v>3</v>
      </c>
      <c r="O6859" s="10" t="str">
        <f t="array" ref="O6859">IFERROR(XLOOKUP(G6859,'Tipo de Carga'!A:A,'Tipo de Carga'!C:C))</f>
        <v>Diesel</v>
      </c>
    </row>
    <row r="6860">
      <c r="A6860" s="16">
        <v>1806.0</v>
      </c>
      <c r="B6860" s="10" t="str">
        <f t="array" ref="B6860">IFERROR(XLOOKUP(A6860,'Asignacion Mar'!A:A,'Asignacion Mar'!C:C))</f>
        <v>Sayer Full</v>
      </c>
      <c r="C6860" s="10" t="str">
        <f t="array" ref="C6860">IFERROR(XLOOKUP(A6860,'Asignacion Mar'!A:A,'Asignacion Mar'!B:B))</f>
        <v>EC-04</v>
      </c>
      <c r="D6860" s="28">
        <v>45722.0</v>
      </c>
      <c r="E6860" s="19" t="s">
        <v>257</v>
      </c>
      <c r="F6860" s="10" t="str">
        <f t="array" ref="F6860">IFERROR(XLOOKUP(E6860,Operadores!A:A,Operadores!B:B))</f>
        <v>DIAOMA</v>
      </c>
      <c r="G6860" s="16" t="s">
        <v>103</v>
      </c>
      <c r="H6860" s="13">
        <v>26.21</v>
      </c>
      <c r="I6860" s="18">
        <v>488.0</v>
      </c>
      <c r="J6860" s="15">
        <f t="shared" si="5"/>
        <v>12790.48</v>
      </c>
      <c r="K6860" s="10" t="str">
        <f t="array" ref="K6860">IFERROR(XLOOKUP(G6860,'Tipo de Carga'!A:A,'Tipo de Carga'!B:B))</f>
        <v>Ticket</v>
      </c>
      <c r="L6860" s="10">
        <f t="shared" si="2"/>
        <v>10</v>
      </c>
      <c r="M6860" s="10">
        <f t="shared" si="3"/>
        <v>6</v>
      </c>
      <c r="N6860" s="10">
        <f t="shared" si="4"/>
        <v>3</v>
      </c>
      <c r="O6860" s="10" t="str">
        <f t="array" ref="O6860">IFERROR(XLOOKUP(G6860,'Tipo de Carga'!A:A,'Tipo de Carga'!C:C))</f>
        <v>Diesel</v>
      </c>
    </row>
    <row r="6861">
      <c r="A6861" s="16">
        <v>1716.0</v>
      </c>
      <c r="B6861" s="10" t="str">
        <f t="array" ref="B6861">IFERROR(XLOOKUP(A6861,'Asignacion Mar'!A:A,'Asignacion Mar'!C:C))</f>
        <v>Wm Sencillo</v>
      </c>
      <c r="C6861" s="10" t="str">
        <f t="array" ref="C6861">IFERROR(XLOOKUP(A6861,'Asignacion Mar'!A:A,'Asignacion Mar'!B:B))</f>
        <v>EC-08</v>
      </c>
      <c r="D6861" s="28">
        <v>45722.0</v>
      </c>
      <c r="E6861" s="19" t="s">
        <v>261</v>
      </c>
      <c r="F6861" s="10" t="str">
        <f t="array" ref="F6861">IFERROR(XLOOKUP(E6861,Operadores!A:A,Operadores!B:B))</f>
        <v>BAUTRI</v>
      </c>
      <c r="G6861" s="16" t="s">
        <v>103</v>
      </c>
      <c r="H6861" s="13">
        <v>26.45</v>
      </c>
      <c r="I6861" s="18">
        <v>319.0</v>
      </c>
      <c r="J6861" s="15">
        <f t="shared" si="5"/>
        <v>8437.55</v>
      </c>
      <c r="K6861" s="10" t="str">
        <f t="array" ref="K6861">IFERROR(XLOOKUP(G6861,'Tipo de Carga'!A:A,'Tipo de Carga'!B:B))</f>
        <v>Ticket</v>
      </c>
      <c r="L6861" s="10">
        <f t="shared" si="2"/>
        <v>10</v>
      </c>
      <c r="M6861" s="10">
        <f t="shared" si="3"/>
        <v>6</v>
      </c>
      <c r="N6861" s="10">
        <f t="shared" si="4"/>
        <v>3</v>
      </c>
      <c r="O6861" s="10" t="str">
        <f t="array" ref="O6861">IFERROR(XLOOKUP(G6861,'Tipo de Carga'!A:A,'Tipo de Carga'!C:C))</f>
        <v>Diesel</v>
      </c>
    </row>
    <row r="6862">
      <c r="A6862" s="16">
        <v>2001.0</v>
      </c>
      <c r="B6862" s="10" t="str">
        <f t="array" ref="B6862">IFERROR(XLOOKUP(A6862,'Asignacion Mar'!A:A,'Asignacion Mar'!C:C))</f>
        <v>MeLi Dedicado Merida</v>
      </c>
      <c r="C6862" s="10" t="str">
        <f t="array" ref="C6862">IFERROR(XLOOKUP(A6862,'Asignacion Mar'!A:A,'Asignacion Mar'!B:B))</f>
        <v>EC-05</v>
      </c>
      <c r="D6862" s="28">
        <v>45723.0</v>
      </c>
      <c r="E6862" s="16" t="s">
        <v>88</v>
      </c>
      <c r="F6862" s="10" t="str">
        <f t="array" ref="F6862">IFERROR(XLOOKUP(E6862,Operadores!A:A,Operadores!B:B))</f>
        <v>CAMJOS</v>
      </c>
      <c r="G6862" s="16" t="s">
        <v>17</v>
      </c>
      <c r="H6862" s="13">
        <v>19.89281</v>
      </c>
      <c r="I6862" s="18">
        <v>246.0</v>
      </c>
      <c r="J6862" s="15">
        <f t="shared" si="5"/>
        <v>4893.63126</v>
      </c>
      <c r="K6862" s="10" t="str">
        <f t="array" ref="K6862">IFERROR(XLOOKUP(G6862,'Tipo de Carga'!A:A,'Tipo de Carga'!B:B))</f>
        <v>Autoabasto</v>
      </c>
      <c r="L6862" s="10">
        <f t="shared" si="2"/>
        <v>10</v>
      </c>
      <c r="M6862" s="10">
        <f t="shared" si="3"/>
        <v>7</v>
      </c>
      <c r="N6862" s="10">
        <f t="shared" si="4"/>
        <v>3</v>
      </c>
      <c r="O6862" s="10" t="str">
        <f t="array" ref="O6862">IFERROR(XLOOKUP(G6862,'Tipo de Carga'!A:A,'Tipo de Carga'!C:C))</f>
        <v>Diesel</v>
      </c>
    </row>
    <row r="6863">
      <c r="A6863" s="16">
        <v>1954.0</v>
      </c>
      <c r="B6863" s="10" t="str">
        <f t="array" ref="B6863">IFERROR(XLOOKUP(A6863,'Asignacion Mar'!A:A,'Asignacion Mar'!C:C))</f>
        <v>MeLi asignado SD</v>
      </c>
      <c r="C6863" s="10" t="str">
        <f t="array" ref="C6863">IFERROR(XLOOKUP(A6863,'Asignacion Mar'!A:A,'Asignacion Mar'!B:B))</f>
        <v>EC-05</v>
      </c>
      <c r="D6863" s="28">
        <v>45723.0</v>
      </c>
      <c r="E6863" s="16" t="s">
        <v>231</v>
      </c>
      <c r="F6863" s="10" t="str">
        <f t="array" ref="F6863">IFERROR(XLOOKUP(E6863,Operadores!A:A,Operadores!B:B))</f>
        <v>PARMI</v>
      </c>
      <c r="G6863" s="16" t="s">
        <v>17</v>
      </c>
      <c r="H6863" s="13">
        <v>19.89281</v>
      </c>
      <c r="I6863" s="18">
        <v>44.0</v>
      </c>
      <c r="J6863" s="15">
        <f t="shared" si="5"/>
        <v>875.28364</v>
      </c>
      <c r="K6863" s="10" t="str">
        <f t="array" ref="K6863">IFERROR(XLOOKUP(G6863,'Tipo de Carga'!A:A,'Tipo de Carga'!B:B))</f>
        <v>Autoabasto</v>
      </c>
      <c r="L6863" s="10">
        <f t="shared" si="2"/>
        <v>10</v>
      </c>
      <c r="M6863" s="10">
        <f t="shared" si="3"/>
        <v>7</v>
      </c>
      <c r="N6863" s="10">
        <f t="shared" si="4"/>
        <v>3</v>
      </c>
      <c r="O6863" s="10" t="str">
        <f t="array" ref="O6863">IFERROR(XLOOKUP(G6863,'Tipo de Carga'!A:A,'Tipo de Carga'!C:C))</f>
        <v>Diesel</v>
      </c>
    </row>
    <row r="6864">
      <c r="A6864" s="16">
        <v>1765.0</v>
      </c>
      <c r="B6864" s="10" t="str">
        <f t="array" ref="B6864">IFERROR(XLOOKUP(A6864,'Asignacion Mar'!A:A,'Asignacion Mar'!C:C))</f>
        <v>Hisense</v>
      </c>
      <c r="C6864" s="10" t="str">
        <f t="array" ref="C6864">IFERROR(XLOOKUP(A6864,'Asignacion Mar'!A:A,'Asignacion Mar'!B:B))</f>
        <v>EC-02</v>
      </c>
      <c r="D6864" s="28">
        <v>45723.0</v>
      </c>
      <c r="E6864" s="16" t="s">
        <v>450</v>
      </c>
      <c r="F6864" s="10" t="str">
        <f t="array" ref="F6864">IFERROR(XLOOKUP(E6864,Operadores!A:A,Operadores!B:B))</f>
        <v>FLOVAL</v>
      </c>
      <c r="G6864" s="16" t="s">
        <v>17</v>
      </c>
      <c r="H6864" s="13">
        <v>19.89281</v>
      </c>
      <c r="I6864" s="18">
        <v>122.0</v>
      </c>
      <c r="J6864" s="15">
        <f t="shared" si="5"/>
        <v>2426.92282</v>
      </c>
      <c r="K6864" s="10" t="str">
        <f t="array" ref="K6864">IFERROR(XLOOKUP(G6864,'Tipo de Carga'!A:A,'Tipo de Carga'!B:B))</f>
        <v>Autoabasto</v>
      </c>
      <c r="L6864" s="10">
        <f t="shared" si="2"/>
        <v>10</v>
      </c>
      <c r="M6864" s="10">
        <f t="shared" si="3"/>
        <v>7</v>
      </c>
      <c r="N6864" s="10">
        <f t="shared" si="4"/>
        <v>3</v>
      </c>
      <c r="O6864" s="10" t="str">
        <f t="array" ref="O6864">IFERROR(XLOOKUP(G6864,'Tipo de Carga'!A:A,'Tipo de Carga'!C:C))</f>
        <v>Diesel</v>
      </c>
    </row>
    <row r="6865">
      <c r="A6865" s="16">
        <v>2018.0</v>
      </c>
      <c r="B6865" s="10" t="str">
        <f t="array" ref="B6865">IFERROR(XLOOKUP(A6865,'Asignacion Mar'!A:A,'Asignacion Mar'!C:C))</f>
        <v>MeLi Dedicado Merida</v>
      </c>
      <c r="C6865" s="10" t="str">
        <f t="array" ref="C6865">IFERROR(XLOOKUP(A6865,'Asignacion Mar'!A:A,'Asignacion Mar'!B:B))</f>
        <v>EC-05</v>
      </c>
      <c r="D6865" s="28">
        <v>45723.0</v>
      </c>
      <c r="E6865" s="16" t="s">
        <v>205</v>
      </c>
      <c r="F6865" s="10" t="str">
        <f t="array" ref="F6865">IFERROR(XLOOKUP(E6865,Operadores!A:A,Operadores!B:B))</f>
        <v>MACFRA</v>
      </c>
      <c r="G6865" s="16" t="s">
        <v>17</v>
      </c>
      <c r="H6865" s="13">
        <v>19.89281</v>
      </c>
      <c r="I6865" s="18">
        <v>278.0</v>
      </c>
      <c r="J6865" s="15">
        <f t="shared" si="5"/>
        <v>5530.20118</v>
      </c>
      <c r="K6865" s="10" t="str">
        <f t="array" ref="K6865">IFERROR(XLOOKUP(G6865,'Tipo de Carga'!A:A,'Tipo de Carga'!B:B))</f>
        <v>Autoabasto</v>
      </c>
      <c r="L6865" s="10">
        <f t="shared" si="2"/>
        <v>10</v>
      </c>
      <c r="M6865" s="10">
        <f t="shared" si="3"/>
        <v>7</v>
      </c>
      <c r="N6865" s="10">
        <f t="shared" si="4"/>
        <v>3</v>
      </c>
      <c r="O6865" s="10" t="str">
        <f t="array" ref="O6865">IFERROR(XLOOKUP(G6865,'Tipo de Carga'!A:A,'Tipo de Carga'!C:C))</f>
        <v>Diesel</v>
      </c>
    </row>
    <row r="6866">
      <c r="A6866" s="16">
        <v>1704.0</v>
      </c>
      <c r="B6866" s="10" t="str">
        <f t="array" ref="B6866">IFERROR(XLOOKUP(A6866,'Asignacion Mar'!A:A,'Asignacion Mar'!C:C))</f>
        <v>Pilgrims Tepo</v>
      </c>
      <c r="C6866" s="10" t="str">
        <f t="array" ref="C6866">IFERROR(XLOOKUP(A6866,'Asignacion Mar'!A:A,'Asignacion Mar'!B:B))</f>
        <v>EC-02</v>
      </c>
      <c r="D6866" s="28">
        <v>45723.0</v>
      </c>
      <c r="E6866" s="16" t="s">
        <v>54</v>
      </c>
      <c r="F6866" s="10" t="str">
        <f t="array" ref="F6866">IFERROR(XLOOKUP(E6866,Operadores!A:A,Operadores!B:B))</f>
        <v>JORJON</v>
      </c>
      <c r="G6866" s="16" t="s">
        <v>17</v>
      </c>
      <c r="H6866" s="13">
        <v>19.89281</v>
      </c>
      <c r="I6866" s="18">
        <v>195.0</v>
      </c>
      <c r="J6866" s="15">
        <f t="shared" si="5"/>
        <v>3879.09795</v>
      </c>
      <c r="K6866" s="10" t="str">
        <f t="array" ref="K6866">IFERROR(XLOOKUP(G6866,'Tipo de Carga'!A:A,'Tipo de Carga'!B:B))</f>
        <v>Autoabasto</v>
      </c>
      <c r="L6866" s="10">
        <f t="shared" si="2"/>
        <v>10</v>
      </c>
      <c r="M6866" s="10">
        <f t="shared" si="3"/>
        <v>7</v>
      </c>
      <c r="N6866" s="10">
        <f t="shared" si="4"/>
        <v>3</v>
      </c>
      <c r="O6866" s="10" t="str">
        <f t="array" ref="O6866">IFERROR(XLOOKUP(G6866,'Tipo de Carga'!A:A,'Tipo de Carga'!C:C))</f>
        <v>Diesel</v>
      </c>
    </row>
    <row r="6867">
      <c r="A6867" s="16">
        <v>1863.0</v>
      </c>
      <c r="B6867" s="10" t="str">
        <f t="array" ref="B6867">IFERROR(XLOOKUP(A6867,'Asignacion Mar'!A:A,'Asignacion Mar'!C:C))</f>
        <v>Pilgrims Tepo</v>
      </c>
      <c r="C6867" s="10" t="str">
        <f t="array" ref="C6867">IFERROR(XLOOKUP(A6867,'Asignacion Mar'!A:A,'Asignacion Mar'!B:B))</f>
        <v>EC-02</v>
      </c>
      <c r="D6867" s="28">
        <v>45723.0</v>
      </c>
      <c r="E6867" s="16" t="s">
        <v>369</v>
      </c>
      <c r="F6867" s="10" t="str">
        <f t="array" ref="F6867">IFERROR(XLOOKUP(E6867,Operadores!A:A,Operadores!B:B))</f>
        <v>HERJUA01</v>
      </c>
      <c r="G6867" s="16" t="s">
        <v>17</v>
      </c>
      <c r="H6867" s="13">
        <v>19.89281</v>
      </c>
      <c r="I6867" s="18">
        <v>90.0</v>
      </c>
      <c r="J6867" s="15">
        <f t="shared" si="5"/>
        <v>1790.3529</v>
      </c>
      <c r="K6867" s="10" t="str">
        <f t="array" ref="K6867">IFERROR(XLOOKUP(G6867,'Tipo de Carga'!A:A,'Tipo de Carga'!B:B))</f>
        <v>Autoabasto</v>
      </c>
      <c r="L6867" s="10">
        <f t="shared" si="2"/>
        <v>10</v>
      </c>
      <c r="M6867" s="10">
        <f t="shared" si="3"/>
        <v>7</v>
      </c>
      <c r="N6867" s="10">
        <f t="shared" si="4"/>
        <v>3</v>
      </c>
      <c r="O6867" s="10" t="str">
        <f t="array" ref="O6867">IFERROR(XLOOKUP(G6867,'Tipo de Carga'!A:A,'Tipo de Carga'!C:C))</f>
        <v>Diesel</v>
      </c>
    </row>
    <row r="6868">
      <c r="A6868" s="16">
        <v>1788.0</v>
      </c>
      <c r="B6868" s="10" t="str">
        <f t="array" ref="B6868">IFERROR(XLOOKUP(A6868,'Asignacion Mar'!A:A,'Asignacion Mar'!C:C))</f>
        <v>Liverpool Local</v>
      </c>
      <c r="C6868" s="10" t="str">
        <f t="array" ref="C6868">IFERROR(XLOOKUP(A6868,'Asignacion Mar'!A:A,'Asignacion Mar'!B:B))</f>
        <v>EC-01</v>
      </c>
      <c r="D6868" s="28">
        <v>45723.0</v>
      </c>
      <c r="E6868" s="16" t="s">
        <v>313</v>
      </c>
      <c r="F6868" s="10" t="str">
        <f t="array" ref="F6868">IFERROR(XLOOKUP(E6868,Operadores!A:A,Operadores!B:B))</f>
        <v>CABJUA</v>
      </c>
      <c r="G6868" s="16" t="s">
        <v>17</v>
      </c>
      <c r="H6868" s="13">
        <v>19.89281</v>
      </c>
      <c r="I6868" s="18">
        <v>336.0</v>
      </c>
      <c r="J6868" s="15">
        <f t="shared" si="5"/>
        <v>6683.98416</v>
      </c>
      <c r="K6868" s="10" t="str">
        <f t="array" ref="K6868">IFERROR(XLOOKUP(G6868,'Tipo de Carga'!A:A,'Tipo de Carga'!B:B))</f>
        <v>Autoabasto</v>
      </c>
      <c r="L6868" s="10">
        <f t="shared" si="2"/>
        <v>10</v>
      </c>
      <c r="M6868" s="10">
        <f t="shared" si="3"/>
        <v>7</v>
      </c>
      <c r="N6868" s="10">
        <f t="shared" si="4"/>
        <v>3</v>
      </c>
      <c r="O6868" s="10" t="str">
        <f t="array" ref="O6868">IFERROR(XLOOKUP(G6868,'Tipo de Carga'!A:A,'Tipo de Carga'!C:C))</f>
        <v>Diesel</v>
      </c>
    </row>
    <row r="6869">
      <c r="A6869" s="16">
        <v>1866.0</v>
      </c>
      <c r="B6869" s="10" t="str">
        <f t="array" ref="B6869">IFERROR(XLOOKUP(A6869,'Asignacion Mar'!A:A,'Asignacion Mar'!C:C))</f>
        <v>Pilgrims Tepo</v>
      </c>
      <c r="C6869" s="10" t="str">
        <f t="array" ref="C6869">IFERROR(XLOOKUP(A6869,'Asignacion Mar'!A:A,'Asignacion Mar'!B:B))</f>
        <v>EC-02</v>
      </c>
      <c r="D6869" s="28">
        <v>45723.0</v>
      </c>
      <c r="E6869" s="16" t="s">
        <v>377</v>
      </c>
      <c r="F6869" s="10" t="str">
        <f t="array" ref="F6869">IFERROR(XLOOKUP(E6869,Operadores!A:A,Operadores!B:B))</f>
        <v>FRAMAU</v>
      </c>
      <c r="G6869" s="16" t="s">
        <v>17</v>
      </c>
      <c r="H6869" s="13">
        <v>19.89281</v>
      </c>
      <c r="I6869" s="18">
        <v>117.0</v>
      </c>
      <c r="J6869" s="15">
        <f t="shared" si="5"/>
        <v>2327.45877</v>
      </c>
      <c r="K6869" s="10" t="str">
        <f t="array" ref="K6869">IFERROR(XLOOKUP(G6869,'Tipo de Carga'!A:A,'Tipo de Carga'!B:B))</f>
        <v>Autoabasto</v>
      </c>
      <c r="L6869" s="10">
        <f t="shared" si="2"/>
        <v>10</v>
      </c>
      <c r="M6869" s="10">
        <f t="shared" si="3"/>
        <v>7</v>
      </c>
      <c r="N6869" s="10">
        <f t="shared" si="4"/>
        <v>3</v>
      </c>
      <c r="O6869" s="10" t="str">
        <f t="array" ref="O6869">IFERROR(XLOOKUP(G6869,'Tipo de Carga'!A:A,'Tipo de Carga'!C:C))</f>
        <v>Diesel</v>
      </c>
    </row>
    <row r="6870">
      <c r="A6870" s="16">
        <v>1810.0</v>
      </c>
      <c r="B6870" s="10" t="str">
        <f t="array" ref="B6870">IFERROR(XLOOKUP(A6870,'Asignacion Mar'!A:A,'Asignacion Mar'!C:C))</f>
        <v>Sayer Expo</v>
      </c>
      <c r="C6870" s="10" t="str">
        <f t="array" ref="C6870">IFERROR(XLOOKUP(A6870,'Asignacion Mar'!A:A,'Asignacion Mar'!B:B))</f>
        <v>EC-03</v>
      </c>
      <c r="D6870" s="28">
        <v>45723.0</v>
      </c>
      <c r="E6870" s="16" t="s">
        <v>131</v>
      </c>
      <c r="F6870" s="10" t="str">
        <f t="array" ref="F6870">IFERROR(XLOOKUP(E6870,Operadores!A:A,Operadores!B:B))</f>
        <v>REYRAU</v>
      </c>
      <c r="G6870" s="16" t="s">
        <v>17</v>
      </c>
      <c r="H6870" s="13">
        <v>19.89281</v>
      </c>
      <c r="I6870" s="18">
        <v>542.0</v>
      </c>
      <c r="J6870" s="15">
        <f t="shared" si="5"/>
        <v>10781.90302</v>
      </c>
      <c r="K6870" s="10" t="str">
        <f t="array" ref="K6870">IFERROR(XLOOKUP(G6870,'Tipo de Carga'!A:A,'Tipo de Carga'!B:B))</f>
        <v>Autoabasto</v>
      </c>
      <c r="L6870" s="10">
        <f t="shared" si="2"/>
        <v>10</v>
      </c>
      <c r="M6870" s="10">
        <f t="shared" si="3"/>
        <v>7</v>
      </c>
      <c r="N6870" s="10">
        <f t="shared" si="4"/>
        <v>3</v>
      </c>
      <c r="O6870" s="10" t="str">
        <f t="array" ref="O6870">IFERROR(XLOOKUP(G6870,'Tipo de Carga'!A:A,'Tipo de Carga'!C:C))</f>
        <v>Diesel</v>
      </c>
    </row>
    <row r="6871">
      <c r="A6871" s="16">
        <v>1731.0</v>
      </c>
      <c r="B6871" s="10" t="str">
        <f t="array" ref="B6871">IFERROR(XLOOKUP(A6871,'Asignacion Mar'!A:A,'Asignacion Mar'!C:C))</f>
        <v>Pilgrims Tepo</v>
      </c>
      <c r="C6871" s="10" t="str">
        <f t="array" ref="C6871">IFERROR(XLOOKUP(A6871,'Asignacion Mar'!A:A,'Asignacion Mar'!B:B))</f>
        <v>EC-02</v>
      </c>
      <c r="D6871" s="28">
        <v>45723.0</v>
      </c>
      <c r="E6871" s="16" t="s">
        <v>270</v>
      </c>
      <c r="F6871" s="10" t="str">
        <f t="array" ref="F6871">IFERROR(XLOOKUP(E6871,Operadores!A:A,Operadores!B:B))</f>
        <v>ROSGIL</v>
      </c>
      <c r="G6871" s="16" t="s">
        <v>17</v>
      </c>
      <c r="H6871" s="13">
        <v>19.89281</v>
      </c>
      <c r="I6871" s="18">
        <v>251.0</v>
      </c>
      <c r="J6871" s="15">
        <f t="shared" si="5"/>
        <v>4993.09531</v>
      </c>
      <c r="K6871" s="10" t="str">
        <f t="array" ref="K6871">IFERROR(XLOOKUP(G6871,'Tipo de Carga'!A:A,'Tipo de Carga'!B:B))</f>
        <v>Autoabasto</v>
      </c>
      <c r="L6871" s="10">
        <f t="shared" si="2"/>
        <v>10</v>
      </c>
      <c r="M6871" s="10">
        <f t="shared" si="3"/>
        <v>7</v>
      </c>
      <c r="N6871" s="10">
        <f t="shared" si="4"/>
        <v>3</v>
      </c>
      <c r="O6871" s="10" t="str">
        <f t="array" ref="O6871">IFERROR(XLOOKUP(G6871,'Tipo de Carga'!A:A,'Tipo de Carga'!C:C))</f>
        <v>Diesel</v>
      </c>
    </row>
    <row r="6872">
      <c r="A6872" s="16">
        <v>1980.0</v>
      </c>
      <c r="B6872" s="10" t="str">
        <f t="array" ref="B6872">IFERROR(XLOOKUP(A6872,'Asignacion Mar'!A:A,'Asignacion Mar'!C:C))</f>
        <v>MeLi asignado SD</v>
      </c>
      <c r="C6872" s="10" t="str">
        <f t="array" ref="C6872">IFERROR(XLOOKUP(A6872,'Asignacion Mar'!A:A,'Asignacion Mar'!B:B))</f>
        <v>EC-05</v>
      </c>
      <c r="D6872" s="28">
        <v>45723.0</v>
      </c>
      <c r="E6872" s="16" t="s">
        <v>29</v>
      </c>
      <c r="F6872" s="10" t="str">
        <f t="array" ref="F6872">IFERROR(XLOOKUP(E6872,Operadores!A:A,Operadores!B:B))</f>
        <v>ANGMA</v>
      </c>
      <c r="G6872" s="16" t="s">
        <v>17</v>
      </c>
      <c r="H6872" s="13">
        <v>19.89281</v>
      </c>
      <c r="I6872" s="18">
        <v>551.0</v>
      </c>
      <c r="J6872" s="15">
        <f t="shared" si="5"/>
        <v>10960.93831</v>
      </c>
      <c r="K6872" s="10" t="str">
        <f t="array" ref="K6872">IFERROR(XLOOKUP(G6872,'Tipo de Carga'!A:A,'Tipo de Carga'!B:B))</f>
        <v>Autoabasto</v>
      </c>
      <c r="L6872" s="10">
        <f t="shared" si="2"/>
        <v>10</v>
      </c>
      <c r="M6872" s="10">
        <f t="shared" si="3"/>
        <v>7</v>
      </c>
      <c r="N6872" s="10">
        <f t="shared" si="4"/>
        <v>3</v>
      </c>
      <c r="O6872" s="10" t="str">
        <f t="array" ref="O6872">IFERROR(XLOOKUP(G6872,'Tipo de Carga'!A:A,'Tipo de Carga'!C:C))</f>
        <v>Diesel</v>
      </c>
    </row>
    <row r="6873">
      <c r="A6873" s="16">
        <v>1965.0</v>
      </c>
      <c r="B6873" s="10" t="str">
        <f t="array" ref="B6873">IFERROR(XLOOKUP(A6873,'Asignacion Mar'!A:A,'Asignacion Mar'!C:C))</f>
        <v>Circuitos</v>
      </c>
      <c r="C6873" s="10" t="str">
        <f t="array" ref="C6873">IFERROR(XLOOKUP(A6873,'Asignacion Mar'!A:A,'Asignacion Mar'!B:B))</f>
        <v>EC-03</v>
      </c>
      <c r="D6873" s="28">
        <v>45723.0</v>
      </c>
      <c r="E6873" s="16" t="s">
        <v>161</v>
      </c>
      <c r="F6873" s="10" t="str">
        <f t="array" ref="F6873">IFERROR(XLOOKUP(E6873,Operadores!A:A,Operadores!B:B))</f>
        <v>BREISR</v>
      </c>
      <c r="G6873" s="16" t="s">
        <v>17</v>
      </c>
      <c r="H6873" s="13">
        <v>19.89281</v>
      </c>
      <c r="I6873" s="18">
        <v>405.0</v>
      </c>
      <c r="J6873" s="15">
        <f t="shared" si="5"/>
        <v>8056.58805</v>
      </c>
      <c r="K6873" s="10" t="str">
        <f t="array" ref="K6873">IFERROR(XLOOKUP(G6873,'Tipo de Carga'!A:A,'Tipo de Carga'!B:B))</f>
        <v>Autoabasto</v>
      </c>
      <c r="L6873" s="10">
        <f t="shared" si="2"/>
        <v>10</v>
      </c>
      <c r="M6873" s="10">
        <f t="shared" si="3"/>
        <v>7</v>
      </c>
      <c r="N6873" s="10">
        <f t="shared" si="4"/>
        <v>3</v>
      </c>
      <c r="O6873" s="10" t="str">
        <f t="array" ref="O6873">IFERROR(XLOOKUP(G6873,'Tipo de Carga'!A:A,'Tipo de Carga'!C:C))</f>
        <v>Diesel</v>
      </c>
    </row>
    <row r="6874">
      <c r="A6874" s="16">
        <v>1735.0</v>
      </c>
      <c r="B6874" s="10" t="str">
        <f t="array" ref="B6874">IFERROR(XLOOKUP(A6874,'Asignacion Mar'!A:A,'Asignacion Mar'!C:C))</f>
        <v>Pilgrims Tepo</v>
      </c>
      <c r="C6874" s="10" t="str">
        <f t="array" ref="C6874">IFERROR(XLOOKUP(A6874,'Asignacion Mar'!A:A,'Asignacion Mar'!B:B))</f>
        <v>EC-02</v>
      </c>
      <c r="D6874" s="28">
        <v>45723.0</v>
      </c>
      <c r="E6874" s="16" t="s">
        <v>370</v>
      </c>
      <c r="F6874" s="10" t="str">
        <f t="array" ref="F6874">IFERROR(XLOOKUP(E6874,Operadores!A:A,Operadores!B:B))</f>
        <v>BOROSC</v>
      </c>
      <c r="G6874" s="16" t="s">
        <v>17</v>
      </c>
      <c r="H6874" s="13">
        <v>19.89281</v>
      </c>
      <c r="I6874" s="18">
        <v>102.0</v>
      </c>
      <c r="J6874" s="15">
        <f t="shared" si="5"/>
        <v>2029.06662</v>
      </c>
      <c r="K6874" s="10" t="str">
        <f t="array" ref="K6874">IFERROR(XLOOKUP(G6874,'Tipo de Carga'!A:A,'Tipo de Carga'!B:B))</f>
        <v>Autoabasto</v>
      </c>
      <c r="L6874" s="10">
        <f t="shared" si="2"/>
        <v>10</v>
      </c>
      <c r="M6874" s="10">
        <f t="shared" si="3"/>
        <v>7</v>
      </c>
      <c r="N6874" s="10">
        <f t="shared" si="4"/>
        <v>3</v>
      </c>
      <c r="O6874" s="10" t="str">
        <f t="array" ref="O6874">IFERROR(XLOOKUP(G6874,'Tipo de Carga'!A:A,'Tipo de Carga'!C:C))</f>
        <v>Diesel</v>
      </c>
    </row>
    <row r="6875">
      <c r="A6875" s="16">
        <v>1847.0</v>
      </c>
      <c r="B6875" s="10" t="str">
        <f t="array" ref="B6875">IFERROR(XLOOKUP(A6875,'Asignacion Mar'!A:A,'Asignacion Mar'!C:C))</f>
        <v>Circuitos</v>
      </c>
      <c r="C6875" s="10" t="str">
        <f t="array" ref="C6875">IFERROR(XLOOKUP(A6875,'Asignacion Mar'!A:A,'Asignacion Mar'!B:B))</f>
        <v>EC-03</v>
      </c>
      <c r="D6875" s="28">
        <v>45723.0</v>
      </c>
      <c r="E6875" s="16" t="s">
        <v>299</v>
      </c>
      <c r="F6875" s="10" t="str">
        <f t="array" ref="F6875">IFERROR(XLOOKUP(E6875,Operadores!A:A,Operadores!B:B))</f>
        <v>HERJO17X</v>
      </c>
      <c r="G6875" s="16" t="s">
        <v>17</v>
      </c>
      <c r="H6875" s="13">
        <v>19.89281</v>
      </c>
      <c r="I6875" s="18">
        <v>13.0</v>
      </c>
      <c r="J6875" s="15">
        <f t="shared" si="5"/>
        <v>258.60653</v>
      </c>
      <c r="K6875" s="10" t="str">
        <f t="array" ref="K6875">IFERROR(XLOOKUP(G6875,'Tipo de Carga'!A:A,'Tipo de Carga'!B:B))</f>
        <v>Autoabasto</v>
      </c>
      <c r="L6875" s="10">
        <f t="shared" si="2"/>
        <v>10</v>
      </c>
      <c r="M6875" s="10">
        <f t="shared" si="3"/>
        <v>7</v>
      </c>
      <c r="N6875" s="10">
        <f t="shared" si="4"/>
        <v>3</v>
      </c>
      <c r="O6875" s="10" t="str">
        <f t="array" ref="O6875">IFERROR(XLOOKUP(G6875,'Tipo de Carga'!A:A,'Tipo de Carga'!C:C))</f>
        <v>Diesel</v>
      </c>
    </row>
    <row r="6876">
      <c r="A6876" s="16">
        <v>1683.0</v>
      </c>
      <c r="B6876" s="10" t="str">
        <f t="array" ref="B6876">IFERROR(XLOOKUP(A6876,'Asignacion Mar'!A:A,'Asignacion Mar'!C:C))</f>
        <v>Pilgrims Tepo</v>
      </c>
      <c r="C6876" s="10" t="str">
        <f t="array" ref="C6876">IFERROR(XLOOKUP(A6876,'Asignacion Mar'!A:A,'Asignacion Mar'!B:B))</f>
        <v>EC-02</v>
      </c>
      <c r="D6876" s="28">
        <v>45723.0</v>
      </c>
      <c r="E6876" s="16" t="s">
        <v>265</v>
      </c>
      <c r="F6876" s="10" t="str">
        <f t="array" ref="F6876">IFERROR(XLOOKUP(E6876,Operadores!A:A,Operadores!B:B))</f>
        <v>LEOJOS</v>
      </c>
      <c r="G6876" s="16" t="s">
        <v>17</v>
      </c>
      <c r="H6876" s="13">
        <v>19.89281</v>
      </c>
      <c r="I6876" s="18">
        <v>170.0</v>
      </c>
      <c r="J6876" s="15">
        <f t="shared" si="5"/>
        <v>3381.7777</v>
      </c>
      <c r="K6876" s="10" t="str">
        <f t="array" ref="K6876">IFERROR(XLOOKUP(G6876,'Tipo de Carga'!A:A,'Tipo de Carga'!B:B))</f>
        <v>Autoabasto</v>
      </c>
      <c r="L6876" s="10">
        <f t="shared" si="2"/>
        <v>10</v>
      </c>
      <c r="M6876" s="10">
        <f t="shared" si="3"/>
        <v>7</v>
      </c>
      <c r="N6876" s="10">
        <f t="shared" si="4"/>
        <v>3</v>
      </c>
      <c r="O6876" s="10" t="str">
        <f t="array" ref="O6876">IFERROR(XLOOKUP(G6876,'Tipo de Carga'!A:A,'Tipo de Carga'!C:C))</f>
        <v>Diesel</v>
      </c>
    </row>
    <row r="6877">
      <c r="A6877" s="16">
        <v>2075.0</v>
      </c>
      <c r="B6877" s="10" t="str">
        <f t="array" ref="B6877">IFERROR(XLOOKUP(A6877,'Asignacion Mar'!A:A,'Asignacion Mar'!C:C))</f>
        <v>Hisense</v>
      </c>
      <c r="C6877" s="10" t="str">
        <f t="array" ref="C6877">IFERROR(XLOOKUP(A6877,'Asignacion Mar'!A:A,'Asignacion Mar'!B:B))</f>
        <v>EC-02</v>
      </c>
      <c r="D6877" s="28">
        <v>45723.0</v>
      </c>
      <c r="E6877" s="16" t="s">
        <v>354</v>
      </c>
      <c r="F6877" s="10" t="str">
        <f t="array" ref="F6877">IFERROR(XLOOKUP(E6877,Operadores!A:A,Operadores!B:B))</f>
        <v>SALMAR01</v>
      </c>
      <c r="G6877" s="16" t="s">
        <v>17</v>
      </c>
      <c r="H6877" s="13">
        <v>19.89281</v>
      </c>
      <c r="I6877" s="18">
        <v>733.0</v>
      </c>
      <c r="J6877" s="15">
        <f t="shared" si="5"/>
        <v>14581.42973</v>
      </c>
      <c r="K6877" s="10" t="str">
        <f t="array" ref="K6877">IFERROR(XLOOKUP(G6877,'Tipo de Carga'!A:A,'Tipo de Carga'!B:B))</f>
        <v>Autoabasto</v>
      </c>
      <c r="L6877" s="10">
        <f t="shared" si="2"/>
        <v>10</v>
      </c>
      <c r="M6877" s="10">
        <f t="shared" si="3"/>
        <v>7</v>
      </c>
      <c r="N6877" s="10">
        <f t="shared" si="4"/>
        <v>3</v>
      </c>
      <c r="O6877" s="10" t="str">
        <f t="array" ref="O6877">IFERROR(XLOOKUP(G6877,'Tipo de Carga'!A:A,'Tipo de Carga'!C:C))</f>
        <v>Diesel</v>
      </c>
    </row>
    <row r="6878">
      <c r="A6878" s="16">
        <v>1985.0</v>
      </c>
      <c r="B6878" s="10" t="str">
        <f t="array" ref="B6878">IFERROR(XLOOKUP(A6878,'Asignacion Mar'!A:A,'Asignacion Mar'!C:C))</f>
        <v>MeLi Dedicado TD</v>
      </c>
      <c r="C6878" s="10" t="str">
        <f t="array" ref="C6878">IFERROR(XLOOKUP(A6878,'Asignacion Mar'!A:A,'Asignacion Mar'!B:B))</f>
        <v>EC-05</v>
      </c>
      <c r="D6878" s="28">
        <v>45723.0</v>
      </c>
      <c r="E6878" s="16" t="s">
        <v>189</v>
      </c>
      <c r="F6878" s="10" t="str">
        <f t="array" ref="F6878">IFERROR(XLOOKUP(E6878,Operadores!A:A,Operadores!B:B))</f>
        <v>MENMI</v>
      </c>
      <c r="G6878" s="16" t="s">
        <v>17</v>
      </c>
      <c r="H6878" s="13">
        <v>19.89281</v>
      </c>
      <c r="I6878" s="18">
        <v>640.0</v>
      </c>
      <c r="J6878" s="15">
        <f t="shared" si="5"/>
        <v>12731.3984</v>
      </c>
      <c r="K6878" s="10" t="str">
        <f t="array" ref="K6878">IFERROR(XLOOKUP(G6878,'Tipo de Carga'!A:A,'Tipo de Carga'!B:B))</f>
        <v>Autoabasto</v>
      </c>
      <c r="L6878" s="10">
        <f t="shared" si="2"/>
        <v>10</v>
      </c>
      <c r="M6878" s="10">
        <f t="shared" si="3"/>
        <v>7</v>
      </c>
      <c r="N6878" s="10">
        <f t="shared" si="4"/>
        <v>3</v>
      </c>
      <c r="O6878" s="10" t="str">
        <f t="array" ref="O6878">IFERROR(XLOOKUP(G6878,'Tipo de Carga'!A:A,'Tipo de Carga'!C:C))</f>
        <v>Diesel</v>
      </c>
    </row>
    <row r="6879">
      <c r="A6879" s="16">
        <v>1957.0</v>
      </c>
      <c r="B6879" s="10" t="str">
        <f t="array" ref="B6879">IFERROR(XLOOKUP(A6879,'Asignacion Mar'!A:A,'Asignacion Mar'!C:C))</f>
        <v>MeLi asignado SD</v>
      </c>
      <c r="C6879" s="10" t="str">
        <f t="array" ref="C6879">IFERROR(XLOOKUP(A6879,'Asignacion Mar'!A:A,'Asignacion Mar'!B:B))</f>
        <v>EC-05</v>
      </c>
      <c r="D6879" s="28">
        <v>45723.0</v>
      </c>
      <c r="E6879" s="16" t="s">
        <v>90</v>
      </c>
      <c r="F6879" s="10" t="str">
        <f t="array" ref="F6879">IFERROR(XLOOKUP(E6879,Operadores!A:A,Operadores!B:B))</f>
        <v>HERFRA</v>
      </c>
      <c r="G6879" s="16" t="s">
        <v>17</v>
      </c>
      <c r="H6879" s="13">
        <v>19.89281</v>
      </c>
      <c r="I6879" s="18">
        <v>665.0</v>
      </c>
      <c r="J6879" s="15">
        <f t="shared" si="5"/>
        <v>13228.71865</v>
      </c>
      <c r="K6879" s="10" t="str">
        <f t="array" ref="K6879">IFERROR(XLOOKUP(G6879,'Tipo de Carga'!A:A,'Tipo de Carga'!B:B))</f>
        <v>Autoabasto</v>
      </c>
      <c r="L6879" s="10">
        <f t="shared" si="2"/>
        <v>10</v>
      </c>
      <c r="M6879" s="10">
        <f t="shared" si="3"/>
        <v>7</v>
      </c>
      <c r="N6879" s="10">
        <f t="shared" si="4"/>
        <v>3</v>
      </c>
      <c r="O6879" s="10" t="str">
        <f t="array" ref="O6879">IFERROR(XLOOKUP(G6879,'Tipo de Carga'!A:A,'Tipo de Carga'!C:C))</f>
        <v>Diesel</v>
      </c>
    </row>
    <row r="6880">
      <c r="A6880" s="16">
        <v>1780.0</v>
      </c>
      <c r="B6880" s="10" t="str">
        <f t="array" ref="B6880">IFERROR(XLOOKUP(A6880,'Asignacion Mar'!A:A,'Asignacion Mar'!C:C))</f>
        <v>Pilgrims Tepo</v>
      </c>
      <c r="C6880" s="10" t="str">
        <f t="array" ref="C6880">IFERROR(XLOOKUP(A6880,'Asignacion Mar'!A:A,'Asignacion Mar'!B:B))</f>
        <v>EC-02</v>
      </c>
      <c r="D6880" s="28">
        <v>45723.0</v>
      </c>
      <c r="E6880" s="16" t="s">
        <v>58</v>
      </c>
      <c r="F6880" s="10" t="str">
        <f t="array" ref="F6880">IFERROR(XLOOKUP(E6880,Operadores!A:A,Operadores!B:B))</f>
        <v>ESTMANX</v>
      </c>
      <c r="G6880" s="16" t="s">
        <v>17</v>
      </c>
      <c r="H6880" s="13">
        <v>19.89281</v>
      </c>
      <c r="I6880" s="18">
        <v>169.0</v>
      </c>
      <c r="J6880" s="15">
        <f t="shared" si="5"/>
        <v>3361.88489</v>
      </c>
      <c r="K6880" s="10" t="str">
        <f t="array" ref="K6880">IFERROR(XLOOKUP(G6880,'Tipo de Carga'!A:A,'Tipo de Carga'!B:B))</f>
        <v>Autoabasto</v>
      </c>
      <c r="L6880" s="10">
        <f t="shared" si="2"/>
        <v>10</v>
      </c>
      <c r="M6880" s="10">
        <f t="shared" si="3"/>
        <v>7</v>
      </c>
      <c r="N6880" s="10">
        <f t="shared" si="4"/>
        <v>3</v>
      </c>
      <c r="O6880" s="10" t="str">
        <f t="array" ref="O6880">IFERROR(XLOOKUP(G6880,'Tipo de Carga'!A:A,'Tipo de Carga'!C:C))</f>
        <v>Diesel</v>
      </c>
    </row>
    <row r="6881">
      <c r="A6881" s="16" t="s">
        <v>325</v>
      </c>
      <c r="B6881" s="10" t="str">
        <f t="array" ref="B6881">IFERROR(XLOOKUP(A6881,'Asignacion Mar'!A:A,'Asignacion Mar'!C:C))</f>
        <v/>
      </c>
      <c r="C6881" s="10" t="str">
        <f t="array" ref="C6881">IFERROR(XLOOKUP(A6881,'Asignacion Mar'!A:A,'Asignacion Mar'!B:B))</f>
        <v/>
      </c>
      <c r="D6881" s="28">
        <v>45723.0</v>
      </c>
      <c r="E6881" s="16" t="s">
        <v>32</v>
      </c>
      <c r="F6881" s="10" t="str">
        <f t="array" ref="F6881">IFERROR(XLOOKUP(E6881,Operadores!A:A,Operadores!B:B))</f>
        <v>MTTO</v>
      </c>
      <c r="G6881" s="16" t="s">
        <v>17</v>
      </c>
      <c r="H6881" s="13">
        <v>19.89281</v>
      </c>
      <c r="I6881" s="18">
        <v>88.0</v>
      </c>
      <c r="J6881" s="15">
        <f t="shared" si="5"/>
        <v>1750.56728</v>
      </c>
      <c r="K6881" s="10" t="str">
        <f t="array" ref="K6881">IFERROR(XLOOKUP(G6881,'Tipo de Carga'!A:A,'Tipo de Carga'!B:B))</f>
        <v>Autoabasto</v>
      </c>
      <c r="L6881" s="10">
        <f t="shared" si="2"/>
        <v>10</v>
      </c>
      <c r="M6881" s="10">
        <f t="shared" si="3"/>
        <v>7</v>
      </c>
      <c r="N6881" s="10">
        <f t="shared" si="4"/>
        <v>3</v>
      </c>
      <c r="O6881" s="10" t="str">
        <f t="array" ref="O6881">IFERROR(XLOOKUP(G6881,'Tipo de Carga'!A:A,'Tipo de Carga'!C:C))</f>
        <v>Diesel</v>
      </c>
    </row>
    <row r="6882">
      <c r="A6882" s="16">
        <v>1946.0</v>
      </c>
      <c r="B6882" s="10" t="str">
        <f t="array" ref="B6882">IFERROR(XLOOKUP(A6882,'Asignacion Mar'!A:A,'Asignacion Mar'!C:C))</f>
        <v>MeLi asignado SD</v>
      </c>
      <c r="C6882" s="10" t="str">
        <f t="array" ref="C6882">IFERROR(XLOOKUP(A6882,'Asignacion Mar'!A:A,'Asignacion Mar'!B:B))</f>
        <v>EC-05</v>
      </c>
      <c r="D6882" s="28">
        <v>45723.0</v>
      </c>
      <c r="E6882" s="16" t="s">
        <v>192</v>
      </c>
      <c r="F6882" s="10" t="str">
        <f t="array" ref="F6882">IFERROR(XLOOKUP(E6882,Operadores!A:A,Operadores!B:B))</f>
        <v>MARARM</v>
      </c>
      <c r="G6882" s="16" t="s">
        <v>17</v>
      </c>
      <c r="H6882" s="13">
        <v>19.89281</v>
      </c>
      <c r="I6882" s="18">
        <v>325.0</v>
      </c>
      <c r="J6882" s="15">
        <f t="shared" si="5"/>
        <v>6465.16325</v>
      </c>
      <c r="K6882" s="10" t="str">
        <f t="array" ref="K6882">IFERROR(XLOOKUP(G6882,'Tipo de Carga'!A:A,'Tipo de Carga'!B:B))</f>
        <v>Autoabasto</v>
      </c>
      <c r="L6882" s="10">
        <f t="shared" si="2"/>
        <v>10</v>
      </c>
      <c r="M6882" s="10">
        <f t="shared" si="3"/>
        <v>7</v>
      </c>
      <c r="N6882" s="10">
        <f t="shared" si="4"/>
        <v>3</v>
      </c>
      <c r="O6882" s="10" t="str">
        <f t="array" ref="O6882">IFERROR(XLOOKUP(G6882,'Tipo de Carga'!A:A,'Tipo de Carga'!C:C))</f>
        <v>Diesel</v>
      </c>
    </row>
    <row r="6883">
      <c r="A6883" s="16">
        <v>1996.0</v>
      </c>
      <c r="B6883" s="10" t="str">
        <f t="array" ref="B6883">IFERROR(XLOOKUP(A6883,'Asignacion Mar'!A:A,'Asignacion Mar'!C:C))</f>
        <v>MeLi asignado SD</v>
      </c>
      <c r="C6883" s="10" t="str">
        <f t="array" ref="C6883">IFERROR(XLOOKUP(A6883,'Asignacion Mar'!A:A,'Asignacion Mar'!B:B))</f>
        <v>EC-05</v>
      </c>
      <c r="D6883" s="28">
        <v>45723.0</v>
      </c>
      <c r="E6883" s="16" t="s">
        <v>339</v>
      </c>
      <c r="F6883" s="10" t="str">
        <f t="array" ref="F6883">IFERROR(XLOOKUP(E6883,Operadores!A:A,Operadores!B:B))</f>
        <v>AGUARM</v>
      </c>
      <c r="G6883" s="16" t="s">
        <v>17</v>
      </c>
      <c r="H6883" s="13">
        <v>19.89281</v>
      </c>
      <c r="I6883" s="18">
        <v>364.0</v>
      </c>
      <c r="J6883" s="15">
        <f t="shared" si="5"/>
        <v>7240.98284</v>
      </c>
      <c r="K6883" s="10" t="str">
        <f t="array" ref="K6883">IFERROR(XLOOKUP(G6883,'Tipo de Carga'!A:A,'Tipo de Carga'!B:B))</f>
        <v>Autoabasto</v>
      </c>
      <c r="L6883" s="10">
        <f t="shared" si="2"/>
        <v>10</v>
      </c>
      <c r="M6883" s="10">
        <f t="shared" si="3"/>
        <v>7</v>
      </c>
      <c r="N6883" s="10">
        <f t="shared" si="4"/>
        <v>3</v>
      </c>
      <c r="O6883" s="10" t="str">
        <f t="array" ref="O6883">IFERROR(XLOOKUP(G6883,'Tipo de Carga'!A:A,'Tipo de Carga'!C:C))</f>
        <v>Diesel</v>
      </c>
    </row>
    <row r="6884">
      <c r="A6884" s="16">
        <v>1793.0</v>
      </c>
      <c r="B6884" s="10" t="str">
        <f t="array" ref="B6884">IFERROR(XLOOKUP(A6884,'Asignacion Mar'!A:A,'Asignacion Mar'!C:C))</f>
        <v>Hisense</v>
      </c>
      <c r="C6884" s="10" t="str">
        <f t="array" ref="C6884">IFERROR(XLOOKUP(A6884,'Asignacion Mar'!A:A,'Asignacion Mar'!B:B))</f>
        <v>EC-02</v>
      </c>
      <c r="D6884" s="28">
        <v>45723.0</v>
      </c>
      <c r="E6884" s="16" t="s">
        <v>253</v>
      </c>
      <c r="F6884" s="10" t="str">
        <f t="array" ref="F6884">IFERROR(XLOOKUP(E6884,Operadores!A:A,Operadores!B:B))</f>
        <v>GALODI</v>
      </c>
      <c r="G6884" s="16" t="s">
        <v>17</v>
      </c>
      <c r="H6884" s="13">
        <v>19.89281</v>
      </c>
      <c r="I6884" s="18">
        <v>784.0</v>
      </c>
      <c r="J6884" s="15">
        <f t="shared" si="5"/>
        <v>15595.96304</v>
      </c>
      <c r="K6884" s="10" t="str">
        <f t="array" ref="K6884">IFERROR(XLOOKUP(G6884,'Tipo de Carga'!A:A,'Tipo de Carga'!B:B))</f>
        <v>Autoabasto</v>
      </c>
      <c r="L6884" s="10">
        <f t="shared" si="2"/>
        <v>10</v>
      </c>
      <c r="M6884" s="10">
        <f t="shared" si="3"/>
        <v>7</v>
      </c>
      <c r="N6884" s="10">
        <f t="shared" si="4"/>
        <v>3</v>
      </c>
      <c r="O6884" s="10" t="str">
        <f t="array" ref="O6884">IFERROR(XLOOKUP(G6884,'Tipo de Carga'!A:A,'Tipo de Carga'!C:C))</f>
        <v>Diesel</v>
      </c>
    </row>
    <row r="6885">
      <c r="A6885" s="16">
        <v>1757.0</v>
      </c>
      <c r="B6885" s="10" t="str">
        <f t="array" ref="B6885">IFERROR(XLOOKUP(A6885,'Asignacion Mar'!A:A,'Asignacion Mar'!C:C))</f>
        <v>Pilgrims Tepo</v>
      </c>
      <c r="C6885" s="10" t="str">
        <f t="array" ref="C6885">IFERROR(XLOOKUP(A6885,'Asignacion Mar'!A:A,'Asignacion Mar'!B:B))</f>
        <v>EC-02</v>
      </c>
      <c r="D6885" s="28">
        <v>45723.0</v>
      </c>
      <c r="E6885" s="16" t="s">
        <v>267</v>
      </c>
      <c r="F6885" s="10" t="str">
        <f t="array" ref="F6885">IFERROR(XLOOKUP(E6885,Operadores!A:A,Operadores!B:B))</f>
        <v>RAMJOS</v>
      </c>
      <c r="G6885" s="16" t="s">
        <v>17</v>
      </c>
      <c r="H6885" s="13">
        <v>19.89281</v>
      </c>
      <c r="I6885" s="18">
        <v>206.0</v>
      </c>
      <c r="J6885" s="15">
        <f t="shared" si="5"/>
        <v>4097.91886</v>
      </c>
      <c r="K6885" s="10" t="str">
        <f t="array" ref="K6885">IFERROR(XLOOKUP(G6885,'Tipo de Carga'!A:A,'Tipo de Carga'!B:B))</f>
        <v>Autoabasto</v>
      </c>
      <c r="L6885" s="10">
        <f t="shared" si="2"/>
        <v>10</v>
      </c>
      <c r="M6885" s="10">
        <f t="shared" si="3"/>
        <v>7</v>
      </c>
      <c r="N6885" s="10">
        <f t="shared" si="4"/>
        <v>3</v>
      </c>
      <c r="O6885" s="10" t="str">
        <f t="array" ref="O6885">IFERROR(XLOOKUP(G6885,'Tipo de Carga'!A:A,'Tipo de Carga'!C:C))</f>
        <v>Diesel</v>
      </c>
    </row>
    <row r="6886">
      <c r="A6886" s="16">
        <v>2028.0</v>
      </c>
      <c r="B6886" s="10" t="str">
        <f t="array" ref="B6886">IFERROR(XLOOKUP(A6886,'Asignacion Mar'!A:A,'Asignacion Mar'!C:C))</f>
        <v>MeLi Dedicado Merida</v>
      </c>
      <c r="C6886" s="10" t="str">
        <f t="array" ref="C6886">IFERROR(XLOOKUP(A6886,'Asignacion Mar'!A:A,'Asignacion Mar'!B:B))</f>
        <v>EC-05</v>
      </c>
      <c r="D6886" s="28">
        <v>45723.0</v>
      </c>
      <c r="E6886" s="16" t="s">
        <v>407</v>
      </c>
      <c r="F6886" s="10" t="str">
        <f t="array" ref="F6886">IFERROR(XLOOKUP(E6886,Operadores!A:A,Operadores!B:B))</f>
        <v>CERDAV</v>
      </c>
      <c r="G6886" s="16" t="s">
        <v>17</v>
      </c>
      <c r="H6886" s="13">
        <v>19.89281</v>
      </c>
      <c r="I6886" s="18">
        <v>238.0</v>
      </c>
      <c r="J6886" s="15">
        <f t="shared" si="5"/>
        <v>4734.48878</v>
      </c>
      <c r="K6886" s="10" t="str">
        <f t="array" ref="K6886">IFERROR(XLOOKUP(G6886,'Tipo de Carga'!A:A,'Tipo de Carga'!B:B))</f>
        <v>Autoabasto</v>
      </c>
      <c r="L6886" s="10">
        <f t="shared" si="2"/>
        <v>10</v>
      </c>
      <c r="M6886" s="10">
        <f t="shared" si="3"/>
        <v>7</v>
      </c>
      <c r="N6886" s="10">
        <f t="shared" si="4"/>
        <v>3</v>
      </c>
      <c r="O6886" s="10" t="str">
        <f t="array" ref="O6886">IFERROR(XLOOKUP(G6886,'Tipo de Carga'!A:A,'Tipo de Carga'!C:C))</f>
        <v>Diesel</v>
      </c>
    </row>
    <row r="6887">
      <c r="A6887" s="16">
        <v>2051.0</v>
      </c>
      <c r="B6887" s="10" t="str">
        <f t="array" ref="B6887">IFERROR(XLOOKUP(A6887,'Asignacion Mar'!A:A,'Asignacion Mar'!C:C))</f>
        <v>PISA Gdl</v>
      </c>
      <c r="C6887" s="10" t="str">
        <f t="array" ref="C6887">IFERROR(XLOOKUP(A6887,'Asignacion Mar'!A:A,'Asignacion Mar'!B:B))</f>
        <v>EC-06</v>
      </c>
      <c r="D6887" s="28">
        <v>45723.0</v>
      </c>
      <c r="E6887" s="16" t="s">
        <v>160</v>
      </c>
      <c r="F6887" s="10" t="str">
        <f t="array" ref="F6887">IFERROR(XLOOKUP(E6887,Operadores!A:A,Operadores!B:B))</f>
        <v>CARGUS</v>
      </c>
      <c r="G6887" s="16" t="s">
        <v>17</v>
      </c>
      <c r="H6887" s="13">
        <v>19.89281</v>
      </c>
      <c r="I6887" s="18">
        <v>558.0</v>
      </c>
      <c r="J6887" s="15">
        <f t="shared" si="5"/>
        <v>11100.18798</v>
      </c>
      <c r="K6887" s="10" t="str">
        <f t="array" ref="K6887">IFERROR(XLOOKUP(G6887,'Tipo de Carga'!A:A,'Tipo de Carga'!B:B))</f>
        <v>Autoabasto</v>
      </c>
      <c r="L6887" s="10">
        <f t="shared" si="2"/>
        <v>10</v>
      </c>
      <c r="M6887" s="10">
        <f t="shared" si="3"/>
        <v>7</v>
      </c>
      <c r="N6887" s="10">
        <f t="shared" si="4"/>
        <v>3</v>
      </c>
      <c r="O6887" s="10" t="str">
        <f t="array" ref="O6887">IFERROR(XLOOKUP(G6887,'Tipo de Carga'!A:A,'Tipo de Carga'!C:C))</f>
        <v>Diesel</v>
      </c>
    </row>
    <row r="6888">
      <c r="A6888" s="16">
        <v>2088.0</v>
      </c>
      <c r="B6888" s="10" t="str">
        <f t="array" ref="B6888">IFERROR(XLOOKUP(A6888,'Asignacion Mar'!A:A,'Asignacion Mar'!C:C))</f>
        <v>MeLi Ded Puebla</v>
      </c>
      <c r="C6888" s="10" t="str">
        <f t="array" ref="C6888">IFERROR(XLOOKUP(A6888,'Asignacion Mar'!A:A,'Asignacion Mar'!B:B))</f>
        <v>EC-05</v>
      </c>
      <c r="D6888" s="28">
        <v>45723.0</v>
      </c>
      <c r="E6888" s="16" t="s">
        <v>310</v>
      </c>
      <c r="F6888" s="10" t="str">
        <f t="array" ref="F6888">IFERROR(XLOOKUP(E6888,Operadores!A:A,Operadores!B:B))</f>
        <v>SANMA05</v>
      </c>
      <c r="G6888" s="16" t="s">
        <v>17</v>
      </c>
      <c r="H6888" s="13">
        <v>19.89281</v>
      </c>
      <c r="I6888" s="18">
        <v>674.0</v>
      </c>
      <c r="J6888" s="15">
        <f t="shared" si="5"/>
        <v>13407.75394</v>
      </c>
      <c r="K6888" s="10" t="str">
        <f t="array" ref="K6888">IFERROR(XLOOKUP(G6888,'Tipo de Carga'!A:A,'Tipo de Carga'!B:B))</f>
        <v>Autoabasto</v>
      </c>
      <c r="L6888" s="10">
        <f t="shared" si="2"/>
        <v>10</v>
      </c>
      <c r="M6888" s="10">
        <f t="shared" si="3"/>
        <v>7</v>
      </c>
      <c r="N6888" s="10">
        <f t="shared" si="4"/>
        <v>3</v>
      </c>
      <c r="O6888" s="10" t="str">
        <f t="array" ref="O6888">IFERROR(XLOOKUP(G6888,'Tipo de Carga'!A:A,'Tipo de Carga'!C:C))</f>
        <v>Diesel</v>
      </c>
    </row>
    <row r="6889">
      <c r="A6889" s="16">
        <v>1789.0</v>
      </c>
      <c r="B6889" s="10" t="str">
        <f t="array" ref="B6889">IFERROR(XLOOKUP(A6889,'Asignacion Mar'!A:A,'Asignacion Mar'!C:C))</f>
        <v>Hisense</v>
      </c>
      <c r="C6889" s="10" t="str">
        <f t="array" ref="C6889">IFERROR(XLOOKUP(A6889,'Asignacion Mar'!A:A,'Asignacion Mar'!B:B))</f>
        <v>EC-02</v>
      </c>
      <c r="D6889" s="28">
        <v>45723.0</v>
      </c>
      <c r="E6889" s="16" t="s">
        <v>202</v>
      </c>
      <c r="F6889" s="10" t="str">
        <f t="array" ref="F6889">IFERROR(XLOOKUP(E6889,Operadores!A:A,Operadores!B:B))</f>
        <v>RUIFR</v>
      </c>
      <c r="G6889" s="16" t="s">
        <v>17</v>
      </c>
      <c r="H6889" s="13">
        <v>19.89281</v>
      </c>
      <c r="I6889" s="18">
        <v>265.0</v>
      </c>
      <c r="J6889" s="15">
        <f t="shared" si="5"/>
        <v>5271.59465</v>
      </c>
      <c r="K6889" s="10" t="str">
        <f t="array" ref="K6889">IFERROR(XLOOKUP(G6889,'Tipo de Carga'!A:A,'Tipo de Carga'!B:B))</f>
        <v>Autoabasto</v>
      </c>
      <c r="L6889" s="10">
        <f t="shared" si="2"/>
        <v>10</v>
      </c>
      <c r="M6889" s="10">
        <f t="shared" si="3"/>
        <v>7</v>
      </c>
      <c r="N6889" s="10">
        <f t="shared" si="4"/>
        <v>3</v>
      </c>
      <c r="O6889" s="10" t="str">
        <f t="array" ref="O6889">IFERROR(XLOOKUP(G6889,'Tipo de Carga'!A:A,'Tipo de Carga'!C:C))</f>
        <v>Diesel</v>
      </c>
    </row>
    <row r="6890">
      <c r="A6890" s="16">
        <v>1950.0</v>
      </c>
      <c r="B6890" s="10" t="str">
        <f t="array" ref="B6890">IFERROR(XLOOKUP(A6890,'Asignacion Mar'!A:A,'Asignacion Mar'!C:C))</f>
        <v>MeLi asignado SD</v>
      </c>
      <c r="C6890" s="10" t="str">
        <f t="array" ref="C6890">IFERROR(XLOOKUP(A6890,'Asignacion Mar'!A:A,'Asignacion Mar'!B:B))</f>
        <v>EC-05</v>
      </c>
      <c r="D6890" s="28">
        <v>45723.0</v>
      </c>
      <c r="E6890" s="16" t="s">
        <v>180</v>
      </c>
      <c r="F6890" s="10" t="str">
        <f t="array" ref="F6890">IFERROR(XLOOKUP(E6890,Operadores!A:A,Operadores!B:B))</f>
        <v>MAROSC</v>
      </c>
      <c r="G6890" s="16" t="s">
        <v>17</v>
      </c>
      <c r="H6890" s="13">
        <v>19.89281</v>
      </c>
      <c r="I6890" s="18">
        <v>441.0</v>
      </c>
      <c r="J6890" s="15">
        <f t="shared" si="5"/>
        <v>8772.72921</v>
      </c>
      <c r="K6890" s="10" t="str">
        <f t="array" ref="K6890">IFERROR(XLOOKUP(G6890,'Tipo de Carga'!A:A,'Tipo de Carga'!B:B))</f>
        <v>Autoabasto</v>
      </c>
      <c r="L6890" s="10">
        <f t="shared" si="2"/>
        <v>10</v>
      </c>
      <c r="M6890" s="10">
        <f t="shared" si="3"/>
        <v>7</v>
      </c>
      <c r="N6890" s="10">
        <f t="shared" si="4"/>
        <v>3</v>
      </c>
      <c r="O6890" s="10" t="str">
        <f t="array" ref="O6890">IFERROR(XLOOKUP(G6890,'Tipo de Carga'!A:A,'Tipo de Carga'!C:C))</f>
        <v>Diesel</v>
      </c>
    </row>
    <row r="6891">
      <c r="A6891" s="16">
        <v>1960.0</v>
      </c>
      <c r="B6891" s="10" t="str">
        <f t="array" ref="B6891">IFERROR(XLOOKUP(A6891,'Asignacion Mar'!A:A,'Asignacion Mar'!C:C))</f>
        <v>MeLi asignado SD</v>
      </c>
      <c r="C6891" s="10" t="str">
        <f t="array" ref="C6891">IFERROR(XLOOKUP(A6891,'Asignacion Mar'!A:A,'Asignacion Mar'!B:B))</f>
        <v>EC-05</v>
      </c>
      <c r="D6891" s="28">
        <v>45723.0</v>
      </c>
      <c r="E6891" s="16" t="s">
        <v>147</v>
      </c>
      <c r="F6891" s="10" t="str">
        <f t="array" ref="F6891">IFERROR(XLOOKUP(E6891,Operadores!A:A,Operadores!B:B))</f>
        <v>MARANG</v>
      </c>
      <c r="G6891" s="16" t="s">
        <v>17</v>
      </c>
      <c r="H6891" s="13">
        <v>19.89281</v>
      </c>
      <c r="I6891" s="18">
        <v>320.0</v>
      </c>
      <c r="J6891" s="15">
        <f t="shared" si="5"/>
        <v>6365.6992</v>
      </c>
      <c r="K6891" s="10" t="str">
        <f t="array" ref="K6891">IFERROR(XLOOKUP(G6891,'Tipo de Carga'!A:A,'Tipo de Carga'!B:B))</f>
        <v>Autoabasto</v>
      </c>
      <c r="L6891" s="10">
        <f t="shared" si="2"/>
        <v>10</v>
      </c>
      <c r="M6891" s="10">
        <f t="shared" si="3"/>
        <v>7</v>
      </c>
      <c r="N6891" s="10">
        <f t="shared" si="4"/>
        <v>3</v>
      </c>
      <c r="O6891" s="10" t="str">
        <f t="array" ref="O6891">IFERROR(XLOOKUP(G6891,'Tipo de Carga'!A:A,'Tipo de Carga'!C:C))</f>
        <v>Diesel</v>
      </c>
    </row>
    <row r="6892">
      <c r="A6892" s="16">
        <v>2047.0</v>
      </c>
      <c r="B6892" s="10" t="str">
        <f t="array" ref="B6892">IFERROR(XLOOKUP(A6892,'Asignacion Mar'!A:A,'Asignacion Mar'!C:C))</f>
        <v>Liverpool Local</v>
      </c>
      <c r="C6892" s="10" t="str">
        <f t="array" ref="C6892">IFERROR(XLOOKUP(A6892,'Asignacion Mar'!A:A,'Asignacion Mar'!B:B))</f>
        <v>EC-01</v>
      </c>
      <c r="D6892" s="28">
        <v>45723.0</v>
      </c>
      <c r="E6892" s="16" t="s">
        <v>451</v>
      </c>
      <c r="F6892" s="10" t="str">
        <f t="array" ref="F6892">IFERROR(XLOOKUP(E6892,Operadores!A:A,Operadores!B:B))</f>
        <v>MORBR</v>
      </c>
      <c r="G6892" s="16" t="s">
        <v>17</v>
      </c>
      <c r="H6892" s="13">
        <v>19.89281</v>
      </c>
      <c r="I6892" s="18">
        <v>387.0</v>
      </c>
      <c r="J6892" s="15">
        <f t="shared" si="5"/>
        <v>7698.51747</v>
      </c>
      <c r="K6892" s="10" t="str">
        <f t="array" ref="K6892">IFERROR(XLOOKUP(G6892,'Tipo de Carga'!A:A,'Tipo de Carga'!B:B))</f>
        <v>Autoabasto</v>
      </c>
      <c r="L6892" s="10">
        <f t="shared" si="2"/>
        <v>10</v>
      </c>
      <c r="M6892" s="10">
        <f t="shared" si="3"/>
        <v>7</v>
      </c>
      <c r="N6892" s="10">
        <f t="shared" si="4"/>
        <v>3</v>
      </c>
      <c r="O6892" s="10" t="str">
        <f t="array" ref="O6892">IFERROR(XLOOKUP(G6892,'Tipo de Carga'!A:A,'Tipo de Carga'!C:C))</f>
        <v>Diesel</v>
      </c>
    </row>
    <row r="6893">
      <c r="A6893" s="16">
        <v>1748.0</v>
      </c>
      <c r="B6893" s="10" t="str">
        <f t="array" ref="B6893">IFERROR(XLOOKUP(A6893,'Asignacion Mar'!A:A,'Asignacion Mar'!C:C))</f>
        <v>Liverpool Local</v>
      </c>
      <c r="C6893" s="10" t="str">
        <f t="array" ref="C6893">IFERROR(XLOOKUP(A6893,'Asignacion Mar'!A:A,'Asignacion Mar'!B:B))</f>
        <v>EC-01</v>
      </c>
      <c r="D6893" s="28">
        <v>45723.0</v>
      </c>
      <c r="E6893" s="16" t="s">
        <v>446</v>
      </c>
      <c r="F6893" s="10" t="str">
        <f t="array" ref="F6893">IFERROR(XLOOKUP(E6893,Operadores!A:A,Operadores!B:B))</f>
        <v>FELJOS</v>
      </c>
      <c r="G6893" s="16" t="s">
        <v>17</v>
      </c>
      <c r="H6893" s="13">
        <v>19.89281</v>
      </c>
      <c r="I6893" s="18">
        <v>198.0</v>
      </c>
      <c r="J6893" s="15">
        <f t="shared" si="5"/>
        <v>3938.77638</v>
      </c>
      <c r="K6893" s="10" t="str">
        <f t="array" ref="K6893">IFERROR(XLOOKUP(G6893,'Tipo de Carga'!A:A,'Tipo de Carga'!B:B))</f>
        <v>Autoabasto</v>
      </c>
      <c r="L6893" s="10">
        <f t="shared" si="2"/>
        <v>10</v>
      </c>
      <c r="M6893" s="10">
        <f t="shared" si="3"/>
        <v>7</v>
      </c>
      <c r="N6893" s="10">
        <f t="shared" si="4"/>
        <v>3</v>
      </c>
      <c r="O6893" s="10" t="str">
        <f t="array" ref="O6893">IFERROR(XLOOKUP(G6893,'Tipo de Carga'!A:A,'Tipo de Carga'!C:C))</f>
        <v>Diesel</v>
      </c>
    </row>
    <row r="6894">
      <c r="A6894" s="16">
        <v>1877.0</v>
      </c>
      <c r="B6894" s="10" t="str">
        <f t="array" ref="B6894">IFERROR(XLOOKUP(A6894,'Asignacion Mar'!A:A,'Asignacion Mar'!C:C))</f>
        <v>Circuitos</v>
      </c>
      <c r="C6894" s="10" t="str">
        <f t="array" ref="C6894">IFERROR(XLOOKUP(A6894,'Asignacion Mar'!A:A,'Asignacion Mar'!B:B))</f>
        <v>EC-03</v>
      </c>
      <c r="D6894" s="28">
        <v>45723.0</v>
      </c>
      <c r="E6894" s="16" t="s">
        <v>211</v>
      </c>
      <c r="F6894" s="10" t="str">
        <f t="array" ref="F6894">IFERROR(XLOOKUP(E6894,Operadores!A:A,Operadores!B:B))</f>
        <v>GRERI</v>
      </c>
      <c r="G6894" s="16" t="s">
        <v>17</v>
      </c>
      <c r="H6894" s="13">
        <v>19.89281</v>
      </c>
      <c r="I6894" s="18">
        <v>535.0</v>
      </c>
      <c r="J6894" s="15">
        <f t="shared" si="5"/>
        <v>10642.65335</v>
      </c>
      <c r="K6894" s="10" t="str">
        <f t="array" ref="K6894">IFERROR(XLOOKUP(G6894,'Tipo de Carga'!A:A,'Tipo de Carga'!B:B))</f>
        <v>Autoabasto</v>
      </c>
      <c r="L6894" s="10">
        <f t="shared" si="2"/>
        <v>10</v>
      </c>
      <c r="M6894" s="10">
        <f t="shared" si="3"/>
        <v>7</v>
      </c>
      <c r="N6894" s="10">
        <f t="shared" si="4"/>
        <v>3</v>
      </c>
      <c r="O6894" s="10" t="str">
        <f t="array" ref="O6894">IFERROR(XLOOKUP(G6894,'Tipo de Carga'!A:A,'Tipo de Carga'!C:C))</f>
        <v>Diesel</v>
      </c>
    </row>
    <row r="6895">
      <c r="A6895" s="16">
        <v>1981.0</v>
      </c>
      <c r="B6895" s="10" t="str">
        <f t="array" ref="B6895">IFERROR(XLOOKUP(A6895,'Asignacion Mar'!A:A,'Asignacion Mar'!C:C))</f>
        <v>MeLi asignado SD</v>
      </c>
      <c r="C6895" s="10" t="str">
        <f t="array" ref="C6895">IFERROR(XLOOKUP(A6895,'Asignacion Mar'!A:A,'Asignacion Mar'!B:B))</f>
        <v>EC-05</v>
      </c>
      <c r="D6895" s="28">
        <v>45723.0</v>
      </c>
      <c r="E6895" s="16" t="s">
        <v>199</v>
      </c>
      <c r="F6895" s="10" t="str">
        <f t="array" ref="F6895">IFERROR(XLOOKUP(E6895,Operadores!A:A,Operadores!B:B))</f>
        <v>SANART</v>
      </c>
      <c r="G6895" s="16" t="s">
        <v>17</v>
      </c>
      <c r="H6895" s="13">
        <v>19.89281</v>
      </c>
      <c r="I6895" s="18">
        <v>363.0</v>
      </c>
      <c r="J6895" s="15">
        <f t="shared" si="5"/>
        <v>7221.09003</v>
      </c>
      <c r="K6895" s="10" t="str">
        <f t="array" ref="K6895">IFERROR(XLOOKUP(G6895,'Tipo de Carga'!A:A,'Tipo de Carga'!B:B))</f>
        <v>Autoabasto</v>
      </c>
      <c r="L6895" s="10">
        <f t="shared" si="2"/>
        <v>10</v>
      </c>
      <c r="M6895" s="10">
        <f t="shared" si="3"/>
        <v>7</v>
      </c>
      <c r="N6895" s="10">
        <f t="shared" si="4"/>
        <v>3</v>
      </c>
      <c r="O6895" s="10" t="str">
        <f t="array" ref="O6895">IFERROR(XLOOKUP(G6895,'Tipo de Carga'!A:A,'Tipo de Carga'!C:C))</f>
        <v>Diesel</v>
      </c>
    </row>
    <row r="6896">
      <c r="A6896" s="16">
        <v>1860.0</v>
      </c>
      <c r="B6896" s="10" t="str">
        <f t="array" ref="B6896">IFERROR(XLOOKUP(A6896,'Asignacion Mar'!A:A,'Asignacion Mar'!C:C))</f>
        <v>Circuitos</v>
      </c>
      <c r="C6896" s="10" t="str">
        <f t="array" ref="C6896">IFERROR(XLOOKUP(A6896,'Asignacion Mar'!A:A,'Asignacion Mar'!B:B))</f>
        <v>EC-03</v>
      </c>
      <c r="D6896" s="28">
        <v>45723.0</v>
      </c>
      <c r="E6896" s="16" t="s">
        <v>197</v>
      </c>
      <c r="F6896" s="10" t="str">
        <f t="array" ref="F6896">IFERROR(XLOOKUP(E6896,Operadores!A:A,Operadores!B:B))</f>
        <v>MOLALE</v>
      </c>
      <c r="G6896" s="16" t="s">
        <v>17</v>
      </c>
      <c r="H6896" s="13">
        <v>19.89281</v>
      </c>
      <c r="I6896" s="18">
        <v>123.0</v>
      </c>
      <c r="J6896" s="15">
        <f t="shared" si="5"/>
        <v>2446.81563</v>
      </c>
      <c r="K6896" s="10" t="str">
        <f t="array" ref="K6896">IFERROR(XLOOKUP(G6896,'Tipo de Carga'!A:A,'Tipo de Carga'!B:B))</f>
        <v>Autoabasto</v>
      </c>
      <c r="L6896" s="10">
        <f t="shared" si="2"/>
        <v>10</v>
      </c>
      <c r="M6896" s="10">
        <f t="shared" si="3"/>
        <v>7</v>
      </c>
      <c r="N6896" s="10">
        <f t="shared" si="4"/>
        <v>3</v>
      </c>
      <c r="O6896" s="10" t="str">
        <f t="array" ref="O6896">IFERROR(XLOOKUP(G6896,'Tipo de Carga'!A:A,'Tipo de Carga'!C:C))</f>
        <v>Diesel</v>
      </c>
    </row>
    <row r="6897">
      <c r="A6897" s="16">
        <v>1992.0</v>
      </c>
      <c r="B6897" s="10" t="str">
        <f t="array" ref="B6897">IFERROR(XLOOKUP(A6897,'Asignacion Mar'!A:A,'Asignacion Mar'!C:C))</f>
        <v>MeLi Dedicado TD</v>
      </c>
      <c r="C6897" s="10" t="str">
        <f t="array" ref="C6897">IFERROR(XLOOKUP(A6897,'Asignacion Mar'!A:A,'Asignacion Mar'!B:B))</f>
        <v>EC-05</v>
      </c>
      <c r="D6897" s="28">
        <v>45723.0</v>
      </c>
      <c r="E6897" s="16" t="s">
        <v>243</v>
      </c>
      <c r="F6897" s="10" t="str">
        <f t="array" ref="F6897">IFERROR(XLOOKUP(E6897,Operadores!A:A,Operadores!B:B))</f>
        <v>ZAMROB</v>
      </c>
      <c r="G6897" s="16" t="s">
        <v>17</v>
      </c>
      <c r="H6897" s="13">
        <v>19.89281</v>
      </c>
      <c r="I6897" s="18">
        <v>553.0</v>
      </c>
      <c r="J6897" s="15">
        <f t="shared" si="5"/>
        <v>11000.72393</v>
      </c>
      <c r="K6897" s="10" t="str">
        <f t="array" ref="K6897">IFERROR(XLOOKUP(G6897,'Tipo de Carga'!A:A,'Tipo de Carga'!B:B))</f>
        <v>Autoabasto</v>
      </c>
      <c r="L6897" s="10">
        <f t="shared" si="2"/>
        <v>10</v>
      </c>
      <c r="M6897" s="10">
        <f t="shared" si="3"/>
        <v>7</v>
      </c>
      <c r="N6897" s="10">
        <f t="shared" si="4"/>
        <v>3</v>
      </c>
      <c r="O6897" s="10" t="str">
        <f t="array" ref="O6897">IFERROR(XLOOKUP(G6897,'Tipo de Carga'!A:A,'Tipo de Carga'!C:C))</f>
        <v>Diesel</v>
      </c>
    </row>
    <row r="6898">
      <c r="A6898" s="16">
        <v>2023.0</v>
      </c>
      <c r="B6898" s="10" t="str">
        <f t="array" ref="B6898">IFERROR(XLOOKUP(A6898,'Asignacion Mar'!A:A,'Asignacion Mar'!C:C))</f>
        <v>MeLi Asignado TD</v>
      </c>
      <c r="C6898" s="10" t="str">
        <f t="array" ref="C6898">IFERROR(XLOOKUP(A6898,'Asignacion Mar'!A:A,'Asignacion Mar'!B:B))</f>
        <v>EC-05</v>
      </c>
      <c r="D6898" s="28">
        <v>45723.0</v>
      </c>
      <c r="E6898" s="16" t="s">
        <v>126</v>
      </c>
      <c r="F6898" s="10" t="str">
        <f t="array" ref="F6898">IFERROR(XLOOKUP(E6898,Operadores!A:A,Operadores!B:B))</f>
        <v>ESCSAU</v>
      </c>
      <c r="G6898" s="16" t="s">
        <v>17</v>
      </c>
      <c r="H6898" s="13">
        <v>19.89281</v>
      </c>
      <c r="I6898" s="18">
        <v>592.0</v>
      </c>
      <c r="J6898" s="15">
        <f t="shared" si="5"/>
        <v>11776.54352</v>
      </c>
      <c r="K6898" s="10" t="str">
        <f t="array" ref="K6898">IFERROR(XLOOKUP(G6898,'Tipo de Carga'!A:A,'Tipo de Carga'!B:B))</f>
        <v>Autoabasto</v>
      </c>
      <c r="L6898" s="10">
        <f t="shared" si="2"/>
        <v>10</v>
      </c>
      <c r="M6898" s="10">
        <f t="shared" si="3"/>
        <v>7</v>
      </c>
      <c r="N6898" s="10">
        <f t="shared" si="4"/>
        <v>3</v>
      </c>
      <c r="O6898" s="10" t="str">
        <f t="array" ref="O6898">IFERROR(XLOOKUP(G6898,'Tipo de Carga'!A:A,'Tipo de Carga'!C:C))</f>
        <v>Diesel</v>
      </c>
    </row>
    <row r="6899">
      <c r="A6899" s="16">
        <v>2017.0</v>
      </c>
      <c r="B6899" s="10" t="str">
        <f t="array" ref="B6899">IFERROR(XLOOKUP(A6899,'Asignacion Mar'!A:A,'Asignacion Mar'!C:C))</f>
        <v>MeLi Asignado TD</v>
      </c>
      <c r="C6899" s="10" t="str">
        <f t="array" ref="C6899">IFERROR(XLOOKUP(A6899,'Asignacion Mar'!A:A,'Asignacion Mar'!B:B))</f>
        <v>EC-05</v>
      </c>
      <c r="D6899" s="28">
        <v>45723.0</v>
      </c>
      <c r="E6899" s="16" t="s">
        <v>142</v>
      </c>
      <c r="F6899" s="10" t="str">
        <f t="array" ref="F6899">IFERROR(XLOOKUP(E6899,Operadores!A:A,Operadores!B:B))</f>
        <v>GARLUI</v>
      </c>
      <c r="G6899" s="16" t="s">
        <v>17</v>
      </c>
      <c r="H6899" s="13">
        <v>19.89281</v>
      </c>
      <c r="I6899" s="18">
        <v>520.0</v>
      </c>
      <c r="J6899" s="15">
        <f t="shared" si="5"/>
        <v>10344.2612</v>
      </c>
      <c r="K6899" s="10" t="str">
        <f t="array" ref="K6899">IFERROR(XLOOKUP(G6899,'Tipo de Carga'!A:A,'Tipo de Carga'!B:B))</f>
        <v>Autoabasto</v>
      </c>
      <c r="L6899" s="10">
        <f t="shared" si="2"/>
        <v>10</v>
      </c>
      <c r="M6899" s="10">
        <f t="shared" si="3"/>
        <v>7</v>
      </c>
      <c r="N6899" s="10">
        <f t="shared" si="4"/>
        <v>3</v>
      </c>
      <c r="O6899" s="10" t="str">
        <f t="array" ref="O6899">IFERROR(XLOOKUP(G6899,'Tipo de Carga'!A:A,'Tipo de Carga'!C:C))</f>
        <v>Diesel</v>
      </c>
    </row>
    <row r="6900">
      <c r="A6900" s="16">
        <v>1751.0</v>
      </c>
      <c r="B6900" s="10" t="str">
        <f t="array" ref="B6900">IFERROR(XLOOKUP(A6900,'Asignacion Mar'!A:A,'Asignacion Mar'!C:C))</f>
        <v>Liverpool Local</v>
      </c>
      <c r="C6900" s="10" t="str">
        <f t="array" ref="C6900">IFERROR(XLOOKUP(A6900,'Asignacion Mar'!A:A,'Asignacion Mar'!B:B))</f>
        <v>EC-01</v>
      </c>
      <c r="D6900" s="28">
        <v>45723.0</v>
      </c>
      <c r="E6900" s="16" t="s">
        <v>328</v>
      </c>
      <c r="F6900" s="10" t="str">
        <f t="array" ref="F6900">IFERROR(XLOOKUP(E6900,Operadores!A:A,Operadores!B:B))</f>
        <v>GARLO</v>
      </c>
      <c r="G6900" s="16" t="s">
        <v>17</v>
      </c>
      <c r="H6900" s="13">
        <v>19.89281</v>
      </c>
      <c r="I6900" s="18">
        <v>505.0</v>
      </c>
      <c r="J6900" s="15">
        <f t="shared" si="5"/>
        <v>10045.86905</v>
      </c>
      <c r="K6900" s="10" t="str">
        <f t="array" ref="K6900">IFERROR(XLOOKUP(G6900,'Tipo de Carga'!A:A,'Tipo de Carga'!B:B))</f>
        <v>Autoabasto</v>
      </c>
      <c r="L6900" s="10">
        <f t="shared" si="2"/>
        <v>10</v>
      </c>
      <c r="M6900" s="10">
        <f t="shared" si="3"/>
        <v>7</v>
      </c>
      <c r="N6900" s="10">
        <f t="shared" si="4"/>
        <v>3</v>
      </c>
      <c r="O6900" s="10" t="str">
        <f t="array" ref="O6900">IFERROR(XLOOKUP(G6900,'Tipo de Carga'!A:A,'Tipo de Carga'!C:C))</f>
        <v>Diesel</v>
      </c>
    </row>
    <row r="6901">
      <c r="A6901" s="16">
        <v>2011.0</v>
      </c>
      <c r="B6901" s="10" t="str">
        <f t="array" ref="B6901">IFERROR(XLOOKUP(A6901,'Asignacion Mar'!A:A,'Asignacion Mar'!C:C))</f>
        <v>MeLi asignado SD</v>
      </c>
      <c r="C6901" s="10" t="str">
        <f t="array" ref="C6901">IFERROR(XLOOKUP(A6901,'Asignacion Mar'!A:A,'Asignacion Mar'!B:B))</f>
        <v>EC-05</v>
      </c>
      <c r="D6901" s="28">
        <v>45723.0</v>
      </c>
      <c r="E6901" s="16" t="s">
        <v>30</v>
      </c>
      <c r="F6901" s="10" t="str">
        <f t="array" ref="F6901">IFERROR(XLOOKUP(E6901,Operadores!A:A,Operadores!B:B))</f>
        <v>GUEGAB</v>
      </c>
      <c r="G6901" s="16" t="s">
        <v>17</v>
      </c>
      <c r="H6901" s="13">
        <v>19.89281</v>
      </c>
      <c r="I6901" s="18">
        <v>260.0</v>
      </c>
      <c r="J6901" s="15">
        <f t="shared" si="5"/>
        <v>5172.1306</v>
      </c>
      <c r="K6901" s="10" t="str">
        <f t="array" ref="K6901">IFERROR(XLOOKUP(G6901,'Tipo de Carga'!A:A,'Tipo de Carga'!B:B))</f>
        <v>Autoabasto</v>
      </c>
      <c r="L6901" s="10">
        <f t="shared" si="2"/>
        <v>10</v>
      </c>
      <c r="M6901" s="10">
        <f t="shared" si="3"/>
        <v>7</v>
      </c>
      <c r="N6901" s="10">
        <f t="shared" si="4"/>
        <v>3</v>
      </c>
      <c r="O6901" s="10" t="str">
        <f t="array" ref="O6901">IFERROR(XLOOKUP(G6901,'Tipo de Carga'!A:A,'Tipo de Carga'!C:C))</f>
        <v>Diesel</v>
      </c>
    </row>
    <row r="6902">
      <c r="A6902" s="16">
        <v>1828.0</v>
      </c>
      <c r="B6902" s="10" t="str">
        <f t="array" ref="B6902">IFERROR(XLOOKUP(A6902,'Asignacion Mar'!A:A,'Asignacion Mar'!C:C))</f>
        <v>Circuitos</v>
      </c>
      <c r="C6902" s="10" t="str">
        <f t="array" ref="C6902">IFERROR(XLOOKUP(A6902,'Asignacion Mar'!A:A,'Asignacion Mar'!B:B))</f>
        <v>EC-03</v>
      </c>
      <c r="D6902" s="28">
        <v>45723.0</v>
      </c>
      <c r="E6902" s="16" t="s">
        <v>25</v>
      </c>
      <c r="F6902" s="10" t="str">
        <f t="array" ref="F6902">IFERROR(XLOOKUP(E6902,Operadores!A:A,Operadores!B:B))</f>
        <v>CRUBE</v>
      </c>
      <c r="G6902" s="16" t="s">
        <v>17</v>
      </c>
      <c r="H6902" s="13">
        <v>19.89281</v>
      </c>
      <c r="I6902" s="18">
        <v>520.0</v>
      </c>
      <c r="J6902" s="15">
        <f t="shared" si="5"/>
        <v>10344.2612</v>
      </c>
      <c r="K6902" s="10" t="str">
        <f t="array" ref="K6902">IFERROR(XLOOKUP(G6902,'Tipo de Carga'!A:A,'Tipo de Carga'!B:B))</f>
        <v>Autoabasto</v>
      </c>
      <c r="L6902" s="10">
        <f t="shared" si="2"/>
        <v>10</v>
      </c>
      <c r="M6902" s="10">
        <f t="shared" si="3"/>
        <v>7</v>
      </c>
      <c r="N6902" s="10">
        <f t="shared" si="4"/>
        <v>3</v>
      </c>
      <c r="O6902" s="10" t="str">
        <f t="array" ref="O6902">IFERROR(XLOOKUP(G6902,'Tipo de Carga'!A:A,'Tipo de Carga'!C:C))</f>
        <v>Diesel</v>
      </c>
    </row>
    <row r="6903">
      <c r="A6903" s="16">
        <v>2043.0</v>
      </c>
      <c r="B6903" s="10" t="str">
        <f t="array" ref="B6903">IFERROR(XLOOKUP(A6903,'Asignacion Mar'!A:A,'Asignacion Mar'!C:C))</f>
        <v>Liverpool Local</v>
      </c>
      <c r="C6903" s="10" t="str">
        <f t="array" ref="C6903">IFERROR(XLOOKUP(A6903,'Asignacion Mar'!A:A,'Asignacion Mar'!B:B))</f>
        <v>EC-01</v>
      </c>
      <c r="D6903" s="28">
        <v>45723.0</v>
      </c>
      <c r="E6903" s="16" t="s">
        <v>69</v>
      </c>
      <c r="F6903" s="10" t="str">
        <f t="array" ref="F6903">IFERROR(XLOOKUP(E6903,Operadores!A:A,Operadores!B:B))</f>
        <v>GONAL01</v>
      </c>
      <c r="G6903" s="16" t="s">
        <v>17</v>
      </c>
      <c r="H6903" s="13">
        <v>19.89281</v>
      </c>
      <c r="I6903" s="18">
        <v>488.0</v>
      </c>
      <c r="J6903" s="15">
        <f t="shared" si="5"/>
        <v>9707.69128</v>
      </c>
      <c r="K6903" s="10" t="str">
        <f t="array" ref="K6903">IFERROR(XLOOKUP(G6903,'Tipo de Carga'!A:A,'Tipo de Carga'!B:B))</f>
        <v>Autoabasto</v>
      </c>
      <c r="L6903" s="10">
        <f t="shared" si="2"/>
        <v>10</v>
      </c>
      <c r="M6903" s="10">
        <f t="shared" si="3"/>
        <v>7</v>
      </c>
      <c r="N6903" s="10">
        <f t="shared" si="4"/>
        <v>3</v>
      </c>
      <c r="O6903" s="10" t="str">
        <f t="array" ref="O6903">IFERROR(XLOOKUP(G6903,'Tipo de Carga'!A:A,'Tipo de Carga'!C:C))</f>
        <v>Diesel</v>
      </c>
    </row>
    <row r="6904">
      <c r="A6904" s="16">
        <v>1892.0</v>
      </c>
      <c r="B6904" s="10" t="str">
        <f t="array" ref="B6904">IFERROR(XLOOKUP(A6904,'Asignacion Mar'!A:A,'Asignacion Mar'!C:C))</f>
        <v>Full Liver</v>
      </c>
      <c r="C6904" s="10" t="str">
        <f t="array" ref="C6904">IFERROR(XLOOKUP(A6904,'Asignacion Mar'!A:A,'Asignacion Mar'!B:B))</f>
        <v>EC-01</v>
      </c>
      <c r="D6904" s="28">
        <v>45723.0</v>
      </c>
      <c r="E6904" s="16" t="s">
        <v>73</v>
      </c>
      <c r="F6904" s="10" t="str">
        <f t="array" ref="F6904">IFERROR(XLOOKUP(E6904,Operadores!A:A,Operadores!B:B))</f>
        <v>CALVI</v>
      </c>
      <c r="G6904" s="16" t="s">
        <v>17</v>
      </c>
      <c r="H6904" s="13">
        <v>19.89281</v>
      </c>
      <c r="I6904" s="18">
        <v>727.0</v>
      </c>
      <c r="J6904" s="15">
        <f t="shared" si="5"/>
        <v>14462.07287</v>
      </c>
      <c r="K6904" s="10" t="str">
        <f t="array" ref="K6904">IFERROR(XLOOKUP(G6904,'Tipo de Carga'!A:A,'Tipo de Carga'!B:B))</f>
        <v>Autoabasto</v>
      </c>
      <c r="L6904" s="10">
        <f t="shared" si="2"/>
        <v>10</v>
      </c>
      <c r="M6904" s="10">
        <f t="shared" si="3"/>
        <v>7</v>
      </c>
      <c r="N6904" s="10">
        <f t="shared" si="4"/>
        <v>3</v>
      </c>
      <c r="O6904" s="10" t="str">
        <f t="array" ref="O6904">IFERROR(XLOOKUP(G6904,'Tipo de Carga'!A:A,'Tipo de Carga'!C:C))</f>
        <v>Diesel</v>
      </c>
    </row>
    <row r="6905">
      <c r="A6905" s="16">
        <v>2021.0</v>
      </c>
      <c r="B6905" s="10" t="str">
        <f t="array" ref="B6905">IFERROR(XLOOKUP(A6905,'Asignacion Mar'!A:A,'Asignacion Mar'!C:C))</f>
        <v>MeLi Dedicado Merida</v>
      </c>
      <c r="C6905" s="10" t="str">
        <f t="array" ref="C6905">IFERROR(XLOOKUP(A6905,'Asignacion Mar'!A:A,'Asignacion Mar'!B:B))</f>
        <v>EC-05</v>
      </c>
      <c r="D6905" s="28">
        <v>45723.0</v>
      </c>
      <c r="E6905" s="16" t="s">
        <v>179</v>
      </c>
      <c r="F6905" s="10" t="str">
        <f t="array" ref="F6905">IFERROR(XLOOKUP(E6905,Operadores!A:A,Operadores!B:B))</f>
        <v>GUTIRV</v>
      </c>
      <c r="G6905" s="16" t="s">
        <v>17</v>
      </c>
      <c r="H6905" s="13">
        <v>19.89281</v>
      </c>
      <c r="I6905" s="18">
        <v>246.0</v>
      </c>
      <c r="J6905" s="15">
        <f t="shared" si="5"/>
        <v>4893.63126</v>
      </c>
      <c r="K6905" s="10" t="str">
        <f t="array" ref="K6905">IFERROR(XLOOKUP(G6905,'Tipo de Carga'!A:A,'Tipo de Carga'!B:B))</f>
        <v>Autoabasto</v>
      </c>
      <c r="L6905" s="10">
        <f t="shared" si="2"/>
        <v>10</v>
      </c>
      <c r="M6905" s="10">
        <f t="shared" si="3"/>
        <v>7</v>
      </c>
      <c r="N6905" s="10">
        <f t="shared" si="4"/>
        <v>3</v>
      </c>
      <c r="O6905" s="10" t="str">
        <f t="array" ref="O6905">IFERROR(XLOOKUP(G6905,'Tipo de Carga'!A:A,'Tipo de Carga'!C:C))</f>
        <v>Diesel</v>
      </c>
    </row>
    <row r="6906">
      <c r="A6906" s="16">
        <v>1727.0</v>
      </c>
      <c r="B6906" s="10" t="str">
        <f t="array" ref="B6906">IFERROR(XLOOKUP(A6906,'Asignacion Mar'!A:A,'Asignacion Mar'!C:C))</f>
        <v>Liverpool Local</v>
      </c>
      <c r="C6906" s="10" t="str">
        <f t="array" ref="C6906">IFERROR(XLOOKUP(A6906,'Asignacion Mar'!A:A,'Asignacion Mar'!B:B))</f>
        <v>EC-01</v>
      </c>
      <c r="D6906" s="28">
        <v>45723.0</v>
      </c>
      <c r="E6906" s="16" t="s">
        <v>351</v>
      </c>
      <c r="F6906" s="10" t="str">
        <f t="array" ref="F6906">IFERROR(XLOOKUP(E6906,Operadores!A:A,Operadores!B:B))</f>
        <v>SANBEN</v>
      </c>
      <c r="G6906" s="16" t="s">
        <v>17</v>
      </c>
      <c r="H6906" s="13">
        <v>19.89281</v>
      </c>
      <c r="I6906" s="18">
        <v>441.0</v>
      </c>
      <c r="J6906" s="15">
        <f t="shared" si="5"/>
        <v>8772.72921</v>
      </c>
      <c r="K6906" s="10" t="str">
        <f t="array" ref="K6906">IFERROR(XLOOKUP(G6906,'Tipo de Carga'!A:A,'Tipo de Carga'!B:B))</f>
        <v>Autoabasto</v>
      </c>
      <c r="L6906" s="10">
        <f t="shared" si="2"/>
        <v>10</v>
      </c>
      <c r="M6906" s="10">
        <f t="shared" si="3"/>
        <v>7</v>
      </c>
      <c r="N6906" s="10">
        <f t="shared" si="4"/>
        <v>3</v>
      </c>
      <c r="O6906" s="10" t="str">
        <f t="array" ref="O6906">IFERROR(XLOOKUP(G6906,'Tipo de Carga'!A:A,'Tipo de Carga'!C:C))</f>
        <v>Diesel</v>
      </c>
    </row>
    <row r="6907">
      <c r="A6907" s="16">
        <v>1900.0</v>
      </c>
      <c r="B6907" s="10" t="str">
        <f t="array" ref="B6907">IFERROR(XLOOKUP(A6907,'Asignacion Mar'!A:A,'Asignacion Mar'!C:C))</f>
        <v>Full Liver</v>
      </c>
      <c r="C6907" s="10" t="str">
        <f t="array" ref="C6907">IFERROR(XLOOKUP(A6907,'Asignacion Mar'!A:A,'Asignacion Mar'!B:B))</f>
        <v>EC-01</v>
      </c>
      <c r="D6907" s="28">
        <v>45723.0</v>
      </c>
      <c r="E6907" s="16" t="s">
        <v>26</v>
      </c>
      <c r="F6907" s="10" t="str">
        <f t="array" ref="F6907">IFERROR(XLOOKUP(E6907,Operadores!A:A,Operadores!B:B))</f>
        <v>DEJJOS</v>
      </c>
      <c r="G6907" s="16" t="s">
        <v>17</v>
      </c>
      <c r="H6907" s="13">
        <v>19.89281</v>
      </c>
      <c r="I6907" s="18">
        <v>698.0</v>
      </c>
      <c r="J6907" s="15">
        <f t="shared" si="5"/>
        <v>13885.18138</v>
      </c>
      <c r="K6907" s="10" t="str">
        <f t="array" ref="K6907">IFERROR(XLOOKUP(G6907,'Tipo de Carga'!A:A,'Tipo de Carga'!B:B))</f>
        <v>Autoabasto</v>
      </c>
      <c r="L6907" s="10">
        <f t="shared" si="2"/>
        <v>10</v>
      </c>
      <c r="M6907" s="10">
        <f t="shared" si="3"/>
        <v>7</v>
      </c>
      <c r="N6907" s="10">
        <f t="shared" si="4"/>
        <v>3</v>
      </c>
      <c r="O6907" s="10" t="str">
        <f t="array" ref="O6907">IFERROR(XLOOKUP(G6907,'Tipo de Carga'!A:A,'Tipo de Carga'!C:C))</f>
        <v>Diesel</v>
      </c>
    </row>
    <row r="6908">
      <c r="A6908" s="16">
        <v>2037.0</v>
      </c>
      <c r="B6908" s="10" t="str">
        <f t="array" ref="B6908">IFERROR(XLOOKUP(A6908,'Asignacion Mar'!A:A,'Asignacion Mar'!C:C))</f>
        <v>Liverpool Local</v>
      </c>
      <c r="C6908" s="10" t="str">
        <f t="array" ref="C6908">IFERROR(XLOOKUP(A6908,'Asignacion Mar'!A:A,'Asignacion Mar'!B:B))</f>
        <v>EC-01</v>
      </c>
      <c r="D6908" s="28">
        <v>45723.0</v>
      </c>
      <c r="E6908" s="16" t="s">
        <v>363</v>
      </c>
      <c r="F6908" s="10" t="str">
        <f t="array" ref="F6908">IFERROR(XLOOKUP(E6908,Operadores!A:A,Operadores!B:B))</f>
        <v>ANGMIG</v>
      </c>
      <c r="G6908" s="16" t="s">
        <v>17</v>
      </c>
      <c r="H6908" s="13">
        <v>19.89281</v>
      </c>
      <c r="I6908" s="18">
        <v>361.0</v>
      </c>
      <c r="J6908" s="15">
        <f t="shared" si="5"/>
        <v>7181.30441</v>
      </c>
      <c r="K6908" s="10" t="str">
        <f t="array" ref="K6908">IFERROR(XLOOKUP(G6908,'Tipo de Carga'!A:A,'Tipo de Carga'!B:B))</f>
        <v>Autoabasto</v>
      </c>
      <c r="L6908" s="10">
        <f t="shared" si="2"/>
        <v>10</v>
      </c>
      <c r="M6908" s="10">
        <f t="shared" si="3"/>
        <v>7</v>
      </c>
      <c r="N6908" s="10">
        <f t="shared" si="4"/>
        <v>3</v>
      </c>
      <c r="O6908" s="10" t="str">
        <f t="array" ref="O6908">IFERROR(XLOOKUP(G6908,'Tipo de Carga'!A:A,'Tipo de Carga'!C:C))</f>
        <v>Diesel</v>
      </c>
    </row>
    <row r="6909">
      <c r="A6909" s="16">
        <v>2035.0</v>
      </c>
      <c r="B6909" s="10" t="str">
        <f t="array" ref="B6909">IFERROR(XLOOKUP(A6909,'Asignacion Mar'!A:A,'Asignacion Mar'!C:C))</f>
        <v>Liverpool Local</v>
      </c>
      <c r="C6909" s="10" t="str">
        <f t="array" ref="C6909">IFERROR(XLOOKUP(A6909,'Asignacion Mar'!A:A,'Asignacion Mar'!B:B))</f>
        <v>EC-01</v>
      </c>
      <c r="D6909" s="28">
        <v>45723.0</v>
      </c>
      <c r="E6909" s="16" t="s">
        <v>66</v>
      </c>
      <c r="F6909" s="10" t="str">
        <f t="array" ref="F6909">IFERROR(XLOOKUP(E6909,Operadores!A:A,Operadores!B:B))</f>
        <v>LOPALF</v>
      </c>
      <c r="G6909" s="16" t="s">
        <v>17</v>
      </c>
      <c r="H6909" s="13">
        <v>19.89281</v>
      </c>
      <c r="I6909" s="18">
        <v>136.0</v>
      </c>
      <c r="J6909" s="15">
        <f t="shared" si="5"/>
        <v>2705.42216</v>
      </c>
      <c r="K6909" s="10" t="str">
        <f t="array" ref="K6909">IFERROR(XLOOKUP(G6909,'Tipo de Carga'!A:A,'Tipo de Carga'!B:B))</f>
        <v>Autoabasto</v>
      </c>
      <c r="L6909" s="10">
        <f t="shared" si="2"/>
        <v>10</v>
      </c>
      <c r="M6909" s="10">
        <f t="shared" si="3"/>
        <v>7</v>
      </c>
      <c r="N6909" s="10">
        <f t="shared" si="4"/>
        <v>3</v>
      </c>
      <c r="O6909" s="10" t="str">
        <f t="array" ref="O6909">IFERROR(XLOOKUP(G6909,'Tipo de Carga'!A:A,'Tipo de Carga'!C:C))</f>
        <v>Diesel</v>
      </c>
    </row>
    <row r="6910">
      <c r="A6910" s="16">
        <v>1833.0</v>
      </c>
      <c r="B6910" s="10" t="str">
        <f t="array" ref="B6910">IFERROR(XLOOKUP(A6910,'Asignacion Mar'!A:A,'Asignacion Mar'!C:C))</f>
        <v>Liverpool Local</v>
      </c>
      <c r="C6910" s="10" t="str">
        <f t="array" ref="C6910">IFERROR(XLOOKUP(A6910,'Asignacion Mar'!A:A,'Asignacion Mar'!B:B))</f>
        <v>EC-01</v>
      </c>
      <c r="D6910" s="28">
        <v>45723.0</v>
      </c>
      <c r="E6910" s="16" t="s">
        <v>143</v>
      </c>
      <c r="F6910" s="10" t="str">
        <f t="array" ref="F6910">IFERROR(XLOOKUP(E6910,Operadores!A:A,Operadores!B:B))</f>
        <v>SANROD</v>
      </c>
      <c r="G6910" s="16" t="s">
        <v>17</v>
      </c>
      <c r="H6910" s="13">
        <v>19.89281</v>
      </c>
      <c r="I6910" s="18">
        <v>449.0</v>
      </c>
      <c r="J6910" s="15">
        <f t="shared" si="5"/>
        <v>8931.87169</v>
      </c>
      <c r="K6910" s="10" t="str">
        <f t="array" ref="K6910">IFERROR(XLOOKUP(G6910,'Tipo de Carga'!A:A,'Tipo de Carga'!B:B))</f>
        <v>Autoabasto</v>
      </c>
      <c r="L6910" s="10">
        <f t="shared" si="2"/>
        <v>10</v>
      </c>
      <c r="M6910" s="10">
        <f t="shared" si="3"/>
        <v>7</v>
      </c>
      <c r="N6910" s="10">
        <f t="shared" si="4"/>
        <v>3</v>
      </c>
      <c r="O6910" s="10" t="str">
        <f t="array" ref="O6910">IFERROR(XLOOKUP(G6910,'Tipo de Carga'!A:A,'Tipo de Carga'!C:C))</f>
        <v>Diesel</v>
      </c>
    </row>
    <row r="6911">
      <c r="A6911" s="16">
        <v>2019.0</v>
      </c>
      <c r="B6911" s="10" t="str">
        <f t="array" ref="B6911">IFERROR(XLOOKUP(A6911,'Asignacion Mar'!A:A,'Asignacion Mar'!C:C))</f>
        <v>MeLi Asignado TD</v>
      </c>
      <c r="C6911" s="10" t="str">
        <f t="array" ref="C6911">IFERROR(XLOOKUP(A6911,'Asignacion Mar'!A:A,'Asignacion Mar'!B:B))</f>
        <v>EC-05</v>
      </c>
      <c r="D6911" s="28">
        <v>45723.0</v>
      </c>
      <c r="E6911" s="16" t="s">
        <v>241</v>
      </c>
      <c r="F6911" s="10" t="str">
        <f t="array" ref="F6911">IFERROR(XLOOKUP(E6911,Operadores!A:A,Operadores!B:B))</f>
        <v>GALRAY</v>
      </c>
      <c r="G6911" s="16" t="s">
        <v>17</v>
      </c>
      <c r="H6911" s="13">
        <v>19.89281</v>
      </c>
      <c r="I6911" s="18">
        <v>546.0</v>
      </c>
      <c r="J6911" s="15">
        <f t="shared" si="5"/>
        <v>10861.47426</v>
      </c>
      <c r="K6911" s="10" t="str">
        <f t="array" ref="K6911">IFERROR(XLOOKUP(G6911,'Tipo de Carga'!A:A,'Tipo de Carga'!B:B))</f>
        <v>Autoabasto</v>
      </c>
      <c r="L6911" s="10">
        <f t="shared" si="2"/>
        <v>10</v>
      </c>
      <c r="M6911" s="10">
        <f t="shared" si="3"/>
        <v>7</v>
      </c>
      <c r="N6911" s="10">
        <f t="shared" si="4"/>
        <v>3</v>
      </c>
      <c r="O6911" s="10" t="str">
        <f t="array" ref="O6911">IFERROR(XLOOKUP(G6911,'Tipo de Carga'!A:A,'Tipo de Carga'!C:C))</f>
        <v>Diesel</v>
      </c>
    </row>
    <row r="6912">
      <c r="A6912" s="16">
        <v>2042.0</v>
      </c>
      <c r="B6912" s="10" t="str">
        <f t="array" ref="B6912">IFERROR(XLOOKUP(A6912,'Asignacion Mar'!A:A,'Asignacion Mar'!C:C))</f>
        <v>Liverpool Local</v>
      </c>
      <c r="C6912" s="10" t="str">
        <f t="array" ref="C6912">IFERROR(XLOOKUP(A6912,'Asignacion Mar'!A:A,'Asignacion Mar'!B:B))</f>
        <v>EC-01</v>
      </c>
      <c r="D6912" s="28">
        <v>45723.0</v>
      </c>
      <c r="E6912" s="16" t="s">
        <v>150</v>
      </c>
      <c r="F6912" s="10" t="str">
        <f t="array" ref="F6912">IFERROR(XLOOKUP(E6912,Operadores!A:A,Operadores!B:B))</f>
        <v>JUAOSC</v>
      </c>
      <c r="G6912" s="16" t="s">
        <v>17</v>
      </c>
      <c r="H6912" s="13">
        <v>19.89281</v>
      </c>
      <c r="I6912" s="18">
        <v>355.0</v>
      </c>
      <c r="J6912" s="15">
        <f t="shared" si="5"/>
        <v>7061.94755</v>
      </c>
      <c r="K6912" s="10" t="str">
        <f t="array" ref="K6912">IFERROR(XLOOKUP(G6912,'Tipo de Carga'!A:A,'Tipo de Carga'!B:B))</f>
        <v>Autoabasto</v>
      </c>
      <c r="L6912" s="10">
        <f t="shared" si="2"/>
        <v>10</v>
      </c>
      <c r="M6912" s="10">
        <f t="shared" si="3"/>
        <v>7</v>
      </c>
      <c r="N6912" s="10">
        <f t="shared" si="4"/>
        <v>3</v>
      </c>
      <c r="O6912" s="10" t="str">
        <f t="array" ref="O6912">IFERROR(XLOOKUP(G6912,'Tipo de Carga'!A:A,'Tipo de Carga'!C:C))</f>
        <v>Diesel</v>
      </c>
    </row>
    <row r="6913">
      <c r="A6913" s="16">
        <v>1724.0</v>
      </c>
      <c r="B6913" s="10" t="str">
        <f t="array" ref="B6913">IFERROR(XLOOKUP(A6913,'Asignacion Mar'!A:A,'Asignacion Mar'!C:C))</f>
        <v>Liverpool Local</v>
      </c>
      <c r="C6913" s="10" t="str">
        <f t="array" ref="C6913">IFERROR(XLOOKUP(A6913,'Asignacion Mar'!A:A,'Asignacion Mar'!B:B))</f>
        <v>EC-01</v>
      </c>
      <c r="D6913" s="28">
        <v>45723.0</v>
      </c>
      <c r="E6913" s="16" t="s">
        <v>57</v>
      </c>
      <c r="F6913" s="10" t="str">
        <f t="array" ref="F6913">IFERROR(XLOOKUP(E6913,Operadores!A:A,Operadores!B:B))</f>
        <v>REYJA01</v>
      </c>
      <c r="G6913" s="16" t="s">
        <v>17</v>
      </c>
      <c r="H6913" s="13">
        <v>19.89281</v>
      </c>
      <c r="I6913" s="18">
        <v>329.0</v>
      </c>
      <c r="J6913" s="15">
        <f t="shared" si="5"/>
        <v>6544.73449</v>
      </c>
      <c r="K6913" s="10" t="str">
        <f t="array" ref="K6913">IFERROR(XLOOKUP(G6913,'Tipo de Carga'!A:A,'Tipo de Carga'!B:B))</f>
        <v>Autoabasto</v>
      </c>
      <c r="L6913" s="10">
        <f t="shared" si="2"/>
        <v>10</v>
      </c>
      <c r="M6913" s="10">
        <f t="shared" si="3"/>
        <v>7</v>
      </c>
      <c r="N6913" s="10">
        <f t="shared" si="4"/>
        <v>3</v>
      </c>
      <c r="O6913" s="10" t="str">
        <f t="array" ref="O6913">IFERROR(XLOOKUP(G6913,'Tipo de Carga'!A:A,'Tipo de Carga'!C:C))</f>
        <v>Diesel</v>
      </c>
    </row>
    <row r="6914">
      <c r="A6914" s="16">
        <v>1759.0</v>
      </c>
      <c r="B6914" s="10" t="str">
        <f t="array" ref="B6914">IFERROR(XLOOKUP(A6914,'Asignacion Mar'!A:A,'Asignacion Mar'!C:C))</f>
        <v>Liverpool Local</v>
      </c>
      <c r="C6914" s="10" t="str">
        <f t="array" ref="C6914">IFERROR(XLOOKUP(A6914,'Asignacion Mar'!A:A,'Asignacion Mar'!B:B))</f>
        <v>EC-01</v>
      </c>
      <c r="D6914" s="28">
        <v>45723.0</v>
      </c>
      <c r="E6914" s="16" t="s">
        <v>365</v>
      </c>
      <c r="F6914" s="10" t="str">
        <f t="array" ref="F6914">IFERROR(XLOOKUP(E6914,Operadores!A:A,Operadores!B:B))</f>
        <v>OROMAR</v>
      </c>
      <c r="G6914" s="16" t="s">
        <v>17</v>
      </c>
      <c r="H6914" s="13">
        <v>19.89281</v>
      </c>
      <c r="I6914" s="18">
        <v>297.0</v>
      </c>
      <c r="J6914" s="15">
        <f t="shared" si="5"/>
        <v>5908.16457</v>
      </c>
      <c r="K6914" s="10" t="str">
        <f t="array" ref="K6914">IFERROR(XLOOKUP(G6914,'Tipo de Carga'!A:A,'Tipo de Carga'!B:B))</f>
        <v>Autoabasto</v>
      </c>
      <c r="L6914" s="10">
        <f t="shared" si="2"/>
        <v>10</v>
      </c>
      <c r="M6914" s="10">
        <f t="shared" si="3"/>
        <v>7</v>
      </c>
      <c r="N6914" s="10">
        <f t="shared" si="4"/>
        <v>3</v>
      </c>
      <c r="O6914" s="10" t="str">
        <f t="array" ref="O6914">IFERROR(XLOOKUP(G6914,'Tipo de Carga'!A:A,'Tipo de Carga'!C:C))</f>
        <v>Diesel</v>
      </c>
    </row>
    <row r="6915">
      <c r="A6915" s="16">
        <v>1961.0</v>
      </c>
      <c r="B6915" s="10" t="str">
        <f t="array" ref="B6915">IFERROR(XLOOKUP(A6915,'Asignacion Mar'!A:A,'Asignacion Mar'!C:C))</f>
        <v>MeLi asignado SD</v>
      </c>
      <c r="C6915" s="10" t="str">
        <f t="array" ref="C6915">IFERROR(XLOOKUP(A6915,'Asignacion Mar'!A:A,'Asignacion Mar'!B:B))</f>
        <v>EC-05</v>
      </c>
      <c r="D6915" s="28">
        <v>45723.0</v>
      </c>
      <c r="E6915" s="16" t="s">
        <v>387</v>
      </c>
      <c r="F6915" s="10" t="str">
        <f t="array" ref="F6915">IFERROR(XLOOKUP(E6915,Operadores!A:A,Operadores!B:B))</f>
        <v>HERJOS07</v>
      </c>
      <c r="G6915" s="16" t="s">
        <v>17</v>
      </c>
      <c r="H6915" s="13">
        <v>19.89281</v>
      </c>
      <c r="I6915" s="18">
        <v>513.0</v>
      </c>
      <c r="J6915" s="15">
        <f t="shared" si="5"/>
        <v>10205.01153</v>
      </c>
      <c r="K6915" s="10" t="str">
        <f t="array" ref="K6915">IFERROR(XLOOKUP(G6915,'Tipo de Carga'!A:A,'Tipo de Carga'!B:B))</f>
        <v>Autoabasto</v>
      </c>
      <c r="L6915" s="10">
        <f t="shared" si="2"/>
        <v>10</v>
      </c>
      <c r="M6915" s="10">
        <f t="shared" si="3"/>
        <v>7</v>
      </c>
      <c r="N6915" s="10">
        <f t="shared" si="4"/>
        <v>3</v>
      </c>
      <c r="O6915" s="10" t="str">
        <f t="array" ref="O6915">IFERROR(XLOOKUP(G6915,'Tipo de Carga'!A:A,'Tipo de Carga'!C:C))</f>
        <v>Diesel</v>
      </c>
    </row>
    <row r="6916">
      <c r="A6916" s="16">
        <v>1901.0</v>
      </c>
      <c r="B6916" s="10" t="str">
        <f t="array" ref="B6916">IFERROR(XLOOKUP(A6916,'Asignacion Mar'!A:A,'Asignacion Mar'!C:C))</f>
        <v>Pipas</v>
      </c>
      <c r="C6916" s="10" t="str">
        <f t="array" ref="C6916">IFERROR(XLOOKUP(A6916,'Asignacion Mar'!A:A,'Asignacion Mar'!B:B))</f>
        <v>EC-02</v>
      </c>
      <c r="D6916" s="28">
        <v>45723.0</v>
      </c>
      <c r="E6916" s="16" t="s">
        <v>343</v>
      </c>
      <c r="F6916" s="10" t="str">
        <f t="array" ref="F6916">IFERROR(XLOOKUP(E6916,Operadores!A:A,Operadores!B:B))</f>
        <v>APODA</v>
      </c>
      <c r="G6916" s="16" t="s">
        <v>17</v>
      </c>
      <c r="H6916" s="13">
        <v>19.89281</v>
      </c>
      <c r="I6916" s="18">
        <v>675.0</v>
      </c>
      <c r="J6916" s="15">
        <f t="shared" si="5"/>
        <v>13427.64675</v>
      </c>
      <c r="K6916" s="10" t="str">
        <f t="array" ref="K6916">IFERROR(XLOOKUP(G6916,'Tipo de Carga'!A:A,'Tipo de Carga'!B:B))</f>
        <v>Autoabasto</v>
      </c>
      <c r="L6916" s="10">
        <f t="shared" si="2"/>
        <v>10</v>
      </c>
      <c r="M6916" s="10">
        <f t="shared" si="3"/>
        <v>7</v>
      </c>
      <c r="N6916" s="10">
        <f t="shared" si="4"/>
        <v>3</v>
      </c>
      <c r="O6916" s="10" t="str">
        <f t="array" ref="O6916">IFERROR(XLOOKUP(G6916,'Tipo de Carga'!A:A,'Tipo de Carga'!C:C))</f>
        <v>Diesel</v>
      </c>
    </row>
    <row r="6917">
      <c r="A6917" s="16">
        <v>2030.0</v>
      </c>
      <c r="B6917" s="10" t="str">
        <f t="array" ref="B6917">IFERROR(XLOOKUP(A6917,'Asignacion Mar'!A:A,'Asignacion Mar'!C:C))</f>
        <v>MeLi Dedicado TD</v>
      </c>
      <c r="C6917" s="10" t="str">
        <f t="array" ref="C6917">IFERROR(XLOOKUP(A6917,'Asignacion Mar'!A:A,'Asignacion Mar'!B:B))</f>
        <v>EC-05</v>
      </c>
      <c r="D6917" s="28">
        <v>45723.0</v>
      </c>
      <c r="E6917" s="16" t="s">
        <v>268</v>
      </c>
      <c r="F6917" s="10" t="str">
        <f t="array" ref="F6917">IFERROR(XLOOKUP(E6917,Operadores!A:A,Operadores!B:B))</f>
        <v>GARMAR</v>
      </c>
      <c r="G6917" s="16" t="s">
        <v>17</v>
      </c>
      <c r="H6917" s="13">
        <v>19.89281</v>
      </c>
      <c r="I6917" s="18">
        <v>530.0</v>
      </c>
      <c r="J6917" s="15">
        <f t="shared" si="5"/>
        <v>10543.1893</v>
      </c>
      <c r="K6917" s="10" t="str">
        <f t="array" ref="K6917">IFERROR(XLOOKUP(G6917,'Tipo de Carga'!A:A,'Tipo de Carga'!B:B))</f>
        <v>Autoabasto</v>
      </c>
      <c r="L6917" s="10">
        <f t="shared" si="2"/>
        <v>10</v>
      </c>
      <c r="M6917" s="10">
        <f t="shared" si="3"/>
        <v>7</v>
      </c>
      <c r="N6917" s="10">
        <f t="shared" si="4"/>
        <v>3</v>
      </c>
      <c r="O6917" s="10" t="str">
        <f t="array" ref="O6917">IFERROR(XLOOKUP(G6917,'Tipo de Carga'!A:A,'Tipo de Carga'!C:C))</f>
        <v>Diesel</v>
      </c>
    </row>
    <row r="6918">
      <c r="A6918" s="16">
        <v>1752.0</v>
      </c>
      <c r="B6918" s="10" t="str">
        <f t="array" ref="B6918">IFERROR(XLOOKUP(A6918,'Asignacion Mar'!A:A,'Asignacion Mar'!C:C))</f>
        <v>Liverpool Local</v>
      </c>
      <c r="C6918" s="10" t="str">
        <f t="array" ref="C6918">IFERROR(XLOOKUP(A6918,'Asignacion Mar'!A:A,'Asignacion Mar'!B:B))</f>
        <v>EC-01</v>
      </c>
      <c r="D6918" s="28">
        <v>45723.0</v>
      </c>
      <c r="E6918" s="16" t="s">
        <v>238</v>
      </c>
      <c r="F6918" s="10" t="str">
        <f t="array" ref="F6918">IFERROR(XLOOKUP(E6918,Operadores!A:A,Operadores!B:B))</f>
        <v>ROBJUA01</v>
      </c>
      <c r="G6918" s="16" t="s">
        <v>17</v>
      </c>
      <c r="H6918" s="13">
        <v>19.89281</v>
      </c>
      <c r="I6918" s="18">
        <v>477.0</v>
      </c>
      <c r="J6918" s="15">
        <f t="shared" si="5"/>
        <v>9488.87037</v>
      </c>
      <c r="K6918" s="10" t="str">
        <f t="array" ref="K6918">IFERROR(XLOOKUP(G6918,'Tipo de Carga'!A:A,'Tipo de Carga'!B:B))</f>
        <v>Autoabasto</v>
      </c>
      <c r="L6918" s="10">
        <f t="shared" si="2"/>
        <v>10</v>
      </c>
      <c r="M6918" s="10">
        <f t="shared" si="3"/>
        <v>7</v>
      </c>
      <c r="N6918" s="10">
        <f t="shared" si="4"/>
        <v>3</v>
      </c>
      <c r="O6918" s="10" t="str">
        <f t="array" ref="O6918">IFERROR(XLOOKUP(G6918,'Tipo de Carga'!A:A,'Tipo de Carga'!C:C))</f>
        <v>Diesel</v>
      </c>
    </row>
    <row r="6919">
      <c r="A6919" s="16">
        <v>2079.0</v>
      </c>
      <c r="B6919" s="10" t="str">
        <f t="array" ref="B6919">IFERROR(XLOOKUP(A6919,'Asignacion Mar'!A:A,'Asignacion Mar'!C:C))</f>
        <v>Protans</v>
      </c>
      <c r="C6919" s="10" t="str">
        <f t="array" ref="C6919">IFERROR(XLOOKUP(A6919,'Asignacion Mar'!A:A,'Asignacion Mar'!B:B))</f>
        <v>EC-03</v>
      </c>
      <c r="D6919" s="28">
        <v>45723.0</v>
      </c>
      <c r="E6919" s="16" t="s">
        <v>207</v>
      </c>
      <c r="F6919" s="10" t="str">
        <f t="array" ref="F6919">IFERROR(XLOOKUP(E6919,Operadores!A:A,Operadores!B:B))</f>
        <v>LOPJOS03</v>
      </c>
      <c r="G6919" s="16" t="s">
        <v>77</v>
      </c>
      <c r="H6919" s="13">
        <v>19.81</v>
      </c>
      <c r="I6919" s="18">
        <v>200.0</v>
      </c>
      <c r="J6919" s="15">
        <f t="shared" si="5"/>
        <v>3962</v>
      </c>
      <c r="K6919" s="10" t="str">
        <f t="array" ref="K6919">IFERROR(XLOOKUP(G6919,'Tipo de Carga'!A:A,'Tipo de Carga'!B:B))</f>
        <v>Autoabasto</v>
      </c>
      <c r="L6919" s="10">
        <f t="shared" si="2"/>
        <v>10</v>
      </c>
      <c r="M6919" s="10">
        <f t="shared" si="3"/>
        <v>7</v>
      </c>
      <c r="N6919" s="10">
        <f t="shared" si="4"/>
        <v>3</v>
      </c>
      <c r="O6919" s="10" t="str">
        <f t="array" ref="O6919">IFERROR(XLOOKUP(G6919,'Tipo de Carga'!A:A,'Tipo de Carga'!C:C))</f>
        <v>Diesel</v>
      </c>
    </row>
    <row r="6920">
      <c r="A6920" s="16">
        <v>2083.0</v>
      </c>
      <c r="B6920" s="10" t="str">
        <f t="array" ref="B6920">IFERROR(XLOOKUP(A6920,'Asignacion Mar'!A:A,'Asignacion Mar'!C:C))</f>
        <v>Available</v>
      </c>
      <c r="C6920" s="10" t="str">
        <f t="array" ref="C6920">IFERROR(XLOOKUP(A6920,'Asignacion Mar'!A:A,'Asignacion Mar'!B:B))</f>
        <v/>
      </c>
      <c r="D6920" s="28">
        <v>45723.0</v>
      </c>
      <c r="E6920" s="16" t="s">
        <v>296</v>
      </c>
      <c r="F6920" s="10" t="str">
        <f t="array" ref="F6920">IFERROR(XLOOKUP(E6920,Operadores!A:A,Operadores!B:B))</f>
        <v>CCEO</v>
      </c>
      <c r="G6920" s="16" t="s">
        <v>77</v>
      </c>
      <c r="H6920" s="13">
        <v>19.81</v>
      </c>
      <c r="I6920" s="18">
        <v>90.0</v>
      </c>
      <c r="J6920" s="15">
        <f t="shared" si="5"/>
        <v>1782.9</v>
      </c>
      <c r="K6920" s="10" t="str">
        <f t="array" ref="K6920">IFERROR(XLOOKUP(G6920,'Tipo de Carga'!A:A,'Tipo de Carga'!B:B))</f>
        <v>Autoabasto</v>
      </c>
      <c r="L6920" s="10">
        <f t="shared" si="2"/>
        <v>10</v>
      </c>
      <c r="M6920" s="10">
        <f t="shared" si="3"/>
        <v>7</v>
      </c>
      <c r="N6920" s="10">
        <f t="shared" si="4"/>
        <v>3</v>
      </c>
      <c r="O6920" s="10" t="str">
        <f t="array" ref="O6920">IFERROR(XLOOKUP(G6920,'Tipo de Carga'!A:A,'Tipo de Carga'!C:C))</f>
        <v>Diesel</v>
      </c>
    </row>
    <row r="6921">
      <c r="A6921" s="16">
        <v>1940.0</v>
      </c>
      <c r="B6921" s="10" t="str">
        <f t="array" ref="B6921">IFERROR(XLOOKUP(A6921,'Asignacion Mar'!A:A,'Asignacion Mar'!C:C))</f>
        <v>Circuitos</v>
      </c>
      <c r="C6921" s="10" t="str">
        <f t="array" ref="C6921">IFERROR(XLOOKUP(A6921,'Asignacion Mar'!A:A,'Asignacion Mar'!B:B))</f>
        <v>EC-03</v>
      </c>
      <c r="D6921" s="28">
        <v>45723.0</v>
      </c>
      <c r="E6921" s="16" t="s">
        <v>434</v>
      </c>
      <c r="F6921" s="10" t="str">
        <f t="array" ref="F6921">IFERROR(XLOOKUP(E6921,Operadores!A:A,Operadores!B:B))</f>
        <v>FLOPE</v>
      </c>
      <c r="G6921" s="16" t="s">
        <v>77</v>
      </c>
      <c r="H6921" s="13">
        <v>19.81</v>
      </c>
      <c r="I6921" s="18">
        <v>365.0</v>
      </c>
      <c r="J6921" s="15">
        <f t="shared" si="5"/>
        <v>7230.65</v>
      </c>
      <c r="K6921" s="10" t="str">
        <f t="array" ref="K6921">IFERROR(XLOOKUP(G6921,'Tipo de Carga'!A:A,'Tipo de Carga'!B:B))</f>
        <v>Autoabasto</v>
      </c>
      <c r="L6921" s="10">
        <f t="shared" si="2"/>
        <v>10</v>
      </c>
      <c r="M6921" s="10">
        <f t="shared" si="3"/>
        <v>7</v>
      </c>
      <c r="N6921" s="10">
        <f t="shared" si="4"/>
        <v>3</v>
      </c>
      <c r="O6921" s="10" t="str">
        <f t="array" ref="O6921">IFERROR(XLOOKUP(G6921,'Tipo de Carga'!A:A,'Tipo de Carga'!C:C))</f>
        <v>Diesel</v>
      </c>
    </row>
    <row r="6922">
      <c r="A6922" s="16" t="s">
        <v>332</v>
      </c>
      <c r="B6922" s="10" t="str">
        <f t="array" ref="B6922">IFERROR(XLOOKUP(A6922,'Asignacion Mar'!A:A,'Asignacion Mar'!C:C))</f>
        <v/>
      </c>
      <c r="C6922" s="10" t="str">
        <f t="array" ref="C6922">IFERROR(XLOOKUP(A6922,'Asignacion Mar'!A:A,'Asignacion Mar'!B:B))</f>
        <v/>
      </c>
      <c r="D6922" s="28">
        <v>45723.0</v>
      </c>
      <c r="E6922" s="16" t="s">
        <v>32</v>
      </c>
      <c r="F6922" s="10" t="str">
        <f t="array" ref="F6922">IFERROR(XLOOKUP(E6922,Operadores!A:A,Operadores!B:B))</f>
        <v>MTTO</v>
      </c>
      <c r="G6922" s="16" t="s">
        <v>77</v>
      </c>
      <c r="H6922" s="13">
        <v>19.81</v>
      </c>
      <c r="I6922" s="18">
        <v>60.0</v>
      </c>
      <c r="J6922" s="15">
        <f t="shared" si="5"/>
        <v>1188.6</v>
      </c>
      <c r="K6922" s="10" t="str">
        <f t="array" ref="K6922">IFERROR(XLOOKUP(G6922,'Tipo de Carga'!A:A,'Tipo de Carga'!B:B))</f>
        <v>Autoabasto</v>
      </c>
      <c r="L6922" s="10">
        <f t="shared" si="2"/>
        <v>10</v>
      </c>
      <c r="M6922" s="10">
        <f t="shared" si="3"/>
        <v>7</v>
      </c>
      <c r="N6922" s="10">
        <f t="shared" si="4"/>
        <v>3</v>
      </c>
      <c r="O6922" s="10" t="str">
        <f t="array" ref="O6922">IFERROR(XLOOKUP(G6922,'Tipo de Carga'!A:A,'Tipo de Carga'!C:C))</f>
        <v>Diesel</v>
      </c>
    </row>
    <row r="6923">
      <c r="A6923" s="16">
        <v>1856.0</v>
      </c>
      <c r="B6923" s="10" t="str">
        <f t="array" ref="B6923">IFERROR(XLOOKUP(A6923,'Asignacion Mar'!A:A,'Asignacion Mar'!C:C))</f>
        <v>Pipas</v>
      </c>
      <c r="C6923" s="10" t="str">
        <f t="array" ref="C6923">IFERROR(XLOOKUP(A6923,'Asignacion Mar'!A:A,'Asignacion Mar'!B:B))</f>
        <v>EC-02</v>
      </c>
      <c r="D6923" s="28">
        <v>45723.0</v>
      </c>
      <c r="E6923" s="16" t="s">
        <v>291</v>
      </c>
      <c r="F6923" s="10" t="str">
        <f t="array" ref="F6923">IFERROR(XLOOKUP(E6923,Operadores!A:A,Operadores!B:B))</f>
        <v>PACJOS</v>
      </c>
      <c r="G6923" s="16" t="s">
        <v>77</v>
      </c>
      <c r="H6923" s="13">
        <v>19.81</v>
      </c>
      <c r="I6923" s="18">
        <v>630.0</v>
      </c>
      <c r="J6923" s="15">
        <f t="shared" si="5"/>
        <v>12480.3</v>
      </c>
      <c r="K6923" s="10" t="str">
        <f t="array" ref="K6923">IFERROR(XLOOKUP(G6923,'Tipo de Carga'!A:A,'Tipo de Carga'!B:B))</f>
        <v>Autoabasto</v>
      </c>
      <c r="L6923" s="10">
        <f t="shared" si="2"/>
        <v>10</v>
      </c>
      <c r="M6923" s="10">
        <f t="shared" si="3"/>
        <v>7</v>
      </c>
      <c r="N6923" s="10">
        <f t="shared" si="4"/>
        <v>3</v>
      </c>
      <c r="O6923" s="10" t="str">
        <f t="array" ref="O6923">IFERROR(XLOOKUP(G6923,'Tipo de Carga'!A:A,'Tipo de Carga'!C:C))</f>
        <v>Diesel</v>
      </c>
    </row>
    <row r="6924">
      <c r="A6924" s="16">
        <v>2113.0</v>
      </c>
      <c r="B6924" s="10" t="str">
        <f t="array" ref="B6924">IFERROR(XLOOKUP(A6924,'Asignacion Mar'!A:A,'Asignacion Mar'!C:C))</f>
        <v>Sayer Vuelteros</v>
      </c>
      <c r="C6924" s="10" t="str">
        <f t="array" ref="C6924">IFERROR(XLOOKUP(A6924,'Asignacion Mar'!A:A,'Asignacion Mar'!B:B))</f>
        <v>EC-04</v>
      </c>
      <c r="D6924" s="28">
        <v>45723.0</v>
      </c>
      <c r="E6924" s="16" t="s">
        <v>279</v>
      </c>
      <c r="F6924" s="10" t="str">
        <f t="array" ref="F6924">IFERROR(XLOOKUP(E6924,Operadores!A:A,Operadores!B:B))</f>
        <v>ARBJO</v>
      </c>
      <c r="G6924" s="16" t="s">
        <v>77</v>
      </c>
      <c r="H6924" s="13">
        <v>19.81</v>
      </c>
      <c r="I6924" s="18">
        <v>40.0</v>
      </c>
      <c r="J6924" s="15">
        <f t="shared" si="5"/>
        <v>792.4</v>
      </c>
      <c r="K6924" s="10" t="str">
        <f t="array" ref="K6924">IFERROR(XLOOKUP(G6924,'Tipo de Carga'!A:A,'Tipo de Carga'!B:B))</f>
        <v>Autoabasto</v>
      </c>
      <c r="L6924" s="10">
        <f t="shared" si="2"/>
        <v>10</v>
      </c>
      <c r="M6924" s="10">
        <f t="shared" si="3"/>
        <v>7</v>
      </c>
      <c r="N6924" s="10">
        <f t="shared" si="4"/>
        <v>3</v>
      </c>
      <c r="O6924" s="10" t="str">
        <f t="array" ref="O6924">IFERROR(XLOOKUP(G6924,'Tipo de Carga'!A:A,'Tipo de Carga'!C:C))</f>
        <v>Diesel</v>
      </c>
    </row>
    <row r="6925">
      <c r="A6925" s="16">
        <v>1881.0</v>
      </c>
      <c r="B6925" s="10" t="str">
        <f t="array" ref="B6925">IFERROR(XLOOKUP(A6925,'Asignacion Mar'!A:A,'Asignacion Mar'!C:C))</f>
        <v>Circuitos</v>
      </c>
      <c r="C6925" s="10" t="str">
        <f t="array" ref="C6925">IFERROR(XLOOKUP(A6925,'Asignacion Mar'!A:A,'Asignacion Mar'!B:B))</f>
        <v>EC-03</v>
      </c>
      <c r="D6925" s="28">
        <v>45723.0</v>
      </c>
      <c r="E6925" s="16" t="s">
        <v>156</v>
      </c>
      <c r="F6925" s="10" t="str">
        <f t="array" ref="F6925">IFERROR(XLOOKUP(E6925,Operadores!A:A,Operadores!B:B))</f>
        <v>CERJER</v>
      </c>
      <c r="G6925" s="16" t="s">
        <v>77</v>
      </c>
      <c r="H6925" s="13">
        <v>19.81</v>
      </c>
      <c r="I6925" s="18">
        <v>354.0</v>
      </c>
      <c r="J6925" s="15">
        <f t="shared" si="5"/>
        <v>7012.74</v>
      </c>
      <c r="K6925" s="10" t="str">
        <f t="array" ref="K6925">IFERROR(XLOOKUP(G6925,'Tipo de Carga'!A:A,'Tipo de Carga'!B:B))</f>
        <v>Autoabasto</v>
      </c>
      <c r="L6925" s="10">
        <f t="shared" si="2"/>
        <v>10</v>
      </c>
      <c r="M6925" s="10">
        <f t="shared" si="3"/>
        <v>7</v>
      </c>
      <c r="N6925" s="10">
        <f t="shared" si="4"/>
        <v>3</v>
      </c>
      <c r="O6925" s="10" t="str">
        <f t="array" ref="O6925">IFERROR(XLOOKUP(G6925,'Tipo de Carga'!A:A,'Tipo de Carga'!C:C))</f>
        <v>Diesel</v>
      </c>
    </row>
    <row r="6926">
      <c r="A6926" s="16">
        <v>1909.0</v>
      </c>
      <c r="B6926" s="10" t="str">
        <f t="array" ref="B6926">IFERROR(XLOOKUP(A6926,'Asignacion Mar'!A:A,'Asignacion Mar'!C:C))</f>
        <v>Circuitos</v>
      </c>
      <c r="C6926" s="10" t="str">
        <f t="array" ref="C6926">IFERROR(XLOOKUP(A6926,'Asignacion Mar'!A:A,'Asignacion Mar'!B:B))</f>
        <v>EC-03</v>
      </c>
      <c r="D6926" s="28">
        <v>45723.0</v>
      </c>
      <c r="E6926" s="16" t="s">
        <v>347</v>
      </c>
      <c r="F6926" s="10" t="str">
        <f t="array" ref="F6926">IFERROR(XLOOKUP(E6926,Operadores!A:A,Operadores!B:B))</f>
        <v>ZUÑDAV</v>
      </c>
      <c r="G6926" s="16" t="s">
        <v>77</v>
      </c>
      <c r="H6926" s="13">
        <v>19.81</v>
      </c>
      <c r="I6926" s="18">
        <v>176.0</v>
      </c>
      <c r="J6926" s="15">
        <f t="shared" si="5"/>
        <v>3486.56</v>
      </c>
      <c r="K6926" s="10" t="str">
        <f t="array" ref="K6926">IFERROR(XLOOKUP(G6926,'Tipo de Carga'!A:A,'Tipo de Carga'!B:B))</f>
        <v>Autoabasto</v>
      </c>
      <c r="L6926" s="10">
        <f t="shared" si="2"/>
        <v>10</v>
      </c>
      <c r="M6926" s="10">
        <f t="shared" si="3"/>
        <v>7</v>
      </c>
      <c r="N6926" s="10">
        <f t="shared" si="4"/>
        <v>3</v>
      </c>
      <c r="O6926" s="10" t="str">
        <f t="array" ref="O6926">IFERROR(XLOOKUP(G6926,'Tipo de Carga'!A:A,'Tipo de Carga'!C:C))</f>
        <v>Diesel</v>
      </c>
    </row>
    <row r="6927">
      <c r="A6927" s="16">
        <v>1808.0</v>
      </c>
      <c r="B6927" s="10" t="str">
        <f t="array" ref="B6927">IFERROR(XLOOKUP(A6927,'Asignacion Mar'!A:A,'Asignacion Mar'!C:C))</f>
        <v>Sayer Full</v>
      </c>
      <c r="C6927" s="10" t="str">
        <f t="array" ref="C6927">IFERROR(XLOOKUP(A6927,'Asignacion Mar'!A:A,'Asignacion Mar'!B:B))</f>
        <v>EC-04</v>
      </c>
      <c r="D6927" s="28">
        <v>45723.0</v>
      </c>
      <c r="E6927" s="16" t="s">
        <v>335</v>
      </c>
      <c r="F6927" s="10" t="str">
        <f t="array" ref="F6927">IFERROR(XLOOKUP(E6927,Operadores!A:A,Operadores!B:B))</f>
        <v>ZAPNO</v>
      </c>
      <c r="G6927" s="16" t="s">
        <v>77</v>
      </c>
      <c r="H6927" s="13">
        <v>19.81</v>
      </c>
      <c r="I6927" s="18">
        <v>475.0</v>
      </c>
      <c r="J6927" s="15">
        <f t="shared" si="5"/>
        <v>9409.75</v>
      </c>
      <c r="K6927" s="10" t="str">
        <f t="array" ref="K6927">IFERROR(XLOOKUP(G6927,'Tipo de Carga'!A:A,'Tipo de Carga'!B:B))</f>
        <v>Autoabasto</v>
      </c>
      <c r="L6927" s="10">
        <f t="shared" si="2"/>
        <v>10</v>
      </c>
      <c r="M6927" s="10">
        <f t="shared" si="3"/>
        <v>7</v>
      </c>
      <c r="N6927" s="10">
        <f t="shared" si="4"/>
        <v>3</v>
      </c>
      <c r="O6927" s="10" t="str">
        <f t="array" ref="O6927">IFERROR(XLOOKUP(G6927,'Tipo de Carga'!A:A,'Tipo de Carga'!C:C))</f>
        <v>Diesel</v>
      </c>
    </row>
    <row r="6928">
      <c r="A6928" s="16">
        <v>1970.0</v>
      </c>
      <c r="B6928" s="10" t="str">
        <f t="array" ref="B6928">IFERROR(XLOOKUP(A6928,'Asignacion Mar'!A:A,'Asignacion Mar'!C:C))</f>
        <v>Available EC-04</v>
      </c>
      <c r="C6928" s="10" t="str">
        <f t="array" ref="C6928">IFERROR(XLOOKUP(A6928,'Asignacion Mar'!A:A,'Asignacion Mar'!B:B))</f>
        <v>EC-04</v>
      </c>
      <c r="D6928" s="28">
        <v>45723.0</v>
      </c>
      <c r="E6928" s="16" t="s">
        <v>155</v>
      </c>
      <c r="F6928" s="10" t="str">
        <f t="array" ref="F6928">IFERROR(XLOOKUP(E6928,Operadores!A:A,Operadores!B:B))</f>
        <v>HERLEX</v>
      </c>
      <c r="G6928" s="16" t="s">
        <v>77</v>
      </c>
      <c r="H6928" s="13">
        <v>19.81</v>
      </c>
      <c r="I6928" s="18">
        <v>641.0</v>
      </c>
      <c r="J6928" s="15">
        <f t="shared" si="5"/>
        <v>12698.21</v>
      </c>
      <c r="K6928" s="10" t="str">
        <f t="array" ref="K6928">IFERROR(XLOOKUP(G6928,'Tipo de Carga'!A:A,'Tipo de Carga'!B:B))</f>
        <v>Autoabasto</v>
      </c>
      <c r="L6928" s="10">
        <f t="shared" si="2"/>
        <v>10</v>
      </c>
      <c r="M6928" s="10">
        <f t="shared" si="3"/>
        <v>7</v>
      </c>
      <c r="N6928" s="10">
        <f t="shared" si="4"/>
        <v>3</v>
      </c>
      <c r="O6928" s="10" t="str">
        <f t="array" ref="O6928">IFERROR(XLOOKUP(G6928,'Tipo de Carga'!A:A,'Tipo de Carga'!C:C))</f>
        <v>Diesel</v>
      </c>
    </row>
    <row r="6929">
      <c r="A6929" s="16">
        <v>1968.0</v>
      </c>
      <c r="B6929" s="10" t="str">
        <f t="array" ref="B6929">IFERROR(XLOOKUP(A6929,'Asignacion Mar'!A:A,'Asignacion Mar'!C:C))</f>
        <v>Sayer Sencillo</v>
      </c>
      <c r="C6929" s="10" t="str">
        <f t="array" ref="C6929">IFERROR(XLOOKUP(A6929,'Asignacion Mar'!A:A,'Asignacion Mar'!B:B))</f>
        <v>EC-04</v>
      </c>
      <c r="D6929" s="28">
        <v>45723.0</v>
      </c>
      <c r="E6929" s="16" t="s">
        <v>330</v>
      </c>
      <c r="F6929" s="10" t="str">
        <f t="array" ref="F6929">IFERROR(XLOOKUP(E6929,Operadores!A:A,Operadores!B:B))</f>
        <v>MENIG</v>
      </c>
      <c r="G6929" s="16" t="s">
        <v>77</v>
      </c>
      <c r="H6929" s="13">
        <v>19.81</v>
      </c>
      <c r="I6929" s="18">
        <v>590.0</v>
      </c>
      <c r="J6929" s="15">
        <f t="shared" si="5"/>
        <v>11687.9</v>
      </c>
      <c r="K6929" s="10" t="str">
        <f t="array" ref="K6929">IFERROR(XLOOKUP(G6929,'Tipo de Carga'!A:A,'Tipo de Carga'!B:B))</f>
        <v>Autoabasto</v>
      </c>
      <c r="L6929" s="10">
        <f t="shared" si="2"/>
        <v>10</v>
      </c>
      <c r="M6929" s="10">
        <f t="shared" si="3"/>
        <v>7</v>
      </c>
      <c r="N6929" s="10">
        <f t="shared" si="4"/>
        <v>3</v>
      </c>
      <c r="O6929" s="10" t="str">
        <f t="array" ref="O6929">IFERROR(XLOOKUP(G6929,'Tipo de Carga'!A:A,'Tipo de Carga'!C:C))</f>
        <v>Diesel</v>
      </c>
    </row>
    <row r="6930">
      <c r="A6930" s="16">
        <v>2051.0</v>
      </c>
      <c r="B6930" s="10" t="str">
        <f t="array" ref="B6930">IFERROR(XLOOKUP(A6930,'Asignacion Mar'!A:A,'Asignacion Mar'!C:C))</f>
        <v>PISA Gdl</v>
      </c>
      <c r="C6930" s="10" t="str">
        <f t="array" ref="C6930">IFERROR(XLOOKUP(A6930,'Asignacion Mar'!A:A,'Asignacion Mar'!B:B))</f>
        <v>EC-06</v>
      </c>
      <c r="D6930" s="28">
        <v>45723.0</v>
      </c>
      <c r="E6930" s="16" t="s">
        <v>214</v>
      </c>
      <c r="F6930" s="10" t="str">
        <f t="array" ref="F6930">IFERROR(XLOOKUP(E6930,Operadores!A:A,Operadores!B:B))</f>
        <v>GOMIZT</v>
      </c>
      <c r="G6930" s="16" t="s">
        <v>83</v>
      </c>
      <c r="H6930" s="13">
        <v>19.85</v>
      </c>
      <c r="I6930" s="18">
        <v>220.0</v>
      </c>
      <c r="J6930" s="15">
        <f t="shared" si="5"/>
        <v>4367</v>
      </c>
      <c r="K6930" s="10" t="str">
        <f t="array" ref="K6930">IFERROR(XLOOKUP(G6930,'Tipo de Carga'!A:A,'Tipo de Carga'!B:B))</f>
        <v>Autoabasto</v>
      </c>
      <c r="L6930" s="10">
        <f t="shared" si="2"/>
        <v>10</v>
      </c>
      <c r="M6930" s="10">
        <f t="shared" si="3"/>
        <v>7</v>
      </c>
      <c r="N6930" s="10">
        <f t="shared" si="4"/>
        <v>3</v>
      </c>
      <c r="O6930" s="10" t="str">
        <f t="array" ref="O6930">IFERROR(XLOOKUP(G6930,'Tipo de Carga'!A:A,'Tipo de Carga'!C:C))</f>
        <v>Diesel</v>
      </c>
    </row>
    <row r="6931">
      <c r="A6931" s="16">
        <v>1859.0</v>
      </c>
      <c r="B6931" s="10" t="str">
        <f t="array" ref="B6931">IFERROR(XLOOKUP(A6931,'Asignacion Mar'!A:A,'Asignacion Mar'!C:C))</f>
        <v>Circuitos</v>
      </c>
      <c r="C6931" s="10" t="str">
        <f t="array" ref="C6931">IFERROR(XLOOKUP(A6931,'Asignacion Mar'!A:A,'Asignacion Mar'!B:B))</f>
        <v>EC-03</v>
      </c>
      <c r="D6931" s="28">
        <v>45723.0</v>
      </c>
      <c r="E6931" s="16" t="s">
        <v>415</v>
      </c>
      <c r="F6931" s="10" t="str">
        <f t="array" ref="F6931">IFERROR(XLOOKUP(E6931,Operadores!A:A,Operadores!B:B))</f>
        <v>JIMMI</v>
      </c>
      <c r="G6931" s="16" t="s">
        <v>83</v>
      </c>
      <c r="H6931" s="13">
        <v>19.85</v>
      </c>
      <c r="I6931" s="18">
        <v>558.0</v>
      </c>
      <c r="J6931" s="15">
        <f t="shared" si="5"/>
        <v>11076.3</v>
      </c>
      <c r="K6931" s="10" t="str">
        <f t="array" ref="K6931">IFERROR(XLOOKUP(G6931,'Tipo de Carga'!A:A,'Tipo de Carga'!B:B))</f>
        <v>Autoabasto</v>
      </c>
      <c r="L6931" s="10">
        <f t="shared" si="2"/>
        <v>10</v>
      </c>
      <c r="M6931" s="10">
        <f t="shared" si="3"/>
        <v>7</v>
      </c>
      <c r="N6931" s="10">
        <f t="shared" si="4"/>
        <v>3</v>
      </c>
      <c r="O6931" s="10" t="str">
        <f t="array" ref="O6931">IFERROR(XLOOKUP(G6931,'Tipo de Carga'!A:A,'Tipo de Carga'!C:C))</f>
        <v>Diesel</v>
      </c>
    </row>
    <row r="6932">
      <c r="A6932" s="16">
        <v>2085.0</v>
      </c>
      <c r="B6932" s="10" t="str">
        <f t="array" ref="B6932">IFERROR(XLOOKUP(A6932,'Asignacion Mar'!A:A,'Asignacion Mar'!C:C))</f>
        <v>PISA Gdl</v>
      </c>
      <c r="C6932" s="10" t="str">
        <f t="array" ref="C6932">IFERROR(XLOOKUP(A6932,'Asignacion Mar'!A:A,'Asignacion Mar'!B:B))</f>
        <v>EC-06</v>
      </c>
      <c r="D6932" s="28">
        <v>45723.0</v>
      </c>
      <c r="E6932" s="16" t="s">
        <v>416</v>
      </c>
      <c r="F6932" s="10" t="str">
        <f t="array" ref="F6932">IFERROR(XLOOKUP(E6932,Operadores!A:A,Operadores!B:B))</f>
        <v>MARLUI02</v>
      </c>
      <c r="G6932" s="16" t="s">
        <v>83</v>
      </c>
      <c r="H6932" s="13">
        <v>19.85</v>
      </c>
      <c r="I6932" s="18">
        <v>413.0</v>
      </c>
      <c r="J6932" s="15">
        <f t="shared" si="5"/>
        <v>8198.05</v>
      </c>
      <c r="K6932" s="10" t="str">
        <f t="array" ref="K6932">IFERROR(XLOOKUP(G6932,'Tipo de Carga'!A:A,'Tipo de Carga'!B:B))</f>
        <v>Autoabasto</v>
      </c>
      <c r="L6932" s="10">
        <f t="shared" si="2"/>
        <v>10</v>
      </c>
      <c r="M6932" s="10">
        <f t="shared" si="3"/>
        <v>7</v>
      </c>
      <c r="N6932" s="10">
        <f t="shared" si="4"/>
        <v>3</v>
      </c>
      <c r="O6932" s="10" t="str">
        <f t="array" ref="O6932">IFERROR(XLOOKUP(G6932,'Tipo de Carga'!A:A,'Tipo de Carga'!C:C))</f>
        <v>Diesel</v>
      </c>
    </row>
    <row r="6933">
      <c r="A6933" s="16">
        <v>2074.0</v>
      </c>
      <c r="B6933" s="10" t="str">
        <f t="array" ref="B6933">IFERROR(XLOOKUP(A6933,'Asignacion Mar'!A:A,'Asignacion Mar'!C:C))</f>
        <v>Available EC-06</v>
      </c>
      <c r="C6933" s="10" t="str">
        <f t="array" ref="C6933">IFERROR(XLOOKUP(A6933,'Asignacion Mar'!A:A,'Asignacion Mar'!B:B))</f>
        <v>EC-06</v>
      </c>
      <c r="D6933" s="28">
        <v>45723.0</v>
      </c>
      <c r="E6933" s="16" t="s">
        <v>157</v>
      </c>
      <c r="F6933" s="10" t="str">
        <f t="array" ref="F6933">IFERROR(XLOOKUP(E6933,Operadores!A:A,Operadores!B:B))</f>
        <v>FLOJOS02</v>
      </c>
      <c r="G6933" s="16" t="s">
        <v>83</v>
      </c>
      <c r="H6933" s="13">
        <v>19.85</v>
      </c>
      <c r="I6933" s="18">
        <v>550.0</v>
      </c>
      <c r="J6933" s="15">
        <f t="shared" si="5"/>
        <v>10917.5</v>
      </c>
      <c r="K6933" s="10" t="str">
        <f t="array" ref="K6933">IFERROR(XLOOKUP(G6933,'Tipo de Carga'!A:A,'Tipo de Carga'!B:B))</f>
        <v>Autoabasto</v>
      </c>
      <c r="L6933" s="10">
        <f t="shared" si="2"/>
        <v>10</v>
      </c>
      <c r="M6933" s="10">
        <f t="shared" si="3"/>
        <v>7</v>
      </c>
      <c r="N6933" s="10">
        <f t="shared" si="4"/>
        <v>3</v>
      </c>
      <c r="O6933" s="10" t="str">
        <f t="array" ref="O6933">IFERROR(XLOOKUP(G6933,'Tipo de Carga'!A:A,'Tipo de Carga'!C:C))</f>
        <v>Diesel</v>
      </c>
    </row>
    <row r="6934">
      <c r="A6934" s="16">
        <v>2070.0</v>
      </c>
      <c r="B6934" s="10" t="str">
        <f t="array" ref="B6934">IFERROR(XLOOKUP(A6934,'Asignacion Mar'!A:A,'Asignacion Mar'!C:C))</f>
        <v>PISA Gdl</v>
      </c>
      <c r="C6934" s="10" t="str">
        <f t="array" ref="C6934">IFERROR(XLOOKUP(A6934,'Asignacion Mar'!A:A,'Asignacion Mar'!B:B))</f>
        <v>EC-06</v>
      </c>
      <c r="D6934" s="28">
        <v>45723.0</v>
      </c>
      <c r="E6934" s="16" t="s">
        <v>260</v>
      </c>
      <c r="F6934" s="10" t="str">
        <f t="array" ref="F6934">IFERROR(XLOOKUP(E6934,Operadores!A:A,Operadores!B:B))</f>
        <v>HUELUI</v>
      </c>
      <c r="G6934" s="16" t="s">
        <v>83</v>
      </c>
      <c r="H6934" s="13">
        <v>19.85</v>
      </c>
      <c r="I6934" s="18">
        <v>433.0</v>
      </c>
      <c r="J6934" s="15">
        <f t="shared" si="5"/>
        <v>8595.05</v>
      </c>
      <c r="K6934" s="10" t="str">
        <f t="array" ref="K6934">IFERROR(XLOOKUP(G6934,'Tipo de Carga'!A:A,'Tipo de Carga'!B:B))</f>
        <v>Autoabasto</v>
      </c>
      <c r="L6934" s="10">
        <f t="shared" si="2"/>
        <v>10</v>
      </c>
      <c r="M6934" s="10">
        <f t="shared" si="3"/>
        <v>7</v>
      </c>
      <c r="N6934" s="10">
        <f t="shared" si="4"/>
        <v>3</v>
      </c>
      <c r="O6934" s="10" t="str">
        <f t="array" ref="O6934">IFERROR(XLOOKUP(G6934,'Tipo de Carga'!A:A,'Tipo de Carga'!C:C))</f>
        <v>Diesel</v>
      </c>
    </row>
    <row r="6935">
      <c r="A6935" s="16">
        <v>1740.0</v>
      </c>
      <c r="B6935" s="10" t="str">
        <f t="array" ref="B6935">IFERROR(XLOOKUP(A6935,'Asignacion Mar'!A:A,'Asignacion Mar'!C:C))</f>
        <v>Out</v>
      </c>
      <c r="C6935" s="10" t="str">
        <f t="array" ref="C6935">IFERROR(XLOOKUP(A6935,'Asignacion Mar'!A:A,'Asignacion Mar'!B:B))</f>
        <v>AF</v>
      </c>
      <c r="D6935" s="28">
        <v>45723.0</v>
      </c>
      <c r="E6935" s="16" t="s">
        <v>250</v>
      </c>
      <c r="F6935" s="10" t="str">
        <f t="array" ref="F6935">IFERROR(XLOOKUP(E6935,Operadores!A:A,Operadores!B:B))</f>
        <v>DIAFRA</v>
      </c>
      <c r="G6935" s="16" t="s">
        <v>83</v>
      </c>
      <c r="H6935" s="13">
        <v>19.85</v>
      </c>
      <c r="I6935" s="18">
        <v>460.0</v>
      </c>
      <c r="J6935" s="15">
        <f t="shared" si="5"/>
        <v>9131</v>
      </c>
      <c r="K6935" s="10" t="str">
        <f t="array" ref="K6935">IFERROR(XLOOKUP(G6935,'Tipo de Carga'!A:A,'Tipo de Carga'!B:B))</f>
        <v>Autoabasto</v>
      </c>
      <c r="L6935" s="10">
        <f t="shared" si="2"/>
        <v>10</v>
      </c>
      <c r="M6935" s="10">
        <f t="shared" si="3"/>
        <v>7</v>
      </c>
      <c r="N6935" s="10">
        <f t="shared" si="4"/>
        <v>3</v>
      </c>
      <c r="O6935" s="10" t="str">
        <f t="array" ref="O6935">IFERROR(XLOOKUP(G6935,'Tipo de Carga'!A:A,'Tipo de Carga'!C:C))</f>
        <v>Diesel</v>
      </c>
    </row>
    <row r="6936">
      <c r="A6936" s="16">
        <v>2057.0</v>
      </c>
      <c r="B6936" s="10" t="str">
        <f t="array" ref="B6936">IFERROR(XLOOKUP(A6936,'Asignacion Mar'!A:A,'Asignacion Mar'!C:C))</f>
        <v>PISA Gdl</v>
      </c>
      <c r="C6936" s="10" t="str">
        <f t="array" ref="C6936">IFERROR(XLOOKUP(A6936,'Asignacion Mar'!A:A,'Asignacion Mar'!B:B))</f>
        <v>EC-06</v>
      </c>
      <c r="D6936" s="28">
        <v>45723.0</v>
      </c>
      <c r="E6936" s="16" t="s">
        <v>381</v>
      </c>
      <c r="F6936" s="10" t="str">
        <f t="array" ref="F6936">IFERROR(XLOOKUP(E6936,Operadores!A:A,Operadores!B:B))</f>
        <v>MORDAV</v>
      </c>
      <c r="G6936" s="16" t="s">
        <v>83</v>
      </c>
      <c r="H6936" s="13">
        <v>19.85</v>
      </c>
      <c r="I6936" s="18">
        <v>415.0</v>
      </c>
      <c r="J6936" s="15">
        <f t="shared" si="5"/>
        <v>8237.75</v>
      </c>
      <c r="K6936" s="10" t="str">
        <f t="array" ref="K6936">IFERROR(XLOOKUP(G6936,'Tipo de Carga'!A:A,'Tipo de Carga'!B:B))</f>
        <v>Autoabasto</v>
      </c>
      <c r="L6936" s="10">
        <f t="shared" si="2"/>
        <v>10</v>
      </c>
      <c r="M6936" s="10">
        <f t="shared" si="3"/>
        <v>7</v>
      </c>
      <c r="N6936" s="10">
        <f t="shared" si="4"/>
        <v>3</v>
      </c>
      <c r="O6936" s="10" t="str">
        <f t="array" ref="O6936">IFERROR(XLOOKUP(G6936,'Tipo de Carga'!A:A,'Tipo de Carga'!C:C))</f>
        <v>Diesel</v>
      </c>
    </row>
    <row r="6937">
      <c r="A6937" s="16">
        <v>2062.0</v>
      </c>
      <c r="B6937" s="10" t="str">
        <f t="array" ref="B6937">IFERROR(XLOOKUP(A6937,'Asignacion Mar'!A:A,'Asignacion Mar'!C:C))</f>
        <v>PISA Gdl</v>
      </c>
      <c r="C6937" s="10" t="str">
        <f t="array" ref="C6937">IFERROR(XLOOKUP(A6937,'Asignacion Mar'!A:A,'Asignacion Mar'!B:B))</f>
        <v>EC-06</v>
      </c>
      <c r="D6937" s="28">
        <v>45723.0</v>
      </c>
      <c r="E6937" s="16" t="s">
        <v>162</v>
      </c>
      <c r="F6937" s="10" t="str">
        <f t="array" ref="F6937">IFERROR(XLOOKUP(E6937,Operadores!A:A,Operadores!B:B))</f>
        <v>ROSCES</v>
      </c>
      <c r="G6937" s="16" t="s">
        <v>83</v>
      </c>
      <c r="H6937" s="13">
        <v>19.85</v>
      </c>
      <c r="I6937" s="18">
        <v>370.0</v>
      </c>
      <c r="J6937" s="15">
        <f t="shared" si="5"/>
        <v>7344.5</v>
      </c>
      <c r="K6937" s="10" t="str">
        <f t="array" ref="K6937">IFERROR(XLOOKUP(G6937,'Tipo de Carga'!A:A,'Tipo de Carga'!B:B))</f>
        <v>Autoabasto</v>
      </c>
      <c r="L6937" s="10">
        <f t="shared" si="2"/>
        <v>10</v>
      </c>
      <c r="M6937" s="10">
        <f t="shared" si="3"/>
        <v>7</v>
      </c>
      <c r="N6937" s="10">
        <f t="shared" si="4"/>
        <v>3</v>
      </c>
      <c r="O6937" s="10" t="str">
        <f t="array" ref="O6937">IFERROR(XLOOKUP(G6937,'Tipo de Carga'!A:A,'Tipo de Carga'!C:C))</f>
        <v>Diesel</v>
      </c>
    </row>
    <row r="6938">
      <c r="A6938" s="16">
        <v>1931.0</v>
      </c>
      <c r="B6938" s="10" t="str">
        <f t="array" ref="B6938">IFERROR(XLOOKUP(A6938,'Asignacion Mar'!A:A,'Asignacion Mar'!C:C))</f>
        <v>Circuitos</v>
      </c>
      <c r="C6938" s="10" t="str">
        <f t="array" ref="C6938">IFERROR(XLOOKUP(A6938,'Asignacion Mar'!A:A,'Asignacion Mar'!B:B))</f>
        <v>EC-03</v>
      </c>
      <c r="D6938" s="28">
        <v>45723.0</v>
      </c>
      <c r="E6938" s="16" t="s">
        <v>406</v>
      </c>
      <c r="F6938" s="10" t="str">
        <f t="array" ref="F6938">IFERROR(XLOOKUP(E6938,Operadores!A:A,Operadores!B:B))</f>
        <v>ESPIS</v>
      </c>
      <c r="G6938" s="16" t="s">
        <v>83</v>
      </c>
      <c r="H6938" s="13">
        <v>19.85</v>
      </c>
      <c r="I6938" s="18">
        <v>323.0</v>
      </c>
      <c r="J6938" s="15">
        <f t="shared" si="5"/>
        <v>6411.55</v>
      </c>
      <c r="K6938" s="10" t="str">
        <f t="array" ref="K6938">IFERROR(XLOOKUP(G6938,'Tipo de Carga'!A:A,'Tipo de Carga'!B:B))</f>
        <v>Autoabasto</v>
      </c>
      <c r="L6938" s="10">
        <f t="shared" si="2"/>
        <v>10</v>
      </c>
      <c r="M6938" s="10">
        <f t="shared" si="3"/>
        <v>7</v>
      </c>
      <c r="N6938" s="10">
        <f t="shared" si="4"/>
        <v>3</v>
      </c>
      <c r="O6938" s="10" t="str">
        <f t="array" ref="O6938">IFERROR(XLOOKUP(G6938,'Tipo de Carga'!A:A,'Tipo de Carga'!C:C))</f>
        <v>Diesel</v>
      </c>
    </row>
    <row r="6939">
      <c r="A6939" s="16">
        <v>2041.0</v>
      </c>
      <c r="B6939" s="10" t="str">
        <f t="array" ref="B6939">IFERROR(XLOOKUP(A6939,'Asignacion Mar'!A:A,'Asignacion Mar'!C:C))</f>
        <v>PISA Gdl</v>
      </c>
      <c r="C6939" s="10" t="str">
        <f t="array" ref="C6939">IFERROR(XLOOKUP(A6939,'Asignacion Mar'!A:A,'Asignacion Mar'!B:B))</f>
        <v>EC-06</v>
      </c>
      <c r="D6939" s="28">
        <v>45723.0</v>
      </c>
      <c r="E6939" s="16" t="s">
        <v>393</v>
      </c>
      <c r="F6939" s="10" t="str">
        <f t="array" ref="F6939">IFERROR(XLOOKUP(E6939,Operadores!A:A,Operadores!B:B))</f>
        <v>GONRAF</v>
      </c>
      <c r="G6939" s="16" t="s">
        <v>83</v>
      </c>
      <c r="H6939" s="13">
        <v>19.85</v>
      </c>
      <c r="I6939" s="18">
        <v>407.0</v>
      </c>
      <c r="J6939" s="15">
        <f t="shared" si="5"/>
        <v>8078.95</v>
      </c>
      <c r="K6939" s="10" t="str">
        <f t="array" ref="K6939">IFERROR(XLOOKUP(G6939,'Tipo de Carga'!A:A,'Tipo de Carga'!B:B))</f>
        <v>Autoabasto</v>
      </c>
      <c r="L6939" s="10">
        <f t="shared" si="2"/>
        <v>10</v>
      </c>
      <c r="M6939" s="10">
        <f t="shared" si="3"/>
        <v>7</v>
      </c>
      <c r="N6939" s="10">
        <f t="shared" si="4"/>
        <v>3</v>
      </c>
      <c r="O6939" s="10" t="str">
        <f t="array" ref="O6939">IFERROR(XLOOKUP(G6939,'Tipo de Carga'!A:A,'Tipo de Carga'!C:C))</f>
        <v>Diesel</v>
      </c>
    </row>
    <row r="6940">
      <c r="A6940" s="16">
        <v>1862.0</v>
      </c>
      <c r="B6940" s="10" t="str">
        <f t="array" ref="B6940">IFERROR(XLOOKUP(A6940,'Asignacion Mar'!A:A,'Asignacion Mar'!C:C))</f>
        <v>Circuitos</v>
      </c>
      <c r="C6940" s="10" t="str">
        <f t="array" ref="C6940">IFERROR(XLOOKUP(A6940,'Asignacion Mar'!A:A,'Asignacion Mar'!B:B))</f>
        <v>EC-03</v>
      </c>
      <c r="D6940" s="28">
        <v>45723.0</v>
      </c>
      <c r="E6940" s="16" t="s">
        <v>359</v>
      </c>
      <c r="F6940" s="10" t="str">
        <f t="array" ref="F6940">IFERROR(XLOOKUP(E6940,Operadores!A:A,Operadores!B:B))</f>
        <v>PERRI</v>
      </c>
      <c r="G6940" s="16" t="s">
        <v>86</v>
      </c>
      <c r="H6940" s="13">
        <v>19.46</v>
      </c>
      <c r="I6940" s="18">
        <v>365.0</v>
      </c>
      <c r="J6940" s="15">
        <f t="shared" si="5"/>
        <v>7102.9</v>
      </c>
      <c r="K6940" s="10" t="str">
        <f t="array" ref="K6940">IFERROR(XLOOKUP(G6940,'Tipo de Carga'!A:A,'Tipo de Carga'!B:B))</f>
        <v>Autoabasto</v>
      </c>
      <c r="L6940" s="10">
        <f t="shared" si="2"/>
        <v>10</v>
      </c>
      <c r="M6940" s="10">
        <f t="shared" si="3"/>
        <v>7</v>
      </c>
      <c r="N6940" s="10">
        <f t="shared" si="4"/>
        <v>3</v>
      </c>
      <c r="O6940" s="10" t="str">
        <f t="array" ref="O6940">IFERROR(XLOOKUP(G6940,'Tipo de Carga'!A:A,'Tipo de Carga'!C:C))</f>
        <v>Diesel</v>
      </c>
    </row>
    <row r="6941">
      <c r="A6941" s="16">
        <v>1937.0</v>
      </c>
      <c r="B6941" s="10" t="str">
        <f t="array" ref="B6941">IFERROR(XLOOKUP(A6941,'Asignacion Mar'!A:A,'Asignacion Mar'!C:C))</f>
        <v>Circuitos</v>
      </c>
      <c r="C6941" s="10" t="str">
        <f t="array" ref="C6941">IFERROR(XLOOKUP(A6941,'Asignacion Mar'!A:A,'Asignacion Mar'!B:B))</f>
        <v>EC-03</v>
      </c>
      <c r="D6941" s="28">
        <v>45723.0</v>
      </c>
      <c r="E6941" s="16" t="s">
        <v>277</v>
      </c>
      <c r="F6941" s="10" t="str">
        <f t="array" ref="F6941">IFERROR(XLOOKUP(E6941,Operadores!A:A,Operadores!B:B))</f>
        <v>PERJAV</v>
      </c>
      <c r="G6941" s="16" t="s">
        <v>86</v>
      </c>
      <c r="H6941" s="13">
        <v>19.46</v>
      </c>
      <c r="I6941" s="18">
        <v>400.0</v>
      </c>
      <c r="J6941" s="15">
        <f t="shared" si="5"/>
        <v>7784</v>
      </c>
      <c r="K6941" s="10" t="str">
        <f t="array" ref="K6941">IFERROR(XLOOKUP(G6941,'Tipo de Carga'!A:A,'Tipo de Carga'!B:B))</f>
        <v>Autoabasto</v>
      </c>
      <c r="L6941" s="10">
        <f t="shared" si="2"/>
        <v>10</v>
      </c>
      <c r="M6941" s="10">
        <f t="shared" si="3"/>
        <v>7</v>
      </c>
      <c r="N6941" s="10">
        <f t="shared" si="4"/>
        <v>3</v>
      </c>
      <c r="O6941" s="10" t="str">
        <f t="array" ref="O6941">IFERROR(XLOOKUP(G6941,'Tipo de Carga'!A:A,'Tipo de Carga'!C:C))</f>
        <v>Diesel</v>
      </c>
    </row>
    <row r="6942">
      <c r="A6942" s="16">
        <v>1887.0</v>
      </c>
      <c r="B6942" s="10" t="str">
        <f t="array" ref="B6942">IFERROR(XLOOKUP(A6942,'Asignacion Mar'!A:A,'Asignacion Mar'!C:C))</f>
        <v>Circuitos</v>
      </c>
      <c r="C6942" s="10" t="str">
        <f t="array" ref="C6942">IFERROR(XLOOKUP(A6942,'Asignacion Mar'!A:A,'Asignacion Mar'!B:B))</f>
        <v>EC-03</v>
      </c>
      <c r="D6942" s="28">
        <v>45723.0</v>
      </c>
      <c r="E6942" s="16" t="s">
        <v>375</v>
      </c>
      <c r="F6942" s="10" t="str">
        <f t="array" ref="F6942">IFERROR(XLOOKUP(E6942,Operadores!A:A,Operadores!B:B))</f>
        <v>NARCA</v>
      </c>
      <c r="G6942" s="16" t="s">
        <v>86</v>
      </c>
      <c r="H6942" s="13">
        <v>19.46</v>
      </c>
      <c r="I6942" s="18">
        <v>360.0</v>
      </c>
      <c r="J6942" s="15">
        <f t="shared" si="5"/>
        <v>7005.6</v>
      </c>
      <c r="K6942" s="10" t="str">
        <f t="array" ref="K6942">IFERROR(XLOOKUP(G6942,'Tipo de Carga'!A:A,'Tipo de Carga'!B:B))</f>
        <v>Autoabasto</v>
      </c>
      <c r="L6942" s="10">
        <f t="shared" si="2"/>
        <v>10</v>
      </c>
      <c r="M6942" s="10">
        <f t="shared" si="3"/>
        <v>7</v>
      </c>
      <c r="N6942" s="10">
        <f t="shared" si="4"/>
        <v>3</v>
      </c>
      <c r="O6942" s="10" t="str">
        <f t="array" ref="O6942">IFERROR(XLOOKUP(G6942,'Tipo de Carga'!A:A,'Tipo de Carga'!C:C))</f>
        <v>Diesel</v>
      </c>
    </row>
    <row r="6943">
      <c r="A6943" s="16">
        <v>2097.0</v>
      </c>
      <c r="B6943" s="10" t="str">
        <f t="array" ref="B6943">IFERROR(XLOOKUP(A6943,'Asignacion Mar'!A:A,'Asignacion Mar'!C:C))</f>
        <v>Conductores Mty</v>
      </c>
      <c r="C6943" s="10" t="str">
        <f t="array" ref="C6943">IFERROR(XLOOKUP(A6943,'Asignacion Mar'!A:A,'Asignacion Mar'!B:B))</f>
        <v>EC-07</v>
      </c>
      <c r="D6943" s="28">
        <v>45723.0</v>
      </c>
      <c r="E6943" s="16" t="s">
        <v>248</v>
      </c>
      <c r="F6943" s="10" t="str">
        <f t="array" ref="F6943">IFERROR(XLOOKUP(E6943,Operadores!A:A,Operadores!B:B))</f>
        <v>SANJE01</v>
      </c>
      <c r="G6943" s="16" t="s">
        <v>86</v>
      </c>
      <c r="H6943" s="13">
        <v>19.46</v>
      </c>
      <c r="I6943" s="18">
        <v>350.0</v>
      </c>
      <c r="J6943" s="15">
        <f t="shared" si="5"/>
        <v>6811</v>
      </c>
      <c r="K6943" s="10" t="str">
        <f t="array" ref="K6943">IFERROR(XLOOKUP(G6943,'Tipo de Carga'!A:A,'Tipo de Carga'!B:B))</f>
        <v>Autoabasto</v>
      </c>
      <c r="L6943" s="10">
        <f t="shared" si="2"/>
        <v>10</v>
      </c>
      <c r="M6943" s="10">
        <f t="shared" si="3"/>
        <v>7</v>
      </c>
      <c r="N6943" s="10">
        <f t="shared" si="4"/>
        <v>3</v>
      </c>
      <c r="O6943" s="10" t="str">
        <f t="array" ref="O6943">IFERROR(XLOOKUP(G6943,'Tipo de Carga'!A:A,'Tipo de Carga'!C:C))</f>
        <v>Diesel</v>
      </c>
    </row>
    <row r="6944">
      <c r="A6944" s="16">
        <v>2094.0</v>
      </c>
      <c r="B6944" s="10" t="str">
        <f t="array" ref="B6944">IFERROR(XLOOKUP(A6944,'Asignacion Mar'!A:A,'Asignacion Mar'!C:C))</f>
        <v>Conductores Mty</v>
      </c>
      <c r="C6944" s="10" t="str">
        <f t="array" ref="C6944">IFERROR(XLOOKUP(A6944,'Asignacion Mar'!A:A,'Asignacion Mar'!B:B))</f>
        <v>EC-07</v>
      </c>
      <c r="D6944" s="28">
        <v>45723.0</v>
      </c>
      <c r="E6944" s="16" t="s">
        <v>475</v>
      </c>
      <c r="F6944" s="10" t="str">
        <f t="array" ref="F6944">IFERROR(XLOOKUP(E6944,Operadores!A:A,Operadores!B:B))</f>
        <v>CABANG</v>
      </c>
      <c r="G6944" s="16" t="s">
        <v>33</v>
      </c>
      <c r="H6944" s="13">
        <v>19.52</v>
      </c>
      <c r="I6944" s="18">
        <v>502.0</v>
      </c>
      <c r="J6944" s="15">
        <f t="shared" si="5"/>
        <v>9799.04</v>
      </c>
      <c r="K6944" s="10" t="str">
        <f t="array" ref="K6944">IFERROR(XLOOKUP(G6944,'Tipo de Carga'!A:A,'Tipo de Carga'!B:B))</f>
        <v>Autoabasto</v>
      </c>
      <c r="L6944" s="10">
        <f t="shared" si="2"/>
        <v>10</v>
      </c>
      <c r="M6944" s="10">
        <f t="shared" si="3"/>
        <v>7</v>
      </c>
      <c r="N6944" s="10">
        <f t="shared" si="4"/>
        <v>3</v>
      </c>
      <c r="O6944" s="10" t="str">
        <f t="array" ref="O6944">IFERROR(XLOOKUP(G6944,'Tipo de Carga'!A:A,'Tipo de Carga'!C:C))</f>
        <v>Diesel</v>
      </c>
    </row>
    <row r="6945">
      <c r="A6945" s="16">
        <v>1897.0</v>
      </c>
      <c r="B6945" s="10" t="str">
        <f t="array" ref="B6945">IFERROR(XLOOKUP(A6945,'Asignacion Mar'!A:A,'Asignacion Mar'!C:C))</f>
        <v>Full Liver</v>
      </c>
      <c r="C6945" s="10" t="str">
        <f t="array" ref="C6945">IFERROR(XLOOKUP(A6945,'Asignacion Mar'!A:A,'Asignacion Mar'!B:B))</f>
        <v>EC-01</v>
      </c>
      <c r="D6945" s="28">
        <v>45723.0</v>
      </c>
      <c r="E6945" s="16" t="s">
        <v>21</v>
      </c>
      <c r="F6945" s="10" t="str">
        <f t="array" ref="F6945">IFERROR(XLOOKUP(E6945,Operadores!A:A,Operadores!B:B))</f>
        <v>RODAR</v>
      </c>
      <c r="G6945" s="16" t="s">
        <v>39</v>
      </c>
      <c r="H6945" s="13">
        <v>19.9273</v>
      </c>
      <c r="I6945" s="18">
        <v>602.0</v>
      </c>
      <c r="J6945" s="15">
        <f t="shared" si="5"/>
        <v>11996.2346</v>
      </c>
      <c r="K6945" s="10" t="str">
        <f t="array" ref="K6945">IFERROR(XLOOKUP(G6945,'Tipo de Carga'!A:A,'Tipo de Carga'!B:B))</f>
        <v>Autoabasto</v>
      </c>
      <c r="L6945" s="10">
        <f t="shared" si="2"/>
        <v>10</v>
      </c>
      <c r="M6945" s="10">
        <f t="shared" si="3"/>
        <v>7</v>
      </c>
      <c r="N6945" s="10">
        <f t="shared" si="4"/>
        <v>3</v>
      </c>
      <c r="O6945" s="10" t="str">
        <f t="array" ref="O6945">IFERROR(XLOOKUP(G6945,'Tipo de Carga'!A:A,'Tipo de Carga'!C:C))</f>
        <v>Diesel</v>
      </c>
    </row>
    <row r="6946">
      <c r="A6946" s="16">
        <v>2005.0</v>
      </c>
      <c r="B6946" s="10" t="str">
        <f t="array" ref="B6946">IFERROR(XLOOKUP(A6946,'Asignacion Mar'!A:A,'Asignacion Mar'!C:C))</f>
        <v>MeLi Dedicado Merida</v>
      </c>
      <c r="C6946" s="10" t="str">
        <f t="array" ref="C6946">IFERROR(XLOOKUP(A6946,'Asignacion Mar'!A:A,'Asignacion Mar'!B:B))</f>
        <v>EC-05</v>
      </c>
      <c r="D6946" s="28">
        <v>45723.0</v>
      </c>
      <c r="E6946" s="16" t="s">
        <v>467</v>
      </c>
      <c r="F6946" s="10" t="str">
        <f t="array" ref="F6946">IFERROR(XLOOKUP(E6946,Operadores!A:A,Operadores!B:B))</f>
        <v>MARJUL</v>
      </c>
      <c r="G6946" s="16" t="s">
        <v>39</v>
      </c>
      <c r="H6946" s="13">
        <v>19.9273</v>
      </c>
      <c r="I6946" s="18">
        <v>243.0</v>
      </c>
      <c r="J6946" s="15">
        <f t="shared" si="5"/>
        <v>4842.3339</v>
      </c>
      <c r="K6946" s="10" t="str">
        <f t="array" ref="K6946">IFERROR(XLOOKUP(G6946,'Tipo de Carga'!A:A,'Tipo de Carga'!B:B))</f>
        <v>Autoabasto</v>
      </c>
      <c r="L6946" s="10">
        <f t="shared" si="2"/>
        <v>10</v>
      </c>
      <c r="M6946" s="10">
        <f t="shared" si="3"/>
        <v>7</v>
      </c>
      <c r="N6946" s="10">
        <f t="shared" si="4"/>
        <v>3</v>
      </c>
      <c r="O6946" s="10" t="str">
        <f t="array" ref="O6946">IFERROR(XLOOKUP(G6946,'Tipo de Carga'!A:A,'Tipo de Carga'!C:C))</f>
        <v>Diesel</v>
      </c>
    </row>
    <row r="6947">
      <c r="A6947" s="16">
        <v>2026.0</v>
      </c>
      <c r="B6947" s="10" t="str">
        <f t="array" ref="B6947">IFERROR(XLOOKUP(A6947,'Asignacion Mar'!A:A,'Asignacion Mar'!C:C))</f>
        <v>MeLi Dedicado Merida</v>
      </c>
      <c r="C6947" s="10" t="str">
        <f t="array" ref="C6947">IFERROR(XLOOKUP(A6947,'Asignacion Mar'!A:A,'Asignacion Mar'!B:B))</f>
        <v>EC-05</v>
      </c>
      <c r="D6947" s="28">
        <v>45723.0</v>
      </c>
      <c r="E6947" s="16" t="s">
        <v>224</v>
      </c>
      <c r="F6947" s="10" t="str">
        <f t="array" ref="F6947">IFERROR(XLOOKUP(E6947,Operadores!A:A,Operadores!B:B))</f>
        <v>CRUTOM</v>
      </c>
      <c r="G6947" s="16" t="s">
        <v>39</v>
      </c>
      <c r="H6947" s="13">
        <v>19.9273</v>
      </c>
      <c r="I6947" s="18">
        <v>225.0</v>
      </c>
      <c r="J6947" s="15">
        <f t="shared" si="5"/>
        <v>4483.6425</v>
      </c>
      <c r="K6947" s="10" t="str">
        <f t="array" ref="K6947">IFERROR(XLOOKUP(G6947,'Tipo de Carga'!A:A,'Tipo de Carga'!B:B))</f>
        <v>Autoabasto</v>
      </c>
      <c r="L6947" s="10">
        <f t="shared" si="2"/>
        <v>10</v>
      </c>
      <c r="M6947" s="10">
        <f t="shared" si="3"/>
        <v>7</v>
      </c>
      <c r="N6947" s="10">
        <f t="shared" si="4"/>
        <v>3</v>
      </c>
      <c r="O6947" s="10" t="str">
        <f t="array" ref="O6947">IFERROR(XLOOKUP(G6947,'Tipo de Carga'!A:A,'Tipo de Carga'!C:C))</f>
        <v>Diesel</v>
      </c>
    </row>
    <row r="6948">
      <c r="A6948" s="16">
        <v>2020.0</v>
      </c>
      <c r="B6948" s="10" t="str">
        <f t="array" ref="B6948">IFERROR(XLOOKUP(A6948,'Asignacion Mar'!A:A,'Asignacion Mar'!C:C))</f>
        <v>MeLi Dedicado Merida</v>
      </c>
      <c r="C6948" s="10" t="str">
        <f t="array" ref="C6948">IFERROR(XLOOKUP(A6948,'Asignacion Mar'!A:A,'Asignacion Mar'!B:B))</f>
        <v>EC-05</v>
      </c>
      <c r="D6948" s="28">
        <v>45723.0</v>
      </c>
      <c r="E6948" s="16" t="s">
        <v>283</v>
      </c>
      <c r="F6948" s="10" t="str">
        <f t="array" ref="F6948">IFERROR(XLOOKUP(E6948,Operadores!A:A,Operadores!B:B))</f>
        <v>MUÑOSC</v>
      </c>
      <c r="G6948" s="16" t="s">
        <v>39</v>
      </c>
      <c r="H6948" s="13">
        <v>19.9273</v>
      </c>
      <c r="I6948" s="18">
        <v>228.0</v>
      </c>
      <c r="J6948" s="15">
        <f t="shared" si="5"/>
        <v>4543.4244</v>
      </c>
      <c r="K6948" s="10" t="str">
        <f t="array" ref="K6948">IFERROR(XLOOKUP(G6948,'Tipo de Carga'!A:A,'Tipo de Carga'!B:B))</f>
        <v>Autoabasto</v>
      </c>
      <c r="L6948" s="10">
        <f t="shared" si="2"/>
        <v>10</v>
      </c>
      <c r="M6948" s="10">
        <f t="shared" si="3"/>
        <v>7</v>
      </c>
      <c r="N6948" s="10">
        <f t="shared" si="4"/>
        <v>3</v>
      </c>
      <c r="O6948" s="10" t="str">
        <f t="array" ref="O6948">IFERROR(XLOOKUP(G6948,'Tipo de Carga'!A:A,'Tipo de Carga'!C:C))</f>
        <v>Diesel</v>
      </c>
    </row>
    <row r="6949">
      <c r="A6949" s="16">
        <v>1721.0</v>
      </c>
      <c r="B6949" s="10" t="str">
        <f t="array" ref="B6949">IFERROR(XLOOKUP(A6949,'Asignacion Mar'!A:A,'Asignacion Mar'!C:C))</f>
        <v>Wm Full</v>
      </c>
      <c r="C6949" s="10" t="str">
        <f t="array" ref="C6949">IFERROR(XLOOKUP(A6949,'Asignacion Mar'!A:A,'Asignacion Mar'!B:B))</f>
        <v>EC-08</v>
      </c>
      <c r="D6949" s="28">
        <v>45723.0</v>
      </c>
      <c r="E6949" s="16" t="s">
        <v>219</v>
      </c>
      <c r="F6949" s="10" t="str">
        <f t="array" ref="F6949">IFERROR(XLOOKUP(E6949,Operadores!A:A,Operadores!B:B))</f>
        <v>LOPERI</v>
      </c>
      <c r="G6949" s="16" t="s">
        <v>39</v>
      </c>
      <c r="H6949" s="13">
        <v>19.9273</v>
      </c>
      <c r="I6949" s="18">
        <v>508.0</v>
      </c>
      <c r="J6949" s="15">
        <f t="shared" si="5"/>
        <v>10123.0684</v>
      </c>
      <c r="K6949" s="10" t="str">
        <f t="array" ref="K6949">IFERROR(XLOOKUP(G6949,'Tipo de Carga'!A:A,'Tipo de Carga'!B:B))</f>
        <v>Autoabasto</v>
      </c>
      <c r="L6949" s="10">
        <f t="shared" si="2"/>
        <v>10</v>
      </c>
      <c r="M6949" s="10">
        <f t="shared" si="3"/>
        <v>7</v>
      </c>
      <c r="N6949" s="10">
        <f t="shared" si="4"/>
        <v>3</v>
      </c>
      <c r="O6949" s="10" t="str">
        <f t="array" ref="O6949">IFERROR(XLOOKUP(G6949,'Tipo de Carga'!A:A,'Tipo de Carga'!C:C))</f>
        <v>Diesel</v>
      </c>
    </row>
    <row r="6950">
      <c r="A6950" s="16">
        <v>1753.0</v>
      </c>
      <c r="B6950" s="10" t="str">
        <f t="array" ref="B6950">IFERROR(XLOOKUP(A6950,'Asignacion Mar'!A:A,'Asignacion Mar'!C:C))</f>
        <v>Wm Full</v>
      </c>
      <c r="C6950" s="10" t="str">
        <f t="array" ref="C6950">IFERROR(XLOOKUP(A6950,'Asignacion Mar'!A:A,'Asignacion Mar'!B:B))</f>
        <v>EC-08</v>
      </c>
      <c r="D6950" s="28">
        <v>45723.0</v>
      </c>
      <c r="E6950" s="16" t="s">
        <v>98</v>
      </c>
      <c r="F6950" s="10" t="str">
        <f t="array" ref="F6950">IFERROR(XLOOKUP(E6950,Operadores!A:A,Operadores!B:B))</f>
        <v>MENRI</v>
      </c>
      <c r="G6950" s="16" t="s">
        <v>39</v>
      </c>
      <c r="H6950" s="13">
        <v>19.9273</v>
      </c>
      <c r="I6950" s="18">
        <v>480.0</v>
      </c>
      <c r="J6950" s="15">
        <f t="shared" si="5"/>
        <v>9565.104</v>
      </c>
      <c r="K6950" s="10" t="str">
        <f t="array" ref="K6950">IFERROR(XLOOKUP(G6950,'Tipo de Carga'!A:A,'Tipo de Carga'!B:B))</f>
        <v>Autoabasto</v>
      </c>
      <c r="L6950" s="10">
        <f t="shared" si="2"/>
        <v>10</v>
      </c>
      <c r="M6950" s="10">
        <f t="shared" si="3"/>
        <v>7</v>
      </c>
      <c r="N6950" s="10">
        <f t="shared" si="4"/>
        <v>3</v>
      </c>
      <c r="O6950" s="10" t="str">
        <f t="array" ref="O6950">IFERROR(XLOOKUP(G6950,'Tipo de Carga'!A:A,'Tipo de Carga'!C:C))</f>
        <v>Diesel</v>
      </c>
    </row>
    <row r="6951">
      <c r="A6951" s="16">
        <v>1816.0</v>
      </c>
      <c r="B6951" s="10" t="str">
        <f t="array" ref="B6951">IFERROR(XLOOKUP(A6951,'Asignacion Mar'!A:A,'Asignacion Mar'!C:C))</f>
        <v>Wm Full</v>
      </c>
      <c r="C6951" s="10" t="str">
        <f t="array" ref="C6951">IFERROR(XLOOKUP(A6951,'Asignacion Mar'!A:A,'Asignacion Mar'!B:B))</f>
        <v>EC-08</v>
      </c>
      <c r="D6951" s="28">
        <v>45723.0</v>
      </c>
      <c r="E6951" s="16" t="s">
        <v>169</v>
      </c>
      <c r="F6951" s="10" t="str">
        <f t="array" ref="F6951">IFERROR(XLOOKUP(E6951,Operadores!A:A,Operadores!B:B))</f>
        <v>RODMIG</v>
      </c>
      <c r="G6951" s="16" t="s">
        <v>39</v>
      </c>
      <c r="H6951" s="13">
        <v>19.9273</v>
      </c>
      <c r="I6951" s="18">
        <v>370.0</v>
      </c>
      <c r="J6951" s="15">
        <f t="shared" si="5"/>
        <v>7373.101</v>
      </c>
      <c r="K6951" s="10" t="str">
        <f t="array" ref="K6951">IFERROR(XLOOKUP(G6951,'Tipo de Carga'!A:A,'Tipo de Carga'!B:B))</f>
        <v>Autoabasto</v>
      </c>
      <c r="L6951" s="10">
        <f t="shared" si="2"/>
        <v>10</v>
      </c>
      <c r="M6951" s="10">
        <f t="shared" si="3"/>
        <v>7</v>
      </c>
      <c r="N6951" s="10">
        <f t="shared" si="4"/>
        <v>3</v>
      </c>
      <c r="O6951" s="10" t="str">
        <f t="array" ref="O6951">IFERROR(XLOOKUP(G6951,'Tipo de Carga'!A:A,'Tipo de Carga'!C:C))</f>
        <v>Diesel</v>
      </c>
    </row>
    <row r="6952">
      <c r="A6952" s="16">
        <v>1899.0</v>
      </c>
      <c r="B6952" s="10" t="str">
        <f t="array" ref="B6952">IFERROR(XLOOKUP(A6952,'Asignacion Mar'!A:A,'Asignacion Mar'!C:C))</f>
        <v>Full Liver</v>
      </c>
      <c r="C6952" s="10" t="str">
        <f t="array" ref="C6952">IFERROR(XLOOKUP(A6952,'Asignacion Mar'!A:A,'Asignacion Mar'!B:B))</f>
        <v>EC-01</v>
      </c>
      <c r="D6952" s="28">
        <v>45723.0</v>
      </c>
      <c r="E6952" s="16" t="s">
        <v>324</v>
      </c>
      <c r="F6952" s="10" t="str">
        <f t="array" ref="F6952">IFERROR(XLOOKUP(E6952,Operadores!A:A,Operadores!B:B))</f>
        <v>VEROD</v>
      </c>
      <c r="G6952" s="16" t="s">
        <v>39</v>
      </c>
      <c r="H6952" s="13">
        <v>19.9273</v>
      </c>
      <c r="I6952" s="18">
        <v>300.0</v>
      </c>
      <c r="J6952" s="15">
        <f t="shared" si="5"/>
        <v>5978.19</v>
      </c>
      <c r="K6952" s="10" t="str">
        <f t="array" ref="K6952">IFERROR(XLOOKUP(G6952,'Tipo de Carga'!A:A,'Tipo de Carga'!B:B))</f>
        <v>Autoabasto</v>
      </c>
      <c r="L6952" s="10">
        <f t="shared" si="2"/>
        <v>10</v>
      </c>
      <c r="M6952" s="10">
        <f t="shared" si="3"/>
        <v>7</v>
      </c>
      <c r="N6952" s="10">
        <f t="shared" si="4"/>
        <v>3</v>
      </c>
      <c r="O6952" s="10" t="str">
        <f t="array" ref="O6952">IFERROR(XLOOKUP(G6952,'Tipo de Carga'!A:A,'Tipo de Carga'!C:C))</f>
        <v>Diesel</v>
      </c>
    </row>
    <row r="6953">
      <c r="A6953" s="16">
        <v>2013.0</v>
      </c>
      <c r="B6953" s="10" t="str">
        <f t="array" ref="B6953">IFERROR(XLOOKUP(A6953,'Asignacion Mar'!A:A,'Asignacion Mar'!C:C))</f>
        <v>MeLi Dedicado Merida</v>
      </c>
      <c r="C6953" s="10" t="str">
        <f t="array" ref="C6953">IFERROR(XLOOKUP(A6953,'Asignacion Mar'!A:A,'Asignacion Mar'!B:B))</f>
        <v>EC-05</v>
      </c>
      <c r="D6953" s="28">
        <v>45723.0</v>
      </c>
      <c r="E6953" s="16" t="s">
        <v>417</v>
      </c>
      <c r="F6953" s="10" t="str">
        <f t="array" ref="F6953">IFERROR(XLOOKUP(E6953,Operadores!A:A,Operadores!B:B))</f>
        <v>MONJON</v>
      </c>
      <c r="G6953" s="16" t="s">
        <v>39</v>
      </c>
      <c r="H6953" s="13">
        <v>19.9273</v>
      </c>
      <c r="I6953" s="18">
        <v>380.0</v>
      </c>
      <c r="J6953" s="15">
        <f t="shared" si="5"/>
        <v>7572.374</v>
      </c>
      <c r="K6953" s="10" t="str">
        <f t="array" ref="K6953">IFERROR(XLOOKUP(G6953,'Tipo de Carga'!A:A,'Tipo de Carga'!B:B))</f>
        <v>Autoabasto</v>
      </c>
      <c r="L6953" s="10">
        <f t="shared" si="2"/>
        <v>10</v>
      </c>
      <c r="M6953" s="10">
        <f t="shared" si="3"/>
        <v>7</v>
      </c>
      <c r="N6953" s="10">
        <f t="shared" si="4"/>
        <v>3</v>
      </c>
      <c r="O6953" s="10" t="str">
        <f t="array" ref="O6953">IFERROR(XLOOKUP(G6953,'Tipo de Carga'!A:A,'Tipo de Carga'!C:C))</f>
        <v>Diesel</v>
      </c>
    </row>
    <row r="6954">
      <c r="A6954" s="16">
        <v>2029.0</v>
      </c>
      <c r="B6954" s="10" t="str">
        <f t="array" ref="B6954">IFERROR(XLOOKUP(A6954,'Asignacion Mar'!A:A,'Asignacion Mar'!C:C))</f>
        <v>MeLi Dedicado Merida</v>
      </c>
      <c r="C6954" s="10" t="str">
        <f t="array" ref="C6954">IFERROR(XLOOKUP(A6954,'Asignacion Mar'!A:A,'Asignacion Mar'!B:B))</f>
        <v>EC-05</v>
      </c>
      <c r="D6954" s="28">
        <v>45723.0</v>
      </c>
      <c r="E6954" s="16" t="s">
        <v>40</v>
      </c>
      <c r="F6954" s="10" t="str">
        <f t="array" ref="F6954">IFERROR(XLOOKUP(E6954,Operadores!A:A,Operadores!B:B))</f>
        <v>LUNADO</v>
      </c>
      <c r="G6954" s="16" t="s">
        <v>39</v>
      </c>
      <c r="H6954" s="13">
        <v>19.9273</v>
      </c>
      <c r="I6954" s="18">
        <v>239.0</v>
      </c>
      <c r="J6954" s="15">
        <f t="shared" si="5"/>
        <v>4762.6247</v>
      </c>
      <c r="K6954" s="10" t="str">
        <f t="array" ref="K6954">IFERROR(XLOOKUP(G6954,'Tipo de Carga'!A:A,'Tipo de Carga'!B:B))</f>
        <v>Autoabasto</v>
      </c>
      <c r="L6954" s="10">
        <f t="shared" si="2"/>
        <v>10</v>
      </c>
      <c r="M6954" s="10">
        <f t="shared" si="3"/>
        <v>7</v>
      </c>
      <c r="N6954" s="10">
        <f t="shared" si="4"/>
        <v>3</v>
      </c>
      <c r="O6954" s="10" t="str">
        <f t="array" ref="O6954">IFERROR(XLOOKUP(G6954,'Tipo de Carga'!A:A,'Tipo de Carga'!C:C))</f>
        <v>Diesel</v>
      </c>
    </row>
    <row r="6955">
      <c r="A6955" s="16">
        <v>2024.0</v>
      </c>
      <c r="B6955" s="10" t="str">
        <f t="array" ref="B6955">IFERROR(XLOOKUP(A6955,'Asignacion Mar'!A:A,'Asignacion Mar'!C:C))</f>
        <v>MeLi Dedicado Merida</v>
      </c>
      <c r="C6955" s="10" t="str">
        <f t="array" ref="C6955">IFERROR(XLOOKUP(A6955,'Asignacion Mar'!A:A,'Asignacion Mar'!B:B))</f>
        <v>EC-05</v>
      </c>
      <c r="D6955" s="28">
        <v>45723.0</v>
      </c>
      <c r="E6955" s="16" t="s">
        <v>113</v>
      </c>
      <c r="F6955" s="10" t="str">
        <f t="array" ref="F6955">IFERROR(XLOOKUP(E6955,Operadores!A:A,Operadores!B:B))</f>
        <v>DELJOS01</v>
      </c>
      <c r="G6955" s="16" t="s">
        <v>39</v>
      </c>
      <c r="H6955" s="13">
        <v>19.9273</v>
      </c>
      <c r="I6955" s="18">
        <v>210.0</v>
      </c>
      <c r="J6955" s="15">
        <f t="shared" si="5"/>
        <v>4184.733</v>
      </c>
      <c r="K6955" s="10" t="str">
        <f t="array" ref="K6955">IFERROR(XLOOKUP(G6955,'Tipo de Carga'!A:A,'Tipo de Carga'!B:B))</f>
        <v>Autoabasto</v>
      </c>
      <c r="L6955" s="10">
        <f t="shared" si="2"/>
        <v>10</v>
      </c>
      <c r="M6955" s="10">
        <f t="shared" si="3"/>
        <v>7</v>
      </c>
      <c r="N6955" s="10">
        <f t="shared" si="4"/>
        <v>3</v>
      </c>
      <c r="O6955" s="10" t="str">
        <f t="array" ref="O6955">IFERROR(XLOOKUP(G6955,'Tipo de Carga'!A:A,'Tipo de Carga'!C:C))</f>
        <v>Diesel</v>
      </c>
    </row>
    <row r="6956">
      <c r="A6956" s="16">
        <v>1715.0</v>
      </c>
      <c r="B6956" s="10" t="str">
        <f t="array" ref="B6956">IFERROR(XLOOKUP(A6956,'Asignacion Mar'!A:A,'Asignacion Mar'!C:C))</f>
        <v>Wm Full</v>
      </c>
      <c r="C6956" s="10" t="str">
        <f t="array" ref="C6956">IFERROR(XLOOKUP(A6956,'Asignacion Mar'!A:A,'Asignacion Mar'!B:B))</f>
        <v>EC-08</v>
      </c>
      <c r="D6956" s="28">
        <v>45723.0</v>
      </c>
      <c r="E6956" s="16" t="s">
        <v>96</v>
      </c>
      <c r="F6956" s="10" t="str">
        <f t="array" ref="F6956">IFERROR(XLOOKUP(E6956,Operadores!A:A,Operadores!B:B))</f>
        <v>LEOJAI</v>
      </c>
      <c r="G6956" s="16" t="s">
        <v>39</v>
      </c>
      <c r="H6956" s="13">
        <v>19.9273</v>
      </c>
      <c r="I6956" s="18">
        <v>530.0</v>
      </c>
      <c r="J6956" s="15">
        <f t="shared" si="5"/>
        <v>10561.469</v>
      </c>
      <c r="K6956" s="10" t="str">
        <f t="array" ref="K6956">IFERROR(XLOOKUP(G6956,'Tipo de Carga'!A:A,'Tipo de Carga'!B:B))</f>
        <v>Autoabasto</v>
      </c>
      <c r="L6956" s="10">
        <f t="shared" si="2"/>
        <v>10</v>
      </c>
      <c r="M6956" s="10">
        <f t="shared" si="3"/>
        <v>7</v>
      </c>
      <c r="N6956" s="10">
        <f t="shared" si="4"/>
        <v>3</v>
      </c>
      <c r="O6956" s="10" t="str">
        <f t="array" ref="O6956">IFERROR(XLOOKUP(G6956,'Tipo de Carga'!A:A,'Tipo de Carga'!C:C))</f>
        <v>Diesel</v>
      </c>
    </row>
    <row r="6957">
      <c r="A6957" s="16">
        <v>1705.0</v>
      </c>
      <c r="B6957" s="10" t="str">
        <f t="array" ref="B6957">IFERROR(XLOOKUP(A6957,'Asignacion Mar'!A:A,'Asignacion Mar'!C:C))</f>
        <v>Wm Full</v>
      </c>
      <c r="C6957" s="10" t="str">
        <f t="array" ref="C6957">IFERROR(XLOOKUP(A6957,'Asignacion Mar'!A:A,'Asignacion Mar'!B:B))</f>
        <v>EC-08</v>
      </c>
      <c r="D6957" s="28">
        <v>45723.0</v>
      </c>
      <c r="E6957" s="16" t="s">
        <v>348</v>
      </c>
      <c r="F6957" s="10" t="str">
        <f t="array" ref="F6957">IFERROR(XLOOKUP(E6957,Operadores!A:A,Operadores!B:B))</f>
        <v>PERVIC</v>
      </c>
      <c r="G6957" s="16" t="s">
        <v>39</v>
      </c>
      <c r="H6957" s="13">
        <v>19.9273</v>
      </c>
      <c r="I6957" s="18">
        <v>410.0</v>
      </c>
      <c r="J6957" s="15">
        <f t="shared" si="5"/>
        <v>8170.193</v>
      </c>
      <c r="K6957" s="10" t="str">
        <f t="array" ref="K6957">IFERROR(XLOOKUP(G6957,'Tipo de Carga'!A:A,'Tipo de Carga'!B:B))</f>
        <v>Autoabasto</v>
      </c>
      <c r="L6957" s="10">
        <f t="shared" si="2"/>
        <v>10</v>
      </c>
      <c r="M6957" s="10">
        <f t="shared" si="3"/>
        <v>7</v>
      </c>
      <c r="N6957" s="10">
        <f t="shared" si="4"/>
        <v>3</v>
      </c>
      <c r="O6957" s="10" t="str">
        <f t="array" ref="O6957">IFERROR(XLOOKUP(G6957,'Tipo de Carga'!A:A,'Tipo de Carga'!C:C))</f>
        <v>Diesel</v>
      </c>
    </row>
    <row r="6958">
      <c r="A6958" s="16">
        <v>1728.0</v>
      </c>
      <c r="B6958" s="10" t="str">
        <f t="array" ref="B6958">IFERROR(XLOOKUP(A6958,'Asignacion Mar'!A:A,'Asignacion Mar'!C:C))</f>
        <v>Wm Full</v>
      </c>
      <c r="C6958" s="10" t="str">
        <f t="array" ref="C6958">IFERROR(XLOOKUP(A6958,'Asignacion Mar'!A:A,'Asignacion Mar'!B:B))</f>
        <v>EC-08</v>
      </c>
      <c r="D6958" s="28">
        <v>45723.0</v>
      </c>
      <c r="E6958" s="16" t="s">
        <v>93</v>
      </c>
      <c r="F6958" s="10" t="str">
        <f t="array" ref="F6958">IFERROR(XLOOKUP(E6958,Operadores!A:A,Operadores!B:B))</f>
        <v>MARJO13</v>
      </c>
      <c r="G6958" s="16" t="s">
        <v>39</v>
      </c>
      <c r="H6958" s="13">
        <v>19.9273</v>
      </c>
      <c r="I6958" s="18">
        <v>382.0</v>
      </c>
      <c r="J6958" s="15">
        <f t="shared" si="5"/>
        <v>7612.2286</v>
      </c>
      <c r="K6958" s="10" t="str">
        <f t="array" ref="K6958">IFERROR(XLOOKUP(G6958,'Tipo de Carga'!A:A,'Tipo de Carga'!B:B))</f>
        <v>Autoabasto</v>
      </c>
      <c r="L6958" s="10">
        <f t="shared" si="2"/>
        <v>10</v>
      </c>
      <c r="M6958" s="10">
        <f t="shared" si="3"/>
        <v>7</v>
      </c>
      <c r="N6958" s="10">
        <f t="shared" si="4"/>
        <v>3</v>
      </c>
      <c r="O6958" s="10" t="str">
        <f t="array" ref="O6958">IFERROR(XLOOKUP(G6958,'Tipo de Carga'!A:A,'Tipo de Carga'!C:C))</f>
        <v>Diesel</v>
      </c>
    </row>
    <row r="6959">
      <c r="A6959" s="16">
        <v>2001.0</v>
      </c>
      <c r="B6959" s="10" t="str">
        <f t="array" ref="B6959">IFERROR(XLOOKUP(A6959,'Asignacion Mar'!A:A,'Asignacion Mar'!C:C))</f>
        <v>MeLi Dedicado Merida</v>
      </c>
      <c r="C6959" s="10" t="str">
        <f t="array" ref="C6959">IFERROR(XLOOKUP(A6959,'Asignacion Mar'!A:A,'Asignacion Mar'!B:B))</f>
        <v>EC-05</v>
      </c>
      <c r="D6959" s="28">
        <v>45723.0</v>
      </c>
      <c r="E6959" s="16" t="s">
        <v>88</v>
      </c>
      <c r="F6959" s="10" t="str">
        <f t="array" ref="F6959">IFERROR(XLOOKUP(E6959,Operadores!A:A,Operadores!B:B))</f>
        <v>CAMJOS</v>
      </c>
      <c r="G6959" s="16" t="s">
        <v>39</v>
      </c>
      <c r="H6959" s="13">
        <v>19.9273</v>
      </c>
      <c r="I6959" s="18">
        <v>409.0</v>
      </c>
      <c r="J6959" s="15">
        <f t="shared" si="5"/>
        <v>8150.2657</v>
      </c>
      <c r="K6959" s="10" t="str">
        <f t="array" ref="K6959">IFERROR(XLOOKUP(G6959,'Tipo de Carga'!A:A,'Tipo de Carga'!B:B))</f>
        <v>Autoabasto</v>
      </c>
      <c r="L6959" s="10">
        <f t="shared" si="2"/>
        <v>10</v>
      </c>
      <c r="M6959" s="10">
        <f t="shared" si="3"/>
        <v>7</v>
      </c>
      <c r="N6959" s="10">
        <f t="shared" si="4"/>
        <v>3</v>
      </c>
      <c r="O6959" s="10" t="str">
        <f t="array" ref="O6959">IFERROR(XLOOKUP(G6959,'Tipo de Carga'!A:A,'Tipo de Carga'!C:C))</f>
        <v>Diesel</v>
      </c>
    </row>
    <row r="6960">
      <c r="A6960" s="16">
        <v>1758.0</v>
      </c>
      <c r="B6960" s="10" t="str">
        <f t="array" ref="B6960">IFERROR(XLOOKUP(A6960,'Asignacion Mar'!A:A,'Asignacion Mar'!C:C))</f>
        <v>Wm Full</v>
      </c>
      <c r="C6960" s="10" t="str">
        <f t="array" ref="C6960">IFERROR(XLOOKUP(A6960,'Asignacion Mar'!A:A,'Asignacion Mar'!B:B))</f>
        <v>EC-08</v>
      </c>
      <c r="D6960" s="28">
        <v>45723.0</v>
      </c>
      <c r="E6960" s="16" t="s">
        <v>259</v>
      </c>
      <c r="F6960" s="10" t="str">
        <f t="array" ref="F6960">IFERROR(XLOOKUP(E6960,Operadores!A:A,Operadores!B:B))</f>
        <v>PINGUA</v>
      </c>
      <c r="G6960" s="16" t="s">
        <v>39</v>
      </c>
      <c r="H6960" s="13">
        <v>19.9273</v>
      </c>
      <c r="I6960" s="18">
        <v>375.0</v>
      </c>
      <c r="J6960" s="15">
        <f t="shared" si="5"/>
        <v>7472.7375</v>
      </c>
      <c r="K6960" s="10" t="str">
        <f t="array" ref="K6960">IFERROR(XLOOKUP(G6960,'Tipo de Carga'!A:A,'Tipo de Carga'!B:B))</f>
        <v>Autoabasto</v>
      </c>
      <c r="L6960" s="10">
        <f t="shared" si="2"/>
        <v>10</v>
      </c>
      <c r="M6960" s="10">
        <f t="shared" si="3"/>
        <v>7</v>
      </c>
      <c r="N6960" s="10">
        <f t="shared" si="4"/>
        <v>3</v>
      </c>
      <c r="O6960" s="10" t="str">
        <f t="array" ref="O6960">IFERROR(XLOOKUP(G6960,'Tipo de Carga'!A:A,'Tipo de Carga'!C:C))</f>
        <v>Diesel</v>
      </c>
    </row>
    <row r="6961">
      <c r="A6961" s="16">
        <v>2006.0</v>
      </c>
      <c r="B6961" s="10" t="str">
        <f t="array" ref="B6961">IFERROR(XLOOKUP(A6961,'Asignacion Mar'!A:A,'Asignacion Mar'!C:C))</f>
        <v>MeLi Dedicado Merida</v>
      </c>
      <c r="C6961" s="10" t="str">
        <f t="array" ref="C6961">IFERROR(XLOOKUP(A6961,'Asignacion Mar'!A:A,'Asignacion Mar'!B:B))</f>
        <v>EC-05</v>
      </c>
      <c r="D6961" s="28">
        <v>45723.0</v>
      </c>
      <c r="E6961" s="16" t="s">
        <v>436</v>
      </c>
      <c r="F6961" s="10" t="str">
        <f t="array" ref="F6961">IFERROR(XLOOKUP(E6961,Operadores!A:A,Operadores!B:B))</f>
        <v>MACJAI</v>
      </c>
      <c r="G6961" s="16" t="s">
        <v>39</v>
      </c>
      <c r="H6961" s="13">
        <v>19.9273</v>
      </c>
      <c r="I6961" s="18">
        <v>437.0</v>
      </c>
      <c r="J6961" s="15">
        <f t="shared" si="5"/>
        <v>8708.2301</v>
      </c>
      <c r="K6961" s="10" t="str">
        <f t="array" ref="K6961">IFERROR(XLOOKUP(G6961,'Tipo de Carga'!A:A,'Tipo de Carga'!B:B))</f>
        <v>Autoabasto</v>
      </c>
      <c r="L6961" s="10">
        <f t="shared" si="2"/>
        <v>10</v>
      </c>
      <c r="M6961" s="10">
        <f t="shared" si="3"/>
        <v>7</v>
      </c>
      <c r="N6961" s="10">
        <f t="shared" si="4"/>
        <v>3</v>
      </c>
      <c r="O6961" s="10" t="str">
        <f t="array" ref="O6961">IFERROR(XLOOKUP(G6961,'Tipo de Carga'!A:A,'Tipo de Carga'!C:C))</f>
        <v>Diesel</v>
      </c>
    </row>
    <row r="6962">
      <c r="A6962" s="16">
        <v>1761.0</v>
      </c>
      <c r="B6962" s="10" t="str">
        <f t="array" ref="B6962">IFERROR(XLOOKUP(A6962,'Asignacion Mar'!A:A,'Asignacion Mar'!C:C))</f>
        <v>Wm Full</v>
      </c>
      <c r="C6962" s="10" t="str">
        <f t="array" ref="C6962">IFERROR(XLOOKUP(A6962,'Asignacion Mar'!A:A,'Asignacion Mar'!B:B))</f>
        <v>EC-08</v>
      </c>
      <c r="D6962" s="28">
        <v>45723.0</v>
      </c>
      <c r="E6962" s="16" t="s">
        <v>102</v>
      </c>
      <c r="F6962" s="10" t="str">
        <f t="array" ref="F6962">IFERROR(XLOOKUP(E6962,Operadores!A:A,Operadores!B:B))</f>
        <v>RAMBAR</v>
      </c>
      <c r="G6962" s="16" t="s">
        <v>39</v>
      </c>
      <c r="H6962" s="13">
        <v>19.9273</v>
      </c>
      <c r="I6962" s="18">
        <v>381.0</v>
      </c>
      <c r="J6962" s="15">
        <f t="shared" si="5"/>
        <v>7592.3013</v>
      </c>
      <c r="K6962" s="10" t="str">
        <f t="array" ref="K6962">IFERROR(XLOOKUP(G6962,'Tipo de Carga'!A:A,'Tipo de Carga'!B:B))</f>
        <v>Autoabasto</v>
      </c>
      <c r="L6962" s="10">
        <f t="shared" si="2"/>
        <v>10</v>
      </c>
      <c r="M6962" s="10">
        <f t="shared" si="3"/>
        <v>7</v>
      </c>
      <c r="N6962" s="10">
        <f t="shared" si="4"/>
        <v>3</v>
      </c>
      <c r="O6962" s="10" t="str">
        <f t="array" ref="O6962">IFERROR(XLOOKUP(G6962,'Tipo de Carga'!A:A,'Tipo de Carga'!C:C))</f>
        <v>Diesel</v>
      </c>
    </row>
    <row r="6963">
      <c r="A6963" s="16">
        <v>1958.0</v>
      </c>
      <c r="B6963" s="10" t="str">
        <f t="array" ref="B6963">IFERROR(XLOOKUP(A6963,'Asignacion Mar'!A:A,'Asignacion Mar'!C:C))</f>
        <v>Full Liver</v>
      </c>
      <c r="C6963" s="10" t="str">
        <f t="array" ref="C6963">IFERROR(XLOOKUP(A6963,'Asignacion Mar'!A:A,'Asignacion Mar'!B:B))</f>
        <v>EC-01</v>
      </c>
      <c r="D6963" s="28">
        <v>45723.0</v>
      </c>
      <c r="E6963" s="16" t="s">
        <v>48</v>
      </c>
      <c r="F6963" s="10" t="str">
        <f t="array" ref="F6963">IFERROR(XLOOKUP(E6963,Operadores!A:A,Operadores!B:B))</f>
        <v>MONAL</v>
      </c>
      <c r="G6963" s="16" t="s">
        <v>39</v>
      </c>
      <c r="H6963" s="13">
        <v>19.9273</v>
      </c>
      <c r="I6963" s="18">
        <v>755.0</v>
      </c>
      <c r="J6963" s="15">
        <f t="shared" si="5"/>
        <v>15045.1115</v>
      </c>
      <c r="K6963" s="10" t="str">
        <f t="array" ref="K6963">IFERROR(XLOOKUP(G6963,'Tipo de Carga'!A:A,'Tipo de Carga'!B:B))</f>
        <v>Autoabasto</v>
      </c>
      <c r="L6963" s="10">
        <f t="shared" si="2"/>
        <v>10</v>
      </c>
      <c r="M6963" s="10">
        <f t="shared" si="3"/>
        <v>7</v>
      </c>
      <c r="N6963" s="10">
        <f t="shared" si="4"/>
        <v>3</v>
      </c>
      <c r="O6963" s="10" t="str">
        <f t="array" ref="O6963">IFERROR(XLOOKUP(G6963,'Tipo de Carga'!A:A,'Tipo de Carga'!C:C))</f>
        <v>Diesel</v>
      </c>
    </row>
    <row r="6964">
      <c r="A6964" s="16">
        <v>1959.0</v>
      </c>
      <c r="B6964" s="10" t="str">
        <f t="array" ref="B6964">IFERROR(XLOOKUP(A6964,'Asignacion Mar'!A:A,'Asignacion Mar'!C:C))</f>
        <v>Full Liver</v>
      </c>
      <c r="C6964" s="10" t="str">
        <f t="array" ref="C6964">IFERROR(XLOOKUP(A6964,'Asignacion Mar'!A:A,'Asignacion Mar'!B:B))</f>
        <v>EC-01</v>
      </c>
      <c r="D6964" s="28">
        <v>45723.0</v>
      </c>
      <c r="E6964" s="16" t="s">
        <v>99</v>
      </c>
      <c r="F6964" s="10" t="str">
        <f t="array" ref="F6964">IFERROR(XLOOKUP(E6964,Operadores!A:A,Operadores!B:B))</f>
        <v>JARDAN</v>
      </c>
      <c r="G6964" s="16" t="s">
        <v>39</v>
      </c>
      <c r="H6964" s="13">
        <v>19.9273</v>
      </c>
      <c r="I6964" s="18">
        <v>861.0</v>
      </c>
      <c r="J6964" s="15">
        <f t="shared" si="5"/>
        <v>17157.4053</v>
      </c>
      <c r="K6964" s="10" t="str">
        <f t="array" ref="K6964">IFERROR(XLOOKUP(G6964,'Tipo de Carga'!A:A,'Tipo de Carga'!B:B))</f>
        <v>Autoabasto</v>
      </c>
      <c r="L6964" s="10">
        <f t="shared" si="2"/>
        <v>10</v>
      </c>
      <c r="M6964" s="10">
        <f t="shared" si="3"/>
        <v>7</v>
      </c>
      <c r="N6964" s="10">
        <f t="shared" si="4"/>
        <v>3</v>
      </c>
      <c r="O6964" s="10" t="str">
        <f t="array" ref="O6964">IFERROR(XLOOKUP(G6964,'Tipo de Carga'!A:A,'Tipo de Carga'!C:C))</f>
        <v>Diesel</v>
      </c>
    </row>
    <row r="6965">
      <c r="A6965" s="16">
        <v>1999.0</v>
      </c>
      <c r="B6965" s="10" t="str">
        <f t="array" ref="B6965">IFERROR(XLOOKUP(A6965,'Asignacion Mar'!A:A,'Asignacion Mar'!C:C))</f>
        <v>MeLi Dedicado Merida</v>
      </c>
      <c r="C6965" s="10" t="str">
        <f t="array" ref="C6965">IFERROR(XLOOKUP(A6965,'Asignacion Mar'!A:A,'Asignacion Mar'!B:B))</f>
        <v>EC-05</v>
      </c>
      <c r="D6965" s="28">
        <v>45723.0</v>
      </c>
      <c r="E6965" s="16" t="s">
        <v>483</v>
      </c>
      <c r="F6965" s="10" t="str">
        <f t="array" ref="F6965">IFERROR(XLOOKUP(E6965,Operadores!A:A,Operadores!B:B))</f>
        <v/>
      </c>
      <c r="G6965" s="16" t="s">
        <v>39</v>
      </c>
      <c r="H6965" s="13">
        <v>19.9273</v>
      </c>
      <c r="I6965" s="18">
        <v>215.0</v>
      </c>
      <c r="J6965" s="15">
        <f t="shared" si="5"/>
        <v>4284.3695</v>
      </c>
      <c r="K6965" s="10" t="str">
        <f t="array" ref="K6965">IFERROR(XLOOKUP(G6965,'Tipo de Carga'!A:A,'Tipo de Carga'!B:B))</f>
        <v>Autoabasto</v>
      </c>
      <c r="L6965" s="10">
        <f t="shared" si="2"/>
        <v>10</v>
      </c>
      <c r="M6965" s="10">
        <f t="shared" si="3"/>
        <v>7</v>
      </c>
      <c r="N6965" s="10">
        <f t="shared" si="4"/>
        <v>3</v>
      </c>
      <c r="O6965" s="10" t="str">
        <f t="array" ref="O6965">IFERROR(XLOOKUP(G6965,'Tipo de Carga'!A:A,'Tipo de Carga'!C:C))</f>
        <v>Diesel</v>
      </c>
    </row>
    <row r="6966">
      <c r="A6966" s="16">
        <v>1898.0</v>
      </c>
      <c r="B6966" s="10" t="str">
        <f t="array" ref="B6966">IFERROR(XLOOKUP(A6966,'Asignacion Mar'!A:A,'Asignacion Mar'!C:C))</f>
        <v>Full Liver</v>
      </c>
      <c r="C6966" s="10" t="str">
        <f t="array" ref="C6966">IFERROR(XLOOKUP(A6966,'Asignacion Mar'!A:A,'Asignacion Mar'!B:B))</f>
        <v>EC-01</v>
      </c>
      <c r="D6966" s="28">
        <v>45723.0</v>
      </c>
      <c r="E6966" s="16" t="s">
        <v>182</v>
      </c>
      <c r="F6966" s="10" t="str">
        <f t="array" ref="F6966">IFERROR(XLOOKUP(E6966,Operadores!A:A,Operadores!B:B))</f>
        <v>CASMA</v>
      </c>
      <c r="G6966" s="16" t="s">
        <v>39</v>
      </c>
      <c r="H6966" s="13">
        <v>19.9273</v>
      </c>
      <c r="I6966" s="18">
        <v>446.0</v>
      </c>
      <c r="J6966" s="15">
        <f t="shared" si="5"/>
        <v>8887.5758</v>
      </c>
      <c r="K6966" s="10" t="str">
        <f t="array" ref="K6966">IFERROR(XLOOKUP(G6966,'Tipo de Carga'!A:A,'Tipo de Carga'!B:B))</f>
        <v>Autoabasto</v>
      </c>
      <c r="L6966" s="10">
        <f t="shared" si="2"/>
        <v>10</v>
      </c>
      <c r="M6966" s="10">
        <f t="shared" si="3"/>
        <v>7</v>
      </c>
      <c r="N6966" s="10">
        <f t="shared" si="4"/>
        <v>3</v>
      </c>
      <c r="O6966" s="10" t="str">
        <f t="array" ref="O6966">IFERROR(XLOOKUP(G6966,'Tipo de Carga'!A:A,'Tipo de Carga'!C:C))</f>
        <v>Diesel</v>
      </c>
    </row>
    <row r="6967">
      <c r="A6967" s="16">
        <v>2028.0</v>
      </c>
      <c r="B6967" s="10" t="str">
        <f t="array" ref="B6967">IFERROR(XLOOKUP(A6967,'Asignacion Mar'!A:A,'Asignacion Mar'!C:C))</f>
        <v>MeLi Dedicado Merida</v>
      </c>
      <c r="C6967" s="10" t="str">
        <f t="array" ref="C6967">IFERROR(XLOOKUP(A6967,'Asignacion Mar'!A:A,'Asignacion Mar'!B:B))</f>
        <v>EC-05</v>
      </c>
      <c r="D6967" s="28">
        <v>45723.0</v>
      </c>
      <c r="E6967" s="16" t="s">
        <v>407</v>
      </c>
      <c r="F6967" s="10" t="str">
        <f t="array" ref="F6967">IFERROR(XLOOKUP(E6967,Operadores!A:A,Operadores!B:B))</f>
        <v>CERDAV</v>
      </c>
      <c r="G6967" s="16" t="s">
        <v>39</v>
      </c>
      <c r="H6967" s="13">
        <v>19.9273</v>
      </c>
      <c r="I6967" s="18">
        <v>323.0</v>
      </c>
      <c r="J6967" s="15">
        <f t="shared" si="5"/>
        <v>6436.5179</v>
      </c>
      <c r="K6967" s="10" t="str">
        <f t="array" ref="K6967">IFERROR(XLOOKUP(G6967,'Tipo de Carga'!A:A,'Tipo de Carga'!B:B))</f>
        <v>Autoabasto</v>
      </c>
      <c r="L6967" s="10">
        <f t="shared" si="2"/>
        <v>10</v>
      </c>
      <c r="M6967" s="10">
        <f t="shared" si="3"/>
        <v>7</v>
      </c>
      <c r="N6967" s="10">
        <f t="shared" si="4"/>
        <v>3</v>
      </c>
      <c r="O6967" s="10" t="str">
        <f t="array" ref="O6967">IFERROR(XLOOKUP(G6967,'Tipo de Carga'!A:A,'Tipo de Carga'!C:C))</f>
        <v>Diesel</v>
      </c>
    </row>
    <row r="6968">
      <c r="A6968" s="16">
        <v>1997.0</v>
      </c>
      <c r="B6968" s="10" t="str">
        <f t="array" ref="B6968">IFERROR(XLOOKUP(A6968,'Asignacion Mar'!A:A,'Asignacion Mar'!C:C))</f>
        <v>MeLi Dedicado Merida</v>
      </c>
      <c r="C6968" s="10" t="str">
        <f t="array" ref="C6968">IFERROR(XLOOKUP(A6968,'Asignacion Mar'!A:A,'Asignacion Mar'!B:B))</f>
        <v>EC-05</v>
      </c>
      <c r="D6968" s="28">
        <v>45723.0</v>
      </c>
      <c r="E6968" s="16" t="s">
        <v>170</v>
      </c>
      <c r="F6968" s="10" t="str">
        <f t="array" ref="F6968">IFERROR(XLOOKUP(E6968,Operadores!A:A,Operadores!B:B))</f>
        <v>MARLEO</v>
      </c>
      <c r="G6968" s="16" t="s">
        <v>39</v>
      </c>
      <c r="H6968" s="13">
        <v>19.9273</v>
      </c>
      <c r="I6968" s="18">
        <v>220.0</v>
      </c>
      <c r="J6968" s="15">
        <f t="shared" si="5"/>
        <v>4384.006</v>
      </c>
      <c r="K6968" s="10" t="str">
        <f t="array" ref="K6968">IFERROR(XLOOKUP(G6968,'Tipo de Carga'!A:A,'Tipo de Carga'!B:B))</f>
        <v>Autoabasto</v>
      </c>
      <c r="L6968" s="10">
        <f t="shared" si="2"/>
        <v>10</v>
      </c>
      <c r="M6968" s="10">
        <f t="shared" si="3"/>
        <v>7</v>
      </c>
      <c r="N6968" s="10">
        <f t="shared" si="4"/>
        <v>3</v>
      </c>
      <c r="O6968" s="10" t="str">
        <f t="array" ref="O6968">IFERROR(XLOOKUP(G6968,'Tipo de Carga'!A:A,'Tipo de Carga'!C:C))</f>
        <v>Diesel</v>
      </c>
    </row>
    <row r="6969">
      <c r="A6969" s="16">
        <v>2018.0</v>
      </c>
      <c r="B6969" s="10" t="str">
        <f t="array" ref="B6969">IFERROR(XLOOKUP(A6969,'Asignacion Mar'!A:A,'Asignacion Mar'!C:C))</f>
        <v>MeLi Dedicado Merida</v>
      </c>
      <c r="C6969" s="10" t="str">
        <f t="array" ref="C6969">IFERROR(XLOOKUP(A6969,'Asignacion Mar'!A:A,'Asignacion Mar'!B:B))</f>
        <v>EC-05</v>
      </c>
      <c r="D6969" s="28">
        <v>45723.0</v>
      </c>
      <c r="E6969" s="16" t="s">
        <v>205</v>
      </c>
      <c r="F6969" s="10" t="str">
        <f t="array" ref="F6969">IFERROR(XLOOKUP(E6969,Operadores!A:A,Operadores!B:B))</f>
        <v>MACFRA</v>
      </c>
      <c r="G6969" s="16" t="s">
        <v>39</v>
      </c>
      <c r="H6969" s="13">
        <v>19.9273</v>
      </c>
      <c r="I6969" s="18">
        <v>392.0</v>
      </c>
      <c r="J6969" s="15">
        <f t="shared" si="5"/>
        <v>7811.5016</v>
      </c>
      <c r="K6969" s="10" t="str">
        <f t="array" ref="K6969">IFERROR(XLOOKUP(G6969,'Tipo de Carga'!A:A,'Tipo de Carga'!B:B))</f>
        <v>Autoabasto</v>
      </c>
      <c r="L6969" s="10">
        <f t="shared" si="2"/>
        <v>10</v>
      </c>
      <c r="M6969" s="10">
        <f t="shared" si="3"/>
        <v>7</v>
      </c>
      <c r="N6969" s="10">
        <f t="shared" si="4"/>
        <v>3</v>
      </c>
      <c r="O6969" s="10" t="str">
        <f t="array" ref="O6969">IFERROR(XLOOKUP(G6969,'Tipo de Carga'!A:A,'Tipo de Carga'!C:C))</f>
        <v>Diesel</v>
      </c>
    </row>
    <row r="6970">
      <c r="A6970" s="16">
        <v>2025.0</v>
      </c>
      <c r="B6970" s="10" t="str">
        <f t="array" ref="B6970">IFERROR(XLOOKUP(A6970,'Asignacion Mar'!A:A,'Asignacion Mar'!C:C))</f>
        <v>MeLi Dedicado TD</v>
      </c>
      <c r="C6970" s="10" t="str">
        <f t="array" ref="C6970">IFERROR(XLOOKUP(A6970,'Asignacion Mar'!A:A,'Asignacion Mar'!B:B))</f>
        <v>EC-05</v>
      </c>
      <c r="D6970" s="28">
        <v>45723.0</v>
      </c>
      <c r="E6970" s="19" t="s">
        <v>65</v>
      </c>
      <c r="F6970" s="10" t="str">
        <f t="array" ref="F6970">IFERROR(XLOOKUP(E6970,Operadores!A:A,Operadores!B:B))</f>
        <v>HERROD</v>
      </c>
      <c r="G6970" s="16" t="s">
        <v>103</v>
      </c>
      <c r="H6970" s="13">
        <v>26.31</v>
      </c>
      <c r="I6970" s="18">
        <v>456.0</v>
      </c>
      <c r="J6970" s="15">
        <f t="shared" si="5"/>
        <v>11997.36</v>
      </c>
      <c r="K6970" s="10" t="str">
        <f t="array" ref="K6970">IFERROR(XLOOKUP(G6970,'Tipo de Carga'!A:A,'Tipo de Carga'!B:B))</f>
        <v>Ticket</v>
      </c>
      <c r="L6970" s="10">
        <f t="shared" si="2"/>
        <v>10</v>
      </c>
      <c r="M6970" s="10">
        <f t="shared" si="3"/>
        <v>7</v>
      </c>
      <c r="N6970" s="10">
        <f t="shared" si="4"/>
        <v>3</v>
      </c>
      <c r="O6970" s="10" t="str">
        <f t="array" ref="O6970">IFERROR(XLOOKUP(G6970,'Tipo de Carga'!A:A,'Tipo de Carga'!C:C))</f>
        <v>Diesel</v>
      </c>
    </row>
    <row r="6971">
      <c r="A6971" s="16" t="s">
        <v>228</v>
      </c>
      <c r="B6971" s="10" t="str">
        <f t="array" ref="B6971">IFERROR(XLOOKUP(A6971,'Asignacion Mar'!A:A,'Asignacion Mar'!C:C))</f>
        <v>Sayer Patios y T.</v>
      </c>
      <c r="C6971" s="10" t="str">
        <f t="array" ref="C6971">IFERROR(XLOOKUP(A6971,'Asignacion Mar'!A:A,'Asignacion Mar'!B:B))</f>
        <v>EC-04</v>
      </c>
      <c r="D6971" s="28">
        <v>45723.0</v>
      </c>
      <c r="E6971" s="19" t="s">
        <v>462</v>
      </c>
      <c r="F6971" s="10" t="str">
        <f t="array" ref="F6971">IFERROR(XLOOKUP(E6971,Operadores!A:A,Operadores!B:B))</f>
        <v>MORSI</v>
      </c>
      <c r="G6971" s="16" t="s">
        <v>103</v>
      </c>
      <c r="H6971" s="13">
        <v>26.29</v>
      </c>
      <c r="I6971" s="18">
        <v>297.0</v>
      </c>
      <c r="J6971" s="15">
        <f t="shared" si="5"/>
        <v>7808.13</v>
      </c>
      <c r="K6971" s="10" t="str">
        <f t="array" ref="K6971">IFERROR(XLOOKUP(G6971,'Tipo de Carga'!A:A,'Tipo de Carga'!B:B))</f>
        <v>Ticket</v>
      </c>
      <c r="L6971" s="10">
        <f t="shared" si="2"/>
        <v>10</v>
      </c>
      <c r="M6971" s="10">
        <f t="shared" si="3"/>
        <v>7</v>
      </c>
      <c r="N6971" s="10">
        <f t="shared" si="4"/>
        <v>3</v>
      </c>
      <c r="O6971" s="10" t="str">
        <f t="array" ref="O6971">IFERROR(XLOOKUP(G6971,'Tipo de Carga'!A:A,'Tipo de Carga'!C:C))</f>
        <v>Diesel</v>
      </c>
    </row>
    <row r="6972">
      <c r="A6972" s="16">
        <v>1945.0</v>
      </c>
      <c r="B6972" s="10" t="str">
        <f t="array" ref="B6972">IFERROR(XLOOKUP(A6972,'Asignacion Mar'!A:A,'Asignacion Mar'!C:C))</f>
        <v>MeLi asignado SD</v>
      </c>
      <c r="C6972" s="10" t="str">
        <f t="array" ref="C6972">IFERROR(XLOOKUP(A6972,'Asignacion Mar'!A:A,'Asignacion Mar'!B:B))</f>
        <v>EC-05</v>
      </c>
      <c r="D6972" s="28">
        <v>45723.0</v>
      </c>
      <c r="E6972" s="19" t="s">
        <v>61</v>
      </c>
      <c r="F6972" s="10" t="str">
        <f t="array" ref="F6972">IFERROR(XLOOKUP(E6972,Operadores!A:A,Operadores!B:B))</f>
        <v>MUÑCEC</v>
      </c>
      <c r="G6972" s="16" t="s">
        <v>103</v>
      </c>
      <c r="H6972" s="13">
        <v>25.68</v>
      </c>
      <c r="I6972" s="18">
        <v>280.0</v>
      </c>
      <c r="J6972" s="15">
        <f t="shared" si="5"/>
        <v>7190.4</v>
      </c>
      <c r="K6972" s="10" t="str">
        <f t="array" ref="K6972">IFERROR(XLOOKUP(G6972,'Tipo de Carga'!A:A,'Tipo de Carga'!B:B))</f>
        <v>Ticket</v>
      </c>
      <c r="L6972" s="10">
        <f t="shared" si="2"/>
        <v>10</v>
      </c>
      <c r="M6972" s="10">
        <f t="shared" si="3"/>
        <v>7</v>
      </c>
      <c r="N6972" s="10">
        <f t="shared" si="4"/>
        <v>3</v>
      </c>
      <c r="O6972" s="10" t="str">
        <f t="array" ref="O6972">IFERROR(XLOOKUP(G6972,'Tipo de Carga'!A:A,'Tipo de Carga'!C:C))</f>
        <v>Diesel</v>
      </c>
    </row>
    <row r="6973">
      <c r="A6973" s="16">
        <v>1730.0</v>
      </c>
      <c r="B6973" s="10" t="str">
        <f t="array" ref="B6973">IFERROR(XLOOKUP(A6973,'Asignacion Mar'!A:A,'Asignacion Mar'!C:C))</f>
        <v>Wm Full</v>
      </c>
      <c r="C6973" s="10" t="str">
        <f t="array" ref="C6973">IFERROR(XLOOKUP(A6973,'Asignacion Mar'!A:A,'Asignacion Mar'!B:B))</f>
        <v>EC-08</v>
      </c>
      <c r="D6973" s="28">
        <v>45723.0</v>
      </c>
      <c r="E6973" s="16" t="s">
        <v>461</v>
      </c>
      <c r="F6973" s="10" t="str">
        <f t="array" ref="F6973">IFERROR(XLOOKUP(E6973,Operadores!A:A,Operadores!B:B))</f>
        <v>CRUJAV</v>
      </c>
      <c r="G6973" s="16" t="s">
        <v>103</v>
      </c>
      <c r="H6973" s="13">
        <v>27.34</v>
      </c>
      <c r="I6973" s="18">
        <v>285.0</v>
      </c>
      <c r="J6973" s="15">
        <f t="shared" si="5"/>
        <v>7791.9</v>
      </c>
      <c r="K6973" s="10" t="str">
        <f t="array" ref="K6973">IFERROR(XLOOKUP(G6973,'Tipo de Carga'!A:A,'Tipo de Carga'!B:B))</f>
        <v>Ticket</v>
      </c>
      <c r="L6973" s="10">
        <f t="shared" si="2"/>
        <v>10</v>
      </c>
      <c r="M6973" s="10">
        <f t="shared" si="3"/>
        <v>7</v>
      </c>
      <c r="N6973" s="10">
        <f t="shared" si="4"/>
        <v>3</v>
      </c>
      <c r="O6973" s="10" t="str">
        <f t="array" ref="O6973">IFERROR(XLOOKUP(G6973,'Tipo de Carga'!A:A,'Tipo de Carga'!C:C))</f>
        <v>Diesel</v>
      </c>
    </row>
    <row r="6974">
      <c r="A6974" s="16">
        <v>1969.0</v>
      </c>
      <c r="B6974" s="10" t="str">
        <f t="array" ref="B6974">IFERROR(XLOOKUP(A6974,'Asignacion Mar'!A:A,'Asignacion Mar'!C:C))</f>
        <v>Available EC-04</v>
      </c>
      <c r="C6974" s="10" t="str">
        <f t="array" ref="C6974">IFERROR(XLOOKUP(A6974,'Asignacion Mar'!A:A,'Asignacion Mar'!B:B))</f>
        <v>EC-04</v>
      </c>
      <c r="D6974" s="28">
        <v>45723.0</v>
      </c>
      <c r="E6974" s="19" t="s">
        <v>80</v>
      </c>
      <c r="F6974" s="10" t="str">
        <f t="array" ref="F6974">IFERROR(XLOOKUP(E6974,Operadores!A:A,Operadores!B:B))</f>
        <v>FIGMAR</v>
      </c>
      <c r="G6974" s="16" t="s">
        <v>103</v>
      </c>
      <c r="H6974" s="13">
        <v>25.99</v>
      </c>
      <c r="I6974" s="18">
        <v>137.0</v>
      </c>
      <c r="J6974" s="15">
        <f t="shared" si="5"/>
        <v>3560.63</v>
      </c>
      <c r="K6974" s="10" t="str">
        <f t="array" ref="K6974">IFERROR(XLOOKUP(G6974,'Tipo de Carga'!A:A,'Tipo de Carga'!B:B))</f>
        <v>Ticket</v>
      </c>
      <c r="L6974" s="10">
        <f t="shared" si="2"/>
        <v>10</v>
      </c>
      <c r="M6974" s="10">
        <f t="shared" si="3"/>
        <v>7</v>
      </c>
      <c r="N6974" s="10">
        <f t="shared" si="4"/>
        <v>3</v>
      </c>
      <c r="O6974" s="10" t="str">
        <f t="array" ref="O6974">IFERROR(XLOOKUP(G6974,'Tipo de Carga'!A:A,'Tipo de Carga'!C:C))</f>
        <v>Diesel</v>
      </c>
    </row>
    <row r="6975">
      <c r="A6975" s="16">
        <v>1806.0</v>
      </c>
      <c r="B6975" s="10" t="str">
        <f t="array" ref="B6975">IFERROR(XLOOKUP(A6975,'Asignacion Mar'!A:A,'Asignacion Mar'!C:C))</f>
        <v>Sayer Full</v>
      </c>
      <c r="C6975" s="10" t="str">
        <f t="array" ref="C6975">IFERROR(XLOOKUP(A6975,'Asignacion Mar'!A:A,'Asignacion Mar'!B:B))</f>
        <v>EC-04</v>
      </c>
      <c r="D6975" s="28">
        <v>45723.0</v>
      </c>
      <c r="E6975" s="19" t="s">
        <v>257</v>
      </c>
      <c r="F6975" s="10" t="str">
        <f t="array" ref="F6975">IFERROR(XLOOKUP(E6975,Operadores!A:A,Operadores!B:B))</f>
        <v>DIAOMA</v>
      </c>
      <c r="G6975" s="16" t="s">
        <v>103</v>
      </c>
      <c r="H6975" s="13">
        <v>25.99</v>
      </c>
      <c r="I6975" s="18">
        <v>205.0</v>
      </c>
      <c r="J6975" s="15">
        <f t="shared" si="5"/>
        <v>5327.95</v>
      </c>
      <c r="K6975" s="10" t="str">
        <f t="array" ref="K6975">IFERROR(XLOOKUP(G6975,'Tipo de Carga'!A:A,'Tipo de Carga'!B:B))</f>
        <v>Ticket</v>
      </c>
      <c r="L6975" s="10">
        <f t="shared" si="2"/>
        <v>10</v>
      </c>
      <c r="M6975" s="10">
        <f t="shared" si="3"/>
        <v>7</v>
      </c>
      <c r="N6975" s="10">
        <f t="shared" si="4"/>
        <v>3</v>
      </c>
      <c r="O6975" s="10" t="str">
        <f t="array" ref="O6975">IFERROR(XLOOKUP(G6975,'Tipo de Carga'!A:A,'Tipo de Carga'!C:C))</f>
        <v>Diesel</v>
      </c>
    </row>
    <row r="6976">
      <c r="A6976" s="16">
        <v>1769.0</v>
      </c>
      <c r="B6976" s="10" t="str">
        <f t="array" ref="B6976">IFERROR(XLOOKUP(A6976,'Asignacion Mar'!A:A,'Asignacion Mar'!C:C))</f>
        <v>Wm Sencillo</v>
      </c>
      <c r="C6976" s="10" t="str">
        <f t="array" ref="C6976">IFERROR(XLOOKUP(A6976,'Asignacion Mar'!A:A,'Asignacion Mar'!B:B))</f>
        <v>EC-08</v>
      </c>
      <c r="D6976" s="28">
        <v>45723.0</v>
      </c>
      <c r="E6976" s="19" t="s">
        <v>321</v>
      </c>
      <c r="F6976" s="10" t="str">
        <f t="array" ref="F6976">IFERROR(XLOOKUP(E6976,Operadores!A:A,Operadores!B:B))</f>
        <v>TOVREN</v>
      </c>
      <c r="G6976" s="16" t="s">
        <v>103</v>
      </c>
      <c r="H6976" s="13">
        <v>26.45</v>
      </c>
      <c r="I6976" s="18">
        <v>522.0</v>
      </c>
      <c r="J6976" s="15">
        <f t="shared" si="5"/>
        <v>13806.9</v>
      </c>
      <c r="K6976" s="10" t="str">
        <f t="array" ref="K6976">IFERROR(XLOOKUP(G6976,'Tipo de Carga'!A:A,'Tipo de Carga'!B:B))</f>
        <v>Ticket</v>
      </c>
      <c r="L6976" s="10">
        <f t="shared" si="2"/>
        <v>10</v>
      </c>
      <c r="M6976" s="10">
        <f t="shared" si="3"/>
        <v>7</v>
      </c>
      <c r="N6976" s="10">
        <f t="shared" si="4"/>
        <v>3</v>
      </c>
      <c r="O6976" s="10" t="str">
        <f t="array" ref="O6976">IFERROR(XLOOKUP(G6976,'Tipo de Carga'!A:A,'Tipo de Carga'!C:C))</f>
        <v>Diesel</v>
      </c>
    </row>
    <row r="6977">
      <c r="A6977" s="16">
        <v>1932.0</v>
      </c>
      <c r="B6977" s="10" t="str">
        <f t="array" ref="B6977">IFERROR(XLOOKUP(A6977,'Asignacion Mar'!A:A,'Asignacion Mar'!C:C))</f>
        <v>Circuitos</v>
      </c>
      <c r="C6977" s="10" t="str">
        <f t="array" ref="C6977">IFERROR(XLOOKUP(A6977,'Asignacion Mar'!A:A,'Asignacion Mar'!B:B))</f>
        <v>EC-03</v>
      </c>
      <c r="D6977" s="28">
        <v>45723.0</v>
      </c>
      <c r="E6977" s="19" t="s">
        <v>151</v>
      </c>
      <c r="F6977" s="10" t="str">
        <f t="array" ref="F6977">IFERROR(XLOOKUP(E6977,Operadores!A:A,Operadores!B:B))</f>
        <v>FERRI</v>
      </c>
      <c r="G6977" s="16" t="s">
        <v>103</v>
      </c>
      <c r="H6977" s="13">
        <v>27.59</v>
      </c>
      <c r="I6977" s="18">
        <v>289.0</v>
      </c>
      <c r="J6977" s="15">
        <f t="shared" si="5"/>
        <v>7973.51</v>
      </c>
      <c r="K6977" s="10" t="str">
        <f t="array" ref="K6977">IFERROR(XLOOKUP(G6977,'Tipo de Carga'!A:A,'Tipo de Carga'!B:B))</f>
        <v>Ticket</v>
      </c>
      <c r="L6977" s="10">
        <f t="shared" si="2"/>
        <v>10</v>
      </c>
      <c r="M6977" s="10">
        <f t="shared" si="3"/>
        <v>7</v>
      </c>
      <c r="N6977" s="10">
        <f t="shared" si="4"/>
        <v>3</v>
      </c>
      <c r="O6977" s="10" t="str">
        <f t="array" ref="O6977">IFERROR(XLOOKUP(G6977,'Tipo de Carga'!A:A,'Tipo de Carga'!C:C))</f>
        <v>Diesel</v>
      </c>
    </row>
    <row r="6978">
      <c r="A6978" s="16">
        <v>1938.0</v>
      </c>
      <c r="B6978" s="10" t="str">
        <f t="array" ref="B6978">IFERROR(XLOOKUP(A6978,'Asignacion Mar'!A:A,'Asignacion Mar'!C:C))</f>
        <v>Sayer Sencillo</v>
      </c>
      <c r="C6978" s="10" t="str">
        <f t="array" ref="C6978">IFERROR(XLOOKUP(A6978,'Asignacion Mar'!A:A,'Asignacion Mar'!B:B))</f>
        <v>EC-04</v>
      </c>
      <c r="D6978" s="28">
        <v>45723.0</v>
      </c>
      <c r="E6978" s="19" t="s">
        <v>256</v>
      </c>
      <c r="F6978" s="10" t="str">
        <f t="array" ref="F6978">IFERROR(XLOOKUP(E6978,Operadores!A:A,Operadores!B:B))</f>
        <v>SOSCA01</v>
      </c>
      <c r="G6978" s="16" t="s">
        <v>103</v>
      </c>
      <c r="H6978" s="13">
        <v>26.99</v>
      </c>
      <c r="I6978" s="18">
        <v>311.0</v>
      </c>
      <c r="J6978" s="15">
        <f t="shared" si="5"/>
        <v>8393.89</v>
      </c>
      <c r="K6978" s="10" t="str">
        <f t="array" ref="K6978">IFERROR(XLOOKUP(G6978,'Tipo de Carga'!A:A,'Tipo de Carga'!B:B))</f>
        <v>Ticket</v>
      </c>
      <c r="L6978" s="10">
        <f t="shared" si="2"/>
        <v>10</v>
      </c>
      <c r="M6978" s="10">
        <f t="shared" si="3"/>
        <v>7</v>
      </c>
      <c r="N6978" s="10">
        <f t="shared" si="4"/>
        <v>3</v>
      </c>
      <c r="O6978" s="10" t="str">
        <f t="array" ref="O6978">IFERROR(XLOOKUP(G6978,'Tipo de Carga'!A:A,'Tipo de Carga'!C:C))</f>
        <v>Diesel</v>
      </c>
    </row>
    <row r="6979">
      <c r="A6979" s="16">
        <v>2022.0</v>
      </c>
      <c r="B6979" s="10" t="str">
        <f t="array" ref="B6979">IFERROR(XLOOKUP(A6979,'Asignacion Mar'!A:A,'Asignacion Mar'!C:C))</f>
        <v>MeLi Dedicado TD</v>
      </c>
      <c r="C6979" s="10" t="str">
        <f t="array" ref="C6979">IFERROR(XLOOKUP(A6979,'Asignacion Mar'!A:A,'Asignacion Mar'!B:B))</f>
        <v>EC-05</v>
      </c>
      <c r="D6979" s="28">
        <v>45723.0</v>
      </c>
      <c r="E6979" s="19" t="s">
        <v>183</v>
      </c>
      <c r="F6979" s="10" t="str">
        <f t="array" ref="F6979">IFERROR(XLOOKUP(E6979,Operadores!A:A,Operadores!B:B))</f>
        <v>DELBL</v>
      </c>
      <c r="G6979" s="16" t="s">
        <v>103</v>
      </c>
      <c r="H6979" s="13">
        <v>26.95</v>
      </c>
      <c r="I6979" s="18">
        <v>445.0</v>
      </c>
      <c r="J6979" s="15">
        <f t="shared" si="5"/>
        <v>11992.75</v>
      </c>
      <c r="K6979" s="10" t="str">
        <f t="array" ref="K6979">IFERROR(XLOOKUP(G6979,'Tipo de Carga'!A:A,'Tipo de Carga'!B:B))</f>
        <v>Ticket</v>
      </c>
      <c r="L6979" s="10">
        <f t="shared" si="2"/>
        <v>10</v>
      </c>
      <c r="M6979" s="10">
        <f t="shared" si="3"/>
        <v>7</v>
      </c>
      <c r="N6979" s="10">
        <f t="shared" si="4"/>
        <v>3</v>
      </c>
      <c r="O6979" s="10" t="str">
        <f t="array" ref="O6979">IFERROR(XLOOKUP(G6979,'Tipo de Carga'!A:A,'Tipo de Carga'!C:C))</f>
        <v>Diesel</v>
      </c>
    </row>
    <row r="6980">
      <c r="A6980" s="16">
        <v>1942.0</v>
      </c>
      <c r="B6980" s="10" t="str">
        <f t="array" ref="B6980">IFERROR(XLOOKUP(A6980,'Asignacion Mar'!A:A,'Asignacion Mar'!C:C))</f>
        <v>Harinas Elizondo</v>
      </c>
      <c r="C6980" s="10" t="str">
        <f t="array" ref="C6980">IFERROR(XLOOKUP(A6980,'Asignacion Mar'!A:A,'Asignacion Mar'!B:B))</f>
        <v>EC-01</v>
      </c>
      <c r="D6980" s="28">
        <v>45723.0</v>
      </c>
      <c r="E6980" s="16" t="s">
        <v>311</v>
      </c>
      <c r="F6980" s="10" t="str">
        <f t="array" ref="F6980">IFERROR(XLOOKUP(E6980,Operadores!A:A,Operadores!B:B))</f>
        <v>ESGJOS</v>
      </c>
      <c r="G6980" s="16" t="s">
        <v>103</v>
      </c>
      <c r="H6980" s="13">
        <v>26.99</v>
      </c>
      <c r="I6980" s="18">
        <v>267.0</v>
      </c>
      <c r="J6980" s="15">
        <f t="shared" si="5"/>
        <v>7206.33</v>
      </c>
      <c r="K6980" s="10" t="str">
        <f t="array" ref="K6980">IFERROR(XLOOKUP(G6980,'Tipo de Carga'!A:A,'Tipo de Carga'!B:B))</f>
        <v>Ticket</v>
      </c>
      <c r="L6980" s="10">
        <f t="shared" si="2"/>
        <v>10</v>
      </c>
      <c r="M6980" s="10">
        <f t="shared" si="3"/>
        <v>7</v>
      </c>
      <c r="N6980" s="10">
        <f t="shared" si="4"/>
        <v>3</v>
      </c>
      <c r="O6980" s="10" t="str">
        <f t="array" ref="O6980">IFERROR(XLOOKUP(G6980,'Tipo de Carga'!A:A,'Tipo de Carga'!C:C))</f>
        <v>Diesel</v>
      </c>
    </row>
    <row r="6981">
      <c r="A6981" s="16">
        <v>1939.0</v>
      </c>
      <c r="B6981" s="10" t="str">
        <f t="array" ref="B6981">IFERROR(XLOOKUP(A6981,'Asignacion Mar'!A:A,'Asignacion Mar'!C:C))</f>
        <v>Full Liver</v>
      </c>
      <c r="C6981" s="10" t="str">
        <f t="array" ref="C6981">IFERROR(XLOOKUP(A6981,'Asignacion Mar'!A:A,'Asignacion Mar'!B:B))</f>
        <v>EC-01</v>
      </c>
      <c r="D6981" s="28">
        <v>45723.0</v>
      </c>
      <c r="E6981" s="19" t="s">
        <v>116</v>
      </c>
      <c r="F6981" s="10" t="str">
        <f t="array" ref="F6981">IFERROR(XLOOKUP(E6981,Operadores!A:A,Operadores!B:B))</f>
        <v>TORBR01</v>
      </c>
      <c r="G6981" s="16" t="s">
        <v>103</v>
      </c>
      <c r="H6981" s="13">
        <v>26.0</v>
      </c>
      <c r="I6981" s="18">
        <v>415.0</v>
      </c>
      <c r="J6981" s="15">
        <f t="shared" si="5"/>
        <v>10790</v>
      </c>
      <c r="K6981" s="10" t="str">
        <f t="array" ref="K6981">IFERROR(XLOOKUP(G6981,'Tipo de Carga'!A:A,'Tipo de Carga'!B:B))</f>
        <v>Ticket</v>
      </c>
      <c r="L6981" s="10">
        <f t="shared" si="2"/>
        <v>10</v>
      </c>
      <c r="M6981" s="10">
        <f t="shared" si="3"/>
        <v>7</v>
      </c>
      <c r="N6981" s="10">
        <f t="shared" si="4"/>
        <v>3</v>
      </c>
      <c r="O6981" s="10" t="str">
        <f t="array" ref="O6981">IFERROR(XLOOKUP(G6981,'Tipo de Carga'!A:A,'Tipo de Carga'!C:C))</f>
        <v>Diesel</v>
      </c>
    </row>
    <row r="6982">
      <c r="A6982" s="16">
        <v>1746.0</v>
      </c>
      <c r="B6982" s="10" t="str">
        <f t="array" ref="B6982">IFERROR(XLOOKUP(A6982,'Asignacion Mar'!A:A,'Asignacion Mar'!C:C))</f>
        <v>Wm Full</v>
      </c>
      <c r="C6982" s="10" t="str">
        <f t="array" ref="C6982">IFERROR(XLOOKUP(A6982,'Asignacion Mar'!A:A,'Asignacion Mar'!B:B))</f>
        <v>EC-08</v>
      </c>
      <c r="D6982" s="28">
        <v>45723.0</v>
      </c>
      <c r="E6982" s="19" t="s">
        <v>176</v>
      </c>
      <c r="F6982" s="10" t="str">
        <f t="array" ref="F6982">IFERROR(XLOOKUP(E6982,Operadores!A:A,Operadores!B:B))</f>
        <v>HEROCT</v>
      </c>
      <c r="G6982" s="16" t="s">
        <v>103</v>
      </c>
      <c r="H6982" s="13">
        <v>26.45</v>
      </c>
      <c r="I6982" s="18">
        <v>327.0</v>
      </c>
      <c r="J6982" s="15">
        <f t="shared" si="5"/>
        <v>8649.15</v>
      </c>
      <c r="K6982" s="10" t="str">
        <f t="array" ref="K6982">IFERROR(XLOOKUP(G6982,'Tipo de Carga'!A:A,'Tipo de Carga'!B:B))</f>
        <v>Ticket</v>
      </c>
      <c r="L6982" s="10">
        <f t="shared" si="2"/>
        <v>10</v>
      </c>
      <c r="M6982" s="10">
        <f t="shared" si="3"/>
        <v>7</v>
      </c>
      <c r="N6982" s="10">
        <f t="shared" si="4"/>
        <v>3</v>
      </c>
      <c r="O6982" s="10" t="str">
        <f t="array" ref="O6982">IFERROR(XLOOKUP(G6982,'Tipo de Carga'!A:A,'Tipo de Carga'!C:C))</f>
        <v>Diesel</v>
      </c>
    </row>
    <row r="6983">
      <c r="A6983" s="16"/>
      <c r="B6983" s="10"/>
      <c r="C6983" s="10"/>
      <c r="D6983" s="28"/>
      <c r="E6983" s="16"/>
      <c r="F6983" s="10"/>
      <c r="G6983" s="16"/>
      <c r="H6983" s="13"/>
      <c r="I6983" s="18"/>
      <c r="J6983" s="15"/>
      <c r="K6983" s="10"/>
      <c r="L6983" s="10"/>
      <c r="M6983" s="10"/>
      <c r="N6983" s="10"/>
      <c r="O6983" s="10"/>
    </row>
    <row r="6984">
      <c r="A6984" s="16"/>
      <c r="B6984" s="10"/>
      <c r="C6984" s="10"/>
      <c r="D6984" s="28"/>
      <c r="E6984" s="16"/>
      <c r="F6984" s="10"/>
      <c r="G6984" s="16"/>
      <c r="H6984" s="13"/>
      <c r="I6984" s="18"/>
      <c r="J6984" s="15"/>
      <c r="K6984" s="10"/>
      <c r="L6984" s="10"/>
      <c r="M6984" s="10"/>
      <c r="N6984" s="10"/>
      <c r="O6984" s="10"/>
    </row>
    <row r="6985">
      <c r="A6985" s="16"/>
      <c r="B6985" s="10"/>
      <c r="C6985" s="10"/>
      <c r="D6985" s="28"/>
      <c r="E6985" s="16"/>
      <c r="F6985" s="10"/>
      <c r="G6985" s="16"/>
      <c r="H6985" s="13"/>
      <c r="I6985" s="18"/>
      <c r="J6985" s="15"/>
      <c r="K6985" s="10"/>
      <c r="L6985" s="10"/>
      <c r="M6985" s="10"/>
      <c r="N6985" s="10"/>
      <c r="O6985" s="10"/>
    </row>
    <row r="6986">
      <c r="A6986" s="16"/>
      <c r="B6986" s="10"/>
      <c r="C6986" s="10"/>
      <c r="D6986" s="28"/>
      <c r="E6986" s="16"/>
      <c r="F6986" s="10"/>
      <c r="G6986" s="16"/>
      <c r="H6986" s="13"/>
      <c r="I6986" s="18"/>
      <c r="J6986" s="15"/>
      <c r="K6986" s="10"/>
      <c r="L6986" s="10"/>
      <c r="M6986" s="10"/>
      <c r="N6986" s="10"/>
      <c r="O6986" s="10"/>
    </row>
    <row r="6987">
      <c r="A6987" s="16"/>
      <c r="B6987" s="10"/>
      <c r="C6987" s="10"/>
      <c r="D6987" s="28"/>
      <c r="E6987" s="16"/>
      <c r="F6987" s="10"/>
      <c r="G6987" s="16"/>
      <c r="H6987" s="13"/>
      <c r="I6987" s="18"/>
      <c r="J6987" s="15"/>
      <c r="K6987" s="10"/>
      <c r="L6987" s="10"/>
      <c r="M6987" s="10"/>
      <c r="N6987" s="10"/>
      <c r="O6987" s="10"/>
    </row>
    <row r="6988">
      <c r="A6988" s="16"/>
      <c r="B6988" s="10"/>
      <c r="C6988" s="10"/>
      <c r="D6988" s="28"/>
      <c r="E6988" s="16"/>
      <c r="F6988" s="10"/>
      <c r="G6988" s="16"/>
      <c r="H6988" s="13"/>
      <c r="I6988" s="18"/>
      <c r="J6988" s="15"/>
      <c r="K6988" s="10"/>
      <c r="L6988" s="10"/>
      <c r="M6988" s="10"/>
      <c r="N6988" s="10"/>
      <c r="O6988" s="10"/>
    </row>
    <row r="6989">
      <c r="A6989" s="16"/>
      <c r="B6989" s="10"/>
      <c r="C6989" s="10"/>
      <c r="D6989" s="28"/>
      <c r="E6989" s="16"/>
      <c r="F6989" s="10"/>
      <c r="G6989" s="16"/>
      <c r="H6989" s="13"/>
      <c r="I6989" s="18"/>
      <c r="J6989" s="15"/>
      <c r="K6989" s="10"/>
      <c r="L6989" s="10"/>
      <c r="M6989" s="10"/>
      <c r="N6989" s="10"/>
      <c r="O6989" s="10"/>
    </row>
    <row r="6990">
      <c r="A6990" s="16"/>
      <c r="B6990" s="10"/>
      <c r="C6990" s="10"/>
      <c r="D6990" s="28"/>
      <c r="E6990" s="16"/>
      <c r="F6990" s="10"/>
      <c r="G6990" s="16"/>
      <c r="H6990" s="13"/>
      <c r="I6990" s="18"/>
      <c r="J6990" s="15"/>
      <c r="K6990" s="10"/>
      <c r="L6990" s="10"/>
      <c r="M6990" s="10"/>
      <c r="N6990" s="10"/>
      <c r="O6990" s="10"/>
    </row>
    <row r="6991">
      <c r="A6991" s="16"/>
      <c r="B6991" s="10"/>
      <c r="C6991" s="10"/>
      <c r="D6991" s="28"/>
      <c r="E6991" s="16"/>
      <c r="F6991" s="10"/>
      <c r="G6991" s="16"/>
      <c r="H6991" s="13"/>
      <c r="I6991" s="18"/>
      <c r="J6991" s="15"/>
      <c r="K6991" s="10"/>
      <c r="L6991" s="10"/>
      <c r="M6991" s="10"/>
      <c r="N6991" s="10"/>
      <c r="O6991" s="10"/>
    </row>
    <row r="6992">
      <c r="A6992" s="16"/>
      <c r="B6992" s="10"/>
      <c r="C6992" s="10"/>
      <c r="D6992" s="28"/>
      <c r="E6992" s="16"/>
      <c r="F6992" s="10"/>
      <c r="G6992" s="16"/>
      <c r="H6992" s="13"/>
      <c r="I6992" s="18"/>
      <c r="J6992" s="15"/>
      <c r="K6992" s="10"/>
      <c r="L6992" s="10"/>
      <c r="M6992" s="10"/>
      <c r="N6992" s="10"/>
      <c r="O6992" s="10"/>
    </row>
    <row r="6993">
      <c r="A6993" s="16"/>
      <c r="B6993" s="10"/>
      <c r="C6993" s="10"/>
      <c r="D6993" s="28"/>
      <c r="E6993" s="16"/>
      <c r="F6993" s="10"/>
      <c r="G6993" s="16"/>
      <c r="H6993" s="13"/>
      <c r="I6993" s="18"/>
      <c r="J6993" s="15"/>
      <c r="K6993" s="10"/>
      <c r="L6993" s="10"/>
      <c r="M6993" s="10"/>
      <c r="N6993" s="10"/>
      <c r="O6993" s="10"/>
    </row>
    <row r="6994">
      <c r="A6994" s="16"/>
      <c r="B6994" s="10"/>
      <c r="C6994" s="10"/>
      <c r="D6994" s="28"/>
      <c r="E6994" s="16"/>
      <c r="F6994" s="10"/>
      <c r="G6994" s="16"/>
      <c r="H6994" s="13"/>
      <c r="I6994" s="18"/>
      <c r="J6994" s="15"/>
      <c r="K6994" s="10"/>
      <c r="L6994" s="10"/>
      <c r="M6994" s="10"/>
      <c r="N6994" s="10"/>
      <c r="O6994" s="10"/>
    </row>
    <row r="6995">
      <c r="A6995" s="16"/>
      <c r="B6995" s="10"/>
      <c r="C6995" s="10"/>
      <c r="D6995" s="28"/>
      <c r="E6995" s="16"/>
      <c r="F6995" s="10"/>
      <c r="G6995" s="16"/>
      <c r="H6995" s="13"/>
      <c r="I6995" s="18"/>
      <c r="J6995" s="15"/>
      <c r="K6995" s="10"/>
      <c r="L6995" s="10"/>
      <c r="M6995" s="10"/>
      <c r="N6995" s="10"/>
      <c r="O6995" s="10"/>
    </row>
    <row r="6996">
      <c r="A6996" s="16"/>
      <c r="B6996" s="10"/>
      <c r="C6996" s="10"/>
      <c r="D6996" s="28"/>
      <c r="E6996" s="16"/>
      <c r="F6996" s="10"/>
      <c r="G6996" s="16"/>
      <c r="H6996" s="13"/>
      <c r="I6996" s="18"/>
      <c r="J6996" s="15"/>
      <c r="K6996" s="10"/>
      <c r="L6996" s="10"/>
      <c r="M6996" s="10"/>
      <c r="N6996" s="10"/>
      <c r="O6996" s="10"/>
    </row>
    <row r="6997">
      <c r="A6997" s="16"/>
      <c r="B6997" s="10"/>
      <c r="C6997" s="10"/>
      <c r="D6997" s="28"/>
      <c r="E6997" s="16"/>
      <c r="F6997" s="10"/>
      <c r="G6997" s="16"/>
      <c r="H6997" s="13"/>
      <c r="I6997" s="18"/>
      <c r="J6997" s="15"/>
      <c r="K6997" s="10"/>
      <c r="L6997" s="10"/>
      <c r="M6997" s="10"/>
      <c r="N6997" s="10"/>
      <c r="O6997" s="10"/>
    </row>
    <row r="6998">
      <c r="A6998" s="16"/>
      <c r="B6998" s="10"/>
      <c r="C6998" s="10"/>
      <c r="D6998" s="28"/>
      <c r="E6998" s="16"/>
      <c r="F6998" s="10"/>
      <c r="G6998" s="16"/>
      <c r="H6998" s="13"/>
      <c r="I6998" s="18"/>
      <c r="J6998" s="15"/>
      <c r="K6998" s="10"/>
      <c r="L6998" s="10"/>
      <c r="M6998" s="10"/>
      <c r="N6998" s="10"/>
      <c r="O6998" s="10"/>
    </row>
    <row r="6999">
      <c r="A6999" s="16"/>
      <c r="B6999" s="10"/>
      <c r="C6999" s="10"/>
      <c r="D6999" s="28"/>
      <c r="E6999" s="16"/>
      <c r="F6999" s="10"/>
      <c r="G6999" s="16"/>
      <c r="H6999" s="13"/>
      <c r="I6999" s="18"/>
      <c r="J6999" s="15"/>
      <c r="K6999" s="10"/>
      <c r="L6999" s="10"/>
      <c r="M6999" s="10"/>
      <c r="N6999" s="10"/>
      <c r="O6999" s="10"/>
    </row>
    <row r="7000">
      <c r="A7000" s="16"/>
      <c r="B7000" s="10"/>
      <c r="C7000" s="10"/>
      <c r="D7000" s="28"/>
      <c r="E7000" s="16"/>
      <c r="F7000" s="10"/>
      <c r="G7000" s="16"/>
      <c r="H7000" s="13"/>
      <c r="I7000" s="18"/>
      <c r="J7000" s="15"/>
      <c r="K7000" s="10"/>
      <c r="L7000" s="10"/>
      <c r="M7000" s="10"/>
      <c r="N7000" s="10"/>
      <c r="O7000" s="10"/>
    </row>
    <row r="7001">
      <c r="A7001" s="16"/>
      <c r="B7001" s="10"/>
      <c r="C7001" s="10"/>
      <c r="D7001" s="28"/>
      <c r="E7001" s="16"/>
      <c r="F7001" s="10"/>
      <c r="G7001" s="16"/>
      <c r="H7001" s="13"/>
      <c r="I7001" s="18"/>
      <c r="J7001" s="15"/>
      <c r="K7001" s="10"/>
      <c r="L7001" s="10"/>
      <c r="M7001" s="10"/>
      <c r="N7001" s="10"/>
      <c r="O7001" s="10"/>
    </row>
    <row r="7002">
      <c r="A7002" s="16"/>
      <c r="B7002" s="10"/>
      <c r="C7002" s="10"/>
      <c r="D7002" s="28"/>
      <c r="E7002" s="16"/>
      <c r="F7002" s="10"/>
      <c r="G7002" s="16"/>
      <c r="H7002" s="13"/>
      <c r="I7002" s="18"/>
      <c r="J7002" s="15"/>
      <c r="K7002" s="10"/>
      <c r="L7002" s="10"/>
      <c r="M7002" s="10"/>
      <c r="N7002" s="10"/>
      <c r="O7002" s="10"/>
    </row>
    <row r="7003">
      <c r="A7003" s="16"/>
      <c r="B7003" s="10"/>
      <c r="C7003" s="10"/>
      <c r="D7003" s="28"/>
      <c r="E7003" s="16"/>
      <c r="F7003" s="10"/>
      <c r="G7003" s="16"/>
      <c r="H7003" s="13"/>
      <c r="I7003" s="18"/>
      <c r="J7003" s="15"/>
      <c r="K7003" s="10"/>
      <c r="L7003" s="10"/>
      <c r="M7003" s="10"/>
      <c r="N7003" s="10"/>
      <c r="O7003" s="10"/>
    </row>
    <row r="7004">
      <c r="A7004" s="16"/>
      <c r="B7004" s="10"/>
      <c r="C7004" s="10"/>
      <c r="D7004" s="28"/>
      <c r="E7004" s="16"/>
      <c r="F7004" s="10"/>
      <c r="G7004" s="16"/>
      <c r="H7004" s="13"/>
      <c r="I7004" s="18"/>
      <c r="J7004" s="15"/>
      <c r="K7004" s="10"/>
      <c r="L7004" s="10"/>
      <c r="M7004" s="10"/>
      <c r="N7004" s="10"/>
      <c r="O7004" s="10"/>
    </row>
    <row r="7005">
      <c r="A7005" s="16"/>
      <c r="B7005" s="10"/>
      <c r="C7005" s="10"/>
      <c r="D7005" s="28"/>
      <c r="E7005" s="16"/>
      <c r="F7005" s="10"/>
      <c r="G7005" s="16"/>
      <c r="H7005" s="13"/>
      <c r="I7005" s="18"/>
      <c r="J7005" s="15"/>
      <c r="K7005" s="10"/>
      <c r="L7005" s="10"/>
      <c r="M7005" s="10"/>
      <c r="N7005" s="10"/>
      <c r="O7005" s="10"/>
    </row>
    <row r="7006">
      <c r="A7006" s="16"/>
      <c r="B7006" s="10"/>
      <c r="C7006" s="10"/>
      <c r="D7006" s="28"/>
      <c r="E7006" s="16"/>
      <c r="F7006" s="10"/>
      <c r="G7006" s="16"/>
      <c r="H7006" s="13"/>
      <c r="I7006" s="18"/>
      <c r="J7006" s="15"/>
      <c r="K7006" s="10"/>
      <c r="L7006" s="10"/>
      <c r="M7006" s="10"/>
      <c r="N7006" s="10"/>
      <c r="O7006" s="10"/>
    </row>
    <row r="7007">
      <c r="A7007" s="16"/>
      <c r="B7007" s="10"/>
      <c r="C7007" s="10"/>
      <c r="D7007" s="28"/>
      <c r="E7007" s="16"/>
      <c r="F7007" s="10"/>
      <c r="G7007" s="16"/>
      <c r="H7007" s="13"/>
      <c r="I7007" s="18"/>
      <c r="J7007" s="15"/>
      <c r="K7007" s="10"/>
      <c r="L7007" s="10"/>
      <c r="M7007" s="10"/>
      <c r="N7007" s="10"/>
      <c r="O7007" s="10"/>
    </row>
    <row r="7008">
      <c r="A7008" s="16"/>
      <c r="B7008" s="10"/>
      <c r="C7008" s="10"/>
      <c r="D7008" s="28"/>
      <c r="E7008" s="16"/>
      <c r="F7008" s="10"/>
      <c r="G7008" s="16"/>
      <c r="H7008" s="13"/>
      <c r="I7008" s="18"/>
      <c r="J7008" s="15"/>
      <c r="K7008" s="10"/>
      <c r="L7008" s="10"/>
      <c r="M7008" s="10"/>
      <c r="N7008" s="10"/>
      <c r="O7008" s="10"/>
    </row>
    <row r="7009">
      <c r="A7009" s="16"/>
      <c r="B7009" s="10"/>
      <c r="C7009" s="10"/>
      <c r="D7009" s="28"/>
      <c r="E7009" s="16"/>
      <c r="F7009" s="10"/>
      <c r="G7009" s="16"/>
      <c r="H7009" s="13"/>
      <c r="I7009" s="18"/>
      <c r="J7009" s="15"/>
      <c r="K7009" s="10"/>
      <c r="L7009" s="10"/>
      <c r="M7009" s="10"/>
      <c r="N7009" s="10"/>
      <c r="O7009" s="10"/>
    </row>
    <row r="7010">
      <c r="A7010" s="16"/>
      <c r="B7010" s="10"/>
      <c r="C7010" s="10"/>
      <c r="D7010" s="28"/>
      <c r="E7010" s="16"/>
      <c r="F7010" s="10"/>
      <c r="G7010" s="16"/>
      <c r="H7010" s="13"/>
      <c r="I7010" s="18"/>
      <c r="J7010" s="15"/>
      <c r="K7010" s="10"/>
      <c r="L7010" s="10"/>
      <c r="M7010" s="10"/>
      <c r="N7010" s="10"/>
      <c r="O7010" s="10"/>
    </row>
    <row r="7011">
      <c r="A7011" s="16"/>
      <c r="B7011" s="10"/>
      <c r="C7011" s="10"/>
      <c r="D7011" s="28"/>
      <c r="E7011" s="16"/>
      <c r="F7011" s="10"/>
      <c r="G7011" s="16"/>
      <c r="H7011" s="13"/>
      <c r="I7011" s="18"/>
      <c r="J7011" s="15"/>
      <c r="K7011" s="10"/>
      <c r="L7011" s="10"/>
      <c r="M7011" s="10"/>
      <c r="N7011" s="10"/>
      <c r="O7011" s="10"/>
    </row>
    <row r="7012">
      <c r="A7012" s="16"/>
      <c r="B7012" s="10"/>
      <c r="C7012" s="10"/>
      <c r="D7012" s="28"/>
      <c r="E7012" s="16"/>
      <c r="F7012" s="10"/>
      <c r="G7012" s="16"/>
      <c r="H7012" s="13"/>
      <c r="I7012" s="18"/>
      <c r="J7012" s="15"/>
      <c r="K7012" s="10"/>
      <c r="L7012" s="10"/>
      <c r="M7012" s="10"/>
      <c r="N7012" s="10"/>
      <c r="O7012" s="10"/>
    </row>
    <row r="7013">
      <c r="A7013" s="16"/>
      <c r="B7013" s="10"/>
      <c r="C7013" s="10"/>
      <c r="D7013" s="28"/>
      <c r="E7013" s="16"/>
      <c r="F7013" s="10"/>
      <c r="G7013" s="16"/>
      <c r="H7013" s="13"/>
      <c r="I7013" s="18"/>
      <c r="J7013" s="15"/>
      <c r="K7013" s="10"/>
      <c r="L7013" s="10"/>
      <c r="M7013" s="10"/>
      <c r="N7013" s="10"/>
      <c r="O7013" s="10"/>
    </row>
    <row r="7014">
      <c r="A7014" s="16"/>
      <c r="B7014" s="10"/>
      <c r="C7014" s="10"/>
      <c r="D7014" s="28"/>
      <c r="E7014" s="16"/>
      <c r="F7014" s="10"/>
      <c r="G7014" s="16"/>
      <c r="H7014" s="13"/>
      <c r="I7014" s="18"/>
      <c r="J7014" s="15"/>
      <c r="K7014" s="10"/>
      <c r="L7014" s="10"/>
      <c r="M7014" s="10"/>
      <c r="N7014" s="10"/>
      <c r="O7014" s="10"/>
    </row>
    <row r="7015">
      <c r="A7015" s="16"/>
      <c r="B7015" s="10"/>
      <c r="C7015" s="10"/>
      <c r="D7015" s="28"/>
      <c r="E7015" s="16"/>
      <c r="F7015" s="10"/>
      <c r="G7015" s="16"/>
      <c r="H7015" s="13"/>
      <c r="I7015" s="18"/>
      <c r="J7015" s="15"/>
      <c r="K7015" s="10"/>
      <c r="L7015" s="10"/>
      <c r="M7015" s="10"/>
      <c r="N7015" s="10"/>
      <c r="O7015" s="10"/>
    </row>
    <row r="7016">
      <c r="A7016" s="16"/>
      <c r="B7016" s="10"/>
      <c r="C7016" s="10"/>
      <c r="D7016" s="28"/>
      <c r="E7016" s="16"/>
      <c r="F7016" s="10"/>
      <c r="G7016" s="16"/>
      <c r="H7016" s="13"/>
      <c r="I7016" s="18"/>
      <c r="J7016" s="15"/>
      <c r="K7016" s="10"/>
      <c r="L7016" s="10"/>
      <c r="M7016" s="10"/>
      <c r="N7016" s="10"/>
      <c r="O7016" s="10"/>
    </row>
    <row r="7017">
      <c r="A7017" s="16"/>
      <c r="B7017" s="10"/>
      <c r="C7017" s="10"/>
      <c r="D7017" s="28"/>
      <c r="E7017" s="16"/>
      <c r="F7017" s="10"/>
      <c r="G7017" s="16"/>
      <c r="H7017" s="13"/>
      <c r="I7017" s="18"/>
      <c r="J7017" s="15"/>
      <c r="K7017" s="10"/>
      <c r="L7017" s="10"/>
      <c r="M7017" s="10"/>
      <c r="N7017" s="10"/>
      <c r="O7017" s="10"/>
    </row>
    <row r="7018">
      <c r="A7018" s="16"/>
      <c r="B7018" s="10"/>
      <c r="C7018" s="10"/>
      <c r="D7018" s="28"/>
      <c r="E7018" s="16"/>
      <c r="F7018" s="10"/>
      <c r="G7018" s="16"/>
      <c r="H7018" s="13"/>
      <c r="I7018" s="18"/>
      <c r="J7018" s="15"/>
      <c r="K7018" s="10"/>
      <c r="L7018" s="10"/>
      <c r="M7018" s="10"/>
      <c r="N7018" s="10"/>
      <c r="O7018" s="10"/>
    </row>
    <row r="7019">
      <c r="A7019" s="16"/>
      <c r="B7019" s="10"/>
      <c r="C7019" s="10"/>
      <c r="D7019" s="28"/>
      <c r="E7019" s="16"/>
      <c r="F7019" s="10"/>
      <c r="G7019" s="16"/>
      <c r="H7019" s="13"/>
      <c r="I7019" s="18"/>
      <c r="J7019" s="15"/>
      <c r="K7019" s="10"/>
      <c r="L7019" s="10"/>
      <c r="M7019" s="10"/>
      <c r="N7019" s="10"/>
      <c r="O7019" s="10"/>
    </row>
    <row r="7020">
      <c r="A7020" s="16"/>
      <c r="B7020" s="10"/>
      <c r="C7020" s="10"/>
      <c r="D7020" s="28"/>
      <c r="E7020" s="16"/>
      <c r="F7020" s="10"/>
      <c r="G7020" s="16"/>
      <c r="H7020" s="13"/>
      <c r="I7020" s="18"/>
      <c r="J7020" s="15"/>
      <c r="K7020" s="10"/>
      <c r="L7020" s="10"/>
      <c r="M7020" s="10"/>
      <c r="N7020" s="10"/>
      <c r="O7020" s="10"/>
    </row>
    <row r="7021">
      <c r="A7021" s="16"/>
      <c r="B7021" s="10"/>
      <c r="C7021" s="10"/>
      <c r="D7021" s="28"/>
      <c r="E7021" s="16"/>
      <c r="F7021" s="10"/>
      <c r="G7021" s="16"/>
      <c r="H7021" s="13"/>
      <c r="I7021" s="18"/>
      <c r="J7021" s="15"/>
      <c r="K7021" s="10"/>
      <c r="L7021" s="10"/>
      <c r="M7021" s="10"/>
      <c r="N7021" s="10"/>
      <c r="O7021" s="10"/>
    </row>
    <row r="7022">
      <c r="A7022" s="16"/>
      <c r="B7022" s="10"/>
      <c r="C7022" s="10"/>
      <c r="D7022" s="28"/>
      <c r="E7022" s="16"/>
      <c r="F7022" s="10"/>
      <c r="G7022" s="16"/>
      <c r="H7022" s="13"/>
      <c r="I7022" s="18"/>
      <c r="J7022" s="15"/>
      <c r="K7022" s="10"/>
      <c r="L7022" s="10"/>
      <c r="M7022" s="10"/>
      <c r="N7022" s="10"/>
      <c r="O7022" s="10"/>
    </row>
    <row r="7023">
      <c r="A7023" s="16"/>
      <c r="B7023" s="10"/>
      <c r="C7023" s="10"/>
      <c r="D7023" s="28"/>
      <c r="E7023" s="16"/>
      <c r="F7023" s="10"/>
      <c r="G7023" s="16"/>
      <c r="H7023" s="13"/>
      <c r="I7023" s="18"/>
      <c r="J7023" s="15"/>
      <c r="K7023" s="10"/>
      <c r="L7023" s="10"/>
      <c r="M7023" s="10"/>
      <c r="N7023" s="10"/>
      <c r="O7023" s="10"/>
    </row>
    <row r="7024">
      <c r="A7024" s="16"/>
      <c r="B7024" s="10"/>
      <c r="C7024" s="10"/>
      <c r="D7024" s="28"/>
      <c r="E7024" s="16"/>
      <c r="F7024" s="10"/>
      <c r="G7024" s="16"/>
      <c r="H7024" s="13"/>
      <c r="I7024" s="18"/>
      <c r="J7024" s="15"/>
      <c r="K7024" s="10"/>
      <c r="L7024" s="10"/>
      <c r="M7024" s="10"/>
      <c r="N7024" s="10"/>
      <c r="O7024" s="10"/>
    </row>
    <row r="7025">
      <c r="A7025" s="16"/>
      <c r="B7025" s="10"/>
      <c r="C7025" s="10"/>
      <c r="D7025" s="28"/>
      <c r="E7025" s="16"/>
      <c r="F7025" s="10"/>
      <c r="G7025" s="16"/>
      <c r="H7025" s="13"/>
      <c r="I7025" s="18"/>
      <c r="J7025" s="15"/>
      <c r="K7025" s="10"/>
      <c r="L7025" s="10"/>
      <c r="M7025" s="10"/>
      <c r="N7025" s="10"/>
      <c r="O7025" s="10"/>
    </row>
    <row r="7026">
      <c r="A7026" s="16"/>
      <c r="B7026" s="10"/>
      <c r="C7026" s="10"/>
      <c r="D7026" s="28"/>
      <c r="E7026" s="16"/>
      <c r="F7026" s="10"/>
      <c r="G7026" s="16"/>
      <c r="H7026" s="13"/>
      <c r="I7026" s="18"/>
      <c r="J7026" s="15"/>
      <c r="K7026" s="10"/>
      <c r="L7026" s="10"/>
      <c r="M7026" s="10"/>
      <c r="N7026" s="10"/>
      <c r="O7026" s="10"/>
    </row>
    <row r="7027">
      <c r="A7027" s="16"/>
      <c r="B7027" s="10"/>
      <c r="C7027" s="10"/>
      <c r="D7027" s="28"/>
      <c r="E7027" s="16"/>
      <c r="F7027" s="10"/>
      <c r="G7027" s="16"/>
      <c r="H7027" s="13"/>
      <c r="I7027" s="18"/>
      <c r="J7027" s="15"/>
      <c r="K7027" s="10"/>
      <c r="L7027" s="10"/>
      <c r="M7027" s="10"/>
      <c r="N7027" s="10"/>
      <c r="O7027" s="10"/>
    </row>
    <row r="7028">
      <c r="A7028" s="16"/>
      <c r="B7028" s="10"/>
      <c r="C7028" s="10"/>
      <c r="D7028" s="28"/>
      <c r="E7028" s="16"/>
      <c r="F7028" s="10"/>
      <c r="G7028" s="16"/>
      <c r="H7028" s="13"/>
      <c r="I7028" s="18"/>
      <c r="J7028" s="15"/>
      <c r="K7028" s="10"/>
      <c r="L7028" s="10"/>
      <c r="M7028" s="10"/>
      <c r="N7028" s="10"/>
      <c r="O7028" s="10"/>
    </row>
    <row r="7029">
      <c r="A7029" s="16"/>
      <c r="B7029" s="10"/>
      <c r="C7029" s="10"/>
      <c r="D7029" s="28"/>
      <c r="E7029" s="16"/>
      <c r="F7029" s="10"/>
      <c r="G7029" s="16"/>
      <c r="H7029" s="13"/>
      <c r="I7029" s="18"/>
      <c r="J7029" s="15"/>
      <c r="K7029" s="10"/>
      <c r="L7029" s="10"/>
      <c r="M7029" s="10"/>
      <c r="N7029" s="10"/>
      <c r="O7029" s="10"/>
    </row>
    <row r="7030">
      <c r="A7030" s="16"/>
      <c r="B7030" s="10"/>
      <c r="C7030" s="10"/>
      <c r="D7030" s="28"/>
      <c r="E7030" s="16"/>
      <c r="F7030" s="10"/>
      <c r="G7030" s="16"/>
      <c r="H7030" s="13"/>
      <c r="I7030" s="18"/>
      <c r="J7030" s="15"/>
      <c r="K7030" s="10"/>
      <c r="L7030" s="10"/>
      <c r="M7030" s="10"/>
      <c r="N7030" s="10"/>
      <c r="O7030" s="10"/>
    </row>
    <row r="7031">
      <c r="A7031" s="16"/>
      <c r="B7031" s="10"/>
      <c r="C7031" s="10"/>
      <c r="D7031" s="28"/>
      <c r="E7031" s="16"/>
      <c r="F7031" s="10"/>
      <c r="G7031" s="16"/>
      <c r="H7031" s="13"/>
      <c r="I7031" s="18"/>
      <c r="J7031" s="15"/>
      <c r="K7031" s="10"/>
      <c r="L7031" s="10"/>
      <c r="M7031" s="10"/>
      <c r="N7031" s="10"/>
      <c r="O7031" s="10"/>
    </row>
    <row r="7032">
      <c r="A7032" s="16"/>
      <c r="B7032" s="10"/>
      <c r="C7032" s="10"/>
      <c r="D7032" s="28"/>
      <c r="E7032" s="16"/>
      <c r="F7032" s="10"/>
      <c r="G7032" s="16"/>
      <c r="H7032" s="13"/>
      <c r="I7032" s="18"/>
      <c r="J7032" s="15"/>
      <c r="K7032" s="10"/>
      <c r="L7032" s="10"/>
      <c r="M7032" s="10"/>
      <c r="N7032" s="10"/>
      <c r="O7032" s="10"/>
    </row>
    <row r="7033">
      <c r="A7033" s="16"/>
      <c r="B7033" s="10"/>
      <c r="C7033" s="10"/>
      <c r="D7033" s="28"/>
      <c r="E7033" s="16"/>
      <c r="F7033" s="10"/>
      <c r="G7033" s="16"/>
      <c r="H7033" s="13"/>
      <c r="I7033" s="18"/>
      <c r="J7033" s="15"/>
      <c r="K7033" s="10"/>
      <c r="L7033" s="10"/>
      <c r="M7033" s="10"/>
      <c r="N7033" s="10"/>
      <c r="O7033" s="10"/>
    </row>
    <row r="7034">
      <c r="A7034" s="16"/>
      <c r="B7034" s="10"/>
      <c r="C7034" s="10"/>
      <c r="D7034" s="28"/>
      <c r="E7034" s="16"/>
      <c r="F7034" s="10"/>
      <c r="G7034" s="16"/>
      <c r="H7034" s="13"/>
      <c r="I7034" s="18"/>
      <c r="J7034" s="15"/>
      <c r="K7034" s="10"/>
      <c r="L7034" s="10"/>
      <c r="M7034" s="10"/>
      <c r="N7034" s="10"/>
      <c r="O7034" s="10"/>
    </row>
    <row r="7035">
      <c r="A7035" s="16"/>
      <c r="B7035" s="10"/>
      <c r="C7035" s="10"/>
      <c r="D7035" s="28"/>
      <c r="E7035" s="16"/>
      <c r="F7035" s="10"/>
      <c r="G7035" s="16"/>
      <c r="H7035" s="13"/>
      <c r="I7035" s="18"/>
      <c r="J7035" s="15"/>
      <c r="K7035" s="10"/>
      <c r="L7035" s="10"/>
      <c r="M7035" s="10"/>
      <c r="N7035" s="10"/>
      <c r="O7035" s="10"/>
    </row>
    <row r="7036">
      <c r="A7036" s="16"/>
      <c r="B7036" s="10"/>
      <c r="C7036" s="10"/>
      <c r="D7036" s="28"/>
      <c r="E7036" s="16"/>
      <c r="F7036" s="10"/>
      <c r="G7036" s="16"/>
      <c r="H7036" s="13"/>
      <c r="I7036" s="18"/>
      <c r="J7036" s="15"/>
      <c r="K7036" s="10"/>
      <c r="L7036" s="10"/>
      <c r="M7036" s="10"/>
      <c r="N7036" s="10"/>
      <c r="O7036" s="10"/>
    </row>
    <row r="7037">
      <c r="A7037" s="16"/>
      <c r="B7037" s="10"/>
      <c r="C7037" s="10"/>
      <c r="D7037" s="28"/>
      <c r="E7037" s="16"/>
      <c r="F7037" s="10"/>
      <c r="G7037" s="16"/>
      <c r="H7037" s="13"/>
      <c r="I7037" s="18"/>
      <c r="J7037" s="15"/>
      <c r="K7037" s="10"/>
      <c r="L7037" s="10"/>
      <c r="M7037" s="10"/>
      <c r="N7037" s="10"/>
      <c r="O7037" s="10"/>
    </row>
    <row r="7038">
      <c r="A7038" s="16"/>
      <c r="B7038" s="10"/>
      <c r="C7038" s="10"/>
      <c r="D7038" s="28"/>
      <c r="E7038" s="16"/>
      <c r="F7038" s="10"/>
      <c r="G7038" s="16"/>
      <c r="H7038" s="13"/>
      <c r="I7038" s="18"/>
      <c r="J7038" s="15"/>
      <c r="K7038" s="10"/>
      <c r="L7038" s="10"/>
      <c r="M7038" s="10"/>
      <c r="N7038" s="10"/>
      <c r="O7038" s="10"/>
    </row>
    <row r="7039">
      <c r="A7039" s="16"/>
      <c r="B7039" s="10"/>
      <c r="C7039" s="10"/>
      <c r="D7039" s="28"/>
      <c r="E7039" s="16"/>
      <c r="F7039" s="10"/>
      <c r="G7039" s="16"/>
      <c r="H7039" s="13"/>
      <c r="I7039" s="18"/>
      <c r="J7039" s="15"/>
      <c r="K7039" s="10"/>
      <c r="L7039" s="10"/>
      <c r="M7039" s="10"/>
      <c r="N7039" s="10"/>
      <c r="O7039" s="10"/>
    </row>
    <row r="7040">
      <c r="A7040" s="16"/>
      <c r="B7040" s="10"/>
      <c r="C7040" s="10"/>
      <c r="D7040" s="28"/>
      <c r="E7040" s="16"/>
      <c r="F7040" s="10"/>
      <c r="G7040" s="16"/>
      <c r="H7040" s="13"/>
      <c r="I7040" s="18"/>
      <c r="J7040" s="15"/>
      <c r="K7040" s="10"/>
      <c r="L7040" s="10"/>
      <c r="M7040" s="10"/>
      <c r="N7040" s="10"/>
      <c r="O7040" s="10"/>
    </row>
    <row r="7041">
      <c r="A7041" s="16"/>
      <c r="B7041" s="10"/>
      <c r="C7041" s="10"/>
      <c r="D7041" s="28"/>
      <c r="E7041" s="16"/>
      <c r="F7041" s="10"/>
      <c r="G7041" s="16"/>
      <c r="H7041" s="13"/>
      <c r="I7041" s="18"/>
      <c r="J7041" s="15"/>
      <c r="K7041" s="10"/>
      <c r="L7041" s="10"/>
      <c r="M7041" s="10"/>
      <c r="N7041" s="10"/>
      <c r="O7041" s="10"/>
    </row>
    <row r="7042">
      <c r="A7042" s="16"/>
      <c r="B7042" s="10"/>
      <c r="C7042" s="10"/>
      <c r="D7042" s="28"/>
      <c r="E7042" s="16"/>
      <c r="F7042" s="10"/>
      <c r="G7042" s="16"/>
      <c r="H7042" s="13"/>
      <c r="I7042" s="18"/>
      <c r="J7042" s="15"/>
      <c r="K7042" s="10"/>
      <c r="L7042" s="10"/>
      <c r="M7042" s="10"/>
      <c r="N7042" s="10"/>
      <c r="O7042" s="10"/>
    </row>
    <row r="7043">
      <c r="A7043" s="16"/>
      <c r="B7043" s="10"/>
      <c r="C7043" s="10"/>
      <c r="D7043" s="28"/>
      <c r="E7043" s="16"/>
      <c r="F7043" s="10"/>
      <c r="G7043" s="16"/>
      <c r="H7043" s="13"/>
      <c r="I7043" s="18"/>
      <c r="J7043" s="15"/>
      <c r="K7043" s="10"/>
      <c r="L7043" s="10"/>
      <c r="M7043" s="10"/>
      <c r="N7043" s="10"/>
      <c r="O7043" s="10"/>
    </row>
    <row r="7044">
      <c r="A7044" s="16"/>
      <c r="B7044" s="10"/>
      <c r="C7044" s="10"/>
      <c r="D7044" s="28"/>
      <c r="E7044" s="16"/>
      <c r="F7044" s="10"/>
      <c r="G7044" s="16"/>
      <c r="H7044" s="13"/>
      <c r="I7044" s="18"/>
      <c r="J7044" s="15"/>
      <c r="K7044" s="10"/>
      <c r="L7044" s="10"/>
      <c r="M7044" s="10"/>
      <c r="N7044" s="10"/>
      <c r="O7044" s="10"/>
    </row>
    <row r="7045">
      <c r="A7045" s="16"/>
      <c r="B7045" s="10"/>
      <c r="C7045" s="10"/>
      <c r="D7045" s="28"/>
      <c r="E7045" s="16"/>
      <c r="F7045" s="10"/>
      <c r="G7045" s="16"/>
      <c r="H7045" s="13"/>
      <c r="I7045" s="18"/>
      <c r="J7045" s="15"/>
      <c r="K7045" s="10"/>
      <c r="L7045" s="10"/>
      <c r="M7045" s="10"/>
      <c r="N7045" s="10"/>
      <c r="O7045" s="10"/>
    </row>
    <row r="7046">
      <c r="A7046" s="16"/>
      <c r="B7046" s="10"/>
      <c r="C7046" s="10"/>
      <c r="D7046" s="28"/>
      <c r="E7046" s="16"/>
      <c r="F7046" s="10"/>
      <c r="G7046" s="16"/>
      <c r="H7046" s="13"/>
      <c r="I7046" s="18"/>
      <c r="J7046" s="15"/>
      <c r="K7046" s="10"/>
      <c r="L7046" s="10"/>
      <c r="M7046" s="10"/>
      <c r="N7046" s="10"/>
      <c r="O7046" s="10"/>
    </row>
    <row r="7047">
      <c r="A7047" s="16"/>
      <c r="B7047" s="10"/>
      <c r="C7047" s="10"/>
      <c r="D7047" s="28"/>
      <c r="E7047" s="16"/>
      <c r="F7047" s="10"/>
      <c r="G7047" s="16"/>
      <c r="H7047" s="13"/>
      <c r="I7047" s="18"/>
      <c r="J7047" s="15"/>
      <c r="K7047" s="10"/>
      <c r="L7047" s="10"/>
      <c r="M7047" s="10"/>
      <c r="N7047" s="10"/>
      <c r="O7047" s="10"/>
    </row>
    <row r="7048">
      <c r="A7048" s="16"/>
      <c r="B7048" s="10"/>
      <c r="C7048" s="10"/>
      <c r="D7048" s="28"/>
      <c r="E7048" s="16"/>
      <c r="F7048" s="10"/>
      <c r="G7048" s="16"/>
      <c r="H7048" s="13"/>
      <c r="I7048" s="18"/>
      <c r="J7048" s="15"/>
      <c r="K7048" s="10"/>
      <c r="L7048" s="10"/>
      <c r="M7048" s="10"/>
      <c r="N7048" s="10"/>
      <c r="O7048" s="10"/>
    </row>
    <row r="7049">
      <c r="A7049" s="16"/>
      <c r="B7049" s="10"/>
      <c r="C7049" s="10"/>
      <c r="D7049" s="28"/>
      <c r="E7049" s="16"/>
      <c r="F7049" s="10"/>
      <c r="G7049" s="16"/>
      <c r="H7049" s="13"/>
      <c r="I7049" s="18"/>
      <c r="J7049" s="15"/>
      <c r="K7049" s="10"/>
      <c r="L7049" s="10"/>
      <c r="M7049" s="10"/>
      <c r="N7049" s="10"/>
      <c r="O7049" s="10"/>
    </row>
    <row r="7050">
      <c r="A7050" s="16"/>
      <c r="B7050" s="10"/>
      <c r="C7050" s="10"/>
      <c r="D7050" s="28"/>
      <c r="E7050" s="16"/>
      <c r="F7050" s="10"/>
      <c r="G7050" s="16"/>
      <c r="H7050" s="13"/>
      <c r="I7050" s="18"/>
      <c r="J7050" s="15"/>
      <c r="K7050" s="10"/>
      <c r="L7050" s="10"/>
      <c r="M7050" s="10"/>
      <c r="N7050" s="10"/>
      <c r="O7050" s="10"/>
    </row>
    <row r="7051">
      <c r="A7051" s="16"/>
      <c r="B7051" s="10"/>
      <c r="C7051" s="10"/>
      <c r="D7051" s="28"/>
      <c r="E7051" s="16"/>
      <c r="F7051" s="10"/>
      <c r="G7051" s="16"/>
      <c r="H7051" s="13"/>
      <c r="I7051" s="18"/>
      <c r="J7051" s="15"/>
      <c r="K7051" s="10"/>
      <c r="L7051" s="10"/>
      <c r="M7051" s="10"/>
      <c r="N7051" s="10"/>
      <c r="O7051" s="10"/>
    </row>
    <row r="7052">
      <c r="A7052" s="16"/>
      <c r="B7052" s="10"/>
      <c r="C7052" s="10"/>
      <c r="D7052" s="28"/>
      <c r="E7052" s="16"/>
      <c r="F7052" s="10"/>
      <c r="G7052" s="16"/>
      <c r="H7052" s="13"/>
      <c r="I7052" s="18"/>
      <c r="J7052" s="15"/>
      <c r="K7052" s="10"/>
      <c r="L7052" s="10"/>
      <c r="M7052" s="10"/>
      <c r="N7052" s="10"/>
      <c r="O7052" s="10"/>
    </row>
    <row r="7053">
      <c r="A7053" s="16"/>
      <c r="B7053" s="10"/>
      <c r="C7053" s="10"/>
      <c r="D7053" s="28"/>
      <c r="E7053" s="16"/>
      <c r="F7053" s="10"/>
      <c r="G7053" s="16"/>
      <c r="H7053" s="13"/>
      <c r="I7053" s="18"/>
      <c r="J7053" s="15"/>
      <c r="K7053" s="10"/>
      <c r="L7053" s="10"/>
      <c r="M7053" s="10"/>
      <c r="N7053" s="10"/>
      <c r="O7053" s="10"/>
    </row>
    <row r="7054">
      <c r="A7054" s="16"/>
      <c r="B7054" s="10"/>
      <c r="C7054" s="10"/>
      <c r="D7054" s="28"/>
      <c r="E7054" s="16"/>
      <c r="F7054" s="10"/>
      <c r="G7054" s="16"/>
      <c r="H7054" s="13"/>
      <c r="I7054" s="18"/>
      <c r="J7054" s="15"/>
      <c r="K7054" s="10"/>
      <c r="L7054" s="10"/>
      <c r="M7054" s="10"/>
      <c r="N7054" s="10"/>
      <c r="O7054" s="10"/>
    </row>
    <row r="7055">
      <c r="A7055" s="16"/>
      <c r="B7055" s="10"/>
      <c r="C7055" s="10"/>
      <c r="D7055" s="28"/>
      <c r="E7055" s="16"/>
      <c r="F7055" s="10"/>
      <c r="G7055" s="16"/>
      <c r="H7055" s="13"/>
      <c r="I7055" s="18"/>
      <c r="J7055" s="15"/>
      <c r="K7055" s="10"/>
      <c r="L7055" s="10"/>
      <c r="M7055" s="10"/>
      <c r="N7055" s="10"/>
      <c r="O7055" s="10"/>
    </row>
    <row r="7056">
      <c r="A7056" s="16"/>
      <c r="B7056" s="10"/>
      <c r="C7056" s="10"/>
      <c r="D7056" s="28"/>
      <c r="E7056" s="16"/>
      <c r="F7056" s="10"/>
      <c r="G7056" s="16"/>
      <c r="H7056" s="13"/>
      <c r="I7056" s="18"/>
      <c r="J7056" s="15"/>
      <c r="K7056" s="10"/>
      <c r="L7056" s="10"/>
      <c r="M7056" s="10"/>
      <c r="N7056" s="10"/>
      <c r="O7056" s="10"/>
    </row>
    <row r="7057">
      <c r="A7057" s="16"/>
      <c r="B7057" s="10"/>
      <c r="C7057" s="10"/>
      <c r="D7057" s="28"/>
      <c r="E7057" s="16"/>
      <c r="F7057" s="10"/>
      <c r="G7057" s="16"/>
      <c r="H7057" s="13"/>
      <c r="I7057" s="18"/>
      <c r="J7057" s="15"/>
      <c r="K7057" s="10"/>
      <c r="L7057" s="10"/>
      <c r="M7057" s="10"/>
      <c r="N7057" s="10"/>
      <c r="O7057" s="10"/>
    </row>
    <row r="7058">
      <c r="A7058" s="16"/>
      <c r="B7058" s="10"/>
      <c r="C7058" s="10"/>
      <c r="D7058" s="28"/>
      <c r="E7058" s="16"/>
      <c r="F7058" s="10"/>
      <c r="G7058" s="16"/>
      <c r="H7058" s="13"/>
      <c r="I7058" s="18"/>
      <c r="J7058" s="15"/>
      <c r="K7058" s="10"/>
      <c r="L7058" s="10"/>
      <c r="M7058" s="10"/>
      <c r="N7058" s="10"/>
      <c r="O7058" s="10"/>
    </row>
    <row r="7059">
      <c r="A7059" s="16"/>
      <c r="B7059" s="10"/>
      <c r="C7059" s="10"/>
      <c r="D7059" s="28"/>
      <c r="E7059" s="16"/>
      <c r="F7059" s="10"/>
      <c r="G7059" s="16"/>
      <c r="H7059" s="13"/>
      <c r="I7059" s="18"/>
      <c r="J7059" s="15"/>
      <c r="K7059" s="10"/>
      <c r="L7059" s="10"/>
      <c r="M7059" s="10"/>
      <c r="N7059" s="10"/>
      <c r="O7059" s="10"/>
    </row>
    <row r="7060">
      <c r="A7060" s="16"/>
      <c r="B7060" s="10"/>
      <c r="C7060" s="10"/>
      <c r="D7060" s="28"/>
      <c r="E7060" s="16"/>
      <c r="F7060" s="10"/>
      <c r="G7060" s="16"/>
      <c r="H7060" s="13"/>
      <c r="I7060" s="18"/>
      <c r="J7060" s="15"/>
      <c r="K7060" s="10"/>
      <c r="L7060" s="10"/>
      <c r="M7060" s="10"/>
      <c r="N7060" s="10"/>
      <c r="O7060" s="10"/>
    </row>
    <row r="7061">
      <c r="A7061" s="16"/>
      <c r="B7061" s="10"/>
      <c r="C7061" s="10"/>
      <c r="D7061" s="28"/>
      <c r="E7061" s="16"/>
      <c r="F7061" s="10"/>
      <c r="G7061" s="16"/>
      <c r="H7061" s="13"/>
      <c r="I7061" s="18"/>
      <c r="J7061" s="15"/>
      <c r="K7061" s="10"/>
      <c r="L7061" s="10"/>
      <c r="M7061" s="10"/>
      <c r="N7061" s="10"/>
      <c r="O7061" s="10"/>
    </row>
    <row r="7062">
      <c r="A7062" s="16"/>
      <c r="B7062" s="10"/>
      <c r="C7062" s="10"/>
      <c r="D7062" s="28"/>
      <c r="E7062" s="16"/>
      <c r="F7062" s="10"/>
      <c r="G7062" s="16"/>
      <c r="H7062" s="13"/>
      <c r="I7062" s="18"/>
      <c r="J7062" s="15"/>
      <c r="K7062" s="10"/>
      <c r="L7062" s="10"/>
      <c r="M7062" s="10"/>
      <c r="N7062" s="10"/>
      <c r="O7062" s="10"/>
    </row>
    <row r="7063">
      <c r="A7063" s="16"/>
      <c r="B7063" s="10"/>
      <c r="C7063" s="10"/>
      <c r="D7063" s="28"/>
      <c r="E7063" s="16"/>
      <c r="F7063" s="10"/>
      <c r="G7063" s="16"/>
      <c r="H7063" s="13"/>
      <c r="I7063" s="18"/>
      <c r="J7063" s="15"/>
      <c r="K7063" s="10"/>
      <c r="L7063" s="10"/>
      <c r="M7063" s="10"/>
      <c r="N7063" s="10"/>
      <c r="O7063" s="10"/>
    </row>
    <row r="7064">
      <c r="A7064" s="16"/>
      <c r="B7064" s="10"/>
      <c r="C7064" s="10"/>
      <c r="D7064" s="28"/>
      <c r="E7064" s="16"/>
      <c r="F7064" s="10"/>
      <c r="G7064" s="16"/>
      <c r="H7064" s="13"/>
      <c r="I7064" s="18"/>
      <c r="J7064" s="15"/>
      <c r="K7064" s="10"/>
      <c r="L7064" s="10"/>
      <c r="M7064" s="10"/>
      <c r="N7064" s="10"/>
      <c r="O7064" s="10"/>
    </row>
    <row r="7065">
      <c r="A7065" s="16"/>
      <c r="B7065" s="10"/>
      <c r="C7065" s="10"/>
      <c r="D7065" s="28"/>
      <c r="E7065" s="16"/>
      <c r="F7065" s="10"/>
      <c r="G7065" s="16"/>
      <c r="H7065" s="13"/>
      <c r="I7065" s="18"/>
      <c r="J7065" s="15"/>
      <c r="K7065" s="10"/>
      <c r="L7065" s="10"/>
      <c r="M7065" s="10"/>
      <c r="N7065" s="10"/>
      <c r="O7065" s="10"/>
    </row>
    <row r="7066">
      <c r="A7066" s="16"/>
      <c r="B7066" s="10"/>
      <c r="C7066" s="10"/>
      <c r="D7066" s="28"/>
      <c r="E7066" s="16"/>
      <c r="F7066" s="10"/>
      <c r="G7066" s="16"/>
      <c r="H7066" s="13"/>
      <c r="I7066" s="18"/>
      <c r="J7066" s="15"/>
      <c r="K7066" s="10"/>
      <c r="L7066" s="10"/>
      <c r="M7066" s="10"/>
      <c r="N7066" s="10"/>
      <c r="O7066" s="10"/>
    </row>
    <row r="7067">
      <c r="A7067" s="16"/>
      <c r="B7067" s="10"/>
      <c r="C7067" s="10"/>
      <c r="D7067" s="28"/>
      <c r="E7067" s="16"/>
      <c r="F7067" s="10"/>
      <c r="G7067" s="16"/>
      <c r="H7067" s="13"/>
      <c r="I7067" s="18"/>
      <c r="J7067" s="15"/>
      <c r="K7067" s="10"/>
      <c r="L7067" s="10"/>
      <c r="M7067" s="10"/>
      <c r="N7067" s="10"/>
      <c r="O7067" s="10"/>
    </row>
    <row r="7068">
      <c r="A7068" s="16"/>
      <c r="B7068" s="10"/>
      <c r="C7068" s="10"/>
      <c r="D7068" s="28"/>
      <c r="E7068" s="16"/>
      <c r="F7068" s="10"/>
      <c r="G7068" s="16"/>
      <c r="H7068" s="13"/>
      <c r="I7068" s="18"/>
      <c r="J7068" s="15"/>
      <c r="K7068" s="10"/>
      <c r="L7068" s="10"/>
      <c r="M7068" s="10"/>
      <c r="N7068" s="10"/>
      <c r="O7068" s="10"/>
    </row>
    <row r="7069">
      <c r="A7069" s="16"/>
      <c r="B7069" s="10"/>
      <c r="C7069" s="10"/>
      <c r="D7069" s="28"/>
      <c r="E7069" s="16"/>
      <c r="F7069" s="10"/>
      <c r="G7069" s="16"/>
      <c r="H7069" s="13"/>
      <c r="I7069" s="18"/>
      <c r="J7069" s="15"/>
      <c r="K7069" s="10"/>
      <c r="L7069" s="10"/>
      <c r="M7069" s="10"/>
      <c r="N7069" s="10"/>
      <c r="O7069" s="10"/>
    </row>
    <row r="7070">
      <c r="A7070" s="16"/>
      <c r="B7070" s="10"/>
      <c r="C7070" s="10"/>
      <c r="D7070" s="28"/>
      <c r="E7070" s="16"/>
      <c r="F7070" s="10"/>
      <c r="G7070" s="16"/>
      <c r="H7070" s="13"/>
      <c r="I7070" s="18"/>
      <c r="J7070" s="15"/>
      <c r="K7070" s="10"/>
      <c r="L7070" s="10"/>
      <c r="M7070" s="10"/>
      <c r="N7070" s="10"/>
      <c r="O7070" s="10"/>
    </row>
    <row r="7071">
      <c r="A7071" s="16"/>
      <c r="B7071" s="10"/>
      <c r="C7071" s="10"/>
      <c r="D7071" s="28"/>
      <c r="E7071" s="16"/>
      <c r="F7071" s="10"/>
      <c r="G7071" s="16"/>
      <c r="H7071" s="13"/>
      <c r="I7071" s="18"/>
      <c r="J7071" s="15"/>
      <c r="K7071" s="10"/>
      <c r="L7071" s="10"/>
      <c r="M7071" s="10"/>
      <c r="N7071" s="10"/>
      <c r="O7071" s="10"/>
    </row>
    <row r="7072">
      <c r="A7072" s="16"/>
      <c r="B7072" s="10"/>
      <c r="C7072" s="10"/>
      <c r="D7072" s="28"/>
      <c r="E7072" s="16"/>
      <c r="F7072" s="10"/>
      <c r="G7072" s="16"/>
      <c r="H7072" s="13"/>
      <c r="I7072" s="18"/>
      <c r="J7072" s="15"/>
      <c r="K7072" s="10"/>
      <c r="L7072" s="10"/>
      <c r="M7072" s="10"/>
      <c r="N7072" s="10"/>
      <c r="O7072" s="10"/>
    </row>
    <row r="7073">
      <c r="A7073" s="16"/>
      <c r="B7073" s="10"/>
      <c r="C7073" s="10"/>
      <c r="D7073" s="28"/>
      <c r="E7073" s="16"/>
      <c r="F7073" s="10"/>
      <c r="G7073" s="16"/>
      <c r="H7073" s="13"/>
      <c r="I7073" s="18"/>
      <c r="J7073" s="15"/>
      <c r="K7073" s="10"/>
      <c r="L7073" s="10"/>
      <c r="M7073" s="10"/>
      <c r="N7073" s="10"/>
      <c r="O7073" s="10"/>
    </row>
    <row r="7074">
      <c r="A7074" s="16"/>
      <c r="B7074" s="10"/>
      <c r="C7074" s="10"/>
      <c r="D7074" s="28"/>
      <c r="E7074" s="16"/>
      <c r="F7074" s="10"/>
      <c r="G7074" s="16"/>
      <c r="H7074" s="13"/>
      <c r="I7074" s="18"/>
      <c r="J7074" s="15"/>
      <c r="K7074" s="10"/>
      <c r="L7074" s="10"/>
      <c r="M7074" s="10"/>
      <c r="N7074" s="10"/>
      <c r="O7074" s="10"/>
    </row>
    <row r="7075">
      <c r="A7075" s="16"/>
      <c r="B7075" s="10"/>
      <c r="C7075" s="10"/>
      <c r="D7075" s="28"/>
      <c r="E7075" s="16"/>
      <c r="F7075" s="10"/>
      <c r="G7075" s="16"/>
      <c r="H7075" s="13"/>
      <c r="I7075" s="18"/>
      <c r="J7075" s="15"/>
      <c r="K7075" s="10"/>
      <c r="L7075" s="10"/>
      <c r="M7075" s="10"/>
      <c r="N7075" s="10"/>
      <c r="O7075" s="10"/>
    </row>
    <row r="7076">
      <c r="A7076" s="16"/>
      <c r="B7076" s="10"/>
      <c r="C7076" s="10"/>
      <c r="D7076" s="28"/>
      <c r="E7076" s="16"/>
      <c r="F7076" s="10"/>
      <c r="G7076" s="16"/>
      <c r="H7076" s="13"/>
      <c r="I7076" s="18"/>
      <c r="J7076" s="15"/>
      <c r="K7076" s="10"/>
      <c r="L7076" s="10"/>
      <c r="M7076" s="10"/>
      <c r="N7076" s="10"/>
      <c r="O7076" s="10"/>
    </row>
    <row r="7077">
      <c r="A7077" s="16"/>
      <c r="B7077" s="10"/>
      <c r="C7077" s="10"/>
      <c r="D7077" s="28"/>
      <c r="E7077" s="16"/>
      <c r="F7077" s="10"/>
      <c r="G7077" s="16"/>
      <c r="H7077" s="13"/>
      <c r="I7077" s="18"/>
      <c r="J7077" s="15"/>
      <c r="K7077" s="10"/>
      <c r="L7077" s="10"/>
      <c r="M7077" s="10"/>
      <c r="N7077" s="10"/>
      <c r="O7077" s="10"/>
    </row>
    <row r="7078">
      <c r="A7078" s="16"/>
      <c r="B7078" s="10"/>
      <c r="C7078" s="10"/>
      <c r="D7078" s="28"/>
      <c r="E7078" s="16"/>
      <c r="F7078" s="10"/>
      <c r="G7078" s="16"/>
      <c r="H7078" s="13"/>
      <c r="I7078" s="18"/>
      <c r="J7078" s="15"/>
      <c r="K7078" s="10"/>
      <c r="L7078" s="10"/>
      <c r="M7078" s="10"/>
      <c r="N7078" s="10"/>
      <c r="O7078" s="10"/>
    </row>
    <row r="7079">
      <c r="A7079" s="16"/>
      <c r="B7079" s="10"/>
      <c r="C7079" s="10"/>
      <c r="D7079" s="28"/>
      <c r="E7079" s="16"/>
      <c r="F7079" s="10"/>
      <c r="G7079" s="16"/>
      <c r="H7079" s="13"/>
      <c r="I7079" s="18"/>
      <c r="J7079" s="15"/>
      <c r="K7079" s="10"/>
      <c r="L7079" s="10"/>
      <c r="M7079" s="10"/>
      <c r="N7079" s="10"/>
      <c r="O7079" s="10"/>
    </row>
    <row r="7080">
      <c r="A7080" s="16"/>
      <c r="B7080" s="10"/>
      <c r="C7080" s="10"/>
      <c r="D7080" s="28"/>
      <c r="E7080" s="16"/>
      <c r="F7080" s="10"/>
      <c r="G7080" s="16"/>
      <c r="H7080" s="13"/>
      <c r="I7080" s="18"/>
      <c r="J7080" s="15"/>
      <c r="K7080" s="10"/>
      <c r="L7080" s="10"/>
      <c r="M7080" s="10"/>
      <c r="N7080" s="10"/>
      <c r="O7080" s="10"/>
    </row>
    <row r="7081">
      <c r="A7081" s="16"/>
      <c r="B7081" s="10"/>
      <c r="C7081" s="10"/>
      <c r="D7081" s="28"/>
      <c r="E7081" s="16"/>
      <c r="F7081" s="10"/>
      <c r="G7081" s="16"/>
      <c r="H7081" s="13"/>
      <c r="I7081" s="18"/>
      <c r="J7081" s="15"/>
      <c r="K7081" s="10"/>
      <c r="L7081" s="10"/>
      <c r="M7081" s="10"/>
      <c r="N7081" s="10"/>
      <c r="O7081" s="10"/>
    </row>
    <row r="7082">
      <c r="A7082" s="16"/>
      <c r="B7082" s="10"/>
      <c r="C7082" s="10"/>
      <c r="D7082" s="28"/>
      <c r="E7082" s="16"/>
      <c r="F7082" s="10"/>
      <c r="G7082" s="16"/>
      <c r="H7082" s="13"/>
      <c r="I7082" s="18"/>
      <c r="J7082" s="15"/>
      <c r="K7082" s="10"/>
      <c r="L7082" s="10"/>
      <c r="M7082" s="10"/>
      <c r="N7082" s="10"/>
      <c r="O7082" s="10"/>
    </row>
    <row r="7083">
      <c r="A7083" s="16"/>
      <c r="B7083" s="10"/>
      <c r="C7083" s="10"/>
      <c r="D7083" s="28"/>
      <c r="E7083" s="16"/>
      <c r="F7083" s="10"/>
      <c r="G7083" s="16"/>
      <c r="H7083" s="13"/>
      <c r="I7083" s="18"/>
      <c r="J7083" s="15"/>
      <c r="K7083" s="10"/>
      <c r="L7083" s="10"/>
      <c r="M7083" s="10"/>
      <c r="N7083" s="10"/>
      <c r="O7083" s="10"/>
    </row>
    <row r="7084">
      <c r="A7084" s="16"/>
      <c r="B7084" s="10"/>
      <c r="C7084" s="10"/>
      <c r="D7084" s="28"/>
      <c r="E7084" s="16"/>
      <c r="F7084" s="10"/>
      <c r="G7084" s="16"/>
      <c r="H7084" s="13"/>
      <c r="I7084" s="18"/>
      <c r="J7084" s="15"/>
      <c r="K7084" s="10"/>
      <c r="L7084" s="10"/>
      <c r="M7084" s="10"/>
      <c r="N7084" s="10"/>
      <c r="O7084" s="10"/>
    </row>
    <row r="7085">
      <c r="A7085" s="16"/>
      <c r="B7085" s="10"/>
      <c r="C7085" s="10"/>
      <c r="D7085" s="28"/>
      <c r="E7085" s="16"/>
      <c r="F7085" s="10"/>
      <c r="G7085" s="16"/>
      <c r="H7085" s="13"/>
      <c r="I7085" s="18"/>
      <c r="J7085" s="15"/>
      <c r="K7085" s="10"/>
      <c r="L7085" s="10"/>
      <c r="M7085" s="10"/>
      <c r="N7085" s="10"/>
      <c r="O7085" s="10"/>
    </row>
    <row r="7086">
      <c r="A7086" s="16"/>
      <c r="B7086" s="10"/>
      <c r="C7086" s="10"/>
      <c r="D7086" s="28"/>
      <c r="E7086" s="16"/>
      <c r="F7086" s="10"/>
      <c r="G7086" s="16"/>
      <c r="H7086" s="13"/>
      <c r="I7086" s="18"/>
      <c r="J7086" s="15"/>
      <c r="K7086" s="10"/>
      <c r="L7086" s="10"/>
      <c r="M7086" s="10"/>
      <c r="N7086" s="10"/>
      <c r="O7086" s="10"/>
    </row>
    <row r="7087">
      <c r="A7087" s="16"/>
      <c r="B7087" s="10"/>
      <c r="C7087" s="10"/>
      <c r="D7087" s="28"/>
      <c r="E7087" s="16"/>
      <c r="F7087" s="10"/>
      <c r="G7087" s="16"/>
      <c r="H7087" s="13"/>
      <c r="I7087" s="18"/>
      <c r="J7087" s="15"/>
      <c r="K7087" s="10"/>
      <c r="L7087" s="10"/>
      <c r="M7087" s="10"/>
      <c r="N7087" s="10"/>
      <c r="O7087" s="10"/>
    </row>
    <row r="7088">
      <c r="A7088" s="16"/>
      <c r="B7088" s="10"/>
      <c r="C7088" s="10"/>
      <c r="D7088" s="28"/>
      <c r="E7088" s="16"/>
      <c r="F7088" s="10"/>
      <c r="G7088" s="16"/>
      <c r="H7088" s="13"/>
      <c r="I7088" s="18"/>
      <c r="J7088" s="15"/>
      <c r="K7088" s="10"/>
      <c r="L7088" s="10"/>
      <c r="M7088" s="10"/>
      <c r="N7088" s="10"/>
      <c r="O7088" s="10"/>
    </row>
    <row r="7089">
      <c r="A7089" s="16"/>
      <c r="B7089" s="10"/>
      <c r="C7089" s="10"/>
      <c r="D7089" s="28"/>
      <c r="E7089" s="16"/>
      <c r="F7089" s="10"/>
      <c r="G7089" s="16"/>
      <c r="H7089" s="13"/>
      <c r="I7089" s="18"/>
      <c r="J7089" s="15"/>
      <c r="K7089" s="10"/>
      <c r="L7089" s="10"/>
      <c r="M7089" s="10"/>
      <c r="N7089" s="10"/>
      <c r="O7089" s="10"/>
    </row>
    <row r="7090">
      <c r="A7090" s="16"/>
      <c r="B7090" s="10"/>
      <c r="C7090" s="10"/>
      <c r="D7090" s="28"/>
      <c r="E7090" s="16"/>
      <c r="F7090" s="10"/>
      <c r="G7090" s="16"/>
      <c r="H7090" s="13"/>
      <c r="I7090" s="18"/>
      <c r="J7090" s="15"/>
      <c r="K7090" s="10"/>
      <c r="L7090" s="10"/>
      <c r="M7090" s="10"/>
      <c r="N7090" s="10"/>
      <c r="O7090" s="10"/>
    </row>
    <row r="7091">
      <c r="A7091" s="16"/>
      <c r="B7091" s="10"/>
      <c r="C7091" s="10"/>
      <c r="D7091" s="28"/>
      <c r="E7091" s="16"/>
      <c r="F7091" s="10"/>
      <c r="G7091" s="16"/>
      <c r="H7091" s="13"/>
      <c r="I7091" s="18"/>
      <c r="J7091" s="15"/>
      <c r="K7091" s="10"/>
      <c r="L7091" s="10"/>
      <c r="M7091" s="10"/>
      <c r="N7091" s="10"/>
      <c r="O7091" s="10"/>
    </row>
    <row r="7092">
      <c r="A7092" s="16"/>
      <c r="B7092" s="10"/>
      <c r="C7092" s="10"/>
      <c r="D7092" s="28"/>
      <c r="E7092" s="16"/>
      <c r="F7092" s="10"/>
      <c r="G7092" s="16"/>
      <c r="H7092" s="13"/>
      <c r="I7092" s="18"/>
      <c r="J7092" s="15"/>
      <c r="K7092" s="10"/>
      <c r="L7092" s="10"/>
      <c r="M7092" s="10"/>
      <c r="N7092" s="10"/>
      <c r="O7092" s="10"/>
    </row>
    <row r="7093">
      <c r="A7093" s="16"/>
      <c r="B7093" s="10"/>
      <c r="C7093" s="10"/>
      <c r="D7093" s="28"/>
      <c r="E7093" s="16"/>
      <c r="F7093" s="10"/>
      <c r="G7093" s="16"/>
      <c r="H7093" s="13"/>
      <c r="I7093" s="18"/>
      <c r="J7093" s="15"/>
      <c r="K7093" s="10"/>
      <c r="L7093" s="10"/>
      <c r="M7093" s="10"/>
      <c r="N7093" s="10"/>
      <c r="O7093" s="10"/>
    </row>
    <row r="7094">
      <c r="A7094" s="16"/>
      <c r="B7094" s="10"/>
      <c r="C7094" s="10"/>
      <c r="D7094" s="28"/>
      <c r="E7094" s="16"/>
      <c r="F7094" s="10"/>
      <c r="G7094" s="16"/>
      <c r="H7094" s="13"/>
      <c r="I7094" s="18"/>
      <c r="J7094" s="15"/>
      <c r="K7094" s="10"/>
      <c r="L7094" s="10"/>
      <c r="M7094" s="10"/>
      <c r="N7094" s="10"/>
      <c r="O7094" s="10"/>
    </row>
    <row r="7095">
      <c r="A7095" s="16"/>
      <c r="B7095" s="10"/>
      <c r="C7095" s="10"/>
      <c r="D7095" s="28"/>
      <c r="E7095" s="16"/>
      <c r="F7095" s="10"/>
      <c r="G7095" s="16"/>
      <c r="H7095" s="13"/>
      <c r="I7095" s="18"/>
      <c r="J7095" s="15"/>
      <c r="K7095" s="10"/>
      <c r="L7095" s="10"/>
      <c r="M7095" s="10"/>
      <c r="N7095" s="10"/>
      <c r="O7095" s="10"/>
    </row>
    <row r="7096">
      <c r="A7096" s="16"/>
      <c r="B7096" s="10"/>
      <c r="C7096" s="10"/>
      <c r="D7096" s="28"/>
      <c r="E7096" s="16"/>
      <c r="F7096" s="10"/>
      <c r="G7096" s="16"/>
      <c r="H7096" s="13"/>
      <c r="I7096" s="18"/>
      <c r="J7096" s="15"/>
      <c r="K7096" s="10"/>
      <c r="L7096" s="10"/>
      <c r="M7096" s="10"/>
      <c r="N7096" s="10"/>
      <c r="O7096" s="10"/>
    </row>
    <row r="7097">
      <c r="A7097" s="16"/>
      <c r="B7097" s="10"/>
      <c r="C7097" s="10"/>
      <c r="D7097" s="28"/>
      <c r="E7097" s="16"/>
      <c r="F7097" s="10"/>
      <c r="G7097" s="16"/>
      <c r="H7097" s="13"/>
      <c r="I7097" s="18"/>
      <c r="J7097" s="15"/>
      <c r="K7097" s="10"/>
      <c r="L7097" s="10"/>
      <c r="M7097" s="10"/>
      <c r="N7097" s="10"/>
      <c r="O7097" s="10"/>
    </row>
    <row r="7098">
      <c r="A7098" s="16"/>
      <c r="B7098" s="10"/>
      <c r="C7098" s="10"/>
      <c r="D7098" s="28"/>
      <c r="E7098" s="16"/>
      <c r="F7098" s="10"/>
      <c r="G7098" s="16"/>
      <c r="H7098" s="13"/>
      <c r="I7098" s="18"/>
      <c r="J7098" s="15"/>
      <c r="K7098" s="10"/>
      <c r="L7098" s="10"/>
      <c r="M7098" s="10"/>
      <c r="N7098" s="10"/>
      <c r="O7098" s="10"/>
    </row>
    <row r="7099">
      <c r="A7099" s="16"/>
      <c r="B7099" s="10"/>
      <c r="C7099" s="10"/>
      <c r="D7099" s="28"/>
      <c r="E7099" s="16"/>
      <c r="F7099" s="10"/>
      <c r="G7099" s="16"/>
      <c r="H7099" s="13"/>
      <c r="I7099" s="18"/>
      <c r="J7099" s="15"/>
      <c r="K7099" s="10"/>
      <c r="L7099" s="10"/>
      <c r="M7099" s="10"/>
      <c r="N7099" s="10"/>
      <c r="O7099" s="10"/>
    </row>
    <row r="7100">
      <c r="A7100" s="16"/>
      <c r="B7100" s="10"/>
      <c r="C7100" s="10"/>
      <c r="D7100" s="28"/>
      <c r="E7100" s="16"/>
      <c r="F7100" s="10"/>
      <c r="G7100" s="16"/>
      <c r="H7100" s="13"/>
      <c r="I7100" s="18"/>
      <c r="J7100" s="15"/>
      <c r="K7100" s="10"/>
      <c r="L7100" s="10"/>
      <c r="M7100" s="10"/>
      <c r="N7100" s="10"/>
      <c r="O7100" s="10"/>
    </row>
    <row r="7101">
      <c r="A7101" s="16"/>
      <c r="B7101" s="10"/>
      <c r="C7101" s="10"/>
      <c r="D7101" s="28"/>
      <c r="E7101" s="16"/>
      <c r="F7101" s="10"/>
      <c r="G7101" s="16"/>
      <c r="H7101" s="13"/>
      <c r="I7101" s="18"/>
      <c r="J7101" s="15"/>
      <c r="K7101" s="10"/>
      <c r="L7101" s="10"/>
      <c r="M7101" s="10"/>
      <c r="N7101" s="10"/>
      <c r="O7101" s="10"/>
    </row>
    <row r="7102">
      <c r="A7102" s="16"/>
      <c r="B7102" s="10"/>
      <c r="C7102" s="10"/>
      <c r="D7102" s="28"/>
      <c r="E7102" s="16"/>
      <c r="F7102" s="10"/>
      <c r="G7102" s="16"/>
      <c r="H7102" s="13"/>
      <c r="I7102" s="18"/>
      <c r="J7102" s="15"/>
      <c r="K7102" s="10"/>
      <c r="L7102" s="10"/>
      <c r="M7102" s="10"/>
      <c r="N7102" s="10"/>
      <c r="O7102" s="10"/>
    </row>
    <row r="7103">
      <c r="A7103" s="16"/>
      <c r="B7103" s="10"/>
      <c r="C7103" s="10"/>
      <c r="D7103" s="28"/>
      <c r="E7103" s="16"/>
      <c r="F7103" s="10"/>
      <c r="G7103" s="16"/>
      <c r="H7103" s="13"/>
      <c r="I7103" s="18"/>
      <c r="J7103" s="15"/>
      <c r="K7103" s="10"/>
      <c r="L7103" s="10"/>
      <c r="M7103" s="10"/>
      <c r="N7103" s="10"/>
      <c r="O7103" s="10"/>
    </row>
    <row r="7104">
      <c r="A7104" s="16"/>
      <c r="B7104" s="10"/>
      <c r="C7104" s="10"/>
      <c r="D7104" s="28"/>
      <c r="E7104" s="16"/>
      <c r="F7104" s="10"/>
      <c r="G7104" s="16"/>
      <c r="H7104" s="13"/>
      <c r="I7104" s="18"/>
      <c r="J7104" s="15"/>
      <c r="K7104" s="10"/>
      <c r="L7104" s="10"/>
      <c r="M7104" s="10"/>
      <c r="N7104" s="10"/>
      <c r="O7104" s="10"/>
    </row>
    <row r="7105">
      <c r="A7105" s="16"/>
      <c r="B7105" s="10"/>
      <c r="C7105" s="10"/>
      <c r="D7105" s="28"/>
      <c r="E7105" s="16"/>
      <c r="F7105" s="10"/>
      <c r="G7105" s="16"/>
      <c r="H7105" s="13"/>
      <c r="I7105" s="18"/>
      <c r="J7105" s="15"/>
      <c r="K7105" s="10"/>
      <c r="L7105" s="10"/>
      <c r="M7105" s="10"/>
      <c r="N7105" s="10"/>
      <c r="O7105" s="10"/>
    </row>
    <row r="7106">
      <c r="A7106" s="16"/>
      <c r="B7106" s="10"/>
      <c r="C7106" s="10"/>
      <c r="D7106" s="28"/>
      <c r="E7106" s="16"/>
      <c r="F7106" s="10"/>
      <c r="G7106" s="16"/>
      <c r="H7106" s="13"/>
      <c r="I7106" s="18"/>
      <c r="J7106" s="15"/>
      <c r="K7106" s="10"/>
      <c r="L7106" s="10"/>
      <c r="M7106" s="10"/>
      <c r="N7106" s="10"/>
      <c r="O7106" s="10"/>
    </row>
    <row r="7107">
      <c r="A7107" s="16"/>
      <c r="B7107" s="10"/>
      <c r="C7107" s="10"/>
      <c r="D7107" s="28"/>
      <c r="E7107" s="16"/>
      <c r="F7107" s="10"/>
      <c r="G7107" s="16"/>
      <c r="H7107" s="13"/>
      <c r="I7107" s="18"/>
      <c r="J7107" s="15"/>
      <c r="K7107" s="10"/>
      <c r="L7107" s="10"/>
      <c r="M7107" s="10"/>
      <c r="N7107" s="10"/>
      <c r="O7107" s="10"/>
    </row>
    <row r="7108">
      <c r="A7108" s="16"/>
      <c r="B7108" s="10"/>
      <c r="C7108" s="10"/>
      <c r="D7108" s="28"/>
      <c r="E7108" s="16"/>
      <c r="F7108" s="10"/>
      <c r="G7108" s="16"/>
      <c r="H7108" s="13"/>
      <c r="I7108" s="18"/>
      <c r="J7108" s="15"/>
      <c r="K7108" s="10"/>
      <c r="L7108" s="10"/>
      <c r="M7108" s="10"/>
      <c r="N7108" s="10"/>
      <c r="O7108" s="10"/>
    </row>
    <row r="7109">
      <c r="A7109" s="16"/>
      <c r="B7109" s="10"/>
      <c r="C7109" s="10"/>
      <c r="D7109" s="28"/>
      <c r="E7109" s="16"/>
      <c r="F7109" s="10"/>
      <c r="G7109" s="16"/>
      <c r="H7109" s="13"/>
      <c r="I7109" s="18"/>
      <c r="J7109" s="15"/>
      <c r="K7109" s="10"/>
      <c r="L7109" s="10"/>
      <c r="M7109" s="10"/>
      <c r="N7109" s="10"/>
      <c r="O7109" s="10"/>
    </row>
    <row r="7110">
      <c r="A7110" s="16"/>
      <c r="B7110" s="10"/>
      <c r="C7110" s="10"/>
      <c r="D7110" s="28"/>
      <c r="E7110" s="16"/>
      <c r="F7110" s="10"/>
      <c r="G7110" s="16"/>
      <c r="H7110" s="13"/>
      <c r="I7110" s="18"/>
      <c r="J7110" s="15"/>
      <c r="K7110" s="10"/>
      <c r="L7110" s="10"/>
      <c r="M7110" s="10"/>
      <c r="N7110" s="10"/>
      <c r="O7110" s="10"/>
    </row>
    <row r="7111">
      <c r="A7111" s="16"/>
      <c r="B7111" s="10"/>
      <c r="C7111" s="10"/>
      <c r="D7111" s="28"/>
      <c r="E7111" s="16"/>
      <c r="F7111" s="10"/>
      <c r="G7111" s="16"/>
      <c r="H7111" s="13"/>
      <c r="I7111" s="18"/>
      <c r="J7111" s="15"/>
      <c r="K7111" s="10"/>
      <c r="L7111" s="10"/>
      <c r="M7111" s="10"/>
      <c r="N7111" s="10"/>
      <c r="O7111" s="10"/>
    </row>
    <row r="7112">
      <c r="A7112" s="16"/>
      <c r="B7112" s="10"/>
      <c r="C7112" s="10"/>
      <c r="D7112" s="28"/>
      <c r="E7112" s="16"/>
      <c r="F7112" s="10"/>
      <c r="G7112" s="16"/>
      <c r="H7112" s="13"/>
      <c r="I7112" s="18"/>
      <c r="J7112" s="15"/>
      <c r="K7112" s="10"/>
      <c r="L7112" s="10"/>
      <c r="M7112" s="10"/>
      <c r="N7112" s="10"/>
      <c r="O7112" s="10"/>
    </row>
    <row r="7113">
      <c r="A7113" s="16"/>
      <c r="B7113" s="10"/>
      <c r="C7113" s="10"/>
      <c r="D7113" s="28"/>
      <c r="E7113" s="16"/>
      <c r="F7113" s="10"/>
      <c r="G7113" s="16"/>
      <c r="H7113" s="13"/>
      <c r="I7113" s="18"/>
      <c r="J7113" s="15"/>
      <c r="K7113" s="10"/>
      <c r="L7113" s="10"/>
      <c r="M7113" s="10"/>
      <c r="N7113" s="10"/>
      <c r="O7113" s="10"/>
    </row>
    <row r="7114">
      <c r="A7114" s="16"/>
      <c r="B7114" s="10"/>
      <c r="C7114" s="10"/>
      <c r="D7114" s="28"/>
      <c r="E7114" s="16"/>
      <c r="F7114" s="10"/>
      <c r="G7114" s="16"/>
      <c r="H7114" s="13"/>
      <c r="I7114" s="18"/>
      <c r="J7114" s="15"/>
      <c r="K7114" s="10"/>
      <c r="L7114" s="10"/>
      <c r="M7114" s="10"/>
      <c r="N7114" s="10"/>
      <c r="O7114" s="10"/>
    </row>
    <row r="7115">
      <c r="A7115" s="16"/>
      <c r="B7115" s="10"/>
      <c r="C7115" s="10"/>
      <c r="D7115" s="28"/>
      <c r="E7115" s="16"/>
      <c r="F7115" s="10"/>
      <c r="G7115" s="16"/>
      <c r="H7115" s="13"/>
      <c r="I7115" s="18"/>
      <c r="J7115" s="15"/>
      <c r="K7115" s="10"/>
      <c r="L7115" s="10"/>
      <c r="M7115" s="10"/>
      <c r="N7115" s="10"/>
      <c r="O7115" s="10"/>
    </row>
    <row r="7116">
      <c r="A7116" s="16"/>
      <c r="B7116" s="10"/>
      <c r="C7116" s="10"/>
      <c r="D7116" s="28"/>
      <c r="E7116" s="16"/>
      <c r="F7116" s="10"/>
      <c r="G7116" s="16"/>
      <c r="H7116" s="13"/>
      <c r="I7116" s="18"/>
      <c r="J7116" s="15"/>
      <c r="K7116" s="10"/>
      <c r="L7116" s="10"/>
      <c r="M7116" s="10"/>
      <c r="N7116" s="10"/>
      <c r="O7116" s="10"/>
    </row>
    <row r="7117">
      <c r="A7117" s="16"/>
      <c r="B7117" s="10"/>
      <c r="C7117" s="10"/>
      <c r="D7117" s="28"/>
      <c r="E7117" s="16"/>
      <c r="F7117" s="10"/>
      <c r="G7117" s="16"/>
      <c r="H7117" s="13"/>
      <c r="I7117" s="18"/>
      <c r="J7117" s="15"/>
      <c r="K7117" s="10"/>
      <c r="L7117" s="10"/>
      <c r="M7117" s="10"/>
      <c r="N7117" s="10"/>
      <c r="O7117" s="10"/>
    </row>
    <row r="7118">
      <c r="A7118" s="16"/>
      <c r="B7118" s="10"/>
      <c r="C7118" s="10"/>
      <c r="D7118" s="28"/>
      <c r="E7118" s="16"/>
      <c r="F7118" s="10"/>
      <c r="G7118" s="16"/>
      <c r="H7118" s="13"/>
      <c r="I7118" s="18"/>
      <c r="J7118" s="15"/>
      <c r="K7118" s="10"/>
      <c r="L7118" s="10"/>
      <c r="M7118" s="10"/>
      <c r="N7118" s="10"/>
      <c r="O7118" s="10"/>
    </row>
    <row r="7119">
      <c r="A7119" s="16"/>
      <c r="B7119" s="10"/>
      <c r="C7119" s="10"/>
      <c r="D7119" s="28"/>
      <c r="E7119" s="16"/>
      <c r="F7119" s="10"/>
      <c r="G7119" s="16"/>
      <c r="H7119" s="13"/>
      <c r="I7119" s="18"/>
      <c r="J7119" s="15"/>
      <c r="K7119" s="10"/>
      <c r="L7119" s="10"/>
      <c r="M7119" s="10"/>
      <c r="N7119" s="10"/>
      <c r="O7119" s="10"/>
    </row>
    <row r="7120">
      <c r="A7120" s="16"/>
      <c r="B7120" s="10"/>
      <c r="C7120" s="10"/>
      <c r="D7120" s="28"/>
      <c r="E7120" s="16"/>
      <c r="F7120" s="10"/>
      <c r="G7120" s="16"/>
      <c r="H7120" s="13"/>
      <c r="I7120" s="18"/>
      <c r="J7120" s="15"/>
      <c r="K7120" s="10"/>
      <c r="L7120" s="10"/>
      <c r="M7120" s="10"/>
      <c r="N7120" s="10"/>
      <c r="O7120" s="10"/>
    </row>
    <row r="7121">
      <c r="A7121" s="16"/>
      <c r="B7121" s="10"/>
      <c r="C7121" s="10"/>
      <c r="D7121" s="28"/>
      <c r="E7121" s="16"/>
      <c r="F7121" s="10"/>
      <c r="G7121" s="16"/>
      <c r="H7121" s="13"/>
      <c r="I7121" s="18"/>
      <c r="J7121" s="15"/>
      <c r="K7121" s="10"/>
      <c r="L7121" s="10"/>
      <c r="M7121" s="10"/>
      <c r="N7121" s="10"/>
      <c r="O7121" s="10"/>
    </row>
    <row r="7122">
      <c r="A7122" s="16"/>
      <c r="B7122" s="10"/>
      <c r="C7122" s="10"/>
      <c r="D7122" s="28"/>
      <c r="E7122" s="16"/>
      <c r="F7122" s="10"/>
      <c r="G7122" s="16"/>
      <c r="H7122" s="13"/>
      <c r="I7122" s="18"/>
      <c r="J7122" s="15"/>
      <c r="K7122" s="10"/>
      <c r="L7122" s="10"/>
      <c r="M7122" s="10"/>
      <c r="N7122" s="10"/>
      <c r="O7122" s="10"/>
    </row>
    <row r="7123">
      <c r="A7123" s="16"/>
      <c r="B7123" s="10"/>
      <c r="C7123" s="10"/>
      <c r="D7123" s="28"/>
      <c r="E7123" s="16"/>
      <c r="F7123" s="10"/>
      <c r="G7123" s="16"/>
      <c r="H7123" s="13"/>
      <c r="I7123" s="18"/>
      <c r="J7123" s="15"/>
      <c r="K7123" s="10"/>
      <c r="L7123" s="10"/>
      <c r="M7123" s="10"/>
      <c r="N7123" s="10"/>
      <c r="O7123" s="10"/>
    </row>
    <row r="7124">
      <c r="A7124" s="16"/>
      <c r="B7124" s="10"/>
      <c r="C7124" s="10"/>
      <c r="D7124" s="28"/>
      <c r="E7124" s="16"/>
      <c r="F7124" s="10"/>
      <c r="G7124" s="16"/>
      <c r="H7124" s="13"/>
      <c r="I7124" s="18"/>
      <c r="J7124" s="15"/>
      <c r="K7124" s="10"/>
      <c r="L7124" s="10"/>
      <c r="M7124" s="10"/>
      <c r="N7124" s="10"/>
      <c r="O7124" s="10"/>
    </row>
    <row r="7125">
      <c r="A7125" s="16"/>
      <c r="B7125" s="10"/>
      <c r="C7125" s="10"/>
      <c r="D7125" s="28"/>
      <c r="E7125" s="16"/>
      <c r="F7125" s="10"/>
      <c r="G7125" s="16"/>
      <c r="H7125" s="13"/>
      <c r="I7125" s="18"/>
      <c r="J7125" s="15"/>
      <c r="K7125" s="10"/>
      <c r="L7125" s="10"/>
      <c r="M7125" s="10"/>
      <c r="N7125" s="10"/>
      <c r="O7125" s="10"/>
    </row>
    <row r="7126">
      <c r="A7126" s="16"/>
      <c r="B7126" s="10"/>
      <c r="C7126" s="10"/>
      <c r="D7126" s="28"/>
      <c r="E7126" s="16"/>
      <c r="F7126" s="10"/>
      <c r="G7126" s="16"/>
      <c r="H7126" s="13"/>
      <c r="I7126" s="18"/>
      <c r="J7126" s="15"/>
      <c r="K7126" s="10"/>
      <c r="L7126" s="10"/>
      <c r="M7126" s="10"/>
      <c r="N7126" s="10"/>
      <c r="O7126" s="10"/>
    </row>
    <row r="7127">
      <c r="A7127" s="16"/>
      <c r="B7127" s="10"/>
      <c r="C7127" s="10"/>
      <c r="D7127" s="28"/>
      <c r="E7127" s="16"/>
      <c r="F7127" s="10"/>
      <c r="G7127" s="16"/>
      <c r="H7127" s="13"/>
      <c r="I7127" s="18"/>
      <c r="J7127" s="15"/>
      <c r="K7127" s="10"/>
      <c r="L7127" s="10"/>
      <c r="M7127" s="10"/>
      <c r="N7127" s="10"/>
      <c r="O7127" s="10"/>
    </row>
    <row r="7128">
      <c r="A7128" s="16"/>
      <c r="B7128" s="10"/>
      <c r="C7128" s="10"/>
      <c r="D7128" s="28"/>
      <c r="E7128" s="16"/>
      <c r="F7128" s="10"/>
      <c r="G7128" s="16"/>
      <c r="H7128" s="13"/>
      <c r="I7128" s="18"/>
      <c r="J7128" s="15"/>
      <c r="K7128" s="10"/>
      <c r="L7128" s="10"/>
      <c r="M7128" s="10"/>
      <c r="N7128" s="10"/>
      <c r="O7128" s="10"/>
    </row>
    <row r="7129">
      <c r="A7129" s="16"/>
      <c r="B7129" s="10"/>
      <c r="C7129" s="10"/>
      <c r="D7129" s="28"/>
      <c r="E7129" s="16"/>
      <c r="F7129" s="10"/>
      <c r="G7129" s="16"/>
      <c r="H7129" s="13"/>
      <c r="I7129" s="18"/>
      <c r="J7129" s="15"/>
      <c r="K7129" s="10"/>
      <c r="L7129" s="10"/>
      <c r="M7129" s="10"/>
      <c r="N7129" s="10"/>
      <c r="O7129" s="10"/>
    </row>
    <row r="7130">
      <c r="A7130" s="16"/>
      <c r="B7130" s="10"/>
      <c r="C7130" s="10"/>
      <c r="D7130" s="28"/>
      <c r="E7130" s="16"/>
      <c r="F7130" s="10"/>
      <c r="G7130" s="16"/>
      <c r="H7130" s="13"/>
      <c r="I7130" s="18"/>
      <c r="J7130" s="15"/>
      <c r="K7130" s="10"/>
      <c r="L7130" s="10"/>
      <c r="M7130" s="10"/>
      <c r="N7130" s="10"/>
      <c r="O7130" s="10"/>
    </row>
    <row r="7131">
      <c r="A7131" s="16"/>
      <c r="B7131" s="10"/>
      <c r="C7131" s="10"/>
      <c r="D7131" s="28"/>
      <c r="E7131" s="16"/>
      <c r="F7131" s="10"/>
      <c r="G7131" s="16"/>
      <c r="H7131" s="13"/>
      <c r="I7131" s="18"/>
      <c r="J7131" s="15"/>
      <c r="K7131" s="10"/>
      <c r="L7131" s="10"/>
      <c r="M7131" s="10"/>
      <c r="N7131" s="10"/>
      <c r="O7131" s="10"/>
    </row>
    <row r="7132">
      <c r="A7132" s="16"/>
      <c r="B7132" s="10"/>
      <c r="C7132" s="10"/>
      <c r="D7132" s="28"/>
      <c r="E7132" s="16"/>
      <c r="F7132" s="10"/>
      <c r="G7132" s="16"/>
      <c r="H7132" s="13"/>
      <c r="I7132" s="18"/>
      <c r="J7132" s="15"/>
      <c r="K7132" s="10"/>
      <c r="L7132" s="10"/>
      <c r="M7132" s="10"/>
      <c r="N7132" s="10"/>
      <c r="O7132" s="10"/>
    </row>
    <row r="7133">
      <c r="A7133" s="16"/>
      <c r="B7133" s="10"/>
      <c r="C7133" s="10"/>
      <c r="D7133" s="28"/>
      <c r="E7133" s="16"/>
      <c r="F7133" s="10"/>
      <c r="G7133" s="16"/>
      <c r="H7133" s="13"/>
      <c r="I7133" s="18"/>
      <c r="J7133" s="15"/>
      <c r="K7133" s="10"/>
      <c r="L7133" s="10"/>
      <c r="M7133" s="10"/>
      <c r="N7133" s="10"/>
      <c r="O7133" s="10"/>
    </row>
    <row r="7134">
      <c r="A7134" s="16"/>
      <c r="B7134" s="10"/>
      <c r="C7134" s="10"/>
      <c r="D7134" s="28"/>
      <c r="E7134" s="16"/>
      <c r="F7134" s="10"/>
      <c r="G7134" s="16"/>
      <c r="H7134" s="13"/>
      <c r="I7134" s="18"/>
      <c r="J7134" s="15"/>
      <c r="K7134" s="10"/>
      <c r="L7134" s="10"/>
      <c r="M7134" s="10"/>
      <c r="N7134" s="10"/>
      <c r="O7134" s="10"/>
    </row>
    <row r="7135">
      <c r="A7135" s="16"/>
      <c r="B7135" s="10"/>
      <c r="C7135" s="10"/>
      <c r="D7135" s="28"/>
      <c r="E7135" s="16"/>
      <c r="F7135" s="10"/>
      <c r="G7135" s="16"/>
      <c r="H7135" s="13"/>
      <c r="I7135" s="18"/>
      <c r="J7135" s="15"/>
      <c r="K7135" s="10"/>
      <c r="L7135" s="10"/>
      <c r="M7135" s="10"/>
      <c r="N7135" s="10"/>
      <c r="O7135" s="10"/>
    </row>
    <row r="7136">
      <c r="A7136" s="16"/>
      <c r="B7136" s="10"/>
      <c r="C7136" s="10"/>
      <c r="D7136" s="28"/>
      <c r="E7136" s="16"/>
      <c r="F7136" s="10"/>
      <c r="G7136" s="16"/>
      <c r="H7136" s="13"/>
      <c r="I7136" s="18"/>
      <c r="J7136" s="15"/>
      <c r="K7136" s="10"/>
      <c r="L7136" s="10"/>
      <c r="M7136" s="10"/>
      <c r="N7136" s="10"/>
      <c r="O7136" s="10"/>
    </row>
    <row r="7137">
      <c r="A7137" s="16"/>
      <c r="B7137" s="10"/>
      <c r="C7137" s="10"/>
      <c r="D7137" s="28"/>
      <c r="E7137" s="16"/>
      <c r="F7137" s="10"/>
      <c r="G7137" s="16"/>
      <c r="H7137" s="13"/>
      <c r="I7137" s="18"/>
      <c r="J7137" s="15"/>
      <c r="K7137" s="10"/>
      <c r="L7137" s="10"/>
      <c r="M7137" s="10"/>
      <c r="N7137" s="10"/>
      <c r="O7137" s="10"/>
    </row>
    <row r="7138">
      <c r="A7138" s="16"/>
      <c r="B7138" s="10"/>
      <c r="C7138" s="10"/>
      <c r="D7138" s="28"/>
      <c r="E7138" s="16"/>
      <c r="F7138" s="10"/>
      <c r="G7138" s="16"/>
      <c r="H7138" s="13"/>
      <c r="I7138" s="18"/>
      <c r="J7138" s="15"/>
      <c r="K7138" s="10"/>
      <c r="L7138" s="10"/>
      <c r="M7138" s="10"/>
      <c r="N7138" s="10"/>
      <c r="O7138" s="10"/>
    </row>
    <row r="7139">
      <c r="A7139" s="16"/>
      <c r="B7139" s="10"/>
      <c r="C7139" s="10"/>
      <c r="D7139" s="28"/>
      <c r="E7139" s="16"/>
      <c r="F7139" s="10"/>
      <c r="G7139" s="16"/>
      <c r="H7139" s="13"/>
      <c r="I7139" s="18"/>
      <c r="J7139" s="15"/>
      <c r="K7139" s="10"/>
      <c r="L7139" s="10"/>
      <c r="M7139" s="10"/>
      <c r="N7139" s="10"/>
      <c r="O7139" s="10"/>
    </row>
    <row r="7140">
      <c r="A7140" s="16"/>
      <c r="B7140" s="10"/>
      <c r="C7140" s="10"/>
      <c r="D7140" s="28"/>
      <c r="E7140" s="16"/>
      <c r="F7140" s="10"/>
      <c r="G7140" s="16"/>
      <c r="H7140" s="13"/>
      <c r="I7140" s="18"/>
      <c r="J7140" s="15"/>
      <c r="K7140" s="10"/>
      <c r="L7140" s="10"/>
      <c r="M7140" s="10"/>
      <c r="N7140" s="10"/>
      <c r="O7140" s="10"/>
    </row>
    <row r="7141">
      <c r="A7141" s="16"/>
      <c r="B7141" s="10"/>
      <c r="C7141" s="10"/>
      <c r="D7141" s="28"/>
      <c r="E7141" s="16"/>
      <c r="F7141" s="10"/>
      <c r="G7141" s="16"/>
      <c r="H7141" s="13"/>
      <c r="I7141" s="18"/>
      <c r="J7141" s="15"/>
      <c r="K7141" s="10"/>
      <c r="L7141" s="10"/>
      <c r="M7141" s="10"/>
      <c r="N7141" s="10"/>
      <c r="O7141" s="10"/>
    </row>
    <row r="7142">
      <c r="A7142" s="16"/>
      <c r="B7142" s="10"/>
      <c r="C7142" s="10"/>
      <c r="D7142" s="28"/>
      <c r="E7142" s="16"/>
      <c r="F7142" s="10"/>
      <c r="G7142" s="16"/>
      <c r="H7142" s="13"/>
      <c r="I7142" s="18"/>
      <c r="J7142" s="15"/>
      <c r="K7142" s="10"/>
      <c r="L7142" s="10"/>
      <c r="M7142" s="10"/>
      <c r="N7142" s="10"/>
      <c r="O7142" s="10"/>
    </row>
    <row r="7143">
      <c r="A7143" s="16"/>
      <c r="B7143" s="10"/>
      <c r="C7143" s="10"/>
      <c r="D7143" s="28"/>
      <c r="E7143" s="16"/>
      <c r="F7143" s="10"/>
      <c r="G7143" s="16"/>
      <c r="H7143" s="13"/>
      <c r="I7143" s="18"/>
      <c r="J7143" s="15"/>
      <c r="K7143" s="10"/>
      <c r="L7143" s="10"/>
      <c r="M7143" s="10"/>
      <c r="N7143" s="10"/>
      <c r="O7143" s="10"/>
    </row>
    <row r="7144">
      <c r="A7144" s="16"/>
      <c r="B7144" s="10"/>
      <c r="C7144" s="10"/>
      <c r="D7144" s="28"/>
      <c r="E7144" s="16"/>
      <c r="F7144" s="10"/>
      <c r="G7144" s="16"/>
      <c r="H7144" s="13"/>
      <c r="I7144" s="18"/>
      <c r="J7144" s="15"/>
      <c r="K7144" s="10"/>
      <c r="L7144" s="10"/>
      <c r="M7144" s="10"/>
      <c r="N7144" s="10"/>
      <c r="O7144" s="10"/>
    </row>
    <row r="7145">
      <c r="A7145" s="16"/>
      <c r="B7145" s="10"/>
      <c r="C7145" s="10"/>
      <c r="D7145" s="28"/>
      <c r="E7145" s="16"/>
      <c r="F7145" s="10"/>
      <c r="G7145" s="16"/>
      <c r="H7145" s="13"/>
      <c r="I7145" s="18"/>
      <c r="J7145" s="15"/>
      <c r="K7145" s="10"/>
      <c r="L7145" s="10"/>
      <c r="M7145" s="10"/>
      <c r="N7145" s="10"/>
      <c r="O7145" s="10"/>
    </row>
    <row r="7146">
      <c r="A7146" s="16"/>
      <c r="B7146" s="10"/>
      <c r="C7146" s="10"/>
      <c r="D7146" s="28"/>
      <c r="E7146" s="16"/>
      <c r="F7146" s="10"/>
      <c r="G7146" s="16"/>
      <c r="H7146" s="13"/>
      <c r="I7146" s="18"/>
      <c r="J7146" s="15"/>
      <c r="K7146" s="10"/>
      <c r="L7146" s="10"/>
      <c r="M7146" s="10"/>
      <c r="N7146" s="10"/>
      <c r="O7146" s="10"/>
    </row>
    <row r="7147">
      <c r="A7147" s="16"/>
      <c r="B7147" s="10"/>
      <c r="C7147" s="10"/>
      <c r="D7147" s="28"/>
      <c r="E7147" s="16"/>
      <c r="F7147" s="10"/>
      <c r="G7147" s="16"/>
      <c r="H7147" s="13"/>
      <c r="I7147" s="18"/>
      <c r="J7147" s="15"/>
      <c r="K7147" s="10"/>
      <c r="L7147" s="10"/>
      <c r="M7147" s="10"/>
      <c r="N7147" s="10"/>
      <c r="O7147" s="10"/>
    </row>
    <row r="7148">
      <c r="A7148" s="16"/>
      <c r="B7148" s="10"/>
      <c r="C7148" s="10"/>
      <c r="D7148" s="28"/>
      <c r="E7148" s="16"/>
      <c r="F7148" s="10"/>
      <c r="G7148" s="16"/>
      <c r="H7148" s="13"/>
      <c r="I7148" s="18"/>
      <c r="J7148" s="15"/>
      <c r="K7148" s="10"/>
      <c r="L7148" s="10"/>
      <c r="M7148" s="10"/>
      <c r="N7148" s="10"/>
      <c r="O7148" s="10"/>
    </row>
    <row r="7149">
      <c r="A7149" s="16"/>
      <c r="B7149" s="10"/>
      <c r="C7149" s="10"/>
      <c r="D7149" s="28"/>
      <c r="E7149" s="16"/>
      <c r="F7149" s="10"/>
      <c r="G7149" s="16"/>
      <c r="H7149" s="13"/>
      <c r="I7149" s="18"/>
      <c r="J7149" s="15"/>
      <c r="K7149" s="10"/>
      <c r="L7149" s="10"/>
      <c r="M7149" s="10"/>
      <c r="N7149" s="10"/>
      <c r="O7149" s="10"/>
    </row>
    <row r="7150">
      <c r="A7150" s="16"/>
      <c r="B7150" s="10"/>
      <c r="C7150" s="10"/>
      <c r="D7150" s="28"/>
      <c r="E7150" s="16"/>
      <c r="F7150" s="10"/>
      <c r="G7150" s="16"/>
      <c r="H7150" s="13"/>
      <c r="I7150" s="18"/>
      <c r="J7150" s="15"/>
      <c r="K7150" s="10"/>
      <c r="L7150" s="10"/>
      <c r="M7150" s="10"/>
      <c r="N7150" s="10"/>
      <c r="O7150" s="10"/>
    </row>
    <row r="7151">
      <c r="A7151" s="16"/>
      <c r="B7151" s="10"/>
      <c r="C7151" s="10"/>
      <c r="D7151" s="28"/>
      <c r="E7151" s="16"/>
      <c r="F7151" s="10"/>
      <c r="G7151" s="16"/>
      <c r="H7151" s="13"/>
      <c r="I7151" s="18"/>
      <c r="J7151" s="15"/>
      <c r="K7151" s="10"/>
      <c r="L7151" s="10"/>
      <c r="M7151" s="10"/>
      <c r="N7151" s="10"/>
      <c r="O7151" s="10"/>
    </row>
    <row r="7152">
      <c r="A7152" s="16"/>
      <c r="B7152" s="10"/>
      <c r="C7152" s="10"/>
      <c r="D7152" s="28"/>
      <c r="E7152" s="16"/>
      <c r="F7152" s="10"/>
      <c r="G7152" s="16"/>
      <c r="H7152" s="13"/>
      <c r="I7152" s="18"/>
      <c r="J7152" s="15"/>
      <c r="K7152" s="10"/>
      <c r="L7152" s="10"/>
      <c r="M7152" s="10"/>
      <c r="N7152" s="10"/>
      <c r="O7152" s="10"/>
    </row>
    <row r="7153">
      <c r="A7153" s="16"/>
      <c r="B7153" s="10"/>
      <c r="C7153" s="10"/>
      <c r="D7153" s="28"/>
      <c r="E7153" s="16"/>
      <c r="F7153" s="10"/>
      <c r="G7153" s="16"/>
      <c r="H7153" s="13"/>
      <c r="I7153" s="18"/>
      <c r="J7153" s="15"/>
      <c r="K7153" s="10"/>
      <c r="L7153" s="10"/>
      <c r="M7153" s="10"/>
      <c r="N7153" s="10"/>
      <c r="O7153" s="10"/>
    </row>
    <row r="7154">
      <c r="A7154" s="16"/>
      <c r="B7154" s="10"/>
      <c r="C7154" s="10"/>
      <c r="D7154" s="28"/>
      <c r="E7154" s="16"/>
      <c r="F7154" s="10"/>
      <c r="G7154" s="16"/>
      <c r="H7154" s="13"/>
      <c r="I7154" s="18"/>
      <c r="J7154" s="15"/>
      <c r="K7154" s="10"/>
      <c r="L7154" s="10"/>
      <c r="M7154" s="10"/>
      <c r="N7154" s="10"/>
      <c r="O7154" s="10"/>
    </row>
    <row r="7155">
      <c r="A7155" s="16"/>
      <c r="B7155" s="10"/>
      <c r="C7155" s="10"/>
      <c r="D7155" s="28"/>
      <c r="E7155" s="16"/>
      <c r="F7155" s="10"/>
      <c r="G7155" s="16"/>
      <c r="H7155" s="13"/>
      <c r="I7155" s="18"/>
      <c r="J7155" s="15"/>
      <c r="K7155" s="10"/>
      <c r="L7155" s="10"/>
      <c r="M7155" s="10"/>
      <c r="N7155" s="10"/>
      <c r="O7155" s="10"/>
    </row>
    <row r="7156">
      <c r="A7156" s="16"/>
      <c r="B7156" s="10"/>
      <c r="C7156" s="10"/>
      <c r="D7156" s="28"/>
      <c r="E7156" s="16"/>
      <c r="F7156" s="10"/>
      <c r="G7156" s="16"/>
      <c r="H7156" s="13"/>
      <c r="I7156" s="18"/>
      <c r="J7156" s="15"/>
      <c r="K7156" s="10"/>
      <c r="L7156" s="10"/>
      <c r="M7156" s="10"/>
      <c r="N7156" s="10"/>
      <c r="O7156" s="10"/>
    </row>
    <row r="7157">
      <c r="A7157" s="16"/>
      <c r="B7157" s="10"/>
      <c r="C7157" s="10"/>
      <c r="D7157" s="28"/>
      <c r="E7157" s="16"/>
      <c r="F7157" s="10"/>
      <c r="G7157" s="16"/>
      <c r="H7157" s="13"/>
      <c r="I7157" s="18"/>
      <c r="J7157" s="15"/>
      <c r="K7157" s="10"/>
      <c r="L7157" s="10"/>
      <c r="M7157" s="10"/>
      <c r="N7157" s="10"/>
      <c r="O7157" s="10"/>
    </row>
    <row r="7158">
      <c r="A7158" s="16"/>
      <c r="B7158" s="10"/>
      <c r="C7158" s="10"/>
      <c r="D7158" s="28"/>
      <c r="E7158" s="16"/>
      <c r="F7158" s="10"/>
      <c r="G7158" s="16"/>
      <c r="H7158" s="13"/>
      <c r="I7158" s="18"/>
      <c r="J7158" s="15"/>
      <c r="K7158" s="10"/>
      <c r="L7158" s="10"/>
      <c r="M7158" s="10"/>
      <c r="N7158" s="10"/>
      <c r="O7158" s="10"/>
    </row>
    <row r="7159">
      <c r="A7159" s="16"/>
      <c r="B7159" s="10"/>
      <c r="C7159" s="10"/>
      <c r="D7159" s="28"/>
      <c r="E7159" s="16"/>
      <c r="F7159" s="10"/>
      <c r="G7159" s="16"/>
      <c r="H7159" s="13"/>
      <c r="I7159" s="18"/>
      <c r="J7159" s="15"/>
      <c r="K7159" s="10"/>
      <c r="L7159" s="10"/>
      <c r="M7159" s="10"/>
      <c r="N7159" s="10"/>
      <c r="O7159" s="10"/>
    </row>
    <row r="7160">
      <c r="A7160" s="16"/>
      <c r="B7160" s="10"/>
      <c r="C7160" s="10"/>
      <c r="D7160" s="28"/>
      <c r="E7160" s="16"/>
      <c r="F7160" s="10"/>
      <c r="G7160" s="16"/>
      <c r="H7160" s="13"/>
      <c r="I7160" s="18"/>
      <c r="J7160" s="15"/>
      <c r="K7160" s="10"/>
      <c r="L7160" s="10"/>
      <c r="M7160" s="10"/>
      <c r="N7160" s="10"/>
      <c r="O7160" s="10"/>
    </row>
    <row r="7161">
      <c r="A7161" s="16"/>
      <c r="B7161" s="10"/>
      <c r="C7161" s="10"/>
      <c r="D7161" s="28"/>
      <c r="E7161" s="16"/>
      <c r="F7161" s="10"/>
      <c r="G7161" s="16"/>
      <c r="H7161" s="13"/>
      <c r="I7161" s="18"/>
      <c r="J7161" s="15"/>
      <c r="K7161" s="10"/>
      <c r="L7161" s="10"/>
      <c r="M7161" s="10"/>
      <c r="N7161" s="10"/>
      <c r="O7161" s="10"/>
    </row>
    <row r="7162">
      <c r="A7162" s="16"/>
      <c r="B7162" s="10"/>
      <c r="C7162" s="10"/>
      <c r="D7162" s="28"/>
      <c r="E7162" s="16"/>
      <c r="F7162" s="10"/>
      <c r="G7162" s="16"/>
      <c r="H7162" s="13"/>
      <c r="I7162" s="18"/>
      <c r="J7162" s="15"/>
      <c r="K7162" s="10"/>
      <c r="L7162" s="10"/>
      <c r="M7162" s="10"/>
      <c r="N7162" s="10"/>
      <c r="O7162" s="10"/>
    </row>
    <row r="7163">
      <c r="A7163" s="16"/>
      <c r="B7163" s="10"/>
      <c r="C7163" s="10"/>
      <c r="D7163" s="28"/>
      <c r="E7163" s="16"/>
      <c r="F7163" s="10"/>
      <c r="G7163" s="16"/>
      <c r="H7163" s="13"/>
      <c r="I7163" s="18"/>
      <c r="J7163" s="15"/>
      <c r="K7163" s="10"/>
      <c r="L7163" s="10"/>
      <c r="M7163" s="10"/>
      <c r="N7163" s="10"/>
      <c r="O7163" s="10"/>
    </row>
    <row r="7164">
      <c r="A7164" s="16"/>
      <c r="B7164" s="10"/>
      <c r="C7164" s="10"/>
      <c r="D7164" s="28"/>
      <c r="E7164" s="16"/>
      <c r="F7164" s="10"/>
      <c r="G7164" s="16"/>
      <c r="H7164" s="13"/>
      <c r="I7164" s="18"/>
      <c r="J7164" s="15"/>
      <c r="K7164" s="10"/>
      <c r="L7164" s="10"/>
      <c r="M7164" s="10"/>
      <c r="N7164" s="10"/>
      <c r="O7164" s="10"/>
    </row>
    <row r="7165">
      <c r="A7165" s="16"/>
      <c r="B7165" s="10"/>
      <c r="C7165" s="10"/>
      <c r="D7165" s="28"/>
      <c r="E7165" s="16"/>
      <c r="F7165" s="10"/>
      <c r="G7165" s="16"/>
      <c r="H7165" s="13"/>
      <c r="I7165" s="18"/>
      <c r="J7165" s="15"/>
      <c r="K7165" s="10"/>
      <c r="L7165" s="10"/>
      <c r="M7165" s="10"/>
      <c r="N7165" s="10"/>
      <c r="O7165" s="10"/>
    </row>
    <row r="7166">
      <c r="A7166" s="16"/>
      <c r="B7166" s="10"/>
      <c r="C7166" s="10"/>
      <c r="D7166" s="28"/>
      <c r="E7166" s="16"/>
      <c r="F7166" s="10"/>
      <c r="G7166" s="16"/>
      <c r="H7166" s="13"/>
      <c r="I7166" s="18"/>
      <c r="J7166" s="15"/>
      <c r="K7166" s="10"/>
      <c r="L7166" s="10"/>
      <c r="M7166" s="10"/>
      <c r="N7166" s="10"/>
      <c r="O7166" s="10"/>
    </row>
    <row r="7167">
      <c r="A7167" s="16"/>
      <c r="B7167" s="10"/>
      <c r="C7167" s="10"/>
      <c r="D7167" s="28"/>
      <c r="E7167" s="16"/>
      <c r="F7167" s="10"/>
      <c r="G7167" s="16"/>
      <c r="H7167" s="13"/>
      <c r="I7167" s="18"/>
      <c r="J7167" s="15"/>
      <c r="K7167" s="10"/>
      <c r="L7167" s="10"/>
      <c r="M7167" s="10"/>
      <c r="N7167" s="10"/>
      <c r="O7167" s="10"/>
    </row>
    <row r="7168">
      <c r="A7168" s="16"/>
      <c r="B7168" s="10"/>
      <c r="C7168" s="10"/>
      <c r="D7168" s="28"/>
      <c r="E7168" s="16"/>
      <c r="F7168" s="10"/>
      <c r="G7168" s="16"/>
      <c r="H7168" s="13"/>
      <c r="I7168" s="18"/>
      <c r="J7168" s="15"/>
      <c r="K7168" s="10"/>
      <c r="L7168" s="10"/>
      <c r="M7168" s="10"/>
      <c r="N7168" s="10"/>
      <c r="O7168" s="10"/>
    </row>
    <row r="7169">
      <c r="A7169" s="16"/>
      <c r="B7169" s="10"/>
      <c r="C7169" s="10"/>
      <c r="D7169" s="28"/>
      <c r="E7169" s="16"/>
      <c r="F7169" s="10"/>
      <c r="G7169" s="16"/>
      <c r="H7169" s="13"/>
      <c r="I7169" s="18"/>
      <c r="J7169" s="15"/>
      <c r="K7169" s="10"/>
      <c r="L7169" s="10"/>
      <c r="M7169" s="10"/>
      <c r="N7169" s="10"/>
      <c r="O7169" s="10"/>
    </row>
    <row r="7170">
      <c r="A7170" s="16"/>
      <c r="B7170" s="10"/>
      <c r="C7170" s="10"/>
      <c r="D7170" s="28"/>
      <c r="E7170" s="16"/>
      <c r="F7170" s="10"/>
      <c r="G7170" s="16"/>
      <c r="H7170" s="13"/>
      <c r="I7170" s="18"/>
      <c r="J7170" s="15"/>
      <c r="K7170" s="10"/>
      <c r="L7170" s="10"/>
      <c r="M7170" s="10"/>
      <c r="N7170" s="10"/>
      <c r="O7170" s="10"/>
    </row>
    <row r="7171">
      <c r="A7171" s="16"/>
      <c r="B7171" s="10"/>
      <c r="C7171" s="10"/>
      <c r="D7171" s="28"/>
      <c r="E7171" s="16"/>
      <c r="F7171" s="10"/>
      <c r="G7171" s="16"/>
      <c r="H7171" s="13"/>
      <c r="I7171" s="18"/>
      <c r="J7171" s="15"/>
      <c r="K7171" s="10"/>
      <c r="L7171" s="10"/>
      <c r="M7171" s="10"/>
      <c r="N7171" s="10"/>
      <c r="O7171" s="10"/>
    </row>
    <row r="7172">
      <c r="A7172" s="16"/>
      <c r="B7172" s="10"/>
      <c r="C7172" s="10"/>
      <c r="D7172" s="28"/>
      <c r="E7172" s="16"/>
      <c r="F7172" s="10"/>
      <c r="G7172" s="16"/>
      <c r="H7172" s="13"/>
      <c r="I7172" s="18"/>
      <c r="J7172" s="15"/>
      <c r="K7172" s="10"/>
      <c r="L7172" s="10"/>
      <c r="M7172" s="10"/>
      <c r="N7172" s="10"/>
      <c r="O7172" s="10"/>
    </row>
    <row r="7173">
      <c r="A7173" s="16"/>
      <c r="B7173" s="10"/>
      <c r="C7173" s="10"/>
      <c r="D7173" s="28"/>
      <c r="E7173" s="16"/>
      <c r="F7173" s="10"/>
      <c r="G7173" s="16"/>
      <c r="H7173" s="13"/>
      <c r="I7173" s="18"/>
      <c r="J7173" s="15"/>
      <c r="K7173" s="10"/>
      <c r="L7173" s="10"/>
      <c r="M7173" s="10"/>
      <c r="N7173" s="10"/>
      <c r="O7173" s="10"/>
    </row>
    <row r="7174">
      <c r="A7174" s="16"/>
      <c r="B7174" s="10"/>
      <c r="C7174" s="10"/>
      <c r="D7174" s="28"/>
      <c r="E7174" s="16"/>
      <c r="F7174" s="10"/>
      <c r="G7174" s="16"/>
      <c r="H7174" s="13"/>
      <c r="I7174" s="18"/>
      <c r="J7174" s="15"/>
      <c r="K7174" s="10"/>
      <c r="L7174" s="10"/>
      <c r="M7174" s="10"/>
      <c r="N7174" s="10"/>
      <c r="O7174" s="10"/>
    </row>
    <row r="7175">
      <c r="A7175" s="16"/>
      <c r="B7175" s="10"/>
      <c r="C7175" s="10"/>
      <c r="D7175" s="28"/>
      <c r="E7175" s="16"/>
      <c r="F7175" s="10"/>
      <c r="G7175" s="16"/>
      <c r="H7175" s="13"/>
      <c r="I7175" s="18"/>
      <c r="J7175" s="15"/>
      <c r="K7175" s="10"/>
      <c r="L7175" s="10"/>
      <c r="M7175" s="10"/>
      <c r="N7175" s="10"/>
      <c r="O7175" s="10"/>
    </row>
    <row r="7176">
      <c r="A7176" s="16"/>
      <c r="B7176" s="10"/>
      <c r="C7176" s="10"/>
      <c r="D7176" s="28"/>
      <c r="E7176" s="16"/>
      <c r="F7176" s="10"/>
      <c r="G7176" s="16"/>
      <c r="H7176" s="13"/>
      <c r="I7176" s="18"/>
      <c r="J7176" s="15"/>
      <c r="K7176" s="10"/>
      <c r="L7176" s="10"/>
      <c r="M7176" s="10"/>
      <c r="N7176" s="10"/>
      <c r="O7176" s="10"/>
    </row>
    <row r="7177">
      <c r="A7177" s="16"/>
      <c r="B7177" s="10"/>
      <c r="C7177" s="10"/>
      <c r="D7177" s="28"/>
      <c r="E7177" s="16"/>
      <c r="F7177" s="10"/>
      <c r="G7177" s="16"/>
      <c r="H7177" s="13"/>
      <c r="I7177" s="18"/>
      <c r="J7177" s="15"/>
      <c r="K7177" s="10"/>
      <c r="L7177" s="10"/>
      <c r="M7177" s="10"/>
      <c r="N7177" s="10"/>
      <c r="O7177" s="10"/>
    </row>
    <row r="7178">
      <c r="A7178" s="16"/>
      <c r="B7178" s="10"/>
      <c r="C7178" s="10"/>
      <c r="D7178" s="28"/>
      <c r="E7178" s="16"/>
      <c r="F7178" s="10"/>
      <c r="G7178" s="16"/>
      <c r="H7178" s="13"/>
      <c r="I7178" s="18"/>
      <c r="J7178" s="15"/>
      <c r="K7178" s="10"/>
      <c r="L7178" s="10"/>
      <c r="M7178" s="10"/>
      <c r="N7178" s="10"/>
      <c r="O7178" s="10"/>
    </row>
    <row r="7179">
      <c r="A7179" s="16"/>
      <c r="B7179" s="10"/>
      <c r="C7179" s="10"/>
      <c r="D7179" s="28"/>
      <c r="E7179" s="16"/>
      <c r="F7179" s="10"/>
      <c r="G7179" s="16"/>
      <c r="H7179" s="13"/>
      <c r="I7179" s="18"/>
      <c r="J7179" s="15"/>
      <c r="K7179" s="10"/>
      <c r="L7179" s="10"/>
      <c r="M7179" s="10"/>
      <c r="N7179" s="10"/>
      <c r="O7179" s="10"/>
    </row>
    <row r="7180">
      <c r="A7180" s="16"/>
      <c r="B7180" s="10"/>
      <c r="C7180" s="10"/>
      <c r="D7180" s="28"/>
      <c r="E7180" s="16"/>
      <c r="F7180" s="10"/>
      <c r="G7180" s="16"/>
      <c r="H7180" s="13"/>
      <c r="I7180" s="18"/>
      <c r="J7180" s="15"/>
      <c r="K7180" s="10"/>
      <c r="L7180" s="10"/>
      <c r="M7180" s="10"/>
      <c r="N7180" s="10"/>
      <c r="O7180" s="10"/>
    </row>
    <row r="7181">
      <c r="A7181" s="16"/>
      <c r="B7181" s="10"/>
      <c r="C7181" s="10"/>
      <c r="D7181" s="28"/>
      <c r="E7181" s="16"/>
      <c r="F7181" s="10"/>
      <c r="G7181" s="16"/>
      <c r="H7181" s="13"/>
      <c r="I7181" s="18"/>
      <c r="J7181" s="15"/>
      <c r="K7181" s="10"/>
      <c r="L7181" s="10"/>
      <c r="M7181" s="10"/>
      <c r="N7181" s="10"/>
      <c r="O7181" s="10"/>
    </row>
    <row r="7182">
      <c r="A7182" s="16"/>
      <c r="B7182" s="10"/>
      <c r="C7182" s="10"/>
      <c r="D7182" s="28"/>
      <c r="E7182" s="16"/>
      <c r="F7182" s="10"/>
      <c r="G7182" s="16"/>
      <c r="H7182" s="13"/>
      <c r="I7182" s="18"/>
      <c r="J7182" s="15"/>
      <c r="K7182" s="10"/>
      <c r="L7182" s="10"/>
      <c r="M7182" s="10"/>
      <c r="N7182" s="10"/>
      <c r="O7182" s="10"/>
    </row>
    <row r="7183">
      <c r="A7183" s="16"/>
      <c r="B7183" s="10"/>
      <c r="C7183" s="10"/>
      <c r="D7183" s="28"/>
      <c r="E7183" s="16"/>
      <c r="F7183" s="10"/>
      <c r="G7183" s="16"/>
      <c r="H7183" s="13"/>
      <c r="I7183" s="18"/>
      <c r="J7183" s="15"/>
      <c r="K7183" s="10"/>
      <c r="L7183" s="10"/>
      <c r="M7183" s="10"/>
      <c r="N7183" s="10"/>
      <c r="O7183" s="10"/>
    </row>
    <row r="7184">
      <c r="A7184" s="16"/>
      <c r="B7184" s="10"/>
      <c r="C7184" s="10"/>
      <c r="D7184" s="28"/>
      <c r="E7184" s="16"/>
      <c r="F7184" s="10"/>
      <c r="G7184" s="16"/>
      <c r="H7184" s="13"/>
      <c r="I7184" s="18"/>
      <c r="J7184" s="15"/>
      <c r="K7184" s="10"/>
      <c r="L7184" s="10"/>
      <c r="M7184" s="10"/>
      <c r="N7184" s="10"/>
      <c r="O7184" s="10"/>
    </row>
    <row r="7185">
      <c r="A7185" s="16"/>
      <c r="B7185" s="10"/>
      <c r="C7185" s="10"/>
      <c r="D7185" s="28"/>
      <c r="E7185" s="16"/>
      <c r="F7185" s="10"/>
      <c r="G7185" s="16"/>
      <c r="H7185" s="13"/>
      <c r="I7185" s="18"/>
      <c r="J7185" s="15"/>
      <c r="K7185" s="10"/>
      <c r="L7185" s="10"/>
      <c r="M7185" s="10"/>
      <c r="N7185" s="10"/>
      <c r="O7185" s="10"/>
    </row>
    <row r="7186">
      <c r="A7186" s="16"/>
      <c r="B7186" s="10"/>
      <c r="C7186" s="10"/>
      <c r="D7186" s="28"/>
      <c r="E7186" s="16"/>
      <c r="F7186" s="10"/>
      <c r="G7186" s="16"/>
      <c r="H7186" s="13"/>
      <c r="I7186" s="18"/>
      <c r="J7186" s="15"/>
      <c r="K7186" s="10"/>
      <c r="L7186" s="10"/>
      <c r="M7186" s="10"/>
      <c r="N7186" s="10"/>
      <c r="O7186" s="10"/>
    </row>
    <row r="7187">
      <c r="A7187" s="16"/>
      <c r="B7187" s="10"/>
      <c r="C7187" s="10"/>
      <c r="D7187" s="28"/>
      <c r="E7187" s="16"/>
      <c r="F7187" s="10"/>
      <c r="G7187" s="16"/>
      <c r="H7187" s="13"/>
      <c r="I7187" s="18"/>
      <c r="J7187" s="15"/>
      <c r="K7187" s="10"/>
      <c r="L7187" s="10"/>
      <c r="M7187" s="10"/>
      <c r="N7187" s="10"/>
      <c r="O7187" s="10"/>
    </row>
    <row r="7188">
      <c r="A7188" s="16"/>
      <c r="B7188" s="10"/>
      <c r="C7188" s="10"/>
      <c r="D7188" s="28"/>
      <c r="E7188" s="16"/>
      <c r="F7188" s="10"/>
      <c r="G7188" s="16"/>
      <c r="H7188" s="13"/>
      <c r="I7188" s="18"/>
      <c r="J7188" s="15"/>
      <c r="K7188" s="10"/>
      <c r="L7188" s="10"/>
      <c r="M7188" s="10"/>
      <c r="N7188" s="10"/>
      <c r="O7188" s="10"/>
    </row>
    <row r="7189">
      <c r="A7189" s="16"/>
      <c r="B7189" s="10"/>
      <c r="C7189" s="10"/>
      <c r="D7189" s="28"/>
      <c r="E7189" s="16"/>
      <c r="F7189" s="10"/>
      <c r="G7189" s="16"/>
      <c r="H7189" s="13"/>
      <c r="I7189" s="18"/>
      <c r="J7189" s="15"/>
      <c r="K7189" s="10"/>
      <c r="L7189" s="10"/>
      <c r="M7189" s="10"/>
      <c r="N7189" s="10"/>
      <c r="O7189" s="10"/>
    </row>
    <row r="7190">
      <c r="A7190" s="16"/>
      <c r="B7190" s="10"/>
      <c r="C7190" s="10"/>
      <c r="D7190" s="28"/>
      <c r="E7190" s="16"/>
      <c r="F7190" s="10"/>
      <c r="G7190" s="16"/>
      <c r="H7190" s="13"/>
      <c r="I7190" s="18"/>
      <c r="J7190" s="15"/>
      <c r="K7190" s="10"/>
      <c r="L7190" s="10"/>
      <c r="M7190" s="10"/>
      <c r="N7190" s="10"/>
      <c r="O7190" s="10"/>
    </row>
    <row r="7191">
      <c r="A7191" s="16"/>
      <c r="B7191" s="10"/>
      <c r="C7191" s="10"/>
      <c r="D7191" s="28"/>
      <c r="E7191" s="16"/>
      <c r="F7191" s="10"/>
      <c r="G7191" s="16"/>
      <c r="H7191" s="13"/>
      <c r="I7191" s="18"/>
      <c r="J7191" s="15"/>
      <c r="K7191" s="10"/>
      <c r="L7191" s="10"/>
      <c r="M7191" s="10"/>
      <c r="N7191" s="10"/>
      <c r="O7191" s="10"/>
    </row>
    <row r="7192">
      <c r="A7192" s="16"/>
      <c r="B7192" s="10"/>
      <c r="C7192" s="10"/>
      <c r="D7192" s="28"/>
      <c r="E7192" s="16"/>
      <c r="F7192" s="10"/>
      <c r="G7192" s="16"/>
      <c r="H7192" s="13"/>
      <c r="I7192" s="18"/>
      <c r="J7192" s="15"/>
      <c r="K7192" s="10"/>
      <c r="L7192" s="10"/>
      <c r="M7192" s="10"/>
      <c r="N7192" s="10"/>
      <c r="O7192" s="10"/>
    </row>
    <row r="7193">
      <c r="A7193" s="16"/>
      <c r="B7193" s="10"/>
      <c r="C7193" s="10"/>
      <c r="D7193" s="28"/>
      <c r="E7193" s="16"/>
      <c r="F7193" s="10"/>
      <c r="G7193" s="16"/>
      <c r="H7193" s="13"/>
      <c r="I7193" s="18"/>
      <c r="J7193" s="15"/>
      <c r="K7193" s="10"/>
      <c r="L7193" s="10"/>
      <c r="M7193" s="10"/>
      <c r="N7193" s="10"/>
      <c r="O7193" s="10"/>
    </row>
    <row r="7194">
      <c r="A7194" s="16"/>
      <c r="B7194" s="10"/>
      <c r="C7194" s="10"/>
      <c r="D7194" s="28"/>
      <c r="E7194" s="16"/>
      <c r="F7194" s="10"/>
      <c r="G7194" s="16"/>
      <c r="H7194" s="13"/>
      <c r="I7194" s="18"/>
      <c r="J7194" s="15"/>
      <c r="K7194" s="10"/>
      <c r="L7194" s="10"/>
      <c r="M7194" s="10"/>
      <c r="N7194" s="10"/>
      <c r="O7194" s="10"/>
    </row>
    <row r="7195">
      <c r="A7195" s="16"/>
      <c r="B7195" s="10"/>
      <c r="C7195" s="10"/>
      <c r="D7195" s="28"/>
      <c r="E7195" s="16"/>
      <c r="F7195" s="10"/>
      <c r="G7195" s="16"/>
      <c r="H7195" s="13"/>
      <c r="I7195" s="18"/>
      <c r="J7195" s="15"/>
      <c r="K7195" s="10"/>
      <c r="L7195" s="10"/>
      <c r="M7195" s="10"/>
      <c r="N7195" s="10"/>
      <c r="O7195" s="10"/>
    </row>
    <row r="7196">
      <c r="A7196" s="16"/>
      <c r="B7196" s="10"/>
      <c r="C7196" s="10"/>
      <c r="D7196" s="28"/>
      <c r="E7196" s="16"/>
      <c r="F7196" s="10"/>
      <c r="G7196" s="16"/>
      <c r="H7196" s="13"/>
      <c r="I7196" s="18"/>
      <c r="J7196" s="15"/>
      <c r="K7196" s="10"/>
      <c r="L7196" s="10"/>
      <c r="M7196" s="10"/>
      <c r="N7196" s="10"/>
      <c r="O7196" s="10"/>
    </row>
    <row r="7197">
      <c r="A7197" s="16"/>
      <c r="B7197" s="10"/>
      <c r="C7197" s="10"/>
      <c r="D7197" s="28"/>
      <c r="E7197" s="16"/>
      <c r="F7197" s="10"/>
      <c r="G7197" s="16"/>
      <c r="H7197" s="13"/>
      <c r="I7197" s="18"/>
      <c r="J7197" s="15"/>
      <c r="K7197" s="10"/>
      <c r="L7197" s="10"/>
      <c r="M7197" s="10"/>
      <c r="N7197" s="10"/>
      <c r="O7197" s="10"/>
    </row>
    <row r="7198">
      <c r="A7198" s="16"/>
      <c r="B7198" s="10"/>
      <c r="C7198" s="10"/>
      <c r="D7198" s="28"/>
      <c r="E7198" s="16"/>
      <c r="F7198" s="10"/>
      <c r="G7198" s="16"/>
      <c r="H7198" s="13"/>
      <c r="I7198" s="18"/>
      <c r="J7198" s="15"/>
      <c r="K7198" s="10"/>
      <c r="L7198" s="10"/>
      <c r="M7198" s="10"/>
      <c r="N7198" s="10"/>
      <c r="O7198" s="10"/>
    </row>
    <row r="7199">
      <c r="A7199" s="16"/>
      <c r="B7199" s="10"/>
      <c r="C7199" s="10"/>
      <c r="D7199" s="28"/>
      <c r="E7199" s="16"/>
      <c r="F7199" s="10"/>
      <c r="G7199" s="16"/>
      <c r="H7199" s="13"/>
      <c r="I7199" s="18"/>
      <c r="J7199" s="15"/>
      <c r="K7199" s="10"/>
      <c r="L7199" s="10"/>
      <c r="M7199" s="10"/>
      <c r="N7199" s="10"/>
      <c r="O7199" s="10"/>
    </row>
    <row r="7200">
      <c r="A7200" s="16"/>
      <c r="B7200" s="10"/>
      <c r="C7200" s="10"/>
      <c r="D7200" s="28"/>
      <c r="E7200" s="16"/>
      <c r="F7200" s="10"/>
      <c r="G7200" s="16"/>
      <c r="H7200" s="13"/>
      <c r="I7200" s="18"/>
      <c r="J7200" s="15"/>
      <c r="K7200" s="10"/>
      <c r="L7200" s="10"/>
      <c r="M7200" s="10"/>
      <c r="N7200" s="10"/>
      <c r="O7200" s="10"/>
    </row>
    <row r="7201">
      <c r="A7201" s="16"/>
      <c r="B7201" s="10"/>
      <c r="C7201" s="10"/>
      <c r="D7201" s="28"/>
      <c r="E7201" s="16"/>
      <c r="F7201" s="10"/>
      <c r="G7201" s="16"/>
      <c r="H7201" s="13"/>
      <c r="I7201" s="18"/>
      <c r="J7201" s="15"/>
      <c r="K7201" s="10"/>
      <c r="L7201" s="10"/>
      <c r="M7201" s="10"/>
      <c r="N7201" s="10"/>
      <c r="O7201" s="10"/>
    </row>
    <row r="7202">
      <c r="A7202" s="16"/>
      <c r="B7202" s="10"/>
      <c r="C7202" s="10"/>
      <c r="D7202" s="28"/>
      <c r="E7202" s="16"/>
      <c r="F7202" s="10"/>
      <c r="G7202" s="16"/>
      <c r="H7202" s="13"/>
      <c r="I7202" s="18"/>
      <c r="J7202" s="15"/>
      <c r="K7202" s="10"/>
      <c r="L7202" s="10"/>
      <c r="M7202" s="10"/>
      <c r="N7202" s="10"/>
      <c r="O7202" s="10"/>
    </row>
    <row r="7203">
      <c r="A7203" s="16"/>
      <c r="B7203" s="10"/>
      <c r="C7203" s="10"/>
      <c r="D7203" s="28"/>
      <c r="E7203" s="16"/>
      <c r="F7203" s="10"/>
      <c r="G7203" s="16"/>
      <c r="H7203" s="13"/>
      <c r="I7203" s="18"/>
      <c r="J7203" s="15"/>
      <c r="K7203" s="10"/>
      <c r="L7203" s="10"/>
      <c r="M7203" s="10"/>
      <c r="N7203" s="10"/>
      <c r="O7203" s="10"/>
    </row>
    <row r="7204">
      <c r="A7204" s="16"/>
      <c r="B7204" s="10"/>
      <c r="C7204" s="10"/>
      <c r="D7204" s="28"/>
      <c r="E7204" s="16"/>
      <c r="F7204" s="10"/>
      <c r="G7204" s="16"/>
      <c r="H7204" s="13"/>
      <c r="I7204" s="18"/>
      <c r="J7204" s="15"/>
      <c r="K7204" s="10"/>
      <c r="L7204" s="10"/>
      <c r="M7204" s="10"/>
      <c r="N7204" s="10"/>
      <c r="O7204" s="10"/>
    </row>
    <row r="7205">
      <c r="A7205" s="16"/>
      <c r="B7205" s="10"/>
      <c r="C7205" s="10"/>
      <c r="D7205" s="28"/>
      <c r="E7205" s="16"/>
      <c r="F7205" s="10"/>
      <c r="G7205" s="16"/>
      <c r="H7205" s="13"/>
      <c r="I7205" s="18"/>
      <c r="J7205" s="15"/>
      <c r="K7205" s="10"/>
      <c r="L7205" s="10"/>
      <c r="M7205" s="10"/>
      <c r="N7205" s="10"/>
      <c r="O7205" s="10"/>
    </row>
    <row r="7206">
      <c r="A7206" s="16"/>
      <c r="B7206" s="10"/>
      <c r="C7206" s="10"/>
      <c r="D7206" s="28"/>
      <c r="E7206" s="16"/>
      <c r="F7206" s="10"/>
      <c r="G7206" s="16"/>
      <c r="H7206" s="13"/>
      <c r="I7206" s="18"/>
      <c r="J7206" s="15"/>
      <c r="K7206" s="10"/>
      <c r="L7206" s="10"/>
      <c r="M7206" s="10"/>
      <c r="N7206" s="10"/>
      <c r="O7206" s="10"/>
    </row>
    <row r="7207">
      <c r="A7207" s="16"/>
      <c r="B7207" s="10"/>
      <c r="C7207" s="10"/>
      <c r="D7207" s="28"/>
      <c r="E7207" s="16"/>
      <c r="F7207" s="10"/>
      <c r="G7207" s="16"/>
      <c r="H7207" s="13"/>
      <c r="I7207" s="18"/>
      <c r="J7207" s="15"/>
      <c r="K7207" s="10"/>
      <c r="L7207" s="10"/>
      <c r="M7207" s="10"/>
      <c r="N7207" s="10"/>
      <c r="O7207" s="10"/>
    </row>
    <row r="7208">
      <c r="A7208" s="16"/>
      <c r="B7208" s="10"/>
      <c r="C7208" s="10"/>
      <c r="D7208" s="28"/>
      <c r="E7208" s="16"/>
      <c r="F7208" s="10"/>
      <c r="G7208" s="16"/>
      <c r="H7208" s="13"/>
      <c r="I7208" s="18"/>
      <c r="J7208" s="15"/>
      <c r="K7208" s="10"/>
      <c r="L7208" s="10"/>
      <c r="M7208" s="10"/>
      <c r="N7208" s="10"/>
      <c r="O7208" s="10"/>
    </row>
    <row r="7209">
      <c r="A7209" s="16"/>
      <c r="B7209" s="10"/>
      <c r="C7209" s="10"/>
      <c r="D7209" s="28"/>
      <c r="E7209" s="16"/>
      <c r="F7209" s="10"/>
      <c r="G7209" s="16"/>
      <c r="H7209" s="13"/>
      <c r="I7209" s="18"/>
      <c r="J7209" s="15"/>
      <c r="K7209" s="10"/>
      <c r="L7209" s="10"/>
      <c r="M7209" s="10"/>
      <c r="N7209" s="10"/>
      <c r="O7209" s="10"/>
    </row>
    <row r="7210">
      <c r="A7210" s="16"/>
      <c r="B7210" s="10"/>
      <c r="C7210" s="10"/>
      <c r="D7210" s="28"/>
      <c r="E7210" s="16"/>
      <c r="F7210" s="10"/>
      <c r="G7210" s="16"/>
      <c r="H7210" s="13"/>
      <c r="I7210" s="18"/>
      <c r="J7210" s="15"/>
      <c r="K7210" s="10"/>
      <c r="L7210" s="10"/>
      <c r="M7210" s="10"/>
      <c r="N7210" s="10"/>
      <c r="O7210" s="10"/>
    </row>
    <row r="7211">
      <c r="A7211" s="16"/>
      <c r="B7211" s="10"/>
      <c r="C7211" s="10"/>
      <c r="D7211" s="28"/>
      <c r="E7211" s="16"/>
      <c r="F7211" s="10"/>
      <c r="G7211" s="16"/>
      <c r="H7211" s="13"/>
      <c r="I7211" s="18"/>
      <c r="J7211" s="15"/>
      <c r="K7211" s="10"/>
      <c r="L7211" s="10"/>
      <c r="M7211" s="10"/>
      <c r="N7211" s="10"/>
      <c r="O7211" s="10"/>
    </row>
    <row r="7212">
      <c r="A7212" s="16"/>
      <c r="B7212" s="10"/>
      <c r="C7212" s="10"/>
      <c r="D7212" s="28"/>
      <c r="E7212" s="16"/>
      <c r="F7212" s="10"/>
      <c r="G7212" s="16"/>
      <c r="H7212" s="13"/>
      <c r="I7212" s="18"/>
      <c r="J7212" s="15"/>
      <c r="K7212" s="10"/>
      <c r="L7212" s="10"/>
      <c r="M7212" s="10"/>
      <c r="N7212" s="10"/>
      <c r="O7212" s="10"/>
    </row>
    <row r="7213">
      <c r="A7213" s="16"/>
      <c r="B7213" s="10"/>
      <c r="C7213" s="10"/>
      <c r="D7213" s="28"/>
      <c r="E7213" s="16"/>
      <c r="F7213" s="10"/>
      <c r="G7213" s="16"/>
      <c r="H7213" s="13"/>
      <c r="I7213" s="18"/>
      <c r="J7213" s="15"/>
      <c r="K7213" s="10"/>
      <c r="L7213" s="10"/>
      <c r="M7213" s="10"/>
      <c r="N7213" s="10"/>
      <c r="O7213" s="10"/>
    </row>
    <row r="7214">
      <c r="A7214" s="16"/>
      <c r="B7214" s="10"/>
      <c r="C7214" s="10"/>
      <c r="D7214" s="28"/>
      <c r="E7214" s="16"/>
      <c r="F7214" s="10"/>
      <c r="G7214" s="16"/>
      <c r="H7214" s="13"/>
      <c r="I7214" s="18"/>
      <c r="J7214" s="15"/>
      <c r="K7214" s="10"/>
      <c r="L7214" s="10"/>
      <c r="M7214" s="10"/>
      <c r="N7214" s="10"/>
      <c r="O7214" s="10"/>
    </row>
    <row r="7215">
      <c r="A7215" s="16"/>
      <c r="B7215" s="10"/>
      <c r="C7215" s="10"/>
      <c r="D7215" s="28"/>
      <c r="E7215" s="16"/>
      <c r="F7215" s="10"/>
      <c r="G7215" s="16"/>
      <c r="H7215" s="13"/>
      <c r="I7215" s="18"/>
      <c r="J7215" s="15"/>
      <c r="K7215" s="10"/>
      <c r="L7215" s="10"/>
      <c r="M7215" s="10"/>
      <c r="N7215" s="10"/>
      <c r="O7215" s="10"/>
    </row>
    <row r="7216">
      <c r="A7216" s="16"/>
      <c r="B7216" s="10"/>
      <c r="C7216" s="10"/>
      <c r="D7216" s="28"/>
      <c r="E7216" s="16"/>
      <c r="F7216" s="10"/>
      <c r="G7216" s="16"/>
      <c r="H7216" s="13"/>
      <c r="I7216" s="18"/>
      <c r="J7216" s="15"/>
      <c r="K7216" s="10"/>
      <c r="L7216" s="10"/>
      <c r="M7216" s="10"/>
      <c r="N7216" s="10"/>
      <c r="O7216" s="10"/>
    </row>
    <row r="7217">
      <c r="A7217" s="16"/>
      <c r="B7217" s="10"/>
      <c r="C7217" s="10"/>
      <c r="D7217" s="28"/>
      <c r="E7217" s="16"/>
      <c r="F7217" s="10"/>
      <c r="G7217" s="16"/>
      <c r="H7217" s="13"/>
      <c r="I7217" s="18"/>
      <c r="J7217" s="15"/>
      <c r="K7217" s="10"/>
      <c r="L7217" s="10"/>
      <c r="M7217" s="10"/>
      <c r="N7217" s="10"/>
      <c r="O7217" s="10"/>
    </row>
    <row r="7218">
      <c r="A7218" s="16"/>
      <c r="B7218" s="10"/>
      <c r="C7218" s="10"/>
      <c r="D7218" s="28"/>
      <c r="E7218" s="16"/>
      <c r="F7218" s="10"/>
      <c r="G7218" s="16"/>
      <c r="H7218" s="13"/>
      <c r="I7218" s="18"/>
      <c r="J7218" s="15"/>
      <c r="K7218" s="10"/>
      <c r="L7218" s="10"/>
      <c r="M7218" s="10"/>
      <c r="N7218" s="10"/>
      <c r="O7218" s="10"/>
    </row>
    <row r="7219">
      <c r="A7219" s="16"/>
      <c r="B7219" s="10"/>
      <c r="C7219" s="10"/>
      <c r="D7219" s="28"/>
      <c r="E7219" s="16"/>
      <c r="F7219" s="10"/>
      <c r="G7219" s="16"/>
      <c r="H7219" s="13"/>
      <c r="I7219" s="18"/>
      <c r="J7219" s="15"/>
      <c r="K7219" s="10"/>
      <c r="L7219" s="10"/>
      <c r="M7219" s="10"/>
      <c r="N7219" s="10"/>
      <c r="O7219" s="10"/>
    </row>
    <row r="7220">
      <c r="A7220" s="16"/>
      <c r="B7220" s="10"/>
      <c r="C7220" s="10"/>
      <c r="D7220" s="28"/>
      <c r="E7220" s="16"/>
      <c r="F7220" s="10"/>
      <c r="G7220" s="16"/>
      <c r="H7220" s="13"/>
      <c r="I7220" s="18"/>
      <c r="J7220" s="15"/>
      <c r="K7220" s="10"/>
      <c r="L7220" s="10"/>
      <c r="M7220" s="10"/>
      <c r="N7220" s="10"/>
      <c r="O7220" s="10"/>
    </row>
    <row r="7221">
      <c r="A7221" s="16"/>
      <c r="B7221" s="10"/>
      <c r="C7221" s="10"/>
      <c r="D7221" s="28"/>
      <c r="E7221" s="16"/>
      <c r="F7221" s="10"/>
      <c r="G7221" s="16"/>
      <c r="H7221" s="13"/>
      <c r="I7221" s="18"/>
      <c r="J7221" s="15"/>
      <c r="K7221" s="10"/>
      <c r="L7221" s="10"/>
      <c r="M7221" s="10"/>
      <c r="N7221" s="10"/>
      <c r="O7221" s="10"/>
    </row>
    <row r="7222">
      <c r="A7222" s="16"/>
      <c r="B7222" s="10"/>
      <c r="C7222" s="10"/>
      <c r="D7222" s="28"/>
      <c r="E7222" s="16"/>
      <c r="F7222" s="10"/>
      <c r="G7222" s="16"/>
      <c r="H7222" s="13"/>
      <c r="I7222" s="18"/>
      <c r="J7222" s="15"/>
      <c r="K7222" s="10"/>
      <c r="L7222" s="10"/>
      <c r="M7222" s="10"/>
      <c r="N7222" s="10"/>
      <c r="O7222" s="10"/>
    </row>
    <row r="7223">
      <c r="A7223" s="16"/>
      <c r="B7223" s="10"/>
      <c r="C7223" s="10"/>
      <c r="D7223" s="28"/>
      <c r="E7223" s="16"/>
      <c r="F7223" s="10"/>
      <c r="G7223" s="16"/>
      <c r="H7223" s="13"/>
      <c r="I7223" s="18"/>
      <c r="J7223" s="15"/>
      <c r="K7223" s="10"/>
      <c r="L7223" s="10"/>
      <c r="M7223" s="10"/>
      <c r="N7223" s="10"/>
      <c r="O7223" s="10"/>
    </row>
    <row r="7224">
      <c r="A7224" s="16"/>
      <c r="B7224" s="10"/>
      <c r="C7224" s="10"/>
      <c r="D7224" s="28"/>
      <c r="E7224" s="16"/>
      <c r="F7224" s="10"/>
      <c r="G7224" s="16"/>
      <c r="H7224" s="13"/>
      <c r="I7224" s="18"/>
      <c r="J7224" s="15"/>
      <c r="K7224" s="10"/>
      <c r="L7224" s="10"/>
      <c r="M7224" s="10"/>
      <c r="N7224" s="10"/>
      <c r="O7224" s="10"/>
    </row>
    <row r="7225">
      <c r="A7225" s="16"/>
      <c r="B7225" s="10"/>
      <c r="C7225" s="10"/>
      <c r="D7225" s="28"/>
      <c r="E7225" s="16"/>
      <c r="F7225" s="10"/>
      <c r="G7225" s="16"/>
      <c r="H7225" s="13"/>
      <c r="I7225" s="18"/>
      <c r="J7225" s="15"/>
      <c r="K7225" s="10"/>
      <c r="L7225" s="10"/>
      <c r="M7225" s="10"/>
      <c r="N7225" s="10"/>
      <c r="O7225" s="10"/>
    </row>
    <row r="7226">
      <c r="A7226" s="16"/>
      <c r="B7226" s="10"/>
      <c r="C7226" s="10"/>
      <c r="D7226" s="28"/>
      <c r="E7226" s="16"/>
      <c r="F7226" s="10"/>
      <c r="G7226" s="16"/>
      <c r="H7226" s="13"/>
      <c r="I7226" s="18"/>
      <c r="J7226" s="15"/>
      <c r="K7226" s="10"/>
      <c r="L7226" s="10"/>
      <c r="M7226" s="10"/>
      <c r="N7226" s="10"/>
      <c r="O7226" s="10"/>
    </row>
    <row r="7227">
      <c r="A7227" s="16"/>
      <c r="B7227" s="10"/>
      <c r="C7227" s="10"/>
      <c r="D7227" s="28"/>
      <c r="E7227" s="16"/>
      <c r="F7227" s="10"/>
      <c r="G7227" s="16"/>
      <c r="H7227" s="13"/>
      <c r="I7227" s="18"/>
      <c r="J7227" s="15"/>
      <c r="K7227" s="10"/>
      <c r="L7227" s="10"/>
      <c r="M7227" s="10"/>
      <c r="N7227" s="10"/>
      <c r="O7227" s="10"/>
    </row>
    <row r="7228">
      <c r="A7228" s="16"/>
      <c r="B7228" s="10"/>
      <c r="C7228" s="10"/>
      <c r="D7228" s="28"/>
      <c r="E7228" s="16"/>
      <c r="F7228" s="10"/>
      <c r="G7228" s="16"/>
      <c r="H7228" s="13"/>
      <c r="I7228" s="18"/>
      <c r="J7228" s="15"/>
      <c r="K7228" s="10"/>
      <c r="L7228" s="10"/>
      <c r="M7228" s="10"/>
      <c r="N7228" s="10"/>
      <c r="O7228" s="10"/>
    </row>
    <row r="7229">
      <c r="A7229" s="16"/>
      <c r="B7229" s="10"/>
      <c r="C7229" s="10"/>
      <c r="D7229" s="28"/>
      <c r="E7229" s="16"/>
      <c r="F7229" s="10"/>
      <c r="G7229" s="16"/>
      <c r="H7229" s="13"/>
      <c r="I7229" s="18"/>
      <c r="J7229" s="15"/>
      <c r="K7229" s="10"/>
      <c r="L7229" s="10"/>
      <c r="M7229" s="10"/>
      <c r="N7229" s="10"/>
      <c r="O7229" s="10"/>
    </row>
    <row r="7230">
      <c r="A7230" s="16"/>
      <c r="B7230" s="10"/>
      <c r="C7230" s="10"/>
      <c r="D7230" s="28"/>
      <c r="E7230" s="16"/>
      <c r="F7230" s="10"/>
      <c r="G7230" s="16"/>
      <c r="H7230" s="13"/>
      <c r="I7230" s="18"/>
      <c r="J7230" s="15"/>
      <c r="K7230" s="10"/>
      <c r="L7230" s="10"/>
      <c r="M7230" s="10"/>
      <c r="N7230" s="10"/>
      <c r="O7230" s="10"/>
    </row>
    <row r="7231">
      <c r="A7231" s="16"/>
      <c r="B7231" s="10"/>
      <c r="C7231" s="10"/>
      <c r="D7231" s="28"/>
      <c r="E7231" s="16"/>
      <c r="F7231" s="10"/>
      <c r="G7231" s="16"/>
      <c r="H7231" s="13"/>
      <c r="I7231" s="18"/>
      <c r="J7231" s="15"/>
      <c r="K7231" s="10"/>
      <c r="L7231" s="10"/>
      <c r="M7231" s="10"/>
      <c r="N7231" s="10"/>
      <c r="O7231" s="10"/>
    </row>
    <row r="7232">
      <c r="A7232" s="16"/>
      <c r="B7232" s="10"/>
      <c r="C7232" s="10"/>
      <c r="D7232" s="28"/>
      <c r="E7232" s="16"/>
      <c r="F7232" s="10"/>
      <c r="G7232" s="16"/>
      <c r="H7232" s="13"/>
      <c r="I7232" s="18"/>
      <c r="J7232" s="15"/>
      <c r="K7232" s="10"/>
      <c r="L7232" s="10"/>
      <c r="M7232" s="10"/>
      <c r="N7232" s="10"/>
      <c r="O7232" s="10"/>
    </row>
    <row r="7233">
      <c r="A7233" s="16"/>
      <c r="B7233" s="10"/>
      <c r="C7233" s="10"/>
      <c r="D7233" s="28"/>
      <c r="E7233" s="16"/>
      <c r="F7233" s="10"/>
      <c r="G7233" s="16"/>
      <c r="H7233" s="13"/>
      <c r="I7233" s="18"/>
      <c r="J7233" s="15"/>
      <c r="K7233" s="10"/>
      <c r="L7233" s="10"/>
      <c r="M7233" s="10"/>
      <c r="N7233" s="10"/>
      <c r="O7233" s="10"/>
    </row>
    <row r="7234">
      <c r="A7234" s="16"/>
      <c r="B7234" s="10"/>
      <c r="C7234" s="10"/>
      <c r="D7234" s="28"/>
      <c r="E7234" s="16"/>
      <c r="F7234" s="10"/>
      <c r="G7234" s="16"/>
      <c r="H7234" s="13"/>
      <c r="I7234" s="18"/>
      <c r="J7234" s="15"/>
      <c r="K7234" s="10"/>
      <c r="L7234" s="10"/>
      <c r="M7234" s="10"/>
      <c r="N7234" s="10"/>
      <c r="O7234" s="10"/>
    </row>
    <row r="7235">
      <c r="A7235" s="16"/>
      <c r="B7235" s="10"/>
      <c r="C7235" s="10"/>
      <c r="D7235" s="28"/>
      <c r="E7235" s="16"/>
      <c r="F7235" s="10"/>
      <c r="G7235" s="16"/>
      <c r="H7235" s="13"/>
      <c r="I7235" s="18"/>
      <c r="J7235" s="15"/>
      <c r="K7235" s="10"/>
      <c r="L7235" s="10"/>
      <c r="M7235" s="10"/>
      <c r="N7235" s="10"/>
      <c r="O7235" s="10"/>
    </row>
    <row r="7236">
      <c r="A7236" s="16"/>
      <c r="B7236" s="10"/>
      <c r="C7236" s="10"/>
      <c r="D7236" s="28"/>
      <c r="E7236" s="16"/>
      <c r="F7236" s="10"/>
      <c r="G7236" s="16"/>
      <c r="H7236" s="13"/>
      <c r="I7236" s="18"/>
      <c r="J7236" s="15"/>
      <c r="K7236" s="10"/>
      <c r="L7236" s="10"/>
      <c r="M7236" s="10"/>
      <c r="N7236" s="10"/>
      <c r="O7236" s="10"/>
    </row>
    <row r="7237">
      <c r="A7237" s="16"/>
      <c r="B7237" s="10"/>
      <c r="C7237" s="10"/>
      <c r="D7237" s="28"/>
      <c r="E7237" s="16"/>
      <c r="F7237" s="10"/>
      <c r="G7237" s="16"/>
      <c r="H7237" s="13"/>
      <c r="I7237" s="18"/>
      <c r="J7237" s="15"/>
      <c r="K7237" s="10"/>
      <c r="L7237" s="10"/>
      <c r="M7237" s="10"/>
      <c r="N7237" s="10"/>
      <c r="O7237" s="10"/>
    </row>
    <row r="7238">
      <c r="A7238" s="16"/>
      <c r="B7238" s="10"/>
      <c r="C7238" s="10"/>
      <c r="D7238" s="28"/>
      <c r="E7238" s="16"/>
      <c r="F7238" s="10"/>
      <c r="G7238" s="16"/>
      <c r="H7238" s="13"/>
      <c r="I7238" s="18"/>
      <c r="J7238" s="15"/>
      <c r="K7238" s="10"/>
      <c r="L7238" s="10"/>
      <c r="M7238" s="10"/>
      <c r="N7238" s="10"/>
      <c r="O7238" s="10"/>
    </row>
    <row r="7239">
      <c r="A7239" s="16"/>
      <c r="B7239" s="10"/>
      <c r="C7239" s="10"/>
      <c r="D7239" s="28"/>
      <c r="E7239" s="16"/>
      <c r="F7239" s="10"/>
      <c r="G7239" s="16"/>
      <c r="H7239" s="13"/>
      <c r="I7239" s="18"/>
      <c r="J7239" s="15"/>
      <c r="K7239" s="10"/>
      <c r="L7239" s="10"/>
      <c r="M7239" s="10"/>
      <c r="N7239" s="10"/>
      <c r="O7239" s="10"/>
    </row>
    <row r="7240">
      <c r="A7240" s="16"/>
      <c r="B7240" s="10"/>
      <c r="C7240" s="10"/>
      <c r="D7240" s="28"/>
      <c r="E7240" s="16"/>
      <c r="F7240" s="10"/>
      <c r="G7240" s="16"/>
      <c r="H7240" s="13"/>
      <c r="I7240" s="18"/>
      <c r="J7240" s="15"/>
      <c r="K7240" s="10"/>
      <c r="L7240" s="10"/>
      <c r="M7240" s="10"/>
      <c r="N7240" s="10"/>
      <c r="O7240" s="10"/>
    </row>
    <row r="7241">
      <c r="A7241" s="16"/>
      <c r="B7241" s="10"/>
      <c r="C7241" s="10"/>
      <c r="D7241" s="28"/>
      <c r="E7241" s="16"/>
      <c r="F7241" s="10"/>
      <c r="G7241" s="16"/>
      <c r="H7241" s="13"/>
      <c r="I7241" s="18"/>
      <c r="J7241" s="15"/>
      <c r="K7241" s="10"/>
      <c r="L7241" s="10"/>
      <c r="M7241" s="10"/>
      <c r="N7241" s="10"/>
      <c r="O7241" s="10"/>
    </row>
    <row r="7242">
      <c r="A7242" s="16"/>
      <c r="B7242" s="10"/>
      <c r="C7242" s="10"/>
      <c r="D7242" s="28"/>
      <c r="E7242" s="16"/>
      <c r="F7242" s="10"/>
      <c r="G7242" s="16"/>
      <c r="H7242" s="13"/>
      <c r="I7242" s="18"/>
      <c r="J7242" s="15"/>
      <c r="K7242" s="10"/>
      <c r="L7242" s="10"/>
      <c r="M7242" s="10"/>
      <c r="N7242" s="10"/>
      <c r="O7242" s="10"/>
    </row>
    <row r="7243">
      <c r="A7243" s="16"/>
      <c r="B7243" s="10"/>
      <c r="C7243" s="10"/>
      <c r="D7243" s="28"/>
      <c r="E7243" s="16"/>
      <c r="F7243" s="10"/>
      <c r="G7243" s="16"/>
      <c r="H7243" s="13"/>
      <c r="I7243" s="18"/>
      <c r="J7243" s="15"/>
      <c r="K7243" s="10"/>
      <c r="L7243" s="10"/>
      <c r="M7243" s="10"/>
      <c r="N7243" s="10"/>
      <c r="O7243" s="10"/>
    </row>
    <row r="7244">
      <c r="A7244" s="16"/>
      <c r="B7244" s="10"/>
      <c r="C7244" s="10"/>
      <c r="D7244" s="28"/>
      <c r="E7244" s="16"/>
      <c r="F7244" s="10"/>
      <c r="G7244" s="16"/>
      <c r="H7244" s="13"/>
      <c r="I7244" s="18"/>
      <c r="J7244" s="15"/>
      <c r="K7244" s="10"/>
      <c r="L7244" s="10"/>
      <c r="M7244" s="10"/>
      <c r="N7244" s="10"/>
      <c r="O7244" s="10"/>
    </row>
    <row r="7245">
      <c r="A7245" s="16"/>
      <c r="B7245" s="10"/>
      <c r="C7245" s="10"/>
      <c r="D7245" s="28"/>
      <c r="E7245" s="16"/>
      <c r="F7245" s="10"/>
      <c r="G7245" s="16"/>
      <c r="H7245" s="13"/>
      <c r="I7245" s="18"/>
      <c r="J7245" s="15"/>
      <c r="K7245" s="10"/>
      <c r="L7245" s="10"/>
      <c r="M7245" s="10"/>
      <c r="N7245" s="10"/>
      <c r="O7245" s="10"/>
    </row>
    <row r="7246">
      <c r="A7246" s="16"/>
      <c r="B7246" s="10"/>
      <c r="C7246" s="10"/>
      <c r="D7246" s="28"/>
      <c r="E7246" s="16"/>
      <c r="F7246" s="10"/>
      <c r="G7246" s="16"/>
      <c r="H7246" s="13"/>
      <c r="I7246" s="18"/>
      <c r="J7246" s="15"/>
      <c r="K7246" s="10"/>
      <c r="L7246" s="10"/>
      <c r="M7246" s="10"/>
      <c r="N7246" s="10"/>
      <c r="O7246" s="10"/>
    </row>
    <row r="7247">
      <c r="A7247" s="16"/>
      <c r="B7247" s="10"/>
      <c r="C7247" s="10"/>
      <c r="D7247" s="28"/>
      <c r="E7247" s="16"/>
      <c r="F7247" s="10"/>
      <c r="G7247" s="16"/>
      <c r="H7247" s="13"/>
      <c r="I7247" s="18"/>
      <c r="J7247" s="15"/>
      <c r="K7247" s="10"/>
      <c r="L7247" s="10"/>
      <c r="M7247" s="10"/>
      <c r="N7247" s="10"/>
      <c r="O7247" s="10"/>
    </row>
    <row r="7248">
      <c r="A7248" s="16"/>
      <c r="B7248" s="10"/>
      <c r="C7248" s="10"/>
      <c r="D7248" s="28"/>
      <c r="E7248" s="16"/>
      <c r="F7248" s="10"/>
      <c r="G7248" s="16"/>
      <c r="H7248" s="13"/>
      <c r="I7248" s="18"/>
      <c r="J7248" s="15"/>
      <c r="K7248" s="10"/>
      <c r="L7248" s="10"/>
      <c r="M7248" s="10"/>
      <c r="N7248" s="10"/>
      <c r="O7248" s="10"/>
    </row>
    <row r="7249">
      <c r="A7249" s="16"/>
      <c r="B7249" s="10"/>
      <c r="C7249" s="10"/>
      <c r="D7249" s="28"/>
      <c r="E7249" s="16"/>
      <c r="F7249" s="10"/>
      <c r="G7249" s="16"/>
      <c r="H7249" s="13"/>
      <c r="I7249" s="18"/>
      <c r="J7249" s="15"/>
      <c r="K7249" s="10"/>
      <c r="L7249" s="10"/>
      <c r="M7249" s="10"/>
      <c r="N7249" s="10"/>
      <c r="O7249" s="10"/>
    </row>
    <row r="7250">
      <c r="A7250" s="16"/>
      <c r="B7250" s="10"/>
      <c r="C7250" s="10"/>
      <c r="D7250" s="28"/>
      <c r="E7250" s="16"/>
      <c r="F7250" s="10"/>
      <c r="G7250" s="16"/>
      <c r="H7250" s="13"/>
      <c r="I7250" s="18"/>
      <c r="J7250" s="15"/>
      <c r="K7250" s="10"/>
      <c r="L7250" s="10"/>
      <c r="M7250" s="10"/>
      <c r="N7250" s="10"/>
      <c r="O7250" s="10"/>
    </row>
    <row r="7251">
      <c r="A7251" s="16"/>
      <c r="B7251" s="10"/>
      <c r="C7251" s="10"/>
      <c r="D7251" s="28"/>
      <c r="E7251" s="16"/>
      <c r="F7251" s="10"/>
      <c r="G7251" s="16"/>
      <c r="H7251" s="13"/>
      <c r="I7251" s="18"/>
      <c r="J7251" s="15"/>
      <c r="K7251" s="10"/>
      <c r="L7251" s="10"/>
      <c r="M7251" s="10"/>
      <c r="N7251" s="10"/>
      <c r="O7251" s="10"/>
    </row>
    <row r="7252">
      <c r="A7252" s="16"/>
      <c r="B7252" s="10"/>
      <c r="C7252" s="10"/>
      <c r="D7252" s="28"/>
      <c r="E7252" s="16"/>
      <c r="F7252" s="10"/>
      <c r="G7252" s="16"/>
      <c r="H7252" s="13"/>
      <c r="I7252" s="18"/>
      <c r="J7252" s="15"/>
      <c r="K7252" s="10"/>
      <c r="L7252" s="10"/>
      <c r="M7252" s="10"/>
      <c r="N7252" s="10"/>
      <c r="O7252" s="10"/>
    </row>
    <row r="7253">
      <c r="A7253" s="16"/>
      <c r="B7253" s="10"/>
      <c r="C7253" s="10"/>
      <c r="D7253" s="28"/>
      <c r="E7253" s="16"/>
      <c r="F7253" s="10"/>
      <c r="G7253" s="16"/>
      <c r="H7253" s="13"/>
      <c r="I7253" s="18"/>
      <c r="J7253" s="15"/>
      <c r="K7253" s="10"/>
      <c r="L7253" s="10"/>
      <c r="M7253" s="10"/>
      <c r="N7253" s="10"/>
      <c r="O7253" s="10"/>
    </row>
    <row r="7254">
      <c r="A7254" s="16"/>
      <c r="B7254" s="10"/>
      <c r="C7254" s="10"/>
      <c r="D7254" s="28"/>
      <c r="E7254" s="16"/>
      <c r="F7254" s="10"/>
      <c r="G7254" s="16"/>
      <c r="H7254" s="13"/>
      <c r="I7254" s="18"/>
      <c r="J7254" s="15"/>
      <c r="K7254" s="10"/>
      <c r="L7254" s="10"/>
      <c r="M7254" s="10"/>
      <c r="N7254" s="10"/>
      <c r="O7254" s="10"/>
    </row>
    <row r="7255">
      <c r="A7255" s="16"/>
      <c r="B7255" s="10"/>
      <c r="C7255" s="10"/>
      <c r="D7255" s="28"/>
      <c r="E7255" s="16"/>
      <c r="F7255" s="10"/>
      <c r="G7255" s="16"/>
      <c r="H7255" s="13"/>
      <c r="I7255" s="18"/>
      <c r="J7255" s="15"/>
      <c r="K7255" s="10"/>
      <c r="L7255" s="10"/>
      <c r="M7255" s="10"/>
      <c r="N7255" s="10"/>
      <c r="O7255" s="10"/>
    </row>
    <row r="7256">
      <c r="A7256" s="16"/>
      <c r="B7256" s="10"/>
      <c r="C7256" s="10"/>
      <c r="D7256" s="28"/>
      <c r="E7256" s="16"/>
      <c r="F7256" s="10"/>
      <c r="G7256" s="16"/>
      <c r="H7256" s="13"/>
      <c r="I7256" s="18"/>
      <c r="J7256" s="15"/>
      <c r="K7256" s="10"/>
      <c r="L7256" s="10"/>
      <c r="M7256" s="10"/>
      <c r="N7256" s="10"/>
      <c r="O7256" s="10"/>
    </row>
    <row r="7257">
      <c r="A7257" s="16"/>
      <c r="B7257" s="10"/>
      <c r="C7257" s="10"/>
      <c r="D7257" s="28"/>
      <c r="E7257" s="16"/>
      <c r="F7257" s="10"/>
      <c r="G7257" s="16"/>
      <c r="H7257" s="13"/>
      <c r="I7257" s="18"/>
      <c r="J7257" s="15"/>
      <c r="K7257" s="10"/>
      <c r="L7257" s="10"/>
      <c r="M7257" s="10"/>
      <c r="N7257" s="10"/>
      <c r="O7257" s="10"/>
    </row>
    <row r="7258">
      <c r="A7258" s="16"/>
      <c r="B7258" s="10"/>
      <c r="C7258" s="10"/>
      <c r="D7258" s="28"/>
      <c r="E7258" s="16"/>
      <c r="F7258" s="10"/>
      <c r="G7258" s="16"/>
      <c r="H7258" s="13"/>
      <c r="I7258" s="18"/>
      <c r="J7258" s="15"/>
      <c r="K7258" s="10"/>
      <c r="L7258" s="10"/>
      <c r="M7258" s="10"/>
      <c r="N7258" s="10"/>
      <c r="O7258" s="10"/>
    </row>
    <row r="7259">
      <c r="A7259" s="16"/>
      <c r="B7259" s="10"/>
      <c r="C7259" s="10"/>
      <c r="D7259" s="28"/>
      <c r="E7259" s="16"/>
      <c r="F7259" s="10"/>
      <c r="G7259" s="16"/>
      <c r="H7259" s="13"/>
      <c r="I7259" s="18"/>
      <c r="J7259" s="15"/>
      <c r="K7259" s="10"/>
      <c r="L7259" s="10"/>
      <c r="M7259" s="10"/>
      <c r="N7259" s="10"/>
      <c r="O7259" s="10"/>
    </row>
    <row r="7260">
      <c r="A7260" s="16"/>
      <c r="B7260" s="10"/>
      <c r="C7260" s="10"/>
      <c r="D7260" s="28"/>
      <c r="E7260" s="16"/>
      <c r="F7260" s="10"/>
      <c r="G7260" s="16"/>
      <c r="H7260" s="13"/>
      <c r="I7260" s="18"/>
      <c r="J7260" s="15"/>
      <c r="K7260" s="10"/>
      <c r="L7260" s="10"/>
      <c r="M7260" s="10"/>
      <c r="N7260" s="10"/>
      <c r="O7260" s="10"/>
    </row>
    <row r="7261">
      <c r="A7261" s="16"/>
      <c r="B7261" s="10"/>
      <c r="C7261" s="10"/>
      <c r="D7261" s="28"/>
      <c r="E7261" s="16"/>
      <c r="F7261" s="10"/>
      <c r="G7261" s="16"/>
      <c r="H7261" s="13"/>
      <c r="I7261" s="18"/>
      <c r="J7261" s="15"/>
      <c r="K7261" s="10"/>
      <c r="L7261" s="10"/>
      <c r="M7261" s="10"/>
      <c r="N7261" s="10"/>
      <c r="O7261" s="10"/>
    </row>
    <row r="7262">
      <c r="A7262" s="16"/>
      <c r="B7262" s="10"/>
      <c r="C7262" s="10"/>
      <c r="D7262" s="28"/>
      <c r="E7262" s="16"/>
      <c r="F7262" s="10"/>
      <c r="G7262" s="16"/>
      <c r="H7262" s="13"/>
      <c r="I7262" s="18"/>
      <c r="J7262" s="15"/>
      <c r="K7262" s="10"/>
      <c r="L7262" s="10"/>
      <c r="M7262" s="10"/>
      <c r="N7262" s="10"/>
      <c r="O7262" s="10"/>
    </row>
    <row r="7263">
      <c r="A7263" s="16"/>
      <c r="B7263" s="10"/>
      <c r="C7263" s="10"/>
      <c r="D7263" s="28"/>
      <c r="E7263" s="16"/>
      <c r="F7263" s="10"/>
      <c r="G7263" s="16"/>
      <c r="H7263" s="13"/>
      <c r="I7263" s="18"/>
      <c r="J7263" s="15"/>
      <c r="K7263" s="10"/>
      <c r="L7263" s="10"/>
      <c r="M7263" s="10"/>
      <c r="N7263" s="10"/>
      <c r="O7263" s="10"/>
    </row>
    <row r="7264">
      <c r="A7264" s="16"/>
      <c r="B7264" s="10"/>
      <c r="C7264" s="10"/>
      <c r="D7264" s="28"/>
      <c r="E7264" s="16"/>
      <c r="F7264" s="10"/>
      <c r="G7264" s="16"/>
      <c r="H7264" s="13"/>
      <c r="I7264" s="18"/>
      <c r="J7264" s="15"/>
      <c r="K7264" s="10"/>
      <c r="L7264" s="10"/>
      <c r="M7264" s="10"/>
      <c r="N7264" s="10"/>
      <c r="O7264" s="10"/>
    </row>
    <row r="7265">
      <c r="A7265" s="16"/>
      <c r="B7265" s="10"/>
      <c r="C7265" s="10"/>
      <c r="D7265" s="28"/>
      <c r="E7265" s="16"/>
      <c r="F7265" s="10"/>
      <c r="G7265" s="16"/>
      <c r="H7265" s="13"/>
      <c r="I7265" s="18"/>
      <c r="J7265" s="15"/>
      <c r="K7265" s="10"/>
      <c r="L7265" s="10"/>
      <c r="M7265" s="10"/>
      <c r="N7265" s="10"/>
      <c r="O7265" s="10"/>
    </row>
    <row r="7266">
      <c r="A7266" s="16"/>
      <c r="B7266" s="10"/>
      <c r="C7266" s="10"/>
      <c r="D7266" s="28"/>
      <c r="E7266" s="16"/>
      <c r="F7266" s="10"/>
      <c r="G7266" s="16"/>
      <c r="H7266" s="13"/>
      <c r="I7266" s="18"/>
      <c r="J7266" s="15"/>
      <c r="K7266" s="10"/>
      <c r="L7266" s="10"/>
      <c r="M7266" s="10"/>
      <c r="N7266" s="10"/>
      <c r="O7266" s="10"/>
    </row>
    <row r="7267">
      <c r="A7267" s="16"/>
      <c r="B7267" s="10"/>
      <c r="C7267" s="10"/>
      <c r="D7267" s="28"/>
      <c r="E7267" s="16"/>
      <c r="F7267" s="10"/>
      <c r="G7267" s="16"/>
      <c r="H7267" s="13"/>
      <c r="I7267" s="18"/>
      <c r="J7267" s="15"/>
      <c r="K7267" s="10"/>
      <c r="L7267" s="10"/>
      <c r="M7267" s="10"/>
      <c r="N7267" s="10"/>
      <c r="O7267" s="10"/>
    </row>
    <row r="7268">
      <c r="A7268" s="16"/>
      <c r="B7268" s="10"/>
      <c r="C7268" s="10"/>
      <c r="D7268" s="28"/>
      <c r="E7268" s="16"/>
      <c r="F7268" s="10"/>
      <c r="G7268" s="16"/>
      <c r="H7268" s="13"/>
      <c r="I7268" s="18"/>
      <c r="J7268" s="15"/>
      <c r="K7268" s="10"/>
      <c r="L7268" s="10"/>
      <c r="M7268" s="10"/>
      <c r="N7268" s="10"/>
      <c r="O7268" s="10"/>
    </row>
    <row r="7269">
      <c r="A7269" s="16"/>
      <c r="B7269" s="10"/>
      <c r="C7269" s="10"/>
      <c r="D7269" s="28"/>
      <c r="E7269" s="16"/>
      <c r="F7269" s="10"/>
      <c r="G7269" s="16"/>
      <c r="H7269" s="13"/>
      <c r="I7269" s="18"/>
      <c r="J7269" s="15"/>
      <c r="K7269" s="10"/>
      <c r="L7269" s="10"/>
      <c r="M7269" s="10"/>
      <c r="N7269" s="10"/>
      <c r="O7269" s="10"/>
    </row>
    <row r="7270">
      <c r="A7270" s="16"/>
      <c r="B7270" s="10"/>
      <c r="C7270" s="10"/>
      <c r="D7270" s="28"/>
      <c r="E7270" s="16"/>
      <c r="F7270" s="10"/>
      <c r="G7270" s="16"/>
      <c r="H7270" s="13"/>
      <c r="I7270" s="18"/>
      <c r="J7270" s="15"/>
      <c r="K7270" s="10"/>
      <c r="L7270" s="10"/>
      <c r="M7270" s="10"/>
      <c r="N7270" s="10"/>
      <c r="O7270" s="10"/>
    </row>
    <row r="7271">
      <c r="A7271" s="16"/>
      <c r="B7271" s="10"/>
      <c r="C7271" s="10"/>
      <c r="D7271" s="28"/>
      <c r="E7271" s="16"/>
      <c r="F7271" s="10"/>
      <c r="G7271" s="16"/>
      <c r="H7271" s="13"/>
      <c r="I7271" s="18"/>
      <c r="J7271" s="15"/>
      <c r="K7271" s="10"/>
      <c r="L7271" s="10"/>
      <c r="M7271" s="10"/>
      <c r="N7271" s="10"/>
      <c r="O7271" s="10"/>
    </row>
    <row r="7272">
      <c r="A7272" s="16"/>
      <c r="B7272" s="10"/>
      <c r="C7272" s="10"/>
      <c r="D7272" s="28"/>
      <c r="E7272" s="16"/>
      <c r="F7272" s="10"/>
      <c r="G7272" s="16"/>
      <c r="H7272" s="13"/>
      <c r="I7272" s="18"/>
      <c r="J7272" s="15"/>
      <c r="K7272" s="10"/>
      <c r="L7272" s="10"/>
      <c r="M7272" s="10"/>
      <c r="N7272" s="10"/>
      <c r="O7272" s="10"/>
    </row>
    <row r="7273">
      <c r="A7273" s="16"/>
      <c r="B7273" s="10"/>
      <c r="C7273" s="10"/>
      <c r="D7273" s="28"/>
      <c r="E7273" s="16"/>
      <c r="F7273" s="10"/>
      <c r="G7273" s="16"/>
      <c r="H7273" s="13"/>
      <c r="I7273" s="18"/>
      <c r="J7273" s="15"/>
      <c r="K7273" s="10"/>
      <c r="L7273" s="10"/>
      <c r="M7273" s="10"/>
      <c r="N7273" s="10"/>
      <c r="O7273" s="10"/>
    </row>
    <row r="7274">
      <c r="A7274" s="16"/>
      <c r="B7274" s="10"/>
      <c r="C7274" s="10"/>
      <c r="D7274" s="28"/>
      <c r="E7274" s="16"/>
      <c r="F7274" s="10"/>
      <c r="G7274" s="16"/>
      <c r="H7274" s="13"/>
      <c r="I7274" s="18"/>
      <c r="J7274" s="15"/>
      <c r="K7274" s="10"/>
      <c r="L7274" s="10"/>
      <c r="M7274" s="10"/>
      <c r="N7274" s="10"/>
      <c r="O7274" s="10"/>
    </row>
    <row r="7275">
      <c r="A7275" s="16"/>
      <c r="B7275" s="10"/>
      <c r="C7275" s="10"/>
      <c r="D7275" s="28"/>
      <c r="E7275" s="16"/>
      <c r="F7275" s="10"/>
      <c r="G7275" s="16"/>
      <c r="H7275" s="13"/>
      <c r="I7275" s="18"/>
      <c r="J7275" s="15"/>
      <c r="K7275" s="10"/>
      <c r="L7275" s="10"/>
      <c r="M7275" s="10"/>
      <c r="N7275" s="10"/>
      <c r="O7275" s="10"/>
    </row>
    <row r="7276">
      <c r="A7276" s="16"/>
      <c r="B7276" s="10"/>
      <c r="C7276" s="10"/>
      <c r="D7276" s="28"/>
      <c r="E7276" s="16"/>
      <c r="F7276" s="10"/>
      <c r="G7276" s="16"/>
      <c r="H7276" s="13"/>
      <c r="I7276" s="18"/>
      <c r="J7276" s="15"/>
      <c r="K7276" s="10"/>
      <c r="L7276" s="10"/>
      <c r="M7276" s="10"/>
      <c r="N7276" s="10"/>
      <c r="O7276" s="10"/>
    </row>
    <row r="7277">
      <c r="A7277" s="16"/>
      <c r="B7277" s="10"/>
      <c r="C7277" s="10"/>
      <c r="D7277" s="28"/>
      <c r="E7277" s="16"/>
      <c r="F7277" s="10"/>
      <c r="G7277" s="16"/>
      <c r="H7277" s="13"/>
      <c r="I7277" s="18"/>
      <c r="J7277" s="15"/>
      <c r="K7277" s="10"/>
      <c r="L7277" s="10"/>
      <c r="M7277" s="10"/>
      <c r="N7277" s="10"/>
      <c r="O7277" s="10"/>
    </row>
    <row r="7278">
      <c r="A7278" s="16"/>
      <c r="B7278" s="10"/>
      <c r="C7278" s="10"/>
      <c r="D7278" s="28"/>
      <c r="E7278" s="16"/>
      <c r="F7278" s="10"/>
      <c r="G7278" s="16"/>
      <c r="H7278" s="13"/>
      <c r="I7278" s="18"/>
      <c r="J7278" s="15"/>
      <c r="K7278" s="10"/>
      <c r="L7278" s="10"/>
      <c r="M7278" s="10"/>
      <c r="N7278" s="10"/>
      <c r="O7278" s="10"/>
    </row>
    <row r="7279">
      <c r="A7279" s="16"/>
      <c r="B7279" s="10"/>
      <c r="C7279" s="10"/>
      <c r="D7279" s="28"/>
      <c r="E7279" s="16"/>
      <c r="F7279" s="10"/>
      <c r="G7279" s="16"/>
      <c r="H7279" s="13"/>
      <c r="I7279" s="18"/>
      <c r="J7279" s="15"/>
      <c r="K7279" s="10"/>
      <c r="L7279" s="10"/>
      <c r="M7279" s="10"/>
      <c r="N7279" s="10"/>
      <c r="O7279" s="10"/>
    </row>
    <row r="7280">
      <c r="A7280" s="16"/>
      <c r="B7280" s="10"/>
      <c r="C7280" s="10"/>
      <c r="D7280" s="28"/>
      <c r="E7280" s="16"/>
      <c r="F7280" s="10"/>
      <c r="G7280" s="16"/>
      <c r="H7280" s="13"/>
      <c r="I7280" s="18"/>
      <c r="J7280" s="15"/>
      <c r="K7280" s="10"/>
      <c r="L7280" s="10"/>
      <c r="M7280" s="10"/>
      <c r="N7280" s="10"/>
      <c r="O7280" s="10"/>
    </row>
    <row r="7281">
      <c r="A7281" s="16"/>
      <c r="B7281" s="10"/>
      <c r="C7281" s="10"/>
      <c r="D7281" s="28"/>
      <c r="E7281" s="16"/>
      <c r="F7281" s="10"/>
      <c r="G7281" s="16"/>
      <c r="H7281" s="13"/>
      <c r="I7281" s="18"/>
      <c r="J7281" s="15"/>
      <c r="K7281" s="10"/>
      <c r="L7281" s="10"/>
      <c r="M7281" s="10"/>
      <c r="N7281" s="10"/>
      <c r="O7281" s="10"/>
    </row>
    <row r="7282">
      <c r="A7282" s="16"/>
      <c r="B7282" s="10"/>
      <c r="C7282" s="10"/>
      <c r="D7282" s="28"/>
      <c r="E7282" s="16"/>
      <c r="F7282" s="10"/>
      <c r="G7282" s="16"/>
      <c r="H7282" s="13"/>
      <c r="I7282" s="18"/>
      <c r="J7282" s="15"/>
      <c r="K7282" s="10"/>
      <c r="L7282" s="10"/>
      <c r="M7282" s="10"/>
      <c r="N7282" s="10"/>
      <c r="O7282" s="10"/>
    </row>
    <row r="7283">
      <c r="A7283" s="16"/>
      <c r="B7283" s="10"/>
      <c r="C7283" s="10"/>
      <c r="D7283" s="28"/>
      <c r="E7283" s="16"/>
      <c r="F7283" s="10"/>
      <c r="G7283" s="16"/>
      <c r="H7283" s="13"/>
      <c r="I7283" s="18"/>
      <c r="J7283" s="15"/>
      <c r="K7283" s="10"/>
      <c r="L7283" s="10"/>
      <c r="M7283" s="10"/>
      <c r="N7283" s="10"/>
      <c r="O7283" s="10"/>
    </row>
    <row r="7284">
      <c r="A7284" s="16"/>
      <c r="B7284" s="10"/>
      <c r="C7284" s="10"/>
      <c r="D7284" s="28"/>
      <c r="E7284" s="16"/>
      <c r="F7284" s="10"/>
      <c r="G7284" s="16"/>
      <c r="H7284" s="13"/>
      <c r="I7284" s="18"/>
      <c r="J7284" s="15"/>
      <c r="K7284" s="10"/>
      <c r="L7284" s="10"/>
      <c r="M7284" s="10"/>
      <c r="N7284" s="10"/>
      <c r="O7284" s="10"/>
    </row>
    <row r="7285">
      <c r="A7285" s="16"/>
      <c r="B7285" s="10"/>
      <c r="C7285" s="10"/>
      <c r="D7285" s="28"/>
      <c r="E7285" s="16"/>
      <c r="F7285" s="10"/>
      <c r="G7285" s="16"/>
      <c r="H7285" s="13"/>
      <c r="I7285" s="18"/>
      <c r="J7285" s="15"/>
      <c r="K7285" s="10"/>
      <c r="L7285" s="10"/>
      <c r="M7285" s="10"/>
      <c r="N7285" s="10"/>
      <c r="O7285" s="10"/>
    </row>
    <row r="7286">
      <c r="A7286" s="16"/>
      <c r="B7286" s="10"/>
      <c r="C7286" s="10"/>
      <c r="D7286" s="28"/>
      <c r="E7286" s="16"/>
      <c r="F7286" s="10"/>
      <c r="G7286" s="16"/>
      <c r="H7286" s="13"/>
      <c r="I7286" s="18"/>
      <c r="J7286" s="15"/>
      <c r="K7286" s="10"/>
      <c r="L7286" s="10"/>
      <c r="M7286" s="10"/>
      <c r="N7286" s="10"/>
      <c r="O7286" s="10"/>
    </row>
    <row r="7287">
      <c r="A7287" s="16"/>
      <c r="B7287" s="10"/>
      <c r="C7287" s="10"/>
      <c r="D7287" s="28"/>
      <c r="E7287" s="16"/>
      <c r="F7287" s="10"/>
      <c r="G7287" s="16"/>
      <c r="H7287" s="13"/>
      <c r="I7287" s="18"/>
      <c r="J7287" s="15"/>
      <c r="K7287" s="10"/>
      <c r="L7287" s="10"/>
      <c r="M7287" s="10"/>
      <c r="N7287" s="10"/>
      <c r="O7287" s="10"/>
    </row>
    <row r="7288">
      <c r="A7288" s="16"/>
      <c r="B7288" s="10"/>
      <c r="C7288" s="10"/>
      <c r="D7288" s="28"/>
      <c r="E7288" s="16"/>
      <c r="F7288" s="10"/>
      <c r="G7288" s="16"/>
      <c r="H7288" s="13"/>
      <c r="I7288" s="18"/>
      <c r="J7288" s="15"/>
      <c r="K7288" s="10"/>
      <c r="L7288" s="10"/>
      <c r="M7288" s="10"/>
      <c r="N7288" s="10"/>
      <c r="O7288" s="10"/>
    </row>
    <row r="7289">
      <c r="A7289" s="16"/>
      <c r="B7289" s="10"/>
      <c r="C7289" s="10"/>
      <c r="D7289" s="28"/>
      <c r="E7289" s="16"/>
      <c r="F7289" s="10"/>
      <c r="G7289" s="16"/>
      <c r="H7289" s="13"/>
      <c r="I7289" s="18"/>
      <c r="J7289" s="15"/>
      <c r="K7289" s="10"/>
      <c r="L7289" s="10"/>
      <c r="M7289" s="10"/>
      <c r="N7289" s="10"/>
      <c r="O7289" s="10"/>
    </row>
    <row r="7290">
      <c r="A7290" s="16"/>
      <c r="B7290" s="10"/>
      <c r="C7290" s="10"/>
      <c r="D7290" s="28"/>
      <c r="E7290" s="16"/>
      <c r="F7290" s="10"/>
      <c r="G7290" s="16"/>
      <c r="H7290" s="13"/>
      <c r="I7290" s="18"/>
      <c r="J7290" s="15"/>
      <c r="K7290" s="10"/>
      <c r="L7290" s="10"/>
      <c r="M7290" s="10"/>
      <c r="N7290" s="10"/>
      <c r="O7290" s="10"/>
    </row>
    <row r="7291">
      <c r="A7291" s="16"/>
      <c r="B7291" s="10"/>
      <c r="C7291" s="10"/>
      <c r="D7291" s="28"/>
      <c r="E7291" s="16"/>
      <c r="F7291" s="10"/>
      <c r="G7291" s="16"/>
      <c r="H7291" s="13"/>
      <c r="I7291" s="18"/>
      <c r="J7291" s="15"/>
      <c r="K7291" s="10"/>
      <c r="L7291" s="10"/>
      <c r="M7291" s="10"/>
      <c r="N7291" s="10"/>
      <c r="O7291" s="10"/>
    </row>
    <row r="7292">
      <c r="A7292" s="16"/>
      <c r="B7292" s="10"/>
      <c r="C7292" s="10"/>
      <c r="D7292" s="28"/>
      <c r="E7292" s="16"/>
      <c r="F7292" s="10"/>
      <c r="G7292" s="16"/>
      <c r="H7292" s="13"/>
      <c r="I7292" s="18"/>
      <c r="J7292" s="15"/>
      <c r="K7292" s="10"/>
      <c r="L7292" s="10"/>
      <c r="M7292" s="10"/>
      <c r="N7292" s="10"/>
      <c r="O7292" s="10"/>
    </row>
    <row r="7293">
      <c r="A7293" s="16"/>
      <c r="B7293" s="10"/>
      <c r="C7293" s="10"/>
      <c r="D7293" s="28"/>
      <c r="E7293" s="16"/>
      <c r="F7293" s="10"/>
      <c r="G7293" s="16"/>
      <c r="H7293" s="13"/>
      <c r="I7293" s="18"/>
      <c r="J7293" s="15"/>
      <c r="K7293" s="10"/>
      <c r="L7293" s="10"/>
      <c r="M7293" s="10"/>
      <c r="N7293" s="10"/>
      <c r="O7293" s="10"/>
    </row>
    <row r="7294">
      <c r="A7294" s="16"/>
      <c r="B7294" s="10"/>
      <c r="C7294" s="10"/>
      <c r="D7294" s="28"/>
      <c r="E7294" s="16"/>
      <c r="F7294" s="10"/>
      <c r="G7294" s="16"/>
      <c r="H7294" s="13"/>
      <c r="I7294" s="18"/>
      <c r="J7294" s="15"/>
      <c r="K7294" s="10"/>
      <c r="L7294" s="10"/>
      <c r="M7294" s="10"/>
      <c r="N7294" s="10"/>
      <c r="O7294" s="10"/>
    </row>
    <row r="7295">
      <c r="A7295" s="16"/>
      <c r="B7295" s="10"/>
      <c r="C7295" s="10"/>
      <c r="D7295" s="28"/>
      <c r="E7295" s="16"/>
      <c r="F7295" s="10"/>
      <c r="G7295" s="16"/>
      <c r="H7295" s="13"/>
      <c r="I7295" s="18"/>
      <c r="J7295" s="15"/>
      <c r="K7295" s="10"/>
      <c r="L7295" s="10"/>
      <c r="M7295" s="10"/>
      <c r="N7295" s="10"/>
      <c r="O7295" s="10"/>
    </row>
    <row r="7296">
      <c r="A7296" s="16"/>
      <c r="B7296" s="10"/>
      <c r="C7296" s="10"/>
      <c r="D7296" s="28"/>
      <c r="E7296" s="16"/>
      <c r="F7296" s="10"/>
      <c r="G7296" s="16"/>
      <c r="H7296" s="13"/>
      <c r="I7296" s="18"/>
      <c r="J7296" s="15"/>
      <c r="K7296" s="10"/>
      <c r="L7296" s="10"/>
      <c r="M7296" s="10"/>
      <c r="N7296" s="10"/>
      <c r="O7296" s="10"/>
    </row>
    <row r="7297">
      <c r="A7297" s="16"/>
      <c r="B7297" s="10"/>
      <c r="C7297" s="10"/>
      <c r="D7297" s="28"/>
      <c r="E7297" s="16"/>
      <c r="F7297" s="10"/>
      <c r="G7297" s="16"/>
      <c r="H7297" s="13"/>
      <c r="I7297" s="18"/>
      <c r="J7297" s="15"/>
      <c r="K7297" s="10"/>
      <c r="L7297" s="10"/>
      <c r="M7297" s="10"/>
      <c r="N7297" s="10"/>
      <c r="O7297" s="10"/>
    </row>
    <row r="7298">
      <c r="A7298" s="16"/>
      <c r="B7298" s="10"/>
      <c r="C7298" s="10"/>
      <c r="D7298" s="28"/>
      <c r="E7298" s="16"/>
      <c r="F7298" s="10"/>
      <c r="G7298" s="16"/>
      <c r="H7298" s="13"/>
      <c r="I7298" s="18"/>
      <c r="J7298" s="15"/>
      <c r="K7298" s="10"/>
      <c r="L7298" s="10"/>
      <c r="M7298" s="10"/>
      <c r="N7298" s="10"/>
      <c r="O7298" s="10"/>
    </row>
    <row r="7299">
      <c r="A7299" s="16"/>
      <c r="B7299" s="10"/>
      <c r="C7299" s="10"/>
      <c r="D7299" s="28"/>
      <c r="E7299" s="16"/>
      <c r="F7299" s="10"/>
      <c r="G7299" s="16"/>
      <c r="H7299" s="13"/>
      <c r="I7299" s="18"/>
      <c r="J7299" s="15"/>
      <c r="K7299" s="10"/>
      <c r="L7299" s="10"/>
      <c r="M7299" s="10"/>
      <c r="N7299" s="10"/>
      <c r="O7299" s="10"/>
    </row>
    <row r="7300">
      <c r="A7300" s="16"/>
      <c r="B7300" s="10"/>
      <c r="C7300" s="10"/>
      <c r="D7300" s="28"/>
      <c r="E7300" s="16"/>
      <c r="F7300" s="10"/>
      <c r="G7300" s="16"/>
      <c r="H7300" s="13"/>
      <c r="I7300" s="18"/>
      <c r="J7300" s="15"/>
      <c r="K7300" s="10"/>
      <c r="L7300" s="10"/>
      <c r="M7300" s="10"/>
      <c r="N7300" s="10"/>
      <c r="O7300" s="10"/>
    </row>
    <row r="7301">
      <c r="A7301" s="16"/>
      <c r="B7301" s="10"/>
      <c r="C7301" s="10"/>
      <c r="D7301" s="28"/>
      <c r="E7301" s="16"/>
      <c r="F7301" s="10"/>
      <c r="G7301" s="16"/>
      <c r="H7301" s="13"/>
      <c r="I7301" s="18"/>
      <c r="J7301" s="15"/>
      <c r="K7301" s="10"/>
      <c r="L7301" s="10"/>
      <c r="M7301" s="10"/>
      <c r="N7301" s="10"/>
      <c r="O7301" s="10"/>
    </row>
    <row r="7302">
      <c r="A7302" s="16"/>
      <c r="B7302" s="10"/>
      <c r="C7302" s="10"/>
      <c r="D7302" s="28"/>
      <c r="E7302" s="16"/>
      <c r="F7302" s="10"/>
      <c r="G7302" s="16"/>
      <c r="H7302" s="13"/>
      <c r="I7302" s="18"/>
      <c r="J7302" s="15"/>
      <c r="K7302" s="10"/>
      <c r="L7302" s="10"/>
      <c r="M7302" s="10"/>
      <c r="N7302" s="10"/>
      <c r="O7302" s="10"/>
    </row>
    <row r="7303">
      <c r="A7303" s="16"/>
      <c r="B7303" s="10"/>
      <c r="C7303" s="10"/>
      <c r="D7303" s="28"/>
      <c r="E7303" s="16"/>
      <c r="F7303" s="10"/>
      <c r="G7303" s="16"/>
      <c r="H7303" s="13"/>
      <c r="I7303" s="18"/>
      <c r="J7303" s="15"/>
      <c r="K7303" s="10"/>
      <c r="L7303" s="10"/>
      <c r="M7303" s="10"/>
      <c r="N7303" s="10"/>
      <c r="O7303" s="10"/>
    </row>
    <row r="7304">
      <c r="A7304" s="16"/>
      <c r="B7304" s="10"/>
      <c r="C7304" s="10"/>
      <c r="D7304" s="28"/>
      <c r="E7304" s="16"/>
      <c r="F7304" s="10"/>
      <c r="G7304" s="16"/>
      <c r="H7304" s="13"/>
      <c r="I7304" s="18"/>
      <c r="J7304" s="15"/>
      <c r="K7304" s="10"/>
      <c r="L7304" s="10"/>
      <c r="M7304" s="10"/>
      <c r="N7304" s="10"/>
      <c r="O7304" s="10"/>
    </row>
    <row r="7305">
      <c r="A7305" s="16"/>
      <c r="B7305" s="10"/>
      <c r="C7305" s="10"/>
      <c r="D7305" s="28"/>
      <c r="E7305" s="16"/>
      <c r="F7305" s="10"/>
      <c r="G7305" s="16"/>
      <c r="H7305" s="13"/>
      <c r="I7305" s="18"/>
      <c r="J7305" s="15"/>
      <c r="K7305" s="10"/>
      <c r="L7305" s="10"/>
      <c r="M7305" s="10"/>
      <c r="N7305" s="10"/>
      <c r="O7305" s="10"/>
    </row>
    <row r="7306">
      <c r="A7306" s="16"/>
      <c r="B7306" s="10"/>
      <c r="C7306" s="10"/>
      <c r="D7306" s="28"/>
      <c r="E7306" s="16"/>
      <c r="F7306" s="10"/>
      <c r="G7306" s="16"/>
      <c r="H7306" s="13"/>
      <c r="I7306" s="18"/>
      <c r="J7306" s="15"/>
      <c r="K7306" s="10"/>
      <c r="L7306" s="10"/>
      <c r="M7306" s="10"/>
      <c r="N7306" s="10"/>
      <c r="O7306" s="10"/>
    </row>
    <row r="7307">
      <c r="A7307" s="16"/>
      <c r="B7307" s="10"/>
      <c r="C7307" s="10"/>
      <c r="D7307" s="28"/>
      <c r="E7307" s="16"/>
      <c r="F7307" s="10"/>
      <c r="G7307" s="16"/>
      <c r="H7307" s="13"/>
      <c r="I7307" s="18"/>
      <c r="J7307" s="15"/>
      <c r="K7307" s="10"/>
      <c r="L7307" s="10"/>
      <c r="M7307" s="10"/>
      <c r="N7307" s="10"/>
      <c r="O7307" s="10"/>
    </row>
    <row r="7308">
      <c r="A7308" s="16"/>
      <c r="B7308" s="10"/>
      <c r="C7308" s="10"/>
      <c r="D7308" s="28"/>
      <c r="E7308" s="16"/>
      <c r="F7308" s="10"/>
      <c r="G7308" s="16"/>
      <c r="H7308" s="13"/>
      <c r="I7308" s="18"/>
      <c r="J7308" s="15"/>
      <c r="K7308" s="10"/>
      <c r="L7308" s="10"/>
      <c r="M7308" s="10"/>
      <c r="N7308" s="10"/>
      <c r="O7308" s="10"/>
    </row>
    <row r="7309">
      <c r="A7309" s="16"/>
      <c r="B7309" s="10"/>
      <c r="C7309" s="10"/>
      <c r="D7309" s="28"/>
      <c r="E7309" s="16"/>
      <c r="F7309" s="10"/>
      <c r="G7309" s="16"/>
      <c r="H7309" s="13"/>
      <c r="I7309" s="18"/>
      <c r="J7309" s="15"/>
      <c r="K7309" s="10"/>
      <c r="L7309" s="10"/>
      <c r="M7309" s="10"/>
      <c r="N7309" s="10"/>
      <c r="O7309" s="10"/>
    </row>
    <row r="7310">
      <c r="A7310" s="16"/>
      <c r="B7310" s="10"/>
      <c r="C7310" s="10"/>
      <c r="D7310" s="28"/>
      <c r="E7310" s="16"/>
      <c r="F7310" s="10"/>
      <c r="G7310" s="16"/>
      <c r="H7310" s="13"/>
      <c r="I7310" s="18"/>
      <c r="J7310" s="15"/>
      <c r="K7310" s="10"/>
      <c r="L7310" s="10"/>
      <c r="M7310" s="10"/>
      <c r="N7310" s="10"/>
      <c r="O7310" s="10"/>
    </row>
    <row r="7311">
      <c r="A7311" s="16"/>
      <c r="B7311" s="10"/>
      <c r="C7311" s="10"/>
      <c r="D7311" s="28"/>
      <c r="E7311" s="16"/>
      <c r="F7311" s="10"/>
      <c r="G7311" s="16"/>
      <c r="H7311" s="13"/>
      <c r="I7311" s="18"/>
      <c r="J7311" s="15"/>
      <c r="K7311" s="10"/>
      <c r="L7311" s="10"/>
      <c r="M7311" s="10"/>
      <c r="N7311" s="10"/>
      <c r="O7311" s="10"/>
    </row>
    <row r="7312">
      <c r="A7312" s="16"/>
      <c r="B7312" s="10"/>
      <c r="C7312" s="10"/>
      <c r="D7312" s="28"/>
      <c r="E7312" s="16"/>
      <c r="F7312" s="10"/>
      <c r="G7312" s="16"/>
      <c r="H7312" s="13"/>
      <c r="I7312" s="18"/>
      <c r="J7312" s="15"/>
      <c r="K7312" s="10"/>
      <c r="L7312" s="10"/>
      <c r="M7312" s="10"/>
      <c r="N7312" s="10"/>
      <c r="O7312" s="10"/>
    </row>
    <row r="7313">
      <c r="A7313" s="16"/>
      <c r="B7313" s="10"/>
      <c r="C7313" s="10"/>
      <c r="D7313" s="28"/>
      <c r="E7313" s="16"/>
      <c r="F7313" s="10"/>
      <c r="G7313" s="16"/>
      <c r="H7313" s="13"/>
      <c r="I7313" s="18"/>
      <c r="J7313" s="15"/>
      <c r="K7313" s="10"/>
      <c r="L7313" s="10"/>
      <c r="M7313" s="10"/>
      <c r="N7313" s="10"/>
      <c r="O7313" s="10"/>
    </row>
    <row r="7314">
      <c r="A7314" s="16"/>
      <c r="B7314" s="10"/>
      <c r="C7314" s="10"/>
      <c r="D7314" s="28"/>
      <c r="E7314" s="16"/>
      <c r="F7314" s="10"/>
      <c r="G7314" s="16"/>
      <c r="H7314" s="13"/>
      <c r="I7314" s="18"/>
      <c r="J7314" s="15"/>
      <c r="K7314" s="10"/>
      <c r="L7314" s="10"/>
      <c r="M7314" s="10"/>
      <c r="N7314" s="10"/>
      <c r="O7314" s="10"/>
    </row>
    <row r="7315">
      <c r="A7315" s="16"/>
      <c r="B7315" s="10"/>
      <c r="C7315" s="10"/>
      <c r="D7315" s="28"/>
      <c r="E7315" s="16"/>
      <c r="F7315" s="10"/>
      <c r="G7315" s="16"/>
      <c r="H7315" s="13"/>
      <c r="I7315" s="18"/>
      <c r="J7315" s="15"/>
      <c r="K7315" s="10"/>
      <c r="L7315" s="10"/>
      <c r="M7315" s="10"/>
      <c r="N7315" s="10"/>
      <c r="O7315" s="10"/>
    </row>
    <row r="7316">
      <c r="A7316" s="16"/>
      <c r="B7316" s="10"/>
      <c r="C7316" s="10"/>
      <c r="D7316" s="28"/>
      <c r="E7316" s="16"/>
      <c r="F7316" s="10"/>
      <c r="G7316" s="16"/>
      <c r="H7316" s="13"/>
      <c r="I7316" s="18"/>
      <c r="J7316" s="15"/>
      <c r="K7316" s="10"/>
      <c r="L7316" s="10"/>
      <c r="M7316" s="10"/>
      <c r="N7316" s="10"/>
      <c r="O7316" s="10"/>
    </row>
    <row r="7317">
      <c r="A7317" s="16"/>
      <c r="B7317" s="10"/>
      <c r="C7317" s="10"/>
      <c r="D7317" s="28"/>
      <c r="E7317" s="16"/>
      <c r="F7317" s="10"/>
      <c r="G7317" s="16"/>
      <c r="H7317" s="13"/>
      <c r="I7317" s="18"/>
      <c r="J7317" s="15"/>
      <c r="K7317" s="10"/>
      <c r="L7317" s="10"/>
      <c r="M7317" s="10"/>
      <c r="N7317" s="10"/>
      <c r="O7317" s="10"/>
    </row>
    <row r="7318">
      <c r="A7318" s="16"/>
      <c r="B7318" s="10"/>
      <c r="C7318" s="10"/>
      <c r="D7318" s="28"/>
      <c r="E7318" s="16"/>
      <c r="F7318" s="10"/>
      <c r="G7318" s="16"/>
      <c r="H7318" s="13"/>
      <c r="I7318" s="18"/>
      <c r="J7318" s="15"/>
      <c r="K7318" s="10"/>
      <c r="L7318" s="10"/>
      <c r="M7318" s="10"/>
      <c r="N7318" s="10"/>
      <c r="O7318" s="10"/>
    </row>
    <row r="7319">
      <c r="A7319" s="16"/>
      <c r="B7319" s="10"/>
      <c r="C7319" s="10"/>
      <c r="D7319" s="28"/>
      <c r="E7319" s="16"/>
      <c r="F7319" s="10"/>
      <c r="G7319" s="16"/>
      <c r="H7319" s="13"/>
      <c r="I7319" s="18"/>
      <c r="J7319" s="15"/>
      <c r="K7319" s="10"/>
      <c r="L7319" s="10"/>
      <c r="M7319" s="10"/>
      <c r="N7319" s="10"/>
      <c r="O7319" s="10"/>
    </row>
    <row r="7320">
      <c r="A7320" s="16"/>
      <c r="B7320" s="10"/>
      <c r="C7320" s="10"/>
      <c r="D7320" s="28"/>
      <c r="E7320" s="16"/>
      <c r="F7320" s="10"/>
      <c r="G7320" s="16"/>
      <c r="H7320" s="13"/>
      <c r="I7320" s="18"/>
      <c r="J7320" s="15"/>
      <c r="K7320" s="10"/>
      <c r="L7320" s="10"/>
      <c r="M7320" s="10"/>
      <c r="N7320" s="10"/>
      <c r="O7320" s="10"/>
    </row>
    <row r="7321">
      <c r="A7321" s="16"/>
      <c r="B7321" s="10"/>
      <c r="C7321" s="10"/>
      <c r="D7321" s="28"/>
      <c r="E7321" s="16"/>
      <c r="F7321" s="10"/>
      <c r="G7321" s="16"/>
      <c r="H7321" s="13"/>
      <c r="I7321" s="18"/>
      <c r="J7321" s="15"/>
      <c r="K7321" s="10"/>
      <c r="L7321" s="10"/>
      <c r="M7321" s="10"/>
      <c r="N7321" s="10"/>
      <c r="O7321" s="10"/>
    </row>
    <row r="7322">
      <c r="A7322" s="16"/>
      <c r="B7322" s="10"/>
      <c r="C7322" s="10"/>
      <c r="D7322" s="28"/>
      <c r="E7322" s="16"/>
      <c r="F7322" s="10"/>
      <c r="G7322" s="16"/>
      <c r="H7322" s="13"/>
      <c r="I7322" s="18"/>
      <c r="J7322" s="15"/>
      <c r="K7322" s="10"/>
      <c r="L7322" s="10"/>
      <c r="M7322" s="10"/>
      <c r="N7322" s="10"/>
      <c r="O7322" s="10"/>
    </row>
    <row r="7323">
      <c r="A7323" s="16"/>
      <c r="B7323" s="10"/>
      <c r="C7323" s="10"/>
      <c r="D7323" s="28"/>
      <c r="E7323" s="16"/>
      <c r="F7323" s="10"/>
      <c r="G7323" s="16"/>
      <c r="H7323" s="13"/>
      <c r="I7323" s="18"/>
      <c r="J7323" s="15"/>
      <c r="K7323" s="10"/>
      <c r="L7323" s="10"/>
      <c r="M7323" s="10"/>
      <c r="N7323" s="10"/>
      <c r="O7323" s="10"/>
    </row>
    <row r="7324">
      <c r="A7324" s="16"/>
      <c r="B7324" s="10"/>
      <c r="C7324" s="10"/>
      <c r="D7324" s="28"/>
      <c r="E7324" s="16"/>
      <c r="F7324" s="10"/>
      <c r="G7324" s="16"/>
      <c r="H7324" s="13"/>
      <c r="I7324" s="18"/>
      <c r="J7324" s="15"/>
      <c r="K7324" s="10"/>
      <c r="L7324" s="10"/>
      <c r="M7324" s="10"/>
      <c r="N7324" s="10"/>
      <c r="O7324" s="10"/>
    </row>
    <row r="7325">
      <c r="A7325" s="16"/>
      <c r="B7325" s="10"/>
      <c r="C7325" s="10"/>
      <c r="D7325" s="28"/>
      <c r="E7325" s="16"/>
      <c r="F7325" s="10"/>
      <c r="G7325" s="16"/>
      <c r="H7325" s="13"/>
      <c r="I7325" s="18"/>
      <c r="J7325" s="15"/>
      <c r="K7325" s="10"/>
      <c r="L7325" s="10"/>
      <c r="M7325" s="10"/>
      <c r="N7325" s="10"/>
      <c r="O7325" s="10"/>
    </row>
    <row r="7326">
      <c r="A7326" s="16"/>
      <c r="B7326" s="10"/>
      <c r="C7326" s="10"/>
      <c r="D7326" s="28"/>
      <c r="E7326" s="16"/>
      <c r="F7326" s="10"/>
      <c r="G7326" s="16"/>
      <c r="H7326" s="13"/>
      <c r="I7326" s="18"/>
      <c r="J7326" s="15"/>
      <c r="K7326" s="10"/>
      <c r="L7326" s="10"/>
      <c r="M7326" s="10"/>
      <c r="N7326" s="10"/>
      <c r="O7326" s="10"/>
    </row>
    <row r="7327">
      <c r="A7327" s="16"/>
      <c r="B7327" s="10"/>
      <c r="C7327" s="10"/>
      <c r="D7327" s="28"/>
      <c r="E7327" s="16"/>
      <c r="F7327" s="10"/>
      <c r="G7327" s="16"/>
      <c r="H7327" s="13"/>
      <c r="I7327" s="18"/>
      <c r="J7327" s="15"/>
      <c r="K7327" s="10"/>
      <c r="L7327" s="10"/>
      <c r="M7327" s="10"/>
      <c r="N7327" s="10"/>
      <c r="O7327" s="10"/>
    </row>
    <row r="7328">
      <c r="A7328" s="16"/>
      <c r="B7328" s="10"/>
      <c r="C7328" s="10"/>
      <c r="D7328" s="28"/>
      <c r="E7328" s="16"/>
      <c r="F7328" s="10"/>
      <c r="G7328" s="16"/>
      <c r="H7328" s="13"/>
      <c r="I7328" s="18"/>
      <c r="J7328" s="15"/>
      <c r="K7328" s="10"/>
      <c r="L7328" s="10"/>
      <c r="M7328" s="10"/>
      <c r="N7328" s="10"/>
      <c r="O7328" s="10"/>
    </row>
    <row r="7329">
      <c r="A7329" s="16"/>
      <c r="B7329" s="10"/>
      <c r="C7329" s="10"/>
      <c r="D7329" s="28"/>
      <c r="E7329" s="16"/>
      <c r="F7329" s="10"/>
      <c r="G7329" s="16"/>
      <c r="H7329" s="13"/>
      <c r="I7329" s="18"/>
      <c r="J7329" s="15"/>
      <c r="K7329" s="10"/>
      <c r="L7329" s="10"/>
      <c r="M7329" s="10"/>
      <c r="N7329" s="10"/>
      <c r="O7329" s="10"/>
    </row>
    <row r="7330">
      <c r="A7330" s="16"/>
      <c r="B7330" s="10"/>
      <c r="C7330" s="10"/>
      <c r="D7330" s="28"/>
      <c r="E7330" s="16"/>
      <c r="F7330" s="10"/>
      <c r="G7330" s="16"/>
      <c r="H7330" s="13"/>
      <c r="I7330" s="18"/>
      <c r="J7330" s="15"/>
      <c r="K7330" s="10"/>
      <c r="L7330" s="10"/>
      <c r="M7330" s="10"/>
      <c r="N7330" s="10"/>
      <c r="O7330" s="10"/>
    </row>
    <row r="7331">
      <c r="A7331" s="16"/>
      <c r="B7331" s="10"/>
      <c r="C7331" s="10"/>
      <c r="D7331" s="28"/>
      <c r="E7331" s="16"/>
      <c r="F7331" s="10"/>
      <c r="G7331" s="16"/>
      <c r="H7331" s="13"/>
      <c r="I7331" s="18"/>
      <c r="J7331" s="15"/>
      <c r="K7331" s="10"/>
      <c r="L7331" s="10"/>
      <c r="M7331" s="10"/>
      <c r="N7331" s="10"/>
      <c r="O7331" s="10"/>
    </row>
    <row r="7332">
      <c r="A7332" s="16"/>
      <c r="B7332" s="10"/>
      <c r="C7332" s="10"/>
      <c r="D7332" s="28"/>
      <c r="E7332" s="16"/>
      <c r="F7332" s="10"/>
      <c r="G7332" s="16"/>
      <c r="H7332" s="13"/>
      <c r="I7332" s="18"/>
      <c r="J7332" s="15"/>
      <c r="K7332" s="10"/>
      <c r="L7332" s="10"/>
      <c r="M7332" s="10"/>
      <c r="N7332" s="10"/>
      <c r="O7332" s="10"/>
    </row>
    <row r="7333">
      <c r="A7333" s="16"/>
      <c r="B7333" s="10"/>
      <c r="C7333" s="10"/>
      <c r="D7333" s="28"/>
      <c r="E7333" s="16"/>
      <c r="F7333" s="10"/>
      <c r="G7333" s="16"/>
      <c r="H7333" s="13"/>
      <c r="I7333" s="18"/>
      <c r="J7333" s="15"/>
      <c r="K7333" s="10"/>
      <c r="L7333" s="10"/>
      <c r="M7333" s="10"/>
      <c r="N7333" s="10"/>
      <c r="O7333" s="10"/>
    </row>
    <row r="7334">
      <c r="A7334" s="16"/>
      <c r="B7334" s="10"/>
      <c r="C7334" s="10"/>
      <c r="D7334" s="28"/>
      <c r="E7334" s="16"/>
      <c r="F7334" s="10"/>
      <c r="G7334" s="16"/>
      <c r="H7334" s="13"/>
      <c r="I7334" s="18"/>
      <c r="J7334" s="15"/>
      <c r="K7334" s="10"/>
      <c r="L7334" s="10"/>
      <c r="M7334" s="10"/>
      <c r="N7334" s="10"/>
      <c r="O7334" s="10"/>
    </row>
    <row r="7335">
      <c r="A7335" s="16"/>
      <c r="B7335" s="10"/>
      <c r="C7335" s="10"/>
      <c r="D7335" s="28"/>
      <c r="E7335" s="16"/>
      <c r="F7335" s="10"/>
      <c r="G7335" s="16"/>
      <c r="H7335" s="13"/>
      <c r="I7335" s="18"/>
      <c r="J7335" s="15"/>
      <c r="K7335" s="10"/>
      <c r="L7335" s="10"/>
      <c r="M7335" s="10"/>
      <c r="N7335" s="10"/>
      <c r="O7335" s="10"/>
    </row>
    <row r="7336">
      <c r="A7336" s="16"/>
      <c r="B7336" s="10"/>
      <c r="C7336" s="10"/>
      <c r="D7336" s="28"/>
      <c r="E7336" s="16"/>
      <c r="F7336" s="10"/>
      <c r="G7336" s="16"/>
      <c r="H7336" s="13"/>
      <c r="I7336" s="18"/>
      <c r="J7336" s="15"/>
      <c r="K7336" s="10"/>
      <c r="L7336" s="10"/>
      <c r="M7336" s="10"/>
      <c r="N7336" s="10"/>
      <c r="O7336" s="10"/>
    </row>
    <row r="7337">
      <c r="A7337" s="16"/>
      <c r="B7337" s="10"/>
      <c r="C7337" s="10"/>
      <c r="D7337" s="28"/>
      <c r="E7337" s="16"/>
      <c r="F7337" s="10"/>
      <c r="G7337" s="16"/>
      <c r="H7337" s="13"/>
      <c r="I7337" s="18"/>
      <c r="J7337" s="15"/>
      <c r="K7337" s="10"/>
      <c r="L7337" s="10"/>
      <c r="M7337" s="10"/>
      <c r="N7337" s="10"/>
      <c r="O7337" s="10"/>
    </row>
    <row r="7338">
      <c r="A7338" s="16"/>
      <c r="B7338" s="10"/>
      <c r="C7338" s="10"/>
      <c r="D7338" s="28"/>
      <c r="E7338" s="16"/>
      <c r="F7338" s="10"/>
      <c r="G7338" s="16"/>
      <c r="H7338" s="13"/>
      <c r="I7338" s="18"/>
      <c r="J7338" s="15"/>
      <c r="K7338" s="10"/>
      <c r="L7338" s="10"/>
      <c r="M7338" s="10"/>
      <c r="N7338" s="10"/>
      <c r="O7338" s="10"/>
    </row>
    <row r="7339">
      <c r="A7339" s="16"/>
      <c r="B7339" s="10"/>
      <c r="C7339" s="10"/>
      <c r="D7339" s="28"/>
      <c r="E7339" s="16"/>
      <c r="F7339" s="10"/>
      <c r="G7339" s="16"/>
      <c r="H7339" s="13"/>
      <c r="I7339" s="18"/>
      <c r="J7339" s="15"/>
      <c r="K7339" s="10"/>
      <c r="L7339" s="10"/>
      <c r="M7339" s="10"/>
      <c r="N7339" s="10"/>
      <c r="O7339" s="10"/>
    </row>
    <row r="7340">
      <c r="A7340" s="16"/>
      <c r="B7340" s="10"/>
      <c r="C7340" s="10"/>
      <c r="D7340" s="28"/>
      <c r="E7340" s="16"/>
      <c r="F7340" s="10"/>
      <c r="G7340" s="16"/>
      <c r="H7340" s="13"/>
      <c r="I7340" s="18"/>
      <c r="J7340" s="15"/>
      <c r="K7340" s="10"/>
      <c r="L7340" s="10"/>
      <c r="M7340" s="10"/>
      <c r="N7340" s="10"/>
      <c r="O7340" s="10"/>
    </row>
    <row r="7341">
      <c r="A7341" s="16"/>
      <c r="B7341" s="10"/>
      <c r="C7341" s="10"/>
      <c r="D7341" s="28"/>
      <c r="E7341" s="16"/>
      <c r="F7341" s="10"/>
      <c r="G7341" s="16"/>
      <c r="H7341" s="13"/>
      <c r="I7341" s="18"/>
      <c r="J7341" s="15"/>
      <c r="K7341" s="10"/>
      <c r="L7341" s="10"/>
      <c r="M7341" s="10"/>
      <c r="N7341" s="10"/>
      <c r="O7341" s="10"/>
    </row>
    <row r="7342">
      <c r="A7342" s="16"/>
      <c r="B7342" s="10"/>
      <c r="C7342" s="10"/>
      <c r="D7342" s="28"/>
      <c r="E7342" s="16"/>
      <c r="F7342" s="10"/>
      <c r="G7342" s="16"/>
      <c r="H7342" s="13"/>
      <c r="I7342" s="18"/>
      <c r="J7342" s="15"/>
      <c r="K7342" s="10"/>
      <c r="L7342" s="10"/>
      <c r="M7342" s="10"/>
      <c r="N7342" s="10"/>
      <c r="O7342" s="10"/>
    </row>
    <row r="7343">
      <c r="A7343" s="16"/>
      <c r="B7343" s="10"/>
      <c r="C7343" s="10"/>
      <c r="D7343" s="28"/>
      <c r="E7343" s="16"/>
      <c r="F7343" s="10"/>
      <c r="G7343" s="16"/>
      <c r="H7343" s="13"/>
      <c r="I7343" s="18"/>
      <c r="J7343" s="15"/>
      <c r="K7343" s="10"/>
      <c r="L7343" s="10"/>
      <c r="M7343" s="10"/>
      <c r="N7343" s="10"/>
      <c r="O7343" s="10"/>
    </row>
    <row r="7344">
      <c r="A7344" s="16"/>
      <c r="B7344" s="10"/>
      <c r="C7344" s="10"/>
      <c r="D7344" s="28"/>
      <c r="E7344" s="16"/>
      <c r="F7344" s="10"/>
      <c r="G7344" s="16"/>
      <c r="H7344" s="13"/>
      <c r="I7344" s="18"/>
      <c r="J7344" s="15"/>
      <c r="K7344" s="10"/>
      <c r="L7344" s="10"/>
      <c r="M7344" s="10"/>
      <c r="N7344" s="10"/>
      <c r="O7344" s="10"/>
    </row>
    <row r="7345">
      <c r="A7345" s="16"/>
      <c r="B7345" s="10"/>
      <c r="C7345" s="10"/>
      <c r="D7345" s="28"/>
      <c r="E7345" s="16"/>
      <c r="F7345" s="10"/>
      <c r="G7345" s="16"/>
      <c r="H7345" s="13"/>
      <c r="I7345" s="18"/>
      <c r="J7345" s="15"/>
      <c r="K7345" s="10"/>
      <c r="L7345" s="10"/>
      <c r="M7345" s="10"/>
      <c r="N7345" s="10"/>
      <c r="O7345" s="10"/>
    </row>
    <row r="7346">
      <c r="A7346" s="16"/>
      <c r="B7346" s="10"/>
      <c r="C7346" s="10"/>
      <c r="D7346" s="28"/>
      <c r="E7346" s="16"/>
      <c r="F7346" s="10"/>
      <c r="G7346" s="16"/>
      <c r="H7346" s="13"/>
      <c r="I7346" s="18"/>
      <c r="J7346" s="15"/>
      <c r="K7346" s="10"/>
      <c r="L7346" s="10"/>
      <c r="M7346" s="10"/>
      <c r="N7346" s="10"/>
      <c r="O7346" s="10"/>
    </row>
    <row r="7347">
      <c r="A7347" s="16"/>
      <c r="B7347" s="10"/>
      <c r="C7347" s="10"/>
      <c r="D7347" s="28"/>
      <c r="E7347" s="16"/>
      <c r="F7347" s="10"/>
      <c r="G7347" s="16"/>
      <c r="H7347" s="13"/>
      <c r="I7347" s="18"/>
      <c r="J7347" s="15"/>
      <c r="K7347" s="10"/>
      <c r="L7347" s="10"/>
      <c r="M7347" s="10"/>
      <c r="N7347" s="10"/>
      <c r="O7347" s="10"/>
    </row>
    <row r="7348">
      <c r="A7348" s="16"/>
      <c r="B7348" s="10"/>
      <c r="C7348" s="10"/>
      <c r="D7348" s="28"/>
      <c r="E7348" s="16"/>
      <c r="F7348" s="10"/>
      <c r="G7348" s="16"/>
      <c r="H7348" s="13"/>
      <c r="I7348" s="18"/>
      <c r="J7348" s="15"/>
      <c r="K7348" s="10"/>
      <c r="L7348" s="10"/>
      <c r="M7348" s="10"/>
      <c r="N7348" s="10"/>
      <c r="O7348" s="10"/>
    </row>
    <row r="7349">
      <c r="A7349" s="16"/>
      <c r="B7349" s="10"/>
      <c r="C7349" s="10"/>
      <c r="D7349" s="28"/>
      <c r="E7349" s="16"/>
      <c r="F7349" s="10"/>
      <c r="G7349" s="16"/>
      <c r="H7349" s="13"/>
      <c r="I7349" s="18"/>
      <c r="J7349" s="15"/>
      <c r="K7349" s="10"/>
      <c r="L7349" s="10"/>
      <c r="M7349" s="10"/>
      <c r="N7349" s="10"/>
      <c r="O7349" s="10"/>
    </row>
    <row r="7350">
      <c r="A7350" s="16"/>
      <c r="B7350" s="10"/>
      <c r="C7350" s="10"/>
      <c r="D7350" s="28"/>
      <c r="E7350" s="16"/>
      <c r="F7350" s="10"/>
      <c r="G7350" s="16"/>
      <c r="H7350" s="13"/>
      <c r="I7350" s="18"/>
      <c r="J7350" s="15"/>
      <c r="K7350" s="10"/>
      <c r="L7350" s="10"/>
      <c r="M7350" s="10"/>
      <c r="N7350" s="10"/>
      <c r="O7350" s="10"/>
    </row>
    <row r="7351">
      <c r="A7351" s="16"/>
      <c r="B7351" s="10"/>
      <c r="C7351" s="10"/>
      <c r="D7351" s="28"/>
      <c r="E7351" s="16"/>
      <c r="F7351" s="10"/>
      <c r="G7351" s="16"/>
      <c r="H7351" s="13"/>
      <c r="I7351" s="18"/>
      <c r="J7351" s="15"/>
      <c r="K7351" s="10"/>
      <c r="L7351" s="10"/>
      <c r="M7351" s="10"/>
      <c r="N7351" s="10"/>
      <c r="O7351" s="10"/>
    </row>
    <row r="7352">
      <c r="A7352" s="16"/>
      <c r="B7352" s="10"/>
      <c r="C7352" s="10"/>
      <c r="D7352" s="28"/>
      <c r="E7352" s="16"/>
      <c r="F7352" s="10"/>
      <c r="G7352" s="16"/>
      <c r="H7352" s="13"/>
      <c r="I7352" s="18"/>
      <c r="J7352" s="15"/>
      <c r="K7352" s="10"/>
      <c r="L7352" s="10"/>
      <c r="M7352" s="10"/>
      <c r="N7352" s="10"/>
      <c r="O7352" s="10"/>
    </row>
    <row r="7353">
      <c r="A7353" s="16"/>
      <c r="B7353" s="10"/>
      <c r="C7353" s="10"/>
      <c r="D7353" s="28"/>
      <c r="E7353" s="16"/>
      <c r="F7353" s="10"/>
      <c r="G7353" s="16"/>
      <c r="H7353" s="13"/>
      <c r="I7353" s="18"/>
      <c r="J7353" s="15"/>
      <c r="K7353" s="10"/>
      <c r="L7353" s="10"/>
      <c r="M7353" s="10"/>
      <c r="N7353" s="10"/>
      <c r="O7353" s="10"/>
    </row>
    <row r="7354">
      <c r="A7354" s="16"/>
      <c r="B7354" s="10"/>
      <c r="C7354" s="10"/>
      <c r="D7354" s="28"/>
      <c r="E7354" s="16"/>
      <c r="F7354" s="10"/>
      <c r="G7354" s="16"/>
      <c r="H7354" s="13"/>
      <c r="I7354" s="18"/>
      <c r="J7354" s="15"/>
      <c r="K7354" s="10"/>
      <c r="L7354" s="10"/>
      <c r="M7354" s="10"/>
      <c r="N7354" s="10"/>
      <c r="O7354" s="10"/>
    </row>
    <row r="7355">
      <c r="A7355" s="16"/>
      <c r="B7355" s="10"/>
      <c r="C7355" s="10"/>
      <c r="D7355" s="28"/>
      <c r="E7355" s="16"/>
      <c r="F7355" s="10"/>
      <c r="G7355" s="16"/>
      <c r="H7355" s="13"/>
      <c r="I7355" s="18"/>
      <c r="J7355" s="15"/>
      <c r="K7355" s="10"/>
      <c r="L7355" s="10"/>
      <c r="M7355" s="10"/>
      <c r="N7355" s="10"/>
      <c r="O7355" s="10"/>
    </row>
    <row r="7356">
      <c r="A7356" s="16"/>
      <c r="B7356" s="10"/>
      <c r="C7356" s="10"/>
      <c r="D7356" s="28"/>
      <c r="E7356" s="16"/>
      <c r="F7356" s="10"/>
      <c r="G7356" s="16"/>
      <c r="H7356" s="13"/>
      <c r="I7356" s="18"/>
      <c r="J7356" s="15"/>
      <c r="K7356" s="10"/>
      <c r="L7356" s="10"/>
      <c r="M7356" s="10"/>
      <c r="N7356" s="10"/>
      <c r="O7356" s="10"/>
    </row>
    <row r="7357">
      <c r="A7357" s="16"/>
      <c r="B7357" s="10"/>
      <c r="C7357" s="10"/>
      <c r="D7357" s="28"/>
      <c r="E7357" s="16"/>
      <c r="F7357" s="10"/>
      <c r="G7357" s="16"/>
      <c r="H7357" s="13"/>
      <c r="I7357" s="18"/>
      <c r="J7357" s="15"/>
      <c r="K7357" s="10"/>
      <c r="L7357" s="10"/>
      <c r="M7357" s="10"/>
      <c r="N7357" s="10"/>
      <c r="O7357" s="10"/>
    </row>
    <row r="7358">
      <c r="A7358" s="16"/>
      <c r="B7358" s="10"/>
      <c r="C7358" s="10"/>
      <c r="D7358" s="28"/>
      <c r="E7358" s="16"/>
      <c r="F7358" s="10"/>
      <c r="G7358" s="16"/>
      <c r="H7358" s="13"/>
      <c r="I7358" s="18"/>
      <c r="J7358" s="15"/>
      <c r="K7358" s="10"/>
      <c r="L7358" s="10"/>
      <c r="M7358" s="10"/>
      <c r="N7358" s="10"/>
      <c r="O7358" s="10"/>
    </row>
    <row r="7359">
      <c r="A7359" s="16"/>
      <c r="B7359" s="10"/>
      <c r="C7359" s="10"/>
      <c r="D7359" s="28"/>
      <c r="E7359" s="16"/>
      <c r="F7359" s="10"/>
      <c r="G7359" s="16"/>
      <c r="H7359" s="13"/>
      <c r="I7359" s="18"/>
      <c r="J7359" s="15"/>
      <c r="K7359" s="10"/>
      <c r="L7359" s="10"/>
      <c r="M7359" s="10"/>
      <c r="N7359" s="10"/>
      <c r="O7359" s="10"/>
    </row>
    <row r="7360">
      <c r="A7360" s="16"/>
      <c r="B7360" s="10"/>
      <c r="C7360" s="10"/>
      <c r="D7360" s="28"/>
      <c r="E7360" s="16"/>
      <c r="F7360" s="10"/>
      <c r="G7360" s="16"/>
      <c r="H7360" s="13"/>
      <c r="I7360" s="18"/>
      <c r="J7360" s="15"/>
      <c r="K7360" s="10"/>
      <c r="L7360" s="10"/>
      <c r="M7360" s="10"/>
      <c r="N7360" s="10"/>
      <c r="O7360" s="10"/>
    </row>
    <row r="7361">
      <c r="A7361" s="16"/>
      <c r="B7361" s="10"/>
      <c r="C7361" s="10"/>
      <c r="D7361" s="28"/>
      <c r="E7361" s="16"/>
      <c r="F7361" s="10"/>
      <c r="G7361" s="16"/>
      <c r="H7361" s="13"/>
      <c r="I7361" s="18"/>
      <c r="J7361" s="15"/>
      <c r="K7361" s="10"/>
      <c r="L7361" s="10"/>
      <c r="M7361" s="10"/>
      <c r="N7361" s="10"/>
      <c r="O7361" s="10"/>
    </row>
    <row r="7362">
      <c r="A7362" s="16"/>
      <c r="B7362" s="10"/>
      <c r="C7362" s="10"/>
      <c r="D7362" s="28"/>
      <c r="E7362" s="16"/>
      <c r="F7362" s="10"/>
      <c r="G7362" s="16"/>
      <c r="H7362" s="13"/>
      <c r="I7362" s="18"/>
      <c r="J7362" s="15"/>
      <c r="K7362" s="10"/>
      <c r="L7362" s="10"/>
      <c r="M7362" s="10"/>
      <c r="N7362" s="10"/>
      <c r="O7362" s="10"/>
    </row>
    <row r="7363">
      <c r="A7363" s="16"/>
      <c r="B7363" s="10"/>
      <c r="C7363" s="10"/>
      <c r="D7363" s="28"/>
      <c r="E7363" s="16"/>
      <c r="F7363" s="10"/>
      <c r="G7363" s="16"/>
      <c r="H7363" s="13"/>
      <c r="I7363" s="18"/>
      <c r="J7363" s="15"/>
      <c r="K7363" s="10"/>
      <c r="L7363" s="10"/>
      <c r="M7363" s="10"/>
      <c r="N7363" s="10"/>
      <c r="O7363" s="10"/>
    </row>
    <row r="7364">
      <c r="A7364" s="16"/>
      <c r="B7364" s="10"/>
      <c r="C7364" s="10"/>
      <c r="D7364" s="28"/>
      <c r="E7364" s="16"/>
      <c r="F7364" s="10"/>
      <c r="G7364" s="16"/>
      <c r="H7364" s="13"/>
      <c r="I7364" s="18"/>
      <c r="J7364" s="15"/>
      <c r="K7364" s="10"/>
      <c r="L7364" s="10"/>
      <c r="M7364" s="10"/>
      <c r="N7364" s="10"/>
      <c r="O7364" s="10"/>
    </row>
    <row r="7365">
      <c r="A7365" s="16"/>
      <c r="B7365" s="10"/>
      <c r="C7365" s="10"/>
      <c r="D7365" s="28"/>
      <c r="E7365" s="16"/>
      <c r="F7365" s="10"/>
      <c r="G7365" s="16"/>
      <c r="H7365" s="13"/>
      <c r="I7365" s="18"/>
      <c r="J7365" s="15"/>
      <c r="K7365" s="10"/>
      <c r="L7365" s="10"/>
      <c r="M7365" s="10"/>
      <c r="N7365" s="10"/>
      <c r="O7365" s="10"/>
    </row>
    <row r="7366">
      <c r="A7366" s="16"/>
      <c r="B7366" s="10"/>
      <c r="C7366" s="10"/>
      <c r="D7366" s="28"/>
      <c r="E7366" s="16"/>
      <c r="F7366" s="10"/>
      <c r="G7366" s="16"/>
      <c r="H7366" s="13"/>
      <c r="I7366" s="18"/>
      <c r="J7366" s="15"/>
      <c r="K7366" s="10"/>
      <c r="L7366" s="10"/>
      <c r="M7366" s="10"/>
      <c r="N7366" s="10"/>
      <c r="O7366" s="10"/>
    </row>
    <row r="7367">
      <c r="A7367" s="16"/>
      <c r="B7367" s="10"/>
      <c r="C7367" s="10"/>
      <c r="D7367" s="28"/>
      <c r="E7367" s="16"/>
      <c r="F7367" s="10"/>
      <c r="G7367" s="16"/>
      <c r="H7367" s="13"/>
      <c r="I7367" s="18"/>
      <c r="J7367" s="15"/>
      <c r="K7367" s="10"/>
      <c r="L7367" s="10"/>
      <c r="M7367" s="10"/>
      <c r="N7367" s="10"/>
      <c r="O7367" s="10"/>
    </row>
    <row r="7368">
      <c r="A7368" s="16"/>
      <c r="B7368" s="10"/>
      <c r="C7368" s="10"/>
      <c r="D7368" s="28"/>
      <c r="E7368" s="16"/>
      <c r="F7368" s="10"/>
      <c r="G7368" s="16"/>
      <c r="H7368" s="13"/>
      <c r="I7368" s="18"/>
      <c r="J7368" s="15"/>
      <c r="K7368" s="10"/>
      <c r="L7368" s="10"/>
      <c r="M7368" s="10"/>
      <c r="N7368" s="10"/>
      <c r="O7368" s="10"/>
    </row>
    <row r="7369">
      <c r="A7369" s="16"/>
      <c r="B7369" s="10"/>
      <c r="C7369" s="10"/>
      <c r="D7369" s="28"/>
      <c r="E7369" s="16"/>
      <c r="F7369" s="10"/>
      <c r="G7369" s="16"/>
      <c r="H7369" s="13"/>
      <c r="I7369" s="18"/>
      <c r="J7369" s="15"/>
      <c r="K7369" s="10"/>
      <c r="L7369" s="10"/>
      <c r="M7369" s="10"/>
      <c r="N7369" s="10"/>
      <c r="O7369" s="10"/>
    </row>
    <row r="7370">
      <c r="A7370" s="16"/>
      <c r="B7370" s="10"/>
      <c r="C7370" s="10"/>
      <c r="D7370" s="28"/>
      <c r="E7370" s="16"/>
      <c r="F7370" s="10"/>
      <c r="G7370" s="16"/>
      <c r="H7370" s="13"/>
      <c r="I7370" s="18"/>
      <c r="J7370" s="15"/>
      <c r="K7370" s="10"/>
      <c r="L7370" s="10"/>
      <c r="M7370" s="10"/>
      <c r="N7370" s="10"/>
      <c r="O7370" s="10"/>
    </row>
    <row r="7371">
      <c r="A7371" s="16"/>
      <c r="B7371" s="10"/>
      <c r="C7371" s="10"/>
      <c r="D7371" s="28"/>
      <c r="E7371" s="16"/>
      <c r="F7371" s="10"/>
      <c r="G7371" s="16"/>
      <c r="H7371" s="13"/>
      <c r="I7371" s="18"/>
      <c r="J7371" s="15"/>
      <c r="K7371" s="10"/>
      <c r="L7371" s="10"/>
      <c r="M7371" s="10"/>
      <c r="N7371" s="10"/>
      <c r="O7371" s="10"/>
    </row>
    <row r="7372">
      <c r="A7372" s="16"/>
      <c r="B7372" s="10"/>
      <c r="C7372" s="10"/>
      <c r="D7372" s="28"/>
      <c r="E7372" s="16"/>
      <c r="F7372" s="10"/>
      <c r="G7372" s="16"/>
      <c r="H7372" s="13"/>
      <c r="I7372" s="18"/>
      <c r="J7372" s="15"/>
      <c r="K7372" s="10"/>
      <c r="L7372" s="10"/>
      <c r="M7372" s="10"/>
      <c r="N7372" s="10"/>
      <c r="O7372" s="10"/>
    </row>
    <row r="7373">
      <c r="A7373" s="16"/>
      <c r="B7373" s="10"/>
      <c r="C7373" s="10"/>
      <c r="D7373" s="28"/>
      <c r="E7373" s="16"/>
      <c r="F7373" s="10"/>
      <c r="G7373" s="16"/>
      <c r="H7373" s="13"/>
      <c r="I7373" s="18"/>
      <c r="J7373" s="15"/>
      <c r="K7373" s="10"/>
      <c r="L7373" s="10"/>
      <c r="M7373" s="10"/>
      <c r="N7373" s="10"/>
      <c r="O7373" s="10"/>
    </row>
    <row r="7374">
      <c r="A7374" s="16"/>
      <c r="B7374" s="10"/>
      <c r="C7374" s="10"/>
      <c r="D7374" s="28"/>
      <c r="E7374" s="16"/>
      <c r="F7374" s="10"/>
      <c r="G7374" s="16"/>
      <c r="H7374" s="13"/>
      <c r="I7374" s="18"/>
      <c r="J7374" s="15"/>
      <c r="K7374" s="10"/>
      <c r="L7374" s="10"/>
      <c r="M7374" s="10"/>
      <c r="N7374" s="10"/>
      <c r="O7374" s="10"/>
    </row>
    <row r="7375">
      <c r="A7375" s="16"/>
      <c r="B7375" s="10"/>
      <c r="C7375" s="10"/>
      <c r="D7375" s="28"/>
      <c r="E7375" s="16"/>
      <c r="F7375" s="10"/>
      <c r="G7375" s="16"/>
      <c r="H7375" s="13"/>
      <c r="I7375" s="18"/>
      <c r="J7375" s="15"/>
      <c r="K7375" s="10"/>
      <c r="L7375" s="10"/>
      <c r="M7375" s="10"/>
      <c r="N7375" s="10"/>
      <c r="O7375" s="10"/>
    </row>
    <row r="7376">
      <c r="A7376" s="16"/>
      <c r="B7376" s="10"/>
      <c r="C7376" s="10"/>
      <c r="D7376" s="28"/>
      <c r="E7376" s="16"/>
      <c r="F7376" s="10"/>
      <c r="G7376" s="16"/>
      <c r="H7376" s="13"/>
      <c r="I7376" s="18"/>
      <c r="J7376" s="15"/>
      <c r="K7376" s="10"/>
      <c r="L7376" s="10"/>
      <c r="M7376" s="10"/>
      <c r="N7376" s="10"/>
      <c r="O7376" s="10"/>
    </row>
    <row r="7377">
      <c r="A7377" s="16"/>
      <c r="B7377" s="10"/>
      <c r="C7377" s="10"/>
      <c r="D7377" s="28"/>
      <c r="E7377" s="16"/>
      <c r="F7377" s="10"/>
      <c r="G7377" s="16"/>
      <c r="H7377" s="13"/>
      <c r="I7377" s="18"/>
      <c r="J7377" s="15"/>
      <c r="K7377" s="10"/>
      <c r="L7377" s="10"/>
      <c r="M7377" s="10"/>
      <c r="N7377" s="10"/>
      <c r="O7377" s="10"/>
    </row>
    <row r="7378">
      <c r="A7378" s="16"/>
      <c r="B7378" s="10"/>
      <c r="C7378" s="10"/>
      <c r="D7378" s="28"/>
      <c r="E7378" s="16"/>
      <c r="F7378" s="10"/>
      <c r="G7378" s="16"/>
      <c r="H7378" s="13"/>
      <c r="I7378" s="18"/>
      <c r="J7378" s="15"/>
      <c r="K7378" s="10"/>
      <c r="L7378" s="10"/>
      <c r="M7378" s="10"/>
      <c r="N7378" s="10"/>
      <c r="O7378" s="10"/>
    </row>
    <row r="7379">
      <c r="A7379" s="16"/>
      <c r="B7379" s="10"/>
      <c r="C7379" s="10"/>
      <c r="D7379" s="28"/>
      <c r="E7379" s="16"/>
      <c r="F7379" s="10"/>
      <c r="G7379" s="16"/>
      <c r="H7379" s="13"/>
      <c r="I7379" s="18"/>
      <c r="J7379" s="15"/>
      <c r="K7379" s="10"/>
      <c r="L7379" s="10"/>
      <c r="M7379" s="10"/>
      <c r="N7379" s="10"/>
      <c r="O7379" s="10"/>
    </row>
    <row r="7380">
      <c r="A7380" s="16"/>
      <c r="B7380" s="10"/>
      <c r="C7380" s="10"/>
      <c r="D7380" s="28"/>
      <c r="E7380" s="16"/>
      <c r="F7380" s="10"/>
      <c r="G7380" s="16"/>
      <c r="H7380" s="13"/>
      <c r="I7380" s="18"/>
      <c r="J7380" s="15"/>
      <c r="K7380" s="10"/>
      <c r="L7380" s="10"/>
      <c r="M7380" s="10"/>
      <c r="N7380" s="10"/>
      <c r="O7380" s="10"/>
    </row>
    <row r="7381">
      <c r="A7381" s="16"/>
      <c r="B7381" s="10"/>
      <c r="C7381" s="10"/>
      <c r="D7381" s="28"/>
      <c r="E7381" s="16"/>
      <c r="F7381" s="10"/>
      <c r="G7381" s="16"/>
      <c r="H7381" s="13"/>
      <c r="I7381" s="18"/>
      <c r="J7381" s="15"/>
      <c r="K7381" s="10"/>
      <c r="L7381" s="10"/>
      <c r="M7381" s="10"/>
      <c r="N7381" s="10"/>
      <c r="O7381" s="10"/>
    </row>
    <row r="7382">
      <c r="A7382" s="16"/>
      <c r="B7382" s="10"/>
      <c r="C7382" s="10"/>
      <c r="D7382" s="28"/>
      <c r="E7382" s="16"/>
      <c r="F7382" s="10"/>
      <c r="G7382" s="16"/>
      <c r="H7382" s="13"/>
      <c r="I7382" s="18"/>
      <c r="J7382" s="15"/>
      <c r="K7382" s="10"/>
      <c r="L7382" s="10"/>
      <c r="M7382" s="10"/>
      <c r="N7382" s="10"/>
      <c r="O7382" s="10"/>
    </row>
    <row r="7383">
      <c r="A7383" s="16"/>
      <c r="B7383" s="10"/>
      <c r="C7383" s="10"/>
      <c r="D7383" s="28"/>
      <c r="E7383" s="16"/>
      <c r="F7383" s="10"/>
      <c r="G7383" s="16"/>
      <c r="H7383" s="13"/>
      <c r="I7383" s="18"/>
      <c r="J7383" s="15"/>
      <c r="K7383" s="10"/>
      <c r="L7383" s="10"/>
      <c r="M7383" s="10"/>
      <c r="N7383" s="10"/>
      <c r="O7383" s="10"/>
    </row>
    <row r="7384">
      <c r="A7384" s="16"/>
      <c r="B7384" s="10"/>
      <c r="C7384" s="10"/>
      <c r="D7384" s="28"/>
      <c r="E7384" s="16"/>
      <c r="F7384" s="10"/>
      <c r="G7384" s="16"/>
      <c r="H7384" s="13"/>
      <c r="I7384" s="18"/>
      <c r="J7384" s="15"/>
      <c r="K7384" s="10"/>
      <c r="L7384" s="10"/>
      <c r="M7384" s="10"/>
      <c r="N7384" s="10"/>
      <c r="O7384" s="10"/>
    </row>
    <row r="7385">
      <c r="A7385" s="16"/>
      <c r="B7385" s="10"/>
      <c r="C7385" s="10"/>
      <c r="D7385" s="28"/>
      <c r="E7385" s="16"/>
      <c r="F7385" s="10"/>
      <c r="G7385" s="16"/>
      <c r="H7385" s="13"/>
      <c r="I7385" s="18"/>
      <c r="J7385" s="15"/>
      <c r="K7385" s="10"/>
      <c r="L7385" s="10"/>
      <c r="M7385" s="10"/>
      <c r="N7385" s="10"/>
      <c r="O7385" s="10"/>
    </row>
    <row r="7386">
      <c r="A7386" s="16"/>
      <c r="B7386" s="10"/>
      <c r="C7386" s="10"/>
      <c r="D7386" s="28"/>
      <c r="E7386" s="16"/>
      <c r="F7386" s="10"/>
      <c r="G7386" s="16"/>
      <c r="H7386" s="13"/>
      <c r="I7386" s="18"/>
      <c r="J7386" s="15"/>
      <c r="K7386" s="10"/>
      <c r="L7386" s="10"/>
      <c r="M7386" s="10"/>
      <c r="N7386" s="10"/>
      <c r="O7386" s="10"/>
    </row>
    <row r="7387">
      <c r="A7387" s="16"/>
      <c r="B7387" s="10"/>
      <c r="C7387" s="10"/>
      <c r="D7387" s="28"/>
      <c r="E7387" s="16"/>
      <c r="F7387" s="10"/>
      <c r="G7387" s="16"/>
      <c r="H7387" s="13"/>
      <c r="I7387" s="18"/>
      <c r="J7387" s="15"/>
      <c r="K7387" s="10"/>
      <c r="L7387" s="10"/>
      <c r="M7387" s="10"/>
      <c r="N7387" s="10"/>
      <c r="O7387" s="10"/>
    </row>
    <row r="7388">
      <c r="A7388" s="16"/>
      <c r="B7388" s="10"/>
      <c r="C7388" s="10"/>
      <c r="D7388" s="28"/>
      <c r="E7388" s="16"/>
      <c r="F7388" s="10"/>
      <c r="G7388" s="16"/>
      <c r="H7388" s="13"/>
      <c r="I7388" s="18"/>
      <c r="J7388" s="15"/>
      <c r="K7388" s="10"/>
      <c r="L7388" s="10"/>
      <c r="M7388" s="10"/>
      <c r="N7388" s="10"/>
      <c r="O7388" s="10"/>
    </row>
    <row r="7389">
      <c r="A7389" s="16"/>
      <c r="B7389" s="10"/>
      <c r="C7389" s="10"/>
      <c r="D7389" s="28"/>
      <c r="E7389" s="16"/>
      <c r="F7389" s="10"/>
      <c r="G7389" s="16"/>
      <c r="H7389" s="13"/>
      <c r="I7389" s="18"/>
      <c r="J7389" s="15"/>
      <c r="K7389" s="10"/>
      <c r="L7389" s="10"/>
      <c r="M7389" s="10"/>
      <c r="N7389" s="10"/>
      <c r="O7389" s="10"/>
    </row>
    <row r="7390">
      <c r="A7390" s="16"/>
      <c r="B7390" s="10"/>
      <c r="C7390" s="10"/>
      <c r="D7390" s="28"/>
      <c r="E7390" s="16"/>
      <c r="F7390" s="10"/>
      <c r="G7390" s="16"/>
      <c r="H7390" s="13"/>
      <c r="I7390" s="18"/>
      <c r="J7390" s="15"/>
      <c r="K7390" s="10"/>
      <c r="L7390" s="10"/>
      <c r="M7390" s="10"/>
      <c r="N7390" s="10"/>
      <c r="O7390" s="10"/>
    </row>
    <row r="7391">
      <c r="A7391" s="16"/>
      <c r="B7391" s="10"/>
      <c r="C7391" s="10"/>
      <c r="D7391" s="28"/>
      <c r="E7391" s="16"/>
      <c r="F7391" s="10"/>
      <c r="G7391" s="16"/>
      <c r="H7391" s="13"/>
      <c r="I7391" s="18"/>
      <c r="J7391" s="15"/>
      <c r="K7391" s="10"/>
      <c r="L7391" s="10"/>
      <c r="M7391" s="10"/>
      <c r="N7391" s="10"/>
      <c r="O7391" s="10"/>
    </row>
    <row r="7392">
      <c r="A7392" s="16"/>
      <c r="B7392" s="10"/>
      <c r="C7392" s="10"/>
      <c r="D7392" s="28"/>
      <c r="E7392" s="16"/>
      <c r="F7392" s="10"/>
      <c r="G7392" s="16"/>
      <c r="H7392" s="13"/>
      <c r="I7392" s="18"/>
      <c r="J7392" s="15"/>
      <c r="K7392" s="10"/>
      <c r="L7392" s="10"/>
      <c r="M7392" s="10"/>
      <c r="N7392" s="10"/>
      <c r="O7392" s="10"/>
    </row>
    <row r="7393">
      <c r="A7393" s="16"/>
      <c r="B7393" s="10"/>
      <c r="C7393" s="10"/>
      <c r="D7393" s="28"/>
      <c r="E7393" s="16"/>
      <c r="F7393" s="10"/>
      <c r="G7393" s="16"/>
      <c r="H7393" s="13"/>
      <c r="I7393" s="18"/>
      <c r="J7393" s="15"/>
      <c r="K7393" s="10"/>
      <c r="L7393" s="10"/>
      <c r="M7393" s="10"/>
      <c r="N7393" s="10"/>
      <c r="O7393" s="10"/>
    </row>
    <row r="7394">
      <c r="A7394" s="16"/>
      <c r="B7394" s="10"/>
      <c r="C7394" s="10"/>
      <c r="D7394" s="28"/>
      <c r="E7394" s="16"/>
      <c r="F7394" s="10"/>
      <c r="G7394" s="16"/>
      <c r="H7394" s="13"/>
      <c r="I7394" s="18"/>
      <c r="J7394" s="15"/>
      <c r="K7394" s="10"/>
      <c r="L7394" s="10"/>
      <c r="M7394" s="10"/>
      <c r="N7394" s="10"/>
      <c r="O7394" s="10"/>
    </row>
    <row r="7395">
      <c r="A7395" s="16"/>
      <c r="B7395" s="10"/>
      <c r="C7395" s="10"/>
      <c r="D7395" s="28"/>
      <c r="E7395" s="16"/>
      <c r="F7395" s="10"/>
      <c r="G7395" s="16"/>
      <c r="H7395" s="13"/>
      <c r="I7395" s="18"/>
      <c r="J7395" s="15"/>
      <c r="K7395" s="10"/>
      <c r="L7395" s="10"/>
      <c r="M7395" s="10"/>
      <c r="N7395" s="10"/>
      <c r="O7395" s="10"/>
    </row>
    <row r="7396">
      <c r="A7396" s="16"/>
      <c r="B7396" s="10"/>
      <c r="C7396" s="10"/>
      <c r="D7396" s="28"/>
      <c r="E7396" s="16"/>
      <c r="F7396" s="10"/>
      <c r="G7396" s="16"/>
      <c r="H7396" s="13"/>
      <c r="I7396" s="18"/>
      <c r="J7396" s="15"/>
      <c r="K7396" s="10"/>
      <c r="L7396" s="10"/>
      <c r="M7396" s="10"/>
      <c r="N7396" s="10"/>
      <c r="O7396" s="10"/>
    </row>
    <row r="7397">
      <c r="A7397" s="16"/>
      <c r="B7397" s="10"/>
      <c r="C7397" s="10"/>
      <c r="D7397" s="28"/>
      <c r="E7397" s="16"/>
      <c r="F7397" s="10"/>
      <c r="G7397" s="16"/>
      <c r="H7397" s="13"/>
      <c r="I7397" s="18"/>
      <c r="J7397" s="15"/>
      <c r="K7397" s="10"/>
      <c r="L7397" s="10"/>
      <c r="M7397" s="10"/>
      <c r="N7397" s="10"/>
      <c r="O7397" s="10"/>
    </row>
    <row r="7398">
      <c r="A7398" s="16"/>
      <c r="B7398" s="10"/>
      <c r="C7398" s="10"/>
      <c r="D7398" s="28"/>
      <c r="E7398" s="16"/>
      <c r="F7398" s="10"/>
      <c r="G7398" s="16"/>
      <c r="H7398" s="13"/>
      <c r="I7398" s="18"/>
      <c r="J7398" s="15"/>
      <c r="K7398" s="10"/>
      <c r="L7398" s="10"/>
      <c r="M7398" s="10"/>
      <c r="N7398" s="10"/>
      <c r="O7398" s="10"/>
    </row>
    <row r="7399">
      <c r="A7399" s="16"/>
      <c r="B7399" s="10"/>
      <c r="C7399" s="10"/>
      <c r="D7399" s="28"/>
      <c r="E7399" s="16"/>
      <c r="F7399" s="10"/>
      <c r="G7399" s="16"/>
      <c r="H7399" s="13"/>
      <c r="I7399" s="18"/>
      <c r="J7399" s="15"/>
      <c r="K7399" s="10"/>
      <c r="L7399" s="10"/>
      <c r="M7399" s="10"/>
      <c r="N7399" s="10"/>
      <c r="O7399" s="10"/>
    </row>
    <row r="7400">
      <c r="A7400" s="16"/>
      <c r="B7400" s="10"/>
      <c r="C7400" s="10"/>
      <c r="D7400" s="28"/>
      <c r="E7400" s="16"/>
      <c r="F7400" s="10"/>
      <c r="G7400" s="16"/>
      <c r="H7400" s="13"/>
      <c r="I7400" s="18"/>
      <c r="J7400" s="15"/>
      <c r="K7400" s="10"/>
      <c r="L7400" s="10"/>
      <c r="M7400" s="10"/>
      <c r="N7400" s="10"/>
      <c r="O7400" s="10"/>
    </row>
    <row r="7401">
      <c r="A7401" s="16"/>
      <c r="B7401" s="10"/>
      <c r="C7401" s="10"/>
      <c r="D7401" s="28"/>
      <c r="E7401" s="16"/>
      <c r="F7401" s="10"/>
      <c r="G7401" s="16"/>
      <c r="H7401" s="13"/>
      <c r="I7401" s="18"/>
      <c r="J7401" s="15"/>
      <c r="K7401" s="10"/>
      <c r="L7401" s="10"/>
      <c r="M7401" s="10"/>
      <c r="N7401" s="10"/>
      <c r="O7401" s="10"/>
    </row>
    <row r="7402">
      <c r="A7402" s="16"/>
      <c r="B7402" s="10"/>
      <c r="C7402" s="10"/>
      <c r="D7402" s="28"/>
      <c r="E7402" s="16"/>
      <c r="F7402" s="10"/>
      <c r="G7402" s="16"/>
      <c r="H7402" s="13"/>
      <c r="I7402" s="18"/>
      <c r="J7402" s="15"/>
      <c r="K7402" s="10"/>
      <c r="L7402" s="10"/>
      <c r="M7402" s="10"/>
      <c r="N7402" s="10"/>
      <c r="O7402" s="10"/>
    </row>
    <row r="7403">
      <c r="A7403" s="16"/>
      <c r="B7403" s="10"/>
      <c r="C7403" s="10"/>
      <c r="D7403" s="28"/>
      <c r="E7403" s="16"/>
      <c r="F7403" s="10"/>
      <c r="G7403" s="16"/>
      <c r="H7403" s="13"/>
      <c r="I7403" s="18"/>
      <c r="J7403" s="15"/>
      <c r="K7403" s="10"/>
      <c r="L7403" s="10"/>
      <c r="M7403" s="10"/>
      <c r="N7403" s="10"/>
      <c r="O7403" s="10"/>
    </row>
    <row r="7404">
      <c r="A7404" s="16"/>
      <c r="B7404" s="10"/>
      <c r="C7404" s="10"/>
      <c r="D7404" s="28"/>
      <c r="E7404" s="16"/>
      <c r="F7404" s="10"/>
      <c r="G7404" s="16"/>
      <c r="H7404" s="13"/>
      <c r="I7404" s="18"/>
      <c r="J7404" s="15"/>
      <c r="K7404" s="10"/>
      <c r="L7404" s="10"/>
      <c r="M7404" s="10"/>
      <c r="N7404" s="10"/>
      <c r="O7404" s="10"/>
    </row>
    <row r="7405">
      <c r="A7405" s="16"/>
      <c r="B7405" s="10"/>
      <c r="C7405" s="10"/>
      <c r="D7405" s="28"/>
      <c r="E7405" s="16"/>
      <c r="F7405" s="10"/>
      <c r="G7405" s="16"/>
      <c r="H7405" s="13"/>
      <c r="I7405" s="18"/>
      <c r="J7405" s="15"/>
      <c r="K7405" s="10"/>
      <c r="L7405" s="10"/>
      <c r="M7405" s="10"/>
      <c r="N7405" s="10"/>
      <c r="O7405" s="10"/>
    </row>
    <row r="7406">
      <c r="A7406" s="16"/>
      <c r="B7406" s="10"/>
      <c r="C7406" s="10"/>
      <c r="D7406" s="28"/>
      <c r="E7406" s="16"/>
      <c r="F7406" s="10"/>
      <c r="G7406" s="16"/>
      <c r="H7406" s="13"/>
      <c r="I7406" s="18"/>
      <c r="J7406" s="15"/>
      <c r="K7406" s="10"/>
      <c r="L7406" s="10"/>
      <c r="M7406" s="10"/>
      <c r="N7406" s="10"/>
      <c r="O7406" s="10"/>
    </row>
    <row r="7407">
      <c r="A7407" s="16"/>
      <c r="B7407" s="10"/>
      <c r="C7407" s="10"/>
      <c r="D7407" s="28"/>
      <c r="E7407" s="16"/>
      <c r="F7407" s="10"/>
      <c r="G7407" s="16"/>
      <c r="H7407" s="13"/>
      <c r="I7407" s="18"/>
      <c r="J7407" s="15"/>
      <c r="K7407" s="10"/>
      <c r="L7407" s="10"/>
      <c r="M7407" s="10"/>
      <c r="N7407" s="10"/>
      <c r="O7407" s="10"/>
    </row>
    <row r="7408">
      <c r="A7408" s="16"/>
      <c r="B7408" s="10"/>
      <c r="C7408" s="10"/>
      <c r="D7408" s="28"/>
      <c r="E7408" s="16"/>
      <c r="F7408" s="10"/>
      <c r="G7408" s="16"/>
      <c r="H7408" s="13"/>
      <c r="I7408" s="18"/>
      <c r="J7408" s="15"/>
      <c r="K7408" s="10"/>
      <c r="L7408" s="10"/>
      <c r="M7408" s="10"/>
      <c r="N7408" s="10"/>
      <c r="O7408" s="10"/>
    </row>
    <row r="7409">
      <c r="A7409" s="16"/>
      <c r="B7409" s="10"/>
      <c r="C7409" s="10"/>
      <c r="D7409" s="28"/>
      <c r="E7409" s="16"/>
      <c r="F7409" s="10"/>
      <c r="G7409" s="16"/>
      <c r="H7409" s="13"/>
      <c r="I7409" s="18"/>
      <c r="J7409" s="15"/>
      <c r="K7409" s="10"/>
      <c r="L7409" s="10"/>
      <c r="M7409" s="10"/>
      <c r="N7409" s="10"/>
      <c r="O7409" s="10"/>
    </row>
    <row r="7410">
      <c r="A7410" s="16"/>
      <c r="B7410" s="10"/>
      <c r="C7410" s="10"/>
      <c r="D7410" s="28"/>
      <c r="E7410" s="16"/>
      <c r="F7410" s="10"/>
      <c r="G7410" s="16"/>
      <c r="H7410" s="13"/>
      <c r="I7410" s="18"/>
      <c r="J7410" s="15"/>
      <c r="K7410" s="10"/>
      <c r="L7410" s="10"/>
      <c r="M7410" s="10"/>
      <c r="N7410" s="10"/>
      <c r="O7410" s="10"/>
    </row>
    <row r="7411">
      <c r="A7411" s="16"/>
      <c r="B7411" s="10"/>
      <c r="C7411" s="10"/>
      <c r="D7411" s="28"/>
      <c r="E7411" s="16"/>
      <c r="F7411" s="10"/>
      <c r="G7411" s="16"/>
      <c r="H7411" s="13"/>
      <c r="I7411" s="18"/>
      <c r="J7411" s="15"/>
      <c r="K7411" s="10"/>
      <c r="L7411" s="10"/>
      <c r="M7411" s="10"/>
      <c r="N7411" s="10"/>
      <c r="O7411" s="10"/>
    </row>
    <row r="7412">
      <c r="A7412" s="16"/>
      <c r="B7412" s="10"/>
      <c r="C7412" s="10"/>
      <c r="D7412" s="28"/>
      <c r="E7412" s="16"/>
      <c r="F7412" s="10"/>
      <c r="G7412" s="16"/>
      <c r="H7412" s="13"/>
      <c r="I7412" s="18"/>
      <c r="J7412" s="15"/>
      <c r="K7412" s="10"/>
      <c r="L7412" s="10"/>
      <c r="M7412" s="10"/>
      <c r="N7412" s="10"/>
      <c r="O7412" s="10"/>
    </row>
    <row r="7413">
      <c r="A7413" s="16"/>
      <c r="B7413" s="10"/>
      <c r="C7413" s="10"/>
      <c r="D7413" s="28"/>
      <c r="E7413" s="16"/>
      <c r="F7413" s="10"/>
      <c r="G7413" s="16"/>
      <c r="H7413" s="13"/>
      <c r="I7413" s="18"/>
      <c r="J7413" s="15"/>
      <c r="K7413" s="10"/>
      <c r="L7413" s="10"/>
      <c r="M7413" s="10"/>
      <c r="N7413" s="10"/>
      <c r="O7413" s="10"/>
    </row>
    <row r="7414">
      <c r="A7414" s="16"/>
      <c r="B7414" s="10"/>
      <c r="C7414" s="10"/>
      <c r="D7414" s="28"/>
      <c r="E7414" s="16"/>
      <c r="F7414" s="10"/>
      <c r="G7414" s="16"/>
      <c r="H7414" s="13"/>
      <c r="I7414" s="18"/>
      <c r="J7414" s="15"/>
      <c r="K7414" s="10"/>
      <c r="L7414" s="10"/>
      <c r="M7414" s="10"/>
      <c r="N7414" s="10"/>
      <c r="O7414" s="10"/>
    </row>
    <row r="7415">
      <c r="A7415" s="16"/>
      <c r="B7415" s="10"/>
      <c r="C7415" s="10"/>
      <c r="D7415" s="28"/>
      <c r="E7415" s="16"/>
      <c r="F7415" s="10"/>
      <c r="G7415" s="16"/>
      <c r="H7415" s="13"/>
      <c r="I7415" s="18"/>
      <c r="J7415" s="15"/>
      <c r="K7415" s="10"/>
      <c r="L7415" s="10"/>
      <c r="M7415" s="10"/>
      <c r="N7415" s="10"/>
      <c r="O7415" s="10"/>
    </row>
    <row r="7416">
      <c r="A7416" s="16"/>
      <c r="B7416" s="10"/>
      <c r="C7416" s="10"/>
      <c r="D7416" s="28"/>
      <c r="E7416" s="16"/>
      <c r="F7416" s="10"/>
      <c r="G7416" s="16"/>
      <c r="H7416" s="13"/>
      <c r="I7416" s="18"/>
      <c r="J7416" s="15"/>
      <c r="K7416" s="10"/>
      <c r="L7416" s="10"/>
      <c r="M7416" s="10"/>
      <c r="N7416" s="10"/>
      <c r="O7416" s="10"/>
    </row>
    <row r="7417">
      <c r="A7417" s="16"/>
      <c r="B7417" s="10"/>
      <c r="C7417" s="10"/>
      <c r="D7417" s="28"/>
      <c r="E7417" s="16"/>
      <c r="F7417" s="10"/>
      <c r="G7417" s="16"/>
      <c r="H7417" s="13"/>
      <c r="I7417" s="18"/>
      <c r="J7417" s="15"/>
      <c r="K7417" s="10"/>
      <c r="L7417" s="10"/>
      <c r="M7417" s="10"/>
      <c r="N7417" s="10"/>
      <c r="O7417" s="10"/>
    </row>
    <row r="7418">
      <c r="A7418" s="16"/>
      <c r="B7418" s="10"/>
      <c r="C7418" s="10"/>
      <c r="D7418" s="28"/>
      <c r="E7418" s="16"/>
      <c r="F7418" s="10"/>
      <c r="G7418" s="16"/>
      <c r="H7418" s="13"/>
      <c r="I7418" s="18"/>
      <c r="J7418" s="15"/>
      <c r="K7418" s="10"/>
      <c r="L7418" s="10"/>
      <c r="M7418" s="10"/>
      <c r="N7418" s="10"/>
      <c r="O7418" s="10"/>
    </row>
    <row r="7419">
      <c r="A7419" s="16"/>
      <c r="B7419" s="10"/>
      <c r="C7419" s="10"/>
      <c r="D7419" s="28"/>
      <c r="E7419" s="16"/>
      <c r="F7419" s="10"/>
      <c r="G7419" s="16"/>
      <c r="H7419" s="13"/>
      <c r="I7419" s="18"/>
      <c r="J7419" s="15"/>
      <c r="K7419" s="10"/>
      <c r="L7419" s="10"/>
      <c r="M7419" s="10"/>
      <c r="N7419" s="10"/>
      <c r="O7419" s="10"/>
    </row>
    <row r="7420">
      <c r="A7420" s="16"/>
      <c r="B7420" s="10"/>
      <c r="C7420" s="10"/>
      <c r="D7420" s="28"/>
      <c r="E7420" s="16"/>
      <c r="F7420" s="10"/>
      <c r="G7420" s="16"/>
      <c r="H7420" s="13"/>
      <c r="I7420" s="18"/>
      <c r="J7420" s="15"/>
      <c r="K7420" s="10"/>
      <c r="L7420" s="10"/>
      <c r="M7420" s="10"/>
      <c r="N7420" s="10"/>
      <c r="O7420" s="10"/>
    </row>
    <row r="7421">
      <c r="A7421" s="16"/>
      <c r="B7421" s="10"/>
      <c r="C7421" s="10"/>
      <c r="D7421" s="28"/>
      <c r="E7421" s="16"/>
      <c r="F7421" s="10"/>
      <c r="G7421" s="16"/>
      <c r="H7421" s="13"/>
      <c r="I7421" s="18"/>
      <c r="J7421" s="15"/>
      <c r="K7421" s="10"/>
      <c r="L7421" s="10"/>
      <c r="M7421" s="10"/>
      <c r="N7421" s="10"/>
      <c r="O7421" s="10"/>
    </row>
    <row r="7422">
      <c r="A7422" s="16"/>
      <c r="B7422" s="10"/>
      <c r="C7422" s="10"/>
      <c r="D7422" s="28"/>
      <c r="E7422" s="16"/>
      <c r="F7422" s="10"/>
      <c r="G7422" s="16"/>
      <c r="H7422" s="13"/>
      <c r="I7422" s="18"/>
      <c r="J7422" s="15"/>
      <c r="K7422" s="10"/>
      <c r="L7422" s="10"/>
      <c r="M7422" s="10"/>
      <c r="N7422" s="10"/>
      <c r="O7422" s="10"/>
    </row>
    <row r="7423">
      <c r="A7423" s="16"/>
      <c r="B7423" s="10"/>
      <c r="C7423" s="10"/>
      <c r="D7423" s="28"/>
      <c r="E7423" s="16"/>
      <c r="F7423" s="10"/>
      <c r="G7423" s="16"/>
      <c r="H7423" s="13"/>
      <c r="I7423" s="18"/>
      <c r="J7423" s="15"/>
      <c r="K7423" s="10"/>
      <c r="L7423" s="10"/>
      <c r="M7423" s="10"/>
      <c r="N7423" s="10"/>
      <c r="O7423" s="10"/>
    </row>
    <row r="7424">
      <c r="A7424" s="16"/>
      <c r="B7424" s="10"/>
      <c r="C7424" s="10"/>
      <c r="D7424" s="28"/>
      <c r="E7424" s="16"/>
      <c r="F7424" s="10"/>
      <c r="G7424" s="16"/>
      <c r="H7424" s="13"/>
      <c r="I7424" s="18"/>
      <c r="J7424" s="15"/>
      <c r="K7424" s="10"/>
      <c r="L7424" s="10"/>
      <c r="M7424" s="10"/>
      <c r="N7424" s="10"/>
      <c r="O7424" s="10"/>
    </row>
    <row r="7425">
      <c r="A7425" s="16"/>
      <c r="B7425" s="10"/>
      <c r="C7425" s="10"/>
      <c r="D7425" s="28"/>
      <c r="E7425" s="16"/>
      <c r="F7425" s="10"/>
      <c r="G7425" s="16"/>
      <c r="H7425" s="13"/>
      <c r="I7425" s="18"/>
      <c r="J7425" s="15"/>
      <c r="K7425" s="10"/>
      <c r="L7425" s="10"/>
      <c r="M7425" s="10"/>
      <c r="N7425" s="10"/>
      <c r="O7425" s="10"/>
    </row>
    <row r="7426">
      <c r="A7426" s="16"/>
      <c r="B7426" s="10"/>
      <c r="C7426" s="10"/>
      <c r="D7426" s="28"/>
      <c r="E7426" s="16"/>
      <c r="F7426" s="10"/>
      <c r="G7426" s="16"/>
      <c r="H7426" s="13"/>
      <c r="I7426" s="18"/>
      <c r="J7426" s="15"/>
      <c r="K7426" s="10"/>
      <c r="L7426" s="10"/>
      <c r="M7426" s="10"/>
      <c r="N7426" s="10"/>
      <c r="O7426" s="10"/>
    </row>
    <row r="7427">
      <c r="A7427" s="16"/>
      <c r="B7427" s="10"/>
      <c r="C7427" s="10"/>
      <c r="D7427" s="28"/>
      <c r="E7427" s="16"/>
      <c r="F7427" s="10"/>
      <c r="G7427" s="16"/>
      <c r="H7427" s="13"/>
      <c r="I7427" s="18"/>
      <c r="J7427" s="15"/>
      <c r="K7427" s="10"/>
      <c r="L7427" s="10"/>
      <c r="M7427" s="10"/>
      <c r="N7427" s="10"/>
      <c r="O7427" s="10"/>
    </row>
    <row r="7428">
      <c r="A7428" s="16"/>
      <c r="B7428" s="10"/>
      <c r="C7428" s="10"/>
      <c r="D7428" s="28"/>
      <c r="E7428" s="16"/>
      <c r="F7428" s="10"/>
      <c r="G7428" s="16"/>
      <c r="H7428" s="13"/>
      <c r="I7428" s="18"/>
      <c r="J7428" s="15"/>
      <c r="K7428" s="10"/>
      <c r="L7428" s="10"/>
      <c r="M7428" s="10"/>
      <c r="N7428" s="10"/>
      <c r="O7428" s="10"/>
    </row>
    <row r="7429">
      <c r="A7429" s="16"/>
      <c r="B7429" s="10"/>
      <c r="C7429" s="10"/>
      <c r="D7429" s="28"/>
      <c r="E7429" s="16"/>
      <c r="F7429" s="10"/>
      <c r="G7429" s="16"/>
      <c r="H7429" s="13"/>
      <c r="I7429" s="18"/>
      <c r="J7429" s="15"/>
      <c r="K7429" s="10"/>
      <c r="L7429" s="10"/>
      <c r="M7429" s="10"/>
      <c r="N7429" s="10"/>
      <c r="O7429" s="10"/>
    </row>
    <row r="7430">
      <c r="A7430" s="16"/>
      <c r="B7430" s="10"/>
      <c r="C7430" s="10"/>
      <c r="D7430" s="28"/>
      <c r="E7430" s="16"/>
      <c r="F7430" s="10"/>
      <c r="G7430" s="16"/>
      <c r="H7430" s="13"/>
      <c r="I7430" s="18"/>
      <c r="J7430" s="15"/>
      <c r="K7430" s="10"/>
      <c r="L7430" s="10"/>
      <c r="M7430" s="10"/>
      <c r="N7430" s="10"/>
      <c r="O7430" s="10"/>
    </row>
    <row r="7431">
      <c r="A7431" s="16"/>
      <c r="B7431" s="10"/>
      <c r="C7431" s="10"/>
      <c r="D7431" s="28"/>
      <c r="E7431" s="16"/>
      <c r="F7431" s="10"/>
      <c r="G7431" s="16"/>
      <c r="H7431" s="13"/>
      <c r="I7431" s="18"/>
      <c r="J7431" s="15"/>
      <c r="K7431" s="10"/>
      <c r="L7431" s="10"/>
      <c r="M7431" s="10"/>
      <c r="N7431" s="10"/>
      <c r="O7431" s="10"/>
    </row>
    <row r="7432">
      <c r="A7432" s="16"/>
      <c r="B7432" s="10"/>
      <c r="C7432" s="10"/>
      <c r="D7432" s="28"/>
      <c r="E7432" s="16"/>
      <c r="F7432" s="10"/>
      <c r="G7432" s="16"/>
      <c r="H7432" s="13"/>
      <c r="I7432" s="18"/>
      <c r="J7432" s="15"/>
      <c r="K7432" s="10"/>
      <c r="L7432" s="10"/>
      <c r="M7432" s="10"/>
      <c r="N7432" s="10"/>
      <c r="O7432" s="10"/>
    </row>
    <row r="7433">
      <c r="A7433" s="16"/>
      <c r="B7433" s="10"/>
      <c r="C7433" s="10"/>
      <c r="D7433" s="28"/>
      <c r="E7433" s="16"/>
      <c r="F7433" s="10"/>
      <c r="G7433" s="16"/>
      <c r="H7433" s="13"/>
      <c r="I7433" s="18"/>
      <c r="J7433" s="15"/>
      <c r="K7433" s="10"/>
      <c r="L7433" s="10"/>
      <c r="M7433" s="10"/>
      <c r="N7433" s="10"/>
      <c r="O7433" s="10"/>
    </row>
    <row r="7434">
      <c r="A7434" s="16"/>
      <c r="B7434" s="10"/>
      <c r="C7434" s="10"/>
      <c r="D7434" s="28"/>
      <c r="E7434" s="16"/>
      <c r="F7434" s="10"/>
      <c r="G7434" s="16"/>
      <c r="H7434" s="13"/>
      <c r="I7434" s="18"/>
      <c r="J7434" s="15"/>
      <c r="K7434" s="10"/>
      <c r="L7434" s="10"/>
      <c r="M7434" s="10"/>
      <c r="N7434" s="10"/>
      <c r="O7434" s="10"/>
    </row>
    <row r="7435">
      <c r="A7435" s="16"/>
      <c r="B7435" s="10"/>
      <c r="C7435" s="10"/>
      <c r="D7435" s="28"/>
      <c r="E7435" s="16"/>
      <c r="F7435" s="10"/>
      <c r="G7435" s="16"/>
      <c r="H7435" s="13"/>
      <c r="I7435" s="18"/>
      <c r="J7435" s="15"/>
      <c r="K7435" s="10"/>
      <c r="L7435" s="10"/>
      <c r="M7435" s="10"/>
      <c r="N7435" s="10"/>
      <c r="O7435" s="10"/>
    </row>
    <row r="7436">
      <c r="A7436" s="16"/>
      <c r="B7436" s="10"/>
      <c r="C7436" s="10"/>
      <c r="D7436" s="28"/>
      <c r="E7436" s="16"/>
      <c r="F7436" s="10"/>
      <c r="G7436" s="16"/>
      <c r="H7436" s="13"/>
      <c r="I7436" s="18"/>
      <c r="J7436" s="15"/>
      <c r="K7436" s="10"/>
      <c r="L7436" s="10"/>
      <c r="M7436" s="10"/>
      <c r="N7436" s="10"/>
      <c r="O7436" s="10"/>
    </row>
    <row r="7437">
      <c r="A7437" s="16"/>
      <c r="B7437" s="10"/>
      <c r="C7437" s="10"/>
      <c r="D7437" s="28"/>
      <c r="E7437" s="16"/>
      <c r="F7437" s="10"/>
      <c r="G7437" s="16"/>
      <c r="H7437" s="13"/>
      <c r="I7437" s="18"/>
      <c r="J7437" s="15"/>
      <c r="K7437" s="10"/>
      <c r="L7437" s="10"/>
      <c r="M7437" s="10"/>
      <c r="N7437" s="10"/>
      <c r="O7437" s="10"/>
    </row>
    <row r="7438">
      <c r="A7438" s="16"/>
      <c r="B7438" s="10"/>
      <c r="C7438" s="10"/>
      <c r="D7438" s="28"/>
      <c r="E7438" s="16"/>
      <c r="F7438" s="10"/>
      <c r="G7438" s="16"/>
      <c r="H7438" s="13"/>
      <c r="I7438" s="18"/>
      <c r="J7438" s="15"/>
      <c r="K7438" s="10"/>
      <c r="L7438" s="10"/>
      <c r="M7438" s="10"/>
      <c r="N7438" s="10"/>
      <c r="O7438" s="10"/>
    </row>
    <row r="7439">
      <c r="A7439" s="16"/>
      <c r="B7439" s="10"/>
      <c r="C7439" s="10"/>
      <c r="D7439" s="28"/>
      <c r="E7439" s="16"/>
      <c r="F7439" s="10"/>
      <c r="G7439" s="16"/>
      <c r="H7439" s="13"/>
      <c r="I7439" s="18"/>
      <c r="J7439" s="15"/>
      <c r="K7439" s="10"/>
      <c r="L7439" s="10"/>
      <c r="M7439" s="10"/>
      <c r="N7439" s="10"/>
      <c r="O7439" s="10"/>
    </row>
    <row r="7440">
      <c r="A7440" s="16"/>
      <c r="B7440" s="10"/>
      <c r="C7440" s="10"/>
      <c r="D7440" s="28"/>
      <c r="E7440" s="16"/>
      <c r="F7440" s="10"/>
      <c r="G7440" s="16"/>
      <c r="H7440" s="13"/>
      <c r="I7440" s="18"/>
      <c r="J7440" s="15"/>
      <c r="K7440" s="10"/>
      <c r="L7440" s="10"/>
      <c r="M7440" s="10"/>
      <c r="N7440" s="10"/>
      <c r="O7440" s="10"/>
    </row>
    <row r="7441">
      <c r="A7441" s="16"/>
      <c r="B7441" s="10"/>
      <c r="C7441" s="10"/>
      <c r="D7441" s="28"/>
      <c r="E7441" s="16"/>
      <c r="F7441" s="10"/>
      <c r="G7441" s="16"/>
      <c r="H7441" s="13"/>
      <c r="I7441" s="18"/>
      <c r="J7441" s="15"/>
      <c r="K7441" s="10"/>
      <c r="L7441" s="10"/>
      <c r="M7441" s="10"/>
      <c r="N7441" s="10"/>
      <c r="O7441" s="10"/>
    </row>
    <row r="7442">
      <c r="A7442" s="16"/>
      <c r="B7442" s="10"/>
      <c r="C7442" s="10"/>
      <c r="D7442" s="28"/>
      <c r="E7442" s="16"/>
      <c r="F7442" s="10"/>
      <c r="G7442" s="16"/>
      <c r="H7442" s="13"/>
      <c r="I7442" s="18"/>
      <c r="J7442" s="15"/>
      <c r="K7442" s="10"/>
      <c r="L7442" s="10"/>
      <c r="M7442" s="10"/>
      <c r="N7442" s="10"/>
      <c r="O7442" s="10"/>
    </row>
    <row r="7443">
      <c r="A7443" s="16"/>
      <c r="B7443" s="10"/>
      <c r="C7443" s="10"/>
      <c r="D7443" s="28"/>
      <c r="E7443" s="16"/>
      <c r="F7443" s="10"/>
      <c r="G7443" s="16"/>
      <c r="H7443" s="13"/>
      <c r="I7443" s="18"/>
      <c r="J7443" s="15"/>
      <c r="K7443" s="10"/>
      <c r="L7443" s="10"/>
      <c r="M7443" s="10"/>
      <c r="N7443" s="10"/>
      <c r="O7443" s="10"/>
    </row>
    <row r="7444">
      <c r="A7444" s="16"/>
      <c r="B7444" s="10"/>
      <c r="C7444" s="10"/>
      <c r="D7444" s="28"/>
      <c r="E7444" s="16"/>
      <c r="F7444" s="10"/>
      <c r="G7444" s="16"/>
      <c r="H7444" s="13"/>
      <c r="I7444" s="18"/>
      <c r="J7444" s="15"/>
      <c r="K7444" s="10"/>
      <c r="L7444" s="10"/>
      <c r="M7444" s="10"/>
      <c r="N7444" s="10"/>
      <c r="O7444" s="10"/>
    </row>
    <row r="7445">
      <c r="A7445" s="16"/>
      <c r="B7445" s="10"/>
      <c r="C7445" s="10"/>
      <c r="D7445" s="28"/>
      <c r="E7445" s="16"/>
      <c r="F7445" s="10"/>
      <c r="G7445" s="16"/>
      <c r="H7445" s="13"/>
      <c r="I7445" s="18"/>
      <c r="J7445" s="15"/>
      <c r="K7445" s="10"/>
      <c r="L7445" s="10"/>
      <c r="M7445" s="10"/>
      <c r="N7445" s="10"/>
      <c r="O7445" s="10"/>
    </row>
    <row r="7446">
      <c r="A7446" s="16"/>
      <c r="B7446" s="10"/>
      <c r="C7446" s="10"/>
      <c r="D7446" s="28"/>
      <c r="E7446" s="16"/>
      <c r="F7446" s="10"/>
      <c r="G7446" s="16"/>
      <c r="H7446" s="13"/>
      <c r="I7446" s="18"/>
      <c r="J7446" s="15"/>
      <c r="K7446" s="10"/>
      <c r="L7446" s="10"/>
      <c r="M7446" s="10"/>
      <c r="N7446" s="10"/>
      <c r="O7446" s="10"/>
    </row>
    <row r="7447">
      <c r="A7447" s="16"/>
      <c r="B7447" s="10"/>
      <c r="C7447" s="10"/>
      <c r="D7447" s="28"/>
      <c r="E7447" s="16"/>
      <c r="F7447" s="10"/>
      <c r="G7447" s="16"/>
      <c r="H7447" s="13"/>
      <c r="I7447" s="18"/>
      <c r="J7447" s="15"/>
      <c r="K7447" s="10"/>
      <c r="L7447" s="10"/>
      <c r="M7447" s="10"/>
      <c r="N7447" s="10"/>
      <c r="O7447" s="10"/>
    </row>
    <row r="7448">
      <c r="A7448" s="16"/>
      <c r="B7448" s="10"/>
      <c r="C7448" s="10"/>
      <c r="D7448" s="28"/>
      <c r="E7448" s="16"/>
      <c r="F7448" s="10"/>
      <c r="G7448" s="16"/>
      <c r="H7448" s="13"/>
      <c r="I7448" s="18"/>
      <c r="J7448" s="15"/>
      <c r="K7448" s="10"/>
      <c r="L7448" s="10"/>
      <c r="M7448" s="10"/>
      <c r="N7448" s="10"/>
      <c r="O7448" s="10"/>
    </row>
    <row r="7449">
      <c r="A7449" s="16"/>
      <c r="B7449" s="10"/>
      <c r="C7449" s="10"/>
      <c r="D7449" s="28"/>
      <c r="E7449" s="16"/>
      <c r="F7449" s="10"/>
      <c r="G7449" s="16"/>
      <c r="H7449" s="13"/>
      <c r="I7449" s="18"/>
      <c r="J7449" s="15"/>
      <c r="K7449" s="10"/>
      <c r="L7449" s="10"/>
      <c r="M7449" s="10"/>
      <c r="N7449" s="10"/>
      <c r="O7449" s="10"/>
    </row>
    <row r="7450">
      <c r="A7450" s="16"/>
      <c r="B7450" s="10"/>
      <c r="C7450" s="10"/>
      <c r="D7450" s="28"/>
      <c r="E7450" s="16"/>
      <c r="F7450" s="10"/>
      <c r="G7450" s="16"/>
      <c r="H7450" s="13"/>
      <c r="I7450" s="18"/>
      <c r="J7450" s="15"/>
      <c r="K7450" s="10"/>
      <c r="L7450" s="10"/>
      <c r="M7450" s="10"/>
      <c r="N7450" s="10"/>
      <c r="O7450" s="10"/>
    </row>
    <row r="7451">
      <c r="A7451" s="16"/>
      <c r="B7451" s="10"/>
      <c r="C7451" s="10"/>
      <c r="D7451" s="28"/>
      <c r="E7451" s="16"/>
      <c r="F7451" s="10"/>
      <c r="G7451" s="16"/>
      <c r="H7451" s="13"/>
      <c r="I7451" s="18"/>
      <c r="J7451" s="15"/>
      <c r="K7451" s="10"/>
      <c r="L7451" s="10"/>
      <c r="M7451" s="10"/>
      <c r="N7451" s="10"/>
      <c r="O7451" s="10"/>
    </row>
    <row r="7452">
      <c r="A7452" s="16"/>
      <c r="B7452" s="10"/>
      <c r="C7452" s="10"/>
      <c r="D7452" s="28"/>
      <c r="E7452" s="16"/>
      <c r="F7452" s="10"/>
      <c r="G7452" s="16"/>
      <c r="H7452" s="13"/>
      <c r="I7452" s="18"/>
      <c r="J7452" s="15"/>
      <c r="K7452" s="10"/>
      <c r="L7452" s="10"/>
      <c r="M7452" s="10"/>
      <c r="N7452" s="10"/>
      <c r="O7452" s="10"/>
    </row>
    <row r="7453">
      <c r="A7453" s="16"/>
      <c r="B7453" s="10"/>
      <c r="C7453" s="10"/>
      <c r="D7453" s="28"/>
      <c r="E7453" s="16"/>
      <c r="F7453" s="10"/>
      <c r="G7453" s="16"/>
      <c r="H7453" s="13"/>
      <c r="I7453" s="18"/>
      <c r="J7453" s="15"/>
      <c r="K7453" s="10"/>
      <c r="L7453" s="10"/>
      <c r="M7453" s="10"/>
      <c r="N7453" s="10"/>
      <c r="O7453" s="10"/>
    </row>
    <row r="7454">
      <c r="A7454" s="16"/>
      <c r="B7454" s="10"/>
      <c r="C7454" s="10"/>
      <c r="D7454" s="28"/>
      <c r="E7454" s="16"/>
      <c r="F7454" s="10"/>
      <c r="G7454" s="16"/>
      <c r="H7454" s="13"/>
      <c r="I7454" s="18"/>
      <c r="J7454" s="15"/>
      <c r="K7454" s="10"/>
      <c r="L7454" s="10"/>
      <c r="M7454" s="10"/>
      <c r="N7454" s="10"/>
      <c r="O7454" s="10"/>
    </row>
    <row r="7455">
      <c r="A7455" s="16"/>
      <c r="B7455" s="10"/>
      <c r="C7455" s="10"/>
      <c r="D7455" s="28"/>
      <c r="E7455" s="16"/>
      <c r="F7455" s="10"/>
      <c r="G7455" s="16"/>
      <c r="H7455" s="13"/>
      <c r="I7455" s="18"/>
      <c r="J7455" s="15"/>
      <c r="K7455" s="10"/>
      <c r="L7455" s="10"/>
      <c r="M7455" s="10"/>
      <c r="N7455" s="10"/>
      <c r="O7455" s="10"/>
    </row>
    <row r="7456">
      <c r="A7456" s="16"/>
      <c r="B7456" s="10"/>
      <c r="C7456" s="10"/>
      <c r="D7456" s="28"/>
      <c r="E7456" s="16"/>
      <c r="F7456" s="10"/>
      <c r="G7456" s="16"/>
      <c r="H7456" s="13"/>
      <c r="I7456" s="18"/>
      <c r="J7456" s="15"/>
      <c r="K7456" s="10"/>
      <c r="L7456" s="10"/>
      <c r="M7456" s="10"/>
      <c r="N7456" s="10"/>
      <c r="O7456" s="10"/>
    </row>
    <row r="7457">
      <c r="A7457" s="16"/>
      <c r="B7457" s="10"/>
      <c r="C7457" s="10"/>
      <c r="D7457" s="28"/>
      <c r="E7457" s="16"/>
      <c r="F7457" s="10"/>
      <c r="G7457" s="16"/>
      <c r="H7457" s="13"/>
      <c r="I7457" s="18"/>
      <c r="J7457" s="15"/>
      <c r="K7457" s="10"/>
      <c r="L7457" s="10"/>
      <c r="M7457" s="10"/>
      <c r="N7457" s="10"/>
      <c r="O7457" s="10"/>
    </row>
    <row r="7458">
      <c r="A7458" s="16"/>
      <c r="B7458" s="10"/>
      <c r="C7458" s="10"/>
      <c r="D7458" s="28"/>
      <c r="E7458" s="16"/>
      <c r="F7458" s="10"/>
      <c r="G7458" s="16"/>
      <c r="H7458" s="13"/>
      <c r="I7458" s="18"/>
      <c r="J7458" s="15"/>
      <c r="K7458" s="10"/>
      <c r="L7458" s="10"/>
      <c r="M7458" s="10"/>
      <c r="N7458" s="10"/>
      <c r="O7458" s="10"/>
    </row>
    <row r="7459">
      <c r="A7459" s="16"/>
      <c r="B7459" s="10"/>
      <c r="C7459" s="10"/>
      <c r="D7459" s="28"/>
      <c r="E7459" s="16"/>
      <c r="F7459" s="10"/>
      <c r="G7459" s="16"/>
      <c r="H7459" s="13"/>
      <c r="I7459" s="18"/>
      <c r="J7459" s="15"/>
      <c r="K7459" s="10"/>
      <c r="L7459" s="10"/>
      <c r="M7459" s="10"/>
      <c r="N7459" s="10"/>
      <c r="O7459" s="10"/>
    </row>
    <row r="7460">
      <c r="A7460" s="16"/>
      <c r="B7460" s="10"/>
      <c r="C7460" s="10"/>
      <c r="D7460" s="28"/>
      <c r="E7460" s="16"/>
      <c r="F7460" s="10"/>
      <c r="G7460" s="16"/>
      <c r="H7460" s="13"/>
      <c r="I7460" s="18"/>
      <c r="J7460" s="15"/>
      <c r="K7460" s="10"/>
      <c r="L7460" s="10"/>
      <c r="M7460" s="10"/>
      <c r="N7460" s="10"/>
      <c r="O7460" s="10"/>
    </row>
    <row r="7461">
      <c r="A7461" s="16"/>
      <c r="B7461" s="10"/>
      <c r="C7461" s="10"/>
      <c r="D7461" s="28"/>
      <c r="E7461" s="16"/>
      <c r="F7461" s="10"/>
      <c r="G7461" s="16"/>
      <c r="H7461" s="13"/>
      <c r="I7461" s="18"/>
      <c r="J7461" s="15"/>
      <c r="K7461" s="10"/>
      <c r="L7461" s="10"/>
      <c r="M7461" s="10"/>
      <c r="N7461" s="10"/>
      <c r="O7461" s="10"/>
    </row>
    <row r="7462">
      <c r="A7462" s="16"/>
      <c r="B7462" s="10"/>
      <c r="C7462" s="10"/>
      <c r="D7462" s="28"/>
      <c r="E7462" s="16"/>
      <c r="F7462" s="10"/>
      <c r="G7462" s="16"/>
      <c r="H7462" s="13"/>
      <c r="I7462" s="18"/>
      <c r="J7462" s="15"/>
      <c r="K7462" s="10"/>
      <c r="L7462" s="10"/>
      <c r="M7462" s="10"/>
      <c r="N7462" s="10"/>
      <c r="O7462" s="10"/>
    </row>
    <row r="7463">
      <c r="A7463" s="16"/>
      <c r="B7463" s="10"/>
      <c r="C7463" s="10"/>
      <c r="D7463" s="28"/>
      <c r="E7463" s="16"/>
      <c r="F7463" s="10"/>
      <c r="G7463" s="16"/>
      <c r="H7463" s="13"/>
      <c r="I7463" s="18"/>
      <c r="J7463" s="15"/>
      <c r="K7463" s="10"/>
      <c r="L7463" s="10"/>
      <c r="M7463" s="10"/>
      <c r="N7463" s="10"/>
      <c r="O7463" s="10"/>
    </row>
    <row r="7464">
      <c r="A7464" s="16"/>
      <c r="B7464" s="10"/>
      <c r="C7464" s="10"/>
      <c r="D7464" s="28"/>
      <c r="E7464" s="16"/>
      <c r="F7464" s="10"/>
      <c r="G7464" s="16"/>
      <c r="H7464" s="13"/>
      <c r="I7464" s="18"/>
      <c r="J7464" s="15"/>
      <c r="K7464" s="10"/>
      <c r="L7464" s="10"/>
      <c r="M7464" s="10"/>
      <c r="N7464" s="10"/>
      <c r="O7464" s="10"/>
    </row>
    <row r="7465">
      <c r="A7465" s="16"/>
      <c r="B7465" s="10"/>
      <c r="C7465" s="10"/>
      <c r="D7465" s="28"/>
      <c r="E7465" s="16"/>
      <c r="F7465" s="10"/>
      <c r="G7465" s="16"/>
      <c r="H7465" s="13"/>
      <c r="I7465" s="18"/>
      <c r="J7465" s="15"/>
      <c r="K7465" s="10"/>
      <c r="L7465" s="10"/>
      <c r="M7465" s="10"/>
      <c r="N7465" s="10"/>
      <c r="O7465" s="10"/>
    </row>
    <row r="7466">
      <c r="A7466" s="16"/>
      <c r="B7466" s="10"/>
      <c r="C7466" s="10"/>
      <c r="D7466" s="28"/>
      <c r="E7466" s="16"/>
      <c r="F7466" s="10"/>
      <c r="G7466" s="16"/>
      <c r="H7466" s="13"/>
      <c r="I7466" s="18"/>
      <c r="J7466" s="15"/>
      <c r="K7466" s="10"/>
      <c r="L7466" s="10"/>
      <c r="M7466" s="10"/>
      <c r="N7466" s="10"/>
      <c r="O7466" s="10"/>
    </row>
    <row r="7467">
      <c r="A7467" s="16"/>
      <c r="B7467" s="10"/>
      <c r="C7467" s="10"/>
      <c r="D7467" s="28"/>
      <c r="E7467" s="16"/>
      <c r="F7467" s="10"/>
      <c r="G7467" s="16"/>
      <c r="H7467" s="13"/>
      <c r="I7467" s="18"/>
      <c r="J7467" s="15"/>
      <c r="K7467" s="10"/>
      <c r="L7467" s="10"/>
      <c r="M7467" s="10"/>
      <c r="N7467" s="10"/>
      <c r="O7467" s="10"/>
    </row>
    <row r="7468">
      <c r="A7468" s="16"/>
      <c r="B7468" s="10"/>
      <c r="C7468" s="10"/>
      <c r="D7468" s="28"/>
      <c r="E7468" s="16"/>
      <c r="F7468" s="10"/>
      <c r="G7468" s="16"/>
      <c r="H7468" s="13"/>
      <c r="I7468" s="18"/>
      <c r="J7468" s="15"/>
      <c r="K7468" s="10"/>
      <c r="L7468" s="10"/>
      <c r="M7468" s="10"/>
      <c r="N7468" s="10"/>
      <c r="O7468" s="10"/>
    </row>
    <row r="7469">
      <c r="A7469" s="16"/>
      <c r="B7469" s="10"/>
      <c r="C7469" s="10"/>
      <c r="D7469" s="28"/>
      <c r="E7469" s="16"/>
      <c r="F7469" s="10"/>
      <c r="G7469" s="16"/>
      <c r="H7469" s="13"/>
      <c r="I7469" s="18"/>
      <c r="J7469" s="15"/>
      <c r="K7469" s="10"/>
      <c r="L7469" s="10"/>
      <c r="M7469" s="10"/>
      <c r="N7469" s="10"/>
      <c r="O7469" s="10"/>
    </row>
    <row r="7470">
      <c r="A7470" s="16"/>
      <c r="B7470" s="10"/>
      <c r="C7470" s="10"/>
      <c r="D7470" s="28"/>
      <c r="E7470" s="16"/>
      <c r="F7470" s="10"/>
      <c r="G7470" s="16"/>
      <c r="H7470" s="13"/>
      <c r="I7470" s="18"/>
      <c r="J7470" s="15"/>
      <c r="K7470" s="10"/>
      <c r="L7470" s="10"/>
      <c r="M7470" s="10"/>
      <c r="N7470" s="10"/>
      <c r="O7470" s="10"/>
    </row>
    <row r="7471">
      <c r="A7471" s="16"/>
      <c r="B7471" s="10"/>
      <c r="C7471" s="10"/>
      <c r="D7471" s="28"/>
      <c r="E7471" s="16"/>
      <c r="F7471" s="10"/>
      <c r="G7471" s="16"/>
      <c r="H7471" s="13"/>
      <c r="I7471" s="18"/>
      <c r="J7471" s="15"/>
      <c r="K7471" s="10"/>
      <c r="L7471" s="10"/>
      <c r="M7471" s="10"/>
      <c r="N7471" s="10"/>
      <c r="O7471" s="10"/>
    </row>
    <row r="7472">
      <c r="A7472" s="16"/>
      <c r="B7472" s="10"/>
      <c r="C7472" s="10"/>
      <c r="D7472" s="28"/>
      <c r="E7472" s="16"/>
      <c r="F7472" s="10"/>
      <c r="G7472" s="16"/>
      <c r="H7472" s="13"/>
      <c r="I7472" s="18"/>
      <c r="J7472" s="15"/>
      <c r="K7472" s="10"/>
      <c r="L7472" s="10"/>
      <c r="M7472" s="10"/>
      <c r="N7472" s="10"/>
      <c r="O7472" s="10"/>
    </row>
    <row r="7473">
      <c r="A7473" s="16"/>
      <c r="B7473" s="10"/>
      <c r="C7473" s="10"/>
      <c r="D7473" s="28"/>
      <c r="E7473" s="16"/>
      <c r="F7473" s="10"/>
      <c r="G7473" s="16"/>
      <c r="H7473" s="13"/>
      <c r="I7473" s="18"/>
      <c r="J7473" s="15"/>
      <c r="K7473" s="10"/>
      <c r="L7473" s="10"/>
      <c r="M7473" s="10"/>
      <c r="N7473" s="10"/>
      <c r="O7473" s="10"/>
    </row>
    <row r="7474">
      <c r="A7474" s="16"/>
      <c r="B7474" s="10"/>
      <c r="C7474" s="10"/>
      <c r="D7474" s="28"/>
      <c r="E7474" s="16"/>
      <c r="F7474" s="10"/>
      <c r="G7474" s="16"/>
      <c r="H7474" s="13"/>
      <c r="I7474" s="18"/>
      <c r="J7474" s="15"/>
      <c r="K7474" s="10"/>
      <c r="L7474" s="10"/>
      <c r="M7474" s="10"/>
      <c r="N7474" s="10"/>
      <c r="O7474" s="10"/>
    </row>
    <row r="7475">
      <c r="A7475" s="16"/>
      <c r="B7475" s="10"/>
      <c r="C7475" s="10"/>
      <c r="D7475" s="28"/>
      <c r="E7475" s="16"/>
      <c r="F7475" s="10"/>
      <c r="G7475" s="16"/>
      <c r="H7475" s="13"/>
      <c r="I7475" s="18"/>
      <c r="J7475" s="15"/>
      <c r="K7475" s="10"/>
      <c r="L7475" s="10"/>
      <c r="M7475" s="10"/>
      <c r="N7475" s="10"/>
      <c r="O7475" s="10"/>
    </row>
    <row r="7476">
      <c r="A7476" s="16"/>
      <c r="B7476" s="10"/>
      <c r="C7476" s="10"/>
      <c r="D7476" s="28"/>
      <c r="E7476" s="16"/>
      <c r="F7476" s="10"/>
      <c r="G7476" s="16"/>
      <c r="H7476" s="13"/>
      <c r="I7476" s="18"/>
      <c r="J7476" s="15"/>
      <c r="K7476" s="10"/>
      <c r="L7476" s="10"/>
      <c r="M7476" s="10"/>
      <c r="N7476" s="10"/>
      <c r="O7476" s="10"/>
    </row>
    <row r="7477">
      <c r="A7477" s="16"/>
      <c r="B7477" s="10"/>
      <c r="C7477" s="10"/>
      <c r="D7477" s="28"/>
      <c r="E7477" s="16"/>
      <c r="F7477" s="10"/>
      <c r="G7477" s="16"/>
      <c r="H7477" s="13"/>
      <c r="I7477" s="18"/>
      <c r="J7477" s="15"/>
      <c r="K7477" s="10"/>
      <c r="L7477" s="10"/>
      <c r="M7477" s="10"/>
      <c r="N7477" s="10"/>
      <c r="O7477" s="10"/>
    </row>
    <row r="7478">
      <c r="A7478" s="16"/>
      <c r="B7478" s="10"/>
      <c r="C7478" s="10"/>
      <c r="D7478" s="28"/>
      <c r="E7478" s="16"/>
      <c r="F7478" s="10"/>
      <c r="G7478" s="16"/>
      <c r="H7478" s="13"/>
      <c r="I7478" s="18"/>
      <c r="J7478" s="15"/>
      <c r="K7478" s="10"/>
      <c r="L7478" s="10"/>
      <c r="M7478" s="10"/>
      <c r="N7478" s="10"/>
      <c r="O7478" s="10"/>
    </row>
    <row r="7479">
      <c r="A7479" s="16"/>
      <c r="B7479" s="10"/>
      <c r="C7479" s="10"/>
      <c r="D7479" s="28"/>
      <c r="E7479" s="16"/>
      <c r="F7479" s="10"/>
      <c r="G7479" s="16"/>
      <c r="H7479" s="13"/>
      <c r="I7479" s="18"/>
      <c r="J7479" s="15"/>
      <c r="K7479" s="10"/>
      <c r="L7479" s="10"/>
      <c r="M7479" s="10"/>
      <c r="N7479" s="10"/>
      <c r="O7479" s="10"/>
    </row>
    <row r="7480">
      <c r="A7480" s="16"/>
      <c r="B7480" s="10"/>
      <c r="C7480" s="10"/>
      <c r="D7480" s="28"/>
      <c r="E7480" s="16"/>
      <c r="F7480" s="10"/>
      <c r="G7480" s="16"/>
      <c r="H7480" s="13"/>
      <c r="I7480" s="18"/>
      <c r="J7480" s="15"/>
      <c r="K7480" s="10"/>
      <c r="L7480" s="10"/>
      <c r="M7480" s="10"/>
      <c r="N7480" s="10"/>
      <c r="O7480" s="10"/>
    </row>
    <row r="7481">
      <c r="A7481" s="16"/>
      <c r="B7481" s="10"/>
      <c r="C7481" s="10"/>
      <c r="D7481" s="28"/>
      <c r="E7481" s="16"/>
      <c r="F7481" s="10"/>
      <c r="G7481" s="16"/>
      <c r="H7481" s="13"/>
      <c r="I7481" s="18"/>
      <c r="J7481" s="15"/>
      <c r="K7481" s="10"/>
      <c r="L7481" s="10"/>
      <c r="M7481" s="10"/>
      <c r="N7481" s="10"/>
      <c r="O7481" s="10"/>
    </row>
    <row r="7482">
      <c r="A7482" s="16"/>
      <c r="B7482" s="10"/>
      <c r="C7482" s="10"/>
      <c r="D7482" s="28"/>
      <c r="E7482" s="16"/>
      <c r="F7482" s="10"/>
      <c r="G7482" s="16"/>
      <c r="H7482" s="13"/>
      <c r="I7482" s="18"/>
      <c r="J7482" s="15"/>
      <c r="K7482" s="10"/>
      <c r="L7482" s="10"/>
      <c r="M7482" s="10"/>
      <c r="N7482" s="10"/>
      <c r="O7482" s="10"/>
    </row>
    <row r="7483">
      <c r="A7483" s="16"/>
      <c r="B7483" s="10"/>
      <c r="C7483" s="10"/>
      <c r="D7483" s="28"/>
      <c r="E7483" s="16"/>
      <c r="F7483" s="10"/>
      <c r="G7483" s="16"/>
      <c r="H7483" s="13"/>
      <c r="I7483" s="18"/>
      <c r="J7483" s="15"/>
      <c r="K7483" s="10"/>
      <c r="L7483" s="10"/>
      <c r="M7483" s="10"/>
      <c r="N7483" s="10"/>
      <c r="O7483" s="10"/>
    </row>
    <row r="7484">
      <c r="A7484" s="16"/>
      <c r="B7484" s="10"/>
      <c r="C7484" s="10"/>
      <c r="D7484" s="28"/>
      <c r="E7484" s="16"/>
      <c r="F7484" s="10"/>
      <c r="G7484" s="16"/>
      <c r="H7484" s="13"/>
      <c r="I7484" s="18"/>
      <c r="J7484" s="15"/>
      <c r="K7484" s="10"/>
      <c r="L7484" s="10"/>
      <c r="M7484" s="10"/>
      <c r="N7484" s="10"/>
      <c r="O7484" s="10"/>
    </row>
    <row r="7485">
      <c r="A7485" s="16"/>
      <c r="B7485" s="10"/>
      <c r="C7485" s="10"/>
      <c r="D7485" s="28"/>
      <c r="E7485" s="16"/>
      <c r="F7485" s="10"/>
      <c r="G7485" s="16"/>
      <c r="H7485" s="13"/>
      <c r="I7485" s="18"/>
      <c r="J7485" s="15"/>
      <c r="K7485" s="10"/>
      <c r="L7485" s="10"/>
      <c r="M7485" s="10"/>
      <c r="N7485" s="10"/>
      <c r="O7485" s="10"/>
    </row>
    <row r="7486">
      <c r="A7486" s="16"/>
      <c r="B7486" s="10"/>
      <c r="C7486" s="10"/>
      <c r="D7486" s="28"/>
      <c r="E7486" s="16"/>
      <c r="F7486" s="10"/>
      <c r="G7486" s="16"/>
      <c r="H7486" s="13"/>
      <c r="I7486" s="18"/>
      <c r="J7486" s="15"/>
      <c r="K7486" s="10"/>
      <c r="L7486" s="10"/>
      <c r="M7486" s="10"/>
      <c r="N7486" s="10"/>
      <c r="O7486" s="10"/>
    </row>
    <row r="7487">
      <c r="A7487" s="16"/>
      <c r="B7487" s="10"/>
      <c r="C7487" s="10"/>
      <c r="D7487" s="28"/>
      <c r="E7487" s="16"/>
      <c r="F7487" s="10"/>
      <c r="G7487" s="16"/>
      <c r="H7487" s="13"/>
      <c r="I7487" s="18"/>
      <c r="J7487" s="15"/>
      <c r="K7487" s="10"/>
      <c r="L7487" s="10"/>
      <c r="M7487" s="10"/>
      <c r="N7487" s="10"/>
      <c r="O7487" s="10"/>
    </row>
    <row r="7488">
      <c r="A7488" s="16"/>
      <c r="B7488" s="10"/>
      <c r="C7488" s="10"/>
      <c r="D7488" s="28"/>
      <c r="E7488" s="16"/>
      <c r="F7488" s="10"/>
      <c r="G7488" s="16"/>
      <c r="H7488" s="13"/>
      <c r="I7488" s="18"/>
      <c r="J7488" s="15"/>
      <c r="K7488" s="10"/>
      <c r="L7488" s="10"/>
      <c r="M7488" s="10"/>
      <c r="N7488" s="10"/>
      <c r="O7488" s="10"/>
    </row>
    <row r="7489">
      <c r="A7489" s="16"/>
      <c r="B7489" s="10"/>
      <c r="C7489" s="10"/>
      <c r="D7489" s="28"/>
      <c r="E7489" s="16"/>
      <c r="F7489" s="10"/>
      <c r="G7489" s="16"/>
      <c r="H7489" s="13"/>
      <c r="I7489" s="18"/>
      <c r="J7489" s="15"/>
      <c r="K7489" s="10"/>
      <c r="L7489" s="10"/>
      <c r="M7489" s="10"/>
      <c r="N7489" s="10"/>
      <c r="O7489" s="10"/>
    </row>
    <row r="7490">
      <c r="A7490" s="16"/>
      <c r="B7490" s="10"/>
      <c r="C7490" s="10"/>
      <c r="D7490" s="28"/>
      <c r="E7490" s="16"/>
      <c r="F7490" s="10"/>
      <c r="G7490" s="16"/>
      <c r="H7490" s="13"/>
      <c r="I7490" s="18"/>
      <c r="J7490" s="15"/>
      <c r="K7490" s="10"/>
      <c r="L7490" s="10"/>
      <c r="M7490" s="10"/>
      <c r="N7490" s="10"/>
      <c r="O7490" s="10"/>
    </row>
    <row r="7491">
      <c r="A7491" s="16"/>
      <c r="B7491" s="10"/>
      <c r="C7491" s="10"/>
      <c r="D7491" s="28"/>
      <c r="E7491" s="16"/>
      <c r="F7491" s="10"/>
      <c r="G7491" s="16"/>
      <c r="H7491" s="13"/>
      <c r="I7491" s="18"/>
      <c r="J7491" s="15"/>
      <c r="K7491" s="10"/>
      <c r="L7491" s="10"/>
      <c r="M7491" s="10"/>
      <c r="N7491" s="10"/>
      <c r="O7491" s="10"/>
    </row>
    <row r="7492">
      <c r="A7492" s="16"/>
      <c r="B7492" s="10"/>
      <c r="C7492" s="10"/>
      <c r="D7492" s="28"/>
      <c r="E7492" s="16"/>
      <c r="F7492" s="10"/>
      <c r="G7492" s="16"/>
      <c r="H7492" s="13"/>
      <c r="I7492" s="18"/>
      <c r="J7492" s="15"/>
      <c r="K7492" s="10"/>
      <c r="L7492" s="10"/>
      <c r="M7492" s="10"/>
      <c r="N7492" s="10"/>
      <c r="O7492" s="10"/>
    </row>
    <row r="7493">
      <c r="A7493" s="16"/>
      <c r="B7493" s="10"/>
      <c r="C7493" s="10"/>
      <c r="D7493" s="28"/>
      <c r="E7493" s="16"/>
      <c r="F7493" s="10"/>
      <c r="G7493" s="16"/>
      <c r="H7493" s="13"/>
      <c r="I7493" s="18"/>
      <c r="J7493" s="15"/>
      <c r="K7493" s="10"/>
      <c r="L7493" s="10"/>
      <c r="M7493" s="10"/>
      <c r="N7493" s="10"/>
      <c r="O7493" s="10"/>
    </row>
    <row r="7494">
      <c r="A7494" s="16"/>
      <c r="B7494" s="10"/>
      <c r="C7494" s="10"/>
      <c r="D7494" s="28"/>
      <c r="E7494" s="16"/>
      <c r="F7494" s="10"/>
      <c r="G7494" s="16"/>
      <c r="H7494" s="13"/>
      <c r="I7494" s="18"/>
      <c r="J7494" s="15"/>
      <c r="K7494" s="10"/>
      <c r="L7494" s="10"/>
      <c r="M7494" s="10"/>
      <c r="N7494" s="10"/>
      <c r="O7494" s="10"/>
    </row>
    <row r="7495">
      <c r="A7495" s="16"/>
      <c r="B7495" s="10"/>
      <c r="C7495" s="10"/>
      <c r="D7495" s="28"/>
      <c r="E7495" s="16"/>
      <c r="F7495" s="10"/>
      <c r="G7495" s="16"/>
      <c r="H7495" s="13"/>
      <c r="I7495" s="18"/>
      <c r="J7495" s="15"/>
      <c r="K7495" s="10"/>
      <c r="L7495" s="10"/>
      <c r="M7495" s="10"/>
      <c r="N7495" s="10"/>
      <c r="O7495" s="10"/>
    </row>
    <row r="7496">
      <c r="A7496" s="16"/>
      <c r="B7496" s="10"/>
      <c r="C7496" s="10"/>
      <c r="D7496" s="28"/>
      <c r="E7496" s="16"/>
      <c r="F7496" s="10"/>
      <c r="G7496" s="16"/>
      <c r="H7496" s="13"/>
      <c r="I7496" s="18"/>
      <c r="J7496" s="15"/>
      <c r="K7496" s="10"/>
      <c r="L7496" s="10"/>
      <c r="M7496" s="10"/>
      <c r="N7496" s="10"/>
      <c r="O7496" s="10"/>
    </row>
    <row r="7497">
      <c r="A7497" s="16"/>
      <c r="B7497" s="10"/>
      <c r="C7497" s="10"/>
      <c r="D7497" s="28"/>
      <c r="E7497" s="16"/>
      <c r="F7497" s="10"/>
      <c r="G7497" s="16"/>
      <c r="H7497" s="13"/>
      <c r="I7497" s="18"/>
      <c r="J7497" s="15"/>
      <c r="K7497" s="10"/>
      <c r="L7497" s="10"/>
      <c r="M7497" s="10"/>
      <c r="N7497" s="10"/>
      <c r="O7497" s="10"/>
    </row>
    <row r="7498">
      <c r="A7498" s="16"/>
      <c r="B7498" s="10"/>
      <c r="C7498" s="10"/>
      <c r="D7498" s="28"/>
      <c r="E7498" s="16"/>
      <c r="F7498" s="10"/>
      <c r="G7498" s="16"/>
      <c r="H7498" s="13"/>
      <c r="I7498" s="18"/>
      <c r="J7498" s="15"/>
      <c r="K7498" s="10"/>
      <c r="L7498" s="10"/>
      <c r="M7498" s="10"/>
      <c r="N7498" s="10"/>
      <c r="O7498" s="10"/>
    </row>
    <row r="7499">
      <c r="A7499" s="16"/>
      <c r="B7499" s="10"/>
      <c r="C7499" s="10"/>
      <c r="D7499" s="28"/>
      <c r="E7499" s="16"/>
      <c r="F7499" s="10"/>
      <c r="G7499" s="16"/>
      <c r="H7499" s="13"/>
      <c r="I7499" s="18"/>
      <c r="J7499" s="15"/>
      <c r="K7499" s="10"/>
      <c r="L7499" s="10"/>
      <c r="M7499" s="10"/>
      <c r="N7499" s="10"/>
      <c r="O7499" s="10"/>
    </row>
    <row r="7500">
      <c r="A7500" s="16"/>
      <c r="B7500" s="10"/>
      <c r="C7500" s="10"/>
      <c r="D7500" s="28"/>
      <c r="E7500" s="16"/>
      <c r="F7500" s="10"/>
      <c r="G7500" s="16"/>
      <c r="H7500" s="13"/>
      <c r="I7500" s="18"/>
      <c r="J7500" s="15"/>
      <c r="K7500" s="10"/>
      <c r="L7500" s="10"/>
      <c r="M7500" s="10"/>
      <c r="N7500" s="10"/>
      <c r="O7500" s="10"/>
    </row>
    <row r="7501">
      <c r="A7501" s="16"/>
      <c r="B7501" s="10"/>
      <c r="C7501" s="10"/>
      <c r="D7501" s="28"/>
      <c r="E7501" s="16"/>
      <c r="F7501" s="10"/>
      <c r="G7501" s="16"/>
      <c r="H7501" s="13"/>
      <c r="I7501" s="18"/>
      <c r="J7501" s="15"/>
      <c r="K7501" s="10"/>
      <c r="L7501" s="10"/>
      <c r="M7501" s="10"/>
      <c r="N7501" s="10"/>
      <c r="O7501" s="10"/>
    </row>
    <row r="7502">
      <c r="A7502" s="16"/>
      <c r="B7502" s="10"/>
      <c r="C7502" s="10"/>
      <c r="D7502" s="28"/>
      <c r="E7502" s="16"/>
      <c r="F7502" s="10"/>
      <c r="G7502" s="16"/>
      <c r="H7502" s="13"/>
      <c r="I7502" s="18"/>
      <c r="J7502" s="15"/>
      <c r="K7502" s="10"/>
      <c r="L7502" s="10"/>
      <c r="M7502" s="10"/>
      <c r="N7502" s="10"/>
      <c r="O7502" s="10"/>
    </row>
    <row r="7503">
      <c r="A7503" s="16"/>
      <c r="B7503" s="10"/>
      <c r="C7503" s="10"/>
      <c r="D7503" s="28"/>
      <c r="E7503" s="16"/>
      <c r="F7503" s="10"/>
      <c r="G7503" s="16"/>
      <c r="H7503" s="13"/>
      <c r="I7503" s="18"/>
      <c r="J7503" s="15"/>
      <c r="K7503" s="10"/>
      <c r="L7503" s="10"/>
      <c r="M7503" s="10"/>
      <c r="N7503" s="10"/>
      <c r="O7503" s="10"/>
    </row>
    <row r="7504">
      <c r="A7504" s="16"/>
      <c r="B7504" s="10"/>
      <c r="C7504" s="10"/>
      <c r="D7504" s="28"/>
      <c r="E7504" s="16"/>
      <c r="F7504" s="10"/>
      <c r="G7504" s="16"/>
      <c r="H7504" s="13"/>
      <c r="I7504" s="18"/>
      <c r="J7504" s="15"/>
      <c r="K7504" s="10"/>
      <c r="L7504" s="10"/>
      <c r="M7504" s="10"/>
      <c r="N7504" s="10"/>
      <c r="O7504" s="10"/>
    </row>
    <row r="7505">
      <c r="A7505" s="16"/>
      <c r="B7505" s="10"/>
      <c r="C7505" s="10"/>
      <c r="D7505" s="28"/>
      <c r="E7505" s="16"/>
      <c r="F7505" s="10"/>
      <c r="G7505" s="16"/>
      <c r="H7505" s="13"/>
      <c r="I7505" s="18"/>
      <c r="J7505" s="15"/>
      <c r="K7505" s="10"/>
      <c r="L7505" s="10"/>
      <c r="M7505" s="10"/>
      <c r="N7505" s="10"/>
      <c r="O7505" s="10"/>
    </row>
    <row r="7506">
      <c r="A7506" s="16"/>
      <c r="B7506" s="10"/>
      <c r="C7506" s="10"/>
      <c r="D7506" s="28"/>
      <c r="E7506" s="16"/>
      <c r="F7506" s="10"/>
      <c r="G7506" s="16"/>
      <c r="H7506" s="13"/>
      <c r="I7506" s="18"/>
      <c r="J7506" s="15"/>
      <c r="K7506" s="10"/>
      <c r="L7506" s="10"/>
      <c r="M7506" s="10"/>
      <c r="N7506" s="10"/>
      <c r="O7506" s="10"/>
    </row>
    <row r="7507">
      <c r="A7507" s="16"/>
      <c r="B7507" s="10"/>
      <c r="C7507" s="10"/>
      <c r="D7507" s="28"/>
      <c r="E7507" s="16"/>
      <c r="F7507" s="10"/>
      <c r="G7507" s="16"/>
      <c r="H7507" s="13"/>
      <c r="I7507" s="18"/>
      <c r="J7507" s="15"/>
      <c r="K7507" s="10"/>
      <c r="L7507" s="10"/>
      <c r="M7507" s="10"/>
      <c r="N7507" s="10"/>
      <c r="O7507" s="10"/>
    </row>
    <row r="7508">
      <c r="A7508" s="16"/>
      <c r="B7508" s="10"/>
      <c r="C7508" s="10"/>
      <c r="D7508" s="28"/>
      <c r="E7508" s="16"/>
      <c r="F7508" s="10"/>
      <c r="G7508" s="16"/>
      <c r="H7508" s="13"/>
      <c r="I7508" s="18"/>
      <c r="J7508" s="15"/>
      <c r="K7508" s="10"/>
      <c r="L7508" s="10"/>
      <c r="M7508" s="10"/>
      <c r="N7508" s="10"/>
      <c r="O7508" s="10"/>
    </row>
    <row r="7509">
      <c r="A7509" s="16"/>
      <c r="B7509" s="10"/>
      <c r="C7509" s="10"/>
      <c r="D7509" s="28"/>
      <c r="E7509" s="16"/>
      <c r="F7509" s="10"/>
      <c r="G7509" s="16"/>
      <c r="H7509" s="13"/>
      <c r="I7509" s="18"/>
      <c r="J7509" s="15"/>
      <c r="K7509" s="10"/>
      <c r="L7509" s="10"/>
      <c r="M7509" s="10"/>
      <c r="N7509" s="10"/>
      <c r="O7509" s="10"/>
    </row>
    <row r="7510">
      <c r="A7510" s="16"/>
      <c r="B7510" s="10"/>
      <c r="C7510" s="10"/>
      <c r="D7510" s="28"/>
      <c r="E7510" s="16"/>
      <c r="F7510" s="10"/>
      <c r="G7510" s="16"/>
      <c r="H7510" s="13"/>
      <c r="I7510" s="18"/>
      <c r="J7510" s="15"/>
      <c r="K7510" s="10"/>
      <c r="L7510" s="10"/>
      <c r="M7510" s="10"/>
      <c r="N7510" s="10"/>
      <c r="O7510" s="10"/>
    </row>
    <row r="7511">
      <c r="A7511" s="16"/>
      <c r="B7511" s="10"/>
      <c r="C7511" s="10"/>
      <c r="D7511" s="28"/>
      <c r="E7511" s="16"/>
      <c r="F7511" s="10"/>
      <c r="G7511" s="16"/>
      <c r="H7511" s="13"/>
      <c r="I7511" s="18"/>
      <c r="J7511" s="15"/>
      <c r="K7511" s="10"/>
      <c r="L7511" s="10"/>
      <c r="M7511" s="10"/>
      <c r="N7511" s="10"/>
      <c r="O7511" s="10"/>
    </row>
    <row r="7512">
      <c r="A7512" s="16"/>
      <c r="B7512" s="10"/>
      <c r="C7512" s="10"/>
      <c r="D7512" s="28"/>
      <c r="E7512" s="16"/>
      <c r="F7512" s="10"/>
      <c r="G7512" s="16"/>
      <c r="H7512" s="13"/>
      <c r="I7512" s="18"/>
      <c r="J7512" s="15"/>
      <c r="K7512" s="10"/>
      <c r="L7512" s="10"/>
      <c r="M7512" s="10"/>
      <c r="N7512" s="10"/>
      <c r="O7512" s="10"/>
    </row>
    <row r="7513">
      <c r="A7513" s="16"/>
      <c r="B7513" s="10"/>
      <c r="C7513" s="10"/>
      <c r="D7513" s="28"/>
      <c r="E7513" s="16"/>
      <c r="F7513" s="10"/>
      <c r="G7513" s="16"/>
      <c r="H7513" s="13"/>
      <c r="I7513" s="18"/>
      <c r="J7513" s="15"/>
      <c r="K7513" s="10"/>
      <c r="L7513" s="10"/>
      <c r="M7513" s="10"/>
      <c r="N7513" s="10"/>
      <c r="O7513" s="10"/>
    </row>
    <row r="7514">
      <c r="A7514" s="16"/>
      <c r="B7514" s="10"/>
      <c r="C7514" s="10"/>
      <c r="D7514" s="28"/>
      <c r="E7514" s="16"/>
      <c r="F7514" s="10"/>
      <c r="G7514" s="16"/>
      <c r="H7514" s="13"/>
      <c r="I7514" s="18"/>
      <c r="J7514" s="15"/>
      <c r="K7514" s="10"/>
      <c r="L7514" s="10"/>
      <c r="M7514" s="10"/>
      <c r="N7514" s="10"/>
      <c r="O7514" s="10"/>
    </row>
    <row r="7515">
      <c r="A7515" s="16"/>
      <c r="B7515" s="10"/>
      <c r="C7515" s="10"/>
      <c r="D7515" s="28"/>
      <c r="E7515" s="16"/>
      <c r="F7515" s="10"/>
      <c r="G7515" s="16"/>
      <c r="H7515" s="13"/>
      <c r="I7515" s="18"/>
      <c r="J7515" s="15"/>
      <c r="K7515" s="10"/>
      <c r="L7515" s="10"/>
      <c r="M7515" s="10"/>
      <c r="N7515" s="10"/>
      <c r="O7515" s="10"/>
    </row>
    <row r="7516">
      <c r="A7516" s="16"/>
      <c r="B7516" s="10"/>
      <c r="C7516" s="10"/>
      <c r="D7516" s="28"/>
      <c r="E7516" s="16"/>
      <c r="F7516" s="10"/>
      <c r="G7516" s="16"/>
      <c r="H7516" s="13"/>
      <c r="I7516" s="18"/>
      <c r="J7516" s="15"/>
      <c r="K7516" s="10"/>
      <c r="L7516" s="10"/>
      <c r="M7516" s="10"/>
      <c r="N7516" s="10"/>
      <c r="O7516" s="10"/>
    </row>
    <row r="7517">
      <c r="A7517" s="16"/>
      <c r="B7517" s="10"/>
      <c r="C7517" s="10"/>
      <c r="D7517" s="28"/>
      <c r="E7517" s="16"/>
      <c r="F7517" s="10"/>
      <c r="G7517" s="16"/>
      <c r="H7517" s="13"/>
      <c r="I7517" s="18"/>
      <c r="J7517" s="15"/>
      <c r="K7517" s="10"/>
      <c r="L7517" s="10"/>
      <c r="M7517" s="10"/>
      <c r="N7517" s="10"/>
      <c r="O7517" s="10"/>
    </row>
    <row r="7518">
      <c r="A7518" s="16"/>
      <c r="B7518" s="10"/>
      <c r="C7518" s="10"/>
      <c r="D7518" s="28"/>
      <c r="E7518" s="16"/>
      <c r="F7518" s="10"/>
      <c r="G7518" s="16"/>
      <c r="H7518" s="13"/>
      <c r="I7518" s="18"/>
      <c r="J7518" s="15"/>
      <c r="K7518" s="10"/>
      <c r="L7518" s="10"/>
      <c r="M7518" s="10"/>
      <c r="N7518" s="10"/>
      <c r="O7518" s="10"/>
    </row>
    <row r="7519">
      <c r="A7519" s="16"/>
      <c r="B7519" s="10"/>
      <c r="C7519" s="10"/>
      <c r="D7519" s="28"/>
      <c r="E7519" s="16"/>
      <c r="F7519" s="10"/>
      <c r="G7519" s="16"/>
      <c r="H7519" s="13"/>
      <c r="I7519" s="18"/>
      <c r="J7519" s="15"/>
      <c r="K7519" s="10"/>
      <c r="L7519" s="10"/>
      <c r="M7519" s="10"/>
      <c r="N7519" s="10"/>
      <c r="O7519" s="10"/>
    </row>
    <row r="7520">
      <c r="A7520" s="16"/>
      <c r="B7520" s="10"/>
      <c r="C7520" s="10"/>
      <c r="D7520" s="28"/>
      <c r="E7520" s="16"/>
      <c r="F7520" s="10"/>
      <c r="G7520" s="16"/>
      <c r="H7520" s="13"/>
      <c r="I7520" s="18"/>
      <c r="J7520" s="15"/>
      <c r="K7520" s="10"/>
      <c r="L7520" s="10"/>
      <c r="M7520" s="10"/>
      <c r="N7520" s="10"/>
      <c r="O7520" s="10"/>
    </row>
    <row r="7521">
      <c r="A7521" s="16"/>
      <c r="B7521" s="10"/>
      <c r="C7521" s="10"/>
      <c r="D7521" s="28"/>
      <c r="E7521" s="16"/>
      <c r="F7521" s="10"/>
      <c r="G7521" s="16"/>
      <c r="H7521" s="13"/>
      <c r="I7521" s="18"/>
      <c r="J7521" s="15"/>
      <c r="K7521" s="10"/>
      <c r="L7521" s="10"/>
      <c r="M7521" s="10"/>
      <c r="N7521" s="10"/>
      <c r="O7521" s="10"/>
    </row>
    <row r="7522">
      <c r="A7522" s="16"/>
      <c r="B7522" s="10"/>
      <c r="C7522" s="10"/>
      <c r="D7522" s="28"/>
      <c r="E7522" s="16"/>
      <c r="F7522" s="10"/>
      <c r="G7522" s="16"/>
      <c r="H7522" s="13"/>
      <c r="I7522" s="18"/>
      <c r="J7522" s="15"/>
      <c r="K7522" s="10"/>
      <c r="L7522" s="10"/>
      <c r="M7522" s="10"/>
      <c r="N7522" s="10"/>
      <c r="O7522" s="10"/>
    </row>
    <row r="7523">
      <c r="A7523" s="16"/>
      <c r="B7523" s="10"/>
      <c r="C7523" s="10"/>
      <c r="D7523" s="28"/>
      <c r="E7523" s="16"/>
      <c r="F7523" s="10"/>
      <c r="G7523" s="16"/>
      <c r="H7523" s="13"/>
      <c r="I7523" s="18"/>
      <c r="J7523" s="15"/>
      <c r="K7523" s="10"/>
      <c r="L7523" s="10"/>
      <c r="M7523" s="10"/>
      <c r="N7523" s="10"/>
      <c r="O7523" s="10"/>
    </row>
    <row r="7524">
      <c r="A7524" s="16"/>
      <c r="B7524" s="10"/>
      <c r="C7524" s="10"/>
      <c r="D7524" s="28"/>
      <c r="E7524" s="16"/>
      <c r="F7524" s="10"/>
      <c r="G7524" s="16"/>
      <c r="H7524" s="13"/>
      <c r="I7524" s="18"/>
      <c r="J7524" s="15"/>
      <c r="K7524" s="10"/>
      <c r="L7524" s="10"/>
      <c r="M7524" s="10"/>
      <c r="N7524" s="10"/>
      <c r="O7524" s="10"/>
    </row>
    <row r="7525">
      <c r="A7525" s="16"/>
      <c r="B7525" s="10"/>
      <c r="C7525" s="10"/>
      <c r="D7525" s="28"/>
      <c r="E7525" s="16"/>
      <c r="F7525" s="10"/>
      <c r="G7525" s="16"/>
      <c r="H7525" s="13"/>
      <c r="I7525" s="18"/>
      <c r="J7525" s="15"/>
      <c r="K7525" s="10"/>
      <c r="L7525" s="10"/>
      <c r="M7525" s="10"/>
      <c r="N7525" s="10"/>
      <c r="O7525" s="10"/>
    </row>
    <row r="7526">
      <c r="A7526" s="16"/>
      <c r="B7526" s="10"/>
      <c r="C7526" s="10"/>
      <c r="D7526" s="28"/>
      <c r="E7526" s="16"/>
      <c r="F7526" s="10"/>
      <c r="G7526" s="16"/>
      <c r="H7526" s="13"/>
      <c r="I7526" s="18"/>
      <c r="J7526" s="15"/>
      <c r="K7526" s="10"/>
      <c r="L7526" s="10"/>
      <c r="M7526" s="10"/>
      <c r="N7526" s="10"/>
      <c r="O7526" s="10"/>
    </row>
    <row r="7527">
      <c r="A7527" s="16"/>
      <c r="B7527" s="10"/>
      <c r="C7527" s="10"/>
      <c r="D7527" s="28"/>
      <c r="E7527" s="16"/>
      <c r="F7527" s="10"/>
      <c r="G7527" s="16"/>
      <c r="H7527" s="13"/>
      <c r="I7527" s="18"/>
      <c r="J7527" s="15"/>
      <c r="K7527" s="10"/>
      <c r="L7527" s="10"/>
      <c r="M7527" s="10"/>
      <c r="N7527" s="10"/>
      <c r="O7527" s="10"/>
    </row>
    <row r="7528">
      <c r="A7528" s="16"/>
      <c r="B7528" s="10"/>
      <c r="C7528" s="10"/>
      <c r="D7528" s="28"/>
      <c r="E7528" s="16"/>
      <c r="F7528" s="10"/>
      <c r="G7528" s="16"/>
      <c r="H7528" s="13"/>
      <c r="I7528" s="18"/>
      <c r="J7528" s="15"/>
      <c r="K7528" s="10"/>
      <c r="L7528" s="10"/>
      <c r="M7528" s="10"/>
      <c r="N7528" s="10"/>
      <c r="O7528" s="10"/>
    </row>
    <row r="7529">
      <c r="A7529" s="16"/>
      <c r="B7529" s="10"/>
      <c r="C7529" s="10"/>
      <c r="D7529" s="28"/>
      <c r="E7529" s="16"/>
      <c r="F7529" s="10"/>
      <c r="G7529" s="16"/>
      <c r="H7529" s="13"/>
      <c r="I7529" s="18"/>
      <c r="J7529" s="15"/>
      <c r="K7529" s="10"/>
      <c r="L7529" s="10"/>
      <c r="M7529" s="10"/>
      <c r="N7529" s="10"/>
      <c r="O7529" s="10"/>
    </row>
    <row r="7530">
      <c r="A7530" s="16"/>
      <c r="B7530" s="10"/>
      <c r="C7530" s="10"/>
      <c r="D7530" s="28"/>
      <c r="E7530" s="16"/>
      <c r="F7530" s="10"/>
      <c r="G7530" s="16"/>
      <c r="H7530" s="13"/>
      <c r="I7530" s="18"/>
      <c r="J7530" s="15"/>
      <c r="K7530" s="10"/>
      <c r="L7530" s="10"/>
      <c r="M7530" s="10"/>
      <c r="N7530" s="10"/>
      <c r="O7530" s="10"/>
    </row>
    <row r="7531">
      <c r="A7531" s="16"/>
      <c r="B7531" s="10"/>
      <c r="C7531" s="10"/>
      <c r="D7531" s="28"/>
      <c r="E7531" s="16"/>
      <c r="F7531" s="10"/>
      <c r="G7531" s="16"/>
      <c r="H7531" s="13"/>
      <c r="I7531" s="18"/>
      <c r="J7531" s="15"/>
      <c r="K7531" s="10"/>
      <c r="L7531" s="10"/>
      <c r="M7531" s="10"/>
      <c r="N7531" s="10"/>
      <c r="O7531" s="10"/>
    </row>
    <row r="7532">
      <c r="A7532" s="16"/>
      <c r="B7532" s="10"/>
      <c r="C7532" s="10"/>
      <c r="D7532" s="28"/>
      <c r="E7532" s="16"/>
      <c r="F7532" s="10"/>
      <c r="G7532" s="16"/>
      <c r="H7532" s="13"/>
      <c r="I7532" s="18"/>
      <c r="J7532" s="15"/>
      <c r="K7532" s="10"/>
      <c r="L7532" s="10"/>
      <c r="M7532" s="10"/>
      <c r="N7532" s="10"/>
      <c r="O7532" s="10"/>
    </row>
    <row r="7533">
      <c r="A7533" s="16"/>
      <c r="B7533" s="10"/>
      <c r="C7533" s="10"/>
      <c r="D7533" s="28"/>
      <c r="E7533" s="16"/>
      <c r="F7533" s="10"/>
      <c r="G7533" s="16"/>
      <c r="H7533" s="13"/>
      <c r="I7533" s="18"/>
      <c r="J7533" s="15"/>
      <c r="K7533" s="10"/>
      <c r="L7533" s="10"/>
      <c r="M7533" s="10"/>
      <c r="N7533" s="10"/>
      <c r="O7533" s="10"/>
    </row>
    <row r="7534">
      <c r="A7534" s="16"/>
      <c r="B7534" s="10"/>
      <c r="C7534" s="10"/>
      <c r="D7534" s="28"/>
      <c r="E7534" s="16"/>
      <c r="F7534" s="10"/>
      <c r="G7534" s="16"/>
      <c r="H7534" s="13"/>
      <c r="I7534" s="18"/>
      <c r="J7534" s="15"/>
      <c r="K7534" s="10"/>
      <c r="L7534" s="10"/>
      <c r="M7534" s="10"/>
      <c r="N7534" s="10"/>
      <c r="O7534" s="10"/>
    </row>
    <row r="7535">
      <c r="A7535" s="16"/>
      <c r="B7535" s="10"/>
      <c r="C7535" s="10"/>
      <c r="D7535" s="28"/>
      <c r="E7535" s="16"/>
      <c r="F7535" s="10"/>
      <c r="G7535" s="16"/>
      <c r="H7535" s="13"/>
      <c r="I7535" s="18"/>
      <c r="J7535" s="15"/>
      <c r="K7535" s="10"/>
      <c r="L7535" s="10"/>
      <c r="M7535" s="10"/>
      <c r="N7535" s="10"/>
      <c r="O7535" s="10"/>
    </row>
    <row r="7536">
      <c r="A7536" s="16"/>
      <c r="B7536" s="10"/>
      <c r="C7536" s="10"/>
      <c r="D7536" s="28"/>
      <c r="E7536" s="16"/>
      <c r="F7536" s="10"/>
      <c r="G7536" s="16"/>
      <c r="H7536" s="13"/>
      <c r="I7536" s="18"/>
      <c r="J7536" s="15"/>
      <c r="K7536" s="10"/>
      <c r="L7536" s="10"/>
      <c r="M7536" s="10"/>
      <c r="N7536" s="10"/>
      <c r="O7536" s="10"/>
    </row>
    <row r="7537">
      <c r="A7537" s="16"/>
      <c r="B7537" s="10"/>
      <c r="C7537" s="10"/>
      <c r="D7537" s="28"/>
      <c r="E7537" s="16"/>
      <c r="F7537" s="10"/>
      <c r="G7537" s="16"/>
      <c r="H7537" s="13"/>
      <c r="I7537" s="18"/>
      <c r="J7537" s="15"/>
      <c r="K7537" s="10"/>
      <c r="L7537" s="10"/>
      <c r="M7537" s="10"/>
      <c r="N7537" s="10"/>
      <c r="O7537" s="10"/>
    </row>
    <row r="7538">
      <c r="A7538" s="16"/>
      <c r="B7538" s="10"/>
      <c r="C7538" s="10"/>
      <c r="D7538" s="28"/>
      <c r="E7538" s="16"/>
      <c r="F7538" s="10"/>
      <c r="G7538" s="16"/>
      <c r="H7538" s="13"/>
      <c r="I7538" s="18"/>
      <c r="J7538" s="15"/>
      <c r="K7538" s="10"/>
      <c r="L7538" s="10"/>
      <c r="M7538" s="10"/>
      <c r="N7538" s="10"/>
      <c r="O7538" s="10"/>
    </row>
    <row r="7539">
      <c r="A7539" s="16"/>
      <c r="B7539" s="10"/>
      <c r="C7539" s="10"/>
      <c r="D7539" s="28"/>
      <c r="E7539" s="16"/>
      <c r="F7539" s="10"/>
      <c r="G7539" s="16"/>
      <c r="H7539" s="13"/>
      <c r="I7539" s="18"/>
      <c r="J7539" s="15"/>
      <c r="K7539" s="10"/>
      <c r="L7539" s="10"/>
      <c r="M7539" s="10"/>
      <c r="N7539" s="10"/>
      <c r="O7539" s="10"/>
    </row>
    <row r="7540">
      <c r="A7540" s="16"/>
      <c r="B7540" s="10"/>
      <c r="C7540" s="10"/>
      <c r="D7540" s="28"/>
      <c r="E7540" s="16"/>
      <c r="F7540" s="10"/>
      <c r="G7540" s="16"/>
      <c r="H7540" s="13"/>
      <c r="I7540" s="18"/>
      <c r="J7540" s="15"/>
      <c r="K7540" s="10"/>
      <c r="L7540" s="10"/>
      <c r="M7540" s="10"/>
      <c r="N7540" s="10"/>
      <c r="O7540" s="10"/>
    </row>
    <row r="7541">
      <c r="A7541" s="16"/>
      <c r="B7541" s="10"/>
      <c r="C7541" s="10"/>
      <c r="D7541" s="28"/>
      <c r="E7541" s="16"/>
      <c r="F7541" s="10"/>
      <c r="G7541" s="16"/>
      <c r="H7541" s="13"/>
      <c r="I7541" s="18"/>
      <c r="J7541" s="15"/>
      <c r="K7541" s="10"/>
      <c r="L7541" s="10"/>
      <c r="M7541" s="10"/>
      <c r="N7541" s="10"/>
      <c r="O7541" s="10"/>
    </row>
    <row r="7542">
      <c r="A7542" s="16"/>
      <c r="B7542" s="10"/>
      <c r="C7542" s="10"/>
      <c r="D7542" s="28"/>
      <c r="E7542" s="16"/>
      <c r="F7542" s="10"/>
      <c r="G7542" s="16"/>
      <c r="H7542" s="13"/>
      <c r="I7542" s="18"/>
      <c r="J7542" s="15"/>
      <c r="K7542" s="10"/>
      <c r="L7542" s="10"/>
      <c r="M7542" s="10"/>
      <c r="N7542" s="10"/>
      <c r="O7542" s="10"/>
    </row>
    <row r="7543">
      <c r="A7543" s="16"/>
      <c r="B7543" s="10"/>
      <c r="C7543" s="10"/>
      <c r="D7543" s="28"/>
      <c r="E7543" s="16"/>
      <c r="F7543" s="10"/>
      <c r="G7543" s="16"/>
      <c r="H7543" s="13"/>
      <c r="I7543" s="18"/>
      <c r="J7543" s="15"/>
      <c r="K7543" s="10"/>
      <c r="L7543" s="10"/>
      <c r="M7543" s="10"/>
      <c r="N7543" s="10"/>
      <c r="O7543" s="10"/>
    </row>
    <row r="7544">
      <c r="A7544" s="16"/>
      <c r="B7544" s="10"/>
      <c r="C7544" s="10"/>
      <c r="D7544" s="28"/>
      <c r="E7544" s="16"/>
      <c r="F7544" s="10"/>
      <c r="G7544" s="16"/>
      <c r="H7544" s="13"/>
      <c r="I7544" s="18"/>
      <c r="J7544" s="15"/>
      <c r="K7544" s="10"/>
      <c r="L7544" s="10"/>
      <c r="M7544" s="10"/>
      <c r="N7544" s="10"/>
      <c r="O7544" s="10"/>
    </row>
    <row r="7545">
      <c r="A7545" s="16"/>
      <c r="B7545" s="10"/>
      <c r="C7545" s="10"/>
      <c r="D7545" s="28"/>
      <c r="E7545" s="16"/>
      <c r="F7545" s="10"/>
      <c r="G7545" s="16"/>
      <c r="H7545" s="13"/>
      <c r="I7545" s="18"/>
      <c r="J7545" s="15"/>
      <c r="K7545" s="10"/>
      <c r="L7545" s="10"/>
      <c r="M7545" s="10"/>
      <c r="N7545" s="10"/>
      <c r="O7545" s="10"/>
    </row>
    <row r="7546">
      <c r="A7546" s="16"/>
      <c r="B7546" s="10"/>
      <c r="C7546" s="10"/>
      <c r="D7546" s="28"/>
      <c r="E7546" s="16"/>
      <c r="F7546" s="10"/>
      <c r="G7546" s="16"/>
      <c r="H7546" s="13"/>
      <c r="I7546" s="18"/>
      <c r="J7546" s="15"/>
      <c r="K7546" s="10"/>
      <c r="L7546" s="10"/>
      <c r="M7546" s="10"/>
      <c r="N7546" s="10"/>
      <c r="O7546" s="10"/>
    </row>
    <row r="7547">
      <c r="A7547" s="16"/>
      <c r="B7547" s="10"/>
      <c r="C7547" s="10"/>
      <c r="D7547" s="28"/>
      <c r="E7547" s="16"/>
      <c r="F7547" s="10"/>
      <c r="G7547" s="16"/>
      <c r="H7547" s="13"/>
      <c r="I7547" s="18"/>
      <c r="J7547" s="15"/>
      <c r="K7547" s="10"/>
      <c r="L7547" s="10"/>
      <c r="M7547" s="10"/>
      <c r="N7547" s="10"/>
      <c r="O7547" s="10"/>
    </row>
    <row r="7548">
      <c r="A7548" s="16"/>
      <c r="B7548" s="10"/>
      <c r="C7548" s="10"/>
      <c r="D7548" s="28"/>
      <c r="E7548" s="16"/>
      <c r="F7548" s="10"/>
      <c r="G7548" s="16"/>
      <c r="H7548" s="13"/>
      <c r="I7548" s="18"/>
      <c r="J7548" s="15"/>
      <c r="K7548" s="10"/>
      <c r="L7548" s="10"/>
      <c r="M7548" s="10"/>
      <c r="N7548" s="10"/>
      <c r="O7548" s="10"/>
    </row>
    <row r="7549">
      <c r="A7549" s="16"/>
      <c r="B7549" s="10"/>
      <c r="C7549" s="10"/>
      <c r="D7549" s="28"/>
      <c r="E7549" s="16"/>
      <c r="F7549" s="10"/>
      <c r="G7549" s="16"/>
      <c r="H7549" s="13"/>
      <c r="I7549" s="18"/>
      <c r="J7549" s="15"/>
      <c r="K7549" s="10"/>
      <c r="L7549" s="10"/>
      <c r="M7549" s="10"/>
      <c r="N7549" s="10"/>
      <c r="O7549" s="10"/>
    </row>
    <row r="7550">
      <c r="A7550" s="16"/>
      <c r="B7550" s="10"/>
      <c r="C7550" s="10"/>
      <c r="D7550" s="28"/>
      <c r="E7550" s="16"/>
      <c r="F7550" s="10"/>
      <c r="G7550" s="16"/>
      <c r="H7550" s="13"/>
      <c r="I7550" s="18"/>
      <c r="J7550" s="15"/>
      <c r="K7550" s="10"/>
      <c r="L7550" s="10"/>
      <c r="M7550" s="10"/>
      <c r="N7550" s="10"/>
      <c r="O7550" s="10"/>
    </row>
    <row r="7551">
      <c r="A7551" s="16"/>
      <c r="B7551" s="10"/>
      <c r="C7551" s="10"/>
      <c r="D7551" s="28"/>
      <c r="E7551" s="16"/>
      <c r="F7551" s="10"/>
      <c r="G7551" s="16"/>
      <c r="H7551" s="13"/>
      <c r="I7551" s="18"/>
      <c r="J7551" s="15"/>
      <c r="K7551" s="10"/>
      <c r="L7551" s="10"/>
      <c r="M7551" s="10"/>
      <c r="N7551" s="10"/>
      <c r="O7551" s="10"/>
    </row>
    <row r="7552">
      <c r="A7552" s="16"/>
      <c r="B7552" s="10"/>
      <c r="C7552" s="10"/>
      <c r="D7552" s="28"/>
      <c r="E7552" s="16"/>
      <c r="F7552" s="10"/>
      <c r="G7552" s="16"/>
      <c r="H7552" s="13"/>
      <c r="I7552" s="18"/>
      <c r="J7552" s="15"/>
      <c r="K7552" s="10"/>
      <c r="L7552" s="10"/>
      <c r="M7552" s="10"/>
      <c r="N7552" s="10"/>
      <c r="O7552" s="10"/>
    </row>
    <row r="7553">
      <c r="A7553" s="16"/>
      <c r="B7553" s="10"/>
      <c r="C7553" s="10"/>
      <c r="D7553" s="28"/>
      <c r="E7553" s="16"/>
      <c r="F7553" s="10"/>
      <c r="G7553" s="16"/>
      <c r="H7553" s="13"/>
      <c r="I7553" s="18"/>
      <c r="J7553" s="15"/>
      <c r="K7553" s="10"/>
      <c r="L7553" s="10"/>
      <c r="M7553" s="10"/>
      <c r="N7553" s="10"/>
      <c r="O7553" s="10"/>
    </row>
    <row r="7554">
      <c r="A7554" s="16"/>
      <c r="B7554" s="10"/>
      <c r="C7554" s="10"/>
      <c r="D7554" s="28"/>
      <c r="E7554" s="16"/>
      <c r="F7554" s="10"/>
      <c r="G7554" s="16"/>
      <c r="H7554" s="13"/>
      <c r="I7554" s="18"/>
      <c r="J7554" s="15"/>
      <c r="K7554" s="10"/>
      <c r="L7554" s="10"/>
      <c r="M7554" s="10"/>
      <c r="N7554" s="10"/>
      <c r="O7554" s="10"/>
    </row>
    <row r="7555">
      <c r="A7555" s="16"/>
      <c r="B7555" s="10"/>
      <c r="C7555" s="10"/>
      <c r="D7555" s="28"/>
      <c r="E7555" s="16"/>
      <c r="F7555" s="10"/>
      <c r="G7555" s="16"/>
      <c r="H7555" s="13"/>
      <c r="I7555" s="18"/>
      <c r="J7555" s="15"/>
      <c r="K7555" s="10"/>
      <c r="L7555" s="10"/>
      <c r="M7555" s="10"/>
      <c r="N7555" s="10"/>
      <c r="O7555" s="10"/>
    </row>
    <row r="7556">
      <c r="A7556" s="16"/>
      <c r="B7556" s="10"/>
      <c r="C7556" s="10"/>
      <c r="D7556" s="28"/>
      <c r="E7556" s="16"/>
      <c r="F7556" s="10"/>
      <c r="G7556" s="16"/>
      <c r="H7556" s="13"/>
      <c r="I7556" s="18"/>
      <c r="J7556" s="15"/>
      <c r="K7556" s="10"/>
      <c r="L7556" s="10"/>
      <c r="M7556" s="10"/>
      <c r="N7556" s="10"/>
      <c r="O7556" s="10"/>
    </row>
    <row r="7557">
      <c r="A7557" s="16"/>
      <c r="B7557" s="10"/>
      <c r="C7557" s="10"/>
      <c r="D7557" s="28"/>
      <c r="E7557" s="16"/>
      <c r="F7557" s="10"/>
      <c r="G7557" s="16"/>
      <c r="H7557" s="13"/>
      <c r="I7557" s="18"/>
      <c r="J7557" s="15"/>
      <c r="K7557" s="10"/>
      <c r="L7557" s="10"/>
      <c r="M7557" s="10"/>
      <c r="N7557" s="10"/>
      <c r="O7557" s="10"/>
    </row>
    <row r="7558">
      <c r="A7558" s="16"/>
      <c r="B7558" s="10"/>
      <c r="C7558" s="10"/>
      <c r="D7558" s="28"/>
      <c r="E7558" s="16"/>
      <c r="F7558" s="10"/>
      <c r="G7558" s="16"/>
      <c r="H7558" s="13"/>
      <c r="I7558" s="18"/>
      <c r="J7558" s="15"/>
      <c r="K7558" s="10"/>
      <c r="L7558" s="10"/>
      <c r="M7558" s="10"/>
      <c r="N7558" s="10"/>
      <c r="O7558" s="10"/>
    </row>
    <row r="7559">
      <c r="A7559" s="16"/>
      <c r="B7559" s="10"/>
      <c r="C7559" s="10"/>
      <c r="D7559" s="28"/>
      <c r="E7559" s="16"/>
      <c r="F7559" s="10"/>
      <c r="G7559" s="16"/>
      <c r="H7559" s="13"/>
      <c r="I7559" s="18"/>
      <c r="J7559" s="15"/>
      <c r="K7559" s="10"/>
      <c r="L7559" s="10"/>
      <c r="M7559" s="10"/>
      <c r="N7559" s="10"/>
      <c r="O7559" s="10"/>
    </row>
    <row r="7560">
      <c r="A7560" s="16"/>
      <c r="B7560" s="10"/>
      <c r="C7560" s="10"/>
      <c r="D7560" s="28"/>
      <c r="E7560" s="16"/>
      <c r="F7560" s="10"/>
      <c r="G7560" s="16"/>
      <c r="H7560" s="13"/>
      <c r="I7560" s="18"/>
      <c r="J7560" s="15"/>
      <c r="K7560" s="10"/>
      <c r="L7560" s="10"/>
      <c r="M7560" s="10"/>
      <c r="N7560" s="10"/>
      <c r="O7560" s="10"/>
    </row>
    <row r="7561">
      <c r="A7561" s="16"/>
      <c r="B7561" s="10"/>
      <c r="C7561" s="10"/>
      <c r="D7561" s="28"/>
      <c r="E7561" s="16"/>
      <c r="F7561" s="10"/>
      <c r="G7561" s="16"/>
      <c r="H7561" s="13"/>
      <c r="I7561" s="18"/>
      <c r="J7561" s="15"/>
      <c r="K7561" s="10"/>
      <c r="L7561" s="10"/>
      <c r="M7561" s="10"/>
      <c r="N7561" s="10"/>
      <c r="O7561" s="10"/>
    </row>
    <row r="7562">
      <c r="A7562" s="16"/>
      <c r="B7562" s="10"/>
      <c r="C7562" s="10"/>
      <c r="D7562" s="28"/>
      <c r="E7562" s="16"/>
      <c r="F7562" s="10"/>
      <c r="G7562" s="16"/>
      <c r="H7562" s="13"/>
      <c r="I7562" s="18"/>
      <c r="J7562" s="15"/>
      <c r="K7562" s="10"/>
      <c r="L7562" s="10"/>
      <c r="M7562" s="10"/>
      <c r="N7562" s="10"/>
      <c r="O7562" s="10"/>
    </row>
    <row r="7563">
      <c r="A7563" s="16"/>
      <c r="B7563" s="10"/>
      <c r="C7563" s="10"/>
      <c r="D7563" s="28"/>
      <c r="E7563" s="16"/>
      <c r="F7563" s="10"/>
      <c r="G7563" s="16"/>
      <c r="H7563" s="13"/>
      <c r="I7563" s="18"/>
      <c r="J7563" s="15"/>
      <c r="K7563" s="10"/>
      <c r="L7563" s="10"/>
      <c r="M7563" s="10"/>
      <c r="N7563" s="10"/>
      <c r="O7563" s="10"/>
    </row>
    <row r="7564">
      <c r="A7564" s="16"/>
      <c r="B7564" s="10"/>
      <c r="C7564" s="10"/>
      <c r="D7564" s="28"/>
      <c r="E7564" s="16"/>
      <c r="F7564" s="10"/>
      <c r="G7564" s="16"/>
      <c r="H7564" s="13"/>
      <c r="I7564" s="18"/>
      <c r="J7564" s="15"/>
      <c r="K7564" s="10"/>
      <c r="L7564" s="10"/>
      <c r="M7564" s="10"/>
      <c r="N7564" s="10"/>
      <c r="O7564" s="10"/>
    </row>
    <row r="7565">
      <c r="A7565" s="16"/>
      <c r="B7565" s="10"/>
      <c r="C7565" s="10"/>
      <c r="D7565" s="28"/>
      <c r="E7565" s="16"/>
      <c r="F7565" s="10"/>
      <c r="G7565" s="16"/>
      <c r="H7565" s="13"/>
      <c r="I7565" s="18"/>
      <c r="J7565" s="15"/>
      <c r="K7565" s="10"/>
      <c r="L7565" s="10"/>
      <c r="M7565" s="10"/>
      <c r="N7565" s="10"/>
      <c r="O7565" s="10"/>
    </row>
    <row r="7566">
      <c r="A7566" s="16"/>
      <c r="B7566" s="10"/>
      <c r="C7566" s="10"/>
      <c r="D7566" s="28"/>
      <c r="E7566" s="16"/>
      <c r="F7566" s="10"/>
      <c r="G7566" s="16"/>
      <c r="H7566" s="13"/>
      <c r="I7566" s="18"/>
      <c r="J7566" s="15"/>
      <c r="K7566" s="10"/>
      <c r="L7566" s="10"/>
      <c r="M7566" s="10"/>
      <c r="N7566" s="10"/>
      <c r="O7566" s="10"/>
    </row>
    <row r="7567">
      <c r="A7567" s="16"/>
      <c r="B7567" s="10"/>
      <c r="C7567" s="10"/>
      <c r="D7567" s="28"/>
      <c r="E7567" s="16"/>
      <c r="F7567" s="10"/>
      <c r="G7567" s="16"/>
      <c r="H7567" s="13"/>
      <c r="I7567" s="18"/>
      <c r="J7567" s="15"/>
      <c r="K7567" s="10"/>
      <c r="L7567" s="10"/>
      <c r="M7567" s="10"/>
      <c r="N7567" s="10"/>
      <c r="O7567" s="10"/>
    </row>
    <row r="7568">
      <c r="A7568" s="16"/>
      <c r="B7568" s="10"/>
      <c r="C7568" s="10"/>
      <c r="D7568" s="28"/>
      <c r="E7568" s="16"/>
      <c r="F7568" s="10"/>
      <c r="G7568" s="16"/>
      <c r="H7568" s="13"/>
      <c r="I7568" s="18"/>
      <c r="J7568" s="15"/>
      <c r="K7568" s="10"/>
      <c r="L7568" s="10"/>
      <c r="M7568" s="10"/>
      <c r="N7568" s="10"/>
      <c r="O7568" s="10"/>
    </row>
    <row r="7569">
      <c r="A7569" s="16"/>
      <c r="B7569" s="10"/>
      <c r="C7569" s="10"/>
      <c r="D7569" s="28"/>
      <c r="E7569" s="16"/>
      <c r="F7569" s="10"/>
      <c r="G7569" s="16"/>
      <c r="H7569" s="13"/>
      <c r="I7569" s="18"/>
      <c r="J7569" s="15"/>
      <c r="K7569" s="10"/>
      <c r="L7569" s="10"/>
      <c r="M7569" s="10"/>
      <c r="N7569" s="10"/>
      <c r="O7569" s="10"/>
    </row>
    <row r="7570">
      <c r="A7570" s="16"/>
      <c r="B7570" s="10"/>
      <c r="C7570" s="10"/>
      <c r="D7570" s="28"/>
      <c r="E7570" s="16"/>
      <c r="F7570" s="10"/>
      <c r="G7570" s="16"/>
      <c r="H7570" s="13"/>
      <c r="I7570" s="18"/>
      <c r="J7570" s="15"/>
      <c r="K7570" s="10"/>
      <c r="L7570" s="10"/>
      <c r="M7570" s="10"/>
      <c r="N7570" s="10"/>
      <c r="O7570" s="10"/>
    </row>
    <row r="7571">
      <c r="A7571" s="16"/>
      <c r="B7571" s="10"/>
      <c r="C7571" s="10"/>
      <c r="D7571" s="28"/>
      <c r="E7571" s="16"/>
      <c r="F7571" s="10"/>
      <c r="G7571" s="16"/>
      <c r="H7571" s="13"/>
      <c r="I7571" s="18"/>
      <c r="J7571" s="15"/>
      <c r="K7571" s="10"/>
      <c r="L7571" s="10"/>
      <c r="M7571" s="10"/>
      <c r="N7571" s="10"/>
      <c r="O7571" s="10"/>
    </row>
    <row r="7572">
      <c r="A7572" s="16"/>
      <c r="B7572" s="10"/>
      <c r="C7572" s="10"/>
      <c r="D7572" s="28"/>
      <c r="E7572" s="16"/>
      <c r="F7572" s="10"/>
      <c r="G7572" s="16"/>
      <c r="H7572" s="13"/>
      <c r="I7572" s="18"/>
      <c r="J7572" s="15"/>
      <c r="K7572" s="10"/>
      <c r="L7572" s="10"/>
      <c r="M7572" s="10"/>
      <c r="N7572" s="10"/>
      <c r="O7572" s="10"/>
    </row>
    <row r="7573">
      <c r="A7573" s="16"/>
      <c r="B7573" s="10"/>
      <c r="C7573" s="10"/>
      <c r="D7573" s="28"/>
      <c r="E7573" s="16"/>
      <c r="F7573" s="10"/>
      <c r="G7573" s="16"/>
      <c r="H7573" s="13"/>
      <c r="I7573" s="18"/>
      <c r="J7573" s="15"/>
      <c r="K7573" s="10"/>
      <c r="L7573" s="10"/>
      <c r="M7573" s="10"/>
      <c r="N7573" s="10"/>
      <c r="O7573" s="10"/>
    </row>
    <row r="7574">
      <c r="A7574" s="16"/>
      <c r="B7574" s="10"/>
      <c r="C7574" s="10"/>
      <c r="D7574" s="28"/>
      <c r="E7574" s="16"/>
      <c r="F7574" s="10"/>
      <c r="G7574" s="16"/>
      <c r="H7574" s="13"/>
      <c r="I7574" s="18"/>
      <c r="J7574" s="15"/>
      <c r="K7574" s="10"/>
      <c r="L7574" s="10"/>
      <c r="M7574" s="10"/>
      <c r="N7574" s="10"/>
      <c r="O7574" s="10"/>
    </row>
    <row r="7575">
      <c r="A7575" s="16"/>
      <c r="B7575" s="10"/>
      <c r="C7575" s="10"/>
      <c r="D7575" s="28"/>
      <c r="E7575" s="16"/>
      <c r="F7575" s="10"/>
      <c r="G7575" s="16"/>
      <c r="H7575" s="13"/>
      <c r="I7575" s="18"/>
      <c r="J7575" s="15"/>
      <c r="K7575" s="10"/>
      <c r="L7575" s="10"/>
      <c r="M7575" s="10"/>
      <c r="N7575" s="10"/>
      <c r="O7575" s="10"/>
    </row>
    <row r="7576">
      <c r="A7576" s="16"/>
      <c r="B7576" s="10"/>
      <c r="C7576" s="10"/>
      <c r="D7576" s="28"/>
      <c r="E7576" s="16"/>
      <c r="F7576" s="10"/>
      <c r="G7576" s="16"/>
      <c r="H7576" s="13"/>
      <c r="I7576" s="18"/>
      <c r="J7576" s="15"/>
      <c r="K7576" s="10"/>
      <c r="L7576" s="10"/>
      <c r="M7576" s="10"/>
      <c r="N7576" s="10"/>
      <c r="O7576" s="10"/>
    </row>
    <row r="7577">
      <c r="A7577" s="16"/>
      <c r="B7577" s="10"/>
      <c r="C7577" s="10"/>
      <c r="D7577" s="28"/>
      <c r="E7577" s="16"/>
      <c r="F7577" s="10"/>
      <c r="G7577" s="16"/>
      <c r="H7577" s="13"/>
      <c r="I7577" s="18"/>
      <c r="J7577" s="15"/>
      <c r="K7577" s="10"/>
      <c r="L7577" s="10"/>
      <c r="M7577" s="10"/>
      <c r="N7577" s="10"/>
      <c r="O7577" s="10"/>
    </row>
    <row r="7578">
      <c r="A7578" s="16"/>
      <c r="B7578" s="10"/>
      <c r="C7578" s="10"/>
      <c r="D7578" s="28"/>
      <c r="E7578" s="16"/>
      <c r="F7578" s="10"/>
      <c r="G7578" s="16"/>
      <c r="H7578" s="13"/>
      <c r="I7578" s="18"/>
      <c r="J7578" s="15"/>
      <c r="K7578" s="10"/>
      <c r="L7578" s="10"/>
      <c r="M7578" s="10"/>
      <c r="N7578" s="10"/>
      <c r="O7578" s="10"/>
    </row>
    <row r="7579">
      <c r="A7579" s="16"/>
      <c r="B7579" s="10"/>
      <c r="C7579" s="10"/>
      <c r="D7579" s="28"/>
      <c r="E7579" s="16"/>
      <c r="F7579" s="10"/>
      <c r="G7579" s="16"/>
      <c r="H7579" s="13"/>
      <c r="I7579" s="18"/>
      <c r="J7579" s="15"/>
      <c r="K7579" s="10"/>
      <c r="L7579" s="10"/>
      <c r="M7579" s="10"/>
      <c r="N7579" s="10"/>
      <c r="O7579" s="10"/>
    </row>
    <row r="7580">
      <c r="A7580" s="16"/>
      <c r="B7580" s="10"/>
      <c r="C7580" s="10"/>
      <c r="D7580" s="28"/>
      <c r="E7580" s="16"/>
      <c r="F7580" s="10"/>
      <c r="G7580" s="16"/>
      <c r="H7580" s="13"/>
      <c r="I7580" s="18"/>
      <c r="J7580" s="15"/>
      <c r="K7580" s="10"/>
      <c r="L7580" s="10"/>
      <c r="M7580" s="10"/>
      <c r="N7580" s="10"/>
      <c r="O7580" s="10"/>
    </row>
    <row r="7581">
      <c r="A7581" s="16"/>
      <c r="B7581" s="10"/>
      <c r="C7581" s="10"/>
      <c r="D7581" s="28"/>
      <c r="E7581" s="16"/>
      <c r="F7581" s="10"/>
      <c r="G7581" s="16"/>
      <c r="H7581" s="13"/>
      <c r="I7581" s="18"/>
      <c r="J7581" s="15"/>
      <c r="K7581" s="10"/>
      <c r="L7581" s="10"/>
      <c r="M7581" s="10"/>
      <c r="N7581" s="10"/>
      <c r="O7581" s="10"/>
    </row>
    <row r="7582">
      <c r="A7582" s="16"/>
      <c r="B7582" s="10"/>
      <c r="C7582" s="10"/>
      <c r="D7582" s="28"/>
      <c r="E7582" s="16"/>
      <c r="F7582" s="10"/>
      <c r="G7582" s="16"/>
      <c r="H7582" s="13"/>
      <c r="I7582" s="18"/>
      <c r="J7582" s="15"/>
      <c r="K7582" s="10"/>
      <c r="L7582" s="10"/>
      <c r="M7582" s="10"/>
      <c r="N7582" s="10"/>
      <c r="O7582" s="10"/>
    </row>
    <row r="7583">
      <c r="A7583" s="16"/>
      <c r="B7583" s="10"/>
      <c r="C7583" s="10"/>
      <c r="D7583" s="28"/>
      <c r="E7583" s="16"/>
      <c r="F7583" s="10"/>
      <c r="G7583" s="16"/>
      <c r="H7583" s="13"/>
      <c r="I7583" s="18"/>
      <c r="J7583" s="15"/>
      <c r="K7583" s="10"/>
      <c r="L7583" s="10"/>
      <c r="M7583" s="10"/>
      <c r="N7583" s="10"/>
      <c r="O7583" s="10"/>
    </row>
    <row r="7584">
      <c r="A7584" s="16"/>
      <c r="B7584" s="10"/>
      <c r="C7584" s="10"/>
      <c r="D7584" s="28"/>
      <c r="E7584" s="16"/>
      <c r="F7584" s="10"/>
      <c r="G7584" s="16"/>
      <c r="H7584" s="13"/>
      <c r="I7584" s="18"/>
      <c r="J7584" s="15"/>
      <c r="K7584" s="10"/>
      <c r="L7584" s="10"/>
      <c r="M7584" s="10"/>
      <c r="N7584" s="10"/>
      <c r="O7584" s="10"/>
    </row>
    <row r="7585">
      <c r="A7585" s="16"/>
      <c r="B7585" s="10"/>
      <c r="C7585" s="10"/>
      <c r="D7585" s="28"/>
      <c r="E7585" s="16"/>
      <c r="F7585" s="10"/>
      <c r="G7585" s="16"/>
      <c r="H7585" s="13"/>
      <c r="I7585" s="18"/>
      <c r="J7585" s="15"/>
      <c r="K7585" s="10"/>
      <c r="L7585" s="10"/>
      <c r="M7585" s="10"/>
      <c r="N7585" s="10"/>
      <c r="O7585" s="10"/>
    </row>
    <row r="7586">
      <c r="A7586" s="16"/>
      <c r="B7586" s="10"/>
      <c r="C7586" s="10"/>
      <c r="D7586" s="28"/>
      <c r="E7586" s="16"/>
      <c r="F7586" s="10"/>
      <c r="G7586" s="16"/>
      <c r="H7586" s="13"/>
      <c r="I7586" s="18"/>
      <c r="J7586" s="15"/>
      <c r="K7586" s="10"/>
      <c r="L7586" s="10"/>
      <c r="M7586" s="10"/>
      <c r="N7586" s="10"/>
      <c r="O7586" s="10"/>
    </row>
    <row r="7587">
      <c r="A7587" s="16"/>
      <c r="B7587" s="10"/>
      <c r="C7587" s="10"/>
      <c r="D7587" s="28"/>
      <c r="E7587" s="16"/>
      <c r="F7587" s="10"/>
      <c r="G7587" s="16"/>
      <c r="H7587" s="13"/>
      <c r="I7587" s="18"/>
      <c r="J7587" s="15"/>
      <c r="K7587" s="10"/>
      <c r="L7587" s="10"/>
      <c r="M7587" s="10"/>
      <c r="N7587" s="10"/>
      <c r="O7587" s="10"/>
    </row>
    <row r="7588">
      <c r="A7588" s="16"/>
      <c r="B7588" s="10"/>
      <c r="C7588" s="10"/>
      <c r="D7588" s="28"/>
      <c r="E7588" s="16"/>
      <c r="F7588" s="10"/>
      <c r="G7588" s="16"/>
      <c r="H7588" s="13"/>
      <c r="I7588" s="18"/>
      <c r="J7588" s="15"/>
      <c r="K7588" s="10"/>
      <c r="L7588" s="10"/>
      <c r="M7588" s="10"/>
      <c r="N7588" s="10"/>
      <c r="O7588" s="10"/>
    </row>
    <row r="7589">
      <c r="A7589" s="16"/>
      <c r="B7589" s="10"/>
      <c r="C7589" s="10"/>
      <c r="D7589" s="28"/>
      <c r="E7589" s="16"/>
      <c r="F7589" s="10"/>
      <c r="G7589" s="16"/>
      <c r="H7589" s="13"/>
      <c r="I7589" s="18"/>
      <c r="J7589" s="15"/>
      <c r="K7589" s="10"/>
      <c r="L7589" s="10"/>
      <c r="M7589" s="10"/>
      <c r="N7589" s="10"/>
      <c r="O7589" s="10"/>
    </row>
    <row r="7590">
      <c r="A7590" s="16"/>
      <c r="B7590" s="10"/>
      <c r="C7590" s="10"/>
      <c r="D7590" s="28"/>
      <c r="E7590" s="16"/>
      <c r="F7590" s="10"/>
      <c r="G7590" s="16"/>
      <c r="H7590" s="13"/>
      <c r="I7590" s="18"/>
      <c r="J7590" s="15"/>
      <c r="K7590" s="10"/>
      <c r="L7590" s="10"/>
      <c r="M7590" s="10"/>
      <c r="N7590" s="10"/>
      <c r="O7590" s="10"/>
    </row>
    <row r="7591">
      <c r="A7591" s="16"/>
      <c r="B7591" s="10"/>
      <c r="C7591" s="10"/>
      <c r="D7591" s="28"/>
      <c r="E7591" s="16"/>
      <c r="F7591" s="10"/>
      <c r="G7591" s="16"/>
      <c r="H7591" s="13"/>
      <c r="I7591" s="18"/>
      <c r="J7591" s="15"/>
      <c r="K7591" s="10"/>
      <c r="L7591" s="10"/>
      <c r="M7591" s="10"/>
      <c r="N7591" s="10"/>
      <c r="O7591" s="10"/>
    </row>
    <row r="7592">
      <c r="A7592" s="16"/>
      <c r="B7592" s="10"/>
      <c r="C7592" s="10"/>
      <c r="D7592" s="28"/>
      <c r="E7592" s="16"/>
      <c r="F7592" s="10"/>
      <c r="G7592" s="16"/>
      <c r="H7592" s="13"/>
      <c r="I7592" s="18"/>
      <c r="J7592" s="15"/>
      <c r="K7592" s="10"/>
      <c r="L7592" s="10"/>
      <c r="M7592" s="10"/>
      <c r="N7592" s="10"/>
      <c r="O7592" s="10"/>
    </row>
    <row r="7593">
      <c r="A7593" s="16"/>
      <c r="B7593" s="10"/>
      <c r="C7593" s="10"/>
      <c r="D7593" s="28"/>
      <c r="E7593" s="16"/>
      <c r="F7593" s="10"/>
      <c r="G7593" s="16"/>
      <c r="H7593" s="13"/>
      <c r="I7593" s="18"/>
      <c r="J7593" s="15"/>
      <c r="K7593" s="10"/>
      <c r="L7593" s="10"/>
      <c r="M7593" s="10"/>
      <c r="N7593" s="10"/>
      <c r="O7593" s="10"/>
    </row>
    <row r="7594">
      <c r="A7594" s="16"/>
      <c r="B7594" s="10"/>
      <c r="C7594" s="10"/>
      <c r="D7594" s="28"/>
      <c r="E7594" s="16"/>
      <c r="F7594" s="10"/>
      <c r="G7594" s="16"/>
      <c r="H7594" s="13"/>
      <c r="I7594" s="18"/>
      <c r="J7594" s="15"/>
      <c r="K7594" s="10"/>
      <c r="L7594" s="10"/>
      <c r="M7594" s="10"/>
      <c r="N7594" s="10"/>
      <c r="O7594" s="10"/>
    </row>
    <row r="7595">
      <c r="A7595" s="16"/>
      <c r="B7595" s="10"/>
      <c r="C7595" s="10"/>
      <c r="D7595" s="28"/>
      <c r="E7595" s="16"/>
      <c r="F7595" s="10"/>
      <c r="G7595" s="16"/>
      <c r="H7595" s="13"/>
      <c r="I7595" s="18"/>
      <c r="J7595" s="15"/>
      <c r="K7595" s="10"/>
      <c r="L7595" s="10"/>
      <c r="M7595" s="10"/>
      <c r="N7595" s="10"/>
      <c r="O7595" s="10"/>
    </row>
    <row r="7596">
      <c r="A7596" s="16"/>
      <c r="B7596" s="10"/>
      <c r="C7596" s="10"/>
      <c r="D7596" s="28"/>
      <c r="E7596" s="16"/>
      <c r="F7596" s="10"/>
      <c r="G7596" s="16"/>
      <c r="H7596" s="13"/>
      <c r="I7596" s="18"/>
      <c r="J7596" s="15"/>
      <c r="K7596" s="10"/>
      <c r="L7596" s="10"/>
      <c r="M7596" s="10"/>
      <c r="N7596" s="10"/>
      <c r="O7596" s="10"/>
    </row>
    <row r="7597">
      <c r="A7597" s="16"/>
      <c r="B7597" s="10"/>
      <c r="C7597" s="10"/>
      <c r="D7597" s="28"/>
      <c r="E7597" s="16"/>
      <c r="F7597" s="10"/>
      <c r="G7597" s="16"/>
      <c r="H7597" s="13"/>
      <c r="I7597" s="18"/>
      <c r="J7597" s="15"/>
      <c r="K7597" s="10"/>
      <c r="L7597" s="10"/>
      <c r="M7597" s="10"/>
      <c r="N7597" s="10"/>
      <c r="O7597" s="10"/>
    </row>
    <row r="7598">
      <c r="A7598" s="16"/>
      <c r="B7598" s="10"/>
      <c r="C7598" s="10"/>
      <c r="D7598" s="28"/>
      <c r="E7598" s="16"/>
      <c r="F7598" s="10"/>
      <c r="G7598" s="16"/>
      <c r="H7598" s="13"/>
      <c r="I7598" s="18"/>
      <c r="J7598" s="15"/>
      <c r="K7598" s="10"/>
      <c r="L7598" s="10"/>
      <c r="M7598" s="10"/>
      <c r="N7598" s="10"/>
      <c r="O7598" s="10"/>
    </row>
    <row r="7599">
      <c r="A7599" s="16"/>
      <c r="B7599" s="10"/>
      <c r="C7599" s="10"/>
      <c r="D7599" s="28"/>
      <c r="E7599" s="16"/>
      <c r="F7599" s="10"/>
      <c r="G7599" s="16"/>
      <c r="H7599" s="13"/>
      <c r="I7599" s="18"/>
      <c r="J7599" s="15"/>
      <c r="K7599" s="10"/>
      <c r="L7599" s="10"/>
      <c r="M7599" s="10"/>
      <c r="N7599" s="10"/>
      <c r="O7599" s="10"/>
    </row>
    <row r="7600">
      <c r="A7600" s="16"/>
      <c r="B7600" s="10"/>
      <c r="C7600" s="10"/>
      <c r="D7600" s="28"/>
      <c r="E7600" s="16"/>
      <c r="F7600" s="10"/>
      <c r="G7600" s="16"/>
      <c r="H7600" s="13"/>
      <c r="I7600" s="18"/>
      <c r="J7600" s="15"/>
      <c r="K7600" s="10"/>
      <c r="L7600" s="10"/>
      <c r="M7600" s="10"/>
      <c r="N7600" s="10"/>
      <c r="O7600" s="10"/>
    </row>
    <row r="7601">
      <c r="A7601" s="16"/>
      <c r="B7601" s="10"/>
      <c r="C7601" s="10"/>
      <c r="D7601" s="28"/>
      <c r="E7601" s="16"/>
      <c r="F7601" s="10"/>
      <c r="G7601" s="16"/>
      <c r="H7601" s="13"/>
      <c r="I7601" s="18"/>
      <c r="J7601" s="15"/>
      <c r="K7601" s="10"/>
      <c r="L7601" s="10"/>
      <c r="M7601" s="10"/>
      <c r="N7601" s="10"/>
      <c r="O7601" s="10"/>
    </row>
    <row r="7602">
      <c r="A7602" s="16"/>
      <c r="B7602" s="10"/>
      <c r="C7602" s="10"/>
      <c r="D7602" s="28"/>
      <c r="E7602" s="16"/>
      <c r="F7602" s="10"/>
      <c r="G7602" s="16"/>
      <c r="H7602" s="13"/>
      <c r="I7602" s="18"/>
      <c r="J7602" s="15"/>
      <c r="K7602" s="10"/>
      <c r="L7602" s="10"/>
      <c r="M7602" s="10"/>
      <c r="N7602" s="10"/>
      <c r="O7602" s="10"/>
    </row>
    <row r="7603">
      <c r="A7603" s="16"/>
      <c r="B7603" s="10"/>
      <c r="C7603" s="10"/>
      <c r="D7603" s="28"/>
      <c r="E7603" s="16"/>
      <c r="F7603" s="10"/>
      <c r="G7603" s="16"/>
      <c r="H7603" s="13"/>
      <c r="I7603" s="18"/>
      <c r="J7603" s="15"/>
      <c r="K7603" s="10"/>
      <c r="L7603" s="10"/>
      <c r="M7603" s="10"/>
      <c r="N7603" s="10"/>
      <c r="O7603" s="10"/>
    </row>
    <row r="7604">
      <c r="A7604" s="16"/>
      <c r="B7604" s="10"/>
      <c r="C7604" s="10"/>
      <c r="D7604" s="28"/>
      <c r="E7604" s="16"/>
      <c r="F7604" s="10"/>
      <c r="G7604" s="16"/>
      <c r="H7604" s="13"/>
      <c r="I7604" s="18"/>
      <c r="J7604" s="15"/>
      <c r="K7604" s="10"/>
      <c r="L7604" s="10"/>
      <c r="M7604" s="10"/>
      <c r="N7604" s="10"/>
      <c r="O7604" s="10"/>
    </row>
    <row r="7605">
      <c r="A7605" s="16"/>
      <c r="B7605" s="10"/>
      <c r="C7605" s="10"/>
      <c r="D7605" s="28"/>
      <c r="E7605" s="16"/>
      <c r="F7605" s="10"/>
      <c r="G7605" s="16"/>
      <c r="H7605" s="13"/>
      <c r="I7605" s="18"/>
      <c r="J7605" s="15"/>
      <c r="K7605" s="10"/>
      <c r="L7605" s="10"/>
      <c r="M7605" s="10"/>
      <c r="N7605" s="10"/>
      <c r="O7605" s="10"/>
    </row>
    <row r="7606">
      <c r="A7606" s="16"/>
      <c r="B7606" s="10"/>
      <c r="C7606" s="10"/>
      <c r="D7606" s="28"/>
      <c r="E7606" s="16"/>
      <c r="F7606" s="10"/>
      <c r="G7606" s="16"/>
      <c r="H7606" s="13"/>
      <c r="I7606" s="18"/>
      <c r="J7606" s="15"/>
      <c r="K7606" s="10"/>
      <c r="L7606" s="10"/>
      <c r="M7606" s="10"/>
      <c r="N7606" s="10"/>
      <c r="O7606" s="10"/>
    </row>
    <row r="7607">
      <c r="A7607" s="16"/>
      <c r="B7607" s="10"/>
      <c r="C7607" s="10"/>
      <c r="D7607" s="28"/>
      <c r="E7607" s="16"/>
      <c r="F7607" s="10"/>
      <c r="G7607" s="16"/>
      <c r="H7607" s="13"/>
      <c r="I7607" s="18"/>
      <c r="J7607" s="15"/>
      <c r="K7607" s="10"/>
      <c r="L7607" s="10"/>
      <c r="M7607" s="10"/>
      <c r="N7607" s="10"/>
      <c r="O7607" s="10"/>
    </row>
    <row r="7608">
      <c r="A7608" s="16"/>
      <c r="B7608" s="10"/>
      <c r="C7608" s="10"/>
      <c r="D7608" s="28"/>
      <c r="E7608" s="16"/>
      <c r="F7608" s="10"/>
      <c r="G7608" s="16"/>
      <c r="H7608" s="13"/>
      <c r="I7608" s="18"/>
      <c r="J7608" s="15"/>
      <c r="K7608" s="10"/>
      <c r="L7608" s="10"/>
      <c r="M7608" s="10"/>
      <c r="N7608" s="10"/>
      <c r="O7608" s="10"/>
    </row>
    <row r="7609">
      <c r="A7609" s="16"/>
      <c r="B7609" s="10"/>
      <c r="C7609" s="10"/>
      <c r="D7609" s="28"/>
      <c r="E7609" s="16"/>
      <c r="F7609" s="10"/>
      <c r="G7609" s="16"/>
      <c r="H7609" s="13"/>
      <c r="I7609" s="18"/>
      <c r="J7609" s="15"/>
      <c r="K7609" s="10"/>
      <c r="L7609" s="10"/>
      <c r="M7609" s="10"/>
      <c r="N7609" s="10"/>
      <c r="O7609" s="10"/>
    </row>
    <row r="7610">
      <c r="A7610" s="16"/>
      <c r="B7610" s="10"/>
      <c r="C7610" s="10"/>
      <c r="D7610" s="28"/>
      <c r="E7610" s="16"/>
      <c r="F7610" s="10"/>
      <c r="G7610" s="16"/>
      <c r="H7610" s="13"/>
      <c r="I7610" s="18"/>
      <c r="J7610" s="15"/>
      <c r="K7610" s="10"/>
      <c r="L7610" s="10"/>
      <c r="M7610" s="10"/>
      <c r="N7610" s="10"/>
      <c r="O7610" s="10"/>
    </row>
    <row r="7611">
      <c r="A7611" s="16"/>
      <c r="B7611" s="10"/>
      <c r="C7611" s="10"/>
      <c r="D7611" s="28"/>
      <c r="E7611" s="16"/>
      <c r="F7611" s="10"/>
      <c r="G7611" s="16"/>
      <c r="H7611" s="13"/>
      <c r="I7611" s="18"/>
      <c r="J7611" s="15"/>
      <c r="K7611" s="10"/>
      <c r="L7611" s="10"/>
      <c r="M7611" s="10"/>
      <c r="N7611" s="10"/>
      <c r="O7611" s="10"/>
    </row>
    <row r="7612">
      <c r="A7612" s="16"/>
      <c r="B7612" s="10"/>
      <c r="C7612" s="10"/>
      <c r="D7612" s="28"/>
      <c r="E7612" s="16"/>
      <c r="F7612" s="10"/>
      <c r="G7612" s="16"/>
      <c r="H7612" s="13"/>
      <c r="I7612" s="18"/>
      <c r="J7612" s="15"/>
      <c r="K7612" s="10"/>
      <c r="L7612" s="10"/>
      <c r="M7612" s="10"/>
      <c r="N7612" s="10"/>
      <c r="O7612" s="10"/>
    </row>
    <row r="7613">
      <c r="A7613" s="16"/>
      <c r="B7613" s="10"/>
      <c r="C7613" s="10"/>
      <c r="D7613" s="28"/>
      <c r="E7613" s="16"/>
      <c r="F7613" s="10"/>
      <c r="G7613" s="16"/>
      <c r="H7613" s="13"/>
      <c r="I7613" s="18"/>
      <c r="J7613" s="15"/>
      <c r="K7613" s="10"/>
      <c r="L7613" s="10"/>
      <c r="M7613" s="10"/>
      <c r="N7613" s="10"/>
      <c r="O7613" s="10"/>
    </row>
    <row r="7614">
      <c r="A7614" s="16"/>
      <c r="B7614" s="10"/>
      <c r="C7614" s="10"/>
      <c r="D7614" s="28"/>
      <c r="E7614" s="16"/>
      <c r="F7614" s="10"/>
      <c r="G7614" s="16"/>
      <c r="H7614" s="13"/>
      <c r="I7614" s="18"/>
      <c r="J7614" s="15"/>
      <c r="K7614" s="10"/>
      <c r="L7614" s="10"/>
      <c r="M7614" s="10"/>
      <c r="N7614" s="10"/>
      <c r="O7614" s="10"/>
    </row>
    <row r="7615">
      <c r="A7615" s="16"/>
      <c r="B7615" s="10"/>
      <c r="C7615" s="10"/>
      <c r="D7615" s="28"/>
      <c r="E7615" s="16"/>
      <c r="F7615" s="10"/>
      <c r="G7615" s="16"/>
      <c r="H7615" s="13"/>
      <c r="I7615" s="18"/>
      <c r="J7615" s="15"/>
      <c r="K7615" s="10"/>
      <c r="L7615" s="10"/>
      <c r="M7615" s="10"/>
      <c r="N7615" s="10"/>
      <c r="O7615" s="10"/>
    </row>
    <row r="7616">
      <c r="A7616" s="16"/>
      <c r="B7616" s="10"/>
      <c r="C7616" s="10"/>
      <c r="D7616" s="28"/>
      <c r="E7616" s="16"/>
      <c r="F7616" s="10"/>
      <c r="G7616" s="16"/>
      <c r="H7616" s="13"/>
      <c r="I7616" s="18"/>
      <c r="J7616" s="15"/>
      <c r="K7616" s="10"/>
      <c r="L7616" s="10"/>
      <c r="M7616" s="10"/>
      <c r="N7616" s="10"/>
      <c r="O7616" s="10"/>
    </row>
    <row r="7617">
      <c r="A7617" s="16"/>
      <c r="B7617" s="10"/>
      <c r="C7617" s="10"/>
      <c r="D7617" s="28"/>
      <c r="E7617" s="16"/>
      <c r="F7617" s="10"/>
      <c r="G7617" s="16"/>
      <c r="H7617" s="13"/>
      <c r="I7617" s="18"/>
      <c r="J7617" s="15"/>
      <c r="K7617" s="10"/>
      <c r="L7617" s="10"/>
      <c r="M7617" s="10"/>
      <c r="N7617" s="10"/>
      <c r="O7617" s="10"/>
    </row>
    <row r="7618">
      <c r="A7618" s="16"/>
      <c r="B7618" s="10"/>
      <c r="C7618" s="10"/>
      <c r="D7618" s="28"/>
      <c r="E7618" s="16"/>
      <c r="F7618" s="10"/>
      <c r="G7618" s="16"/>
      <c r="H7618" s="13"/>
      <c r="I7618" s="18"/>
      <c r="J7618" s="15"/>
      <c r="K7618" s="10"/>
      <c r="L7618" s="10"/>
      <c r="M7618" s="10"/>
      <c r="N7618" s="10"/>
      <c r="O7618" s="10"/>
    </row>
    <row r="7619">
      <c r="A7619" s="16"/>
      <c r="B7619" s="10"/>
      <c r="C7619" s="10"/>
      <c r="D7619" s="28"/>
      <c r="E7619" s="16"/>
      <c r="F7619" s="10"/>
      <c r="G7619" s="16"/>
      <c r="H7619" s="13"/>
      <c r="I7619" s="18"/>
      <c r="J7619" s="15"/>
      <c r="K7619" s="10"/>
      <c r="L7619" s="10"/>
      <c r="M7619" s="10"/>
      <c r="N7619" s="10"/>
      <c r="O7619" s="10"/>
    </row>
    <row r="7620">
      <c r="A7620" s="16"/>
      <c r="B7620" s="10"/>
      <c r="C7620" s="10"/>
      <c r="D7620" s="28"/>
      <c r="E7620" s="16"/>
      <c r="F7620" s="10"/>
      <c r="G7620" s="16"/>
      <c r="H7620" s="13"/>
      <c r="I7620" s="18"/>
      <c r="J7620" s="15"/>
      <c r="K7620" s="10"/>
      <c r="L7620" s="10"/>
      <c r="M7620" s="10"/>
      <c r="N7620" s="10"/>
      <c r="O7620" s="10"/>
    </row>
    <row r="7621">
      <c r="A7621" s="16"/>
      <c r="B7621" s="10"/>
      <c r="C7621" s="10"/>
      <c r="D7621" s="28"/>
      <c r="E7621" s="16"/>
      <c r="F7621" s="10"/>
      <c r="G7621" s="16"/>
      <c r="H7621" s="13"/>
      <c r="I7621" s="18"/>
      <c r="J7621" s="15"/>
      <c r="K7621" s="10"/>
      <c r="L7621" s="10"/>
      <c r="M7621" s="10"/>
      <c r="N7621" s="10"/>
      <c r="O7621" s="10"/>
    </row>
    <row r="7622">
      <c r="A7622" s="16"/>
      <c r="B7622" s="10"/>
      <c r="C7622" s="10"/>
      <c r="D7622" s="28"/>
      <c r="E7622" s="16"/>
      <c r="F7622" s="10"/>
      <c r="G7622" s="16"/>
      <c r="H7622" s="13"/>
      <c r="I7622" s="18"/>
      <c r="J7622" s="15"/>
      <c r="K7622" s="10"/>
      <c r="L7622" s="10"/>
      <c r="M7622" s="10"/>
      <c r="N7622" s="10"/>
      <c r="O7622" s="10"/>
    </row>
    <row r="7623">
      <c r="A7623" s="16"/>
      <c r="B7623" s="10"/>
      <c r="C7623" s="10"/>
      <c r="D7623" s="28"/>
      <c r="E7623" s="16"/>
      <c r="F7623" s="10"/>
      <c r="G7623" s="16"/>
      <c r="H7623" s="13"/>
      <c r="I7623" s="18"/>
      <c r="J7623" s="15"/>
      <c r="K7623" s="10"/>
      <c r="L7623" s="10"/>
      <c r="M7623" s="10"/>
      <c r="N7623" s="10"/>
      <c r="O7623" s="10"/>
    </row>
    <row r="7624">
      <c r="A7624" s="16"/>
      <c r="B7624" s="10"/>
      <c r="C7624" s="10"/>
      <c r="D7624" s="28"/>
      <c r="E7624" s="16"/>
      <c r="F7624" s="10"/>
      <c r="G7624" s="16"/>
      <c r="H7624" s="13"/>
      <c r="I7624" s="18"/>
      <c r="J7624" s="15"/>
      <c r="K7624" s="10"/>
      <c r="L7624" s="10"/>
      <c r="M7624" s="10"/>
      <c r="N7624" s="10"/>
      <c r="O7624" s="10"/>
    </row>
    <row r="7625">
      <c r="A7625" s="16"/>
      <c r="B7625" s="10"/>
      <c r="C7625" s="10"/>
      <c r="D7625" s="28"/>
      <c r="E7625" s="16"/>
      <c r="F7625" s="10"/>
      <c r="G7625" s="16"/>
      <c r="H7625" s="13"/>
      <c r="I7625" s="18"/>
      <c r="J7625" s="15"/>
      <c r="K7625" s="10"/>
      <c r="L7625" s="10"/>
      <c r="M7625" s="10"/>
      <c r="N7625" s="10"/>
      <c r="O7625" s="10"/>
    </row>
    <row r="7626">
      <c r="A7626" s="16"/>
      <c r="B7626" s="10"/>
      <c r="C7626" s="10"/>
      <c r="D7626" s="28"/>
      <c r="E7626" s="16"/>
      <c r="F7626" s="10"/>
      <c r="G7626" s="16"/>
      <c r="H7626" s="13"/>
      <c r="I7626" s="18"/>
      <c r="J7626" s="15"/>
      <c r="K7626" s="10"/>
      <c r="L7626" s="10"/>
      <c r="M7626" s="10"/>
      <c r="N7626" s="10"/>
      <c r="O7626" s="10"/>
    </row>
    <row r="7627">
      <c r="A7627" s="16"/>
      <c r="B7627" s="10"/>
      <c r="C7627" s="10"/>
      <c r="D7627" s="28"/>
      <c r="E7627" s="16"/>
      <c r="F7627" s="10"/>
      <c r="G7627" s="16"/>
      <c r="H7627" s="13"/>
      <c r="I7627" s="18"/>
      <c r="J7627" s="15"/>
      <c r="K7627" s="10"/>
      <c r="L7627" s="10"/>
      <c r="M7627" s="10"/>
      <c r="N7627" s="10"/>
      <c r="O7627" s="10"/>
    </row>
    <row r="7628">
      <c r="A7628" s="16"/>
      <c r="B7628" s="10"/>
      <c r="C7628" s="10"/>
      <c r="D7628" s="28"/>
      <c r="E7628" s="16"/>
      <c r="F7628" s="10"/>
      <c r="G7628" s="16"/>
      <c r="H7628" s="13"/>
      <c r="I7628" s="18"/>
      <c r="J7628" s="15"/>
      <c r="K7628" s="10"/>
      <c r="L7628" s="10"/>
      <c r="M7628" s="10"/>
      <c r="N7628" s="10"/>
      <c r="O7628" s="10"/>
    </row>
    <row r="7629">
      <c r="A7629" s="16"/>
      <c r="B7629" s="10"/>
      <c r="C7629" s="10"/>
      <c r="D7629" s="28"/>
      <c r="E7629" s="16"/>
      <c r="F7629" s="10"/>
      <c r="G7629" s="16"/>
      <c r="H7629" s="13"/>
      <c r="I7629" s="18"/>
      <c r="J7629" s="15"/>
      <c r="K7629" s="10"/>
      <c r="L7629" s="10"/>
      <c r="M7629" s="10"/>
      <c r="N7629" s="10"/>
      <c r="O7629" s="10"/>
    </row>
    <row r="7630">
      <c r="A7630" s="16"/>
      <c r="B7630" s="10"/>
      <c r="C7630" s="10"/>
      <c r="D7630" s="28"/>
      <c r="E7630" s="16"/>
      <c r="F7630" s="10"/>
      <c r="G7630" s="16"/>
      <c r="H7630" s="13"/>
      <c r="I7630" s="18"/>
      <c r="J7630" s="15"/>
      <c r="K7630" s="10"/>
      <c r="L7630" s="10"/>
      <c r="M7630" s="10"/>
      <c r="N7630" s="10"/>
      <c r="O7630" s="10"/>
    </row>
    <row r="7631">
      <c r="A7631" s="16"/>
      <c r="B7631" s="10"/>
      <c r="C7631" s="10"/>
      <c r="D7631" s="28"/>
      <c r="E7631" s="16"/>
      <c r="F7631" s="10"/>
      <c r="G7631" s="16"/>
      <c r="H7631" s="13"/>
      <c r="I7631" s="18"/>
      <c r="J7631" s="15"/>
      <c r="K7631" s="10"/>
      <c r="L7631" s="10"/>
      <c r="M7631" s="10"/>
      <c r="N7631" s="10"/>
      <c r="O7631" s="10"/>
    </row>
    <row r="7632">
      <c r="A7632" s="16"/>
      <c r="B7632" s="10"/>
      <c r="C7632" s="10"/>
      <c r="D7632" s="28"/>
      <c r="E7632" s="16"/>
      <c r="F7632" s="10"/>
      <c r="G7632" s="16"/>
      <c r="H7632" s="13"/>
      <c r="I7632" s="18"/>
      <c r="J7632" s="15"/>
      <c r="K7632" s="10"/>
      <c r="L7632" s="10"/>
      <c r="M7632" s="10"/>
      <c r="N7632" s="10"/>
      <c r="O7632" s="10"/>
    </row>
    <row r="7633">
      <c r="A7633" s="16"/>
      <c r="B7633" s="10"/>
      <c r="C7633" s="10"/>
      <c r="D7633" s="28"/>
      <c r="E7633" s="16"/>
      <c r="F7633" s="10"/>
      <c r="G7633" s="16"/>
      <c r="H7633" s="13"/>
      <c r="I7633" s="18"/>
      <c r="J7633" s="15"/>
      <c r="K7633" s="10"/>
      <c r="L7633" s="10"/>
      <c r="M7633" s="10"/>
      <c r="N7633" s="10"/>
      <c r="O7633" s="10"/>
    </row>
    <row r="7634">
      <c r="A7634" s="16"/>
      <c r="B7634" s="10"/>
      <c r="C7634" s="10"/>
      <c r="D7634" s="28"/>
      <c r="E7634" s="16"/>
      <c r="F7634" s="10"/>
      <c r="G7634" s="16"/>
      <c r="H7634" s="13"/>
      <c r="I7634" s="18"/>
      <c r="J7634" s="15"/>
      <c r="K7634" s="10"/>
      <c r="L7634" s="10"/>
      <c r="M7634" s="10"/>
      <c r="N7634" s="10"/>
      <c r="O7634" s="10"/>
    </row>
    <row r="7635">
      <c r="A7635" s="16"/>
      <c r="B7635" s="10"/>
      <c r="C7635" s="10"/>
      <c r="D7635" s="28"/>
      <c r="E7635" s="16"/>
      <c r="F7635" s="10"/>
      <c r="G7635" s="16"/>
      <c r="H7635" s="13"/>
      <c r="I7635" s="18"/>
      <c r="J7635" s="15"/>
      <c r="K7635" s="10"/>
      <c r="L7635" s="10"/>
      <c r="M7635" s="10"/>
      <c r="N7635" s="10"/>
      <c r="O7635" s="10"/>
    </row>
    <row r="7636">
      <c r="A7636" s="16"/>
      <c r="B7636" s="10"/>
      <c r="C7636" s="10"/>
      <c r="D7636" s="28"/>
      <c r="E7636" s="16"/>
      <c r="F7636" s="10"/>
      <c r="G7636" s="16"/>
      <c r="H7636" s="13"/>
      <c r="I7636" s="18"/>
      <c r="J7636" s="15"/>
      <c r="K7636" s="10"/>
      <c r="L7636" s="10"/>
      <c r="M7636" s="10"/>
      <c r="N7636" s="10"/>
      <c r="O7636" s="10"/>
    </row>
    <row r="7637">
      <c r="A7637" s="16"/>
      <c r="B7637" s="10"/>
      <c r="C7637" s="10"/>
      <c r="D7637" s="28"/>
      <c r="E7637" s="16"/>
      <c r="F7637" s="10"/>
      <c r="G7637" s="16"/>
      <c r="H7637" s="13"/>
      <c r="I7637" s="18"/>
      <c r="J7637" s="15"/>
      <c r="K7637" s="10"/>
      <c r="L7637" s="10"/>
      <c r="M7637" s="10"/>
      <c r="N7637" s="10"/>
      <c r="O7637" s="10"/>
    </row>
    <row r="7638">
      <c r="A7638" s="16"/>
      <c r="B7638" s="10"/>
      <c r="C7638" s="10"/>
      <c r="D7638" s="28"/>
      <c r="E7638" s="16"/>
      <c r="F7638" s="10"/>
      <c r="G7638" s="16"/>
      <c r="H7638" s="13"/>
      <c r="I7638" s="18"/>
      <c r="J7638" s="15"/>
      <c r="K7638" s="10"/>
      <c r="L7638" s="10"/>
      <c r="M7638" s="10"/>
      <c r="N7638" s="10"/>
      <c r="O7638" s="10"/>
    </row>
    <row r="7639">
      <c r="A7639" s="16"/>
      <c r="B7639" s="10"/>
      <c r="C7639" s="10"/>
      <c r="D7639" s="28"/>
      <c r="E7639" s="16"/>
      <c r="F7639" s="10"/>
      <c r="G7639" s="16"/>
      <c r="H7639" s="13"/>
      <c r="I7639" s="18"/>
      <c r="J7639" s="15"/>
      <c r="K7639" s="10"/>
      <c r="L7639" s="10"/>
      <c r="M7639" s="10"/>
      <c r="N7639" s="10"/>
      <c r="O7639" s="10"/>
    </row>
    <row r="7640">
      <c r="A7640" s="16"/>
      <c r="B7640" s="10"/>
      <c r="C7640" s="10"/>
      <c r="D7640" s="28"/>
      <c r="E7640" s="16"/>
      <c r="F7640" s="10"/>
      <c r="G7640" s="16"/>
      <c r="H7640" s="13"/>
      <c r="I7640" s="18"/>
      <c r="J7640" s="15"/>
      <c r="K7640" s="10"/>
      <c r="L7640" s="10"/>
      <c r="M7640" s="10"/>
      <c r="N7640" s="10"/>
      <c r="O7640" s="10"/>
    </row>
    <row r="7641">
      <c r="A7641" s="16"/>
      <c r="B7641" s="10"/>
      <c r="C7641" s="10"/>
      <c r="D7641" s="28"/>
      <c r="E7641" s="16"/>
      <c r="F7641" s="10"/>
      <c r="G7641" s="16"/>
      <c r="H7641" s="13"/>
      <c r="I7641" s="18"/>
      <c r="J7641" s="15"/>
      <c r="K7641" s="10"/>
      <c r="L7641" s="10"/>
      <c r="M7641" s="10"/>
      <c r="N7641" s="10"/>
      <c r="O7641" s="10"/>
    </row>
    <row r="7642">
      <c r="A7642" s="16"/>
      <c r="B7642" s="10"/>
      <c r="C7642" s="10"/>
      <c r="D7642" s="28"/>
      <c r="E7642" s="16"/>
      <c r="F7642" s="10"/>
      <c r="G7642" s="16"/>
      <c r="H7642" s="13"/>
      <c r="I7642" s="18"/>
      <c r="J7642" s="15"/>
      <c r="K7642" s="10"/>
      <c r="L7642" s="10"/>
      <c r="M7642" s="10"/>
      <c r="N7642" s="10"/>
      <c r="O7642" s="10"/>
    </row>
    <row r="7643">
      <c r="A7643" s="16"/>
      <c r="B7643" s="10"/>
      <c r="C7643" s="10"/>
      <c r="D7643" s="28"/>
      <c r="E7643" s="16"/>
      <c r="F7643" s="10"/>
      <c r="G7643" s="16"/>
      <c r="H7643" s="13"/>
      <c r="I7643" s="18"/>
      <c r="J7643" s="15"/>
      <c r="K7643" s="10"/>
      <c r="L7643" s="10"/>
      <c r="M7643" s="10"/>
      <c r="N7643" s="10"/>
      <c r="O7643" s="10"/>
    </row>
    <row r="7644">
      <c r="A7644" s="16"/>
      <c r="B7644" s="10"/>
      <c r="C7644" s="10"/>
      <c r="D7644" s="28"/>
      <c r="E7644" s="16"/>
      <c r="F7644" s="10"/>
      <c r="G7644" s="16"/>
      <c r="H7644" s="13"/>
      <c r="I7644" s="18"/>
      <c r="J7644" s="15"/>
      <c r="K7644" s="10"/>
      <c r="L7644" s="10"/>
      <c r="M7644" s="10"/>
      <c r="N7644" s="10"/>
      <c r="O7644" s="10"/>
    </row>
    <row r="7645">
      <c r="A7645" s="16"/>
      <c r="B7645" s="10"/>
      <c r="C7645" s="10"/>
      <c r="D7645" s="28"/>
      <c r="E7645" s="16"/>
      <c r="F7645" s="10"/>
      <c r="G7645" s="16"/>
      <c r="H7645" s="13"/>
      <c r="I7645" s="18"/>
      <c r="J7645" s="15"/>
      <c r="K7645" s="10"/>
      <c r="L7645" s="10"/>
      <c r="M7645" s="10"/>
      <c r="N7645" s="10"/>
      <c r="O7645" s="10"/>
    </row>
    <row r="7646">
      <c r="A7646" s="16"/>
      <c r="B7646" s="10"/>
      <c r="C7646" s="10"/>
      <c r="D7646" s="28"/>
      <c r="E7646" s="16"/>
      <c r="F7646" s="10"/>
      <c r="G7646" s="16"/>
      <c r="H7646" s="13"/>
      <c r="I7646" s="18"/>
      <c r="J7646" s="15"/>
      <c r="K7646" s="10"/>
      <c r="L7646" s="10"/>
      <c r="M7646" s="10"/>
      <c r="N7646" s="10"/>
      <c r="O7646" s="10"/>
    </row>
    <row r="7647">
      <c r="A7647" s="16"/>
      <c r="B7647" s="10"/>
      <c r="C7647" s="10"/>
      <c r="D7647" s="28"/>
      <c r="E7647" s="16"/>
      <c r="F7647" s="10"/>
      <c r="G7647" s="16"/>
      <c r="H7647" s="13"/>
      <c r="I7647" s="18"/>
      <c r="J7647" s="15"/>
      <c r="K7647" s="10"/>
      <c r="L7647" s="10"/>
      <c r="M7647" s="10"/>
      <c r="N7647" s="10"/>
      <c r="O7647" s="10"/>
    </row>
    <row r="7648">
      <c r="A7648" s="16"/>
      <c r="B7648" s="10"/>
      <c r="C7648" s="10"/>
      <c r="D7648" s="28"/>
      <c r="E7648" s="16"/>
      <c r="F7648" s="10"/>
      <c r="G7648" s="16"/>
      <c r="H7648" s="13"/>
      <c r="I7648" s="18"/>
      <c r="J7648" s="15"/>
      <c r="K7648" s="10"/>
      <c r="L7648" s="10"/>
      <c r="M7648" s="10"/>
      <c r="N7648" s="10"/>
      <c r="O7648" s="10"/>
    </row>
    <row r="7649">
      <c r="A7649" s="16"/>
      <c r="B7649" s="10"/>
      <c r="C7649" s="10"/>
      <c r="D7649" s="28"/>
      <c r="E7649" s="16"/>
      <c r="F7649" s="10"/>
      <c r="G7649" s="16"/>
      <c r="H7649" s="13"/>
      <c r="I7649" s="18"/>
      <c r="J7649" s="15"/>
      <c r="K7649" s="10"/>
      <c r="L7649" s="10"/>
      <c r="M7649" s="10"/>
      <c r="N7649" s="10"/>
      <c r="O7649" s="10"/>
    </row>
    <row r="7650">
      <c r="A7650" s="16"/>
      <c r="B7650" s="10"/>
      <c r="C7650" s="10"/>
      <c r="D7650" s="28"/>
      <c r="E7650" s="16"/>
      <c r="F7650" s="10"/>
      <c r="G7650" s="16"/>
      <c r="H7650" s="13"/>
      <c r="I7650" s="18"/>
      <c r="J7650" s="15"/>
      <c r="K7650" s="10"/>
      <c r="L7650" s="10"/>
      <c r="M7650" s="10"/>
      <c r="N7650" s="10"/>
      <c r="O7650" s="10"/>
    </row>
    <row r="7651">
      <c r="A7651" s="16"/>
      <c r="B7651" s="10"/>
      <c r="C7651" s="10"/>
      <c r="D7651" s="28"/>
      <c r="E7651" s="16"/>
      <c r="F7651" s="10"/>
      <c r="G7651" s="16"/>
      <c r="H7651" s="13"/>
      <c r="I7651" s="18"/>
      <c r="J7651" s="15"/>
      <c r="K7651" s="10"/>
      <c r="L7651" s="10"/>
      <c r="M7651" s="10"/>
      <c r="N7651" s="10"/>
      <c r="O7651" s="10"/>
    </row>
    <row r="7652">
      <c r="A7652" s="16"/>
      <c r="B7652" s="10"/>
      <c r="C7652" s="10"/>
      <c r="D7652" s="28"/>
      <c r="E7652" s="16"/>
      <c r="F7652" s="10"/>
      <c r="G7652" s="16"/>
      <c r="H7652" s="13"/>
      <c r="I7652" s="18"/>
      <c r="J7652" s="15"/>
      <c r="K7652" s="10"/>
      <c r="L7652" s="10"/>
      <c r="M7652" s="10"/>
      <c r="N7652" s="10"/>
      <c r="O7652" s="10"/>
    </row>
    <row r="7653">
      <c r="A7653" s="16"/>
      <c r="B7653" s="10"/>
      <c r="C7653" s="10"/>
      <c r="D7653" s="28"/>
      <c r="E7653" s="16"/>
      <c r="F7653" s="10"/>
      <c r="G7653" s="16"/>
      <c r="H7653" s="13"/>
      <c r="I7653" s="18"/>
      <c r="J7653" s="15"/>
      <c r="K7653" s="10"/>
      <c r="L7653" s="10"/>
      <c r="M7653" s="10"/>
      <c r="N7653" s="10"/>
      <c r="O7653" s="10"/>
    </row>
    <row r="7654">
      <c r="A7654" s="16"/>
      <c r="B7654" s="10"/>
      <c r="C7654" s="10"/>
      <c r="D7654" s="28"/>
      <c r="E7654" s="16"/>
      <c r="F7654" s="10"/>
      <c r="G7654" s="16"/>
      <c r="H7654" s="13"/>
      <c r="I7654" s="18"/>
      <c r="J7654" s="15"/>
      <c r="K7654" s="10"/>
      <c r="L7654" s="10"/>
      <c r="M7654" s="10"/>
      <c r="N7654" s="10"/>
      <c r="O7654" s="10"/>
    </row>
    <row r="7655">
      <c r="A7655" s="16"/>
      <c r="B7655" s="10"/>
      <c r="C7655" s="10"/>
      <c r="D7655" s="28"/>
      <c r="E7655" s="16"/>
      <c r="F7655" s="10"/>
      <c r="G7655" s="16"/>
      <c r="H7655" s="13"/>
      <c r="I7655" s="18"/>
      <c r="J7655" s="15"/>
      <c r="K7655" s="10"/>
      <c r="L7655" s="10"/>
      <c r="M7655" s="10"/>
      <c r="N7655" s="10"/>
      <c r="O7655" s="10"/>
    </row>
    <row r="7656">
      <c r="A7656" s="16"/>
      <c r="B7656" s="10"/>
      <c r="C7656" s="10"/>
      <c r="D7656" s="28"/>
      <c r="E7656" s="16"/>
      <c r="F7656" s="10"/>
      <c r="G7656" s="16"/>
      <c r="H7656" s="13"/>
      <c r="I7656" s="18"/>
      <c r="J7656" s="15"/>
      <c r="K7656" s="10"/>
      <c r="L7656" s="10"/>
      <c r="M7656" s="10"/>
      <c r="N7656" s="10"/>
      <c r="O7656" s="10"/>
    </row>
    <row r="7657">
      <c r="A7657" s="16"/>
      <c r="B7657" s="10"/>
      <c r="C7657" s="10"/>
      <c r="D7657" s="28"/>
      <c r="E7657" s="16"/>
      <c r="F7657" s="10"/>
      <c r="G7657" s="16"/>
      <c r="H7657" s="13"/>
      <c r="I7657" s="18"/>
      <c r="J7657" s="15"/>
      <c r="K7657" s="10"/>
      <c r="L7657" s="10"/>
      <c r="M7657" s="10"/>
      <c r="N7657" s="10"/>
      <c r="O7657" s="10"/>
    </row>
    <row r="7658">
      <c r="A7658" s="16"/>
      <c r="B7658" s="10"/>
      <c r="C7658" s="10"/>
      <c r="D7658" s="28"/>
      <c r="E7658" s="16"/>
      <c r="F7658" s="10"/>
      <c r="G7658" s="16"/>
      <c r="H7658" s="13"/>
      <c r="I7658" s="18"/>
      <c r="J7658" s="15"/>
      <c r="K7658" s="10"/>
      <c r="L7658" s="10"/>
      <c r="M7658" s="10"/>
      <c r="N7658" s="10"/>
      <c r="O7658" s="10"/>
    </row>
    <row r="7659">
      <c r="A7659" s="16"/>
      <c r="B7659" s="10"/>
      <c r="C7659" s="10"/>
      <c r="D7659" s="28"/>
      <c r="E7659" s="16"/>
      <c r="F7659" s="10"/>
      <c r="G7659" s="16"/>
      <c r="H7659" s="13"/>
      <c r="I7659" s="18"/>
      <c r="J7659" s="15"/>
      <c r="K7659" s="10"/>
      <c r="L7659" s="10"/>
      <c r="M7659" s="10"/>
      <c r="N7659" s="10"/>
      <c r="O7659" s="10"/>
    </row>
    <row r="7660">
      <c r="A7660" s="16"/>
      <c r="B7660" s="10"/>
      <c r="C7660" s="10"/>
      <c r="D7660" s="28"/>
      <c r="E7660" s="16"/>
      <c r="F7660" s="10"/>
      <c r="G7660" s="16"/>
      <c r="H7660" s="13"/>
      <c r="I7660" s="18"/>
      <c r="J7660" s="15"/>
      <c r="K7660" s="10"/>
      <c r="L7660" s="10"/>
      <c r="M7660" s="10"/>
      <c r="N7660" s="10"/>
      <c r="O7660" s="10"/>
    </row>
    <row r="7661">
      <c r="A7661" s="16"/>
      <c r="B7661" s="10"/>
      <c r="C7661" s="10"/>
      <c r="D7661" s="28"/>
      <c r="E7661" s="16"/>
      <c r="F7661" s="10"/>
      <c r="G7661" s="16"/>
      <c r="H7661" s="13"/>
      <c r="I7661" s="18"/>
      <c r="J7661" s="15"/>
      <c r="K7661" s="10"/>
      <c r="L7661" s="10"/>
      <c r="M7661" s="10"/>
      <c r="N7661" s="10"/>
      <c r="O7661" s="10"/>
    </row>
    <row r="7662">
      <c r="A7662" s="16"/>
      <c r="B7662" s="10"/>
      <c r="C7662" s="10"/>
      <c r="D7662" s="28"/>
      <c r="E7662" s="16"/>
      <c r="F7662" s="10"/>
      <c r="G7662" s="16"/>
      <c r="H7662" s="13"/>
      <c r="I7662" s="18"/>
      <c r="J7662" s="15"/>
      <c r="K7662" s="10"/>
      <c r="L7662" s="10"/>
      <c r="M7662" s="10"/>
      <c r="N7662" s="10"/>
      <c r="O7662" s="10"/>
    </row>
    <row r="7663">
      <c r="A7663" s="16"/>
      <c r="B7663" s="10"/>
      <c r="C7663" s="10"/>
      <c r="D7663" s="28"/>
      <c r="E7663" s="16"/>
      <c r="F7663" s="10"/>
      <c r="G7663" s="16"/>
      <c r="H7663" s="13"/>
      <c r="I7663" s="18"/>
      <c r="J7663" s="15"/>
      <c r="K7663" s="10"/>
      <c r="L7663" s="10"/>
      <c r="M7663" s="10"/>
      <c r="N7663" s="10"/>
      <c r="O7663" s="10"/>
    </row>
    <row r="7664">
      <c r="A7664" s="16"/>
      <c r="B7664" s="10"/>
      <c r="C7664" s="10"/>
      <c r="D7664" s="28"/>
      <c r="E7664" s="16"/>
      <c r="F7664" s="10"/>
      <c r="G7664" s="16"/>
      <c r="H7664" s="13"/>
      <c r="I7664" s="18"/>
      <c r="J7664" s="15"/>
      <c r="K7664" s="10"/>
      <c r="L7664" s="10"/>
      <c r="M7664" s="10"/>
      <c r="N7664" s="10"/>
      <c r="O7664" s="10"/>
    </row>
    <row r="7665">
      <c r="A7665" s="16"/>
      <c r="B7665" s="10"/>
      <c r="C7665" s="10"/>
      <c r="D7665" s="28"/>
      <c r="E7665" s="16"/>
      <c r="F7665" s="10"/>
      <c r="G7665" s="16"/>
      <c r="H7665" s="13"/>
      <c r="I7665" s="18"/>
      <c r="J7665" s="15"/>
      <c r="K7665" s="10"/>
      <c r="L7665" s="10"/>
      <c r="M7665" s="10"/>
      <c r="N7665" s="10"/>
      <c r="O7665" s="10"/>
    </row>
    <row r="7666">
      <c r="A7666" s="16"/>
      <c r="B7666" s="10"/>
      <c r="C7666" s="10"/>
      <c r="D7666" s="28"/>
      <c r="E7666" s="16"/>
      <c r="F7666" s="10"/>
      <c r="G7666" s="16"/>
      <c r="H7666" s="13"/>
      <c r="I7666" s="18"/>
      <c r="J7666" s="15"/>
      <c r="K7666" s="10"/>
      <c r="L7666" s="10"/>
      <c r="M7666" s="10"/>
      <c r="N7666" s="10"/>
      <c r="O7666" s="10"/>
    </row>
    <row r="7667">
      <c r="A7667" s="16"/>
      <c r="B7667" s="10"/>
      <c r="C7667" s="10"/>
      <c r="D7667" s="28"/>
      <c r="E7667" s="16"/>
      <c r="F7667" s="10"/>
      <c r="G7667" s="16"/>
      <c r="H7667" s="13"/>
      <c r="I7667" s="18"/>
      <c r="J7667" s="15"/>
      <c r="K7667" s="10"/>
      <c r="L7667" s="10"/>
      <c r="M7667" s="10"/>
      <c r="N7667" s="10"/>
      <c r="O7667" s="10"/>
    </row>
    <row r="7668">
      <c r="A7668" s="16"/>
      <c r="B7668" s="10"/>
      <c r="C7668" s="10"/>
      <c r="D7668" s="28"/>
      <c r="E7668" s="16"/>
      <c r="F7668" s="10"/>
      <c r="G7668" s="16"/>
      <c r="H7668" s="13"/>
      <c r="I7668" s="18"/>
      <c r="J7668" s="15"/>
      <c r="K7668" s="10"/>
      <c r="L7668" s="10"/>
      <c r="M7668" s="10"/>
      <c r="N7668" s="10"/>
      <c r="O7668" s="10"/>
    </row>
    <row r="7669">
      <c r="A7669" s="16"/>
      <c r="B7669" s="10"/>
      <c r="C7669" s="10"/>
      <c r="D7669" s="28"/>
      <c r="E7669" s="16"/>
      <c r="F7669" s="10"/>
      <c r="G7669" s="16"/>
      <c r="H7669" s="13"/>
      <c r="I7669" s="18"/>
      <c r="J7669" s="15"/>
      <c r="K7669" s="10"/>
      <c r="L7669" s="10"/>
      <c r="M7669" s="10"/>
      <c r="N7669" s="10"/>
      <c r="O7669" s="10"/>
    </row>
    <row r="7670">
      <c r="A7670" s="16"/>
      <c r="B7670" s="10"/>
      <c r="C7670" s="10"/>
      <c r="D7670" s="28"/>
      <c r="E7670" s="16"/>
      <c r="F7670" s="10"/>
      <c r="G7670" s="16"/>
      <c r="H7670" s="13"/>
      <c r="I7670" s="18"/>
      <c r="J7670" s="15"/>
      <c r="K7670" s="10"/>
      <c r="L7670" s="10"/>
      <c r="M7670" s="10"/>
      <c r="N7670" s="10"/>
      <c r="O7670" s="10"/>
    </row>
    <row r="7671">
      <c r="A7671" s="16"/>
      <c r="B7671" s="10"/>
      <c r="C7671" s="10"/>
      <c r="D7671" s="28"/>
      <c r="E7671" s="16"/>
      <c r="F7671" s="10"/>
      <c r="G7671" s="16"/>
      <c r="H7671" s="13"/>
      <c r="I7671" s="18"/>
      <c r="J7671" s="15"/>
      <c r="K7671" s="10"/>
      <c r="L7671" s="10"/>
      <c r="M7671" s="10"/>
      <c r="N7671" s="10"/>
      <c r="O7671" s="10"/>
    </row>
    <row r="7672">
      <c r="A7672" s="16"/>
      <c r="B7672" s="10"/>
      <c r="C7672" s="10"/>
      <c r="D7672" s="28"/>
      <c r="E7672" s="16"/>
      <c r="F7672" s="10"/>
      <c r="G7672" s="16"/>
      <c r="H7672" s="13"/>
      <c r="I7672" s="18"/>
      <c r="J7672" s="15"/>
      <c r="K7672" s="10"/>
      <c r="L7672" s="10"/>
      <c r="M7672" s="10"/>
      <c r="N7672" s="10"/>
      <c r="O7672" s="10"/>
    </row>
    <row r="7673">
      <c r="A7673" s="16"/>
      <c r="B7673" s="10"/>
      <c r="C7673" s="10"/>
      <c r="D7673" s="28"/>
      <c r="E7673" s="16"/>
      <c r="F7673" s="10"/>
      <c r="G7673" s="16"/>
      <c r="H7673" s="13"/>
      <c r="I7673" s="18"/>
      <c r="J7673" s="15"/>
      <c r="K7673" s="10"/>
      <c r="L7673" s="10"/>
      <c r="M7673" s="10"/>
      <c r="N7673" s="10"/>
      <c r="O7673" s="10"/>
    </row>
    <row r="7674">
      <c r="A7674" s="16"/>
      <c r="B7674" s="10"/>
      <c r="C7674" s="10"/>
      <c r="D7674" s="28"/>
      <c r="E7674" s="16"/>
      <c r="F7674" s="10"/>
      <c r="G7674" s="16"/>
      <c r="H7674" s="13"/>
      <c r="I7674" s="18"/>
      <c r="J7674" s="15"/>
      <c r="K7674" s="10"/>
      <c r="L7674" s="10"/>
      <c r="M7674" s="10"/>
      <c r="N7674" s="10"/>
      <c r="O7674" s="10"/>
    </row>
    <row r="7675">
      <c r="A7675" s="16"/>
      <c r="B7675" s="10"/>
      <c r="C7675" s="10"/>
      <c r="D7675" s="28"/>
      <c r="E7675" s="16"/>
      <c r="F7675" s="10"/>
      <c r="G7675" s="16"/>
      <c r="H7675" s="13"/>
      <c r="I7675" s="18"/>
      <c r="J7675" s="15"/>
      <c r="K7675" s="10"/>
      <c r="L7675" s="10"/>
      <c r="M7675" s="10"/>
      <c r="N7675" s="10"/>
      <c r="O7675" s="10"/>
    </row>
    <row r="7676">
      <c r="A7676" s="16"/>
      <c r="B7676" s="10"/>
      <c r="C7676" s="10"/>
      <c r="D7676" s="28"/>
      <c r="E7676" s="16"/>
      <c r="F7676" s="10"/>
      <c r="G7676" s="16"/>
      <c r="H7676" s="13"/>
      <c r="I7676" s="18"/>
      <c r="J7676" s="15"/>
      <c r="K7676" s="10"/>
      <c r="L7676" s="10"/>
      <c r="M7676" s="10"/>
      <c r="N7676" s="10"/>
      <c r="O7676" s="10"/>
    </row>
    <row r="7677">
      <c r="A7677" s="16"/>
      <c r="B7677" s="10"/>
      <c r="C7677" s="10"/>
      <c r="D7677" s="28"/>
      <c r="E7677" s="16"/>
      <c r="F7677" s="10"/>
      <c r="G7677" s="16"/>
      <c r="H7677" s="13"/>
      <c r="I7677" s="18"/>
      <c r="J7677" s="15"/>
      <c r="K7677" s="10"/>
      <c r="L7677" s="10"/>
      <c r="M7677" s="10"/>
      <c r="N7677" s="10"/>
      <c r="O7677" s="10"/>
    </row>
    <row r="7678">
      <c r="A7678" s="16"/>
      <c r="B7678" s="10"/>
      <c r="C7678" s="10"/>
      <c r="D7678" s="28"/>
      <c r="E7678" s="16"/>
      <c r="F7678" s="10"/>
      <c r="G7678" s="16"/>
      <c r="H7678" s="13"/>
      <c r="I7678" s="18"/>
      <c r="J7678" s="15"/>
      <c r="K7678" s="10"/>
      <c r="L7678" s="10"/>
      <c r="M7678" s="10"/>
      <c r="N7678" s="10"/>
      <c r="O7678" s="10"/>
    </row>
    <row r="7679">
      <c r="A7679" s="16"/>
      <c r="B7679" s="10"/>
      <c r="C7679" s="10"/>
      <c r="D7679" s="28"/>
      <c r="E7679" s="16"/>
      <c r="F7679" s="10"/>
      <c r="G7679" s="16"/>
      <c r="H7679" s="13"/>
      <c r="I7679" s="18"/>
      <c r="J7679" s="15"/>
      <c r="K7679" s="10"/>
      <c r="L7679" s="10"/>
      <c r="M7679" s="10"/>
      <c r="N7679" s="10"/>
      <c r="O7679" s="10"/>
    </row>
    <row r="7680">
      <c r="A7680" s="16"/>
      <c r="B7680" s="10"/>
      <c r="C7680" s="10"/>
      <c r="D7680" s="28"/>
      <c r="E7680" s="16"/>
      <c r="F7680" s="10"/>
      <c r="G7680" s="16"/>
      <c r="H7680" s="13"/>
      <c r="I7680" s="18"/>
      <c r="J7680" s="15"/>
      <c r="K7680" s="10"/>
      <c r="L7680" s="10"/>
      <c r="M7680" s="10"/>
      <c r="N7680" s="10"/>
      <c r="O7680" s="10"/>
    </row>
    <row r="7681">
      <c r="A7681" s="16"/>
      <c r="B7681" s="10"/>
      <c r="C7681" s="10"/>
      <c r="D7681" s="28"/>
      <c r="E7681" s="16"/>
      <c r="F7681" s="10"/>
      <c r="G7681" s="16"/>
      <c r="H7681" s="13"/>
      <c r="I7681" s="18"/>
      <c r="J7681" s="15"/>
      <c r="K7681" s="10"/>
      <c r="L7681" s="10"/>
      <c r="M7681" s="10"/>
      <c r="N7681" s="10"/>
      <c r="O7681" s="10"/>
    </row>
    <row r="7682">
      <c r="A7682" s="16"/>
      <c r="B7682" s="10"/>
      <c r="C7682" s="10"/>
      <c r="D7682" s="28"/>
      <c r="E7682" s="16"/>
      <c r="F7682" s="10"/>
      <c r="G7682" s="16"/>
      <c r="H7682" s="13"/>
      <c r="I7682" s="18"/>
      <c r="J7682" s="15"/>
      <c r="K7682" s="10"/>
      <c r="L7682" s="10"/>
      <c r="M7682" s="10"/>
      <c r="N7682" s="10"/>
      <c r="O7682" s="10"/>
    </row>
    <row r="7683">
      <c r="A7683" s="16"/>
      <c r="B7683" s="10"/>
      <c r="C7683" s="10"/>
      <c r="D7683" s="28"/>
      <c r="E7683" s="16"/>
      <c r="F7683" s="10"/>
      <c r="G7683" s="16"/>
      <c r="H7683" s="13"/>
      <c r="I7683" s="18"/>
      <c r="J7683" s="15"/>
      <c r="K7683" s="10"/>
      <c r="L7683" s="10"/>
      <c r="M7683" s="10"/>
      <c r="N7683" s="10"/>
      <c r="O7683" s="10"/>
    </row>
    <row r="7684">
      <c r="A7684" s="16"/>
      <c r="B7684" s="10"/>
      <c r="C7684" s="10"/>
      <c r="D7684" s="28"/>
      <c r="E7684" s="16"/>
      <c r="F7684" s="10"/>
      <c r="G7684" s="16"/>
      <c r="H7684" s="13"/>
      <c r="I7684" s="18"/>
      <c r="J7684" s="15"/>
      <c r="K7684" s="10"/>
      <c r="L7684" s="10"/>
      <c r="M7684" s="10"/>
      <c r="N7684" s="10"/>
      <c r="O7684" s="10"/>
    </row>
    <row r="7685">
      <c r="A7685" s="16"/>
      <c r="B7685" s="10"/>
      <c r="C7685" s="10"/>
      <c r="D7685" s="28"/>
      <c r="E7685" s="16"/>
      <c r="F7685" s="10"/>
      <c r="G7685" s="16"/>
      <c r="H7685" s="13"/>
      <c r="I7685" s="18"/>
      <c r="J7685" s="15"/>
      <c r="K7685" s="10"/>
      <c r="L7685" s="10"/>
      <c r="M7685" s="10"/>
      <c r="N7685" s="10"/>
      <c r="O7685" s="10"/>
    </row>
    <row r="7686">
      <c r="A7686" s="16"/>
      <c r="B7686" s="10"/>
      <c r="C7686" s="10"/>
      <c r="D7686" s="28"/>
      <c r="E7686" s="16"/>
      <c r="F7686" s="10"/>
      <c r="G7686" s="16"/>
      <c r="H7686" s="13"/>
      <c r="I7686" s="18"/>
      <c r="J7686" s="15"/>
      <c r="K7686" s="10"/>
      <c r="L7686" s="10"/>
      <c r="M7686" s="10"/>
      <c r="N7686" s="10"/>
      <c r="O7686" s="10"/>
    </row>
    <row r="7687">
      <c r="A7687" s="16"/>
      <c r="B7687" s="10"/>
      <c r="C7687" s="10"/>
      <c r="D7687" s="28"/>
      <c r="E7687" s="16"/>
      <c r="F7687" s="10"/>
      <c r="G7687" s="16"/>
      <c r="H7687" s="13"/>
      <c r="I7687" s="18"/>
      <c r="J7687" s="15"/>
      <c r="K7687" s="10"/>
      <c r="L7687" s="10"/>
      <c r="M7687" s="10"/>
      <c r="N7687" s="10"/>
      <c r="O7687" s="10"/>
    </row>
    <row r="7688">
      <c r="A7688" s="16"/>
      <c r="B7688" s="10"/>
      <c r="C7688" s="10"/>
      <c r="D7688" s="28"/>
      <c r="E7688" s="16"/>
      <c r="F7688" s="10"/>
      <c r="G7688" s="16"/>
      <c r="H7688" s="13"/>
      <c r="I7688" s="18"/>
      <c r="J7688" s="15"/>
      <c r="K7688" s="10"/>
      <c r="L7688" s="10"/>
      <c r="M7688" s="10"/>
      <c r="N7688" s="10"/>
      <c r="O7688" s="10"/>
    </row>
    <row r="7689">
      <c r="A7689" s="16"/>
      <c r="B7689" s="10"/>
      <c r="C7689" s="10"/>
      <c r="D7689" s="28"/>
      <c r="E7689" s="16"/>
      <c r="F7689" s="10"/>
      <c r="G7689" s="16"/>
      <c r="H7689" s="13"/>
      <c r="I7689" s="18"/>
      <c r="J7689" s="15"/>
      <c r="K7689" s="10"/>
      <c r="L7689" s="10"/>
      <c r="M7689" s="10"/>
      <c r="N7689" s="10"/>
      <c r="O7689" s="10"/>
    </row>
    <row r="7690">
      <c r="A7690" s="16"/>
      <c r="B7690" s="10"/>
      <c r="C7690" s="10"/>
      <c r="D7690" s="28"/>
      <c r="E7690" s="16"/>
      <c r="F7690" s="10"/>
      <c r="G7690" s="16"/>
      <c r="H7690" s="13"/>
      <c r="I7690" s="18"/>
      <c r="J7690" s="15"/>
      <c r="K7690" s="10"/>
      <c r="L7690" s="10"/>
      <c r="M7690" s="10"/>
      <c r="N7690" s="10"/>
      <c r="O7690" s="10"/>
    </row>
    <row r="7691">
      <c r="A7691" s="16"/>
      <c r="B7691" s="10"/>
      <c r="C7691" s="10"/>
      <c r="D7691" s="28"/>
      <c r="E7691" s="16"/>
      <c r="F7691" s="10"/>
      <c r="G7691" s="16"/>
      <c r="H7691" s="13"/>
      <c r="I7691" s="18"/>
      <c r="J7691" s="15"/>
      <c r="K7691" s="10"/>
      <c r="L7691" s="10"/>
      <c r="M7691" s="10"/>
      <c r="N7691" s="10"/>
      <c r="O7691" s="10"/>
    </row>
    <row r="7692">
      <c r="A7692" s="16"/>
      <c r="B7692" s="10"/>
      <c r="C7692" s="10"/>
      <c r="D7692" s="28"/>
      <c r="E7692" s="16"/>
      <c r="F7692" s="10"/>
      <c r="G7692" s="16"/>
      <c r="H7692" s="13"/>
      <c r="I7692" s="18"/>
      <c r="J7692" s="15"/>
      <c r="K7692" s="10"/>
      <c r="L7692" s="10"/>
      <c r="M7692" s="10"/>
      <c r="N7692" s="10"/>
      <c r="O7692" s="10"/>
    </row>
    <row r="7693">
      <c r="A7693" s="16"/>
      <c r="B7693" s="10"/>
      <c r="C7693" s="10"/>
      <c r="D7693" s="28"/>
      <c r="E7693" s="16"/>
      <c r="F7693" s="10"/>
      <c r="G7693" s="16"/>
      <c r="H7693" s="13"/>
      <c r="I7693" s="18"/>
      <c r="J7693" s="15"/>
      <c r="K7693" s="10"/>
      <c r="L7693" s="10"/>
      <c r="M7693" s="10"/>
      <c r="N7693" s="10"/>
      <c r="O7693" s="10"/>
    </row>
    <row r="7694">
      <c r="A7694" s="16"/>
      <c r="B7694" s="10"/>
      <c r="C7694" s="10"/>
      <c r="D7694" s="28"/>
      <c r="E7694" s="16"/>
      <c r="F7694" s="10"/>
      <c r="G7694" s="16"/>
      <c r="H7694" s="13"/>
      <c r="I7694" s="18"/>
      <c r="J7694" s="15"/>
      <c r="K7694" s="10"/>
      <c r="L7694" s="10"/>
      <c r="M7694" s="10"/>
      <c r="N7694" s="10"/>
      <c r="O7694" s="10"/>
    </row>
    <row r="7695">
      <c r="A7695" s="16"/>
      <c r="B7695" s="10"/>
      <c r="C7695" s="10"/>
      <c r="D7695" s="28"/>
      <c r="E7695" s="16"/>
      <c r="F7695" s="10"/>
      <c r="G7695" s="16"/>
      <c r="H7695" s="13"/>
      <c r="I7695" s="18"/>
      <c r="J7695" s="15"/>
      <c r="K7695" s="10"/>
      <c r="L7695" s="10"/>
      <c r="M7695" s="10"/>
      <c r="N7695" s="10"/>
      <c r="O7695" s="10"/>
    </row>
    <row r="7696">
      <c r="A7696" s="16"/>
      <c r="B7696" s="10"/>
      <c r="C7696" s="10"/>
      <c r="D7696" s="28"/>
      <c r="E7696" s="16"/>
      <c r="F7696" s="10"/>
      <c r="G7696" s="16"/>
      <c r="H7696" s="13"/>
      <c r="I7696" s="18"/>
      <c r="J7696" s="15"/>
      <c r="K7696" s="10"/>
      <c r="L7696" s="10"/>
      <c r="M7696" s="10"/>
      <c r="N7696" s="10"/>
      <c r="O7696" s="10"/>
    </row>
    <row r="7697">
      <c r="A7697" s="16"/>
      <c r="B7697" s="10"/>
      <c r="C7697" s="10"/>
      <c r="D7697" s="28"/>
      <c r="E7697" s="16"/>
      <c r="F7697" s="10"/>
      <c r="G7697" s="16"/>
      <c r="H7697" s="13"/>
      <c r="I7697" s="18"/>
      <c r="J7697" s="15"/>
      <c r="K7697" s="10"/>
      <c r="L7697" s="10"/>
      <c r="M7697" s="10"/>
      <c r="N7697" s="10"/>
      <c r="O7697" s="10"/>
    </row>
    <row r="7698">
      <c r="A7698" s="16"/>
      <c r="B7698" s="10"/>
      <c r="C7698" s="10"/>
      <c r="D7698" s="28"/>
      <c r="E7698" s="16"/>
      <c r="F7698" s="10"/>
      <c r="G7698" s="16"/>
      <c r="H7698" s="13"/>
      <c r="I7698" s="18"/>
      <c r="J7698" s="15"/>
      <c r="K7698" s="10"/>
      <c r="L7698" s="10"/>
      <c r="M7698" s="10"/>
      <c r="N7698" s="10"/>
      <c r="O7698" s="10"/>
    </row>
    <row r="7699">
      <c r="A7699" s="16"/>
      <c r="B7699" s="10"/>
      <c r="C7699" s="10"/>
      <c r="D7699" s="28"/>
      <c r="E7699" s="16"/>
      <c r="F7699" s="10"/>
      <c r="G7699" s="16"/>
      <c r="H7699" s="13"/>
      <c r="I7699" s="18"/>
      <c r="J7699" s="15"/>
      <c r="K7699" s="10"/>
      <c r="L7699" s="10"/>
      <c r="M7699" s="10"/>
      <c r="N7699" s="10"/>
      <c r="O7699" s="10"/>
    </row>
    <row r="7700">
      <c r="A7700" s="16"/>
      <c r="B7700" s="10"/>
      <c r="C7700" s="10"/>
      <c r="D7700" s="28"/>
      <c r="E7700" s="16"/>
      <c r="F7700" s="10"/>
      <c r="G7700" s="16"/>
      <c r="H7700" s="13"/>
      <c r="I7700" s="18"/>
      <c r="J7700" s="15"/>
      <c r="K7700" s="10"/>
      <c r="L7700" s="10"/>
      <c r="M7700" s="10"/>
      <c r="N7700" s="10"/>
      <c r="O7700" s="10"/>
    </row>
    <row r="7701">
      <c r="A7701" s="16"/>
      <c r="B7701" s="10"/>
      <c r="C7701" s="10"/>
      <c r="D7701" s="28"/>
      <c r="E7701" s="16"/>
      <c r="F7701" s="10"/>
      <c r="G7701" s="16"/>
      <c r="H7701" s="13"/>
      <c r="I7701" s="18"/>
      <c r="J7701" s="15"/>
      <c r="K7701" s="10"/>
      <c r="L7701" s="10"/>
      <c r="M7701" s="10"/>
      <c r="N7701" s="10"/>
      <c r="O7701" s="10"/>
    </row>
    <row r="7702">
      <c r="A7702" s="16"/>
      <c r="B7702" s="10"/>
      <c r="C7702" s="10"/>
      <c r="D7702" s="28"/>
      <c r="E7702" s="16"/>
      <c r="F7702" s="10"/>
      <c r="G7702" s="16"/>
      <c r="H7702" s="13"/>
      <c r="I7702" s="18"/>
      <c r="J7702" s="15"/>
      <c r="K7702" s="10"/>
      <c r="L7702" s="10"/>
      <c r="M7702" s="10"/>
      <c r="N7702" s="10"/>
      <c r="O7702" s="10"/>
    </row>
    <row r="7703">
      <c r="A7703" s="16"/>
      <c r="B7703" s="10"/>
      <c r="C7703" s="10"/>
      <c r="D7703" s="28"/>
      <c r="E7703" s="16"/>
      <c r="F7703" s="10"/>
      <c r="G7703" s="16"/>
      <c r="H7703" s="13"/>
      <c r="I7703" s="18"/>
      <c r="J7703" s="15"/>
      <c r="K7703" s="10"/>
      <c r="L7703" s="10"/>
      <c r="M7703" s="10"/>
      <c r="N7703" s="10"/>
      <c r="O7703" s="10"/>
    </row>
    <row r="7704">
      <c r="A7704" s="16"/>
      <c r="B7704" s="10"/>
      <c r="C7704" s="10"/>
      <c r="D7704" s="28"/>
      <c r="E7704" s="16"/>
      <c r="F7704" s="10"/>
      <c r="G7704" s="16"/>
      <c r="H7704" s="13"/>
      <c r="I7704" s="18"/>
      <c r="J7704" s="15"/>
      <c r="K7704" s="10"/>
      <c r="L7704" s="10"/>
      <c r="M7704" s="10"/>
      <c r="N7704" s="10"/>
      <c r="O7704" s="10"/>
    </row>
    <row r="7705">
      <c r="A7705" s="16"/>
      <c r="B7705" s="10"/>
      <c r="C7705" s="10"/>
      <c r="D7705" s="28"/>
      <c r="E7705" s="16"/>
      <c r="F7705" s="10"/>
      <c r="G7705" s="16"/>
      <c r="H7705" s="13"/>
      <c r="I7705" s="18"/>
      <c r="J7705" s="15"/>
      <c r="K7705" s="10"/>
      <c r="L7705" s="10"/>
      <c r="M7705" s="10"/>
      <c r="N7705" s="10"/>
      <c r="O7705" s="10"/>
    </row>
    <row r="7706">
      <c r="A7706" s="16"/>
      <c r="B7706" s="10"/>
      <c r="C7706" s="10"/>
      <c r="D7706" s="28"/>
      <c r="E7706" s="16"/>
      <c r="F7706" s="10"/>
      <c r="G7706" s="16"/>
      <c r="H7706" s="13"/>
      <c r="I7706" s="18"/>
      <c r="J7706" s="15"/>
      <c r="K7706" s="10"/>
      <c r="L7706" s="10"/>
      <c r="M7706" s="10"/>
      <c r="N7706" s="10"/>
      <c r="O7706" s="10"/>
    </row>
    <row r="7707">
      <c r="A7707" s="16"/>
      <c r="B7707" s="10"/>
      <c r="C7707" s="10"/>
      <c r="D7707" s="28"/>
      <c r="E7707" s="16"/>
      <c r="F7707" s="10"/>
      <c r="G7707" s="16"/>
      <c r="H7707" s="13"/>
      <c r="I7707" s="18"/>
      <c r="J7707" s="15"/>
      <c r="K7707" s="10"/>
      <c r="L7707" s="10"/>
      <c r="M7707" s="10"/>
      <c r="N7707" s="10"/>
      <c r="O7707" s="10"/>
    </row>
    <row r="7708">
      <c r="A7708" s="16"/>
      <c r="B7708" s="10"/>
      <c r="C7708" s="10"/>
      <c r="D7708" s="28"/>
      <c r="E7708" s="16"/>
      <c r="F7708" s="10"/>
      <c r="G7708" s="16"/>
      <c r="H7708" s="13"/>
      <c r="I7708" s="18"/>
      <c r="J7708" s="15"/>
      <c r="K7708" s="10"/>
      <c r="L7708" s="10"/>
      <c r="M7708" s="10"/>
      <c r="N7708" s="10"/>
      <c r="O7708" s="10"/>
    </row>
    <row r="7709">
      <c r="A7709" s="16"/>
      <c r="B7709" s="10"/>
      <c r="C7709" s="10"/>
      <c r="D7709" s="28"/>
      <c r="E7709" s="16"/>
      <c r="F7709" s="10"/>
      <c r="G7709" s="16"/>
      <c r="H7709" s="13"/>
      <c r="I7709" s="18"/>
      <c r="J7709" s="15"/>
      <c r="K7709" s="10"/>
      <c r="L7709" s="10"/>
      <c r="M7709" s="10"/>
      <c r="N7709" s="10"/>
      <c r="O7709" s="10"/>
    </row>
    <row r="7710">
      <c r="A7710" s="16"/>
      <c r="B7710" s="10"/>
      <c r="C7710" s="10"/>
      <c r="D7710" s="28"/>
      <c r="E7710" s="16"/>
      <c r="F7710" s="10"/>
      <c r="G7710" s="16"/>
      <c r="H7710" s="13"/>
      <c r="I7710" s="18"/>
      <c r="J7710" s="15"/>
      <c r="K7710" s="10"/>
      <c r="L7710" s="10"/>
      <c r="M7710" s="10"/>
      <c r="N7710" s="10"/>
      <c r="O7710" s="10"/>
    </row>
    <row r="7711">
      <c r="A7711" s="16"/>
      <c r="B7711" s="10"/>
      <c r="C7711" s="10"/>
      <c r="D7711" s="28"/>
      <c r="E7711" s="16"/>
      <c r="F7711" s="10"/>
      <c r="G7711" s="16"/>
      <c r="H7711" s="13"/>
      <c r="I7711" s="18"/>
      <c r="J7711" s="15"/>
      <c r="K7711" s="10"/>
      <c r="L7711" s="10"/>
      <c r="M7711" s="10"/>
      <c r="N7711" s="10"/>
      <c r="O7711" s="10"/>
    </row>
    <row r="7712">
      <c r="A7712" s="16"/>
      <c r="B7712" s="10"/>
      <c r="C7712" s="10"/>
      <c r="D7712" s="28"/>
      <c r="E7712" s="16"/>
      <c r="F7712" s="10"/>
      <c r="G7712" s="16"/>
      <c r="H7712" s="13"/>
      <c r="I7712" s="18"/>
      <c r="J7712" s="15"/>
      <c r="K7712" s="10"/>
      <c r="L7712" s="10"/>
      <c r="M7712" s="10"/>
      <c r="N7712" s="10"/>
      <c r="O7712" s="10"/>
    </row>
    <row r="7713">
      <c r="A7713" s="16"/>
      <c r="B7713" s="10"/>
      <c r="C7713" s="10"/>
      <c r="D7713" s="28"/>
      <c r="E7713" s="16"/>
      <c r="F7713" s="10"/>
      <c r="G7713" s="16"/>
      <c r="H7713" s="13"/>
      <c r="I7713" s="18"/>
      <c r="J7713" s="15"/>
      <c r="K7713" s="10"/>
      <c r="L7713" s="10"/>
      <c r="M7713" s="10"/>
      <c r="N7713" s="10"/>
      <c r="O7713" s="10"/>
    </row>
    <row r="7714">
      <c r="A7714" s="16"/>
      <c r="B7714" s="10"/>
      <c r="C7714" s="10"/>
      <c r="D7714" s="28"/>
      <c r="E7714" s="16"/>
      <c r="F7714" s="10"/>
      <c r="G7714" s="16"/>
      <c r="H7714" s="13"/>
      <c r="I7714" s="18"/>
      <c r="J7714" s="15"/>
      <c r="K7714" s="10"/>
      <c r="L7714" s="10"/>
      <c r="M7714" s="10"/>
      <c r="N7714" s="10"/>
      <c r="O7714" s="10"/>
    </row>
    <row r="7715">
      <c r="A7715" s="16"/>
      <c r="B7715" s="10"/>
      <c r="C7715" s="10"/>
      <c r="D7715" s="28"/>
      <c r="E7715" s="16"/>
      <c r="F7715" s="10"/>
      <c r="G7715" s="16"/>
      <c r="H7715" s="13"/>
      <c r="I7715" s="18"/>
      <c r="J7715" s="15"/>
      <c r="K7715" s="10"/>
      <c r="L7715" s="10"/>
      <c r="M7715" s="10"/>
      <c r="N7715" s="10"/>
      <c r="O7715" s="10"/>
    </row>
    <row r="7716">
      <c r="A7716" s="16"/>
      <c r="B7716" s="10"/>
      <c r="C7716" s="10"/>
      <c r="D7716" s="28"/>
      <c r="E7716" s="16"/>
      <c r="F7716" s="10"/>
      <c r="G7716" s="16"/>
      <c r="H7716" s="13"/>
      <c r="I7716" s="18"/>
      <c r="J7716" s="15"/>
      <c r="K7716" s="10"/>
      <c r="L7716" s="10"/>
      <c r="M7716" s="10"/>
      <c r="N7716" s="10"/>
      <c r="O7716" s="10"/>
    </row>
    <row r="7717">
      <c r="A7717" s="16"/>
      <c r="B7717" s="10"/>
      <c r="C7717" s="10"/>
      <c r="D7717" s="28"/>
      <c r="E7717" s="16"/>
      <c r="F7717" s="10"/>
      <c r="G7717" s="16"/>
      <c r="H7717" s="13"/>
      <c r="I7717" s="18"/>
      <c r="J7717" s="15"/>
      <c r="K7717" s="10"/>
      <c r="L7717" s="10"/>
      <c r="M7717" s="10"/>
      <c r="N7717" s="10"/>
      <c r="O7717" s="10"/>
    </row>
    <row r="7718">
      <c r="A7718" s="16"/>
      <c r="B7718" s="10"/>
      <c r="C7718" s="10"/>
      <c r="D7718" s="28"/>
      <c r="E7718" s="16"/>
      <c r="F7718" s="10"/>
      <c r="G7718" s="16"/>
      <c r="H7718" s="13"/>
      <c r="I7718" s="18"/>
      <c r="J7718" s="15"/>
      <c r="K7718" s="10"/>
      <c r="L7718" s="10"/>
      <c r="M7718" s="10"/>
      <c r="N7718" s="10"/>
      <c r="O7718" s="10"/>
    </row>
    <row r="7719">
      <c r="A7719" s="16"/>
      <c r="B7719" s="10"/>
      <c r="C7719" s="10"/>
      <c r="D7719" s="28"/>
      <c r="E7719" s="16"/>
      <c r="F7719" s="10"/>
      <c r="G7719" s="16"/>
      <c r="H7719" s="13"/>
      <c r="I7719" s="18"/>
      <c r="J7719" s="15"/>
      <c r="K7719" s="10"/>
      <c r="L7719" s="10"/>
      <c r="M7719" s="10"/>
      <c r="N7719" s="10"/>
      <c r="O7719" s="10"/>
    </row>
    <row r="7720">
      <c r="A7720" s="16"/>
      <c r="B7720" s="10"/>
      <c r="C7720" s="10"/>
      <c r="D7720" s="28"/>
      <c r="E7720" s="16"/>
      <c r="F7720" s="10"/>
      <c r="G7720" s="16"/>
      <c r="H7720" s="13"/>
      <c r="I7720" s="18"/>
      <c r="J7720" s="15"/>
      <c r="K7720" s="10"/>
      <c r="L7720" s="10"/>
      <c r="M7720" s="10"/>
      <c r="N7720" s="10"/>
      <c r="O7720" s="10"/>
    </row>
    <row r="7721">
      <c r="A7721" s="16"/>
      <c r="B7721" s="10"/>
      <c r="C7721" s="10"/>
      <c r="D7721" s="28"/>
      <c r="E7721" s="16"/>
      <c r="F7721" s="10"/>
      <c r="G7721" s="16"/>
      <c r="H7721" s="13"/>
      <c r="I7721" s="18"/>
      <c r="J7721" s="15"/>
      <c r="K7721" s="10"/>
      <c r="L7721" s="10"/>
      <c r="M7721" s="10"/>
      <c r="N7721" s="10"/>
      <c r="O7721" s="10"/>
    </row>
    <row r="7722">
      <c r="A7722" s="16"/>
      <c r="B7722" s="10"/>
      <c r="C7722" s="10"/>
      <c r="D7722" s="28"/>
      <c r="E7722" s="16"/>
      <c r="F7722" s="10"/>
      <c r="G7722" s="16"/>
      <c r="H7722" s="13"/>
      <c r="I7722" s="18"/>
      <c r="J7722" s="15"/>
      <c r="K7722" s="10"/>
      <c r="L7722" s="10"/>
      <c r="M7722" s="10"/>
      <c r="N7722" s="10"/>
      <c r="O7722" s="10"/>
    </row>
    <row r="7723">
      <c r="A7723" s="16"/>
      <c r="B7723" s="10"/>
      <c r="C7723" s="10"/>
      <c r="D7723" s="28"/>
      <c r="E7723" s="16"/>
      <c r="F7723" s="10"/>
      <c r="G7723" s="16"/>
      <c r="H7723" s="13"/>
      <c r="I7723" s="18"/>
      <c r="J7723" s="15"/>
      <c r="K7723" s="10"/>
      <c r="L7723" s="10"/>
      <c r="M7723" s="10"/>
      <c r="N7723" s="10"/>
      <c r="O7723" s="10"/>
    </row>
    <row r="7724">
      <c r="A7724" s="16"/>
      <c r="B7724" s="10"/>
      <c r="C7724" s="10"/>
      <c r="D7724" s="28"/>
      <c r="E7724" s="16"/>
      <c r="F7724" s="10"/>
      <c r="G7724" s="16"/>
      <c r="H7724" s="13"/>
      <c r="I7724" s="18"/>
      <c r="J7724" s="15"/>
      <c r="K7724" s="10"/>
      <c r="L7724" s="10"/>
      <c r="M7724" s="10"/>
      <c r="N7724" s="10"/>
      <c r="O7724" s="10"/>
    </row>
    <row r="7725">
      <c r="A7725" s="16"/>
      <c r="B7725" s="10"/>
      <c r="C7725" s="10"/>
      <c r="D7725" s="28"/>
      <c r="E7725" s="16"/>
      <c r="F7725" s="10"/>
      <c r="G7725" s="16"/>
      <c r="H7725" s="13"/>
      <c r="I7725" s="18"/>
      <c r="J7725" s="15"/>
      <c r="K7725" s="10"/>
      <c r="L7725" s="10"/>
      <c r="M7725" s="10"/>
      <c r="N7725" s="10"/>
      <c r="O7725" s="10"/>
    </row>
    <row r="7726">
      <c r="A7726" s="16"/>
      <c r="B7726" s="10"/>
      <c r="C7726" s="10"/>
      <c r="D7726" s="28"/>
      <c r="E7726" s="16"/>
      <c r="F7726" s="10"/>
      <c r="G7726" s="16"/>
      <c r="H7726" s="13"/>
      <c r="I7726" s="18"/>
      <c r="J7726" s="15"/>
      <c r="K7726" s="10"/>
      <c r="L7726" s="10"/>
      <c r="M7726" s="10"/>
      <c r="N7726" s="10"/>
      <c r="O7726" s="10"/>
    </row>
    <row r="7727">
      <c r="A7727" s="16"/>
      <c r="B7727" s="10"/>
      <c r="C7727" s="10"/>
      <c r="D7727" s="28"/>
      <c r="E7727" s="16"/>
      <c r="F7727" s="10"/>
      <c r="G7727" s="16"/>
      <c r="H7727" s="13"/>
      <c r="I7727" s="18"/>
      <c r="J7727" s="15"/>
      <c r="K7727" s="10"/>
      <c r="L7727" s="10"/>
      <c r="M7727" s="10"/>
      <c r="N7727" s="10"/>
      <c r="O7727" s="10"/>
    </row>
    <row r="7728">
      <c r="A7728" s="16"/>
      <c r="B7728" s="10"/>
      <c r="C7728" s="10"/>
      <c r="D7728" s="28"/>
      <c r="E7728" s="16"/>
      <c r="F7728" s="10"/>
      <c r="G7728" s="16"/>
      <c r="H7728" s="13"/>
      <c r="I7728" s="18"/>
      <c r="J7728" s="15"/>
      <c r="K7728" s="10"/>
      <c r="L7728" s="10"/>
      <c r="M7728" s="10"/>
      <c r="N7728" s="10"/>
      <c r="O7728" s="10"/>
    </row>
    <row r="7729">
      <c r="A7729" s="16"/>
      <c r="B7729" s="10"/>
      <c r="C7729" s="10"/>
      <c r="D7729" s="28"/>
      <c r="E7729" s="16"/>
      <c r="F7729" s="10"/>
      <c r="G7729" s="16"/>
      <c r="H7729" s="13"/>
      <c r="I7729" s="18"/>
      <c r="J7729" s="15"/>
      <c r="K7729" s="10"/>
      <c r="L7729" s="10"/>
      <c r="M7729" s="10"/>
      <c r="N7729" s="10"/>
      <c r="O7729" s="10"/>
    </row>
    <row r="7730">
      <c r="A7730" s="16"/>
      <c r="B7730" s="10"/>
      <c r="C7730" s="10"/>
      <c r="D7730" s="28"/>
      <c r="E7730" s="16"/>
      <c r="F7730" s="10"/>
      <c r="G7730" s="16"/>
      <c r="H7730" s="13"/>
      <c r="I7730" s="18"/>
      <c r="J7730" s="15"/>
      <c r="K7730" s="10"/>
      <c r="L7730" s="10"/>
      <c r="M7730" s="10"/>
      <c r="N7730" s="10"/>
      <c r="O7730" s="10"/>
    </row>
    <row r="7731">
      <c r="A7731" s="16"/>
      <c r="B7731" s="10"/>
      <c r="C7731" s="10"/>
      <c r="D7731" s="28"/>
      <c r="E7731" s="16"/>
      <c r="F7731" s="10"/>
      <c r="G7731" s="16"/>
      <c r="H7731" s="13"/>
      <c r="I7731" s="18"/>
      <c r="J7731" s="15"/>
      <c r="K7731" s="10"/>
      <c r="L7731" s="10"/>
      <c r="M7731" s="10"/>
      <c r="N7731" s="10"/>
      <c r="O7731" s="10"/>
    </row>
    <row r="7732">
      <c r="A7732" s="16"/>
      <c r="B7732" s="10"/>
      <c r="C7732" s="10"/>
      <c r="D7732" s="28"/>
      <c r="E7732" s="16"/>
      <c r="F7732" s="10"/>
      <c r="G7732" s="16"/>
      <c r="H7732" s="13"/>
      <c r="I7732" s="18"/>
      <c r="J7732" s="15"/>
      <c r="K7732" s="10"/>
      <c r="L7732" s="10"/>
      <c r="M7732" s="10"/>
      <c r="N7732" s="10"/>
      <c r="O7732" s="10"/>
    </row>
    <row r="7733">
      <c r="A7733" s="16"/>
      <c r="B7733" s="10"/>
      <c r="C7733" s="10"/>
      <c r="D7733" s="28"/>
      <c r="E7733" s="16"/>
      <c r="F7733" s="10"/>
      <c r="G7733" s="16"/>
      <c r="H7733" s="13"/>
      <c r="I7733" s="18"/>
      <c r="J7733" s="15"/>
      <c r="K7733" s="10"/>
      <c r="L7733" s="10"/>
      <c r="M7733" s="10"/>
      <c r="N7733" s="10"/>
      <c r="O7733" s="10"/>
    </row>
    <row r="7734">
      <c r="A7734" s="16"/>
      <c r="B7734" s="10"/>
      <c r="C7734" s="10"/>
      <c r="D7734" s="28"/>
      <c r="E7734" s="16"/>
      <c r="F7734" s="10"/>
      <c r="G7734" s="16"/>
      <c r="H7734" s="13"/>
      <c r="I7734" s="18"/>
      <c r="J7734" s="15"/>
      <c r="K7734" s="10"/>
      <c r="L7734" s="10"/>
      <c r="M7734" s="10"/>
      <c r="N7734" s="10"/>
      <c r="O7734" s="10"/>
    </row>
    <row r="7735">
      <c r="A7735" s="16"/>
      <c r="B7735" s="10"/>
      <c r="C7735" s="10"/>
      <c r="D7735" s="28"/>
      <c r="E7735" s="16"/>
      <c r="F7735" s="10"/>
      <c r="G7735" s="16"/>
      <c r="H7735" s="13"/>
      <c r="I7735" s="18"/>
      <c r="J7735" s="15"/>
      <c r="K7735" s="10"/>
      <c r="L7735" s="10"/>
      <c r="M7735" s="10"/>
      <c r="N7735" s="10"/>
      <c r="O7735" s="10"/>
    </row>
    <row r="7736">
      <c r="A7736" s="16"/>
      <c r="B7736" s="10"/>
      <c r="C7736" s="10"/>
      <c r="D7736" s="28"/>
      <c r="E7736" s="16"/>
      <c r="F7736" s="10"/>
      <c r="G7736" s="16"/>
      <c r="H7736" s="13"/>
      <c r="I7736" s="18"/>
      <c r="J7736" s="15"/>
      <c r="K7736" s="10"/>
      <c r="L7736" s="10"/>
      <c r="M7736" s="10"/>
      <c r="N7736" s="10"/>
      <c r="O7736" s="10"/>
    </row>
    <row r="7737">
      <c r="A7737" s="16"/>
      <c r="B7737" s="10"/>
      <c r="C7737" s="10"/>
      <c r="D7737" s="28"/>
      <c r="E7737" s="16"/>
      <c r="F7737" s="10"/>
      <c r="G7737" s="16"/>
      <c r="H7737" s="13"/>
      <c r="I7737" s="18"/>
      <c r="J7737" s="15"/>
      <c r="K7737" s="10"/>
      <c r="L7737" s="10"/>
      <c r="M7737" s="10"/>
      <c r="N7737" s="10"/>
      <c r="O7737" s="10"/>
    </row>
    <row r="7738">
      <c r="A7738" s="16"/>
      <c r="B7738" s="10"/>
      <c r="C7738" s="10"/>
      <c r="D7738" s="28"/>
      <c r="E7738" s="16"/>
      <c r="F7738" s="10"/>
      <c r="G7738" s="16"/>
      <c r="H7738" s="13"/>
      <c r="I7738" s="18"/>
      <c r="J7738" s="15"/>
      <c r="K7738" s="10"/>
      <c r="L7738" s="10"/>
      <c r="M7738" s="10"/>
      <c r="N7738" s="10"/>
      <c r="O7738" s="10"/>
    </row>
    <row r="7739">
      <c r="A7739" s="16"/>
      <c r="B7739" s="10"/>
      <c r="C7739" s="10"/>
      <c r="D7739" s="28"/>
      <c r="E7739" s="16"/>
      <c r="F7739" s="10"/>
      <c r="G7739" s="16"/>
      <c r="H7739" s="13"/>
      <c r="I7739" s="18"/>
      <c r="J7739" s="15"/>
      <c r="K7739" s="10"/>
      <c r="L7739" s="10"/>
      <c r="M7739" s="10"/>
      <c r="N7739" s="10"/>
      <c r="O7739" s="10"/>
    </row>
    <row r="7740">
      <c r="A7740" s="16"/>
      <c r="B7740" s="10"/>
      <c r="C7740" s="10"/>
      <c r="D7740" s="28"/>
      <c r="E7740" s="16"/>
      <c r="F7740" s="10"/>
      <c r="G7740" s="16"/>
      <c r="H7740" s="13"/>
      <c r="I7740" s="18"/>
      <c r="J7740" s="15"/>
      <c r="K7740" s="10"/>
      <c r="L7740" s="10"/>
      <c r="M7740" s="10"/>
      <c r="N7740" s="10"/>
      <c r="O7740" s="10"/>
    </row>
    <row r="7741">
      <c r="A7741" s="16"/>
      <c r="B7741" s="10"/>
      <c r="C7741" s="10"/>
      <c r="D7741" s="28"/>
      <c r="E7741" s="16"/>
      <c r="F7741" s="10"/>
      <c r="G7741" s="16"/>
      <c r="H7741" s="13"/>
      <c r="I7741" s="18"/>
      <c r="J7741" s="15"/>
      <c r="K7741" s="10"/>
      <c r="L7741" s="10"/>
      <c r="M7741" s="10"/>
      <c r="N7741" s="10"/>
      <c r="O7741" s="10"/>
    </row>
    <row r="7742">
      <c r="A7742" s="16"/>
      <c r="B7742" s="10"/>
      <c r="C7742" s="10"/>
      <c r="D7742" s="28"/>
      <c r="E7742" s="16"/>
      <c r="F7742" s="10"/>
      <c r="G7742" s="16"/>
      <c r="H7742" s="13"/>
      <c r="I7742" s="18"/>
      <c r="J7742" s="15"/>
      <c r="K7742" s="10"/>
      <c r="L7742" s="10"/>
      <c r="M7742" s="10"/>
      <c r="N7742" s="10"/>
      <c r="O7742" s="10"/>
    </row>
    <row r="7743">
      <c r="A7743" s="16"/>
      <c r="B7743" s="10"/>
      <c r="C7743" s="10"/>
      <c r="D7743" s="28"/>
      <c r="E7743" s="16"/>
      <c r="F7743" s="10"/>
      <c r="G7743" s="16"/>
      <c r="H7743" s="13"/>
      <c r="I7743" s="18"/>
      <c r="J7743" s="15"/>
      <c r="K7743" s="10"/>
      <c r="L7743" s="10"/>
      <c r="M7743" s="10"/>
      <c r="N7743" s="10"/>
      <c r="O7743" s="10"/>
    </row>
    <row r="7744">
      <c r="A7744" s="16"/>
      <c r="B7744" s="10"/>
      <c r="C7744" s="10"/>
      <c r="D7744" s="28"/>
      <c r="E7744" s="16"/>
      <c r="F7744" s="10"/>
      <c r="G7744" s="16"/>
      <c r="H7744" s="13"/>
      <c r="I7744" s="18"/>
      <c r="J7744" s="15"/>
      <c r="K7744" s="10"/>
      <c r="L7744" s="10"/>
      <c r="M7744" s="10"/>
      <c r="N7744" s="10"/>
      <c r="O7744" s="10"/>
    </row>
    <row r="7745">
      <c r="A7745" s="16"/>
      <c r="B7745" s="10"/>
      <c r="C7745" s="10"/>
      <c r="D7745" s="28"/>
      <c r="E7745" s="16"/>
      <c r="F7745" s="10"/>
      <c r="G7745" s="16"/>
      <c r="H7745" s="13"/>
      <c r="I7745" s="18"/>
      <c r="J7745" s="15"/>
      <c r="K7745" s="10"/>
      <c r="L7745" s="10"/>
      <c r="M7745" s="10"/>
      <c r="N7745" s="10"/>
      <c r="O7745" s="10"/>
    </row>
    <row r="7746">
      <c r="A7746" s="16"/>
      <c r="B7746" s="10"/>
      <c r="C7746" s="10"/>
      <c r="D7746" s="28"/>
      <c r="E7746" s="16"/>
      <c r="F7746" s="10"/>
      <c r="G7746" s="16"/>
      <c r="H7746" s="13"/>
      <c r="I7746" s="18"/>
      <c r="J7746" s="15"/>
      <c r="K7746" s="10"/>
      <c r="L7746" s="10"/>
      <c r="M7746" s="10"/>
      <c r="N7746" s="10"/>
      <c r="O7746" s="10"/>
    </row>
    <row r="7747">
      <c r="A7747" s="16"/>
      <c r="B7747" s="10"/>
      <c r="C7747" s="10"/>
      <c r="D7747" s="28"/>
      <c r="E7747" s="16"/>
      <c r="F7747" s="10"/>
      <c r="G7747" s="16"/>
      <c r="H7747" s="13"/>
      <c r="I7747" s="18"/>
      <c r="J7747" s="15"/>
      <c r="K7747" s="10"/>
      <c r="L7747" s="10"/>
      <c r="M7747" s="10"/>
      <c r="N7747" s="10"/>
      <c r="O7747" s="10"/>
    </row>
    <row r="7748">
      <c r="A7748" s="16"/>
      <c r="B7748" s="10"/>
      <c r="C7748" s="10"/>
      <c r="D7748" s="28"/>
      <c r="E7748" s="16"/>
      <c r="F7748" s="10"/>
      <c r="G7748" s="16"/>
      <c r="H7748" s="13"/>
      <c r="I7748" s="18"/>
      <c r="J7748" s="15"/>
      <c r="K7748" s="10"/>
      <c r="L7748" s="10"/>
      <c r="M7748" s="10"/>
      <c r="N7748" s="10"/>
      <c r="O7748" s="10"/>
    </row>
    <row r="7749">
      <c r="A7749" s="16"/>
      <c r="B7749" s="10"/>
      <c r="C7749" s="10"/>
      <c r="D7749" s="28"/>
      <c r="E7749" s="16"/>
      <c r="F7749" s="10"/>
      <c r="G7749" s="16"/>
      <c r="H7749" s="13"/>
      <c r="I7749" s="18"/>
      <c r="J7749" s="15"/>
      <c r="K7749" s="10"/>
      <c r="L7749" s="10"/>
      <c r="M7749" s="10"/>
      <c r="N7749" s="10"/>
      <c r="O7749" s="10"/>
    </row>
    <row r="7750">
      <c r="A7750" s="16"/>
      <c r="B7750" s="10"/>
      <c r="C7750" s="10"/>
      <c r="D7750" s="28"/>
      <c r="E7750" s="16"/>
      <c r="F7750" s="10"/>
      <c r="G7750" s="16"/>
      <c r="H7750" s="13"/>
      <c r="I7750" s="18"/>
      <c r="J7750" s="15"/>
      <c r="K7750" s="10"/>
      <c r="L7750" s="10"/>
      <c r="M7750" s="10"/>
      <c r="N7750" s="10"/>
      <c r="O7750" s="10"/>
    </row>
    <row r="7751">
      <c r="A7751" s="16"/>
      <c r="B7751" s="10"/>
      <c r="C7751" s="10"/>
      <c r="D7751" s="28"/>
      <c r="E7751" s="16"/>
      <c r="F7751" s="10"/>
      <c r="G7751" s="16"/>
      <c r="H7751" s="13"/>
      <c r="I7751" s="18"/>
      <c r="J7751" s="15"/>
      <c r="K7751" s="10"/>
      <c r="L7751" s="10"/>
      <c r="M7751" s="10"/>
      <c r="N7751" s="10"/>
      <c r="O7751" s="10"/>
    </row>
    <row r="7752">
      <c r="A7752" s="16"/>
      <c r="B7752" s="10"/>
      <c r="C7752" s="10"/>
      <c r="D7752" s="28"/>
      <c r="E7752" s="16"/>
      <c r="F7752" s="10"/>
      <c r="G7752" s="16"/>
      <c r="H7752" s="13"/>
      <c r="I7752" s="18"/>
      <c r="J7752" s="15"/>
      <c r="K7752" s="10"/>
      <c r="L7752" s="10"/>
      <c r="M7752" s="10"/>
      <c r="N7752" s="10"/>
      <c r="O7752" s="10"/>
    </row>
    <row r="7753">
      <c r="A7753" s="16"/>
      <c r="B7753" s="10"/>
      <c r="C7753" s="10"/>
      <c r="D7753" s="28"/>
      <c r="E7753" s="16"/>
      <c r="F7753" s="10"/>
      <c r="G7753" s="16"/>
      <c r="H7753" s="13"/>
      <c r="I7753" s="18"/>
      <c r="J7753" s="15"/>
      <c r="K7753" s="10"/>
      <c r="L7753" s="10"/>
      <c r="M7753" s="10"/>
      <c r="N7753" s="10"/>
      <c r="O7753" s="10"/>
    </row>
    <row r="7754">
      <c r="A7754" s="16"/>
      <c r="B7754" s="10"/>
      <c r="C7754" s="10"/>
      <c r="D7754" s="28"/>
      <c r="E7754" s="16"/>
      <c r="F7754" s="10"/>
      <c r="G7754" s="16"/>
      <c r="H7754" s="13"/>
      <c r="I7754" s="18"/>
      <c r="J7754" s="15"/>
      <c r="K7754" s="10"/>
      <c r="L7754" s="10"/>
      <c r="M7754" s="10"/>
      <c r="N7754" s="10"/>
      <c r="O7754" s="10"/>
    </row>
    <row r="7755">
      <c r="A7755" s="16"/>
      <c r="B7755" s="10"/>
      <c r="C7755" s="10"/>
      <c r="D7755" s="28"/>
      <c r="E7755" s="16"/>
      <c r="F7755" s="10"/>
      <c r="G7755" s="16"/>
      <c r="H7755" s="13"/>
      <c r="I7755" s="18"/>
      <c r="J7755" s="15"/>
      <c r="K7755" s="10"/>
      <c r="L7755" s="10"/>
      <c r="M7755" s="10"/>
      <c r="N7755" s="10"/>
      <c r="O7755" s="10"/>
    </row>
    <row r="7756">
      <c r="A7756" s="16"/>
      <c r="B7756" s="10"/>
      <c r="C7756" s="10"/>
      <c r="D7756" s="28"/>
      <c r="E7756" s="16"/>
      <c r="F7756" s="10"/>
      <c r="G7756" s="16"/>
      <c r="H7756" s="13"/>
      <c r="I7756" s="18"/>
      <c r="J7756" s="15"/>
      <c r="K7756" s="10"/>
      <c r="L7756" s="10"/>
      <c r="M7756" s="10"/>
      <c r="N7756" s="10"/>
      <c r="O7756" s="10"/>
    </row>
    <row r="7757">
      <c r="A7757" s="16"/>
      <c r="B7757" s="10"/>
      <c r="C7757" s="10"/>
      <c r="D7757" s="28"/>
      <c r="E7757" s="16"/>
      <c r="F7757" s="10"/>
      <c r="G7757" s="16"/>
      <c r="H7757" s="13"/>
      <c r="I7757" s="18"/>
      <c r="J7757" s="15"/>
      <c r="K7757" s="10"/>
      <c r="L7757" s="10"/>
      <c r="M7757" s="10"/>
      <c r="N7757" s="10"/>
      <c r="O7757" s="10"/>
    </row>
    <row r="7758">
      <c r="A7758" s="16"/>
      <c r="B7758" s="10"/>
      <c r="C7758" s="10"/>
      <c r="D7758" s="28"/>
      <c r="E7758" s="16"/>
      <c r="F7758" s="10"/>
      <c r="G7758" s="16"/>
      <c r="H7758" s="13"/>
      <c r="I7758" s="18"/>
      <c r="J7758" s="15"/>
      <c r="K7758" s="10"/>
      <c r="L7758" s="10"/>
      <c r="M7758" s="10"/>
      <c r="N7758" s="10"/>
      <c r="O7758" s="10"/>
    </row>
    <row r="7759">
      <c r="A7759" s="16"/>
      <c r="B7759" s="10"/>
      <c r="C7759" s="10"/>
      <c r="D7759" s="28"/>
      <c r="E7759" s="16"/>
      <c r="F7759" s="10"/>
      <c r="G7759" s="16"/>
      <c r="H7759" s="13"/>
      <c r="I7759" s="18"/>
      <c r="J7759" s="15"/>
      <c r="K7759" s="10"/>
      <c r="L7759" s="10"/>
      <c r="M7759" s="10"/>
      <c r="N7759" s="10"/>
      <c r="O7759" s="10"/>
    </row>
    <row r="7760">
      <c r="A7760" s="16"/>
      <c r="B7760" s="10"/>
      <c r="C7760" s="10"/>
      <c r="D7760" s="28"/>
      <c r="E7760" s="16"/>
      <c r="F7760" s="10"/>
      <c r="G7760" s="16"/>
      <c r="H7760" s="13"/>
      <c r="I7760" s="18"/>
      <c r="J7760" s="15"/>
      <c r="K7760" s="10"/>
      <c r="L7760" s="10"/>
      <c r="M7760" s="10"/>
      <c r="N7760" s="10"/>
      <c r="O7760" s="10"/>
    </row>
    <row r="7761">
      <c r="A7761" s="16"/>
      <c r="B7761" s="10"/>
      <c r="C7761" s="10"/>
      <c r="D7761" s="28"/>
      <c r="E7761" s="16"/>
      <c r="F7761" s="10"/>
      <c r="G7761" s="16"/>
      <c r="H7761" s="13"/>
      <c r="I7761" s="18"/>
      <c r="J7761" s="15"/>
      <c r="K7761" s="10"/>
      <c r="L7761" s="10"/>
      <c r="M7761" s="10"/>
      <c r="N7761" s="10"/>
      <c r="O7761" s="10"/>
    </row>
    <row r="7762">
      <c r="A7762" s="16"/>
      <c r="B7762" s="10"/>
      <c r="C7762" s="10"/>
      <c r="D7762" s="28"/>
      <c r="E7762" s="16"/>
      <c r="F7762" s="10"/>
      <c r="G7762" s="16"/>
      <c r="H7762" s="13"/>
      <c r="I7762" s="18"/>
      <c r="J7762" s="15"/>
      <c r="K7762" s="10"/>
      <c r="L7762" s="10"/>
      <c r="M7762" s="10"/>
      <c r="N7762" s="10"/>
      <c r="O7762" s="10"/>
    </row>
    <row r="7763">
      <c r="A7763" s="16"/>
      <c r="B7763" s="10"/>
      <c r="C7763" s="10"/>
      <c r="D7763" s="28"/>
      <c r="E7763" s="16"/>
      <c r="F7763" s="10"/>
      <c r="G7763" s="16"/>
      <c r="H7763" s="13"/>
      <c r="I7763" s="18"/>
      <c r="J7763" s="15"/>
      <c r="K7763" s="10"/>
      <c r="L7763" s="10"/>
      <c r="M7763" s="10"/>
      <c r="N7763" s="10"/>
      <c r="O7763" s="10"/>
    </row>
    <row r="7764">
      <c r="A7764" s="16"/>
      <c r="B7764" s="10"/>
      <c r="C7764" s="10"/>
      <c r="D7764" s="28"/>
      <c r="E7764" s="16"/>
      <c r="F7764" s="10"/>
      <c r="G7764" s="16"/>
      <c r="H7764" s="13"/>
      <c r="I7764" s="18"/>
      <c r="J7764" s="15"/>
      <c r="K7764" s="10"/>
      <c r="L7764" s="10"/>
      <c r="M7764" s="10"/>
      <c r="N7764" s="10"/>
      <c r="O7764" s="10"/>
    </row>
    <row r="7765">
      <c r="A7765" s="16"/>
      <c r="B7765" s="10"/>
      <c r="C7765" s="10"/>
      <c r="D7765" s="28"/>
      <c r="E7765" s="16"/>
      <c r="F7765" s="10"/>
      <c r="G7765" s="16"/>
      <c r="H7765" s="13"/>
      <c r="I7765" s="18"/>
      <c r="J7765" s="15"/>
      <c r="K7765" s="10"/>
      <c r="L7765" s="10"/>
      <c r="M7765" s="10"/>
      <c r="N7765" s="10"/>
      <c r="O7765" s="10"/>
    </row>
    <row r="7766">
      <c r="A7766" s="16"/>
      <c r="B7766" s="10"/>
      <c r="C7766" s="10"/>
      <c r="D7766" s="28"/>
      <c r="E7766" s="16"/>
      <c r="F7766" s="10"/>
      <c r="G7766" s="16"/>
      <c r="H7766" s="13"/>
      <c r="I7766" s="18"/>
      <c r="J7766" s="15"/>
      <c r="K7766" s="10"/>
      <c r="L7766" s="10"/>
      <c r="M7766" s="10"/>
      <c r="N7766" s="10"/>
      <c r="O7766" s="10"/>
    </row>
    <row r="7767">
      <c r="A7767" s="16"/>
      <c r="B7767" s="10"/>
      <c r="C7767" s="10"/>
      <c r="D7767" s="28"/>
      <c r="E7767" s="16"/>
      <c r="F7767" s="10"/>
      <c r="G7767" s="16"/>
      <c r="H7767" s="13"/>
      <c r="I7767" s="18"/>
      <c r="J7767" s="15"/>
      <c r="K7767" s="10"/>
      <c r="L7767" s="10"/>
      <c r="M7767" s="10"/>
      <c r="N7767" s="10"/>
      <c r="O7767" s="10"/>
    </row>
    <row r="7768">
      <c r="A7768" s="16"/>
      <c r="B7768" s="10"/>
      <c r="C7768" s="10"/>
      <c r="D7768" s="28"/>
      <c r="E7768" s="16"/>
      <c r="F7768" s="10"/>
      <c r="G7768" s="16"/>
      <c r="H7768" s="13"/>
      <c r="I7768" s="18"/>
      <c r="J7768" s="15"/>
      <c r="K7768" s="10"/>
      <c r="L7768" s="10"/>
      <c r="M7768" s="10"/>
      <c r="N7768" s="10"/>
      <c r="O7768" s="10"/>
    </row>
    <row r="7769">
      <c r="A7769" s="16"/>
      <c r="B7769" s="10"/>
      <c r="C7769" s="10"/>
      <c r="D7769" s="28"/>
      <c r="E7769" s="16"/>
      <c r="F7769" s="10"/>
      <c r="G7769" s="16"/>
      <c r="H7769" s="13"/>
      <c r="I7769" s="18"/>
      <c r="J7769" s="15"/>
      <c r="K7769" s="10"/>
      <c r="L7769" s="10"/>
      <c r="M7769" s="10"/>
      <c r="N7769" s="10"/>
      <c r="O7769" s="10"/>
    </row>
    <row r="7770">
      <c r="A7770" s="16"/>
      <c r="B7770" s="10"/>
      <c r="C7770" s="10"/>
      <c r="D7770" s="28"/>
      <c r="E7770" s="16"/>
      <c r="F7770" s="10"/>
      <c r="G7770" s="16"/>
      <c r="H7770" s="13"/>
      <c r="I7770" s="18"/>
      <c r="J7770" s="15"/>
      <c r="K7770" s="10"/>
      <c r="L7770" s="10"/>
      <c r="M7770" s="10"/>
      <c r="N7770" s="10"/>
      <c r="O7770" s="10"/>
    </row>
    <row r="7771">
      <c r="A7771" s="16"/>
      <c r="B7771" s="10"/>
      <c r="C7771" s="10"/>
      <c r="D7771" s="28"/>
      <c r="E7771" s="16"/>
      <c r="F7771" s="10"/>
      <c r="G7771" s="16"/>
      <c r="H7771" s="13"/>
      <c r="I7771" s="18"/>
      <c r="J7771" s="15"/>
      <c r="K7771" s="10"/>
      <c r="L7771" s="10"/>
      <c r="M7771" s="10"/>
      <c r="N7771" s="10"/>
      <c r="O7771" s="10"/>
    </row>
    <row r="7772">
      <c r="A7772" s="16"/>
      <c r="B7772" s="10"/>
      <c r="C7772" s="10"/>
      <c r="D7772" s="28"/>
      <c r="E7772" s="16"/>
      <c r="F7772" s="10"/>
      <c r="G7772" s="16"/>
      <c r="H7772" s="13"/>
      <c r="I7772" s="18"/>
      <c r="J7772" s="15"/>
      <c r="K7772" s="10"/>
      <c r="L7772" s="10"/>
      <c r="M7772" s="10"/>
      <c r="N7772" s="10"/>
      <c r="O7772" s="10"/>
    </row>
    <row r="7773">
      <c r="A7773" s="16"/>
      <c r="B7773" s="10"/>
      <c r="C7773" s="10"/>
      <c r="D7773" s="28"/>
      <c r="E7773" s="16"/>
      <c r="F7773" s="10"/>
      <c r="G7773" s="16"/>
      <c r="H7773" s="13"/>
      <c r="I7773" s="18"/>
      <c r="J7773" s="15"/>
      <c r="K7773" s="10"/>
      <c r="L7773" s="10"/>
      <c r="M7773" s="10"/>
      <c r="N7773" s="10"/>
      <c r="O7773" s="10"/>
    </row>
    <row r="7774">
      <c r="A7774" s="16"/>
      <c r="B7774" s="10"/>
      <c r="C7774" s="10"/>
      <c r="D7774" s="28"/>
      <c r="E7774" s="16"/>
      <c r="F7774" s="10"/>
      <c r="G7774" s="16"/>
      <c r="H7774" s="13"/>
      <c r="I7774" s="18"/>
      <c r="J7774" s="15"/>
      <c r="K7774" s="10"/>
      <c r="L7774" s="10"/>
      <c r="M7774" s="10"/>
      <c r="N7774" s="10"/>
      <c r="O7774" s="10"/>
    </row>
    <row r="7775">
      <c r="A7775" s="16"/>
      <c r="B7775" s="10"/>
      <c r="C7775" s="10"/>
      <c r="D7775" s="28"/>
      <c r="E7775" s="16"/>
      <c r="F7775" s="10"/>
      <c r="G7775" s="16"/>
      <c r="H7775" s="13"/>
      <c r="I7775" s="18"/>
      <c r="J7775" s="15"/>
      <c r="K7775" s="10"/>
      <c r="L7775" s="10"/>
      <c r="M7775" s="10"/>
      <c r="N7775" s="10"/>
      <c r="O7775" s="10"/>
    </row>
    <row r="7776">
      <c r="A7776" s="16"/>
      <c r="B7776" s="10"/>
      <c r="C7776" s="10"/>
      <c r="D7776" s="28"/>
      <c r="E7776" s="16"/>
      <c r="F7776" s="10"/>
      <c r="G7776" s="16"/>
      <c r="H7776" s="13"/>
      <c r="I7776" s="18"/>
      <c r="J7776" s="15"/>
      <c r="K7776" s="10"/>
      <c r="L7776" s="10"/>
      <c r="M7776" s="10"/>
      <c r="N7776" s="10"/>
      <c r="O7776" s="10"/>
    </row>
    <row r="7777">
      <c r="A7777" s="16"/>
      <c r="B7777" s="10"/>
      <c r="C7777" s="10"/>
      <c r="D7777" s="28"/>
      <c r="E7777" s="16"/>
      <c r="F7777" s="10"/>
      <c r="G7777" s="16"/>
      <c r="H7777" s="13"/>
      <c r="I7777" s="18"/>
      <c r="J7777" s="15"/>
      <c r="K7777" s="10"/>
      <c r="L7777" s="10"/>
      <c r="M7777" s="10"/>
      <c r="N7777" s="10"/>
      <c r="O7777" s="10"/>
    </row>
    <row r="7778">
      <c r="A7778" s="16"/>
      <c r="B7778" s="10"/>
      <c r="C7778" s="10"/>
      <c r="D7778" s="28"/>
      <c r="E7778" s="16"/>
      <c r="F7778" s="10"/>
      <c r="G7778" s="16"/>
      <c r="H7778" s="13"/>
      <c r="I7778" s="18"/>
      <c r="J7778" s="15"/>
      <c r="K7778" s="10"/>
      <c r="L7778" s="10"/>
      <c r="M7778" s="10"/>
      <c r="N7778" s="10"/>
      <c r="O7778" s="10"/>
    </row>
    <row r="7779">
      <c r="A7779" s="16"/>
      <c r="B7779" s="10"/>
      <c r="C7779" s="10"/>
      <c r="D7779" s="28"/>
      <c r="E7779" s="16"/>
      <c r="F7779" s="10"/>
      <c r="G7779" s="16"/>
      <c r="H7779" s="13"/>
      <c r="I7779" s="18"/>
      <c r="J7779" s="15"/>
      <c r="K7779" s="10"/>
      <c r="L7779" s="10"/>
      <c r="M7779" s="10"/>
      <c r="N7779" s="10"/>
      <c r="O7779" s="10"/>
    </row>
    <row r="7780">
      <c r="A7780" s="16"/>
      <c r="B7780" s="10"/>
      <c r="C7780" s="10"/>
      <c r="D7780" s="28"/>
      <c r="E7780" s="16"/>
      <c r="F7780" s="10"/>
      <c r="G7780" s="16"/>
      <c r="H7780" s="13"/>
      <c r="I7780" s="18"/>
      <c r="J7780" s="15"/>
      <c r="K7780" s="10"/>
      <c r="L7780" s="10"/>
      <c r="M7780" s="10"/>
      <c r="N7780" s="10"/>
      <c r="O7780" s="10"/>
    </row>
    <row r="7781">
      <c r="A7781" s="16"/>
      <c r="B7781" s="10"/>
      <c r="C7781" s="10"/>
      <c r="D7781" s="28"/>
      <c r="E7781" s="16"/>
      <c r="F7781" s="10"/>
      <c r="G7781" s="16"/>
      <c r="H7781" s="13"/>
      <c r="I7781" s="18"/>
      <c r="J7781" s="15"/>
      <c r="K7781" s="10"/>
      <c r="L7781" s="10"/>
      <c r="M7781" s="10"/>
      <c r="N7781" s="10"/>
      <c r="O7781" s="10"/>
    </row>
    <row r="7782">
      <c r="A7782" s="16"/>
      <c r="B7782" s="10"/>
      <c r="C7782" s="10"/>
      <c r="D7782" s="28"/>
      <c r="E7782" s="16"/>
      <c r="F7782" s="10"/>
      <c r="G7782" s="16"/>
      <c r="H7782" s="13"/>
      <c r="I7782" s="18"/>
      <c r="J7782" s="15"/>
      <c r="K7782" s="10"/>
      <c r="L7782" s="10"/>
      <c r="M7782" s="10"/>
      <c r="N7782" s="10"/>
      <c r="O7782" s="10"/>
    </row>
    <row r="7783">
      <c r="A7783" s="16"/>
      <c r="B7783" s="10"/>
      <c r="C7783" s="10"/>
      <c r="D7783" s="28"/>
      <c r="E7783" s="16"/>
      <c r="F7783" s="10"/>
      <c r="G7783" s="16"/>
      <c r="H7783" s="13"/>
      <c r="I7783" s="18"/>
      <c r="J7783" s="15"/>
      <c r="K7783" s="10"/>
      <c r="L7783" s="10"/>
      <c r="M7783" s="10"/>
      <c r="N7783" s="10"/>
      <c r="O7783" s="10"/>
    </row>
    <row r="7784">
      <c r="A7784" s="16"/>
      <c r="B7784" s="10"/>
      <c r="C7784" s="10"/>
      <c r="D7784" s="28"/>
      <c r="E7784" s="16"/>
      <c r="F7784" s="10"/>
      <c r="G7784" s="16"/>
      <c r="H7784" s="13"/>
      <c r="I7784" s="18"/>
      <c r="J7784" s="15"/>
      <c r="K7784" s="10"/>
      <c r="L7784" s="10"/>
      <c r="M7784" s="10"/>
      <c r="N7784" s="10"/>
      <c r="O7784" s="10"/>
    </row>
    <row r="7785">
      <c r="A7785" s="16"/>
      <c r="B7785" s="10"/>
      <c r="C7785" s="10"/>
      <c r="D7785" s="28"/>
      <c r="E7785" s="16"/>
      <c r="F7785" s="10"/>
      <c r="G7785" s="16"/>
      <c r="H7785" s="13"/>
      <c r="I7785" s="18"/>
      <c r="J7785" s="15"/>
      <c r="K7785" s="10"/>
      <c r="L7785" s="10"/>
      <c r="M7785" s="10"/>
      <c r="N7785" s="10"/>
      <c r="O7785" s="10"/>
    </row>
    <row r="7786">
      <c r="A7786" s="16"/>
      <c r="B7786" s="10"/>
      <c r="C7786" s="10"/>
      <c r="D7786" s="28"/>
      <c r="E7786" s="16"/>
      <c r="F7786" s="10"/>
      <c r="G7786" s="16"/>
      <c r="H7786" s="13"/>
      <c r="I7786" s="18"/>
      <c r="J7786" s="15"/>
      <c r="K7786" s="10"/>
      <c r="L7786" s="10"/>
      <c r="M7786" s="10"/>
      <c r="N7786" s="10"/>
      <c r="O7786" s="10"/>
    </row>
    <row r="7787">
      <c r="A7787" s="16"/>
      <c r="B7787" s="10"/>
      <c r="C7787" s="10"/>
      <c r="D7787" s="28"/>
      <c r="E7787" s="16"/>
      <c r="F7787" s="10"/>
      <c r="G7787" s="16"/>
      <c r="H7787" s="13"/>
      <c r="I7787" s="18"/>
      <c r="J7787" s="15"/>
      <c r="K7787" s="10"/>
      <c r="L7787" s="10"/>
      <c r="M7787" s="10"/>
      <c r="N7787" s="10"/>
      <c r="O7787" s="10"/>
    </row>
    <row r="7788">
      <c r="A7788" s="16"/>
      <c r="B7788" s="10"/>
      <c r="C7788" s="10"/>
      <c r="D7788" s="28"/>
      <c r="E7788" s="16"/>
      <c r="F7788" s="10"/>
      <c r="G7788" s="16"/>
      <c r="H7788" s="13"/>
      <c r="I7788" s="18"/>
      <c r="J7788" s="15"/>
      <c r="K7788" s="10"/>
      <c r="L7788" s="10"/>
      <c r="M7788" s="10"/>
      <c r="N7788" s="10"/>
      <c r="O7788" s="10"/>
    </row>
    <row r="7789">
      <c r="A7789" s="16"/>
      <c r="B7789" s="10"/>
      <c r="C7789" s="10"/>
      <c r="D7789" s="28"/>
      <c r="E7789" s="16"/>
      <c r="F7789" s="10"/>
      <c r="G7789" s="16"/>
      <c r="H7789" s="13"/>
      <c r="I7789" s="18"/>
      <c r="J7789" s="15"/>
      <c r="K7789" s="10"/>
      <c r="L7789" s="10"/>
      <c r="M7789" s="10"/>
      <c r="N7789" s="10"/>
      <c r="O7789" s="10"/>
    </row>
    <row r="7790">
      <c r="A7790" s="16"/>
      <c r="B7790" s="10"/>
      <c r="C7790" s="10"/>
      <c r="D7790" s="28"/>
      <c r="E7790" s="16"/>
      <c r="F7790" s="10"/>
      <c r="G7790" s="16"/>
      <c r="H7790" s="13"/>
      <c r="I7790" s="18"/>
      <c r="J7790" s="15"/>
      <c r="K7790" s="10"/>
      <c r="L7790" s="10"/>
      <c r="M7790" s="10"/>
      <c r="N7790" s="10"/>
      <c r="O7790" s="10"/>
    </row>
    <row r="7791">
      <c r="A7791" s="16"/>
      <c r="B7791" s="10"/>
      <c r="C7791" s="10"/>
      <c r="D7791" s="28"/>
      <c r="E7791" s="16"/>
      <c r="F7791" s="10"/>
      <c r="G7791" s="16"/>
      <c r="H7791" s="13"/>
      <c r="I7791" s="18"/>
      <c r="J7791" s="15"/>
      <c r="K7791" s="10"/>
      <c r="L7791" s="10"/>
      <c r="M7791" s="10"/>
      <c r="N7791" s="10"/>
      <c r="O7791" s="10"/>
    </row>
    <row r="7792">
      <c r="A7792" s="16"/>
      <c r="B7792" s="10"/>
      <c r="C7792" s="10"/>
      <c r="D7792" s="28"/>
      <c r="E7792" s="16"/>
      <c r="F7792" s="10"/>
      <c r="G7792" s="16"/>
      <c r="H7792" s="13"/>
      <c r="I7792" s="18"/>
      <c r="J7792" s="15"/>
      <c r="K7792" s="10"/>
      <c r="L7792" s="10"/>
      <c r="M7792" s="10"/>
      <c r="N7792" s="10"/>
      <c r="O7792" s="10"/>
    </row>
    <row r="7793">
      <c r="A7793" s="16"/>
      <c r="B7793" s="10"/>
      <c r="C7793" s="10"/>
      <c r="D7793" s="28"/>
      <c r="E7793" s="16"/>
      <c r="F7793" s="10"/>
      <c r="G7793" s="16"/>
      <c r="H7793" s="13"/>
      <c r="I7793" s="18"/>
      <c r="J7793" s="15"/>
      <c r="K7793" s="10"/>
      <c r="L7793" s="10"/>
      <c r="M7793" s="10"/>
      <c r="N7793" s="10"/>
      <c r="O7793" s="10"/>
    </row>
    <row r="7794">
      <c r="A7794" s="16"/>
      <c r="B7794" s="10"/>
      <c r="C7794" s="10"/>
      <c r="D7794" s="28"/>
      <c r="E7794" s="16"/>
      <c r="F7794" s="10"/>
      <c r="G7794" s="16"/>
      <c r="H7794" s="13"/>
      <c r="I7794" s="18"/>
      <c r="J7794" s="15"/>
      <c r="K7794" s="10"/>
      <c r="L7794" s="10"/>
      <c r="M7794" s="10"/>
      <c r="N7794" s="10"/>
      <c r="O7794" s="10"/>
    </row>
    <row r="7795">
      <c r="A7795" s="16"/>
      <c r="B7795" s="10"/>
      <c r="C7795" s="10"/>
      <c r="D7795" s="28"/>
      <c r="E7795" s="16"/>
      <c r="F7795" s="10"/>
      <c r="G7795" s="16"/>
      <c r="H7795" s="13"/>
      <c r="I7795" s="18"/>
      <c r="J7795" s="15"/>
      <c r="K7795" s="10"/>
      <c r="L7795" s="10"/>
      <c r="M7795" s="10"/>
      <c r="N7795" s="10"/>
      <c r="O7795" s="10"/>
    </row>
    <row r="7796">
      <c r="A7796" s="16"/>
      <c r="B7796" s="10"/>
      <c r="C7796" s="10"/>
      <c r="D7796" s="28"/>
      <c r="E7796" s="16"/>
      <c r="F7796" s="10"/>
      <c r="G7796" s="16"/>
      <c r="H7796" s="13"/>
      <c r="I7796" s="18"/>
      <c r="J7796" s="15"/>
      <c r="K7796" s="10"/>
      <c r="L7796" s="10"/>
      <c r="M7796" s="10"/>
      <c r="N7796" s="10"/>
      <c r="O7796" s="10"/>
    </row>
    <row r="7797">
      <c r="A7797" s="16"/>
      <c r="B7797" s="10"/>
      <c r="C7797" s="10"/>
      <c r="D7797" s="28"/>
      <c r="E7797" s="16"/>
      <c r="F7797" s="10"/>
      <c r="G7797" s="16"/>
      <c r="H7797" s="13"/>
      <c r="I7797" s="18"/>
      <c r="J7797" s="15"/>
      <c r="K7797" s="10"/>
      <c r="L7797" s="10"/>
      <c r="M7797" s="10"/>
      <c r="N7797" s="10"/>
      <c r="O7797" s="10"/>
    </row>
    <row r="7798">
      <c r="A7798" s="16"/>
      <c r="B7798" s="10"/>
      <c r="C7798" s="10"/>
      <c r="D7798" s="28"/>
      <c r="E7798" s="16"/>
      <c r="F7798" s="10"/>
      <c r="G7798" s="16"/>
      <c r="H7798" s="13"/>
      <c r="I7798" s="18"/>
      <c r="J7798" s="15"/>
      <c r="K7798" s="10"/>
      <c r="L7798" s="10"/>
      <c r="M7798" s="10"/>
      <c r="N7798" s="10"/>
      <c r="O7798" s="10"/>
    </row>
    <row r="7799">
      <c r="A7799" s="16"/>
      <c r="B7799" s="10"/>
      <c r="C7799" s="10"/>
      <c r="D7799" s="28"/>
      <c r="E7799" s="16"/>
      <c r="F7799" s="10"/>
      <c r="G7799" s="16"/>
      <c r="H7799" s="13"/>
      <c r="I7799" s="18"/>
      <c r="J7799" s="15"/>
      <c r="K7799" s="10"/>
      <c r="L7799" s="10"/>
      <c r="M7799" s="10"/>
      <c r="N7799" s="10"/>
      <c r="O7799" s="10"/>
    </row>
    <row r="7800">
      <c r="A7800" s="16"/>
      <c r="B7800" s="10"/>
      <c r="C7800" s="10"/>
      <c r="D7800" s="28"/>
      <c r="E7800" s="16"/>
      <c r="F7800" s="10"/>
      <c r="G7800" s="16"/>
      <c r="H7800" s="13"/>
      <c r="I7800" s="18"/>
      <c r="J7800" s="15"/>
      <c r="K7800" s="10"/>
      <c r="L7800" s="10"/>
      <c r="M7800" s="10"/>
      <c r="N7800" s="10"/>
      <c r="O7800" s="10"/>
    </row>
    <row r="7801">
      <c r="A7801" s="16"/>
      <c r="B7801" s="10"/>
      <c r="C7801" s="10"/>
      <c r="D7801" s="28"/>
      <c r="E7801" s="16"/>
      <c r="F7801" s="10"/>
      <c r="G7801" s="16"/>
      <c r="H7801" s="13"/>
      <c r="I7801" s="18"/>
      <c r="J7801" s="15"/>
      <c r="K7801" s="10"/>
      <c r="L7801" s="10"/>
      <c r="M7801" s="10"/>
      <c r="N7801" s="10"/>
      <c r="O7801" s="10"/>
    </row>
    <row r="7802">
      <c r="A7802" s="16"/>
      <c r="B7802" s="10"/>
      <c r="C7802" s="10"/>
      <c r="D7802" s="28"/>
      <c r="E7802" s="16"/>
      <c r="F7802" s="10"/>
      <c r="G7802" s="16"/>
      <c r="H7802" s="13"/>
      <c r="I7802" s="18"/>
      <c r="J7802" s="15"/>
      <c r="K7802" s="10"/>
      <c r="L7802" s="10"/>
      <c r="M7802" s="10"/>
      <c r="N7802" s="10"/>
      <c r="O7802" s="10"/>
    </row>
    <row r="7803">
      <c r="A7803" s="16"/>
      <c r="B7803" s="10"/>
      <c r="C7803" s="10"/>
      <c r="D7803" s="28"/>
      <c r="E7803" s="16"/>
      <c r="F7803" s="10"/>
      <c r="G7803" s="16"/>
      <c r="H7803" s="13"/>
      <c r="I7803" s="18"/>
      <c r="J7803" s="15"/>
      <c r="K7803" s="10"/>
      <c r="L7803" s="10"/>
      <c r="M7803" s="10"/>
      <c r="N7803" s="10"/>
      <c r="O7803" s="10"/>
    </row>
    <row r="7804">
      <c r="A7804" s="16"/>
      <c r="B7804" s="10"/>
      <c r="C7804" s="10"/>
      <c r="D7804" s="28"/>
      <c r="E7804" s="16"/>
      <c r="F7804" s="10"/>
      <c r="G7804" s="16"/>
      <c r="H7804" s="13"/>
      <c r="I7804" s="18"/>
      <c r="J7804" s="15"/>
      <c r="K7804" s="10"/>
      <c r="L7804" s="10"/>
      <c r="M7804" s="10"/>
      <c r="N7804" s="10"/>
      <c r="O7804" s="10"/>
    </row>
    <row r="7805">
      <c r="A7805" s="16"/>
      <c r="B7805" s="10"/>
      <c r="C7805" s="10"/>
      <c r="D7805" s="28"/>
      <c r="E7805" s="16"/>
      <c r="F7805" s="10"/>
      <c r="G7805" s="16"/>
      <c r="H7805" s="13"/>
      <c r="I7805" s="18"/>
      <c r="J7805" s="15"/>
      <c r="K7805" s="10"/>
      <c r="L7805" s="10"/>
      <c r="M7805" s="10"/>
      <c r="N7805" s="10"/>
      <c r="O7805" s="10"/>
    </row>
    <row r="7806">
      <c r="A7806" s="16"/>
      <c r="B7806" s="10"/>
      <c r="C7806" s="10"/>
      <c r="D7806" s="28"/>
      <c r="E7806" s="16"/>
      <c r="F7806" s="10"/>
      <c r="G7806" s="16"/>
      <c r="H7806" s="13"/>
      <c r="I7806" s="18"/>
      <c r="J7806" s="15"/>
      <c r="K7806" s="10"/>
      <c r="L7806" s="10"/>
      <c r="M7806" s="10"/>
      <c r="N7806" s="10"/>
      <c r="O7806" s="10"/>
    </row>
    <row r="7807">
      <c r="A7807" s="16"/>
      <c r="B7807" s="10"/>
      <c r="C7807" s="10"/>
      <c r="D7807" s="28"/>
      <c r="E7807" s="16"/>
      <c r="F7807" s="10"/>
      <c r="G7807" s="16"/>
      <c r="H7807" s="13"/>
      <c r="I7807" s="18"/>
      <c r="J7807" s="15"/>
      <c r="K7807" s="10"/>
      <c r="L7807" s="10"/>
      <c r="M7807" s="10"/>
      <c r="N7807" s="10"/>
      <c r="O7807" s="10"/>
    </row>
    <row r="7808">
      <c r="A7808" s="16"/>
      <c r="B7808" s="10"/>
      <c r="C7808" s="10"/>
      <c r="D7808" s="28"/>
      <c r="E7808" s="16"/>
      <c r="F7808" s="10"/>
      <c r="G7808" s="16"/>
      <c r="H7808" s="13"/>
      <c r="I7808" s="18"/>
      <c r="J7808" s="15"/>
      <c r="K7808" s="10"/>
      <c r="L7808" s="10"/>
      <c r="M7808" s="10"/>
      <c r="N7808" s="10"/>
      <c r="O7808" s="10"/>
    </row>
    <row r="7809">
      <c r="A7809" s="16"/>
      <c r="B7809" s="10"/>
      <c r="C7809" s="10"/>
      <c r="D7809" s="28"/>
      <c r="E7809" s="16"/>
      <c r="F7809" s="10"/>
      <c r="G7809" s="16"/>
      <c r="H7809" s="13"/>
      <c r="I7809" s="18"/>
      <c r="J7809" s="15"/>
      <c r="K7809" s="10"/>
      <c r="L7809" s="10"/>
      <c r="M7809" s="10"/>
      <c r="N7809" s="10"/>
      <c r="O7809" s="10"/>
    </row>
    <row r="7810">
      <c r="A7810" s="16"/>
      <c r="B7810" s="10"/>
      <c r="C7810" s="10"/>
      <c r="D7810" s="28"/>
      <c r="E7810" s="16"/>
      <c r="F7810" s="10"/>
      <c r="G7810" s="16"/>
      <c r="H7810" s="13"/>
      <c r="I7810" s="18"/>
      <c r="J7810" s="15"/>
      <c r="K7810" s="10"/>
      <c r="L7810" s="10"/>
      <c r="M7810" s="10"/>
      <c r="N7810" s="10"/>
      <c r="O7810" s="10"/>
    </row>
    <row r="7811">
      <c r="A7811" s="16"/>
      <c r="B7811" s="10"/>
      <c r="C7811" s="10"/>
      <c r="D7811" s="28"/>
      <c r="E7811" s="16"/>
      <c r="F7811" s="10"/>
      <c r="G7811" s="16"/>
      <c r="H7811" s="13"/>
      <c r="I7811" s="18"/>
      <c r="J7811" s="15"/>
      <c r="K7811" s="10"/>
      <c r="L7811" s="10"/>
      <c r="M7811" s="10"/>
      <c r="N7811" s="10"/>
      <c r="O7811" s="10"/>
    </row>
    <row r="7812">
      <c r="A7812" s="16"/>
      <c r="B7812" s="10"/>
      <c r="C7812" s="10"/>
      <c r="D7812" s="28"/>
      <c r="E7812" s="16"/>
      <c r="F7812" s="10"/>
      <c r="G7812" s="16"/>
      <c r="H7812" s="13"/>
      <c r="I7812" s="18"/>
      <c r="J7812" s="15"/>
      <c r="K7812" s="10"/>
      <c r="L7812" s="10"/>
      <c r="M7812" s="10"/>
      <c r="N7812" s="10"/>
      <c r="O7812" s="10"/>
    </row>
    <row r="7813">
      <c r="A7813" s="16"/>
      <c r="B7813" s="10"/>
      <c r="C7813" s="10"/>
      <c r="D7813" s="28"/>
      <c r="E7813" s="16"/>
      <c r="F7813" s="10"/>
      <c r="G7813" s="16"/>
      <c r="H7813" s="13"/>
      <c r="I7813" s="18"/>
      <c r="J7813" s="15"/>
      <c r="K7813" s="10"/>
      <c r="L7813" s="10"/>
      <c r="M7813" s="10"/>
      <c r="N7813" s="10"/>
      <c r="O7813" s="10"/>
    </row>
    <row r="7814">
      <c r="A7814" s="16"/>
      <c r="B7814" s="10"/>
      <c r="C7814" s="10"/>
      <c r="D7814" s="28"/>
      <c r="E7814" s="16"/>
      <c r="F7814" s="10"/>
      <c r="G7814" s="16"/>
      <c r="H7814" s="13"/>
      <c r="I7814" s="18"/>
      <c r="J7814" s="15"/>
      <c r="K7814" s="10"/>
      <c r="L7814" s="10"/>
      <c r="M7814" s="10"/>
      <c r="N7814" s="10"/>
      <c r="O7814" s="10"/>
    </row>
    <row r="7815">
      <c r="A7815" s="16"/>
      <c r="B7815" s="10"/>
      <c r="C7815" s="10"/>
      <c r="D7815" s="28"/>
      <c r="E7815" s="16"/>
      <c r="F7815" s="10"/>
      <c r="G7815" s="16"/>
      <c r="H7815" s="13"/>
      <c r="I7815" s="18"/>
      <c r="J7815" s="15"/>
      <c r="K7815" s="10"/>
      <c r="L7815" s="10"/>
      <c r="M7815" s="10"/>
      <c r="N7815" s="10"/>
      <c r="O7815" s="10"/>
    </row>
    <row r="7816">
      <c r="A7816" s="16"/>
      <c r="B7816" s="10"/>
      <c r="C7816" s="10"/>
      <c r="D7816" s="28"/>
      <c r="E7816" s="16"/>
      <c r="F7816" s="10"/>
      <c r="G7816" s="16"/>
      <c r="H7816" s="13"/>
      <c r="I7816" s="18"/>
      <c r="J7816" s="15"/>
      <c r="K7816" s="10"/>
      <c r="L7816" s="10"/>
      <c r="M7816" s="10"/>
      <c r="N7816" s="10"/>
      <c r="O7816" s="10"/>
    </row>
    <row r="7817">
      <c r="A7817" s="16"/>
      <c r="B7817" s="10"/>
      <c r="C7817" s="10"/>
      <c r="D7817" s="28"/>
      <c r="E7817" s="16"/>
      <c r="F7817" s="10"/>
      <c r="G7817" s="16"/>
      <c r="H7817" s="13"/>
      <c r="I7817" s="18"/>
      <c r="J7817" s="15"/>
      <c r="K7817" s="10"/>
      <c r="L7817" s="10"/>
      <c r="M7817" s="10"/>
      <c r="N7817" s="10"/>
      <c r="O7817" s="10"/>
    </row>
    <row r="7818">
      <c r="A7818" s="16"/>
      <c r="B7818" s="10"/>
      <c r="C7818" s="10"/>
      <c r="D7818" s="28"/>
      <c r="E7818" s="16"/>
      <c r="F7818" s="10"/>
      <c r="G7818" s="16"/>
      <c r="H7818" s="13"/>
      <c r="I7818" s="18"/>
      <c r="J7818" s="15"/>
      <c r="K7818" s="10"/>
      <c r="L7818" s="10"/>
      <c r="M7818" s="10"/>
      <c r="N7818" s="10"/>
      <c r="O7818" s="10"/>
    </row>
    <row r="7819">
      <c r="A7819" s="16"/>
      <c r="B7819" s="10"/>
      <c r="C7819" s="10"/>
      <c r="D7819" s="28"/>
      <c r="E7819" s="16"/>
      <c r="F7819" s="10"/>
      <c r="G7819" s="16"/>
      <c r="H7819" s="13"/>
      <c r="I7819" s="18"/>
      <c r="J7819" s="15"/>
      <c r="K7819" s="10"/>
      <c r="L7819" s="10"/>
      <c r="M7819" s="10"/>
      <c r="N7819" s="10"/>
      <c r="O7819" s="10"/>
    </row>
    <row r="7820">
      <c r="A7820" s="16"/>
      <c r="B7820" s="10"/>
      <c r="C7820" s="10"/>
      <c r="D7820" s="28"/>
      <c r="E7820" s="16"/>
      <c r="F7820" s="10"/>
      <c r="G7820" s="16"/>
      <c r="H7820" s="13"/>
      <c r="I7820" s="18"/>
      <c r="J7820" s="15"/>
      <c r="K7820" s="10"/>
      <c r="L7820" s="10"/>
      <c r="M7820" s="10"/>
      <c r="N7820" s="10"/>
      <c r="O7820" s="10"/>
    </row>
    <row r="7821">
      <c r="A7821" s="16"/>
      <c r="B7821" s="10"/>
      <c r="C7821" s="10"/>
      <c r="D7821" s="28"/>
      <c r="E7821" s="16"/>
      <c r="F7821" s="10"/>
      <c r="G7821" s="16"/>
      <c r="H7821" s="13"/>
      <c r="I7821" s="18"/>
      <c r="J7821" s="15"/>
      <c r="K7821" s="10"/>
      <c r="L7821" s="10"/>
      <c r="M7821" s="10"/>
      <c r="N7821" s="10"/>
      <c r="O7821" s="10"/>
    </row>
    <row r="7822">
      <c r="A7822" s="16"/>
      <c r="B7822" s="10"/>
      <c r="C7822" s="10"/>
      <c r="D7822" s="28"/>
      <c r="E7822" s="16"/>
      <c r="F7822" s="10"/>
      <c r="G7822" s="16"/>
      <c r="H7822" s="13"/>
      <c r="I7822" s="18"/>
      <c r="J7822" s="15"/>
      <c r="K7822" s="10"/>
      <c r="L7822" s="10"/>
      <c r="M7822" s="10"/>
      <c r="N7822" s="10"/>
      <c r="O7822" s="10"/>
    </row>
    <row r="7823">
      <c r="A7823" s="16"/>
      <c r="B7823" s="10"/>
      <c r="C7823" s="10"/>
      <c r="D7823" s="28"/>
      <c r="E7823" s="16"/>
      <c r="F7823" s="10"/>
      <c r="G7823" s="16"/>
      <c r="H7823" s="13"/>
      <c r="I7823" s="18"/>
      <c r="J7823" s="15"/>
      <c r="K7823" s="10"/>
      <c r="L7823" s="10"/>
      <c r="M7823" s="10"/>
      <c r="N7823" s="10"/>
      <c r="O7823" s="10"/>
    </row>
    <row r="7824">
      <c r="A7824" s="16"/>
      <c r="B7824" s="10"/>
      <c r="C7824" s="10"/>
      <c r="D7824" s="28"/>
      <c r="E7824" s="16"/>
      <c r="F7824" s="10"/>
      <c r="G7824" s="16"/>
      <c r="H7824" s="13"/>
      <c r="I7824" s="18"/>
      <c r="J7824" s="15"/>
      <c r="K7824" s="10"/>
      <c r="L7824" s="10"/>
      <c r="M7824" s="10"/>
      <c r="N7824" s="10"/>
      <c r="O7824" s="10"/>
    </row>
    <row r="7825">
      <c r="A7825" s="16"/>
      <c r="B7825" s="10"/>
      <c r="C7825" s="10"/>
      <c r="D7825" s="28"/>
      <c r="E7825" s="16"/>
      <c r="F7825" s="10"/>
      <c r="G7825" s="16"/>
      <c r="H7825" s="13"/>
      <c r="I7825" s="18"/>
      <c r="J7825" s="15"/>
      <c r="K7825" s="10"/>
      <c r="L7825" s="10"/>
      <c r="M7825" s="10"/>
      <c r="N7825" s="10"/>
      <c r="O7825" s="10"/>
    </row>
    <row r="7826">
      <c r="A7826" s="16"/>
      <c r="B7826" s="10"/>
      <c r="C7826" s="10"/>
      <c r="D7826" s="28"/>
      <c r="E7826" s="16"/>
      <c r="F7826" s="10"/>
      <c r="G7826" s="16"/>
      <c r="H7826" s="13"/>
      <c r="I7826" s="18"/>
      <c r="J7826" s="15"/>
      <c r="K7826" s="10"/>
      <c r="L7826" s="10"/>
      <c r="M7826" s="10"/>
      <c r="N7826" s="10"/>
      <c r="O7826" s="10"/>
    </row>
    <row r="7827">
      <c r="A7827" s="16"/>
      <c r="B7827" s="10"/>
      <c r="C7827" s="10"/>
      <c r="D7827" s="28"/>
      <c r="E7827" s="16"/>
      <c r="F7827" s="10"/>
      <c r="G7827" s="16"/>
      <c r="H7827" s="13"/>
      <c r="I7827" s="18"/>
      <c r="J7827" s="15"/>
      <c r="K7827" s="10"/>
      <c r="L7827" s="10"/>
      <c r="M7827" s="10"/>
      <c r="N7827" s="10"/>
      <c r="O7827" s="10"/>
    </row>
    <row r="7828">
      <c r="A7828" s="16"/>
      <c r="B7828" s="10"/>
      <c r="C7828" s="10"/>
      <c r="D7828" s="28"/>
      <c r="E7828" s="16"/>
      <c r="F7828" s="10"/>
      <c r="G7828" s="16"/>
      <c r="H7828" s="13"/>
      <c r="I7828" s="18"/>
      <c r="J7828" s="15"/>
      <c r="K7828" s="10"/>
      <c r="L7828" s="10"/>
      <c r="M7828" s="10"/>
      <c r="N7828" s="10"/>
      <c r="O7828" s="10"/>
    </row>
    <row r="7829">
      <c r="A7829" s="16"/>
      <c r="B7829" s="10"/>
      <c r="C7829" s="10"/>
      <c r="D7829" s="28"/>
      <c r="E7829" s="16"/>
      <c r="F7829" s="10"/>
      <c r="G7829" s="16"/>
      <c r="H7829" s="13"/>
      <c r="I7829" s="18"/>
      <c r="J7829" s="15"/>
      <c r="K7829" s="10"/>
      <c r="L7829" s="10"/>
      <c r="M7829" s="10"/>
      <c r="N7829" s="10"/>
      <c r="O7829" s="10"/>
    </row>
    <row r="7830">
      <c r="A7830" s="16"/>
      <c r="B7830" s="10"/>
      <c r="C7830" s="10"/>
      <c r="D7830" s="28"/>
      <c r="E7830" s="16"/>
      <c r="F7830" s="10"/>
      <c r="G7830" s="16"/>
      <c r="H7830" s="13"/>
      <c r="I7830" s="18"/>
      <c r="J7830" s="15"/>
      <c r="K7830" s="10"/>
      <c r="L7830" s="10"/>
      <c r="M7830" s="10"/>
      <c r="N7830" s="10"/>
      <c r="O7830" s="10"/>
    </row>
    <row r="7831">
      <c r="A7831" s="16"/>
      <c r="B7831" s="10"/>
      <c r="C7831" s="10"/>
      <c r="D7831" s="28"/>
      <c r="E7831" s="16"/>
      <c r="F7831" s="10"/>
      <c r="G7831" s="16"/>
      <c r="H7831" s="13"/>
      <c r="I7831" s="18"/>
      <c r="J7831" s="15"/>
      <c r="K7831" s="10"/>
      <c r="L7831" s="10"/>
      <c r="M7831" s="10"/>
      <c r="N7831" s="10"/>
      <c r="O7831" s="10"/>
    </row>
    <row r="7832">
      <c r="A7832" s="16"/>
      <c r="B7832" s="10"/>
      <c r="C7832" s="10"/>
      <c r="D7832" s="28"/>
      <c r="E7832" s="16"/>
      <c r="F7832" s="10"/>
      <c r="G7832" s="16"/>
      <c r="H7832" s="13"/>
      <c r="I7832" s="18"/>
      <c r="J7832" s="15"/>
      <c r="K7832" s="10"/>
      <c r="L7832" s="10"/>
      <c r="M7832" s="10"/>
      <c r="N7832" s="10"/>
      <c r="O7832" s="10"/>
    </row>
    <row r="7833">
      <c r="A7833" s="16"/>
      <c r="B7833" s="10"/>
      <c r="C7833" s="10"/>
      <c r="D7833" s="28"/>
      <c r="E7833" s="16"/>
      <c r="F7833" s="10"/>
      <c r="G7833" s="16"/>
      <c r="H7833" s="13"/>
      <c r="I7833" s="18"/>
      <c r="J7833" s="15"/>
      <c r="K7833" s="10"/>
      <c r="L7833" s="10"/>
      <c r="M7833" s="10"/>
      <c r="N7833" s="10"/>
      <c r="O7833" s="10"/>
    </row>
    <row r="7834">
      <c r="A7834" s="16"/>
      <c r="B7834" s="10"/>
      <c r="C7834" s="10"/>
      <c r="D7834" s="28"/>
      <c r="E7834" s="16"/>
      <c r="F7834" s="10"/>
      <c r="G7834" s="16"/>
      <c r="H7834" s="13"/>
      <c r="I7834" s="18"/>
      <c r="J7834" s="15"/>
      <c r="K7834" s="10"/>
      <c r="L7834" s="10"/>
      <c r="M7834" s="10"/>
      <c r="N7834" s="10"/>
      <c r="O7834" s="10"/>
    </row>
    <row r="7835">
      <c r="A7835" s="16"/>
      <c r="B7835" s="10"/>
      <c r="C7835" s="10"/>
      <c r="D7835" s="28"/>
      <c r="E7835" s="16"/>
      <c r="F7835" s="10"/>
      <c r="G7835" s="16"/>
      <c r="H7835" s="13"/>
      <c r="I7835" s="18"/>
      <c r="J7835" s="15"/>
      <c r="K7835" s="10"/>
      <c r="L7835" s="10"/>
      <c r="M7835" s="10"/>
      <c r="N7835" s="10"/>
      <c r="O7835" s="10"/>
    </row>
    <row r="7836">
      <c r="A7836" s="16"/>
      <c r="B7836" s="10"/>
      <c r="C7836" s="10"/>
      <c r="D7836" s="28"/>
      <c r="E7836" s="16"/>
      <c r="F7836" s="10"/>
      <c r="G7836" s="16"/>
      <c r="H7836" s="13"/>
      <c r="I7836" s="18"/>
      <c r="J7836" s="15"/>
      <c r="K7836" s="10"/>
      <c r="L7836" s="10"/>
      <c r="M7836" s="10"/>
      <c r="N7836" s="10"/>
      <c r="O7836" s="10"/>
    </row>
    <row r="7837">
      <c r="A7837" s="16"/>
      <c r="B7837" s="10"/>
      <c r="C7837" s="10"/>
      <c r="D7837" s="28"/>
      <c r="E7837" s="16"/>
      <c r="F7837" s="10"/>
      <c r="G7837" s="16"/>
      <c r="H7837" s="13"/>
      <c r="I7837" s="18"/>
      <c r="J7837" s="15"/>
      <c r="K7837" s="10"/>
      <c r="L7837" s="10"/>
      <c r="M7837" s="10"/>
      <c r="N7837" s="10"/>
      <c r="O7837" s="10"/>
    </row>
    <row r="7838">
      <c r="A7838" s="16"/>
      <c r="B7838" s="10"/>
      <c r="C7838" s="10"/>
      <c r="D7838" s="28"/>
      <c r="E7838" s="16"/>
      <c r="F7838" s="10"/>
      <c r="G7838" s="16"/>
      <c r="H7838" s="13"/>
      <c r="I7838" s="18"/>
      <c r="J7838" s="15"/>
      <c r="K7838" s="10"/>
      <c r="L7838" s="10"/>
      <c r="M7838" s="10"/>
      <c r="N7838" s="10"/>
      <c r="O7838" s="10"/>
    </row>
    <row r="7839">
      <c r="A7839" s="16"/>
      <c r="B7839" s="10"/>
      <c r="C7839" s="10"/>
      <c r="D7839" s="28"/>
      <c r="E7839" s="16"/>
      <c r="F7839" s="10"/>
      <c r="G7839" s="16"/>
      <c r="H7839" s="13"/>
      <c r="I7839" s="18"/>
      <c r="J7839" s="15"/>
      <c r="K7839" s="10"/>
      <c r="L7839" s="10"/>
      <c r="M7839" s="10"/>
      <c r="N7839" s="10"/>
      <c r="O7839" s="10"/>
    </row>
    <row r="7840">
      <c r="A7840" s="16"/>
      <c r="B7840" s="10"/>
      <c r="C7840" s="10"/>
      <c r="D7840" s="28"/>
      <c r="E7840" s="16"/>
      <c r="F7840" s="10"/>
      <c r="G7840" s="16"/>
      <c r="H7840" s="13"/>
      <c r="I7840" s="18"/>
      <c r="J7840" s="15"/>
      <c r="K7840" s="10"/>
      <c r="L7840" s="10"/>
      <c r="M7840" s="10"/>
      <c r="N7840" s="10"/>
      <c r="O7840" s="10"/>
    </row>
    <row r="7841">
      <c r="A7841" s="16"/>
      <c r="B7841" s="10"/>
      <c r="C7841" s="10"/>
      <c r="D7841" s="28"/>
      <c r="E7841" s="16"/>
      <c r="F7841" s="10"/>
      <c r="G7841" s="16"/>
      <c r="H7841" s="13"/>
      <c r="I7841" s="18"/>
      <c r="J7841" s="15"/>
      <c r="K7841" s="10"/>
      <c r="L7841" s="10"/>
      <c r="M7841" s="10"/>
      <c r="N7841" s="10"/>
      <c r="O7841" s="10"/>
    </row>
    <row r="7842">
      <c r="A7842" s="16"/>
      <c r="B7842" s="10"/>
      <c r="C7842" s="10"/>
      <c r="D7842" s="28"/>
      <c r="E7842" s="16"/>
      <c r="F7842" s="10"/>
      <c r="G7842" s="16"/>
      <c r="H7842" s="13"/>
      <c r="I7842" s="18"/>
      <c r="J7842" s="15"/>
      <c r="K7842" s="10"/>
      <c r="L7842" s="10"/>
      <c r="M7842" s="10"/>
      <c r="N7842" s="10"/>
      <c r="O7842" s="10"/>
    </row>
    <row r="7843">
      <c r="A7843" s="16"/>
      <c r="B7843" s="10"/>
      <c r="C7843" s="10"/>
      <c r="D7843" s="28"/>
      <c r="E7843" s="16"/>
      <c r="F7843" s="10"/>
      <c r="G7843" s="16"/>
      <c r="H7843" s="13"/>
      <c r="I7843" s="18"/>
      <c r="J7843" s="15"/>
      <c r="K7843" s="10"/>
      <c r="L7843" s="10"/>
      <c r="M7843" s="10"/>
      <c r="N7843" s="10"/>
      <c r="O7843" s="10"/>
    </row>
    <row r="7844">
      <c r="A7844" s="16"/>
      <c r="B7844" s="10"/>
      <c r="C7844" s="10"/>
      <c r="D7844" s="28"/>
      <c r="E7844" s="16"/>
      <c r="F7844" s="10"/>
      <c r="G7844" s="16"/>
      <c r="H7844" s="13"/>
      <c r="I7844" s="18"/>
      <c r="J7844" s="15"/>
      <c r="K7844" s="10"/>
      <c r="L7844" s="10"/>
      <c r="M7844" s="10"/>
      <c r="N7844" s="10"/>
      <c r="O7844" s="10"/>
    </row>
    <row r="7845">
      <c r="A7845" s="16"/>
      <c r="B7845" s="10"/>
      <c r="C7845" s="10"/>
      <c r="D7845" s="28"/>
      <c r="E7845" s="16"/>
      <c r="F7845" s="10"/>
      <c r="G7845" s="16"/>
      <c r="H7845" s="13"/>
      <c r="I7845" s="18"/>
      <c r="J7845" s="15"/>
      <c r="K7845" s="10"/>
      <c r="L7845" s="10"/>
      <c r="M7845" s="10"/>
      <c r="N7845" s="10"/>
      <c r="O7845" s="10"/>
    </row>
    <row r="7846">
      <c r="A7846" s="16"/>
      <c r="B7846" s="10"/>
      <c r="C7846" s="10"/>
      <c r="D7846" s="28"/>
      <c r="E7846" s="16"/>
      <c r="F7846" s="10"/>
      <c r="G7846" s="16"/>
      <c r="H7846" s="13"/>
      <c r="I7846" s="18"/>
      <c r="J7846" s="15"/>
      <c r="K7846" s="10"/>
      <c r="L7846" s="10"/>
      <c r="M7846" s="10"/>
      <c r="N7846" s="10"/>
      <c r="O7846" s="10"/>
    </row>
    <row r="7847">
      <c r="A7847" s="16"/>
      <c r="B7847" s="10"/>
      <c r="C7847" s="10"/>
      <c r="D7847" s="28"/>
      <c r="E7847" s="16"/>
      <c r="F7847" s="10"/>
      <c r="G7847" s="16"/>
      <c r="H7847" s="13"/>
      <c r="I7847" s="18"/>
      <c r="J7847" s="15"/>
      <c r="K7847" s="10"/>
      <c r="L7847" s="10"/>
      <c r="M7847" s="10"/>
      <c r="N7847" s="10"/>
      <c r="O7847" s="10"/>
    </row>
    <row r="7848">
      <c r="A7848" s="16"/>
      <c r="B7848" s="10"/>
      <c r="C7848" s="10"/>
      <c r="D7848" s="28"/>
      <c r="E7848" s="16"/>
      <c r="F7848" s="10"/>
      <c r="G7848" s="16"/>
      <c r="H7848" s="13"/>
      <c r="I7848" s="18"/>
      <c r="J7848" s="15"/>
      <c r="K7848" s="10"/>
      <c r="L7848" s="10"/>
      <c r="M7848" s="10"/>
      <c r="N7848" s="10"/>
      <c r="O7848" s="10"/>
    </row>
    <row r="7849">
      <c r="A7849" s="16"/>
      <c r="B7849" s="10"/>
      <c r="C7849" s="10"/>
      <c r="D7849" s="28"/>
      <c r="E7849" s="16"/>
      <c r="F7849" s="10"/>
      <c r="G7849" s="16"/>
      <c r="H7849" s="13"/>
      <c r="I7849" s="18"/>
      <c r="J7849" s="15"/>
      <c r="K7849" s="10"/>
      <c r="L7849" s="10"/>
      <c r="M7849" s="10"/>
      <c r="N7849" s="10"/>
      <c r="O7849" s="10"/>
    </row>
    <row r="7850">
      <c r="A7850" s="16"/>
      <c r="B7850" s="10"/>
      <c r="C7850" s="10"/>
      <c r="D7850" s="28"/>
      <c r="E7850" s="16"/>
      <c r="F7850" s="10"/>
      <c r="G7850" s="16"/>
      <c r="H7850" s="13"/>
      <c r="I7850" s="18"/>
      <c r="J7850" s="15"/>
      <c r="K7850" s="10"/>
      <c r="L7850" s="10"/>
      <c r="M7850" s="10"/>
      <c r="N7850" s="10"/>
      <c r="O7850" s="10"/>
    </row>
    <row r="7851">
      <c r="A7851" s="16"/>
      <c r="B7851" s="10"/>
      <c r="C7851" s="10"/>
      <c r="D7851" s="28"/>
      <c r="E7851" s="16"/>
      <c r="F7851" s="10"/>
      <c r="G7851" s="16"/>
      <c r="H7851" s="13"/>
      <c r="I7851" s="18"/>
      <c r="J7851" s="15"/>
      <c r="K7851" s="10"/>
      <c r="L7851" s="10"/>
      <c r="M7851" s="10"/>
      <c r="N7851" s="10"/>
      <c r="O7851" s="10"/>
    </row>
    <row r="7852">
      <c r="A7852" s="16"/>
      <c r="B7852" s="10"/>
      <c r="C7852" s="10"/>
      <c r="D7852" s="28"/>
      <c r="E7852" s="16"/>
      <c r="F7852" s="10"/>
      <c r="G7852" s="16"/>
      <c r="H7852" s="13"/>
      <c r="I7852" s="18"/>
      <c r="J7852" s="15"/>
      <c r="K7852" s="10"/>
      <c r="L7852" s="10"/>
      <c r="M7852" s="10"/>
      <c r="N7852" s="10"/>
      <c r="O7852" s="10"/>
    </row>
    <row r="7853">
      <c r="A7853" s="16"/>
      <c r="B7853" s="10"/>
      <c r="C7853" s="10"/>
      <c r="D7853" s="28"/>
      <c r="E7853" s="16"/>
      <c r="F7853" s="10"/>
      <c r="G7853" s="16"/>
      <c r="H7853" s="13"/>
      <c r="I7853" s="18"/>
      <c r="J7853" s="15"/>
      <c r="K7853" s="10"/>
      <c r="L7853" s="10"/>
      <c r="M7853" s="10"/>
      <c r="N7853" s="10"/>
      <c r="O7853" s="10"/>
    </row>
    <row r="7854">
      <c r="A7854" s="16"/>
      <c r="B7854" s="10"/>
      <c r="C7854" s="10"/>
      <c r="D7854" s="28"/>
      <c r="E7854" s="16"/>
      <c r="F7854" s="10"/>
      <c r="G7854" s="16"/>
      <c r="H7854" s="13"/>
      <c r="I7854" s="18"/>
      <c r="J7854" s="15"/>
      <c r="K7854" s="10"/>
      <c r="L7854" s="10"/>
      <c r="M7854" s="10"/>
      <c r="N7854" s="10"/>
      <c r="O7854" s="10"/>
    </row>
    <row r="7855">
      <c r="A7855" s="16"/>
      <c r="B7855" s="10"/>
      <c r="C7855" s="10"/>
      <c r="D7855" s="28"/>
      <c r="E7855" s="16"/>
      <c r="F7855" s="10"/>
      <c r="G7855" s="16"/>
      <c r="H7855" s="13"/>
      <c r="I7855" s="18"/>
      <c r="J7855" s="15"/>
      <c r="K7855" s="10"/>
      <c r="L7855" s="10"/>
      <c r="M7855" s="10"/>
      <c r="N7855" s="10"/>
      <c r="O7855" s="10"/>
    </row>
    <row r="7856">
      <c r="A7856" s="16"/>
      <c r="B7856" s="10"/>
      <c r="C7856" s="10"/>
      <c r="D7856" s="28"/>
      <c r="E7856" s="16"/>
      <c r="F7856" s="10"/>
      <c r="G7856" s="16"/>
      <c r="H7856" s="13"/>
      <c r="I7856" s="18"/>
      <c r="J7856" s="15"/>
      <c r="K7856" s="10"/>
      <c r="L7856" s="10"/>
      <c r="M7856" s="10"/>
      <c r="N7856" s="10"/>
      <c r="O7856" s="10"/>
    </row>
    <row r="7857">
      <c r="A7857" s="16"/>
      <c r="B7857" s="10"/>
      <c r="C7857" s="10"/>
      <c r="D7857" s="28"/>
      <c r="E7857" s="16"/>
      <c r="F7857" s="10"/>
      <c r="G7857" s="16"/>
      <c r="H7857" s="13"/>
      <c r="I7857" s="18"/>
      <c r="J7857" s="15"/>
      <c r="K7857" s="10"/>
      <c r="L7857" s="10"/>
      <c r="M7857" s="10"/>
      <c r="N7857" s="10"/>
      <c r="O7857" s="10"/>
    </row>
    <row r="7858">
      <c r="A7858" s="16"/>
      <c r="B7858" s="10"/>
      <c r="C7858" s="10"/>
      <c r="D7858" s="28"/>
      <c r="E7858" s="16"/>
      <c r="F7858" s="10"/>
      <c r="G7858" s="16"/>
      <c r="H7858" s="13"/>
      <c r="I7858" s="18"/>
      <c r="J7858" s="15"/>
      <c r="K7858" s="10"/>
      <c r="L7858" s="10"/>
      <c r="M7858" s="10"/>
      <c r="N7858" s="10"/>
      <c r="O7858" s="10"/>
    </row>
    <row r="7859">
      <c r="A7859" s="16"/>
      <c r="B7859" s="10"/>
      <c r="C7859" s="10"/>
      <c r="D7859" s="28"/>
      <c r="E7859" s="16"/>
      <c r="F7859" s="10"/>
      <c r="G7859" s="16"/>
      <c r="H7859" s="13"/>
      <c r="I7859" s="18"/>
      <c r="J7859" s="15"/>
      <c r="K7859" s="10"/>
      <c r="L7859" s="10"/>
      <c r="M7859" s="10"/>
      <c r="N7859" s="10"/>
      <c r="O7859" s="10"/>
    </row>
    <row r="7860">
      <c r="A7860" s="16"/>
      <c r="B7860" s="10"/>
      <c r="C7860" s="10"/>
      <c r="D7860" s="28"/>
      <c r="E7860" s="16"/>
      <c r="F7860" s="10"/>
      <c r="G7860" s="16"/>
      <c r="H7860" s="13"/>
      <c r="I7860" s="18"/>
      <c r="J7860" s="15"/>
      <c r="K7860" s="10"/>
      <c r="L7860" s="10"/>
      <c r="M7860" s="10"/>
      <c r="N7860" s="10"/>
      <c r="O7860" s="10"/>
    </row>
    <row r="7861">
      <c r="A7861" s="16"/>
      <c r="B7861" s="10"/>
      <c r="C7861" s="10"/>
      <c r="D7861" s="28"/>
      <c r="E7861" s="16"/>
      <c r="F7861" s="10"/>
      <c r="G7861" s="16"/>
      <c r="H7861" s="13"/>
      <c r="I7861" s="18"/>
      <c r="J7861" s="15"/>
      <c r="K7861" s="10"/>
      <c r="L7861" s="10"/>
      <c r="M7861" s="10"/>
      <c r="N7861" s="10"/>
      <c r="O7861" s="10"/>
    </row>
    <row r="7862">
      <c r="A7862" s="16"/>
      <c r="B7862" s="10"/>
      <c r="C7862" s="10"/>
      <c r="D7862" s="28"/>
      <c r="E7862" s="16"/>
      <c r="F7862" s="10"/>
      <c r="G7862" s="16"/>
      <c r="H7862" s="13"/>
      <c r="I7862" s="18"/>
      <c r="J7862" s="15"/>
      <c r="K7862" s="10"/>
      <c r="L7862" s="10"/>
      <c r="M7862" s="10"/>
      <c r="N7862" s="10"/>
      <c r="O7862" s="10"/>
    </row>
    <row r="7863">
      <c r="A7863" s="16"/>
      <c r="B7863" s="10"/>
      <c r="C7863" s="10"/>
      <c r="D7863" s="28"/>
      <c r="E7863" s="16"/>
      <c r="F7863" s="10"/>
      <c r="G7863" s="16"/>
      <c r="H7863" s="13"/>
      <c r="I7863" s="18"/>
      <c r="J7863" s="15"/>
      <c r="K7863" s="10"/>
      <c r="L7863" s="10"/>
      <c r="M7863" s="10"/>
      <c r="N7863" s="10"/>
      <c r="O7863" s="10"/>
    </row>
    <row r="7864">
      <c r="A7864" s="16"/>
      <c r="B7864" s="10"/>
      <c r="C7864" s="10"/>
      <c r="D7864" s="28"/>
      <c r="E7864" s="16"/>
      <c r="F7864" s="10"/>
      <c r="G7864" s="16"/>
      <c r="H7864" s="13"/>
      <c r="I7864" s="18"/>
      <c r="J7864" s="15"/>
      <c r="K7864" s="10"/>
      <c r="L7864" s="10"/>
      <c r="M7864" s="10"/>
      <c r="N7864" s="10"/>
      <c r="O7864" s="10"/>
    </row>
    <row r="7865">
      <c r="A7865" s="16"/>
      <c r="B7865" s="10"/>
      <c r="C7865" s="10"/>
      <c r="D7865" s="28"/>
      <c r="E7865" s="16"/>
      <c r="F7865" s="10"/>
      <c r="G7865" s="16"/>
      <c r="H7865" s="13"/>
      <c r="I7865" s="18"/>
      <c r="J7865" s="15"/>
      <c r="K7865" s="10"/>
      <c r="L7865" s="10"/>
      <c r="M7865" s="10"/>
      <c r="N7865" s="10"/>
      <c r="O7865" s="10"/>
    </row>
    <row r="7866">
      <c r="A7866" s="16"/>
      <c r="B7866" s="10"/>
      <c r="C7866" s="10"/>
      <c r="D7866" s="28"/>
      <c r="E7866" s="16"/>
      <c r="F7866" s="10"/>
      <c r="G7866" s="16"/>
      <c r="H7866" s="13"/>
      <c r="I7866" s="18"/>
      <c r="J7866" s="15"/>
      <c r="K7866" s="10"/>
      <c r="L7866" s="10"/>
      <c r="M7866" s="10"/>
      <c r="N7866" s="10"/>
      <c r="O7866" s="10"/>
    </row>
    <row r="7867">
      <c r="A7867" s="16"/>
      <c r="B7867" s="10"/>
      <c r="C7867" s="10"/>
      <c r="D7867" s="28"/>
      <c r="E7867" s="16"/>
      <c r="F7867" s="10"/>
      <c r="G7867" s="16"/>
      <c r="H7867" s="13"/>
      <c r="I7867" s="18"/>
      <c r="J7867" s="15"/>
      <c r="K7867" s="10"/>
      <c r="L7867" s="10"/>
      <c r="M7867" s="10"/>
      <c r="N7867" s="10"/>
      <c r="O7867" s="10"/>
    </row>
    <row r="7868">
      <c r="A7868" s="16"/>
      <c r="B7868" s="10"/>
      <c r="C7868" s="10"/>
      <c r="D7868" s="28"/>
      <c r="E7868" s="16"/>
      <c r="F7868" s="10"/>
      <c r="G7868" s="16"/>
      <c r="H7868" s="13"/>
      <c r="I7868" s="18"/>
      <c r="J7868" s="15"/>
      <c r="K7868" s="10"/>
      <c r="L7868" s="10"/>
      <c r="M7868" s="10"/>
      <c r="N7868" s="10"/>
      <c r="O7868" s="10"/>
    </row>
    <row r="7869">
      <c r="A7869" s="16"/>
      <c r="B7869" s="10"/>
      <c r="C7869" s="10"/>
      <c r="D7869" s="28"/>
      <c r="E7869" s="16"/>
      <c r="F7869" s="10"/>
      <c r="G7869" s="16"/>
      <c r="H7869" s="13"/>
      <c r="I7869" s="18"/>
      <c r="J7869" s="15"/>
      <c r="K7869" s="10"/>
      <c r="L7869" s="10"/>
      <c r="M7869" s="10"/>
      <c r="N7869" s="10"/>
      <c r="O7869" s="10"/>
    </row>
    <row r="7870">
      <c r="A7870" s="16"/>
      <c r="B7870" s="10"/>
      <c r="C7870" s="10"/>
      <c r="D7870" s="28"/>
      <c r="E7870" s="16"/>
      <c r="F7870" s="10"/>
      <c r="G7870" s="16"/>
      <c r="H7870" s="13"/>
      <c r="I7870" s="18"/>
      <c r="J7870" s="15"/>
      <c r="K7870" s="10"/>
      <c r="L7870" s="10"/>
      <c r="M7870" s="10"/>
      <c r="N7870" s="10"/>
      <c r="O7870" s="10"/>
    </row>
    <row r="7871">
      <c r="A7871" s="16"/>
      <c r="B7871" s="10"/>
      <c r="C7871" s="10"/>
      <c r="D7871" s="28"/>
      <c r="E7871" s="16"/>
      <c r="F7871" s="10"/>
      <c r="G7871" s="16"/>
      <c r="H7871" s="13"/>
      <c r="I7871" s="18"/>
      <c r="J7871" s="15"/>
      <c r="K7871" s="10"/>
      <c r="L7871" s="10"/>
      <c r="M7871" s="10"/>
      <c r="N7871" s="10"/>
      <c r="O7871" s="10"/>
    </row>
    <row r="7872">
      <c r="A7872" s="16"/>
      <c r="B7872" s="10"/>
      <c r="C7872" s="10"/>
      <c r="D7872" s="28"/>
      <c r="E7872" s="16"/>
      <c r="F7872" s="10"/>
      <c r="G7872" s="16"/>
      <c r="H7872" s="13"/>
      <c r="I7872" s="18"/>
      <c r="J7872" s="15"/>
      <c r="K7872" s="10"/>
      <c r="L7872" s="10"/>
      <c r="M7872" s="10"/>
      <c r="N7872" s="10"/>
      <c r="O7872" s="10"/>
    </row>
    <row r="7873">
      <c r="A7873" s="16"/>
      <c r="B7873" s="10"/>
      <c r="C7873" s="10"/>
      <c r="D7873" s="28"/>
      <c r="E7873" s="16"/>
      <c r="F7873" s="10"/>
      <c r="G7873" s="16"/>
      <c r="H7873" s="13"/>
      <c r="I7873" s="18"/>
      <c r="J7873" s="15"/>
      <c r="K7873" s="10"/>
      <c r="L7873" s="10"/>
      <c r="M7873" s="10"/>
      <c r="N7873" s="10"/>
      <c r="O7873" s="10"/>
    </row>
    <row r="7874">
      <c r="A7874" s="16"/>
      <c r="B7874" s="10"/>
      <c r="C7874" s="10"/>
      <c r="D7874" s="28"/>
      <c r="E7874" s="16"/>
      <c r="F7874" s="10"/>
      <c r="G7874" s="16"/>
      <c r="H7874" s="13"/>
      <c r="I7874" s="18"/>
      <c r="J7874" s="15"/>
      <c r="K7874" s="10"/>
      <c r="L7874" s="10"/>
      <c r="M7874" s="10"/>
      <c r="N7874" s="10"/>
      <c r="O7874" s="10"/>
    </row>
    <row r="7875">
      <c r="A7875" s="16"/>
      <c r="B7875" s="10"/>
      <c r="C7875" s="10"/>
      <c r="D7875" s="28"/>
      <c r="E7875" s="16"/>
      <c r="F7875" s="10"/>
      <c r="G7875" s="16"/>
      <c r="H7875" s="13"/>
      <c r="I7875" s="18"/>
      <c r="J7875" s="15"/>
      <c r="K7875" s="10"/>
      <c r="L7875" s="10"/>
      <c r="M7875" s="10"/>
      <c r="N7875" s="10"/>
      <c r="O7875" s="10"/>
    </row>
    <row r="7876">
      <c r="A7876" s="16"/>
      <c r="B7876" s="10"/>
      <c r="C7876" s="10"/>
      <c r="D7876" s="28"/>
      <c r="E7876" s="16"/>
      <c r="F7876" s="10"/>
      <c r="G7876" s="16"/>
      <c r="H7876" s="13"/>
      <c r="I7876" s="18"/>
      <c r="J7876" s="15"/>
      <c r="K7876" s="10"/>
      <c r="L7876" s="10"/>
      <c r="M7876" s="10"/>
      <c r="N7876" s="10"/>
      <c r="O7876" s="10"/>
    </row>
    <row r="7877">
      <c r="A7877" s="16"/>
      <c r="B7877" s="10"/>
      <c r="C7877" s="10"/>
      <c r="D7877" s="28"/>
      <c r="E7877" s="16"/>
      <c r="F7877" s="10"/>
      <c r="G7877" s="16"/>
      <c r="H7877" s="13"/>
      <c r="I7877" s="18"/>
      <c r="J7877" s="15"/>
      <c r="K7877" s="10"/>
      <c r="L7877" s="10"/>
      <c r="M7877" s="10"/>
      <c r="N7877" s="10"/>
      <c r="O7877" s="10"/>
    </row>
    <row r="7878">
      <c r="A7878" s="16"/>
      <c r="B7878" s="10"/>
      <c r="C7878" s="10"/>
      <c r="D7878" s="28"/>
      <c r="E7878" s="16"/>
      <c r="F7878" s="10"/>
      <c r="G7878" s="16"/>
      <c r="H7878" s="13"/>
      <c r="I7878" s="18"/>
      <c r="J7878" s="15"/>
      <c r="K7878" s="10"/>
      <c r="L7878" s="10"/>
      <c r="M7878" s="10"/>
      <c r="N7878" s="10"/>
      <c r="O7878" s="10"/>
    </row>
    <row r="7879">
      <c r="A7879" s="16"/>
      <c r="B7879" s="10"/>
      <c r="C7879" s="10"/>
      <c r="D7879" s="28"/>
      <c r="E7879" s="16"/>
      <c r="F7879" s="10"/>
      <c r="G7879" s="16"/>
      <c r="H7879" s="13"/>
      <c r="I7879" s="18"/>
      <c r="J7879" s="15"/>
      <c r="K7879" s="10"/>
      <c r="L7879" s="10"/>
      <c r="M7879" s="10"/>
      <c r="N7879" s="10"/>
      <c r="O7879" s="10"/>
    </row>
    <row r="7880">
      <c r="A7880" s="16"/>
      <c r="B7880" s="10"/>
      <c r="C7880" s="10"/>
      <c r="D7880" s="28"/>
      <c r="E7880" s="16"/>
      <c r="F7880" s="10"/>
      <c r="G7880" s="16"/>
      <c r="H7880" s="13"/>
      <c r="I7880" s="18"/>
      <c r="J7880" s="15"/>
      <c r="K7880" s="10"/>
      <c r="L7880" s="10"/>
      <c r="M7880" s="10"/>
      <c r="N7880" s="10"/>
      <c r="O7880" s="10"/>
    </row>
    <row r="7881">
      <c r="A7881" s="16"/>
      <c r="B7881" s="10"/>
      <c r="C7881" s="10"/>
      <c r="D7881" s="28"/>
      <c r="E7881" s="16"/>
      <c r="F7881" s="10"/>
      <c r="G7881" s="16"/>
      <c r="H7881" s="13"/>
      <c r="I7881" s="18"/>
      <c r="J7881" s="15"/>
      <c r="K7881" s="10"/>
      <c r="L7881" s="10"/>
      <c r="M7881" s="10"/>
      <c r="N7881" s="10"/>
      <c r="O7881" s="10"/>
    </row>
    <row r="7882">
      <c r="A7882" s="16"/>
      <c r="B7882" s="10"/>
      <c r="C7882" s="10"/>
      <c r="D7882" s="28"/>
      <c r="E7882" s="16"/>
      <c r="F7882" s="10"/>
      <c r="G7882" s="16"/>
      <c r="H7882" s="13"/>
      <c r="I7882" s="18"/>
      <c r="J7882" s="15"/>
      <c r="K7882" s="10"/>
      <c r="L7882" s="10"/>
      <c r="M7882" s="10"/>
      <c r="N7882" s="10"/>
      <c r="O7882" s="10"/>
    </row>
    <row r="7883">
      <c r="A7883" s="16"/>
      <c r="B7883" s="10"/>
      <c r="C7883" s="10"/>
      <c r="D7883" s="28"/>
      <c r="E7883" s="16"/>
      <c r="F7883" s="10"/>
      <c r="G7883" s="16"/>
      <c r="H7883" s="13"/>
      <c r="I7883" s="18"/>
      <c r="J7883" s="15"/>
      <c r="K7883" s="10"/>
      <c r="L7883" s="10"/>
      <c r="M7883" s="10"/>
      <c r="N7883" s="10"/>
      <c r="O7883" s="10"/>
    </row>
    <row r="7884">
      <c r="A7884" s="16"/>
      <c r="B7884" s="10"/>
      <c r="C7884" s="10"/>
      <c r="D7884" s="28"/>
      <c r="E7884" s="16"/>
      <c r="F7884" s="10"/>
      <c r="G7884" s="16"/>
      <c r="H7884" s="13"/>
      <c r="I7884" s="18"/>
      <c r="J7884" s="15"/>
      <c r="K7884" s="10"/>
      <c r="L7884" s="10"/>
      <c r="M7884" s="10"/>
      <c r="N7884" s="10"/>
      <c r="O7884" s="10"/>
    </row>
    <row r="7885">
      <c r="A7885" s="16"/>
      <c r="B7885" s="10"/>
      <c r="C7885" s="10"/>
      <c r="D7885" s="28"/>
      <c r="E7885" s="16"/>
      <c r="F7885" s="10"/>
      <c r="G7885" s="16"/>
      <c r="H7885" s="13"/>
      <c r="I7885" s="18"/>
      <c r="J7885" s="15"/>
      <c r="K7885" s="10"/>
      <c r="L7885" s="10"/>
      <c r="M7885" s="10"/>
      <c r="N7885" s="10"/>
      <c r="O7885" s="10"/>
    </row>
    <row r="7886">
      <c r="A7886" s="16"/>
      <c r="B7886" s="10"/>
      <c r="C7886" s="10"/>
      <c r="D7886" s="28"/>
      <c r="E7886" s="16"/>
      <c r="F7886" s="10"/>
      <c r="G7886" s="16"/>
      <c r="H7886" s="13"/>
      <c r="I7886" s="18"/>
      <c r="J7886" s="15"/>
      <c r="K7886" s="10"/>
      <c r="L7886" s="10"/>
      <c r="M7886" s="10"/>
      <c r="N7886" s="10"/>
      <c r="O7886" s="10"/>
    </row>
    <row r="7887">
      <c r="A7887" s="16"/>
      <c r="B7887" s="10"/>
      <c r="C7887" s="10"/>
      <c r="D7887" s="28"/>
      <c r="E7887" s="16"/>
      <c r="F7887" s="10"/>
      <c r="G7887" s="16"/>
      <c r="H7887" s="13"/>
      <c r="I7887" s="18"/>
      <c r="J7887" s="15"/>
      <c r="K7887" s="10"/>
      <c r="L7887" s="10"/>
      <c r="M7887" s="10"/>
      <c r="N7887" s="10"/>
      <c r="O7887" s="10"/>
    </row>
    <row r="7888">
      <c r="A7888" s="16"/>
      <c r="B7888" s="10"/>
      <c r="C7888" s="10"/>
      <c r="D7888" s="28"/>
      <c r="E7888" s="16"/>
      <c r="F7888" s="10"/>
      <c r="G7888" s="16"/>
      <c r="H7888" s="13"/>
      <c r="I7888" s="18"/>
      <c r="J7888" s="15"/>
      <c r="K7888" s="10"/>
      <c r="L7888" s="10"/>
      <c r="M7888" s="10"/>
      <c r="N7888" s="10"/>
      <c r="O7888" s="10"/>
    </row>
    <row r="7889">
      <c r="A7889" s="16"/>
      <c r="B7889" s="10"/>
      <c r="C7889" s="10"/>
      <c r="D7889" s="28"/>
      <c r="E7889" s="16"/>
      <c r="F7889" s="10"/>
      <c r="G7889" s="16"/>
      <c r="H7889" s="13"/>
      <c r="I7889" s="18"/>
      <c r="J7889" s="15"/>
      <c r="K7889" s="10"/>
      <c r="L7889" s="10"/>
      <c r="M7889" s="10"/>
      <c r="N7889" s="10"/>
      <c r="O7889" s="10"/>
    </row>
    <row r="7890">
      <c r="A7890" s="16"/>
      <c r="B7890" s="10"/>
      <c r="C7890" s="10"/>
      <c r="D7890" s="28"/>
      <c r="E7890" s="16"/>
      <c r="F7890" s="10"/>
      <c r="G7890" s="16"/>
      <c r="H7890" s="13"/>
      <c r="I7890" s="18"/>
      <c r="J7890" s="15"/>
      <c r="K7890" s="10"/>
      <c r="L7890" s="10"/>
      <c r="M7890" s="10"/>
      <c r="N7890" s="10"/>
      <c r="O7890" s="10"/>
    </row>
    <row r="7891">
      <c r="A7891" s="16"/>
      <c r="B7891" s="10"/>
      <c r="C7891" s="10"/>
      <c r="D7891" s="28"/>
      <c r="E7891" s="16"/>
      <c r="F7891" s="10"/>
      <c r="G7891" s="16"/>
      <c r="H7891" s="13"/>
      <c r="I7891" s="18"/>
      <c r="J7891" s="15"/>
      <c r="K7891" s="10"/>
      <c r="L7891" s="10"/>
      <c r="M7891" s="10"/>
      <c r="N7891" s="10"/>
      <c r="O7891" s="10"/>
    </row>
    <row r="7892">
      <c r="A7892" s="16"/>
      <c r="B7892" s="10"/>
      <c r="C7892" s="10"/>
      <c r="D7892" s="28"/>
      <c r="E7892" s="16"/>
      <c r="F7892" s="10"/>
      <c r="G7892" s="16"/>
      <c r="H7892" s="13"/>
      <c r="I7892" s="18"/>
      <c r="J7892" s="15"/>
      <c r="K7892" s="10"/>
      <c r="L7892" s="10"/>
      <c r="M7892" s="10"/>
      <c r="N7892" s="10"/>
      <c r="O7892" s="10"/>
    </row>
    <row r="7893">
      <c r="A7893" s="16"/>
      <c r="B7893" s="10"/>
      <c r="C7893" s="10"/>
      <c r="D7893" s="28"/>
      <c r="E7893" s="16"/>
      <c r="F7893" s="10"/>
      <c r="G7893" s="16"/>
      <c r="H7893" s="13"/>
      <c r="I7893" s="18"/>
      <c r="J7893" s="15"/>
      <c r="K7893" s="10"/>
      <c r="L7893" s="10"/>
      <c r="M7893" s="10"/>
      <c r="N7893" s="10"/>
      <c r="O7893" s="10"/>
    </row>
    <row r="7894">
      <c r="A7894" s="16"/>
      <c r="B7894" s="10"/>
      <c r="C7894" s="10"/>
      <c r="D7894" s="28"/>
      <c r="E7894" s="16"/>
      <c r="F7894" s="10"/>
      <c r="G7894" s="16"/>
      <c r="H7894" s="13"/>
      <c r="I7894" s="18"/>
      <c r="J7894" s="15"/>
      <c r="K7894" s="10"/>
      <c r="L7894" s="10"/>
      <c r="M7894" s="10"/>
      <c r="N7894" s="10"/>
      <c r="O7894" s="10"/>
    </row>
    <row r="7895">
      <c r="A7895" s="16"/>
      <c r="B7895" s="10"/>
      <c r="C7895" s="10"/>
      <c r="D7895" s="28"/>
      <c r="E7895" s="16"/>
      <c r="F7895" s="10"/>
      <c r="G7895" s="16"/>
      <c r="H7895" s="13"/>
      <c r="I7895" s="18"/>
      <c r="J7895" s="15"/>
      <c r="K7895" s="10"/>
      <c r="L7895" s="10"/>
      <c r="M7895" s="10"/>
      <c r="N7895" s="10"/>
      <c r="O7895" s="10"/>
    </row>
    <row r="7896">
      <c r="A7896" s="16"/>
      <c r="B7896" s="10"/>
      <c r="C7896" s="10"/>
      <c r="D7896" s="28"/>
      <c r="E7896" s="16"/>
      <c r="F7896" s="10"/>
      <c r="G7896" s="16"/>
      <c r="H7896" s="13"/>
      <c r="I7896" s="18"/>
      <c r="J7896" s="15"/>
      <c r="K7896" s="10"/>
      <c r="L7896" s="10"/>
      <c r="M7896" s="10"/>
      <c r="N7896" s="10"/>
      <c r="O7896" s="10"/>
    </row>
    <row r="7897">
      <c r="A7897" s="16"/>
      <c r="B7897" s="10"/>
      <c r="C7897" s="10"/>
      <c r="D7897" s="28"/>
      <c r="E7897" s="16"/>
      <c r="F7897" s="10"/>
      <c r="G7897" s="16"/>
      <c r="H7897" s="13"/>
      <c r="I7897" s="18"/>
      <c r="J7897" s="15"/>
      <c r="K7897" s="10"/>
      <c r="L7897" s="10"/>
      <c r="M7897" s="10"/>
      <c r="N7897" s="10"/>
      <c r="O7897" s="10"/>
    </row>
    <row r="7898">
      <c r="A7898" s="16"/>
      <c r="B7898" s="10"/>
      <c r="C7898" s="10"/>
      <c r="D7898" s="28"/>
      <c r="E7898" s="16"/>
      <c r="F7898" s="10"/>
      <c r="G7898" s="16"/>
      <c r="H7898" s="13"/>
      <c r="I7898" s="18"/>
      <c r="J7898" s="15"/>
      <c r="K7898" s="10"/>
      <c r="L7898" s="10"/>
      <c r="M7898" s="10"/>
      <c r="N7898" s="10"/>
      <c r="O7898" s="10"/>
    </row>
    <row r="7899">
      <c r="A7899" s="16"/>
      <c r="B7899" s="10"/>
      <c r="C7899" s="10"/>
      <c r="D7899" s="28"/>
      <c r="E7899" s="16"/>
      <c r="F7899" s="10"/>
      <c r="G7899" s="16"/>
      <c r="H7899" s="13"/>
      <c r="I7899" s="18"/>
      <c r="J7899" s="15"/>
      <c r="K7899" s="10"/>
      <c r="L7899" s="10"/>
      <c r="M7899" s="10"/>
      <c r="N7899" s="10"/>
      <c r="O7899" s="10"/>
    </row>
    <row r="7900">
      <c r="A7900" s="16"/>
      <c r="B7900" s="10"/>
      <c r="C7900" s="10"/>
      <c r="D7900" s="28"/>
      <c r="E7900" s="16"/>
      <c r="F7900" s="10"/>
      <c r="G7900" s="16"/>
      <c r="H7900" s="13"/>
      <c r="I7900" s="18"/>
      <c r="J7900" s="15"/>
      <c r="K7900" s="10"/>
      <c r="L7900" s="10"/>
      <c r="M7900" s="10"/>
      <c r="N7900" s="10"/>
      <c r="O7900" s="10"/>
    </row>
    <row r="7901">
      <c r="A7901" s="16"/>
      <c r="B7901" s="10"/>
      <c r="C7901" s="10"/>
      <c r="D7901" s="28"/>
      <c r="E7901" s="16"/>
      <c r="F7901" s="10"/>
      <c r="G7901" s="16"/>
      <c r="H7901" s="13"/>
      <c r="I7901" s="18"/>
      <c r="J7901" s="15"/>
      <c r="K7901" s="10"/>
      <c r="L7901" s="10"/>
      <c r="M7901" s="10"/>
      <c r="N7901" s="10"/>
      <c r="O7901" s="10"/>
    </row>
    <row r="7902">
      <c r="A7902" s="16"/>
      <c r="B7902" s="10"/>
      <c r="C7902" s="10"/>
      <c r="D7902" s="28"/>
      <c r="E7902" s="16"/>
      <c r="F7902" s="10"/>
      <c r="G7902" s="16"/>
      <c r="H7902" s="13"/>
      <c r="I7902" s="18"/>
      <c r="J7902" s="15"/>
      <c r="K7902" s="10"/>
      <c r="L7902" s="10"/>
      <c r="M7902" s="10"/>
      <c r="N7902" s="10"/>
      <c r="O7902" s="10"/>
    </row>
    <row r="7903">
      <c r="A7903" s="16"/>
      <c r="B7903" s="10"/>
      <c r="C7903" s="10"/>
      <c r="D7903" s="28"/>
      <c r="E7903" s="16"/>
      <c r="F7903" s="10"/>
      <c r="G7903" s="16"/>
      <c r="H7903" s="13"/>
      <c r="I7903" s="18"/>
      <c r="J7903" s="15"/>
      <c r="K7903" s="10"/>
      <c r="L7903" s="10"/>
      <c r="M7903" s="10"/>
      <c r="N7903" s="10"/>
      <c r="O7903" s="10"/>
    </row>
    <row r="7904">
      <c r="A7904" s="16"/>
      <c r="B7904" s="10"/>
      <c r="C7904" s="10"/>
      <c r="D7904" s="28"/>
      <c r="E7904" s="16"/>
      <c r="F7904" s="10"/>
      <c r="G7904" s="16"/>
      <c r="H7904" s="13"/>
      <c r="I7904" s="18"/>
      <c r="J7904" s="15"/>
      <c r="K7904" s="10"/>
      <c r="L7904" s="10"/>
      <c r="M7904" s="10"/>
      <c r="N7904" s="10"/>
      <c r="O7904" s="10"/>
    </row>
    <row r="7905">
      <c r="A7905" s="16"/>
      <c r="B7905" s="10"/>
      <c r="C7905" s="10"/>
      <c r="D7905" s="28"/>
      <c r="E7905" s="16"/>
      <c r="F7905" s="10"/>
      <c r="G7905" s="16"/>
      <c r="H7905" s="13"/>
      <c r="I7905" s="18"/>
      <c r="J7905" s="15"/>
      <c r="K7905" s="10"/>
      <c r="L7905" s="10"/>
      <c r="M7905" s="10"/>
      <c r="N7905" s="10"/>
      <c r="O7905" s="10"/>
    </row>
    <row r="7906">
      <c r="A7906" s="16"/>
      <c r="B7906" s="10"/>
      <c r="C7906" s="10"/>
      <c r="D7906" s="28"/>
      <c r="E7906" s="16"/>
      <c r="F7906" s="10"/>
      <c r="G7906" s="16"/>
      <c r="H7906" s="13"/>
      <c r="I7906" s="18"/>
      <c r="J7906" s="15"/>
      <c r="K7906" s="10"/>
      <c r="L7906" s="10"/>
      <c r="M7906" s="10"/>
      <c r="N7906" s="10"/>
      <c r="O7906" s="10"/>
    </row>
    <row r="7907">
      <c r="A7907" s="16"/>
      <c r="B7907" s="10"/>
      <c r="C7907" s="10"/>
      <c r="D7907" s="28"/>
      <c r="E7907" s="16"/>
      <c r="F7907" s="10"/>
      <c r="G7907" s="16"/>
      <c r="H7907" s="13"/>
      <c r="I7907" s="18"/>
      <c r="J7907" s="15"/>
      <c r="K7907" s="10"/>
      <c r="L7907" s="10"/>
      <c r="M7907" s="10"/>
      <c r="N7907" s="10"/>
      <c r="O7907" s="10"/>
    </row>
    <row r="7908">
      <c r="A7908" s="16"/>
      <c r="B7908" s="10"/>
      <c r="C7908" s="10"/>
      <c r="D7908" s="28"/>
      <c r="E7908" s="16"/>
      <c r="F7908" s="10"/>
      <c r="G7908" s="16"/>
      <c r="H7908" s="13"/>
      <c r="I7908" s="18"/>
      <c r="J7908" s="15"/>
      <c r="K7908" s="10"/>
      <c r="L7908" s="10"/>
      <c r="M7908" s="10"/>
      <c r="N7908" s="10"/>
      <c r="O7908" s="10"/>
    </row>
    <row r="7909">
      <c r="A7909" s="16"/>
      <c r="B7909" s="10"/>
      <c r="C7909" s="10"/>
      <c r="D7909" s="28"/>
      <c r="E7909" s="16"/>
      <c r="F7909" s="10"/>
      <c r="G7909" s="16"/>
      <c r="H7909" s="13"/>
      <c r="I7909" s="18"/>
      <c r="J7909" s="15"/>
      <c r="K7909" s="10"/>
      <c r="L7909" s="10"/>
      <c r="M7909" s="10"/>
      <c r="N7909" s="10"/>
      <c r="O7909" s="10"/>
    </row>
    <row r="7910">
      <c r="A7910" s="16"/>
      <c r="B7910" s="10"/>
      <c r="C7910" s="10"/>
      <c r="D7910" s="28"/>
      <c r="E7910" s="16"/>
      <c r="F7910" s="10"/>
      <c r="G7910" s="16"/>
      <c r="H7910" s="13"/>
      <c r="I7910" s="18"/>
      <c r="J7910" s="15"/>
      <c r="K7910" s="10"/>
      <c r="L7910" s="10"/>
      <c r="M7910" s="10"/>
      <c r="N7910" s="10"/>
      <c r="O7910" s="10"/>
    </row>
    <row r="7911">
      <c r="A7911" s="16"/>
      <c r="B7911" s="10"/>
      <c r="C7911" s="10"/>
      <c r="D7911" s="28"/>
      <c r="E7911" s="16"/>
      <c r="F7911" s="10"/>
      <c r="G7911" s="16"/>
      <c r="H7911" s="13"/>
      <c r="I7911" s="18"/>
      <c r="J7911" s="15"/>
      <c r="K7911" s="10"/>
      <c r="L7911" s="10"/>
      <c r="M7911" s="10"/>
      <c r="N7911" s="10"/>
      <c r="O7911" s="10"/>
    </row>
    <row r="7912">
      <c r="A7912" s="16"/>
      <c r="B7912" s="10"/>
      <c r="C7912" s="10"/>
      <c r="D7912" s="28"/>
      <c r="E7912" s="16"/>
      <c r="F7912" s="10"/>
      <c r="G7912" s="16"/>
      <c r="H7912" s="13"/>
      <c r="I7912" s="18"/>
      <c r="J7912" s="15"/>
      <c r="K7912" s="10"/>
      <c r="L7912" s="10"/>
      <c r="M7912" s="10"/>
      <c r="N7912" s="10"/>
      <c r="O7912" s="10"/>
    </row>
    <row r="7913">
      <c r="A7913" s="16"/>
      <c r="B7913" s="10"/>
      <c r="C7913" s="10"/>
      <c r="D7913" s="28"/>
      <c r="E7913" s="16"/>
      <c r="F7913" s="10"/>
      <c r="G7913" s="16"/>
      <c r="H7913" s="13"/>
      <c r="I7913" s="18"/>
      <c r="J7913" s="15"/>
      <c r="K7913" s="10"/>
      <c r="L7913" s="10"/>
      <c r="M7913" s="10"/>
      <c r="N7913" s="10"/>
      <c r="O7913" s="10"/>
    </row>
    <row r="7914">
      <c r="A7914" s="16"/>
      <c r="B7914" s="10"/>
      <c r="C7914" s="10"/>
      <c r="D7914" s="28"/>
      <c r="E7914" s="16"/>
      <c r="F7914" s="10"/>
      <c r="G7914" s="16"/>
      <c r="H7914" s="13"/>
      <c r="I7914" s="18"/>
      <c r="J7914" s="15"/>
      <c r="K7914" s="10"/>
      <c r="L7914" s="10"/>
      <c r="M7914" s="10"/>
      <c r="N7914" s="10"/>
      <c r="O7914" s="10"/>
    </row>
    <row r="7915">
      <c r="A7915" s="16"/>
      <c r="B7915" s="10"/>
      <c r="C7915" s="10"/>
      <c r="D7915" s="28"/>
      <c r="E7915" s="16"/>
      <c r="F7915" s="10"/>
      <c r="G7915" s="16"/>
      <c r="H7915" s="13"/>
      <c r="I7915" s="18"/>
      <c r="J7915" s="15"/>
      <c r="K7915" s="10"/>
      <c r="L7915" s="10"/>
      <c r="M7915" s="10"/>
      <c r="N7915" s="10"/>
      <c r="O7915" s="10"/>
    </row>
    <row r="7916">
      <c r="A7916" s="16"/>
      <c r="B7916" s="10"/>
      <c r="C7916" s="10"/>
      <c r="D7916" s="28"/>
      <c r="E7916" s="16"/>
      <c r="F7916" s="10"/>
      <c r="G7916" s="16"/>
      <c r="H7916" s="13"/>
      <c r="I7916" s="18"/>
      <c r="J7916" s="15"/>
      <c r="K7916" s="10"/>
      <c r="L7916" s="10"/>
      <c r="M7916" s="10"/>
      <c r="N7916" s="10"/>
      <c r="O7916" s="10"/>
    </row>
    <row r="7917">
      <c r="A7917" s="16"/>
      <c r="B7917" s="10"/>
      <c r="C7917" s="10"/>
      <c r="D7917" s="28"/>
      <c r="E7917" s="16"/>
      <c r="F7917" s="10"/>
      <c r="G7917" s="16"/>
      <c r="H7917" s="13"/>
      <c r="I7917" s="18"/>
      <c r="J7917" s="15"/>
      <c r="K7917" s="10"/>
      <c r="L7917" s="10"/>
      <c r="M7917" s="10"/>
      <c r="N7917" s="10"/>
      <c r="O7917" s="10"/>
    </row>
    <row r="7918">
      <c r="A7918" s="16"/>
      <c r="B7918" s="10"/>
      <c r="C7918" s="10"/>
      <c r="D7918" s="28"/>
      <c r="E7918" s="16"/>
      <c r="F7918" s="10"/>
      <c r="G7918" s="16"/>
      <c r="H7918" s="13"/>
      <c r="I7918" s="18"/>
      <c r="J7918" s="15"/>
      <c r="K7918" s="10"/>
      <c r="L7918" s="10"/>
      <c r="M7918" s="10"/>
      <c r="N7918" s="10"/>
      <c r="O7918" s="10"/>
    </row>
    <row r="7919">
      <c r="A7919" s="16"/>
      <c r="B7919" s="10"/>
      <c r="C7919" s="10"/>
      <c r="D7919" s="28"/>
      <c r="E7919" s="16"/>
      <c r="F7919" s="10"/>
      <c r="G7919" s="16"/>
      <c r="H7919" s="13"/>
      <c r="I7919" s="18"/>
      <c r="J7919" s="15"/>
      <c r="K7919" s="10"/>
      <c r="L7919" s="10"/>
      <c r="M7919" s="10"/>
      <c r="N7919" s="10"/>
      <c r="O7919" s="10"/>
    </row>
    <row r="7920">
      <c r="A7920" s="16"/>
      <c r="B7920" s="10"/>
      <c r="C7920" s="10"/>
      <c r="D7920" s="28"/>
      <c r="E7920" s="16"/>
      <c r="F7920" s="10"/>
      <c r="G7920" s="16"/>
      <c r="H7920" s="13"/>
      <c r="I7920" s="18"/>
      <c r="J7920" s="15"/>
      <c r="K7920" s="10"/>
      <c r="L7920" s="10"/>
      <c r="M7920" s="10"/>
      <c r="N7920" s="10"/>
      <c r="O7920" s="10"/>
    </row>
    <row r="7921">
      <c r="A7921" s="16"/>
      <c r="B7921" s="10"/>
      <c r="C7921" s="10"/>
      <c r="D7921" s="28"/>
      <c r="E7921" s="16"/>
      <c r="F7921" s="10"/>
      <c r="G7921" s="16"/>
      <c r="H7921" s="13"/>
      <c r="I7921" s="18"/>
      <c r="J7921" s="15"/>
      <c r="K7921" s="10"/>
      <c r="L7921" s="10"/>
      <c r="M7921" s="10"/>
      <c r="N7921" s="10"/>
      <c r="O7921" s="10"/>
    </row>
    <row r="7922">
      <c r="A7922" s="16"/>
      <c r="B7922" s="10"/>
      <c r="C7922" s="10"/>
      <c r="D7922" s="28"/>
      <c r="E7922" s="16"/>
      <c r="F7922" s="10"/>
      <c r="G7922" s="16"/>
      <c r="H7922" s="13"/>
      <c r="I7922" s="18"/>
      <c r="J7922" s="15"/>
      <c r="K7922" s="10"/>
      <c r="L7922" s="10"/>
      <c r="M7922" s="10"/>
      <c r="N7922" s="10"/>
      <c r="O7922" s="10"/>
    </row>
    <row r="7923">
      <c r="A7923" s="16"/>
      <c r="B7923" s="10"/>
      <c r="C7923" s="10"/>
      <c r="D7923" s="28"/>
      <c r="E7923" s="16"/>
      <c r="F7923" s="10"/>
      <c r="G7923" s="16"/>
      <c r="H7923" s="13"/>
      <c r="I7923" s="18"/>
      <c r="J7923" s="15"/>
      <c r="K7923" s="10"/>
      <c r="L7923" s="10"/>
      <c r="M7923" s="10"/>
      <c r="N7923" s="10"/>
      <c r="O7923" s="10"/>
    </row>
    <row r="7924">
      <c r="A7924" s="16"/>
      <c r="B7924" s="10"/>
      <c r="C7924" s="10"/>
      <c r="D7924" s="28"/>
      <c r="E7924" s="16"/>
      <c r="F7924" s="10"/>
      <c r="G7924" s="16"/>
      <c r="H7924" s="13"/>
      <c r="I7924" s="18"/>
      <c r="J7924" s="15"/>
      <c r="K7924" s="10"/>
      <c r="L7924" s="10"/>
      <c r="M7924" s="10"/>
      <c r="N7924" s="10"/>
      <c r="O7924" s="10"/>
    </row>
    <row r="7925">
      <c r="A7925" s="16"/>
      <c r="B7925" s="10"/>
      <c r="C7925" s="10"/>
      <c r="D7925" s="28"/>
      <c r="E7925" s="16"/>
      <c r="F7925" s="10"/>
      <c r="G7925" s="16"/>
      <c r="H7925" s="13"/>
      <c r="I7925" s="18"/>
      <c r="J7925" s="15"/>
      <c r="K7925" s="10"/>
      <c r="L7925" s="10"/>
      <c r="M7925" s="10"/>
      <c r="N7925" s="10"/>
      <c r="O7925" s="10"/>
    </row>
    <row r="7926">
      <c r="A7926" s="16"/>
      <c r="B7926" s="10"/>
      <c r="C7926" s="10"/>
      <c r="D7926" s="28"/>
      <c r="E7926" s="16"/>
      <c r="F7926" s="10"/>
      <c r="G7926" s="16"/>
      <c r="H7926" s="13"/>
      <c r="I7926" s="18"/>
      <c r="J7926" s="15"/>
      <c r="K7926" s="10"/>
      <c r="L7926" s="10"/>
      <c r="M7926" s="10"/>
      <c r="N7926" s="10"/>
      <c r="O7926" s="10"/>
    </row>
    <row r="7927">
      <c r="A7927" s="16"/>
      <c r="B7927" s="10"/>
      <c r="C7927" s="10"/>
      <c r="D7927" s="28"/>
      <c r="E7927" s="16"/>
      <c r="F7927" s="10"/>
      <c r="G7927" s="16"/>
      <c r="H7927" s="13"/>
      <c r="I7927" s="18"/>
      <c r="J7927" s="15"/>
      <c r="K7927" s="10"/>
      <c r="L7927" s="10"/>
      <c r="M7927" s="10"/>
      <c r="N7927" s="10"/>
      <c r="O7927" s="10"/>
    </row>
    <row r="7928">
      <c r="A7928" s="16"/>
      <c r="B7928" s="10"/>
      <c r="C7928" s="10"/>
      <c r="D7928" s="28"/>
      <c r="E7928" s="16"/>
      <c r="F7928" s="10"/>
      <c r="G7928" s="16"/>
      <c r="H7928" s="13"/>
      <c r="I7928" s="18"/>
      <c r="J7928" s="15"/>
      <c r="K7928" s="10"/>
      <c r="L7928" s="10"/>
      <c r="M7928" s="10"/>
      <c r="N7928" s="10"/>
      <c r="O7928" s="10"/>
    </row>
    <row r="7929">
      <c r="A7929" s="16"/>
      <c r="B7929" s="10"/>
      <c r="C7929" s="10"/>
      <c r="D7929" s="28"/>
      <c r="E7929" s="16"/>
      <c r="F7929" s="10"/>
      <c r="G7929" s="16"/>
      <c r="H7929" s="13"/>
      <c r="I7929" s="18"/>
      <c r="J7929" s="15"/>
      <c r="K7929" s="10"/>
      <c r="L7929" s="10"/>
      <c r="M7929" s="10"/>
      <c r="N7929" s="10"/>
      <c r="O7929" s="10"/>
    </row>
    <row r="7930">
      <c r="A7930" s="16"/>
      <c r="B7930" s="10"/>
      <c r="C7930" s="10"/>
      <c r="D7930" s="28"/>
      <c r="E7930" s="16"/>
      <c r="F7930" s="10"/>
      <c r="G7930" s="16"/>
      <c r="H7930" s="13"/>
      <c r="I7930" s="18"/>
      <c r="J7930" s="15"/>
      <c r="K7930" s="10"/>
      <c r="L7930" s="10"/>
      <c r="M7930" s="10"/>
      <c r="N7930" s="10"/>
      <c r="O7930" s="10"/>
    </row>
    <row r="7931">
      <c r="A7931" s="16"/>
      <c r="B7931" s="10"/>
      <c r="C7931" s="10"/>
      <c r="D7931" s="28"/>
      <c r="E7931" s="16"/>
      <c r="F7931" s="10"/>
      <c r="G7931" s="16"/>
      <c r="H7931" s="13"/>
      <c r="I7931" s="18"/>
      <c r="J7931" s="15"/>
      <c r="K7931" s="10"/>
      <c r="L7931" s="10"/>
      <c r="M7931" s="10"/>
      <c r="N7931" s="10"/>
      <c r="O7931" s="10"/>
    </row>
    <row r="7932">
      <c r="A7932" s="16"/>
      <c r="B7932" s="10"/>
      <c r="C7932" s="10"/>
      <c r="D7932" s="28"/>
      <c r="E7932" s="16"/>
      <c r="F7932" s="10"/>
      <c r="G7932" s="16"/>
      <c r="H7932" s="13"/>
      <c r="I7932" s="18"/>
      <c r="J7932" s="15"/>
      <c r="K7932" s="10"/>
      <c r="L7932" s="10"/>
      <c r="M7932" s="10"/>
      <c r="N7932" s="10"/>
      <c r="O7932" s="10"/>
    </row>
    <row r="7933">
      <c r="A7933" s="16"/>
      <c r="B7933" s="10"/>
      <c r="C7933" s="10"/>
      <c r="D7933" s="28"/>
      <c r="E7933" s="16"/>
      <c r="F7933" s="10"/>
      <c r="G7933" s="16"/>
      <c r="H7933" s="13"/>
      <c r="I7933" s="18"/>
      <c r="J7933" s="15"/>
      <c r="K7933" s="10"/>
      <c r="L7933" s="10"/>
      <c r="M7933" s="10"/>
      <c r="N7933" s="10"/>
      <c r="O7933" s="10"/>
    </row>
    <row r="7934">
      <c r="A7934" s="16"/>
      <c r="B7934" s="10"/>
      <c r="C7934" s="10"/>
      <c r="D7934" s="28"/>
      <c r="E7934" s="16"/>
      <c r="F7934" s="10"/>
      <c r="G7934" s="16"/>
      <c r="H7934" s="13"/>
      <c r="I7934" s="18"/>
      <c r="J7934" s="15"/>
      <c r="K7934" s="10"/>
      <c r="L7934" s="10"/>
      <c r="M7934" s="10"/>
      <c r="N7934" s="10"/>
      <c r="O7934" s="10"/>
    </row>
    <row r="7935">
      <c r="A7935" s="16"/>
      <c r="B7935" s="10"/>
      <c r="C7935" s="10"/>
      <c r="D7935" s="28"/>
      <c r="E7935" s="16"/>
      <c r="F7935" s="10"/>
      <c r="G7935" s="16"/>
      <c r="H7935" s="13"/>
      <c r="I7935" s="18"/>
      <c r="J7935" s="15"/>
      <c r="K7935" s="10"/>
      <c r="L7935" s="10"/>
      <c r="M7935" s="10"/>
      <c r="N7935" s="10"/>
      <c r="O7935" s="10"/>
    </row>
    <row r="7936">
      <c r="A7936" s="16"/>
      <c r="B7936" s="10"/>
      <c r="C7936" s="10"/>
      <c r="D7936" s="28"/>
      <c r="E7936" s="16"/>
      <c r="F7936" s="10"/>
      <c r="G7936" s="16"/>
      <c r="H7936" s="13"/>
      <c r="I7936" s="18"/>
      <c r="J7936" s="15"/>
      <c r="K7936" s="10"/>
      <c r="L7936" s="10"/>
      <c r="M7936" s="10"/>
      <c r="N7936" s="10"/>
      <c r="O7936" s="10"/>
    </row>
    <row r="7937">
      <c r="A7937" s="16"/>
      <c r="B7937" s="10"/>
      <c r="C7937" s="10"/>
      <c r="D7937" s="28"/>
      <c r="E7937" s="16"/>
      <c r="F7937" s="10"/>
      <c r="G7937" s="16"/>
      <c r="H7937" s="13"/>
      <c r="I7937" s="18"/>
      <c r="J7937" s="15"/>
      <c r="K7937" s="10"/>
      <c r="L7937" s="10"/>
      <c r="M7937" s="10"/>
      <c r="N7937" s="10"/>
      <c r="O7937" s="10"/>
    </row>
    <row r="7938">
      <c r="A7938" s="16"/>
      <c r="B7938" s="10"/>
      <c r="C7938" s="10"/>
      <c r="D7938" s="28"/>
      <c r="E7938" s="16"/>
      <c r="F7938" s="10"/>
      <c r="G7938" s="16"/>
      <c r="H7938" s="13"/>
      <c r="I7938" s="18"/>
      <c r="J7938" s="15"/>
      <c r="K7938" s="10"/>
      <c r="L7938" s="10"/>
      <c r="M7938" s="10"/>
      <c r="N7938" s="10"/>
      <c r="O7938" s="10"/>
    </row>
    <row r="7939">
      <c r="A7939" s="16"/>
      <c r="B7939" s="10"/>
      <c r="C7939" s="10"/>
      <c r="D7939" s="28"/>
      <c r="E7939" s="16"/>
      <c r="F7939" s="10"/>
      <c r="G7939" s="16"/>
      <c r="H7939" s="13"/>
      <c r="I7939" s="18"/>
      <c r="J7939" s="15"/>
      <c r="K7939" s="10"/>
      <c r="L7939" s="10"/>
      <c r="M7939" s="10"/>
      <c r="N7939" s="10"/>
      <c r="O7939" s="10"/>
    </row>
    <row r="7940">
      <c r="A7940" s="16"/>
      <c r="B7940" s="10"/>
      <c r="C7940" s="10"/>
      <c r="D7940" s="28"/>
      <c r="E7940" s="16"/>
      <c r="F7940" s="10"/>
      <c r="G7940" s="16"/>
      <c r="H7940" s="13"/>
      <c r="I7940" s="18"/>
      <c r="J7940" s="15"/>
      <c r="K7940" s="10"/>
      <c r="L7940" s="10"/>
      <c r="M7940" s="10"/>
      <c r="N7940" s="10"/>
      <c r="O7940" s="10"/>
    </row>
    <row r="7941">
      <c r="A7941" s="16"/>
      <c r="B7941" s="10"/>
      <c r="C7941" s="10"/>
      <c r="D7941" s="28"/>
      <c r="E7941" s="16"/>
      <c r="F7941" s="10"/>
      <c r="G7941" s="16"/>
      <c r="H7941" s="13"/>
      <c r="I7941" s="18"/>
      <c r="J7941" s="15"/>
      <c r="K7941" s="10"/>
      <c r="L7941" s="10"/>
      <c r="M7941" s="10"/>
      <c r="N7941" s="10"/>
      <c r="O7941" s="10"/>
    </row>
    <row r="7942">
      <c r="A7942" s="16"/>
      <c r="B7942" s="10"/>
      <c r="C7942" s="10"/>
      <c r="D7942" s="28"/>
      <c r="E7942" s="16"/>
      <c r="F7942" s="10"/>
      <c r="G7942" s="16"/>
      <c r="H7942" s="13"/>
      <c r="I7942" s="18"/>
      <c r="J7942" s="15"/>
      <c r="K7942" s="10"/>
      <c r="L7942" s="10"/>
      <c r="M7942" s="10"/>
      <c r="N7942" s="10"/>
      <c r="O7942" s="10"/>
    </row>
    <row r="7943">
      <c r="A7943" s="16"/>
      <c r="B7943" s="10"/>
      <c r="C7943" s="10"/>
      <c r="D7943" s="28"/>
      <c r="E7943" s="16"/>
      <c r="F7943" s="10"/>
      <c r="G7943" s="16"/>
      <c r="H7943" s="13"/>
      <c r="I7943" s="18"/>
      <c r="J7943" s="15"/>
      <c r="K7943" s="10"/>
      <c r="L7943" s="10"/>
      <c r="M7943" s="10"/>
      <c r="N7943" s="10"/>
      <c r="O7943" s="10"/>
    </row>
    <row r="7944">
      <c r="A7944" s="16"/>
      <c r="B7944" s="10"/>
      <c r="C7944" s="10"/>
      <c r="D7944" s="28"/>
      <c r="E7944" s="16"/>
      <c r="F7944" s="10"/>
      <c r="G7944" s="16"/>
      <c r="H7944" s="13"/>
      <c r="I7944" s="18"/>
      <c r="J7944" s="15"/>
      <c r="K7944" s="10"/>
      <c r="L7944" s="10"/>
      <c r="M7944" s="10"/>
      <c r="N7944" s="10"/>
      <c r="O7944" s="10"/>
    </row>
    <row r="7945">
      <c r="A7945" s="16"/>
      <c r="B7945" s="10"/>
      <c r="C7945" s="10"/>
      <c r="D7945" s="28"/>
      <c r="E7945" s="16"/>
      <c r="F7945" s="10"/>
      <c r="G7945" s="16"/>
      <c r="H7945" s="13"/>
      <c r="I7945" s="18"/>
      <c r="J7945" s="15"/>
      <c r="K7945" s="10"/>
      <c r="L7945" s="10"/>
      <c r="M7945" s="10"/>
      <c r="N7945" s="10"/>
      <c r="O7945" s="10"/>
    </row>
    <row r="7946">
      <c r="A7946" s="16"/>
      <c r="B7946" s="10"/>
      <c r="C7946" s="10"/>
      <c r="D7946" s="28"/>
      <c r="E7946" s="16"/>
      <c r="F7946" s="10"/>
      <c r="G7946" s="16"/>
      <c r="H7946" s="13"/>
      <c r="I7946" s="18"/>
      <c r="J7946" s="15"/>
      <c r="K7946" s="10"/>
      <c r="L7946" s="10"/>
      <c r="M7946" s="10"/>
      <c r="N7946" s="10"/>
      <c r="O7946" s="10"/>
    </row>
    <row r="7947">
      <c r="A7947" s="16"/>
      <c r="B7947" s="10"/>
      <c r="C7947" s="10"/>
      <c r="D7947" s="28"/>
      <c r="E7947" s="16"/>
      <c r="F7947" s="10"/>
      <c r="G7947" s="16"/>
      <c r="H7947" s="13"/>
      <c r="I7947" s="18"/>
      <c r="J7947" s="15"/>
      <c r="K7947" s="10"/>
      <c r="L7947" s="10"/>
      <c r="M7947" s="10"/>
      <c r="N7947" s="10"/>
      <c r="O7947" s="10"/>
    </row>
    <row r="7948">
      <c r="A7948" s="16"/>
      <c r="B7948" s="10"/>
      <c r="C7948" s="10"/>
      <c r="D7948" s="28"/>
      <c r="E7948" s="16"/>
      <c r="F7948" s="10"/>
      <c r="G7948" s="16"/>
      <c r="H7948" s="13"/>
      <c r="I7948" s="18"/>
      <c r="J7948" s="15"/>
      <c r="K7948" s="10"/>
      <c r="L7948" s="10"/>
      <c r="M7948" s="10"/>
      <c r="N7948" s="10"/>
      <c r="O7948" s="10"/>
    </row>
    <row r="7949">
      <c r="A7949" s="16"/>
      <c r="B7949" s="10"/>
      <c r="C7949" s="10"/>
      <c r="D7949" s="28"/>
      <c r="E7949" s="16"/>
      <c r="F7949" s="10"/>
      <c r="G7949" s="16"/>
      <c r="H7949" s="13"/>
      <c r="I7949" s="18"/>
      <c r="J7949" s="15"/>
      <c r="K7949" s="10"/>
      <c r="L7949" s="10"/>
      <c r="M7949" s="10"/>
      <c r="N7949" s="10"/>
      <c r="O7949" s="10"/>
    </row>
    <row r="7950">
      <c r="A7950" s="16"/>
      <c r="B7950" s="10"/>
      <c r="C7950" s="10"/>
      <c r="D7950" s="28"/>
      <c r="E7950" s="16"/>
      <c r="F7950" s="10"/>
      <c r="G7950" s="16"/>
      <c r="H7950" s="13"/>
      <c r="I7950" s="18"/>
      <c r="J7950" s="15"/>
      <c r="K7950" s="10"/>
      <c r="L7950" s="10"/>
      <c r="M7950" s="10"/>
      <c r="N7950" s="10"/>
      <c r="O7950" s="10"/>
    </row>
    <row r="7951">
      <c r="A7951" s="16"/>
      <c r="B7951" s="10"/>
      <c r="C7951" s="10"/>
      <c r="D7951" s="28"/>
      <c r="E7951" s="16"/>
      <c r="F7951" s="10"/>
      <c r="G7951" s="16"/>
      <c r="H7951" s="13"/>
      <c r="I7951" s="18"/>
      <c r="J7951" s="15"/>
      <c r="K7951" s="10"/>
      <c r="L7951" s="10"/>
      <c r="M7951" s="10"/>
      <c r="N7951" s="10"/>
      <c r="O7951" s="10"/>
    </row>
    <row r="7952">
      <c r="A7952" s="16"/>
      <c r="B7952" s="10"/>
      <c r="C7952" s="10"/>
      <c r="D7952" s="28"/>
      <c r="E7952" s="16"/>
      <c r="F7952" s="10"/>
      <c r="G7952" s="16"/>
      <c r="H7952" s="13"/>
      <c r="I7952" s="18"/>
      <c r="J7952" s="15"/>
      <c r="K7952" s="10"/>
      <c r="L7952" s="10"/>
      <c r="M7952" s="10"/>
      <c r="N7952" s="10"/>
      <c r="O7952" s="10"/>
    </row>
    <row r="7953">
      <c r="A7953" s="16"/>
      <c r="B7953" s="10"/>
      <c r="C7953" s="10"/>
      <c r="D7953" s="28"/>
      <c r="E7953" s="16"/>
      <c r="F7953" s="10"/>
      <c r="G7953" s="16"/>
      <c r="H7953" s="13"/>
      <c r="I7953" s="18"/>
      <c r="J7953" s="15"/>
      <c r="K7953" s="10"/>
      <c r="L7953" s="10"/>
      <c r="M7953" s="10"/>
      <c r="N7953" s="10"/>
      <c r="O7953" s="10"/>
    </row>
    <row r="7954">
      <c r="A7954" s="16"/>
      <c r="B7954" s="10"/>
      <c r="C7954" s="10"/>
      <c r="D7954" s="28"/>
      <c r="E7954" s="16"/>
      <c r="F7954" s="10"/>
      <c r="G7954" s="16"/>
      <c r="H7954" s="13"/>
      <c r="I7954" s="18"/>
      <c r="J7954" s="15"/>
      <c r="K7954" s="10"/>
      <c r="L7954" s="10"/>
      <c r="M7954" s="10"/>
      <c r="N7954" s="10"/>
      <c r="O7954" s="10"/>
    </row>
    <row r="7955">
      <c r="A7955" s="16"/>
      <c r="B7955" s="10"/>
      <c r="C7955" s="10"/>
      <c r="D7955" s="28"/>
      <c r="E7955" s="16"/>
      <c r="F7955" s="10"/>
      <c r="G7955" s="16"/>
      <c r="H7955" s="13"/>
      <c r="I7955" s="18"/>
      <c r="J7955" s="15"/>
      <c r="K7955" s="10"/>
      <c r="L7955" s="10"/>
      <c r="M7955" s="10"/>
      <c r="N7955" s="10"/>
      <c r="O7955" s="10"/>
    </row>
    <row r="7956">
      <c r="A7956" s="16"/>
      <c r="B7956" s="10"/>
      <c r="C7956" s="10"/>
      <c r="D7956" s="28"/>
      <c r="E7956" s="16"/>
      <c r="F7956" s="10"/>
      <c r="G7956" s="16"/>
      <c r="H7956" s="13"/>
      <c r="I7956" s="18"/>
      <c r="J7956" s="15"/>
      <c r="K7956" s="10"/>
      <c r="L7956" s="10"/>
      <c r="M7956" s="10"/>
      <c r="N7956" s="10"/>
      <c r="O7956" s="10"/>
    </row>
    <row r="7957">
      <c r="A7957" s="16"/>
      <c r="B7957" s="10"/>
      <c r="C7957" s="10"/>
      <c r="D7957" s="28"/>
      <c r="E7957" s="16"/>
      <c r="F7957" s="10"/>
      <c r="G7957" s="16"/>
      <c r="H7957" s="13"/>
      <c r="I7957" s="18"/>
      <c r="J7957" s="15"/>
      <c r="K7957" s="10"/>
      <c r="L7957" s="10"/>
      <c r="M7957" s="10"/>
      <c r="N7957" s="10"/>
      <c r="O7957" s="10"/>
    </row>
    <row r="7958">
      <c r="A7958" s="16"/>
      <c r="B7958" s="10"/>
      <c r="C7958" s="10"/>
      <c r="D7958" s="28"/>
      <c r="E7958" s="16"/>
      <c r="F7958" s="10"/>
      <c r="G7958" s="16"/>
      <c r="H7958" s="13"/>
      <c r="I7958" s="18"/>
      <c r="J7958" s="15"/>
      <c r="K7958" s="10"/>
      <c r="L7958" s="10"/>
      <c r="M7958" s="10"/>
      <c r="N7958" s="10"/>
      <c r="O7958" s="10"/>
    </row>
    <row r="7959">
      <c r="A7959" s="16"/>
      <c r="B7959" s="10"/>
      <c r="C7959" s="10"/>
      <c r="D7959" s="28"/>
      <c r="E7959" s="16"/>
      <c r="F7959" s="10"/>
      <c r="G7959" s="16"/>
      <c r="H7959" s="13"/>
      <c r="I7959" s="18"/>
      <c r="J7959" s="15"/>
      <c r="K7959" s="10"/>
      <c r="L7959" s="10"/>
      <c r="M7959" s="10"/>
      <c r="N7959" s="10"/>
      <c r="O7959" s="10"/>
    </row>
    <row r="7960">
      <c r="A7960" s="16"/>
      <c r="B7960" s="10"/>
      <c r="C7960" s="10"/>
      <c r="D7960" s="28"/>
      <c r="E7960" s="16"/>
      <c r="F7960" s="10"/>
      <c r="G7960" s="16"/>
      <c r="H7960" s="13"/>
      <c r="I7960" s="18"/>
      <c r="J7960" s="15"/>
      <c r="K7960" s="10"/>
      <c r="L7960" s="10"/>
      <c r="M7960" s="10"/>
      <c r="N7960" s="10"/>
      <c r="O7960" s="10"/>
    </row>
    <row r="7961">
      <c r="A7961" s="16"/>
      <c r="B7961" s="10"/>
      <c r="C7961" s="10"/>
      <c r="D7961" s="28"/>
      <c r="E7961" s="16"/>
      <c r="F7961" s="10"/>
      <c r="G7961" s="16"/>
      <c r="H7961" s="13"/>
      <c r="I7961" s="18"/>
      <c r="J7961" s="15"/>
      <c r="K7961" s="10"/>
      <c r="L7961" s="10"/>
      <c r="M7961" s="10"/>
      <c r="N7961" s="10"/>
      <c r="O7961" s="10"/>
    </row>
    <row r="7962">
      <c r="A7962" s="16"/>
      <c r="B7962" s="10"/>
      <c r="C7962" s="10"/>
      <c r="D7962" s="28"/>
      <c r="E7962" s="16"/>
      <c r="F7962" s="10"/>
      <c r="G7962" s="16"/>
      <c r="H7962" s="13"/>
      <c r="I7962" s="18"/>
      <c r="J7962" s="15"/>
      <c r="K7962" s="10"/>
      <c r="L7962" s="10"/>
      <c r="M7962" s="10"/>
      <c r="N7962" s="10"/>
      <c r="O7962" s="10"/>
    </row>
    <row r="7963">
      <c r="A7963" s="16"/>
      <c r="B7963" s="10"/>
      <c r="C7963" s="10"/>
      <c r="D7963" s="28"/>
      <c r="E7963" s="16"/>
      <c r="F7963" s="10"/>
      <c r="G7963" s="16"/>
      <c r="H7963" s="13"/>
      <c r="I7963" s="18"/>
      <c r="J7963" s="15"/>
      <c r="K7963" s="10"/>
      <c r="L7963" s="10"/>
      <c r="M7963" s="10"/>
      <c r="N7963" s="10"/>
      <c r="O7963" s="10"/>
    </row>
    <row r="7964">
      <c r="A7964" s="16"/>
      <c r="B7964" s="10"/>
      <c r="C7964" s="10"/>
      <c r="D7964" s="28"/>
      <c r="E7964" s="16"/>
      <c r="F7964" s="10"/>
      <c r="G7964" s="16"/>
      <c r="H7964" s="13"/>
      <c r="I7964" s="18"/>
      <c r="J7964" s="15"/>
      <c r="K7964" s="10"/>
      <c r="L7964" s="10"/>
      <c r="M7964" s="10"/>
      <c r="N7964" s="10"/>
      <c r="O7964" s="10"/>
    </row>
    <row r="7965">
      <c r="A7965" s="16"/>
      <c r="B7965" s="10"/>
      <c r="C7965" s="10"/>
      <c r="D7965" s="28"/>
      <c r="E7965" s="16"/>
      <c r="F7965" s="10"/>
      <c r="G7965" s="16"/>
      <c r="H7965" s="13"/>
      <c r="I7965" s="18"/>
      <c r="J7965" s="15"/>
      <c r="K7965" s="10"/>
      <c r="L7965" s="10"/>
      <c r="M7965" s="10"/>
      <c r="N7965" s="10"/>
      <c r="O7965" s="10"/>
    </row>
    <row r="7966">
      <c r="A7966" s="16"/>
      <c r="B7966" s="10"/>
      <c r="C7966" s="10"/>
      <c r="D7966" s="28"/>
      <c r="E7966" s="16"/>
      <c r="F7966" s="10"/>
      <c r="G7966" s="16"/>
      <c r="H7966" s="13"/>
      <c r="I7966" s="18"/>
      <c r="J7966" s="15"/>
      <c r="K7966" s="10"/>
      <c r="L7966" s="10"/>
      <c r="M7966" s="10"/>
      <c r="N7966" s="10"/>
      <c r="O7966" s="10"/>
    </row>
    <row r="7967">
      <c r="A7967" s="16"/>
      <c r="B7967" s="10"/>
      <c r="C7967" s="10"/>
      <c r="D7967" s="28"/>
      <c r="E7967" s="16"/>
      <c r="F7967" s="10"/>
      <c r="G7967" s="16"/>
      <c r="H7967" s="13"/>
      <c r="I7967" s="18"/>
      <c r="J7967" s="15"/>
      <c r="K7967" s="10"/>
      <c r="L7967" s="10"/>
      <c r="M7967" s="10"/>
      <c r="N7967" s="10"/>
      <c r="O7967" s="10"/>
    </row>
    <row r="7968">
      <c r="A7968" s="16"/>
      <c r="B7968" s="10"/>
      <c r="C7968" s="10"/>
      <c r="D7968" s="28"/>
      <c r="E7968" s="16"/>
      <c r="F7968" s="10"/>
      <c r="G7968" s="16"/>
      <c r="H7968" s="13"/>
      <c r="I7968" s="18"/>
      <c r="J7968" s="15"/>
      <c r="K7968" s="10"/>
      <c r="L7968" s="10"/>
      <c r="M7968" s="10"/>
      <c r="N7968" s="10"/>
      <c r="O7968" s="10"/>
    </row>
    <row r="7969">
      <c r="A7969" s="16"/>
      <c r="B7969" s="10"/>
      <c r="C7969" s="10"/>
      <c r="D7969" s="28"/>
      <c r="E7969" s="16"/>
      <c r="F7969" s="10"/>
      <c r="G7969" s="16"/>
      <c r="H7969" s="13"/>
      <c r="I7969" s="18"/>
      <c r="J7969" s="15"/>
      <c r="K7969" s="10"/>
      <c r="L7969" s="10"/>
      <c r="M7969" s="10"/>
      <c r="N7969" s="10"/>
      <c r="O7969" s="10"/>
    </row>
  </sheetData>
  <autoFilter ref="$A$1:$O$7969"/>
  <dataValidations>
    <dataValidation type="list" allowBlank="1" showErrorMessage="1" sqref="O2:O7969">
      <formula1>"Diesel,Urea,GNC"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2" t="s">
        <v>484</v>
      </c>
      <c r="B1" s="32" t="s">
        <v>2</v>
      </c>
      <c r="C1" s="33">
        <v>45717.0</v>
      </c>
    </row>
    <row r="2">
      <c r="A2" s="34">
        <v>307.0</v>
      </c>
      <c r="B2" s="32" t="s">
        <v>485</v>
      </c>
      <c r="C2" s="32" t="s">
        <v>486</v>
      </c>
    </row>
    <row r="3">
      <c r="A3" s="34">
        <v>308.0</v>
      </c>
      <c r="B3" s="32" t="s">
        <v>485</v>
      </c>
      <c r="C3" s="32" t="s">
        <v>486</v>
      </c>
    </row>
    <row r="4">
      <c r="A4" s="34">
        <v>309.0</v>
      </c>
      <c r="B4" s="32" t="s">
        <v>485</v>
      </c>
      <c r="C4" s="32" t="s">
        <v>486</v>
      </c>
    </row>
    <row r="5">
      <c r="A5" s="34">
        <v>1636.0</v>
      </c>
      <c r="B5" s="32"/>
      <c r="C5" s="32" t="s">
        <v>487</v>
      </c>
    </row>
    <row r="6">
      <c r="A6" s="34">
        <v>1657.0</v>
      </c>
      <c r="B6" s="32" t="s">
        <v>488</v>
      </c>
      <c r="C6" s="32" t="s">
        <v>489</v>
      </c>
    </row>
    <row r="7">
      <c r="A7" s="34">
        <v>1669.0</v>
      </c>
      <c r="B7" s="32" t="s">
        <v>488</v>
      </c>
      <c r="C7" s="32" t="s">
        <v>489</v>
      </c>
    </row>
    <row r="8">
      <c r="A8" s="34">
        <v>1682.0</v>
      </c>
      <c r="B8" s="32" t="s">
        <v>490</v>
      </c>
      <c r="C8" s="32" t="s">
        <v>491</v>
      </c>
    </row>
    <row r="9">
      <c r="A9" s="34">
        <v>1683.0</v>
      </c>
      <c r="B9" s="32" t="s">
        <v>492</v>
      </c>
      <c r="C9" s="32" t="s">
        <v>493</v>
      </c>
    </row>
    <row r="10">
      <c r="A10" s="34">
        <v>1685.0</v>
      </c>
      <c r="B10" s="32" t="s">
        <v>492</v>
      </c>
      <c r="C10" s="32" t="s">
        <v>493</v>
      </c>
    </row>
    <row r="11">
      <c r="A11" s="34">
        <v>1688.0</v>
      </c>
      <c r="B11" s="32" t="s">
        <v>492</v>
      </c>
      <c r="C11" s="32" t="s">
        <v>493</v>
      </c>
    </row>
    <row r="12">
      <c r="A12" s="34">
        <v>1689.0</v>
      </c>
      <c r="B12" s="32" t="s">
        <v>492</v>
      </c>
      <c r="C12" s="32" t="s">
        <v>493</v>
      </c>
    </row>
    <row r="13">
      <c r="A13" s="34">
        <v>1697.0</v>
      </c>
      <c r="B13" s="32" t="s">
        <v>492</v>
      </c>
      <c r="C13" s="32" t="s">
        <v>493</v>
      </c>
    </row>
    <row r="14">
      <c r="A14" s="34">
        <v>1701.0</v>
      </c>
      <c r="B14" s="32" t="s">
        <v>490</v>
      </c>
      <c r="C14" s="32" t="s">
        <v>494</v>
      </c>
    </row>
    <row r="15">
      <c r="A15" s="34">
        <v>1704.0</v>
      </c>
      <c r="B15" s="32" t="s">
        <v>492</v>
      </c>
      <c r="C15" s="32" t="s">
        <v>493</v>
      </c>
    </row>
    <row r="16">
      <c r="A16" s="34">
        <v>1705.0</v>
      </c>
      <c r="B16" s="32" t="s">
        <v>490</v>
      </c>
      <c r="C16" s="32" t="s">
        <v>494</v>
      </c>
    </row>
    <row r="17">
      <c r="A17" s="34">
        <v>1706.0</v>
      </c>
      <c r="B17" s="32" t="s">
        <v>488</v>
      </c>
      <c r="C17" s="32" t="s">
        <v>489</v>
      </c>
    </row>
    <row r="18">
      <c r="A18" s="34">
        <v>1711.0</v>
      </c>
      <c r="B18" s="32" t="s">
        <v>488</v>
      </c>
      <c r="C18" s="32" t="s">
        <v>489</v>
      </c>
    </row>
    <row r="19">
      <c r="A19" s="34">
        <v>1714.0</v>
      </c>
      <c r="B19" s="32" t="s">
        <v>490</v>
      </c>
      <c r="C19" s="32" t="s">
        <v>491</v>
      </c>
    </row>
    <row r="20">
      <c r="A20" s="34">
        <v>1715.0</v>
      </c>
      <c r="B20" s="32" t="s">
        <v>490</v>
      </c>
      <c r="C20" s="32" t="s">
        <v>494</v>
      </c>
    </row>
    <row r="21">
      <c r="A21" s="34">
        <v>1716.0</v>
      </c>
      <c r="B21" s="32" t="s">
        <v>490</v>
      </c>
      <c r="C21" s="32" t="s">
        <v>491</v>
      </c>
    </row>
    <row r="22">
      <c r="A22" s="34">
        <v>1717.0</v>
      </c>
      <c r="B22" s="32" t="s">
        <v>490</v>
      </c>
      <c r="C22" s="32" t="s">
        <v>491</v>
      </c>
    </row>
    <row r="23">
      <c r="A23" s="34">
        <v>1719.0</v>
      </c>
      <c r="B23" s="32" t="s">
        <v>490</v>
      </c>
      <c r="C23" s="32" t="s">
        <v>491</v>
      </c>
    </row>
    <row r="24">
      <c r="A24" s="34">
        <v>1720.0</v>
      </c>
      <c r="B24" s="32" t="s">
        <v>488</v>
      </c>
      <c r="C24" s="32" t="s">
        <v>489</v>
      </c>
    </row>
    <row r="25">
      <c r="A25" s="34">
        <v>1721.0</v>
      </c>
      <c r="B25" s="32" t="s">
        <v>490</v>
      </c>
      <c r="C25" s="32" t="s">
        <v>494</v>
      </c>
    </row>
    <row r="26">
      <c r="A26" s="34">
        <v>1722.0</v>
      </c>
      <c r="B26" s="32" t="s">
        <v>490</v>
      </c>
      <c r="C26" s="32" t="s">
        <v>494</v>
      </c>
    </row>
    <row r="27">
      <c r="A27" s="34">
        <v>1723.0</v>
      </c>
      <c r="B27" s="32" t="s">
        <v>490</v>
      </c>
      <c r="C27" s="32" t="s">
        <v>491</v>
      </c>
    </row>
    <row r="28">
      <c r="A28" s="34">
        <v>1724.0</v>
      </c>
      <c r="B28" s="32" t="s">
        <v>495</v>
      </c>
      <c r="C28" s="32" t="s">
        <v>496</v>
      </c>
    </row>
    <row r="29">
      <c r="A29" s="34">
        <v>1725.0</v>
      </c>
      <c r="B29" s="32" t="s">
        <v>490</v>
      </c>
      <c r="C29" s="32" t="s">
        <v>491</v>
      </c>
    </row>
    <row r="30">
      <c r="A30" s="34">
        <v>1726.0</v>
      </c>
      <c r="B30" s="32" t="s">
        <v>490</v>
      </c>
      <c r="C30" s="32" t="s">
        <v>491</v>
      </c>
    </row>
    <row r="31">
      <c r="A31" s="34">
        <v>1727.0</v>
      </c>
      <c r="B31" s="32" t="s">
        <v>495</v>
      </c>
      <c r="C31" s="32" t="s">
        <v>496</v>
      </c>
    </row>
    <row r="32">
      <c r="A32" s="34">
        <v>1728.0</v>
      </c>
      <c r="B32" s="32" t="s">
        <v>490</v>
      </c>
      <c r="C32" s="32" t="s">
        <v>494</v>
      </c>
    </row>
    <row r="33">
      <c r="A33" s="34">
        <v>1729.0</v>
      </c>
      <c r="B33" s="32" t="s">
        <v>490</v>
      </c>
      <c r="C33" s="32" t="s">
        <v>494</v>
      </c>
    </row>
    <row r="34">
      <c r="A34" s="34">
        <v>1730.0</v>
      </c>
      <c r="B34" s="32" t="s">
        <v>490</v>
      </c>
      <c r="C34" s="32" t="s">
        <v>494</v>
      </c>
    </row>
    <row r="35">
      <c r="A35" s="34">
        <v>1731.0</v>
      </c>
      <c r="B35" s="32" t="s">
        <v>492</v>
      </c>
      <c r="C35" s="32" t="s">
        <v>493</v>
      </c>
    </row>
    <row r="36">
      <c r="A36" s="34">
        <v>1732.0</v>
      </c>
      <c r="B36" s="32" t="s">
        <v>488</v>
      </c>
      <c r="C36" s="32" t="s">
        <v>489</v>
      </c>
    </row>
    <row r="37">
      <c r="A37" s="34">
        <v>1733.0</v>
      </c>
      <c r="B37" s="32" t="s">
        <v>495</v>
      </c>
      <c r="C37" s="32" t="s">
        <v>496</v>
      </c>
    </row>
    <row r="38">
      <c r="A38" s="34">
        <v>1735.0</v>
      </c>
      <c r="B38" s="32" t="s">
        <v>492</v>
      </c>
      <c r="C38" s="32" t="s">
        <v>493</v>
      </c>
    </row>
    <row r="39">
      <c r="A39" s="34">
        <v>1736.0</v>
      </c>
      <c r="B39" s="32" t="s">
        <v>490</v>
      </c>
      <c r="C39" s="32" t="s">
        <v>494</v>
      </c>
    </row>
    <row r="40">
      <c r="A40" s="34">
        <v>1737.0</v>
      </c>
      <c r="B40" s="32" t="s">
        <v>490</v>
      </c>
      <c r="C40" s="32" t="s">
        <v>491</v>
      </c>
    </row>
    <row r="41">
      <c r="A41" s="34">
        <v>1738.0</v>
      </c>
      <c r="B41" s="32" t="s">
        <v>490</v>
      </c>
      <c r="C41" s="32" t="s">
        <v>494</v>
      </c>
    </row>
    <row r="42">
      <c r="A42" s="34">
        <v>1739.0</v>
      </c>
      <c r="B42" s="32" t="s">
        <v>490</v>
      </c>
      <c r="C42" s="32" t="s">
        <v>491</v>
      </c>
    </row>
    <row r="43">
      <c r="A43" s="34">
        <v>1740.0</v>
      </c>
      <c r="B43" s="32" t="s">
        <v>488</v>
      </c>
      <c r="C43" s="32" t="s">
        <v>489</v>
      </c>
    </row>
    <row r="44">
      <c r="A44" s="34">
        <v>1741.0</v>
      </c>
      <c r="B44" s="32" t="s">
        <v>492</v>
      </c>
      <c r="C44" s="32" t="s">
        <v>497</v>
      </c>
    </row>
    <row r="45">
      <c r="A45" s="34">
        <v>1742.0</v>
      </c>
      <c r="B45" s="32" t="s">
        <v>490</v>
      </c>
      <c r="C45" s="32" t="s">
        <v>491</v>
      </c>
    </row>
    <row r="46">
      <c r="A46" s="34">
        <v>1743.0</v>
      </c>
      <c r="B46" s="32" t="s">
        <v>488</v>
      </c>
      <c r="C46" s="32" t="s">
        <v>489</v>
      </c>
    </row>
    <row r="47">
      <c r="A47" s="34">
        <v>1745.0</v>
      </c>
      <c r="B47" s="32" t="s">
        <v>488</v>
      </c>
      <c r="C47" s="32" t="s">
        <v>489</v>
      </c>
    </row>
    <row r="48">
      <c r="A48" s="34">
        <v>1746.0</v>
      </c>
      <c r="B48" s="32" t="s">
        <v>490</v>
      </c>
      <c r="C48" s="32" t="s">
        <v>494</v>
      </c>
    </row>
    <row r="49">
      <c r="A49" s="34">
        <v>1747.0</v>
      </c>
      <c r="B49" s="32" t="s">
        <v>490</v>
      </c>
      <c r="C49" s="32" t="s">
        <v>494</v>
      </c>
    </row>
    <row r="50">
      <c r="A50" s="34">
        <v>1748.0</v>
      </c>
      <c r="B50" s="32" t="s">
        <v>495</v>
      </c>
      <c r="C50" s="32" t="s">
        <v>496</v>
      </c>
    </row>
    <row r="51">
      <c r="A51" s="34">
        <v>1750.0</v>
      </c>
      <c r="B51" s="32" t="s">
        <v>498</v>
      </c>
      <c r="C51" s="32" t="s">
        <v>499</v>
      </c>
    </row>
    <row r="52">
      <c r="A52" s="34">
        <v>1751.0</v>
      </c>
      <c r="B52" s="32" t="s">
        <v>495</v>
      </c>
      <c r="C52" s="32" t="s">
        <v>496</v>
      </c>
    </row>
    <row r="53">
      <c r="A53" s="34">
        <v>1752.0</v>
      </c>
      <c r="B53" s="32" t="s">
        <v>495</v>
      </c>
      <c r="C53" s="32" t="s">
        <v>496</v>
      </c>
    </row>
    <row r="54">
      <c r="A54" s="34">
        <v>1753.0</v>
      </c>
      <c r="B54" s="32" t="s">
        <v>490</v>
      </c>
      <c r="C54" s="32" t="s">
        <v>494</v>
      </c>
    </row>
    <row r="55">
      <c r="A55" s="34">
        <v>1754.0</v>
      </c>
      <c r="B55" s="32" t="s">
        <v>492</v>
      </c>
      <c r="C55" s="32" t="s">
        <v>493</v>
      </c>
    </row>
    <row r="56">
      <c r="A56" s="34">
        <v>1755.0</v>
      </c>
      <c r="B56" s="32" t="s">
        <v>490</v>
      </c>
      <c r="C56" s="32" t="s">
        <v>491</v>
      </c>
    </row>
    <row r="57">
      <c r="A57" s="34">
        <v>1756.0</v>
      </c>
      <c r="B57" s="32" t="s">
        <v>490</v>
      </c>
      <c r="C57" s="32" t="s">
        <v>500</v>
      </c>
    </row>
    <row r="58">
      <c r="A58" s="34">
        <v>1757.0</v>
      </c>
      <c r="B58" s="32" t="s">
        <v>492</v>
      </c>
      <c r="C58" s="32" t="s">
        <v>493</v>
      </c>
    </row>
    <row r="59">
      <c r="A59" s="34">
        <v>1758.0</v>
      </c>
      <c r="B59" s="32" t="s">
        <v>490</v>
      </c>
      <c r="C59" s="32" t="s">
        <v>494</v>
      </c>
    </row>
    <row r="60">
      <c r="A60" s="34">
        <v>1759.0</v>
      </c>
      <c r="B60" s="32" t="s">
        <v>495</v>
      </c>
      <c r="C60" s="32" t="s">
        <v>496</v>
      </c>
    </row>
    <row r="61">
      <c r="A61" s="34">
        <v>1760.0</v>
      </c>
      <c r="B61" s="32" t="s">
        <v>492</v>
      </c>
      <c r="C61" s="32" t="s">
        <v>501</v>
      </c>
    </row>
    <row r="62">
      <c r="A62" s="34">
        <v>1761.0</v>
      </c>
      <c r="B62" s="32" t="s">
        <v>490</v>
      </c>
      <c r="C62" s="32" t="s">
        <v>494</v>
      </c>
    </row>
    <row r="63">
      <c r="A63" s="34">
        <v>1762.0</v>
      </c>
      <c r="B63" s="32" t="s">
        <v>492</v>
      </c>
      <c r="C63" s="32" t="s">
        <v>497</v>
      </c>
    </row>
    <row r="64">
      <c r="A64" s="34">
        <v>1763.0</v>
      </c>
      <c r="B64" s="32" t="s">
        <v>490</v>
      </c>
      <c r="C64" s="32" t="s">
        <v>491</v>
      </c>
    </row>
    <row r="65">
      <c r="A65" s="34">
        <v>1764.0</v>
      </c>
      <c r="B65" s="32" t="s">
        <v>498</v>
      </c>
      <c r="C65" s="32" t="s">
        <v>502</v>
      </c>
    </row>
    <row r="66">
      <c r="A66" s="34">
        <v>1765.0</v>
      </c>
      <c r="B66" s="32" t="s">
        <v>492</v>
      </c>
      <c r="C66" s="32" t="s">
        <v>497</v>
      </c>
    </row>
    <row r="67">
      <c r="A67" s="34">
        <v>1767.0</v>
      </c>
      <c r="B67" s="32" t="s">
        <v>492</v>
      </c>
      <c r="C67" s="32" t="s">
        <v>493</v>
      </c>
    </row>
    <row r="68">
      <c r="A68" s="34">
        <v>1768.0</v>
      </c>
      <c r="B68" s="32" t="s">
        <v>492</v>
      </c>
      <c r="C68" s="32" t="s">
        <v>501</v>
      </c>
    </row>
    <row r="69">
      <c r="A69" s="34">
        <v>1769.0</v>
      </c>
      <c r="B69" s="32" t="s">
        <v>490</v>
      </c>
      <c r="C69" s="32" t="s">
        <v>491</v>
      </c>
    </row>
    <row r="70">
      <c r="A70" s="34">
        <v>1770.0</v>
      </c>
      <c r="B70" s="32" t="s">
        <v>490</v>
      </c>
      <c r="C70" s="32" t="s">
        <v>491</v>
      </c>
    </row>
    <row r="71">
      <c r="A71" s="34">
        <v>1774.0</v>
      </c>
      <c r="B71" s="32" t="s">
        <v>488</v>
      </c>
      <c r="C71" s="32" t="s">
        <v>489</v>
      </c>
    </row>
    <row r="72">
      <c r="A72" s="34">
        <v>1777.0</v>
      </c>
      <c r="B72" s="32" t="s">
        <v>495</v>
      </c>
      <c r="C72" s="32" t="s">
        <v>496</v>
      </c>
    </row>
    <row r="73">
      <c r="A73" s="34">
        <v>1778.0</v>
      </c>
      <c r="B73" s="32" t="s">
        <v>485</v>
      </c>
      <c r="C73" s="32" t="s">
        <v>503</v>
      </c>
    </row>
    <row r="74">
      <c r="A74" s="34">
        <v>1779.0</v>
      </c>
      <c r="B74" s="32" t="s">
        <v>504</v>
      </c>
      <c r="C74" s="32" t="s">
        <v>505</v>
      </c>
    </row>
    <row r="75">
      <c r="A75" s="34">
        <v>1780.0</v>
      </c>
      <c r="B75" s="32" t="s">
        <v>492</v>
      </c>
      <c r="C75" s="32" t="s">
        <v>493</v>
      </c>
    </row>
    <row r="76">
      <c r="A76" s="34">
        <v>1782.0</v>
      </c>
      <c r="B76" s="32" t="s">
        <v>504</v>
      </c>
      <c r="C76" s="32" t="s">
        <v>505</v>
      </c>
    </row>
    <row r="77">
      <c r="A77" s="34">
        <v>1783.0</v>
      </c>
      <c r="B77" s="32" t="s">
        <v>495</v>
      </c>
      <c r="C77" s="32" t="s">
        <v>496</v>
      </c>
    </row>
    <row r="78">
      <c r="A78" s="34">
        <v>1784.0</v>
      </c>
      <c r="B78" s="32" t="s">
        <v>490</v>
      </c>
      <c r="C78" s="32" t="s">
        <v>500</v>
      </c>
    </row>
    <row r="79">
      <c r="A79" s="34">
        <v>1785.0</v>
      </c>
      <c r="B79" s="32" t="s">
        <v>498</v>
      </c>
      <c r="C79" s="32" t="s">
        <v>506</v>
      </c>
    </row>
    <row r="80">
      <c r="A80" s="34">
        <v>1786.0</v>
      </c>
      <c r="B80" s="32" t="s">
        <v>485</v>
      </c>
      <c r="C80" s="32" t="s">
        <v>507</v>
      </c>
    </row>
    <row r="81">
      <c r="A81" s="34">
        <v>1787.0</v>
      </c>
      <c r="B81" s="32"/>
      <c r="C81" s="32" t="s">
        <v>487</v>
      </c>
    </row>
    <row r="82">
      <c r="A82" s="34">
        <v>1788.0</v>
      </c>
      <c r="B82" s="32" t="s">
        <v>495</v>
      </c>
      <c r="C82" s="32" t="s">
        <v>496</v>
      </c>
    </row>
    <row r="83">
      <c r="A83" s="34">
        <v>1789.0</v>
      </c>
      <c r="B83" s="32" t="s">
        <v>492</v>
      </c>
      <c r="C83" s="32" t="s">
        <v>497</v>
      </c>
    </row>
    <row r="84">
      <c r="A84" s="34">
        <v>1790.0</v>
      </c>
      <c r="B84" s="32" t="s">
        <v>504</v>
      </c>
      <c r="C84" s="32" t="s">
        <v>505</v>
      </c>
    </row>
    <row r="85">
      <c r="A85" s="34">
        <v>1791.0</v>
      </c>
      <c r="B85" s="32" t="s">
        <v>490</v>
      </c>
      <c r="C85" s="32" t="s">
        <v>491</v>
      </c>
    </row>
    <row r="86">
      <c r="A86" s="34">
        <v>1792.0</v>
      </c>
      <c r="B86" s="32" t="s">
        <v>508</v>
      </c>
      <c r="C86" s="32" t="s">
        <v>509</v>
      </c>
    </row>
    <row r="87">
      <c r="A87" s="34">
        <v>1793.0</v>
      </c>
      <c r="B87" s="32" t="s">
        <v>492</v>
      </c>
      <c r="C87" s="32" t="s">
        <v>497</v>
      </c>
    </row>
    <row r="88">
      <c r="A88" s="34">
        <v>1794.0</v>
      </c>
      <c r="B88" s="32" t="s">
        <v>504</v>
      </c>
      <c r="C88" s="32" t="s">
        <v>510</v>
      </c>
    </row>
    <row r="89">
      <c r="A89" s="34">
        <v>1795.0</v>
      </c>
      <c r="B89" s="32" t="s">
        <v>492</v>
      </c>
      <c r="C89" s="32" t="s">
        <v>493</v>
      </c>
    </row>
    <row r="90">
      <c r="A90" s="34">
        <v>1796.0</v>
      </c>
      <c r="B90" s="32" t="s">
        <v>504</v>
      </c>
      <c r="C90" s="32" t="s">
        <v>510</v>
      </c>
    </row>
    <row r="91">
      <c r="A91" s="34">
        <v>1797.0</v>
      </c>
      <c r="B91" s="32" t="s">
        <v>492</v>
      </c>
      <c r="C91" s="32" t="s">
        <v>497</v>
      </c>
    </row>
    <row r="92">
      <c r="A92" s="34">
        <v>1798.0</v>
      </c>
      <c r="B92" s="32" t="s">
        <v>490</v>
      </c>
      <c r="C92" s="32" t="s">
        <v>494</v>
      </c>
    </row>
    <row r="93">
      <c r="A93" s="34">
        <v>1799.0</v>
      </c>
      <c r="B93" s="32" t="s">
        <v>485</v>
      </c>
      <c r="C93" s="32" t="s">
        <v>511</v>
      </c>
    </row>
    <row r="94">
      <c r="A94" s="34">
        <v>1800.0</v>
      </c>
      <c r="B94" s="32" t="s">
        <v>485</v>
      </c>
      <c r="C94" s="32" t="s">
        <v>512</v>
      </c>
    </row>
    <row r="95">
      <c r="A95" s="34">
        <v>1801.0</v>
      </c>
      <c r="B95" s="32" t="s">
        <v>485</v>
      </c>
      <c r="C95" s="32" t="s">
        <v>512</v>
      </c>
    </row>
    <row r="96">
      <c r="A96" s="34">
        <v>1802.0</v>
      </c>
      <c r="B96" s="32" t="s">
        <v>495</v>
      </c>
      <c r="C96" s="32" t="s">
        <v>513</v>
      </c>
    </row>
    <row r="97">
      <c r="A97" s="34">
        <v>1803.0</v>
      </c>
      <c r="B97" s="32" t="s">
        <v>490</v>
      </c>
      <c r="C97" s="32" t="s">
        <v>500</v>
      </c>
    </row>
    <row r="98">
      <c r="A98" s="34">
        <v>1804.0</v>
      </c>
      <c r="B98" s="32" t="s">
        <v>485</v>
      </c>
      <c r="C98" s="32" t="s">
        <v>512</v>
      </c>
    </row>
    <row r="99">
      <c r="A99" s="34">
        <v>1805.0</v>
      </c>
      <c r="B99" s="32" t="s">
        <v>485</v>
      </c>
      <c r="C99" s="32" t="s">
        <v>512</v>
      </c>
    </row>
    <row r="100">
      <c r="A100" s="34">
        <v>1806.0</v>
      </c>
      <c r="B100" s="32" t="s">
        <v>485</v>
      </c>
      <c r="C100" s="32" t="s">
        <v>512</v>
      </c>
    </row>
    <row r="101">
      <c r="A101" s="34">
        <v>1807.0</v>
      </c>
      <c r="B101" s="32" t="s">
        <v>495</v>
      </c>
      <c r="C101" s="32" t="s">
        <v>496</v>
      </c>
    </row>
    <row r="102">
      <c r="A102" s="34">
        <v>1808.0</v>
      </c>
      <c r="B102" s="32" t="s">
        <v>485</v>
      </c>
      <c r="C102" s="32" t="s">
        <v>512</v>
      </c>
    </row>
    <row r="103">
      <c r="A103" s="34">
        <v>1809.0</v>
      </c>
      <c r="B103" s="32" t="s">
        <v>495</v>
      </c>
      <c r="C103" s="32" t="s">
        <v>513</v>
      </c>
    </row>
    <row r="104">
      <c r="A104" s="34">
        <v>1810.0</v>
      </c>
      <c r="B104" s="32" t="s">
        <v>498</v>
      </c>
      <c r="C104" s="32" t="s">
        <v>506</v>
      </c>
    </row>
    <row r="105">
      <c r="A105" s="34">
        <v>1811.0</v>
      </c>
      <c r="B105" s="32" t="s">
        <v>490</v>
      </c>
      <c r="C105" s="32" t="s">
        <v>491</v>
      </c>
    </row>
    <row r="106">
      <c r="A106" s="34">
        <v>1812.0</v>
      </c>
      <c r="B106" s="32" t="s">
        <v>498</v>
      </c>
      <c r="C106" s="32" t="s">
        <v>502</v>
      </c>
    </row>
    <row r="107">
      <c r="A107" s="34">
        <v>1813.0</v>
      </c>
      <c r="B107" s="32" t="s">
        <v>490</v>
      </c>
      <c r="C107" s="32" t="s">
        <v>494</v>
      </c>
    </row>
    <row r="108">
      <c r="A108" s="34">
        <v>1814.0</v>
      </c>
      <c r="B108" s="32" t="s">
        <v>490</v>
      </c>
      <c r="C108" s="32" t="s">
        <v>491</v>
      </c>
    </row>
    <row r="109">
      <c r="A109" s="34">
        <v>1816.0</v>
      </c>
      <c r="B109" s="32" t="s">
        <v>490</v>
      </c>
      <c r="C109" s="32" t="s">
        <v>494</v>
      </c>
    </row>
    <row r="110">
      <c r="A110" s="34">
        <v>1817.0</v>
      </c>
      <c r="B110" s="32" t="s">
        <v>490</v>
      </c>
      <c r="C110" s="32" t="s">
        <v>494</v>
      </c>
    </row>
    <row r="111">
      <c r="A111" s="34">
        <v>1818.0</v>
      </c>
      <c r="B111" s="32" t="s">
        <v>490</v>
      </c>
      <c r="C111" s="32" t="s">
        <v>494</v>
      </c>
    </row>
    <row r="112">
      <c r="A112" s="34">
        <v>1819.0</v>
      </c>
      <c r="B112" s="32" t="s">
        <v>490</v>
      </c>
      <c r="C112" s="32" t="s">
        <v>494</v>
      </c>
    </row>
    <row r="113">
      <c r="A113" s="34">
        <v>1820.0</v>
      </c>
      <c r="B113" s="32" t="s">
        <v>490</v>
      </c>
      <c r="C113" s="32" t="s">
        <v>494</v>
      </c>
    </row>
    <row r="114">
      <c r="A114" s="34">
        <v>1821.0</v>
      </c>
      <c r="B114" s="32" t="s">
        <v>498</v>
      </c>
      <c r="C114" s="32" t="s">
        <v>514</v>
      </c>
    </row>
    <row r="115">
      <c r="A115" s="34">
        <v>1822.0</v>
      </c>
      <c r="B115" s="32" t="s">
        <v>485</v>
      </c>
      <c r="C115" s="32" t="s">
        <v>515</v>
      </c>
    </row>
    <row r="116">
      <c r="A116" s="34">
        <v>1823.0</v>
      </c>
      <c r="B116" s="32" t="s">
        <v>495</v>
      </c>
      <c r="C116" s="32" t="s">
        <v>496</v>
      </c>
    </row>
    <row r="117">
      <c r="A117" s="34">
        <v>1824.0</v>
      </c>
      <c r="B117" s="32" t="s">
        <v>490</v>
      </c>
      <c r="C117" s="32" t="s">
        <v>494</v>
      </c>
    </row>
    <row r="118">
      <c r="A118" s="34">
        <v>1825.0</v>
      </c>
      <c r="B118" s="32" t="s">
        <v>498</v>
      </c>
      <c r="C118" s="32" t="s">
        <v>499</v>
      </c>
    </row>
    <row r="119">
      <c r="A119" s="34">
        <v>1826.0</v>
      </c>
      <c r="B119" s="32" t="s">
        <v>490</v>
      </c>
      <c r="C119" s="32" t="s">
        <v>494</v>
      </c>
    </row>
    <row r="120">
      <c r="A120" s="34">
        <v>1827.0</v>
      </c>
      <c r="B120" s="32" t="s">
        <v>495</v>
      </c>
      <c r="C120" s="32" t="s">
        <v>513</v>
      </c>
    </row>
    <row r="121">
      <c r="A121" s="34">
        <v>1828.0</v>
      </c>
      <c r="B121" s="32" t="s">
        <v>498</v>
      </c>
      <c r="C121" s="32" t="s">
        <v>514</v>
      </c>
    </row>
    <row r="122">
      <c r="A122" s="34">
        <v>1829.0</v>
      </c>
      <c r="B122" s="32" t="s">
        <v>498</v>
      </c>
      <c r="C122" s="32" t="s">
        <v>514</v>
      </c>
    </row>
    <row r="123">
      <c r="A123" s="34">
        <v>1830.0</v>
      </c>
      <c r="B123" s="32" t="s">
        <v>504</v>
      </c>
      <c r="C123" s="32" t="s">
        <v>505</v>
      </c>
    </row>
    <row r="124">
      <c r="A124" s="34">
        <v>1831.0</v>
      </c>
      <c r="B124" s="32" t="s">
        <v>495</v>
      </c>
      <c r="C124" s="32" t="s">
        <v>513</v>
      </c>
    </row>
    <row r="125">
      <c r="A125" s="34">
        <v>1832.0</v>
      </c>
      <c r="B125" s="32" t="s">
        <v>495</v>
      </c>
      <c r="C125" s="32" t="s">
        <v>513</v>
      </c>
    </row>
    <row r="126">
      <c r="A126" s="34">
        <v>1833.0</v>
      </c>
      <c r="B126" s="32" t="s">
        <v>495</v>
      </c>
      <c r="C126" s="32" t="s">
        <v>496</v>
      </c>
    </row>
    <row r="127">
      <c r="A127" s="34">
        <v>1834.0</v>
      </c>
      <c r="B127" s="32" t="s">
        <v>495</v>
      </c>
      <c r="C127" s="32" t="s">
        <v>516</v>
      </c>
    </row>
    <row r="128">
      <c r="A128" s="34">
        <v>1835.0</v>
      </c>
      <c r="B128" s="32" t="s">
        <v>485</v>
      </c>
      <c r="C128" s="32" t="s">
        <v>511</v>
      </c>
    </row>
    <row r="129">
      <c r="A129" s="34">
        <v>1836.0</v>
      </c>
      <c r="B129" s="32" t="s">
        <v>495</v>
      </c>
      <c r="C129" s="32" t="s">
        <v>517</v>
      </c>
    </row>
    <row r="130">
      <c r="A130" s="34">
        <v>1837.0</v>
      </c>
      <c r="B130" s="32" t="s">
        <v>495</v>
      </c>
      <c r="C130" s="32" t="s">
        <v>496</v>
      </c>
    </row>
    <row r="131">
      <c r="A131" s="34">
        <v>1838.0</v>
      </c>
      <c r="B131" s="32" t="s">
        <v>495</v>
      </c>
      <c r="C131" s="32" t="s">
        <v>496</v>
      </c>
    </row>
    <row r="132">
      <c r="A132" s="34">
        <v>1839.0</v>
      </c>
      <c r="B132" s="32" t="s">
        <v>495</v>
      </c>
      <c r="C132" s="32" t="s">
        <v>496</v>
      </c>
    </row>
    <row r="133">
      <c r="A133" s="34">
        <v>1846.0</v>
      </c>
      <c r="B133" s="32" t="s">
        <v>485</v>
      </c>
      <c r="C133" s="32" t="s">
        <v>511</v>
      </c>
    </row>
    <row r="134">
      <c r="A134" s="34">
        <v>1847.0</v>
      </c>
      <c r="B134" s="32" t="s">
        <v>498</v>
      </c>
      <c r="C134" s="32" t="s">
        <v>514</v>
      </c>
    </row>
    <row r="135">
      <c r="A135" s="34">
        <v>1848.0</v>
      </c>
      <c r="B135" s="32" t="s">
        <v>492</v>
      </c>
      <c r="C135" s="32" t="s">
        <v>518</v>
      </c>
    </row>
    <row r="136">
      <c r="A136" s="34">
        <v>1849.0</v>
      </c>
      <c r="B136" s="32" t="s">
        <v>498</v>
      </c>
      <c r="C136" s="32" t="s">
        <v>514</v>
      </c>
    </row>
    <row r="137">
      <c r="A137" s="34">
        <v>1850.0</v>
      </c>
      <c r="B137" s="32" t="s">
        <v>492</v>
      </c>
      <c r="C137" s="32" t="s">
        <v>497</v>
      </c>
    </row>
    <row r="138">
      <c r="A138" s="34">
        <v>1851.0</v>
      </c>
      <c r="B138" s="32" t="s">
        <v>498</v>
      </c>
      <c r="C138" s="32" t="s">
        <v>514</v>
      </c>
    </row>
    <row r="139">
      <c r="A139" s="34">
        <v>1852.0</v>
      </c>
      <c r="B139" s="32" t="s">
        <v>498</v>
      </c>
      <c r="C139" s="32" t="s">
        <v>514</v>
      </c>
    </row>
    <row r="140">
      <c r="A140" s="34">
        <v>1853.0</v>
      </c>
      <c r="B140" s="32" t="s">
        <v>495</v>
      </c>
      <c r="C140" s="32" t="s">
        <v>513</v>
      </c>
    </row>
    <row r="141">
      <c r="A141" s="34">
        <v>1854.0</v>
      </c>
      <c r="B141" s="32" t="s">
        <v>492</v>
      </c>
      <c r="C141" s="32" t="s">
        <v>497</v>
      </c>
    </row>
    <row r="142">
      <c r="A142" s="34">
        <v>1855.0</v>
      </c>
      <c r="B142" s="32" t="s">
        <v>498</v>
      </c>
      <c r="C142" s="32" t="s">
        <v>514</v>
      </c>
    </row>
    <row r="143">
      <c r="A143" s="34">
        <v>1856.0</v>
      </c>
      <c r="B143" s="32" t="s">
        <v>492</v>
      </c>
      <c r="C143" s="32" t="s">
        <v>501</v>
      </c>
    </row>
    <row r="144">
      <c r="A144" s="34">
        <v>1857.0</v>
      </c>
      <c r="B144" s="32" t="s">
        <v>492</v>
      </c>
      <c r="C144" s="32" t="s">
        <v>501</v>
      </c>
    </row>
    <row r="145">
      <c r="A145" s="34">
        <v>1858.0</v>
      </c>
      <c r="B145" s="32" t="s">
        <v>492</v>
      </c>
      <c r="C145" s="32" t="s">
        <v>497</v>
      </c>
    </row>
    <row r="146">
      <c r="A146" s="34">
        <v>1859.0</v>
      </c>
      <c r="B146" s="32" t="s">
        <v>498</v>
      </c>
      <c r="C146" s="32" t="s">
        <v>514</v>
      </c>
    </row>
    <row r="147">
      <c r="A147" s="34">
        <v>1860.0</v>
      </c>
      <c r="B147" s="32" t="s">
        <v>498</v>
      </c>
      <c r="C147" s="32" t="s">
        <v>514</v>
      </c>
    </row>
    <row r="148">
      <c r="A148" s="34">
        <v>1861.0</v>
      </c>
      <c r="B148" s="32" t="s">
        <v>492</v>
      </c>
      <c r="C148" s="32" t="s">
        <v>493</v>
      </c>
    </row>
    <row r="149">
      <c r="A149" s="34">
        <v>1862.0</v>
      </c>
      <c r="B149" s="32" t="s">
        <v>498</v>
      </c>
      <c r="C149" s="32" t="s">
        <v>514</v>
      </c>
    </row>
    <row r="150">
      <c r="A150" s="34">
        <v>1863.0</v>
      </c>
      <c r="B150" s="32" t="s">
        <v>492</v>
      </c>
      <c r="C150" s="32" t="s">
        <v>493</v>
      </c>
    </row>
    <row r="151">
      <c r="A151" s="34">
        <v>1864.0</v>
      </c>
      <c r="B151" s="32" t="s">
        <v>495</v>
      </c>
      <c r="C151" s="32" t="s">
        <v>517</v>
      </c>
    </row>
    <row r="152">
      <c r="A152" s="34">
        <v>1865.0</v>
      </c>
      <c r="B152" s="32" t="s">
        <v>498</v>
      </c>
      <c r="C152" s="32" t="s">
        <v>514</v>
      </c>
    </row>
    <row r="153">
      <c r="A153" s="34">
        <v>1866.0</v>
      </c>
      <c r="B153" s="32" t="s">
        <v>492</v>
      </c>
      <c r="C153" s="32" t="s">
        <v>493</v>
      </c>
    </row>
    <row r="154">
      <c r="A154" s="34">
        <v>1867.0</v>
      </c>
      <c r="B154" s="32" t="s">
        <v>498</v>
      </c>
      <c r="C154" s="32" t="s">
        <v>514</v>
      </c>
    </row>
    <row r="155">
      <c r="A155" s="34">
        <v>1868.0</v>
      </c>
      <c r="B155" s="32" t="s">
        <v>490</v>
      </c>
      <c r="C155" s="32" t="s">
        <v>500</v>
      </c>
    </row>
    <row r="156">
      <c r="A156" s="34">
        <v>1869.0</v>
      </c>
      <c r="B156" s="32" t="s">
        <v>498</v>
      </c>
      <c r="C156" s="32" t="s">
        <v>514</v>
      </c>
    </row>
    <row r="157">
      <c r="A157" s="34">
        <v>1870.0</v>
      </c>
      <c r="B157" s="32" t="s">
        <v>498</v>
      </c>
      <c r="C157" s="32" t="s">
        <v>514</v>
      </c>
    </row>
    <row r="158">
      <c r="A158" s="34">
        <v>1871.0</v>
      </c>
      <c r="B158" s="32" t="s">
        <v>498</v>
      </c>
      <c r="C158" s="32" t="s">
        <v>499</v>
      </c>
    </row>
    <row r="159">
      <c r="A159" s="34">
        <v>1872.0</v>
      </c>
      <c r="B159" s="32" t="s">
        <v>498</v>
      </c>
      <c r="C159" s="32" t="s">
        <v>506</v>
      </c>
    </row>
    <row r="160">
      <c r="A160" s="34">
        <v>1873.0</v>
      </c>
      <c r="B160" s="32" t="s">
        <v>498</v>
      </c>
      <c r="C160" s="32" t="s">
        <v>514</v>
      </c>
    </row>
    <row r="161">
      <c r="A161" s="34">
        <v>1874.0</v>
      </c>
      <c r="B161" s="32" t="s">
        <v>498</v>
      </c>
      <c r="C161" s="32" t="s">
        <v>514</v>
      </c>
    </row>
    <row r="162">
      <c r="A162" s="34">
        <v>1875.0</v>
      </c>
      <c r="B162" s="32" t="s">
        <v>498</v>
      </c>
      <c r="C162" s="32" t="s">
        <v>514</v>
      </c>
    </row>
    <row r="163">
      <c r="A163" s="34">
        <v>1876.0</v>
      </c>
      <c r="B163" s="32" t="s">
        <v>498</v>
      </c>
      <c r="C163" s="32" t="s">
        <v>514</v>
      </c>
    </row>
    <row r="164">
      <c r="A164" s="34">
        <v>1877.0</v>
      </c>
      <c r="B164" s="32" t="s">
        <v>498</v>
      </c>
      <c r="C164" s="32" t="s">
        <v>514</v>
      </c>
    </row>
    <row r="165">
      <c r="A165" s="34">
        <v>1878.0</v>
      </c>
      <c r="B165" s="32" t="s">
        <v>498</v>
      </c>
      <c r="C165" s="32" t="s">
        <v>514</v>
      </c>
    </row>
    <row r="166">
      <c r="A166" s="34">
        <v>1879.0</v>
      </c>
      <c r="B166" s="32" t="s">
        <v>498</v>
      </c>
      <c r="C166" s="32" t="s">
        <v>514</v>
      </c>
    </row>
    <row r="167">
      <c r="A167" s="34">
        <v>1880.0</v>
      </c>
      <c r="B167" s="32" t="s">
        <v>498</v>
      </c>
      <c r="C167" s="32" t="s">
        <v>514</v>
      </c>
    </row>
    <row r="168">
      <c r="A168" s="34">
        <v>1881.0</v>
      </c>
      <c r="B168" s="32" t="s">
        <v>498</v>
      </c>
      <c r="C168" s="32" t="s">
        <v>514</v>
      </c>
    </row>
    <row r="169">
      <c r="A169" s="34">
        <v>1882.0</v>
      </c>
      <c r="B169" s="32" t="s">
        <v>485</v>
      </c>
      <c r="C169" s="32" t="s">
        <v>511</v>
      </c>
    </row>
    <row r="170">
      <c r="A170" s="34">
        <v>1883.0</v>
      </c>
      <c r="B170" s="32" t="s">
        <v>498</v>
      </c>
      <c r="C170" s="32" t="s">
        <v>514</v>
      </c>
    </row>
    <row r="171">
      <c r="A171" s="34">
        <v>1884.0</v>
      </c>
      <c r="B171" s="32" t="s">
        <v>495</v>
      </c>
      <c r="C171" s="32" t="s">
        <v>496</v>
      </c>
    </row>
    <row r="172">
      <c r="A172" s="34">
        <v>1885.0</v>
      </c>
      <c r="B172" s="32" t="s">
        <v>495</v>
      </c>
      <c r="C172" s="32" t="s">
        <v>496</v>
      </c>
    </row>
    <row r="173">
      <c r="A173" s="34">
        <v>1886.0</v>
      </c>
      <c r="B173" s="32" t="s">
        <v>498</v>
      </c>
      <c r="C173" s="32" t="s">
        <v>514</v>
      </c>
    </row>
    <row r="174">
      <c r="A174" s="34">
        <v>1887.0</v>
      </c>
      <c r="B174" s="32" t="s">
        <v>498</v>
      </c>
      <c r="C174" s="32" t="s">
        <v>514</v>
      </c>
    </row>
    <row r="175">
      <c r="A175" s="34">
        <v>1888.0</v>
      </c>
      <c r="B175" s="32" t="s">
        <v>498</v>
      </c>
      <c r="C175" s="32" t="s">
        <v>514</v>
      </c>
    </row>
    <row r="176">
      <c r="A176" s="34">
        <v>1889.0</v>
      </c>
      <c r="B176" s="32" t="s">
        <v>495</v>
      </c>
      <c r="C176" s="32" t="s">
        <v>516</v>
      </c>
    </row>
    <row r="177">
      <c r="A177" s="34">
        <v>1890.0</v>
      </c>
      <c r="B177" s="32" t="s">
        <v>498</v>
      </c>
      <c r="C177" s="32" t="s">
        <v>506</v>
      </c>
    </row>
    <row r="178">
      <c r="A178" s="34">
        <v>1891.0</v>
      </c>
      <c r="B178" s="32" t="s">
        <v>498</v>
      </c>
      <c r="C178" s="32" t="s">
        <v>506</v>
      </c>
    </row>
    <row r="179">
      <c r="A179" s="34">
        <v>1892.0</v>
      </c>
      <c r="B179" s="32" t="s">
        <v>495</v>
      </c>
      <c r="C179" s="32" t="s">
        <v>517</v>
      </c>
    </row>
    <row r="180">
      <c r="A180" s="34">
        <v>1893.0</v>
      </c>
      <c r="B180" s="32" t="s">
        <v>495</v>
      </c>
      <c r="C180" s="32" t="s">
        <v>517</v>
      </c>
    </row>
    <row r="181">
      <c r="A181" s="34">
        <v>1894.0</v>
      </c>
      <c r="B181" s="32" t="s">
        <v>492</v>
      </c>
      <c r="C181" s="32" t="s">
        <v>501</v>
      </c>
    </row>
    <row r="182">
      <c r="A182" s="34">
        <v>1895.0</v>
      </c>
      <c r="B182" s="32" t="s">
        <v>495</v>
      </c>
      <c r="C182" s="32" t="s">
        <v>513</v>
      </c>
    </row>
    <row r="183">
      <c r="A183" s="34">
        <v>1896.0</v>
      </c>
      <c r="B183" s="32" t="s">
        <v>492</v>
      </c>
      <c r="C183" s="32" t="s">
        <v>497</v>
      </c>
    </row>
    <row r="184">
      <c r="A184" s="34">
        <v>1897.0</v>
      </c>
      <c r="B184" s="32" t="s">
        <v>495</v>
      </c>
      <c r="C184" s="32" t="s">
        <v>517</v>
      </c>
    </row>
    <row r="185">
      <c r="A185" s="34">
        <v>1898.0</v>
      </c>
      <c r="B185" s="32" t="s">
        <v>495</v>
      </c>
      <c r="C185" s="32" t="s">
        <v>517</v>
      </c>
    </row>
    <row r="186">
      <c r="A186" s="34">
        <v>1899.0</v>
      </c>
      <c r="B186" s="32" t="s">
        <v>495</v>
      </c>
      <c r="C186" s="32" t="s">
        <v>517</v>
      </c>
    </row>
    <row r="187">
      <c r="A187" s="34">
        <v>1900.0</v>
      </c>
      <c r="B187" s="32" t="s">
        <v>495</v>
      </c>
      <c r="C187" s="32" t="s">
        <v>517</v>
      </c>
    </row>
    <row r="188">
      <c r="A188" s="34">
        <v>1901.0</v>
      </c>
      <c r="B188" s="32" t="s">
        <v>492</v>
      </c>
      <c r="C188" s="32" t="s">
        <v>501</v>
      </c>
    </row>
    <row r="189">
      <c r="A189" s="34">
        <v>1902.0</v>
      </c>
      <c r="B189" s="32" t="s">
        <v>492</v>
      </c>
      <c r="C189" s="32" t="s">
        <v>501</v>
      </c>
    </row>
    <row r="190">
      <c r="A190" s="34">
        <v>1903.0</v>
      </c>
      <c r="B190" s="32" t="s">
        <v>485</v>
      </c>
      <c r="C190" s="32" t="s">
        <v>511</v>
      </c>
    </row>
    <row r="191">
      <c r="A191" s="34">
        <v>1904.0</v>
      </c>
      <c r="B191" s="32" t="s">
        <v>504</v>
      </c>
      <c r="C191" s="32" t="s">
        <v>505</v>
      </c>
    </row>
    <row r="192">
      <c r="A192" s="34">
        <v>1905.0</v>
      </c>
      <c r="B192" s="32" t="s">
        <v>519</v>
      </c>
      <c r="C192" s="32" t="s">
        <v>520</v>
      </c>
    </row>
    <row r="193">
      <c r="A193" s="34">
        <v>1906.0</v>
      </c>
      <c r="B193" s="32" t="s">
        <v>504</v>
      </c>
      <c r="C193" s="32" t="s">
        <v>505</v>
      </c>
    </row>
    <row r="194">
      <c r="A194" s="34">
        <v>1907.0</v>
      </c>
      <c r="B194" s="32" t="s">
        <v>498</v>
      </c>
      <c r="C194" s="32" t="s">
        <v>514</v>
      </c>
    </row>
    <row r="195">
      <c r="A195" s="34">
        <v>1908.0</v>
      </c>
      <c r="B195" s="32" t="s">
        <v>498</v>
      </c>
      <c r="C195" s="32" t="s">
        <v>514</v>
      </c>
    </row>
    <row r="196">
      <c r="A196" s="34">
        <v>1909.0</v>
      </c>
      <c r="B196" s="32" t="s">
        <v>498</v>
      </c>
      <c r="C196" s="32" t="s">
        <v>514</v>
      </c>
    </row>
    <row r="197">
      <c r="A197" s="34">
        <v>1910.0</v>
      </c>
      <c r="B197" s="32" t="s">
        <v>492</v>
      </c>
      <c r="C197" s="32" t="s">
        <v>518</v>
      </c>
    </row>
    <row r="198">
      <c r="A198" s="34">
        <v>1911.0</v>
      </c>
      <c r="B198" s="32" t="s">
        <v>492</v>
      </c>
      <c r="C198" s="32" t="s">
        <v>518</v>
      </c>
    </row>
    <row r="199">
      <c r="A199" s="34">
        <v>1912.0</v>
      </c>
      <c r="B199" s="32" t="s">
        <v>492</v>
      </c>
      <c r="C199" s="32" t="s">
        <v>518</v>
      </c>
    </row>
    <row r="200">
      <c r="A200" s="34">
        <v>1913.0</v>
      </c>
      <c r="B200" s="32" t="s">
        <v>519</v>
      </c>
      <c r="C200" s="32" t="s">
        <v>521</v>
      </c>
    </row>
    <row r="201">
      <c r="A201" s="34">
        <v>1914.0</v>
      </c>
      <c r="B201" s="32" t="s">
        <v>492</v>
      </c>
      <c r="C201" s="32" t="s">
        <v>518</v>
      </c>
    </row>
    <row r="202">
      <c r="A202" s="34">
        <v>1915.0</v>
      </c>
      <c r="B202" s="32" t="s">
        <v>492</v>
      </c>
      <c r="C202" s="32" t="s">
        <v>518</v>
      </c>
    </row>
    <row r="203">
      <c r="A203" s="34">
        <v>1916.0</v>
      </c>
      <c r="B203" s="32" t="s">
        <v>492</v>
      </c>
      <c r="C203" s="32" t="s">
        <v>518</v>
      </c>
    </row>
    <row r="204">
      <c r="A204" s="34">
        <v>1917.0</v>
      </c>
      <c r="B204" s="32" t="s">
        <v>492</v>
      </c>
      <c r="C204" s="32" t="s">
        <v>518</v>
      </c>
    </row>
    <row r="205">
      <c r="A205" s="34">
        <v>1918.0</v>
      </c>
      <c r="B205" s="32" t="s">
        <v>492</v>
      </c>
      <c r="C205" s="32" t="s">
        <v>518</v>
      </c>
    </row>
    <row r="206">
      <c r="A206" s="34">
        <v>1919.0</v>
      </c>
      <c r="B206" s="32" t="s">
        <v>492</v>
      </c>
      <c r="C206" s="32" t="s">
        <v>518</v>
      </c>
    </row>
    <row r="207">
      <c r="A207" s="34">
        <v>1920.0</v>
      </c>
      <c r="B207" s="32" t="s">
        <v>508</v>
      </c>
      <c r="C207" s="32" t="s">
        <v>509</v>
      </c>
    </row>
    <row r="208">
      <c r="A208" s="34">
        <v>1921.0</v>
      </c>
      <c r="B208" s="32" t="s">
        <v>508</v>
      </c>
      <c r="C208" s="32" t="s">
        <v>522</v>
      </c>
    </row>
    <row r="209">
      <c r="A209" s="34">
        <v>1922.0</v>
      </c>
      <c r="B209" s="32" t="s">
        <v>508</v>
      </c>
      <c r="C209" s="32" t="s">
        <v>509</v>
      </c>
    </row>
    <row r="210">
      <c r="A210" s="34">
        <v>1923.0</v>
      </c>
      <c r="B210" s="32" t="s">
        <v>508</v>
      </c>
      <c r="C210" s="32" t="s">
        <v>509</v>
      </c>
    </row>
    <row r="211">
      <c r="A211" s="34">
        <v>1924.0</v>
      </c>
      <c r="B211" s="32" t="s">
        <v>508</v>
      </c>
      <c r="C211" s="32" t="s">
        <v>509</v>
      </c>
    </row>
    <row r="212">
      <c r="A212" s="34">
        <v>1925.0</v>
      </c>
      <c r="B212" s="32" t="s">
        <v>508</v>
      </c>
      <c r="C212" s="32" t="s">
        <v>509</v>
      </c>
    </row>
    <row r="213">
      <c r="A213" s="34">
        <v>1926.0</v>
      </c>
      <c r="B213" s="32" t="s">
        <v>508</v>
      </c>
      <c r="C213" s="32" t="s">
        <v>509</v>
      </c>
    </row>
    <row r="214">
      <c r="A214" s="34">
        <v>1927.0</v>
      </c>
      <c r="B214" s="32" t="s">
        <v>508</v>
      </c>
      <c r="C214" s="32" t="s">
        <v>509</v>
      </c>
    </row>
    <row r="215">
      <c r="A215" s="34">
        <v>1928.0</v>
      </c>
      <c r="B215" s="32" t="s">
        <v>508</v>
      </c>
      <c r="C215" s="32" t="s">
        <v>509</v>
      </c>
    </row>
    <row r="216">
      <c r="A216" s="34">
        <v>1929.0</v>
      </c>
      <c r="B216" s="32" t="s">
        <v>508</v>
      </c>
      <c r="C216" s="32" t="s">
        <v>509</v>
      </c>
    </row>
    <row r="217">
      <c r="A217" s="34">
        <v>1930.0</v>
      </c>
      <c r="B217" s="32" t="s">
        <v>508</v>
      </c>
      <c r="C217" s="32" t="s">
        <v>509</v>
      </c>
    </row>
    <row r="218">
      <c r="A218" s="34">
        <v>1931.0</v>
      </c>
      <c r="B218" s="32" t="s">
        <v>498</v>
      </c>
      <c r="C218" s="32" t="s">
        <v>514</v>
      </c>
    </row>
    <row r="219">
      <c r="A219" s="34">
        <v>1932.0</v>
      </c>
      <c r="B219" s="32" t="s">
        <v>498</v>
      </c>
      <c r="C219" s="32" t="s">
        <v>514</v>
      </c>
    </row>
    <row r="220">
      <c r="A220" s="34">
        <v>1933.0</v>
      </c>
      <c r="B220" s="32" t="s">
        <v>498</v>
      </c>
      <c r="C220" s="32" t="s">
        <v>514</v>
      </c>
    </row>
    <row r="221">
      <c r="A221" s="34">
        <v>1934.0</v>
      </c>
      <c r="B221" s="32" t="s">
        <v>498</v>
      </c>
      <c r="C221" s="32" t="s">
        <v>514</v>
      </c>
    </row>
    <row r="222">
      <c r="A222" s="34">
        <v>1935.0</v>
      </c>
      <c r="B222" s="32" t="s">
        <v>498</v>
      </c>
      <c r="C222" s="32" t="s">
        <v>502</v>
      </c>
    </row>
    <row r="223">
      <c r="A223" s="34">
        <v>1936.0</v>
      </c>
      <c r="B223" s="32" t="s">
        <v>498</v>
      </c>
      <c r="C223" s="32" t="s">
        <v>514</v>
      </c>
    </row>
    <row r="224">
      <c r="A224" s="34">
        <v>1937.0</v>
      </c>
      <c r="B224" s="32" t="s">
        <v>498</v>
      </c>
      <c r="C224" s="32" t="s">
        <v>514</v>
      </c>
    </row>
    <row r="225">
      <c r="A225" s="34">
        <v>1938.0</v>
      </c>
      <c r="B225" s="32" t="s">
        <v>485</v>
      </c>
      <c r="C225" s="32" t="s">
        <v>507</v>
      </c>
    </row>
    <row r="226">
      <c r="A226" s="34">
        <v>1939.0</v>
      </c>
      <c r="B226" s="32" t="s">
        <v>495</v>
      </c>
      <c r="C226" s="32" t="s">
        <v>517</v>
      </c>
    </row>
    <row r="227">
      <c r="A227" s="34">
        <v>1940.0</v>
      </c>
      <c r="B227" s="32" t="s">
        <v>498</v>
      </c>
      <c r="C227" s="32" t="s">
        <v>514</v>
      </c>
    </row>
    <row r="228">
      <c r="A228" s="34">
        <v>1941.0</v>
      </c>
      <c r="B228" s="32" t="s">
        <v>495</v>
      </c>
      <c r="C228" s="32" t="s">
        <v>516</v>
      </c>
    </row>
    <row r="229">
      <c r="A229" s="34">
        <v>1942.0</v>
      </c>
      <c r="B229" s="32" t="s">
        <v>495</v>
      </c>
      <c r="C229" s="32" t="s">
        <v>516</v>
      </c>
    </row>
    <row r="230">
      <c r="A230" s="34">
        <v>1943.0</v>
      </c>
      <c r="B230" s="32" t="s">
        <v>498</v>
      </c>
      <c r="C230" s="32" t="s">
        <v>499</v>
      </c>
    </row>
    <row r="231">
      <c r="A231" s="34">
        <v>1944.0</v>
      </c>
      <c r="B231" s="32" t="s">
        <v>519</v>
      </c>
      <c r="C231" s="32" t="s">
        <v>520</v>
      </c>
    </row>
    <row r="232">
      <c r="A232" s="34">
        <v>1945.0</v>
      </c>
      <c r="B232" s="32" t="s">
        <v>519</v>
      </c>
      <c r="C232" s="32" t="s">
        <v>520</v>
      </c>
    </row>
    <row r="233">
      <c r="A233" s="34">
        <v>1946.0</v>
      </c>
      <c r="B233" s="32" t="s">
        <v>519</v>
      </c>
      <c r="C233" s="32" t="s">
        <v>520</v>
      </c>
    </row>
    <row r="234">
      <c r="A234" s="34">
        <v>1947.0</v>
      </c>
      <c r="B234" s="32" t="s">
        <v>498</v>
      </c>
      <c r="C234" s="32" t="s">
        <v>514</v>
      </c>
    </row>
    <row r="235">
      <c r="A235" s="34">
        <v>1948.0</v>
      </c>
      <c r="B235" s="32" t="s">
        <v>498</v>
      </c>
      <c r="C235" s="32" t="s">
        <v>514</v>
      </c>
    </row>
    <row r="236">
      <c r="A236" s="34">
        <v>1949.0</v>
      </c>
      <c r="B236" s="32" t="s">
        <v>519</v>
      </c>
      <c r="C236" s="32" t="s">
        <v>520</v>
      </c>
    </row>
    <row r="237">
      <c r="A237" s="34">
        <v>1950.0</v>
      </c>
      <c r="B237" s="32" t="s">
        <v>519</v>
      </c>
      <c r="C237" s="32" t="s">
        <v>520</v>
      </c>
    </row>
    <row r="238">
      <c r="A238" s="34">
        <v>1951.0</v>
      </c>
      <c r="B238" s="32" t="s">
        <v>519</v>
      </c>
      <c r="C238" s="32" t="s">
        <v>520</v>
      </c>
    </row>
    <row r="239">
      <c r="A239" s="34">
        <v>1952.0</v>
      </c>
      <c r="B239" s="32" t="s">
        <v>519</v>
      </c>
      <c r="C239" s="32" t="s">
        <v>520</v>
      </c>
    </row>
    <row r="240">
      <c r="A240" s="34">
        <v>1953.0</v>
      </c>
      <c r="B240" s="32" t="s">
        <v>519</v>
      </c>
      <c r="C240" s="32" t="s">
        <v>520</v>
      </c>
    </row>
    <row r="241">
      <c r="A241" s="34">
        <v>1954.0</v>
      </c>
      <c r="B241" s="32" t="s">
        <v>519</v>
      </c>
      <c r="C241" s="32" t="s">
        <v>520</v>
      </c>
    </row>
    <row r="242">
      <c r="A242" s="34">
        <v>1955.0</v>
      </c>
      <c r="B242" s="32" t="s">
        <v>498</v>
      </c>
      <c r="C242" s="32" t="s">
        <v>514</v>
      </c>
    </row>
    <row r="243">
      <c r="A243" s="34">
        <v>1956.0</v>
      </c>
      <c r="B243" s="32" t="s">
        <v>519</v>
      </c>
      <c r="C243" s="32" t="s">
        <v>520</v>
      </c>
    </row>
    <row r="244">
      <c r="A244" s="34">
        <v>1957.0</v>
      </c>
      <c r="B244" s="32" t="s">
        <v>519</v>
      </c>
      <c r="C244" s="32" t="s">
        <v>520</v>
      </c>
    </row>
    <row r="245">
      <c r="A245" s="34">
        <v>1958.0</v>
      </c>
      <c r="B245" s="32" t="s">
        <v>495</v>
      </c>
      <c r="C245" s="32" t="s">
        <v>517</v>
      </c>
    </row>
    <row r="246">
      <c r="A246" s="34">
        <v>1959.0</v>
      </c>
      <c r="B246" s="32" t="s">
        <v>495</v>
      </c>
      <c r="C246" s="32" t="s">
        <v>517</v>
      </c>
    </row>
    <row r="247">
      <c r="A247" s="34">
        <v>1960.0</v>
      </c>
      <c r="B247" s="32" t="s">
        <v>519</v>
      </c>
      <c r="C247" s="32" t="s">
        <v>520</v>
      </c>
    </row>
    <row r="248">
      <c r="A248" s="34">
        <v>1961.0</v>
      </c>
      <c r="B248" s="32" t="s">
        <v>519</v>
      </c>
      <c r="C248" s="32" t="s">
        <v>520</v>
      </c>
    </row>
    <row r="249">
      <c r="A249" s="34">
        <v>1963.0</v>
      </c>
      <c r="B249" s="32" t="s">
        <v>519</v>
      </c>
      <c r="C249" s="32" t="s">
        <v>520</v>
      </c>
    </row>
    <row r="250">
      <c r="A250" s="34">
        <v>1964.0</v>
      </c>
      <c r="B250" s="32" t="s">
        <v>519</v>
      </c>
      <c r="C250" s="32" t="s">
        <v>520</v>
      </c>
    </row>
    <row r="251">
      <c r="A251" s="34">
        <v>1965.0</v>
      </c>
      <c r="B251" s="32" t="s">
        <v>498</v>
      </c>
      <c r="C251" s="32" t="s">
        <v>514</v>
      </c>
    </row>
    <row r="252">
      <c r="A252" s="34">
        <v>1966.0</v>
      </c>
      <c r="B252" s="32" t="s">
        <v>485</v>
      </c>
      <c r="C252" s="32" t="s">
        <v>507</v>
      </c>
    </row>
    <row r="253">
      <c r="A253" s="34">
        <v>1967.0</v>
      </c>
      <c r="B253" s="32" t="s">
        <v>485</v>
      </c>
      <c r="C253" s="32" t="s">
        <v>507</v>
      </c>
    </row>
    <row r="254">
      <c r="A254" s="34">
        <v>1968.0</v>
      </c>
      <c r="B254" s="32" t="s">
        <v>485</v>
      </c>
      <c r="C254" s="32" t="s">
        <v>507</v>
      </c>
    </row>
    <row r="255">
      <c r="A255" s="34">
        <v>1969.0</v>
      </c>
      <c r="B255" s="32" t="s">
        <v>485</v>
      </c>
      <c r="C255" s="32" t="s">
        <v>511</v>
      </c>
    </row>
    <row r="256">
      <c r="A256" s="34">
        <v>1970.0</v>
      </c>
      <c r="B256" s="32" t="s">
        <v>485</v>
      </c>
      <c r="C256" s="32" t="s">
        <v>511</v>
      </c>
    </row>
    <row r="257">
      <c r="A257" s="34">
        <v>1971.0</v>
      </c>
      <c r="B257" s="32" t="s">
        <v>485</v>
      </c>
      <c r="C257" s="32" t="s">
        <v>507</v>
      </c>
    </row>
    <row r="258">
      <c r="A258" s="34">
        <v>1972.0</v>
      </c>
      <c r="B258" s="32" t="s">
        <v>485</v>
      </c>
      <c r="C258" s="32" t="s">
        <v>507</v>
      </c>
    </row>
    <row r="259">
      <c r="A259" s="34">
        <v>1973.0</v>
      </c>
      <c r="B259" s="32" t="s">
        <v>485</v>
      </c>
      <c r="C259" s="32" t="s">
        <v>507</v>
      </c>
    </row>
    <row r="260">
      <c r="A260" s="34">
        <v>1974.0</v>
      </c>
      <c r="B260" s="32" t="s">
        <v>519</v>
      </c>
      <c r="C260" s="32" t="s">
        <v>520</v>
      </c>
    </row>
    <row r="261">
      <c r="A261" s="34">
        <v>1975.0</v>
      </c>
      <c r="B261" s="32" t="s">
        <v>485</v>
      </c>
      <c r="C261" s="32" t="s">
        <v>507</v>
      </c>
    </row>
    <row r="262">
      <c r="A262" s="34">
        <v>1976.0</v>
      </c>
      <c r="B262" s="32" t="s">
        <v>519</v>
      </c>
      <c r="C262" s="32" t="s">
        <v>520</v>
      </c>
    </row>
    <row r="263">
      <c r="A263" s="34">
        <v>1977.0</v>
      </c>
      <c r="B263" s="32" t="s">
        <v>504</v>
      </c>
      <c r="C263" s="32" t="s">
        <v>505</v>
      </c>
    </row>
    <row r="264">
      <c r="A264" s="34">
        <v>1978.0</v>
      </c>
      <c r="B264" s="32" t="s">
        <v>519</v>
      </c>
      <c r="C264" s="32" t="s">
        <v>520</v>
      </c>
    </row>
    <row r="265">
      <c r="A265" s="34">
        <v>1979.0</v>
      </c>
      <c r="B265" s="32" t="s">
        <v>519</v>
      </c>
      <c r="C265" s="32" t="s">
        <v>520</v>
      </c>
    </row>
    <row r="266">
      <c r="A266" s="34">
        <v>1980.0</v>
      </c>
      <c r="B266" s="32" t="s">
        <v>519</v>
      </c>
      <c r="C266" s="32" t="s">
        <v>520</v>
      </c>
    </row>
    <row r="267">
      <c r="A267" s="34">
        <v>2012.0</v>
      </c>
      <c r="B267" s="32" t="s">
        <v>485</v>
      </c>
      <c r="C267" s="32" t="s">
        <v>507</v>
      </c>
    </row>
    <row r="268">
      <c r="A268" s="34">
        <v>1981.0</v>
      </c>
      <c r="B268" s="32" t="s">
        <v>519</v>
      </c>
      <c r="C268" s="32" t="s">
        <v>520</v>
      </c>
    </row>
    <row r="269">
      <c r="A269" s="34">
        <v>1982.0</v>
      </c>
      <c r="B269" s="32" t="s">
        <v>519</v>
      </c>
      <c r="C269" s="32" t="s">
        <v>520</v>
      </c>
    </row>
    <row r="270">
      <c r="A270" s="34">
        <v>1983.0</v>
      </c>
      <c r="B270" s="32" t="s">
        <v>519</v>
      </c>
      <c r="C270" s="32" t="s">
        <v>520</v>
      </c>
    </row>
    <row r="271">
      <c r="A271" s="34">
        <v>1984.0</v>
      </c>
      <c r="B271" s="32" t="s">
        <v>519</v>
      </c>
      <c r="C271" s="32" t="s">
        <v>520</v>
      </c>
    </row>
    <row r="272">
      <c r="A272" s="34">
        <v>1985.0</v>
      </c>
      <c r="B272" s="32" t="s">
        <v>519</v>
      </c>
      <c r="C272" s="32" t="s">
        <v>523</v>
      </c>
    </row>
    <row r="273">
      <c r="A273" s="34">
        <v>1986.0</v>
      </c>
      <c r="B273" s="32" t="s">
        <v>519</v>
      </c>
      <c r="C273" s="32" t="s">
        <v>520</v>
      </c>
    </row>
    <row r="274">
      <c r="A274" s="34">
        <v>1987.0</v>
      </c>
      <c r="B274" s="32" t="s">
        <v>519</v>
      </c>
      <c r="C274" s="32" t="s">
        <v>520</v>
      </c>
    </row>
    <row r="275">
      <c r="A275" s="34">
        <v>1988.0</v>
      </c>
      <c r="B275" s="32" t="s">
        <v>519</v>
      </c>
      <c r="C275" s="32" t="s">
        <v>520</v>
      </c>
    </row>
    <row r="276">
      <c r="A276" s="34">
        <v>1989.0</v>
      </c>
      <c r="B276" s="32" t="s">
        <v>519</v>
      </c>
      <c r="C276" s="32" t="s">
        <v>520</v>
      </c>
    </row>
    <row r="277">
      <c r="A277" s="34">
        <v>1990.0</v>
      </c>
      <c r="B277" s="32" t="s">
        <v>519</v>
      </c>
      <c r="C277" s="32" t="s">
        <v>520</v>
      </c>
    </row>
    <row r="278">
      <c r="A278" s="34">
        <v>1991.0</v>
      </c>
      <c r="B278" s="32" t="s">
        <v>519</v>
      </c>
      <c r="C278" s="32" t="s">
        <v>524</v>
      </c>
    </row>
    <row r="279">
      <c r="A279" s="34">
        <v>1992.0</v>
      </c>
      <c r="B279" s="32" t="s">
        <v>519</v>
      </c>
      <c r="C279" s="32" t="s">
        <v>523</v>
      </c>
    </row>
    <row r="280">
      <c r="A280" s="34">
        <v>1993.0</v>
      </c>
      <c r="B280" s="32" t="s">
        <v>519</v>
      </c>
      <c r="C280" s="32" t="s">
        <v>523</v>
      </c>
    </row>
    <row r="281">
      <c r="A281" s="34">
        <v>1994.0</v>
      </c>
      <c r="B281" s="32" t="s">
        <v>519</v>
      </c>
      <c r="C281" s="32" t="s">
        <v>520</v>
      </c>
    </row>
    <row r="282">
      <c r="A282" s="34">
        <v>1995.0</v>
      </c>
      <c r="B282" s="32" t="s">
        <v>519</v>
      </c>
      <c r="C282" s="32" t="s">
        <v>520</v>
      </c>
    </row>
    <row r="283">
      <c r="A283" s="34">
        <v>1996.0</v>
      </c>
      <c r="B283" s="32" t="s">
        <v>519</v>
      </c>
      <c r="C283" s="32" t="s">
        <v>520</v>
      </c>
    </row>
    <row r="284">
      <c r="A284" s="34">
        <v>1997.0</v>
      </c>
      <c r="B284" s="32" t="s">
        <v>519</v>
      </c>
      <c r="C284" s="32" t="s">
        <v>524</v>
      </c>
    </row>
    <row r="285">
      <c r="A285" s="34">
        <v>1998.0</v>
      </c>
      <c r="B285" s="32" t="s">
        <v>504</v>
      </c>
      <c r="C285" s="32" t="s">
        <v>505</v>
      </c>
    </row>
    <row r="286">
      <c r="A286" s="34">
        <v>1999.0</v>
      </c>
      <c r="B286" s="32" t="s">
        <v>519</v>
      </c>
      <c r="C286" s="32" t="s">
        <v>524</v>
      </c>
    </row>
    <row r="287">
      <c r="A287" s="34">
        <v>2000.0</v>
      </c>
      <c r="B287" s="32" t="s">
        <v>519</v>
      </c>
      <c r="C287" s="32" t="s">
        <v>524</v>
      </c>
    </row>
    <row r="288">
      <c r="A288" s="34">
        <v>2001.0</v>
      </c>
      <c r="B288" s="32" t="s">
        <v>519</v>
      </c>
      <c r="C288" s="32" t="s">
        <v>524</v>
      </c>
    </row>
    <row r="289">
      <c r="A289" s="34">
        <v>2002.0</v>
      </c>
      <c r="B289" s="32" t="s">
        <v>519</v>
      </c>
      <c r="C289" s="32" t="s">
        <v>524</v>
      </c>
    </row>
    <row r="290">
      <c r="A290" s="34">
        <v>2003.0</v>
      </c>
      <c r="B290" s="32" t="s">
        <v>519</v>
      </c>
      <c r="C290" s="32" t="s">
        <v>523</v>
      </c>
    </row>
    <row r="291">
      <c r="A291" s="34">
        <v>2004.0</v>
      </c>
      <c r="B291" s="32" t="s">
        <v>519</v>
      </c>
      <c r="C291" s="32" t="s">
        <v>520</v>
      </c>
    </row>
    <row r="292">
      <c r="A292" s="34">
        <v>2005.0</v>
      </c>
      <c r="B292" s="32" t="s">
        <v>519</v>
      </c>
      <c r="C292" s="32" t="s">
        <v>524</v>
      </c>
    </row>
    <row r="293">
      <c r="A293" s="34">
        <v>2006.0</v>
      </c>
      <c r="B293" s="32" t="s">
        <v>519</v>
      </c>
      <c r="C293" s="32" t="s">
        <v>524</v>
      </c>
    </row>
    <row r="294">
      <c r="A294" s="34">
        <v>2007.0</v>
      </c>
      <c r="B294" s="32" t="s">
        <v>519</v>
      </c>
      <c r="C294" s="32" t="s">
        <v>525</v>
      </c>
    </row>
    <row r="295">
      <c r="A295" s="34">
        <v>2008.0</v>
      </c>
      <c r="B295" s="32" t="s">
        <v>519</v>
      </c>
      <c r="C295" s="32" t="s">
        <v>524</v>
      </c>
    </row>
    <row r="296">
      <c r="A296" s="34">
        <v>2009.0</v>
      </c>
      <c r="B296" s="32" t="s">
        <v>519</v>
      </c>
      <c r="C296" s="32" t="s">
        <v>524</v>
      </c>
    </row>
    <row r="297">
      <c r="A297" s="34">
        <v>2010.0</v>
      </c>
      <c r="B297" s="32" t="s">
        <v>519</v>
      </c>
      <c r="C297" s="32" t="s">
        <v>520</v>
      </c>
    </row>
    <row r="298">
      <c r="A298" s="34">
        <v>2011.0</v>
      </c>
      <c r="B298" s="32" t="s">
        <v>519</v>
      </c>
      <c r="C298" s="32" t="s">
        <v>520</v>
      </c>
    </row>
    <row r="299">
      <c r="A299" s="34">
        <v>2013.0</v>
      </c>
      <c r="B299" s="32" t="s">
        <v>519</v>
      </c>
      <c r="C299" s="32" t="s">
        <v>524</v>
      </c>
    </row>
    <row r="300">
      <c r="A300" s="34">
        <v>2014.0</v>
      </c>
      <c r="B300" s="32" t="s">
        <v>519</v>
      </c>
      <c r="C300" s="32" t="s">
        <v>525</v>
      </c>
    </row>
    <row r="301">
      <c r="A301" s="34">
        <v>2015.0</v>
      </c>
      <c r="B301" s="32" t="s">
        <v>519</v>
      </c>
      <c r="C301" s="32" t="s">
        <v>525</v>
      </c>
    </row>
    <row r="302">
      <c r="A302" s="34">
        <v>2016.0</v>
      </c>
      <c r="B302" s="32" t="s">
        <v>519</v>
      </c>
      <c r="C302" s="32" t="s">
        <v>520</v>
      </c>
    </row>
    <row r="303">
      <c r="A303" s="34">
        <v>2017.0</v>
      </c>
      <c r="B303" s="32" t="s">
        <v>519</v>
      </c>
      <c r="C303" s="32" t="s">
        <v>525</v>
      </c>
    </row>
    <row r="304">
      <c r="A304" s="34">
        <v>2018.0</v>
      </c>
      <c r="B304" s="32" t="s">
        <v>519</v>
      </c>
      <c r="C304" s="32" t="s">
        <v>524</v>
      </c>
    </row>
    <row r="305">
      <c r="A305" s="34">
        <v>2019.0</v>
      </c>
      <c r="B305" s="32" t="s">
        <v>519</v>
      </c>
      <c r="C305" s="32" t="s">
        <v>525</v>
      </c>
    </row>
    <row r="306">
      <c r="A306" s="34">
        <v>2020.0</v>
      </c>
      <c r="B306" s="32" t="s">
        <v>519</v>
      </c>
      <c r="C306" s="32" t="s">
        <v>524</v>
      </c>
    </row>
    <row r="307">
      <c r="A307" s="34">
        <v>2021.0</v>
      </c>
      <c r="B307" s="32" t="s">
        <v>519</v>
      </c>
      <c r="C307" s="32" t="s">
        <v>524</v>
      </c>
    </row>
    <row r="308">
      <c r="A308" s="34">
        <v>2022.0</v>
      </c>
      <c r="B308" s="32" t="s">
        <v>519</v>
      </c>
      <c r="C308" s="32" t="s">
        <v>523</v>
      </c>
    </row>
    <row r="309">
      <c r="A309" s="34">
        <v>2023.0</v>
      </c>
      <c r="B309" s="32" t="s">
        <v>519</v>
      </c>
      <c r="C309" s="32" t="s">
        <v>525</v>
      </c>
    </row>
    <row r="310">
      <c r="A310" s="34">
        <v>2024.0</v>
      </c>
      <c r="B310" s="32" t="s">
        <v>519</v>
      </c>
      <c r="C310" s="32" t="s">
        <v>524</v>
      </c>
    </row>
    <row r="311">
      <c r="A311" s="34">
        <v>2025.0</v>
      </c>
      <c r="B311" s="32" t="s">
        <v>519</v>
      </c>
      <c r="C311" s="32" t="s">
        <v>523</v>
      </c>
    </row>
    <row r="312">
      <c r="A312" s="34">
        <v>2026.0</v>
      </c>
      <c r="B312" s="32" t="s">
        <v>519</v>
      </c>
      <c r="C312" s="32" t="s">
        <v>524</v>
      </c>
    </row>
    <row r="313">
      <c r="A313" s="34">
        <v>2027.0</v>
      </c>
      <c r="B313" s="32" t="s">
        <v>519</v>
      </c>
      <c r="C313" s="32" t="s">
        <v>524</v>
      </c>
    </row>
    <row r="314">
      <c r="A314" s="34">
        <v>2028.0</v>
      </c>
      <c r="B314" s="32" t="s">
        <v>519</v>
      </c>
      <c r="C314" s="32" t="s">
        <v>524</v>
      </c>
    </row>
    <row r="315">
      <c r="A315" s="34">
        <v>2029.0</v>
      </c>
      <c r="B315" s="32" t="s">
        <v>519</v>
      </c>
      <c r="C315" s="32" t="s">
        <v>524</v>
      </c>
    </row>
    <row r="316">
      <c r="A316" s="34">
        <v>2030.0</v>
      </c>
      <c r="B316" s="32" t="s">
        <v>519</v>
      </c>
      <c r="C316" s="32" t="s">
        <v>523</v>
      </c>
    </row>
    <row r="317">
      <c r="A317" s="34">
        <v>2031.0</v>
      </c>
      <c r="B317" s="32" t="s">
        <v>519</v>
      </c>
      <c r="C317" s="32" t="s">
        <v>524</v>
      </c>
    </row>
    <row r="318">
      <c r="A318" s="34">
        <v>2032.0</v>
      </c>
      <c r="B318" s="32"/>
      <c r="C318" s="32" t="s">
        <v>487</v>
      </c>
    </row>
    <row r="319">
      <c r="A319" s="34">
        <v>2033.0</v>
      </c>
      <c r="B319" s="32"/>
      <c r="C319" s="32" t="s">
        <v>487</v>
      </c>
    </row>
    <row r="320">
      <c r="A320" s="34">
        <v>2034.0</v>
      </c>
      <c r="B320" s="32" t="s">
        <v>498</v>
      </c>
      <c r="C320" s="32" t="s">
        <v>499</v>
      </c>
    </row>
    <row r="321">
      <c r="A321" s="34">
        <v>2035.0</v>
      </c>
      <c r="B321" s="32" t="s">
        <v>495</v>
      </c>
      <c r="C321" s="32" t="s">
        <v>496</v>
      </c>
    </row>
    <row r="322">
      <c r="A322" s="34">
        <v>2036.0</v>
      </c>
      <c r="B322" s="32" t="s">
        <v>495</v>
      </c>
      <c r="C322" s="32" t="s">
        <v>496</v>
      </c>
    </row>
    <row r="323">
      <c r="A323" s="34">
        <v>2037.0</v>
      </c>
      <c r="B323" s="32" t="s">
        <v>495</v>
      </c>
      <c r="C323" s="32" t="s">
        <v>496</v>
      </c>
    </row>
    <row r="324">
      <c r="A324" s="34">
        <v>2038.0</v>
      </c>
      <c r="B324" s="32" t="s">
        <v>504</v>
      </c>
      <c r="C324" s="32" t="s">
        <v>505</v>
      </c>
    </row>
    <row r="325">
      <c r="A325" s="34">
        <v>2039.0</v>
      </c>
      <c r="B325" s="32" t="s">
        <v>519</v>
      </c>
      <c r="C325" s="32" t="s">
        <v>521</v>
      </c>
    </row>
    <row r="326">
      <c r="A326" s="34">
        <v>2040.0</v>
      </c>
      <c r="B326" s="32" t="s">
        <v>495</v>
      </c>
      <c r="C326" s="32" t="s">
        <v>513</v>
      </c>
    </row>
    <row r="327">
      <c r="A327" s="34">
        <v>2041.0</v>
      </c>
      <c r="B327" s="32" t="s">
        <v>504</v>
      </c>
      <c r="C327" s="32" t="s">
        <v>526</v>
      </c>
    </row>
    <row r="328">
      <c r="A328" s="34">
        <v>2042.0</v>
      </c>
      <c r="B328" s="32" t="s">
        <v>495</v>
      </c>
      <c r="C328" s="32" t="s">
        <v>496</v>
      </c>
    </row>
    <row r="329">
      <c r="A329" s="34">
        <v>2043.0</v>
      </c>
      <c r="B329" s="32" t="s">
        <v>495</v>
      </c>
      <c r="C329" s="32" t="s">
        <v>496</v>
      </c>
    </row>
    <row r="330">
      <c r="A330" s="34">
        <v>2044.0</v>
      </c>
      <c r="B330" s="32" t="s">
        <v>504</v>
      </c>
      <c r="C330" s="32" t="s">
        <v>526</v>
      </c>
    </row>
    <row r="331">
      <c r="A331" s="34">
        <v>2045.0</v>
      </c>
      <c r="B331" s="32" t="s">
        <v>498</v>
      </c>
      <c r="C331" s="32" t="s">
        <v>499</v>
      </c>
    </row>
    <row r="332">
      <c r="A332" s="34">
        <v>2046.0</v>
      </c>
      <c r="B332" s="32" t="s">
        <v>495</v>
      </c>
      <c r="C332" s="32" t="s">
        <v>496</v>
      </c>
    </row>
    <row r="333">
      <c r="A333" s="34">
        <v>2047.0</v>
      </c>
      <c r="B333" s="32" t="s">
        <v>495</v>
      </c>
      <c r="C333" s="32" t="s">
        <v>496</v>
      </c>
    </row>
    <row r="334">
      <c r="A334" s="34">
        <v>2048.0</v>
      </c>
      <c r="B334" s="32" t="s">
        <v>508</v>
      </c>
      <c r="C334" s="32" t="s">
        <v>522</v>
      </c>
    </row>
    <row r="335">
      <c r="A335" s="34">
        <v>2049.0</v>
      </c>
      <c r="B335" s="32" t="s">
        <v>508</v>
      </c>
      <c r="C335" s="32" t="s">
        <v>522</v>
      </c>
    </row>
    <row r="336">
      <c r="A336" s="34">
        <v>2050.0</v>
      </c>
      <c r="B336" s="32" t="s">
        <v>508</v>
      </c>
      <c r="C336" s="32" t="s">
        <v>527</v>
      </c>
    </row>
    <row r="337">
      <c r="A337" s="34">
        <v>2051.0</v>
      </c>
      <c r="B337" s="32" t="s">
        <v>504</v>
      </c>
      <c r="C337" s="32" t="s">
        <v>526</v>
      </c>
    </row>
    <row r="338">
      <c r="A338" s="34">
        <v>2052.0</v>
      </c>
      <c r="B338" s="32" t="s">
        <v>508</v>
      </c>
      <c r="C338" s="32" t="s">
        <v>527</v>
      </c>
    </row>
    <row r="339">
      <c r="A339" s="34">
        <v>2053.0</v>
      </c>
      <c r="B339" s="32" t="s">
        <v>504</v>
      </c>
      <c r="C339" s="32" t="s">
        <v>526</v>
      </c>
    </row>
    <row r="340">
      <c r="A340" s="34">
        <v>2054.0</v>
      </c>
      <c r="B340" s="32" t="s">
        <v>508</v>
      </c>
      <c r="C340" s="32" t="s">
        <v>528</v>
      </c>
    </row>
    <row r="341">
      <c r="A341" s="34">
        <v>2055.0</v>
      </c>
      <c r="B341" s="32" t="s">
        <v>508</v>
      </c>
      <c r="C341" s="32" t="s">
        <v>522</v>
      </c>
    </row>
    <row r="342">
      <c r="A342" s="34">
        <v>2056.0</v>
      </c>
      <c r="B342" s="32" t="s">
        <v>504</v>
      </c>
      <c r="C342" s="32" t="s">
        <v>526</v>
      </c>
    </row>
    <row r="343">
      <c r="A343" s="34">
        <v>2057.0</v>
      </c>
      <c r="B343" s="32" t="s">
        <v>504</v>
      </c>
      <c r="C343" s="32" t="s">
        <v>526</v>
      </c>
    </row>
    <row r="344">
      <c r="A344" s="34">
        <v>2058.0</v>
      </c>
      <c r="B344" s="32" t="s">
        <v>492</v>
      </c>
      <c r="C344" s="32" t="s">
        <v>529</v>
      </c>
    </row>
    <row r="345">
      <c r="A345" s="34">
        <v>2059.0</v>
      </c>
      <c r="B345" s="32" t="s">
        <v>504</v>
      </c>
      <c r="C345" s="32" t="s">
        <v>526</v>
      </c>
    </row>
    <row r="346">
      <c r="A346" s="34">
        <v>2060.0</v>
      </c>
      <c r="B346" s="32" t="s">
        <v>504</v>
      </c>
      <c r="C346" s="32" t="s">
        <v>526</v>
      </c>
    </row>
    <row r="347">
      <c r="A347" s="34">
        <v>2061.0</v>
      </c>
      <c r="B347" s="32" t="s">
        <v>504</v>
      </c>
      <c r="C347" s="32" t="s">
        <v>526</v>
      </c>
    </row>
    <row r="348">
      <c r="A348" s="34">
        <v>2062.0</v>
      </c>
      <c r="B348" s="32" t="s">
        <v>504</v>
      </c>
      <c r="C348" s="32" t="s">
        <v>526</v>
      </c>
    </row>
    <row r="349">
      <c r="A349" s="34">
        <v>2063.0</v>
      </c>
      <c r="B349" s="32" t="s">
        <v>504</v>
      </c>
      <c r="C349" s="32" t="s">
        <v>526</v>
      </c>
    </row>
    <row r="350">
      <c r="A350" s="34">
        <v>2064.0</v>
      </c>
      <c r="B350" s="32" t="s">
        <v>508</v>
      </c>
      <c r="C350" s="32" t="s">
        <v>527</v>
      </c>
    </row>
    <row r="351">
      <c r="A351" s="34">
        <v>2065.0</v>
      </c>
      <c r="B351" s="32" t="s">
        <v>504</v>
      </c>
      <c r="C351" s="32" t="s">
        <v>526</v>
      </c>
    </row>
    <row r="352">
      <c r="A352" s="34">
        <v>2066.0</v>
      </c>
      <c r="B352" s="32" t="s">
        <v>492</v>
      </c>
      <c r="C352" s="32" t="s">
        <v>529</v>
      </c>
    </row>
    <row r="353">
      <c r="A353" s="34">
        <v>2068.0</v>
      </c>
      <c r="B353" s="32" t="s">
        <v>485</v>
      </c>
      <c r="C353" s="32" t="s">
        <v>503</v>
      </c>
    </row>
    <row r="354">
      <c r="A354" s="34">
        <v>2069.0</v>
      </c>
      <c r="B354" s="32" t="s">
        <v>492</v>
      </c>
      <c r="C354" s="32" t="s">
        <v>529</v>
      </c>
    </row>
    <row r="355">
      <c r="A355" s="34">
        <v>2070.0</v>
      </c>
      <c r="B355" s="32" t="s">
        <v>504</v>
      </c>
      <c r="C355" s="32" t="s">
        <v>526</v>
      </c>
    </row>
    <row r="356">
      <c r="A356" s="34">
        <v>2071.0</v>
      </c>
      <c r="B356" s="32" t="s">
        <v>504</v>
      </c>
      <c r="C356" s="32" t="s">
        <v>526</v>
      </c>
    </row>
    <row r="357">
      <c r="A357" s="34">
        <v>2072.0</v>
      </c>
      <c r="B357" s="32" t="s">
        <v>492</v>
      </c>
      <c r="C357" s="32" t="s">
        <v>529</v>
      </c>
    </row>
    <row r="358">
      <c r="A358" s="34">
        <v>2073.0</v>
      </c>
      <c r="B358" s="32" t="s">
        <v>508</v>
      </c>
      <c r="C358" s="32" t="s">
        <v>522</v>
      </c>
    </row>
    <row r="359">
      <c r="A359" s="34">
        <v>2074.0</v>
      </c>
      <c r="B359" s="32" t="s">
        <v>504</v>
      </c>
      <c r="C359" s="32" t="s">
        <v>505</v>
      </c>
    </row>
    <row r="360">
      <c r="A360" s="34">
        <v>2075.0</v>
      </c>
      <c r="B360" s="32" t="s">
        <v>492</v>
      </c>
      <c r="C360" s="32" t="s">
        <v>497</v>
      </c>
    </row>
    <row r="361">
      <c r="A361" s="34">
        <v>2076.0</v>
      </c>
      <c r="B361" s="32" t="s">
        <v>508</v>
      </c>
      <c r="C361" s="32" t="s">
        <v>527</v>
      </c>
    </row>
    <row r="362">
      <c r="A362" s="34">
        <v>2077.0</v>
      </c>
      <c r="B362" s="32" t="s">
        <v>504</v>
      </c>
      <c r="C362" s="32" t="s">
        <v>526</v>
      </c>
    </row>
    <row r="363">
      <c r="A363" s="34">
        <v>2078.0</v>
      </c>
      <c r="B363" s="32" t="s">
        <v>498</v>
      </c>
      <c r="C363" s="32" t="s">
        <v>530</v>
      </c>
    </row>
    <row r="364">
      <c r="A364" s="34">
        <v>2079.0</v>
      </c>
      <c r="B364" s="32" t="s">
        <v>498</v>
      </c>
      <c r="C364" s="32" t="s">
        <v>530</v>
      </c>
    </row>
    <row r="365">
      <c r="A365" s="34">
        <v>2080.0</v>
      </c>
      <c r="B365" s="32" t="s">
        <v>504</v>
      </c>
      <c r="C365" s="32" t="s">
        <v>505</v>
      </c>
    </row>
    <row r="366">
      <c r="A366" s="34">
        <v>2081.0</v>
      </c>
      <c r="B366" s="32" t="s">
        <v>508</v>
      </c>
      <c r="C366" s="32" t="s">
        <v>522</v>
      </c>
    </row>
    <row r="367">
      <c r="A367" s="34">
        <v>2082.0</v>
      </c>
      <c r="B367" s="32" t="s">
        <v>492</v>
      </c>
      <c r="C367" s="32" t="s">
        <v>529</v>
      </c>
    </row>
    <row r="368">
      <c r="A368" s="34">
        <v>2083.0</v>
      </c>
      <c r="B368" s="32"/>
      <c r="C368" s="32" t="s">
        <v>487</v>
      </c>
    </row>
    <row r="369">
      <c r="A369" s="34">
        <v>2084.0</v>
      </c>
      <c r="B369" s="32" t="s">
        <v>504</v>
      </c>
      <c r="C369" s="32" t="s">
        <v>526</v>
      </c>
    </row>
    <row r="370">
      <c r="A370" s="34">
        <v>2085.0</v>
      </c>
      <c r="B370" s="32" t="s">
        <v>504</v>
      </c>
      <c r="C370" s="32" t="s">
        <v>526</v>
      </c>
    </row>
    <row r="371">
      <c r="A371" s="34">
        <v>2086.0</v>
      </c>
      <c r="B371" s="32" t="s">
        <v>519</v>
      </c>
      <c r="C371" s="32" t="s">
        <v>520</v>
      </c>
    </row>
    <row r="372">
      <c r="A372" s="34">
        <v>2087.0</v>
      </c>
      <c r="B372" s="32" t="s">
        <v>519</v>
      </c>
      <c r="C372" s="32" t="s">
        <v>520</v>
      </c>
    </row>
    <row r="373">
      <c r="A373" s="34">
        <v>2088.0</v>
      </c>
      <c r="B373" s="32" t="s">
        <v>519</v>
      </c>
      <c r="C373" s="32" t="s">
        <v>521</v>
      </c>
    </row>
    <row r="374">
      <c r="A374" s="32" t="s">
        <v>456</v>
      </c>
      <c r="B374" s="32" t="s">
        <v>485</v>
      </c>
      <c r="C374" s="32" t="s">
        <v>531</v>
      </c>
    </row>
    <row r="375">
      <c r="A375" s="32" t="s">
        <v>532</v>
      </c>
      <c r="B375" s="32" t="s">
        <v>508</v>
      </c>
      <c r="C375" s="32" t="s">
        <v>509</v>
      </c>
    </row>
    <row r="376">
      <c r="A376" s="32" t="s">
        <v>533</v>
      </c>
      <c r="B376" s="32" t="s">
        <v>508</v>
      </c>
      <c r="C376" s="32" t="s">
        <v>509</v>
      </c>
    </row>
    <row r="377">
      <c r="A377" s="32" t="s">
        <v>534</v>
      </c>
      <c r="B377" s="32" t="s">
        <v>508</v>
      </c>
      <c r="C377" s="32" t="s">
        <v>509</v>
      </c>
    </row>
    <row r="378">
      <c r="A378" s="32" t="s">
        <v>535</v>
      </c>
      <c r="B378" s="32" t="s">
        <v>508</v>
      </c>
      <c r="C378" s="32" t="s">
        <v>509</v>
      </c>
    </row>
    <row r="379">
      <c r="A379" s="32" t="s">
        <v>372</v>
      </c>
      <c r="B379" s="32" t="s">
        <v>485</v>
      </c>
      <c r="C379" s="32" t="s">
        <v>531</v>
      </c>
    </row>
    <row r="380">
      <c r="A380" s="32" t="s">
        <v>408</v>
      </c>
      <c r="B380" s="32" t="s">
        <v>485</v>
      </c>
      <c r="C380" s="32" t="s">
        <v>531</v>
      </c>
    </row>
    <row r="381">
      <c r="A381" s="32" t="s">
        <v>472</v>
      </c>
      <c r="B381" s="32" t="s">
        <v>508</v>
      </c>
      <c r="C381" s="32" t="s">
        <v>536</v>
      </c>
    </row>
    <row r="382">
      <c r="A382" s="32" t="s">
        <v>228</v>
      </c>
      <c r="B382" s="32" t="s">
        <v>485</v>
      </c>
      <c r="C382" s="32" t="s">
        <v>531</v>
      </c>
    </row>
    <row r="383">
      <c r="A383" s="32" t="s">
        <v>104</v>
      </c>
      <c r="B383" s="32" t="s">
        <v>492</v>
      </c>
      <c r="C383" s="32" t="s">
        <v>529</v>
      </c>
    </row>
    <row r="384">
      <c r="A384" s="34">
        <v>2089.0</v>
      </c>
      <c r="B384" s="32" t="s">
        <v>498</v>
      </c>
      <c r="C384" s="32" t="s">
        <v>499</v>
      </c>
    </row>
    <row r="385">
      <c r="A385" s="34">
        <v>2090.0</v>
      </c>
      <c r="B385" s="32" t="s">
        <v>519</v>
      </c>
      <c r="C385" s="32" t="s">
        <v>521</v>
      </c>
    </row>
    <row r="386">
      <c r="A386" s="34">
        <v>2091.0</v>
      </c>
      <c r="B386" s="32" t="s">
        <v>498</v>
      </c>
      <c r="C386" s="32" t="s">
        <v>499</v>
      </c>
    </row>
    <row r="387">
      <c r="A387" s="34">
        <v>2092.0</v>
      </c>
      <c r="B387" s="32" t="s">
        <v>498</v>
      </c>
      <c r="C387" s="32" t="s">
        <v>499</v>
      </c>
    </row>
    <row r="388">
      <c r="A388" s="34">
        <v>2093.0</v>
      </c>
      <c r="B388" s="32" t="s">
        <v>504</v>
      </c>
      <c r="C388" s="32" t="s">
        <v>505</v>
      </c>
    </row>
    <row r="389">
      <c r="A389" s="34">
        <v>2094.0</v>
      </c>
      <c r="B389" s="32" t="s">
        <v>508</v>
      </c>
      <c r="C389" s="32" t="s">
        <v>528</v>
      </c>
    </row>
    <row r="390">
      <c r="A390" s="34">
        <v>2095.0</v>
      </c>
      <c r="B390" s="32" t="s">
        <v>519</v>
      </c>
      <c r="C390" s="32" t="s">
        <v>520</v>
      </c>
    </row>
    <row r="391">
      <c r="A391" s="34">
        <v>2096.0</v>
      </c>
      <c r="B391" s="32" t="s">
        <v>508</v>
      </c>
      <c r="C391" s="32" t="s">
        <v>528</v>
      </c>
    </row>
    <row r="392">
      <c r="A392" s="34">
        <v>2097.0</v>
      </c>
      <c r="B392" s="32" t="s">
        <v>508</v>
      </c>
      <c r="C392" s="32" t="s">
        <v>528</v>
      </c>
    </row>
    <row r="393">
      <c r="A393" s="34">
        <v>2098.0</v>
      </c>
      <c r="B393" s="32" t="s">
        <v>508</v>
      </c>
      <c r="C393" s="32" t="s">
        <v>528</v>
      </c>
    </row>
    <row r="394">
      <c r="A394" s="34">
        <v>2099.0</v>
      </c>
      <c r="B394" s="32" t="s">
        <v>519</v>
      </c>
      <c r="C394" s="32" t="s">
        <v>520</v>
      </c>
    </row>
    <row r="395">
      <c r="A395" s="34">
        <v>2101.0</v>
      </c>
      <c r="B395" s="32" t="s">
        <v>519</v>
      </c>
      <c r="C395" s="32" t="s">
        <v>521</v>
      </c>
    </row>
    <row r="396">
      <c r="A396" s="34">
        <v>2103.0</v>
      </c>
      <c r="B396" s="32" t="s">
        <v>519</v>
      </c>
      <c r="C396" s="32" t="s">
        <v>521</v>
      </c>
    </row>
    <row r="397">
      <c r="A397" s="34">
        <v>2104.0</v>
      </c>
      <c r="B397" s="32" t="s">
        <v>519</v>
      </c>
      <c r="C397" s="32" t="s">
        <v>520</v>
      </c>
    </row>
    <row r="398">
      <c r="A398" s="34">
        <v>2105.0</v>
      </c>
      <c r="B398" s="32" t="s">
        <v>519</v>
      </c>
      <c r="C398" s="32" t="s">
        <v>521</v>
      </c>
    </row>
    <row r="399">
      <c r="A399" s="34">
        <v>2106.0</v>
      </c>
      <c r="B399" s="32" t="s">
        <v>504</v>
      </c>
      <c r="C399" s="32" t="s">
        <v>505</v>
      </c>
    </row>
    <row r="400">
      <c r="A400" s="34">
        <v>2107.0</v>
      </c>
      <c r="B400" s="32" t="s">
        <v>504</v>
      </c>
      <c r="C400" s="32" t="s">
        <v>505</v>
      </c>
    </row>
    <row r="401">
      <c r="A401" s="34">
        <v>2108.0</v>
      </c>
      <c r="B401" s="32" t="s">
        <v>504</v>
      </c>
      <c r="C401" s="32" t="s">
        <v>505</v>
      </c>
    </row>
    <row r="402">
      <c r="A402" s="34">
        <v>2109.0</v>
      </c>
      <c r="B402" s="32" t="s">
        <v>492</v>
      </c>
      <c r="C402" s="32" t="s">
        <v>529</v>
      </c>
    </row>
    <row r="403">
      <c r="A403" s="34">
        <v>2113.0</v>
      </c>
      <c r="B403" s="32" t="s">
        <v>485</v>
      </c>
      <c r="C403" s="32" t="s">
        <v>515</v>
      </c>
    </row>
    <row r="404">
      <c r="A404" s="34">
        <v>2114.0</v>
      </c>
      <c r="B404" s="32" t="s">
        <v>485</v>
      </c>
      <c r="C404" s="32" t="s">
        <v>515</v>
      </c>
    </row>
    <row r="405">
      <c r="A405" s="34">
        <v>2115.0</v>
      </c>
      <c r="B405" s="32" t="s">
        <v>485</v>
      </c>
      <c r="C405" s="32" t="s">
        <v>515</v>
      </c>
    </row>
    <row r="406">
      <c r="A406" s="34">
        <v>2116.0</v>
      </c>
      <c r="B406" s="32" t="s">
        <v>485</v>
      </c>
      <c r="C406" s="32" t="s">
        <v>507</v>
      </c>
    </row>
    <row r="407">
      <c r="A407" s="34">
        <v>2117.0</v>
      </c>
      <c r="B407" s="32" t="s">
        <v>485</v>
      </c>
      <c r="C407" s="32" t="s">
        <v>507</v>
      </c>
    </row>
    <row r="408">
      <c r="A408" s="34">
        <v>2118.0</v>
      </c>
      <c r="B408" s="32" t="s">
        <v>485</v>
      </c>
      <c r="C408" s="32" t="s">
        <v>507</v>
      </c>
    </row>
    <row r="409">
      <c r="A409" s="34">
        <v>2119.0</v>
      </c>
      <c r="B409" s="32" t="s">
        <v>485</v>
      </c>
      <c r="C409" s="32" t="s">
        <v>507</v>
      </c>
    </row>
    <row r="410">
      <c r="A410" s="34">
        <v>2120.0</v>
      </c>
      <c r="B410" s="32" t="s">
        <v>485</v>
      </c>
      <c r="C410" s="32" t="s">
        <v>507</v>
      </c>
    </row>
    <row r="411">
      <c r="A411" s="34">
        <v>2121.0</v>
      </c>
      <c r="B411" s="32" t="s">
        <v>485</v>
      </c>
      <c r="C411" s="32" t="s">
        <v>507</v>
      </c>
    </row>
    <row r="412">
      <c r="A412" s="34">
        <v>2122.0</v>
      </c>
      <c r="B412" s="32" t="s">
        <v>488</v>
      </c>
      <c r="C412" s="32" t="s">
        <v>537</v>
      </c>
    </row>
    <row r="413">
      <c r="A413" s="34">
        <v>2123.0</v>
      </c>
      <c r="B413" s="32" t="s">
        <v>488</v>
      </c>
      <c r="C413" s="32" t="s">
        <v>537</v>
      </c>
    </row>
    <row r="414">
      <c r="A414" s="34">
        <v>2130.0</v>
      </c>
      <c r="B414" s="32" t="s">
        <v>488</v>
      </c>
      <c r="C414" s="32" t="s">
        <v>537</v>
      </c>
    </row>
    <row r="415">
      <c r="A415" s="34">
        <v>2135.0</v>
      </c>
      <c r="B415" s="32" t="s">
        <v>488</v>
      </c>
      <c r="C415" s="32" t="s">
        <v>537</v>
      </c>
    </row>
    <row r="416">
      <c r="A416" s="34">
        <v>2136.0</v>
      </c>
      <c r="B416" s="32" t="s">
        <v>488</v>
      </c>
      <c r="C416" s="32" t="s">
        <v>537</v>
      </c>
    </row>
    <row r="417">
      <c r="A417" s="34">
        <v>2137.0</v>
      </c>
      <c r="B417" s="32" t="s">
        <v>485</v>
      </c>
      <c r="C417" s="32" t="s">
        <v>512</v>
      </c>
    </row>
    <row r="418">
      <c r="A418" s="34">
        <v>2138.0</v>
      </c>
      <c r="B418" s="32" t="s">
        <v>488</v>
      </c>
      <c r="C418" s="32" t="s">
        <v>537</v>
      </c>
    </row>
    <row r="419">
      <c r="A419" s="34">
        <v>2139.0</v>
      </c>
      <c r="B419" s="32" t="s">
        <v>488</v>
      </c>
      <c r="C419" s="32" t="s">
        <v>537</v>
      </c>
    </row>
    <row r="420">
      <c r="A420" s="34">
        <v>2140.0</v>
      </c>
      <c r="B420" s="32" t="s">
        <v>488</v>
      </c>
      <c r="C420" s="32" t="s">
        <v>537</v>
      </c>
    </row>
    <row r="421">
      <c r="A421" s="34">
        <v>2125.0</v>
      </c>
      <c r="B421" s="32" t="s">
        <v>488</v>
      </c>
      <c r="C421" s="32" t="s">
        <v>537</v>
      </c>
    </row>
    <row r="422">
      <c r="A422" s="34">
        <v>2126.0</v>
      </c>
      <c r="B422" s="32" t="s">
        <v>488</v>
      </c>
      <c r="C422" s="32" t="s">
        <v>537</v>
      </c>
    </row>
    <row r="423">
      <c r="A423" s="34">
        <v>2124.0</v>
      </c>
      <c r="B423" s="32" t="s">
        <v>488</v>
      </c>
      <c r="C423" s="32" t="s">
        <v>537</v>
      </c>
    </row>
    <row r="424">
      <c r="A424" s="32"/>
      <c r="B424" s="32"/>
      <c r="C424" s="32"/>
    </row>
    <row r="425">
      <c r="A425" s="32"/>
      <c r="B425" s="32"/>
      <c r="C425" s="32"/>
    </row>
    <row r="426">
      <c r="A426" s="32"/>
      <c r="B426" s="32"/>
      <c r="C426" s="32"/>
    </row>
    <row r="427">
      <c r="A427" s="32"/>
      <c r="B427" s="32"/>
      <c r="C427" s="32"/>
    </row>
    <row r="428">
      <c r="A428" s="32"/>
      <c r="B428" s="32"/>
      <c r="C428" s="32"/>
    </row>
    <row r="429">
      <c r="A429" s="32"/>
      <c r="B429" s="32"/>
      <c r="C429" s="32"/>
    </row>
    <row r="430">
      <c r="A430" s="32"/>
      <c r="B430" s="32"/>
      <c r="C430" s="32"/>
    </row>
    <row r="431">
      <c r="A431" s="32"/>
      <c r="B431" s="32"/>
      <c r="C431" s="32"/>
    </row>
    <row r="432">
      <c r="A432" s="32"/>
      <c r="B432" s="32"/>
      <c r="C432" s="32"/>
    </row>
    <row r="433">
      <c r="A433" s="32"/>
      <c r="B433" s="32"/>
      <c r="C433" s="32"/>
    </row>
    <row r="434">
      <c r="A434" s="32"/>
      <c r="B434" s="32"/>
      <c r="C434" s="32"/>
    </row>
    <row r="435">
      <c r="A435" s="32"/>
      <c r="B435" s="32"/>
      <c r="C435" s="32"/>
    </row>
    <row r="436">
      <c r="A436" s="32"/>
      <c r="B436" s="32"/>
      <c r="C436" s="32"/>
    </row>
    <row r="437">
      <c r="A437" s="32"/>
      <c r="B437" s="32"/>
      <c r="C437" s="32"/>
    </row>
    <row r="438">
      <c r="A438" s="32"/>
      <c r="B438" s="32"/>
      <c r="C438" s="32"/>
    </row>
    <row r="439">
      <c r="A439" s="32"/>
      <c r="B439" s="32"/>
      <c r="C439" s="32"/>
    </row>
    <row r="440">
      <c r="A440" s="32"/>
      <c r="B440" s="32"/>
      <c r="C440" s="32"/>
    </row>
    <row r="441">
      <c r="A441" s="32"/>
      <c r="B441" s="32"/>
      <c r="C441" s="32"/>
    </row>
    <row r="442">
      <c r="A442" s="32"/>
      <c r="B442" s="32"/>
      <c r="C442" s="32"/>
    </row>
    <row r="443">
      <c r="A443" s="32"/>
      <c r="B443" s="32"/>
      <c r="C443" s="32"/>
    </row>
    <row r="444">
      <c r="A444" s="32"/>
      <c r="B444" s="32"/>
      <c r="C444" s="32"/>
    </row>
    <row r="445">
      <c r="A445" s="32"/>
      <c r="B445" s="32"/>
      <c r="C445" s="32"/>
    </row>
    <row r="446">
      <c r="A446" s="32"/>
      <c r="B446" s="32"/>
      <c r="C446" s="32"/>
    </row>
    <row r="447">
      <c r="A447" s="32"/>
      <c r="B447" s="32"/>
      <c r="C447" s="32"/>
    </row>
    <row r="448">
      <c r="A448" s="32"/>
      <c r="B448" s="32"/>
      <c r="C448" s="32"/>
    </row>
    <row r="449">
      <c r="A449" s="32"/>
      <c r="B449" s="32"/>
      <c r="C449" s="32"/>
    </row>
    <row r="450">
      <c r="A450" s="32"/>
      <c r="B450" s="32"/>
      <c r="C450" s="32"/>
    </row>
    <row r="451">
      <c r="A451" s="32"/>
      <c r="B451" s="32"/>
      <c r="C451" s="32"/>
    </row>
    <row r="452">
      <c r="A452" s="32"/>
      <c r="B452" s="32"/>
      <c r="C452" s="32"/>
    </row>
    <row r="453">
      <c r="A453" s="32"/>
      <c r="B453" s="32"/>
      <c r="C453" s="32"/>
    </row>
    <row r="454">
      <c r="A454" s="32"/>
      <c r="B454" s="32"/>
      <c r="C454" s="32"/>
    </row>
    <row r="455">
      <c r="A455" s="32"/>
      <c r="B455" s="32"/>
      <c r="C455" s="32"/>
    </row>
    <row r="456">
      <c r="A456" s="32"/>
      <c r="B456" s="32"/>
      <c r="C456" s="32"/>
    </row>
    <row r="457">
      <c r="A457" s="32"/>
      <c r="B457" s="32"/>
      <c r="C457" s="32"/>
    </row>
    <row r="458">
      <c r="A458" s="32"/>
      <c r="B458" s="32"/>
      <c r="C458" s="32"/>
    </row>
    <row r="459">
      <c r="A459" s="32"/>
      <c r="B459" s="32"/>
      <c r="C459" s="32"/>
    </row>
    <row r="460">
      <c r="A460" s="32"/>
      <c r="B460" s="32"/>
      <c r="C460" s="32"/>
    </row>
    <row r="461">
      <c r="A461" s="32"/>
      <c r="B461" s="32"/>
      <c r="C461" s="32"/>
    </row>
    <row r="462">
      <c r="A462" s="32"/>
      <c r="B462" s="32"/>
      <c r="C462" s="32"/>
    </row>
    <row r="463">
      <c r="A463" s="32"/>
      <c r="B463" s="32"/>
      <c r="C463" s="32"/>
    </row>
    <row r="464">
      <c r="A464" s="32"/>
      <c r="B464" s="32"/>
      <c r="C464" s="32"/>
    </row>
    <row r="465">
      <c r="A465" s="32"/>
      <c r="B465" s="32"/>
      <c r="C465" s="32"/>
    </row>
    <row r="466">
      <c r="A466" s="32"/>
      <c r="B466" s="32"/>
      <c r="C466" s="32"/>
    </row>
    <row r="467">
      <c r="A467" s="32"/>
      <c r="B467" s="32"/>
      <c r="C467" s="32"/>
    </row>
    <row r="468">
      <c r="A468" s="32"/>
      <c r="B468" s="32"/>
      <c r="C468" s="32"/>
    </row>
    <row r="469">
      <c r="A469" s="32"/>
      <c r="B469" s="32"/>
      <c r="C469" s="32"/>
    </row>
    <row r="470">
      <c r="A470" s="32"/>
      <c r="B470" s="32"/>
      <c r="C470" s="32"/>
    </row>
    <row r="471">
      <c r="A471" s="32"/>
      <c r="B471" s="32"/>
      <c r="C471" s="32"/>
    </row>
    <row r="472">
      <c r="A472" s="32"/>
      <c r="B472" s="32"/>
      <c r="C472" s="32"/>
    </row>
    <row r="473">
      <c r="A473" s="32"/>
      <c r="B473" s="32"/>
      <c r="C473" s="32"/>
    </row>
    <row r="474">
      <c r="A474" s="32"/>
      <c r="B474" s="32"/>
      <c r="C474" s="32"/>
    </row>
    <row r="475">
      <c r="A475" s="32"/>
      <c r="B475" s="32"/>
      <c r="C475" s="32"/>
    </row>
    <row r="476">
      <c r="A476" s="32"/>
      <c r="B476" s="32"/>
      <c r="C476" s="32"/>
    </row>
    <row r="477">
      <c r="A477" s="32"/>
      <c r="B477" s="32"/>
      <c r="C477" s="32"/>
    </row>
    <row r="478">
      <c r="A478" s="32"/>
      <c r="B478" s="32"/>
      <c r="C478" s="32"/>
    </row>
    <row r="479">
      <c r="A479" s="32"/>
      <c r="B479" s="32"/>
      <c r="C479" s="32"/>
    </row>
    <row r="480">
      <c r="A480" s="32"/>
      <c r="B480" s="32"/>
      <c r="C480" s="32"/>
    </row>
    <row r="481">
      <c r="A481" s="32"/>
      <c r="B481" s="32"/>
      <c r="C481" s="32"/>
    </row>
    <row r="482">
      <c r="A482" s="32"/>
      <c r="B482" s="32"/>
      <c r="C482" s="32"/>
    </row>
    <row r="483">
      <c r="A483" s="32"/>
      <c r="B483" s="32"/>
      <c r="C483" s="32"/>
    </row>
    <row r="484">
      <c r="A484" s="32"/>
      <c r="B484" s="32"/>
      <c r="C484" s="32"/>
    </row>
    <row r="485">
      <c r="A485" s="32"/>
      <c r="B485" s="32"/>
      <c r="C485" s="32"/>
    </row>
    <row r="486">
      <c r="A486" s="32"/>
      <c r="B486" s="32"/>
      <c r="C486" s="32"/>
    </row>
    <row r="487">
      <c r="A487" s="32"/>
      <c r="B487" s="32"/>
      <c r="C487" s="32"/>
    </row>
    <row r="488">
      <c r="A488" s="32"/>
      <c r="B488" s="32"/>
      <c r="C488" s="32"/>
    </row>
    <row r="489">
      <c r="A489" s="32"/>
      <c r="B489" s="32"/>
      <c r="C489" s="32"/>
    </row>
    <row r="490">
      <c r="A490" s="32"/>
      <c r="B490" s="32"/>
      <c r="C490" s="32"/>
    </row>
    <row r="491">
      <c r="A491" s="32"/>
      <c r="B491" s="32"/>
      <c r="C491" s="32"/>
    </row>
    <row r="492">
      <c r="A492" s="32"/>
      <c r="B492" s="32"/>
      <c r="C492" s="32"/>
    </row>
    <row r="493">
      <c r="A493" s="32"/>
      <c r="B493" s="32"/>
      <c r="C493" s="32"/>
    </row>
    <row r="494">
      <c r="A494" s="32"/>
      <c r="B494" s="32"/>
      <c r="C494" s="32"/>
    </row>
    <row r="495">
      <c r="A495" s="32"/>
      <c r="B495" s="32"/>
      <c r="C495" s="32"/>
    </row>
    <row r="496">
      <c r="A496" s="32"/>
      <c r="B496" s="32"/>
      <c r="C496" s="32"/>
    </row>
    <row r="497">
      <c r="A497" s="32"/>
      <c r="B497" s="32"/>
      <c r="C497" s="32"/>
    </row>
    <row r="498">
      <c r="A498" s="32"/>
      <c r="B498" s="32"/>
      <c r="C498" s="32"/>
    </row>
    <row r="499">
      <c r="A499" s="32"/>
      <c r="B499" s="32"/>
      <c r="C499" s="32"/>
    </row>
    <row r="500">
      <c r="A500" s="32"/>
      <c r="B500" s="32"/>
      <c r="C500" s="32"/>
    </row>
    <row r="501">
      <c r="A501" s="32"/>
      <c r="B501" s="32"/>
      <c r="C501" s="32"/>
    </row>
    <row r="502">
      <c r="A502" s="32"/>
      <c r="B502" s="32"/>
      <c r="C502" s="32"/>
    </row>
    <row r="503">
      <c r="A503" s="32"/>
      <c r="B503" s="32"/>
      <c r="C503" s="32"/>
    </row>
    <row r="504">
      <c r="A504" s="32"/>
      <c r="B504" s="32"/>
      <c r="C504" s="32"/>
    </row>
    <row r="505">
      <c r="A505" s="32"/>
      <c r="B505" s="32"/>
      <c r="C505" s="32"/>
    </row>
    <row r="506">
      <c r="A506" s="32"/>
      <c r="B506" s="32"/>
      <c r="C506" s="32"/>
    </row>
    <row r="507">
      <c r="A507" s="32"/>
      <c r="B507" s="32"/>
      <c r="C507" s="32"/>
    </row>
    <row r="508">
      <c r="A508" s="32"/>
      <c r="B508" s="32"/>
      <c r="C508" s="32"/>
    </row>
    <row r="509">
      <c r="A509" s="32"/>
      <c r="B509" s="32"/>
      <c r="C509" s="32"/>
    </row>
    <row r="510">
      <c r="A510" s="32"/>
      <c r="B510" s="32"/>
      <c r="C510" s="32"/>
    </row>
    <row r="511">
      <c r="A511" s="32"/>
      <c r="B511" s="32"/>
      <c r="C511" s="32"/>
    </row>
    <row r="512">
      <c r="A512" s="32"/>
      <c r="B512" s="32"/>
      <c r="C512" s="32"/>
    </row>
    <row r="513">
      <c r="A513" s="32"/>
      <c r="B513" s="32"/>
      <c r="C513" s="32"/>
    </row>
    <row r="514">
      <c r="A514" s="32"/>
      <c r="B514" s="32"/>
      <c r="C514" s="32"/>
    </row>
    <row r="515">
      <c r="A515" s="32"/>
      <c r="B515" s="32"/>
      <c r="C515" s="32"/>
    </row>
    <row r="516">
      <c r="A516" s="32"/>
      <c r="B516" s="32"/>
      <c r="C516" s="32"/>
    </row>
    <row r="517">
      <c r="A517" s="32"/>
      <c r="B517" s="32"/>
      <c r="C517" s="32"/>
    </row>
    <row r="518">
      <c r="A518" s="32"/>
      <c r="B518" s="32"/>
      <c r="C518" s="32"/>
    </row>
    <row r="519">
      <c r="A519" s="32"/>
      <c r="B519" s="32"/>
      <c r="C519" s="32"/>
    </row>
    <row r="520">
      <c r="A520" s="32"/>
      <c r="B520" s="32"/>
      <c r="C520" s="32"/>
    </row>
    <row r="521">
      <c r="A521" s="32"/>
      <c r="B521" s="32"/>
      <c r="C521" s="32"/>
    </row>
    <row r="522">
      <c r="A522" s="32"/>
      <c r="B522" s="32"/>
      <c r="C522" s="32"/>
    </row>
    <row r="523">
      <c r="A523" s="32"/>
      <c r="B523" s="32"/>
      <c r="C523" s="32"/>
    </row>
    <row r="524">
      <c r="A524" s="32"/>
      <c r="B524" s="32"/>
      <c r="C524" s="32"/>
    </row>
    <row r="525">
      <c r="A525" s="32"/>
      <c r="B525" s="32"/>
      <c r="C525" s="32"/>
    </row>
    <row r="526">
      <c r="A526" s="32"/>
      <c r="B526" s="32"/>
      <c r="C526" s="32"/>
    </row>
    <row r="527">
      <c r="A527" s="32"/>
      <c r="B527" s="32"/>
      <c r="C527" s="32"/>
    </row>
    <row r="528">
      <c r="A528" s="32"/>
      <c r="B528" s="32"/>
      <c r="C528" s="32"/>
    </row>
    <row r="529">
      <c r="A529" s="32"/>
      <c r="B529" s="32"/>
      <c r="C529" s="32"/>
    </row>
    <row r="530">
      <c r="A530" s="32"/>
      <c r="B530" s="32"/>
      <c r="C530" s="32"/>
    </row>
    <row r="531">
      <c r="A531" s="32"/>
      <c r="B531" s="32"/>
      <c r="C531" s="32"/>
    </row>
    <row r="532">
      <c r="A532" s="32"/>
      <c r="B532" s="32"/>
      <c r="C532" s="32"/>
    </row>
    <row r="533">
      <c r="A533" s="32"/>
      <c r="B533" s="32"/>
      <c r="C533" s="32"/>
    </row>
    <row r="534">
      <c r="A534" s="32"/>
      <c r="B534" s="32"/>
      <c r="C534" s="32"/>
    </row>
    <row r="535">
      <c r="A535" s="32"/>
      <c r="B535" s="32"/>
      <c r="C535" s="32"/>
    </row>
    <row r="536">
      <c r="A536" s="32"/>
      <c r="B536" s="32"/>
      <c r="C536" s="32"/>
    </row>
    <row r="537">
      <c r="A537" s="32"/>
      <c r="B537" s="32"/>
      <c r="C537" s="32"/>
    </row>
    <row r="538">
      <c r="A538" s="32"/>
      <c r="B538" s="32"/>
      <c r="C538" s="32"/>
    </row>
    <row r="539">
      <c r="A539" s="32"/>
      <c r="B539" s="32"/>
      <c r="C539" s="32"/>
    </row>
    <row r="540">
      <c r="A540" s="32"/>
      <c r="B540" s="32"/>
      <c r="C540" s="32"/>
    </row>
    <row r="541">
      <c r="A541" s="32"/>
      <c r="B541" s="32"/>
      <c r="C541" s="32"/>
    </row>
    <row r="542">
      <c r="A542" s="32"/>
      <c r="B542" s="32"/>
      <c r="C542" s="32"/>
    </row>
    <row r="543">
      <c r="A543" s="32"/>
      <c r="B543" s="32"/>
      <c r="C543" s="32"/>
    </row>
    <row r="544">
      <c r="A544" s="32"/>
      <c r="B544" s="32"/>
      <c r="C544" s="32"/>
    </row>
    <row r="545">
      <c r="A545" s="32"/>
      <c r="B545" s="32"/>
      <c r="C545" s="32"/>
    </row>
    <row r="546">
      <c r="A546" s="32"/>
      <c r="B546" s="32"/>
      <c r="C546" s="32"/>
    </row>
    <row r="547">
      <c r="A547" s="32"/>
      <c r="B547" s="32"/>
      <c r="C547" s="32"/>
    </row>
    <row r="548">
      <c r="A548" s="32"/>
      <c r="B548" s="32"/>
      <c r="C548" s="32"/>
    </row>
    <row r="549">
      <c r="A549" s="32"/>
      <c r="B549" s="32"/>
      <c r="C549" s="32"/>
    </row>
    <row r="550">
      <c r="A550" s="32"/>
      <c r="B550" s="32"/>
      <c r="C550" s="32"/>
    </row>
    <row r="551">
      <c r="A551" s="32"/>
      <c r="B551" s="32"/>
      <c r="C551" s="32"/>
    </row>
    <row r="552">
      <c r="A552" s="32"/>
      <c r="B552" s="32"/>
      <c r="C552" s="32"/>
    </row>
    <row r="553">
      <c r="A553" s="32"/>
      <c r="B553" s="32"/>
      <c r="C553" s="32"/>
    </row>
    <row r="554">
      <c r="A554" s="32"/>
      <c r="B554" s="32"/>
      <c r="C554" s="32"/>
    </row>
    <row r="555">
      <c r="A555" s="32"/>
      <c r="B555" s="32"/>
      <c r="C555" s="32"/>
    </row>
    <row r="556">
      <c r="A556" s="32"/>
      <c r="B556" s="32"/>
      <c r="C556" s="32"/>
    </row>
    <row r="557">
      <c r="A557" s="32"/>
      <c r="B557" s="32"/>
      <c r="C557" s="32"/>
    </row>
    <row r="558">
      <c r="A558" s="32"/>
      <c r="B558" s="32"/>
      <c r="C558" s="32"/>
    </row>
    <row r="559">
      <c r="A559" s="32"/>
      <c r="B559" s="32"/>
      <c r="C559" s="32"/>
    </row>
    <row r="560">
      <c r="A560" s="32"/>
      <c r="B560" s="32"/>
      <c r="C560" s="32"/>
    </row>
    <row r="561">
      <c r="A561" s="32"/>
      <c r="B561" s="32"/>
      <c r="C561" s="32"/>
    </row>
    <row r="562">
      <c r="A562" s="32"/>
      <c r="B562" s="32"/>
      <c r="C562" s="32"/>
    </row>
    <row r="563">
      <c r="A563" s="32"/>
      <c r="B563" s="32"/>
      <c r="C563" s="32"/>
    </row>
    <row r="564">
      <c r="A564" s="32"/>
      <c r="B564" s="32"/>
      <c r="C564" s="32"/>
    </row>
    <row r="565">
      <c r="A565" s="32"/>
      <c r="B565" s="32"/>
      <c r="C565" s="32"/>
    </row>
    <row r="566">
      <c r="A566" s="32"/>
      <c r="B566" s="32"/>
      <c r="C566" s="32"/>
    </row>
    <row r="567">
      <c r="A567" s="32"/>
      <c r="B567" s="32"/>
      <c r="C567" s="32"/>
    </row>
    <row r="568">
      <c r="A568" s="32"/>
      <c r="B568" s="32"/>
      <c r="C568" s="32"/>
    </row>
    <row r="569">
      <c r="A569" s="32"/>
      <c r="B569" s="32"/>
      <c r="C569" s="32"/>
    </row>
    <row r="570">
      <c r="A570" s="32"/>
      <c r="B570" s="32"/>
      <c r="C570" s="32"/>
    </row>
    <row r="571">
      <c r="A571" s="32"/>
      <c r="B571" s="32"/>
      <c r="C571" s="32"/>
    </row>
    <row r="572">
      <c r="A572" s="32"/>
      <c r="B572" s="32"/>
      <c r="C572" s="32"/>
    </row>
    <row r="573">
      <c r="A573" s="32"/>
      <c r="B573" s="32"/>
      <c r="C573" s="32"/>
    </row>
    <row r="574">
      <c r="A574" s="32"/>
      <c r="B574" s="32"/>
      <c r="C574" s="32"/>
    </row>
    <row r="575">
      <c r="A575" s="32"/>
      <c r="B575" s="32"/>
      <c r="C575" s="32"/>
    </row>
    <row r="576">
      <c r="A576" s="32"/>
      <c r="B576" s="32"/>
      <c r="C576" s="32"/>
    </row>
    <row r="577">
      <c r="A577" s="32"/>
      <c r="B577" s="32"/>
      <c r="C577" s="32"/>
    </row>
    <row r="578">
      <c r="A578" s="32"/>
      <c r="B578" s="32"/>
      <c r="C578" s="32"/>
    </row>
    <row r="579">
      <c r="A579" s="32"/>
      <c r="B579" s="32"/>
      <c r="C579" s="32"/>
    </row>
    <row r="580">
      <c r="A580" s="32"/>
      <c r="B580" s="32"/>
      <c r="C580" s="32"/>
    </row>
    <row r="581">
      <c r="A581" s="32"/>
      <c r="B581" s="32"/>
      <c r="C581" s="32"/>
    </row>
    <row r="582">
      <c r="A582" s="32"/>
      <c r="B582" s="32"/>
      <c r="C582" s="32"/>
    </row>
    <row r="583">
      <c r="A583" s="32"/>
      <c r="B583" s="32"/>
      <c r="C583" s="32"/>
    </row>
    <row r="584">
      <c r="A584" s="32"/>
      <c r="B584" s="32"/>
      <c r="C584" s="32"/>
    </row>
    <row r="585">
      <c r="A585" s="32"/>
      <c r="B585" s="32"/>
      <c r="C585" s="32"/>
    </row>
    <row r="586">
      <c r="A586" s="32"/>
      <c r="B586" s="32"/>
      <c r="C586" s="32"/>
    </row>
    <row r="587">
      <c r="A587" s="32"/>
      <c r="B587" s="32"/>
      <c r="C587" s="32"/>
    </row>
    <row r="588">
      <c r="A588" s="32"/>
      <c r="B588" s="32"/>
      <c r="C588" s="32"/>
    </row>
    <row r="589">
      <c r="A589" s="32"/>
      <c r="B589" s="32"/>
      <c r="C589" s="32"/>
    </row>
    <row r="590">
      <c r="A590" s="32"/>
      <c r="B590" s="32"/>
      <c r="C590" s="32"/>
    </row>
    <row r="591">
      <c r="A591" s="32"/>
      <c r="B591" s="32"/>
      <c r="C591" s="32"/>
    </row>
    <row r="592">
      <c r="A592" s="32"/>
      <c r="B592" s="32"/>
      <c r="C592" s="32"/>
    </row>
    <row r="593">
      <c r="A593" s="32"/>
      <c r="B593" s="32"/>
      <c r="C593" s="32"/>
    </row>
    <row r="594">
      <c r="A594" s="32"/>
      <c r="B594" s="32"/>
      <c r="C594" s="32"/>
    </row>
    <row r="595">
      <c r="A595" s="32"/>
      <c r="B595" s="32"/>
      <c r="C595" s="32"/>
    </row>
    <row r="596">
      <c r="A596" s="32"/>
      <c r="B596" s="32"/>
      <c r="C596" s="32"/>
    </row>
    <row r="597">
      <c r="A597" s="32"/>
      <c r="B597" s="32"/>
      <c r="C597" s="32"/>
    </row>
    <row r="598">
      <c r="A598" s="32"/>
      <c r="B598" s="32"/>
      <c r="C598" s="32"/>
    </row>
    <row r="599">
      <c r="A599" s="32"/>
      <c r="B599" s="32"/>
      <c r="C599" s="32"/>
    </row>
    <row r="600">
      <c r="A600" s="32"/>
      <c r="B600" s="32"/>
      <c r="C600" s="32"/>
    </row>
    <row r="601">
      <c r="A601" s="32"/>
      <c r="B601" s="32"/>
      <c r="C601" s="32"/>
    </row>
    <row r="602">
      <c r="A602" s="32"/>
      <c r="B602" s="32"/>
      <c r="C602" s="32"/>
    </row>
    <row r="603">
      <c r="A603" s="32"/>
      <c r="B603" s="32"/>
      <c r="C603" s="32"/>
    </row>
    <row r="604">
      <c r="A604" s="32"/>
      <c r="B604" s="32"/>
      <c r="C604" s="32"/>
    </row>
    <row r="605">
      <c r="A605" s="32"/>
      <c r="B605" s="32"/>
      <c r="C605" s="32"/>
    </row>
    <row r="606">
      <c r="A606" s="32"/>
      <c r="B606" s="32"/>
      <c r="C606" s="32"/>
    </row>
    <row r="607">
      <c r="A607" s="32"/>
      <c r="B607" s="32"/>
      <c r="C607" s="32"/>
    </row>
    <row r="608">
      <c r="A608" s="32"/>
      <c r="B608" s="32"/>
      <c r="C608" s="32"/>
    </row>
    <row r="609">
      <c r="A609" s="32"/>
      <c r="B609" s="32"/>
      <c r="C609" s="32"/>
    </row>
    <row r="610">
      <c r="A610" s="32"/>
      <c r="B610" s="32"/>
      <c r="C610" s="32"/>
    </row>
    <row r="611">
      <c r="A611" s="32"/>
      <c r="B611" s="32"/>
      <c r="C611" s="32"/>
    </row>
    <row r="612">
      <c r="A612" s="32"/>
      <c r="B612" s="32"/>
      <c r="C612" s="32"/>
    </row>
    <row r="613">
      <c r="A613" s="32"/>
      <c r="B613" s="32"/>
      <c r="C613" s="32"/>
    </row>
    <row r="614">
      <c r="A614" s="32"/>
      <c r="B614" s="32"/>
      <c r="C614" s="32"/>
    </row>
    <row r="615">
      <c r="A615" s="32"/>
      <c r="B615" s="32"/>
      <c r="C615" s="32"/>
    </row>
    <row r="616">
      <c r="A616" s="32"/>
      <c r="B616" s="32"/>
      <c r="C616" s="32"/>
    </row>
    <row r="617">
      <c r="A617" s="32"/>
      <c r="B617" s="32"/>
      <c r="C617" s="32"/>
    </row>
    <row r="618">
      <c r="A618" s="32"/>
      <c r="B618" s="32"/>
      <c r="C618" s="32"/>
    </row>
    <row r="619">
      <c r="A619" s="32"/>
      <c r="B619" s="32"/>
      <c r="C619" s="32"/>
    </row>
    <row r="620">
      <c r="A620" s="32"/>
      <c r="B620" s="32"/>
      <c r="C620" s="32"/>
    </row>
    <row r="621">
      <c r="A621" s="32"/>
      <c r="B621" s="32"/>
      <c r="C621" s="32"/>
    </row>
    <row r="622">
      <c r="A622" s="32"/>
      <c r="B622" s="32"/>
      <c r="C622" s="32"/>
    </row>
    <row r="623">
      <c r="A623" s="32"/>
      <c r="B623" s="32"/>
      <c r="C623" s="32"/>
    </row>
    <row r="624">
      <c r="A624" s="32"/>
      <c r="B624" s="32"/>
      <c r="C624" s="32"/>
    </row>
    <row r="625">
      <c r="A625" s="32"/>
      <c r="B625" s="32"/>
      <c r="C625" s="32"/>
    </row>
    <row r="626">
      <c r="A626" s="32"/>
      <c r="B626" s="32"/>
      <c r="C626" s="32"/>
    </row>
    <row r="627">
      <c r="A627" s="32"/>
      <c r="B627" s="32"/>
      <c r="C627" s="32"/>
    </row>
    <row r="628">
      <c r="A628" s="32"/>
      <c r="B628" s="32"/>
      <c r="C628" s="32"/>
    </row>
    <row r="629">
      <c r="A629" s="32"/>
      <c r="B629" s="32"/>
      <c r="C629" s="32"/>
    </row>
    <row r="630">
      <c r="A630" s="32"/>
      <c r="B630" s="32"/>
      <c r="C630" s="32"/>
    </row>
    <row r="631">
      <c r="A631" s="32"/>
      <c r="B631" s="32"/>
      <c r="C631" s="32"/>
    </row>
    <row r="632">
      <c r="A632" s="32"/>
      <c r="B632" s="32"/>
      <c r="C632" s="32"/>
    </row>
    <row r="633">
      <c r="A633" s="32"/>
      <c r="B633" s="32"/>
      <c r="C633" s="32"/>
    </row>
    <row r="634">
      <c r="A634" s="32"/>
      <c r="B634" s="32"/>
      <c r="C634" s="32"/>
    </row>
    <row r="635">
      <c r="A635" s="32"/>
      <c r="B635" s="32"/>
      <c r="C635" s="32"/>
    </row>
    <row r="636">
      <c r="A636" s="32"/>
      <c r="B636" s="32"/>
      <c r="C636" s="32"/>
    </row>
    <row r="637">
      <c r="A637" s="32"/>
      <c r="B637" s="32"/>
      <c r="C637" s="32"/>
    </row>
    <row r="638">
      <c r="A638" s="32"/>
      <c r="B638" s="32"/>
      <c r="C638" s="32"/>
    </row>
    <row r="639">
      <c r="A639" s="32"/>
      <c r="B639" s="32"/>
      <c r="C639" s="32"/>
    </row>
    <row r="640">
      <c r="A640" s="32"/>
      <c r="B640" s="32"/>
      <c r="C640" s="32"/>
    </row>
    <row r="641">
      <c r="A641" s="32"/>
      <c r="B641" s="32"/>
      <c r="C641" s="32"/>
    </row>
    <row r="642">
      <c r="A642" s="32"/>
      <c r="B642" s="32"/>
      <c r="C642" s="32"/>
    </row>
    <row r="643">
      <c r="A643" s="32"/>
      <c r="B643" s="32"/>
      <c r="C643" s="32"/>
    </row>
    <row r="644">
      <c r="A644" s="32"/>
      <c r="B644" s="32"/>
      <c r="C644" s="32"/>
    </row>
    <row r="645">
      <c r="A645" s="32"/>
      <c r="B645" s="32"/>
      <c r="C645" s="32"/>
    </row>
    <row r="646">
      <c r="A646" s="32"/>
      <c r="B646" s="32"/>
      <c r="C646" s="32"/>
    </row>
    <row r="647">
      <c r="A647" s="32"/>
      <c r="B647" s="32"/>
      <c r="C647" s="32"/>
    </row>
    <row r="648">
      <c r="A648" s="32"/>
      <c r="B648" s="32"/>
      <c r="C648" s="32"/>
    </row>
    <row r="649">
      <c r="A649" s="32"/>
      <c r="B649" s="32"/>
      <c r="C649" s="32"/>
    </row>
    <row r="650">
      <c r="A650" s="32"/>
      <c r="B650" s="32"/>
      <c r="C650" s="32"/>
    </row>
    <row r="651">
      <c r="A651" s="32"/>
      <c r="B651" s="32"/>
      <c r="C651" s="32"/>
    </row>
    <row r="652">
      <c r="A652" s="32"/>
      <c r="B652" s="32"/>
      <c r="C652" s="32"/>
    </row>
    <row r="653">
      <c r="A653" s="32"/>
      <c r="B653" s="32"/>
      <c r="C653" s="32"/>
    </row>
    <row r="654">
      <c r="A654" s="32"/>
      <c r="B654" s="32"/>
      <c r="C654" s="32"/>
    </row>
    <row r="655">
      <c r="A655" s="32"/>
      <c r="B655" s="32"/>
      <c r="C655" s="32"/>
    </row>
    <row r="656">
      <c r="A656" s="32"/>
      <c r="B656" s="32"/>
      <c r="C656" s="32"/>
    </row>
    <row r="657">
      <c r="A657" s="32"/>
      <c r="B657" s="32"/>
      <c r="C657" s="32"/>
    </row>
    <row r="658">
      <c r="A658" s="32"/>
      <c r="B658" s="32"/>
      <c r="C658" s="32"/>
    </row>
    <row r="659">
      <c r="A659" s="32"/>
      <c r="B659" s="32"/>
      <c r="C659" s="32"/>
    </row>
    <row r="660">
      <c r="A660" s="32"/>
      <c r="B660" s="32"/>
      <c r="C660" s="32"/>
    </row>
    <row r="661">
      <c r="A661" s="32"/>
      <c r="B661" s="32"/>
      <c r="C661" s="32"/>
    </row>
    <row r="662">
      <c r="A662" s="32"/>
      <c r="B662" s="32"/>
      <c r="C662" s="32"/>
    </row>
    <row r="663">
      <c r="A663" s="32"/>
      <c r="B663" s="32"/>
      <c r="C663" s="32"/>
    </row>
    <row r="664">
      <c r="A664" s="32"/>
      <c r="B664" s="32"/>
      <c r="C664" s="32"/>
    </row>
    <row r="665">
      <c r="A665" s="32"/>
      <c r="B665" s="32"/>
      <c r="C665" s="32"/>
    </row>
    <row r="666">
      <c r="A666" s="32"/>
      <c r="B666" s="32"/>
      <c r="C666" s="32"/>
    </row>
    <row r="667">
      <c r="A667" s="32"/>
      <c r="B667" s="32"/>
      <c r="C667" s="32"/>
    </row>
    <row r="668">
      <c r="A668" s="32"/>
      <c r="B668" s="32"/>
      <c r="C668" s="32"/>
    </row>
    <row r="669">
      <c r="A669" s="32"/>
      <c r="B669" s="32"/>
      <c r="C669" s="32"/>
    </row>
    <row r="670">
      <c r="A670" s="32"/>
      <c r="B670" s="32"/>
      <c r="C670" s="32"/>
    </row>
    <row r="671">
      <c r="A671" s="32"/>
      <c r="B671" s="32"/>
      <c r="C671" s="32"/>
    </row>
    <row r="672">
      <c r="A672" s="32"/>
      <c r="B672" s="32"/>
      <c r="C672" s="32"/>
    </row>
    <row r="673">
      <c r="A673" s="32"/>
      <c r="B673" s="32"/>
      <c r="C673" s="32"/>
    </row>
    <row r="674">
      <c r="A674" s="32"/>
      <c r="B674" s="32"/>
      <c r="C674" s="32"/>
    </row>
    <row r="675">
      <c r="A675" s="32"/>
      <c r="B675" s="32"/>
      <c r="C675" s="32"/>
    </row>
    <row r="676">
      <c r="A676" s="32"/>
      <c r="B676" s="32"/>
      <c r="C676" s="32"/>
    </row>
    <row r="677">
      <c r="A677" s="32"/>
      <c r="B677" s="32"/>
      <c r="C677" s="32"/>
    </row>
    <row r="678">
      <c r="A678" s="32"/>
      <c r="B678" s="32"/>
      <c r="C678" s="32"/>
    </row>
    <row r="679">
      <c r="A679" s="32"/>
      <c r="B679" s="32"/>
      <c r="C679" s="32"/>
    </row>
    <row r="680">
      <c r="A680" s="32"/>
      <c r="B680" s="32"/>
      <c r="C680" s="32"/>
    </row>
    <row r="681">
      <c r="A681" s="32"/>
      <c r="B681" s="32"/>
      <c r="C681" s="32"/>
    </row>
    <row r="682">
      <c r="A682" s="32"/>
      <c r="B682" s="32"/>
      <c r="C682" s="32"/>
    </row>
    <row r="683">
      <c r="A683" s="32"/>
      <c r="B683" s="32"/>
      <c r="C683" s="32"/>
    </row>
    <row r="684">
      <c r="A684" s="32"/>
      <c r="B684" s="32"/>
      <c r="C684" s="32"/>
    </row>
    <row r="685">
      <c r="A685" s="32"/>
      <c r="B685" s="32"/>
      <c r="C685" s="32"/>
    </row>
    <row r="686">
      <c r="A686" s="32"/>
      <c r="B686" s="32"/>
      <c r="C686" s="32"/>
    </row>
    <row r="687">
      <c r="A687" s="32"/>
      <c r="B687" s="32"/>
      <c r="C687" s="32"/>
    </row>
    <row r="688">
      <c r="A688" s="32"/>
      <c r="B688" s="32"/>
      <c r="C688" s="32"/>
    </row>
    <row r="689">
      <c r="A689" s="32"/>
      <c r="B689" s="32"/>
      <c r="C689" s="32"/>
    </row>
    <row r="690">
      <c r="A690" s="32"/>
      <c r="B690" s="32"/>
      <c r="C690" s="32"/>
    </row>
    <row r="691">
      <c r="A691" s="32"/>
      <c r="B691" s="32"/>
      <c r="C691" s="32"/>
    </row>
    <row r="692">
      <c r="A692" s="32"/>
      <c r="B692" s="32"/>
      <c r="C692" s="32"/>
    </row>
    <row r="693">
      <c r="A693" s="32"/>
      <c r="B693" s="32"/>
      <c r="C693" s="32"/>
    </row>
    <row r="694">
      <c r="A694" s="32"/>
      <c r="B694" s="32"/>
      <c r="C694" s="32"/>
    </row>
    <row r="695">
      <c r="A695" s="32"/>
      <c r="B695" s="32"/>
      <c r="C695" s="32"/>
    </row>
    <row r="696">
      <c r="A696" s="32"/>
      <c r="B696" s="32"/>
      <c r="C696" s="32"/>
    </row>
    <row r="697">
      <c r="A697" s="32"/>
      <c r="B697" s="32"/>
      <c r="C697" s="32"/>
    </row>
    <row r="698">
      <c r="A698" s="32"/>
      <c r="B698" s="32"/>
      <c r="C698" s="32"/>
    </row>
    <row r="699">
      <c r="A699" s="32"/>
      <c r="B699" s="32"/>
      <c r="C699" s="32"/>
    </row>
    <row r="700">
      <c r="A700" s="32"/>
      <c r="B700" s="32"/>
      <c r="C700" s="32"/>
    </row>
    <row r="701">
      <c r="A701" s="32"/>
      <c r="B701" s="32"/>
      <c r="C701" s="32"/>
    </row>
    <row r="702">
      <c r="A702" s="32"/>
      <c r="B702" s="32"/>
      <c r="C702" s="32"/>
    </row>
    <row r="703">
      <c r="A703" s="32"/>
      <c r="B703" s="32"/>
      <c r="C703" s="32"/>
    </row>
    <row r="704">
      <c r="A704" s="32"/>
      <c r="B704" s="32"/>
      <c r="C704" s="32"/>
    </row>
    <row r="705">
      <c r="A705" s="32"/>
      <c r="B705" s="32"/>
      <c r="C705" s="32"/>
    </row>
    <row r="706">
      <c r="A706" s="32"/>
      <c r="B706" s="32"/>
      <c r="C706" s="32"/>
    </row>
    <row r="707">
      <c r="A707" s="32"/>
      <c r="B707" s="32"/>
      <c r="C707" s="32"/>
    </row>
    <row r="708">
      <c r="A708" s="32"/>
      <c r="B708" s="32"/>
      <c r="C708" s="32"/>
    </row>
    <row r="709">
      <c r="A709" s="32"/>
      <c r="B709" s="32"/>
      <c r="C709" s="32"/>
    </row>
    <row r="710">
      <c r="A710" s="32"/>
      <c r="B710" s="32"/>
      <c r="C710" s="32"/>
    </row>
    <row r="711">
      <c r="A711" s="32"/>
      <c r="B711" s="32"/>
      <c r="C711" s="32"/>
    </row>
    <row r="712">
      <c r="A712" s="32"/>
      <c r="B712" s="32"/>
      <c r="C712" s="32"/>
    </row>
    <row r="713">
      <c r="A713" s="32"/>
      <c r="B713" s="32"/>
      <c r="C713" s="32"/>
    </row>
    <row r="714">
      <c r="A714" s="32"/>
      <c r="B714" s="32"/>
      <c r="C714" s="32"/>
    </row>
    <row r="715">
      <c r="A715" s="32"/>
      <c r="B715" s="32"/>
      <c r="C715" s="32"/>
    </row>
    <row r="716">
      <c r="A716" s="32"/>
      <c r="B716" s="32"/>
      <c r="C716" s="32"/>
    </row>
    <row r="717">
      <c r="A717" s="32"/>
      <c r="B717" s="32"/>
      <c r="C717" s="32"/>
    </row>
    <row r="718">
      <c r="A718" s="32"/>
      <c r="B718" s="32"/>
      <c r="C718" s="32"/>
    </row>
    <row r="719">
      <c r="A719" s="32"/>
      <c r="B719" s="32"/>
      <c r="C719" s="32"/>
    </row>
    <row r="720">
      <c r="A720" s="32"/>
      <c r="B720" s="32"/>
      <c r="C720" s="32"/>
    </row>
    <row r="721">
      <c r="A721" s="32"/>
      <c r="B721" s="32"/>
      <c r="C721" s="32"/>
    </row>
    <row r="722">
      <c r="A722" s="32"/>
      <c r="B722" s="32"/>
      <c r="C722" s="32"/>
    </row>
    <row r="723">
      <c r="A723" s="32"/>
      <c r="B723" s="32"/>
      <c r="C723" s="32"/>
    </row>
    <row r="724">
      <c r="A724" s="32"/>
      <c r="B724" s="32"/>
      <c r="C724" s="32"/>
    </row>
    <row r="725">
      <c r="A725" s="32"/>
      <c r="B725" s="32"/>
      <c r="C725" s="32"/>
    </row>
    <row r="726">
      <c r="A726" s="32"/>
      <c r="B726" s="32"/>
      <c r="C726" s="32"/>
    </row>
    <row r="727">
      <c r="A727" s="32"/>
      <c r="B727" s="32"/>
      <c r="C727" s="32"/>
    </row>
    <row r="728">
      <c r="A728" s="32"/>
      <c r="B728" s="32"/>
      <c r="C728" s="32"/>
    </row>
    <row r="729">
      <c r="A729" s="32"/>
      <c r="B729" s="32"/>
      <c r="C729" s="32"/>
    </row>
    <row r="730">
      <c r="A730" s="32"/>
      <c r="B730" s="32"/>
      <c r="C730" s="32"/>
    </row>
    <row r="731">
      <c r="A731" s="32"/>
      <c r="B731" s="32"/>
      <c r="C731" s="32"/>
    </row>
    <row r="732">
      <c r="A732" s="32"/>
      <c r="B732" s="32"/>
      <c r="C732" s="32"/>
    </row>
    <row r="733">
      <c r="A733" s="32"/>
      <c r="B733" s="32"/>
      <c r="C733" s="32"/>
    </row>
    <row r="734">
      <c r="A734" s="32"/>
      <c r="B734" s="32"/>
      <c r="C734" s="32"/>
    </row>
    <row r="735">
      <c r="A735" s="32"/>
      <c r="B735" s="32"/>
      <c r="C735" s="32"/>
    </row>
    <row r="736">
      <c r="A736" s="32"/>
      <c r="B736" s="32"/>
      <c r="C736" s="32"/>
    </row>
    <row r="737">
      <c r="A737" s="32"/>
      <c r="B737" s="32"/>
      <c r="C737" s="32"/>
    </row>
    <row r="738">
      <c r="A738" s="32"/>
      <c r="B738" s="32"/>
      <c r="C738" s="32"/>
    </row>
    <row r="739">
      <c r="A739" s="32"/>
      <c r="B739" s="32"/>
      <c r="C739" s="32"/>
    </row>
    <row r="740">
      <c r="A740" s="32"/>
      <c r="B740" s="32"/>
      <c r="C740" s="32"/>
    </row>
    <row r="741">
      <c r="A741" s="32"/>
      <c r="B741" s="32"/>
      <c r="C741" s="32"/>
    </row>
    <row r="742">
      <c r="A742" s="32"/>
      <c r="B742" s="32"/>
      <c r="C742" s="32"/>
    </row>
    <row r="743">
      <c r="A743" s="32"/>
      <c r="B743" s="32"/>
      <c r="C743" s="32"/>
    </row>
    <row r="744">
      <c r="A744" s="32"/>
      <c r="B744" s="32"/>
      <c r="C744" s="32"/>
    </row>
    <row r="745">
      <c r="A745" s="32"/>
      <c r="B745" s="32"/>
      <c r="C745" s="32"/>
    </row>
    <row r="746">
      <c r="A746" s="32"/>
      <c r="B746" s="32"/>
      <c r="C746" s="32"/>
    </row>
    <row r="747">
      <c r="A747" s="32"/>
      <c r="B747" s="32"/>
      <c r="C747" s="32"/>
    </row>
    <row r="748">
      <c r="A748" s="32"/>
      <c r="B748" s="32"/>
      <c r="C748" s="32"/>
    </row>
    <row r="749">
      <c r="A749" s="32"/>
      <c r="B749" s="32"/>
      <c r="C749" s="32"/>
    </row>
    <row r="750">
      <c r="A750" s="32"/>
      <c r="B750" s="32"/>
      <c r="C750" s="32"/>
    </row>
    <row r="751">
      <c r="A751" s="32"/>
      <c r="B751" s="32"/>
      <c r="C751" s="32"/>
    </row>
    <row r="752">
      <c r="A752" s="32"/>
      <c r="B752" s="32"/>
      <c r="C752" s="32"/>
    </row>
    <row r="753">
      <c r="A753" s="32"/>
      <c r="B753" s="32"/>
      <c r="C753" s="32"/>
    </row>
    <row r="754">
      <c r="A754" s="32"/>
      <c r="B754" s="32"/>
      <c r="C754" s="32"/>
    </row>
    <row r="755">
      <c r="A755" s="32"/>
      <c r="B755" s="32"/>
      <c r="C755" s="32"/>
    </row>
    <row r="756">
      <c r="A756" s="32"/>
      <c r="B756" s="32"/>
      <c r="C756" s="32"/>
    </row>
    <row r="757">
      <c r="A757" s="32"/>
      <c r="B757" s="32"/>
      <c r="C757" s="32"/>
    </row>
    <row r="758">
      <c r="A758" s="32"/>
      <c r="B758" s="32"/>
      <c r="C758" s="32"/>
    </row>
    <row r="759">
      <c r="A759" s="32"/>
      <c r="B759" s="32"/>
      <c r="C759" s="32"/>
    </row>
    <row r="760">
      <c r="A760" s="32"/>
      <c r="B760" s="32"/>
      <c r="C760" s="32"/>
    </row>
    <row r="761">
      <c r="A761" s="32"/>
      <c r="B761" s="32"/>
      <c r="C761" s="32"/>
    </row>
    <row r="762">
      <c r="A762" s="32"/>
      <c r="B762" s="32"/>
      <c r="C762" s="32"/>
    </row>
    <row r="763">
      <c r="A763" s="32"/>
      <c r="B763" s="32"/>
      <c r="C763" s="32"/>
    </row>
    <row r="764">
      <c r="A764" s="32"/>
      <c r="B764" s="32"/>
      <c r="C764" s="32"/>
    </row>
    <row r="765">
      <c r="A765" s="32"/>
      <c r="B765" s="32"/>
      <c r="C765" s="32"/>
    </row>
    <row r="766">
      <c r="A766" s="32"/>
      <c r="B766" s="32"/>
      <c r="C766" s="32"/>
    </row>
    <row r="767">
      <c r="A767" s="32"/>
      <c r="B767" s="32"/>
      <c r="C767" s="32"/>
    </row>
    <row r="768">
      <c r="A768" s="32"/>
      <c r="B768" s="32"/>
      <c r="C768" s="32"/>
    </row>
    <row r="769">
      <c r="A769" s="32"/>
      <c r="B769" s="32"/>
      <c r="C769" s="32"/>
    </row>
    <row r="770">
      <c r="A770" s="32"/>
      <c r="B770" s="32"/>
      <c r="C770" s="32"/>
    </row>
    <row r="771">
      <c r="A771" s="32"/>
      <c r="B771" s="32"/>
      <c r="C771" s="32"/>
    </row>
    <row r="772">
      <c r="A772" s="32"/>
      <c r="B772" s="32"/>
      <c r="C772" s="32"/>
    </row>
    <row r="773">
      <c r="A773" s="32"/>
      <c r="B773" s="32"/>
      <c r="C773" s="32"/>
    </row>
    <row r="774">
      <c r="A774" s="32"/>
      <c r="B774" s="32"/>
      <c r="C774" s="32"/>
    </row>
    <row r="775">
      <c r="A775" s="32"/>
      <c r="B775" s="32"/>
      <c r="C775" s="32"/>
    </row>
    <row r="776">
      <c r="A776" s="32"/>
      <c r="B776" s="32"/>
      <c r="C776" s="32"/>
    </row>
    <row r="777">
      <c r="A777" s="32"/>
      <c r="B777" s="32"/>
      <c r="C777" s="32"/>
    </row>
    <row r="778">
      <c r="A778" s="32"/>
      <c r="B778" s="32"/>
      <c r="C778" s="32"/>
    </row>
    <row r="779">
      <c r="A779" s="32"/>
      <c r="B779" s="32"/>
      <c r="C779" s="32"/>
    </row>
    <row r="780">
      <c r="A780" s="32"/>
      <c r="B780" s="32"/>
      <c r="C780" s="32"/>
    </row>
    <row r="781">
      <c r="A781" s="32"/>
      <c r="B781" s="32"/>
      <c r="C781" s="32"/>
    </row>
    <row r="782">
      <c r="A782" s="32"/>
      <c r="B782" s="32"/>
      <c r="C782" s="32"/>
    </row>
    <row r="783">
      <c r="A783" s="32"/>
      <c r="B783" s="32"/>
      <c r="C783" s="32"/>
    </row>
    <row r="784">
      <c r="A784" s="32"/>
      <c r="B784" s="32"/>
      <c r="C784" s="32"/>
    </row>
    <row r="785">
      <c r="A785" s="32"/>
      <c r="B785" s="32"/>
      <c r="C785" s="32"/>
    </row>
    <row r="786">
      <c r="A786" s="32"/>
      <c r="B786" s="32"/>
      <c r="C786" s="32"/>
    </row>
    <row r="787">
      <c r="A787" s="32"/>
      <c r="B787" s="32"/>
      <c r="C787" s="32"/>
    </row>
    <row r="788">
      <c r="A788" s="32"/>
      <c r="B788" s="32"/>
      <c r="C788" s="32"/>
    </row>
    <row r="789">
      <c r="A789" s="32"/>
      <c r="B789" s="32"/>
      <c r="C789" s="32"/>
    </row>
    <row r="790">
      <c r="A790" s="32"/>
      <c r="B790" s="32"/>
      <c r="C790" s="32"/>
    </row>
    <row r="791">
      <c r="A791" s="32"/>
      <c r="B791" s="32"/>
      <c r="C791" s="32"/>
    </row>
    <row r="792">
      <c r="A792" s="32"/>
      <c r="B792" s="32"/>
      <c r="C792" s="32"/>
    </row>
    <row r="793">
      <c r="A793" s="32"/>
      <c r="B793" s="32"/>
      <c r="C793" s="32"/>
    </row>
    <row r="794">
      <c r="A794" s="32"/>
      <c r="B794" s="32"/>
      <c r="C794" s="32"/>
    </row>
    <row r="795">
      <c r="A795" s="32"/>
      <c r="B795" s="32"/>
      <c r="C795" s="32"/>
    </row>
    <row r="796">
      <c r="A796" s="32"/>
      <c r="B796" s="32"/>
      <c r="C796" s="32"/>
    </row>
    <row r="797">
      <c r="A797" s="32"/>
      <c r="B797" s="32"/>
      <c r="C797" s="32"/>
    </row>
    <row r="798">
      <c r="A798" s="32"/>
      <c r="B798" s="32"/>
      <c r="C798" s="32"/>
    </row>
    <row r="799">
      <c r="A799" s="32"/>
      <c r="B799" s="32"/>
      <c r="C799" s="32"/>
    </row>
    <row r="800">
      <c r="A800" s="32"/>
      <c r="B800" s="32"/>
      <c r="C800" s="32"/>
    </row>
    <row r="801">
      <c r="A801" s="32"/>
      <c r="B801" s="32"/>
      <c r="C801" s="32"/>
    </row>
    <row r="802">
      <c r="A802" s="32"/>
      <c r="B802" s="32"/>
      <c r="C802" s="32"/>
    </row>
    <row r="803">
      <c r="A803" s="32"/>
      <c r="B803" s="32"/>
      <c r="C803" s="32"/>
    </row>
    <row r="804">
      <c r="A804" s="32"/>
      <c r="B804" s="32"/>
      <c r="C804" s="32"/>
    </row>
    <row r="805">
      <c r="A805" s="32"/>
      <c r="B805" s="32"/>
      <c r="C805" s="32"/>
    </row>
    <row r="806">
      <c r="A806" s="32"/>
      <c r="B806" s="32"/>
      <c r="C806" s="32"/>
    </row>
    <row r="807">
      <c r="A807" s="32"/>
      <c r="B807" s="32"/>
      <c r="C807" s="32"/>
    </row>
    <row r="808">
      <c r="A808" s="32"/>
      <c r="B808" s="32"/>
      <c r="C808" s="32"/>
    </row>
    <row r="809">
      <c r="A809" s="32"/>
      <c r="B809" s="32"/>
      <c r="C809" s="32"/>
    </row>
    <row r="810">
      <c r="A810" s="32"/>
      <c r="B810" s="32"/>
      <c r="C810" s="32"/>
    </row>
    <row r="811">
      <c r="A811" s="32"/>
      <c r="B811" s="32"/>
      <c r="C811" s="32"/>
    </row>
    <row r="812">
      <c r="A812" s="32"/>
      <c r="B812" s="32"/>
      <c r="C812" s="32"/>
    </row>
    <row r="813">
      <c r="A813" s="32"/>
      <c r="B813" s="32"/>
      <c r="C813" s="32"/>
    </row>
    <row r="814">
      <c r="A814" s="32"/>
      <c r="B814" s="32"/>
      <c r="C814" s="32"/>
    </row>
    <row r="815">
      <c r="A815" s="32"/>
      <c r="B815" s="32"/>
      <c r="C815" s="32"/>
    </row>
    <row r="816">
      <c r="A816" s="32"/>
      <c r="B816" s="32"/>
      <c r="C816" s="32"/>
    </row>
    <row r="817">
      <c r="A817" s="32"/>
      <c r="B817" s="32"/>
      <c r="C817" s="32"/>
    </row>
    <row r="818">
      <c r="A818" s="32"/>
      <c r="B818" s="32"/>
      <c r="C818" s="32"/>
    </row>
    <row r="819">
      <c r="A819" s="32"/>
      <c r="B819" s="32"/>
      <c r="C819" s="32"/>
    </row>
    <row r="820">
      <c r="A820" s="32"/>
      <c r="B820" s="32"/>
      <c r="C820" s="32"/>
    </row>
    <row r="821">
      <c r="A821" s="32"/>
      <c r="B821" s="32"/>
      <c r="C821" s="32"/>
    </row>
    <row r="822">
      <c r="A822" s="32"/>
      <c r="B822" s="32"/>
      <c r="C822" s="32"/>
    </row>
    <row r="823">
      <c r="A823" s="32"/>
      <c r="B823" s="32"/>
      <c r="C823" s="32"/>
    </row>
    <row r="824">
      <c r="A824" s="32"/>
      <c r="B824" s="32"/>
      <c r="C824" s="32"/>
    </row>
    <row r="825">
      <c r="A825" s="32"/>
      <c r="B825" s="32"/>
      <c r="C825" s="32"/>
    </row>
    <row r="826">
      <c r="A826" s="32"/>
      <c r="B826" s="32"/>
      <c r="C826" s="32"/>
    </row>
    <row r="827">
      <c r="A827" s="32"/>
      <c r="B827" s="32"/>
      <c r="C827" s="32"/>
    </row>
    <row r="828">
      <c r="A828" s="32"/>
      <c r="B828" s="32"/>
      <c r="C828" s="32"/>
    </row>
    <row r="829">
      <c r="A829" s="32"/>
      <c r="B829" s="32"/>
      <c r="C829" s="32"/>
    </row>
    <row r="830">
      <c r="A830" s="32"/>
      <c r="B830" s="32"/>
      <c r="C830" s="32"/>
    </row>
    <row r="831">
      <c r="A831" s="32"/>
      <c r="B831" s="32"/>
      <c r="C831" s="32"/>
    </row>
    <row r="832">
      <c r="A832" s="32"/>
      <c r="B832" s="32"/>
      <c r="C832" s="32"/>
    </row>
    <row r="833">
      <c r="A833" s="32"/>
      <c r="B833" s="32"/>
      <c r="C833" s="32"/>
    </row>
    <row r="834">
      <c r="A834" s="32"/>
      <c r="B834" s="32"/>
      <c r="C834" s="32"/>
    </row>
    <row r="835">
      <c r="A835" s="32"/>
      <c r="B835" s="32"/>
      <c r="C835" s="32"/>
    </row>
    <row r="836">
      <c r="A836" s="32"/>
      <c r="B836" s="32"/>
      <c r="C836" s="32"/>
    </row>
    <row r="837">
      <c r="A837" s="32"/>
      <c r="B837" s="32"/>
      <c r="C837" s="32"/>
    </row>
    <row r="838">
      <c r="A838" s="32"/>
      <c r="B838" s="32"/>
      <c r="C838" s="32"/>
    </row>
    <row r="839">
      <c r="A839" s="32"/>
      <c r="B839" s="32"/>
      <c r="C839" s="32"/>
    </row>
    <row r="840">
      <c r="A840" s="32"/>
      <c r="B840" s="32"/>
      <c r="C840" s="32"/>
    </row>
    <row r="841">
      <c r="A841" s="32"/>
      <c r="B841" s="32"/>
      <c r="C841" s="32"/>
    </row>
    <row r="842">
      <c r="A842" s="32"/>
      <c r="B842" s="32"/>
      <c r="C842" s="32"/>
    </row>
    <row r="843">
      <c r="A843" s="32"/>
      <c r="B843" s="32"/>
      <c r="C843" s="32"/>
    </row>
    <row r="844">
      <c r="A844" s="32"/>
      <c r="B844" s="32"/>
      <c r="C844" s="32"/>
    </row>
    <row r="845">
      <c r="A845" s="32"/>
      <c r="B845" s="32"/>
      <c r="C845" s="32"/>
    </row>
    <row r="846">
      <c r="A846" s="32"/>
      <c r="B846" s="32"/>
      <c r="C846" s="32"/>
    </row>
    <row r="847">
      <c r="A847" s="32"/>
      <c r="B847" s="32"/>
      <c r="C847" s="32"/>
    </row>
    <row r="848">
      <c r="A848" s="32"/>
      <c r="B848" s="32"/>
      <c r="C848" s="32"/>
    </row>
    <row r="849">
      <c r="A849" s="32"/>
      <c r="B849" s="32"/>
      <c r="C849" s="32"/>
    </row>
    <row r="850">
      <c r="A850" s="32"/>
      <c r="B850" s="32"/>
      <c r="C850" s="32"/>
    </row>
    <row r="851">
      <c r="A851" s="32"/>
      <c r="B851" s="32"/>
      <c r="C851" s="32"/>
    </row>
    <row r="852">
      <c r="A852" s="32"/>
      <c r="B852" s="32"/>
      <c r="C852" s="32"/>
    </row>
    <row r="853">
      <c r="A853" s="32"/>
      <c r="B853" s="32"/>
      <c r="C853" s="32"/>
    </row>
    <row r="854">
      <c r="A854" s="32"/>
      <c r="B854" s="32"/>
      <c r="C854" s="32"/>
    </row>
    <row r="855">
      <c r="A855" s="32"/>
      <c r="B855" s="32"/>
      <c r="C855" s="32"/>
    </row>
    <row r="856">
      <c r="A856" s="32"/>
      <c r="B856" s="32"/>
      <c r="C856" s="32"/>
    </row>
    <row r="857">
      <c r="A857" s="32"/>
      <c r="B857" s="32"/>
      <c r="C857" s="32"/>
    </row>
    <row r="858">
      <c r="A858" s="32"/>
      <c r="B858" s="32"/>
      <c r="C858" s="32"/>
    </row>
    <row r="859">
      <c r="A859" s="32"/>
      <c r="B859" s="32"/>
      <c r="C859" s="32"/>
    </row>
    <row r="860">
      <c r="A860" s="32"/>
      <c r="B860" s="32"/>
      <c r="C860" s="32"/>
    </row>
    <row r="861">
      <c r="A861" s="32"/>
      <c r="B861" s="32"/>
      <c r="C861" s="32"/>
    </row>
    <row r="862">
      <c r="A862" s="32"/>
      <c r="B862" s="32"/>
      <c r="C862" s="32"/>
    </row>
    <row r="863">
      <c r="A863" s="32"/>
      <c r="B863" s="32"/>
      <c r="C863" s="32"/>
    </row>
    <row r="864">
      <c r="A864" s="32"/>
      <c r="B864" s="32"/>
      <c r="C864" s="32"/>
    </row>
    <row r="865">
      <c r="A865" s="32"/>
      <c r="B865" s="32"/>
      <c r="C865" s="32"/>
    </row>
    <row r="866">
      <c r="A866" s="32"/>
      <c r="B866" s="32"/>
      <c r="C866" s="32"/>
    </row>
    <row r="867">
      <c r="A867" s="32"/>
      <c r="B867" s="32"/>
      <c r="C867" s="32"/>
    </row>
    <row r="868">
      <c r="A868" s="32"/>
      <c r="B868" s="32"/>
      <c r="C868" s="32"/>
    </row>
    <row r="869">
      <c r="A869" s="32"/>
      <c r="B869" s="32"/>
      <c r="C869" s="32"/>
    </row>
    <row r="870">
      <c r="A870" s="32"/>
      <c r="B870" s="32"/>
      <c r="C870" s="32"/>
    </row>
    <row r="871">
      <c r="A871" s="32"/>
      <c r="B871" s="32"/>
      <c r="C871" s="32"/>
    </row>
    <row r="872">
      <c r="A872" s="32"/>
      <c r="B872" s="32"/>
      <c r="C872" s="32"/>
    </row>
    <row r="873">
      <c r="A873" s="32"/>
      <c r="B873" s="32"/>
      <c r="C873" s="32"/>
    </row>
    <row r="874">
      <c r="A874" s="32"/>
      <c r="B874" s="32"/>
      <c r="C874" s="32"/>
    </row>
    <row r="875">
      <c r="A875" s="32"/>
      <c r="B875" s="32"/>
      <c r="C875" s="32"/>
    </row>
    <row r="876">
      <c r="A876" s="32"/>
      <c r="B876" s="32"/>
      <c r="C876" s="32"/>
    </row>
    <row r="877">
      <c r="A877" s="32"/>
      <c r="B877" s="32"/>
      <c r="C877" s="32"/>
    </row>
    <row r="878">
      <c r="A878" s="32"/>
      <c r="B878" s="32"/>
      <c r="C878" s="32"/>
    </row>
    <row r="879">
      <c r="A879" s="32"/>
      <c r="B879" s="32"/>
      <c r="C879" s="32"/>
    </row>
    <row r="880">
      <c r="A880" s="32"/>
      <c r="B880" s="32"/>
      <c r="C880" s="32"/>
    </row>
    <row r="881">
      <c r="A881" s="32"/>
      <c r="B881" s="32"/>
      <c r="C881" s="32"/>
    </row>
    <row r="882">
      <c r="A882" s="32"/>
      <c r="B882" s="32"/>
      <c r="C882" s="32"/>
    </row>
    <row r="883">
      <c r="A883" s="32"/>
      <c r="B883" s="32"/>
      <c r="C883" s="32"/>
    </row>
    <row r="884">
      <c r="A884" s="32"/>
      <c r="B884" s="32"/>
      <c r="C884" s="32"/>
    </row>
    <row r="885">
      <c r="A885" s="32"/>
      <c r="B885" s="32"/>
      <c r="C885" s="32"/>
    </row>
    <row r="886">
      <c r="A886" s="32"/>
      <c r="B886" s="32"/>
      <c r="C886" s="32"/>
    </row>
    <row r="887">
      <c r="A887" s="32"/>
      <c r="B887" s="32"/>
      <c r="C887" s="32"/>
    </row>
    <row r="888">
      <c r="A888" s="32"/>
      <c r="B888" s="32"/>
      <c r="C888" s="32"/>
    </row>
    <row r="889">
      <c r="A889" s="32"/>
      <c r="B889" s="32"/>
      <c r="C889" s="32"/>
    </row>
    <row r="890">
      <c r="A890" s="32"/>
      <c r="B890" s="32"/>
      <c r="C890" s="32"/>
    </row>
    <row r="891">
      <c r="A891" s="32"/>
      <c r="B891" s="32"/>
      <c r="C891" s="32"/>
    </row>
    <row r="892">
      <c r="A892" s="32"/>
      <c r="B892" s="32"/>
      <c r="C892" s="32"/>
    </row>
    <row r="893">
      <c r="A893" s="32"/>
      <c r="B893" s="32"/>
      <c r="C893" s="32"/>
    </row>
    <row r="894">
      <c r="A894" s="32"/>
      <c r="B894" s="32"/>
      <c r="C894" s="32"/>
    </row>
    <row r="895">
      <c r="A895" s="32"/>
      <c r="B895" s="32"/>
      <c r="C895" s="32"/>
    </row>
    <row r="896">
      <c r="A896" s="32"/>
      <c r="B896" s="32"/>
      <c r="C896" s="32"/>
    </row>
    <row r="897">
      <c r="A897" s="32"/>
      <c r="B897" s="32"/>
      <c r="C897" s="32"/>
    </row>
    <row r="898">
      <c r="A898" s="32"/>
      <c r="B898" s="32"/>
      <c r="C898" s="32"/>
    </row>
    <row r="899">
      <c r="A899" s="32"/>
      <c r="B899" s="32"/>
      <c r="C899" s="32"/>
    </row>
    <row r="900">
      <c r="A900" s="32"/>
      <c r="B900" s="32"/>
      <c r="C900" s="32"/>
    </row>
    <row r="901">
      <c r="A901" s="32"/>
      <c r="B901" s="32"/>
      <c r="C901" s="32"/>
    </row>
    <row r="902">
      <c r="A902" s="32"/>
      <c r="B902" s="32"/>
      <c r="C902" s="32"/>
    </row>
    <row r="903">
      <c r="A903" s="32"/>
      <c r="B903" s="32"/>
      <c r="C903" s="32"/>
    </row>
    <row r="904">
      <c r="A904" s="32"/>
      <c r="B904" s="32"/>
      <c r="C904" s="32"/>
    </row>
    <row r="905">
      <c r="A905" s="32"/>
      <c r="B905" s="32"/>
      <c r="C905" s="32"/>
    </row>
    <row r="906">
      <c r="A906" s="32"/>
      <c r="B906" s="32"/>
      <c r="C906" s="32"/>
    </row>
    <row r="907">
      <c r="A907" s="32"/>
      <c r="B907" s="32"/>
      <c r="C907" s="32"/>
    </row>
    <row r="908">
      <c r="A908" s="32"/>
      <c r="B908" s="32"/>
      <c r="C908" s="32"/>
    </row>
    <row r="909">
      <c r="A909" s="32"/>
      <c r="B909" s="32"/>
      <c r="C909" s="32"/>
    </row>
    <row r="910">
      <c r="A910" s="32"/>
      <c r="B910" s="32"/>
      <c r="C910" s="32"/>
    </row>
    <row r="911">
      <c r="A911" s="32"/>
      <c r="B911" s="32"/>
      <c r="C911" s="32"/>
    </row>
    <row r="912">
      <c r="A912" s="32"/>
      <c r="B912" s="32"/>
      <c r="C912" s="32"/>
    </row>
    <row r="913">
      <c r="A913" s="32"/>
      <c r="B913" s="32"/>
      <c r="C913" s="32"/>
    </row>
    <row r="914">
      <c r="A914" s="32"/>
      <c r="B914" s="32"/>
      <c r="C914" s="32"/>
    </row>
    <row r="915">
      <c r="A915" s="32"/>
      <c r="B915" s="32"/>
      <c r="C915" s="32"/>
    </row>
    <row r="916">
      <c r="A916" s="32"/>
      <c r="B916" s="32"/>
      <c r="C916" s="32"/>
    </row>
    <row r="917">
      <c r="A917" s="32"/>
      <c r="B917" s="32"/>
      <c r="C917" s="32"/>
    </row>
    <row r="918">
      <c r="A918" s="32"/>
      <c r="B918" s="32"/>
      <c r="C918" s="32"/>
    </row>
    <row r="919">
      <c r="A919" s="32"/>
      <c r="B919" s="32"/>
      <c r="C919" s="32"/>
    </row>
    <row r="920">
      <c r="A920" s="32"/>
      <c r="B920" s="32"/>
      <c r="C920" s="32"/>
    </row>
    <row r="921">
      <c r="A921" s="32"/>
      <c r="B921" s="32"/>
      <c r="C921" s="32"/>
    </row>
    <row r="922">
      <c r="A922" s="32"/>
      <c r="B922" s="32"/>
      <c r="C922" s="32"/>
    </row>
    <row r="923">
      <c r="A923" s="32"/>
      <c r="B923" s="32"/>
      <c r="C923" s="32"/>
    </row>
    <row r="924">
      <c r="A924" s="32"/>
      <c r="B924" s="32"/>
      <c r="C924" s="32"/>
    </row>
    <row r="925">
      <c r="A925" s="32"/>
      <c r="B925" s="32"/>
      <c r="C925" s="32"/>
    </row>
    <row r="926">
      <c r="A926" s="32"/>
      <c r="B926" s="32"/>
      <c r="C926" s="32"/>
    </row>
    <row r="927">
      <c r="A927" s="32"/>
      <c r="B927" s="32"/>
      <c r="C927" s="32"/>
    </row>
    <row r="928">
      <c r="A928" s="32"/>
      <c r="B928" s="32"/>
      <c r="C928" s="32"/>
    </row>
    <row r="929">
      <c r="A929" s="32"/>
      <c r="B929" s="32"/>
      <c r="C929" s="32"/>
    </row>
    <row r="930">
      <c r="A930" s="32"/>
      <c r="B930" s="32"/>
      <c r="C930" s="32"/>
    </row>
    <row r="931">
      <c r="A931" s="32"/>
      <c r="B931" s="32"/>
      <c r="C931" s="32"/>
    </row>
    <row r="932">
      <c r="A932" s="32"/>
      <c r="B932" s="32"/>
      <c r="C932" s="32"/>
    </row>
    <row r="933">
      <c r="A933" s="32"/>
      <c r="B933" s="32"/>
      <c r="C933" s="32"/>
    </row>
    <row r="934">
      <c r="A934" s="32"/>
      <c r="B934" s="32"/>
      <c r="C934" s="32"/>
    </row>
    <row r="935">
      <c r="A935" s="32"/>
      <c r="B935" s="32"/>
      <c r="C935" s="32"/>
    </row>
    <row r="936">
      <c r="A936" s="32"/>
      <c r="B936" s="32"/>
      <c r="C936" s="32"/>
    </row>
    <row r="937">
      <c r="A937" s="32"/>
      <c r="B937" s="32"/>
      <c r="C937" s="32"/>
    </row>
    <row r="938">
      <c r="A938" s="32"/>
      <c r="B938" s="32"/>
      <c r="C938" s="32"/>
    </row>
    <row r="939">
      <c r="A939" s="32"/>
      <c r="B939" s="32"/>
      <c r="C939" s="32"/>
    </row>
    <row r="940">
      <c r="A940" s="32"/>
      <c r="B940" s="32"/>
      <c r="C940" s="32"/>
    </row>
    <row r="941">
      <c r="A941" s="32"/>
      <c r="B941" s="32"/>
      <c r="C941" s="32"/>
    </row>
    <row r="942">
      <c r="A942" s="32"/>
      <c r="B942" s="32"/>
      <c r="C942" s="32"/>
    </row>
    <row r="943">
      <c r="A943" s="32"/>
      <c r="B943" s="32"/>
      <c r="C943" s="32"/>
    </row>
    <row r="944">
      <c r="A944" s="32"/>
      <c r="B944" s="32"/>
      <c r="C944" s="32"/>
    </row>
    <row r="945">
      <c r="A945" s="32"/>
      <c r="B945" s="32"/>
      <c r="C945" s="32"/>
    </row>
    <row r="946">
      <c r="A946" s="32"/>
      <c r="B946" s="32"/>
      <c r="C946" s="32"/>
    </row>
    <row r="947">
      <c r="A947" s="32"/>
      <c r="B947" s="32"/>
      <c r="C947" s="32"/>
    </row>
    <row r="948">
      <c r="A948" s="32"/>
      <c r="B948" s="32"/>
      <c r="C948" s="32"/>
    </row>
    <row r="949">
      <c r="A949" s="32"/>
      <c r="B949" s="32"/>
      <c r="C949" s="32"/>
    </row>
    <row r="950">
      <c r="A950" s="32"/>
      <c r="B950" s="32"/>
      <c r="C950" s="32"/>
    </row>
    <row r="951">
      <c r="A951" s="32"/>
      <c r="B951" s="32"/>
      <c r="C951" s="32"/>
    </row>
    <row r="952">
      <c r="A952" s="32"/>
      <c r="B952" s="32"/>
      <c r="C952" s="32"/>
    </row>
    <row r="953">
      <c r="A953" s="32"/>
      <c r="B953" s="32"/>
      <c r="C953" s="32"/>
    </row>
    <row r="954">
      <c r="A954" s="32"/>
      <c r="B954" s="32"/>
      <c r="C954" s="32"/>
    </row>
    <row r="955">
      <c r="A955" s="32"/>
      <c r="B955" s="32"/>
      <c r="C955" s="32"/>
    </row>
    <row r="956">
      <c r="A956" s="32"/>
      <c r="B956" s="32"/>
      <c r="C956" s="32"/>
    </row>
    <row r="957">
      <c r="A957" s="32"/>
      <c r="B957" s="32"/>
      <c r="C957" s="32"/>
    </row>
    <row r="958">
      <c r="A958" s="32"/>
      <c r="B958" s="32"/>
      <c r="C958" s="32"/>
    </row>
    <row r="959">
      <c r="A959" s="32"/>
      <c r="B959" s="32"/>
      <c r="C959" s="32"/>
    </row>
    <row r="960">
      <c r="A960" s="32"/>
      <c r="B960" s="32"/>
      <c r="C960" s="32"/>
    </row>
    <row r="961">
      <c r="A961" s="32"/>
      <c r="B961" s="32"/>
      <c r="C961" s="32"/>
    </row>
    <row r="962">
      <c r="A962" s="32"/>
      <c r="B962" s="32"/>
      <c r="C962" s="32"/>
    </row>
    <row r="963">
      <c r="A963" s="32"/>
      <c r="B963" s="32"/>
      <c r="C963" s="32"/>
    </row>
    <row r="964">
      <c r="A964" s="32"/>
      <c r="B964" s="32"/>
      <c r="C964" s="32"/>
    </row>
    <row r="965">
      <c r="A965" s="32"/>
      <c r="B965" s="32"/>
      <c r="C965" s="32"/>
    </row>
    <row r="966">
      <c r="A966" s="32"/>
      <c r="B966" s="32"/>
      <c r="C966" s="32"/>
    </row>
    <row r="967">
      <c r="A967" s="32"/>
      <c r="B967" s="32"/>
      <c r="C967" s="32"/>
    </row>
    <row r="968">
      <c r="A968" s="32"/>
      <c r="B968" s="32"/>
      <c r="C968" s="32"/>
    </row>
    <row r="969">
      <c r="A969" s="32"/>
      <c r="B969" s="32"/>
      <c r="C969" s="32"/>
    </row>
    <row r="970">
      <c r="A970" s="32"/>
      <c r="B970" s="32"/>
      <c r="C970" s="32"/>
    </row>
    <row r="971">
      <c r="A971" s="32"/>
      <c r="B971" s="32"/>
      <c r="C971" s="32"/>
    </row>
    <row r="972">
      <c r="A972" s="32"/>
      <c r="B972" s="32"/>
      <c r="C972" s="32"/>
    </row>
    <row r="973">
      <c r="A973" s="32"/>
      <c r="B973" s="32"/>
      <c r="C973" s="32"/>
    </row>
    <row r="974">
      <c r="A974" s="32"/>
      <c r="B974" s="32"/>
      <c r="C974" s="32"/>
    </row>
    <row r="975">
      <c r="A975" s="32"/>
      <c r="B975" s="32"/>
      <c r="C975" s="32"/>
    </row>
    <row r="976">
      <c r="A976" s="32"/>
      <c r="B976" s="32"/>
      <c r="C976" s="32"/>
    </row>
    <row r="977">
      <c r="A977" s="32"/>
      <c r="B977" s="32"/>
      <c r="C977" s="32"/>
    </row>
    <row r="978">
      <c r="A978" s="32"/>
      <c r="B978" s="32"/>
      <c r="C978" s="32"/>
    </row>
    <row r="979">
      <c r="A979" s="32"/>
      <c r="B979" s="32"/>
      <c r="C979" s="32"/>
    </row>
    <row r="980">
      <c r="A980" s="32"/>
      <c r="B980" s="32"/>
      <c r="C980" s="32"/>
    </row>
    <row r="981">
      <c r="A981" s="32"/>
      <c r="B981" s="32"/>
      <c r="C981" s="32"/>
    </row>
    <row r="982">
      <c r="A982" s="32"/>
      <c r="B982" s="32"/>
      <c r="C982" s="32"/>
    </row>
    <row r="983">
      <c r="A983" s="32"/>
      <c r="B983" s="32"/>
      <c r="C983" s="32"/>
    </row>
    <row r="984">
      <c r="A984" s="32"/>
      <c r="B984" s="32"/>
      <c r="C984" s="32"/>
    </row>
    <row r="985">
      <c r="A985" s="32"/>
      <c r="B985" s="32"/>
      <c r="C985" s="32"/>
    </row>
    <row r="986">
      <c r="A986" s="32"/>
      <c r="B986" s="32"/>
      <c r="C986" s="32"/>
    </row>
    <row r="987">
      <c r="A987" s="32"/>
      <c r="B987" s="32"/>
      <c r="C987" s="32"/>
    </row>
    <row r="988">
      <c r="A988" s="32"/>
      <c r="B988" s="32"/>
      <c r="C988" s="32"/>
    </row>
    <row r="989">
      <c r="A989" s="32"/>
      <c r="B989" s="32"/>
      <c r="C989" s="32"/>
    </row>
    <row r="990">
      <c r="A990" s="32"/>
      <c r="B990" s="32"/>
      <c r="C990" s="32"/>
    </row>
    <row r="991">
      <c r="A991" s="32"/>
      <c r="B991" s="32"/>
      <c r="C991" s="32"/>
    </row>
    <row r="992">
      <c r="A992" s="32"/>
      <c r="B992" s="32"/>
      <c r="C992" s="32"/>
    </row>
    <row r="993">
      <c r="A993" s="32"/>
      <c r="B993" s="32"/>
      <c r="C993" s="32"/>
    </row>
    <row r="994">
      <c r="A994" s="32"/>
      <c r="B994" s="32"/>
      <c r="C994" s="32"/>
    </row>
    <row r="995">
      <c r="A995" s="32"/>
      <c r="B995" s="32"/>
      <c r="C995" s="32"/>
    </row>
    <row r="996">
      <c r="A996" s="32"/>
      <c r="B996" s="32"/>
      <c r="C996" s="32"/>
    </row>
    <row r="997">
      <c r="A997" s="32"/>
      <c r="B997" s="32"/>
      <c r="C997" s="32"/>
    </row>
    <row r="998">
      <c r="A998" s="32"/>
      <c r="B998" s="32"/>
      <c r="C998" s="32"/>
    </row>
    <row r="999">
      <c r="A999" s="32"/>
      <c r="B999" s="32"/>
      <c r="C999" s="32"/>
    </row>
    <row r="1000">
      <c r="A1000" s="32"/>
      <c r="B1000" s="32"/>
      <c r="C1000" s="3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2.38"/>
  </cols>
  <sheetData>
    <row r="1">
      <c r="A1" s="35" t="s">
        <v>538</v>
      </c>
      <c r="B1" s="36" t="s">
        <v>539</v>
      </c>
    </row>
    <row r="2">
      <c r="A2" s="37" t="s">
        <v>540</v>
      </c>
      <c r="B2" s="38" t="s">
        <v>541</v>
      </c>
    </row>
    <row r="3">
      <c r="A3" s="37" t="s">
        <v>542</v>
      </c>
      <c r="B3" s="38" t="s">
        <v>543</v>
      </c>
    </row>
    <row r="4">
      <c r="A4" s="37" t="s">
        <v>544</v>
      </c>
      <c r="B4" s="38" t="s">
        <v>545</v>
      </c>
    </row>
    <row r="5">
      <c r="A5" s="37" t="s">
        <v>546</v>
      </c>
      <c r="B5" s="38" t="s">
        <v>547</v>
      </c>
    </row>
    <row r="6">
      <c r="A6" s="37" t="s">
        <v>548</v>
      </c>
      <c r="B6" s="38" t="s">
        <v>549</v>
      </c>
    </row>
    <row r="7">
      <c r="A7" s="37" t="s">
        <v>550</v>
      </c>
      <c r="B7" s="38" t="s">
        <v>551</v>
      </c>
    </row>
    <row r="8">
      <c r="A8" s="37" t="s">
        <v>552</v>
      </c>
      <c r="B8" s="38" t="s">
        <v>553</v>
      </c>
    </row>
    <row r="9">
      <c r="A9" s="37" t="s">
        <v>554</v>
      </c>
      <c r="B9" s="38" t="s">
        <v>555</v>
      </c>
    </row>
    <row r="10">
      <c r="A10" s="37" t="s">
        <v>556</v>
      </c>
      <c r="B10" s="38" t="s">
        <v>557</v>
      </c>
    </row>
    <row r="11">
      <c r="A11" s="37" t="s">
        <v>558</v>
      </c>
      <c r="B11" s="38" t="s">
        <v>559</v>
      </c>
    </row>
    <row r="12">
      <c r="A12" s="37" t="s">
        <v>560</v>
      </c>
      <c r="B12" s="38" t="s">
        <v>561</v>
      </c>
    </row>
    <row r="13">
      <c r="A13" s="37" t="s">
        <v>562</v>
      </c>
      <c r="B13" s="38" t="s">
        <v>563</v>
      </c>
    </row>
    <row r="14">
      <c r="A14" s="37" t="s">
        <v>564</v>
      </c>
      <c r="B14" s="38" t="s">
        <v>565</v>
      </c>
    </row>
    <row r="15">
      <c r="A15" s="37" t="s">
        <v>566</v>
      </c>
      <c r="B15" s="38" t="s">
        <v>567</v>
      </c>
    </row>
    <row r="16">
      <c r="A16" s="37" t="s">
        <v>568</v>
      </c>
      <c r="B16" s="38" t="s">
        <v>569</v>
      </c>
    </row>
    <row r="17">
      <c r="A17" s="37" t="s">
        <v>570</v>
      </c>
      <c r="B17" s="38" t="s">
        <v>571</v>
      </c>
    </row>
    <row r="18">
      <c r="A18" s="37" t="s">
        <v>572</v>
      </c>
      <c r="B18" s="38" t="s">
        <v>573</v>
      </c>
    </row>
    <row r="19">
      <c r="A19" s="37" t="s">
        <v>574</v>
      </c>
      <c r="B19" s="38" t="s">
        <v>575</v>
      </c>
    </row>
    <row r="20">
      <c r="A20" s="37" t="s">
        <v>576</v>
      </c>
      <c r="B20" s="38" t="s">
        <v>577</v>
      </c>
    </row>
    <row r="21">
      <c r="A21" s="37" t="s">
        <v>578</v>
      </c>
      <c r="B21" s="38" t="s">
        <v>579</v>
      </c>
    </row>
    <row r="22">
      <c r="A22" s="37" t="s">
        <v>580</v>
      </c>
      <c r="B22" s="38" t="s">
        <v>581</v>
      </c>
    </row>
    <row r="23">
      <c r="A23" s="37" t="s">
        <v>582</v>
      </c>
      <c r="B23" s="38" t="s">
        <v>583</v>
      </c>
    </row>
    <row r="24">
      <c r="A24" s="37" t="s">
        <v>584</v>
      </c>
      <c r="B24" s="38" t="s">
        <v>585</v>
      </c>
    </row>
    <row r="25">
      <c r="A25" s="37" t="s">
        <v>586</v>
      </c>
      <c r="B25" s="38" t="s">
        <v>587</v>
      </c>
    </row>
    <row r="26">
      <c r="A26" s="37" t="s">
        <v>297</v>
      </c>
      <c r="B26" s="38" t="s">
        <v>588</v>
      </c>
    </row>
    <row r="27">
      <c r="A27" s="37" t="s">
        <v>589</v>
      </c>
      <c r="B27" s="38" t="s">
        <v>590</v>
      </c>
    </row>
    <row r="28">
      <c r="A28" s="37" t="s">
        <v>591</v>
      </c>
      <c r="B28" s="38" t="s">
        <v>592</v>
      </c>
    </row>
    <row r="29">
      <c r="A29" s="37" t="s">
        <v>593</v>
      </c>
      <c r="B29" s="38" t="s">
        <v>594</v>
      </c>
    </row>
    <row r="30">
      <c r="A30" s="37" t="s">
        <v>595</v>
      </c>
      <c r="B30" s="38" t="s">
        <v>596</v>
      </c>
    </row>
    <row r="31">
      <c r="A31" s="37" t="s">
        <v>597</v>
      </c>
      <c r="B31" s="38" t="s">
        <v>598</v>
      </c>
    </row>
    <row r="32">
      <c r="A32" s="37" t="s">
        <v>599</v>
      </c>
      <c r="B32" s="38" t="s">
        <v>600</v>
      </c>
    </row>
    <row r="33">
      <c r="A33" s="37" t="s">
        <v>29</v>
      </c>
      <c r="B33" s="38" t="s">
        <v>601</v>
      </c>
    </row>
    <row r="34">
      <c r="A34" s="37" t="s">
        <v>602</v>
      </c>
      <c r="B34" s="38" t="s">
        <v>603</v>
      </c>
    </row>
    <row r="35">
      <c r="A35" s="37" t="s">
        <v>604</v>
      </c>
      <c r="B35" s="38" t="s">
        <v>605</v>
      </c>
    </row>
    <row r="36">
      <c r="A36" s="37" t="s">
        <v>606</v>
      </c>
      <c r="B36" s="38" t="s">
        <v>607</v>
      </c>
    </row>
    <row r="37">
      <c r="A37" s="37" t="s">
        <v>608</v>
      </c>
      <c r="B37" s="38" t="s">
        <v>609</v>
      </c>
    </row>
    <row r="38">
      <c r="A38" s="37" t="s">
        <v>610</v>
      </c>
      <c r="B38" s="38" t="s">
        <v>611</v>
      </c>
    </row>
    <row r="39">
      <c r="A39" s="37" t="s">
        <v>343</v>
      </c>
      <c r="B39" s="38" t="s">
        <v>612</v>
      </c>
    </row>
    <row r="40">
      <c r="A40" s="37" t="s">
        <v>613</v>
      </c>
      <c r="B40" s="38" t="s">
        <v>614</v>
      </c>
    </row>
    <row r="41">
      <c r="A41" s="37" t="s">
        <v>615</v>
      </c>
      <c r="B41" s="38" t="s">
        <v>616</v>
      </c>
    </row>
    <row r="42">
      <c r="A42" s="37" t="s">
        <v>617</v>
      </c>
      <c r="B42" s="38" t="s">
        <v>618</v>
      </c>
    </row>
    <row r="43">
      <c r="A43" s="37" t="s">
        <v>619</v>
      </c>
      <c r="B43" s="38" t="s">
        <v>620</v>
      </c>
    </row>
    <row r="44">
      <c r="A44" s="37" t="s">
        <v>621</v>
      </c>
      <c r="B44" s="38" t="s">
        <v>622</v>
      </c>
    </row>
    <row r="45">
      <c r="A45" s="37" t="s">
        <v>623</v>
      </c>
      <c r="B45" s="38" t="s">
        <v>624</v>
      </c>
    </row>
    <row r="46">
      <c r="A46" s="37" t="s">
        <v>625</v>
      </c>
      <c r="B46" s="38" t="s">
        <v>626</v>
      </c>
    </row>
    <row r="47">
      <c r="A47" s="37" t="s">
        <v>627</v>
      </c>
      <c r="B47" s="38" t="s">
        <v>628</v>
      </c>
    </row>
    <row r="48">
      <c r="A48" s="37" t="s">
        <v>629</v>
      </c>
      <c r="B48" s="38" t="s">
        <v>630</v>
      </c>
    </row>
    <row r="49">
      <c r="A49" s="37" t="s">
        <v>631</v>
      </c>
      <c r="B49" s="38" t="s">
        <v>632</v>
      </c>
    </row>
    <row r="50">
      <c r="A50" s="37" t="s">
        <v>633</v>
      </c>
      <c r="B50" s="38" t="s">
        <v>634</v>
      </c>
    </row>
    <row r="51">
      <c r="A51" s="37" t="s">
        <v>298</v>
      </c>
      <c r="B51" s="38" t="s">
        <v>635</v>
      </c>
    </row>
    <row r="52">
      <c r="A52" s="37" t="s">
        <v>636</v>
      </c>
      <c r="B52" s="38" t="s">
        <v>637</v>
      </c>
    </row>
    <row r="53">
      <c r="A53" s="37" t="s">
        <v>638</v>
      </c>
      <c r="B53" s="38" t="s">
        <v>639</v>
      </c>
    </row>
    <row r="54">
      <c r="A54" s="37" t="s">
        <v>640</v>
      </c>
      <c r="B54" s="38" t="s">
        <v>641</v>
      </c>
    </row>
    <row r="55">
      <c r="A55" s="37" t="s">
        <v>642</v>
      </c>
      <c r="B55" s="38" t="s">
        <v>643</v>
      </c>
    </row>
    <row r="56">
      <c r="A56" s="37" t="s">
        <v>644</v>
      </c>
      <c r="B56" s="38" t="s">
        <v>645</v>
      </c>
    </row>
    <row r="57">
      <c r="A57" s="37" t="s">
        <v>646</v>
      </c>
      <c r="B57" s="38" t="s">
        <v>647</v>
      </c>
    </row>
    <row r="58">
      <c r="A58" s="37" t="s">
        <v>648</v>
      </c>
      <c r="B58" s="38" t="s">
        <v>649</v>
      </c>
    </row>
    <row r="59">
      <c r="A59" s="37" t="s">
        <v>650</v>
      </c>
      <c r="B59" s="38" t="s">
        <v>651</v>
      </c>
    </row>
    <row r="60">
      <c r="A60" s="37" t="s">
        <v>652</v>
      </c>
      <c r="B60" s="38" t="s">
        <v>653</v>
      </c>
    </row>
    <row r="61">
      <c r="A61" s="37" t="s">
        <v>654</v>
      </c>
      <c r="B61" s="38" t="s">
        <v>655</v>
      </c>
    </row>
    <row r="62">
      <c r="A62" s="37" t="s">
        <v>656</v>
      </c>
      <c r="B62" s="38" t="s">
        <v>657</v>
      </c>
    </row>
    <row r="63">
      <c r="A63" s="37" t="s">
        <v>44</v>
      </c>
      <c r="B63" s="38" t="s">
        <v>658</v>
      </c>
    </row>
    <row r="64">
      <c r="A64" s="37" t="s">
        <v>659</v>
      </c>
      <c r="B64" s="38" t="s">
        <v>660</v>
      </c>
    </row>
    <row r="65">
      <c r="A65" s="37" t="s">
        <v>661</v>
      </c>
      <c r="B65" s="38" t="s">
        <v>662</v>
      </c>
    </row>
    <row r="66">
      <c r="A66" s="37" t="s">
        <v>663</v>
      </c>
      <c r="B66" s="38" t="s">
        <v>664</v>
      </c>
    </row>
    <row r="67">
      <c r="A67" s="37" t="s">
        <v>665</v>
      </c>
      <c r="B67" s="38" t="s">
        <v>666</v>
      </c>
    </row>
    <row r="68">
      <c r="A68" s="37" t="s">
        <v>667</v>
      </c>
      <c r="B68" s="38" t="s">
        <v>668</v>
      </c>
    </row>
    <row r="69">
      <c r="A69" s="37" t="s">
        <v>140</v>
      </c>
      <c r="B69" s="38" t="s">
        <v>669</v>
      </c>
    </row>
    <row r="70">
      <c r="A70" s="37" t="s">
        <v>670</v>
      </c>
      <c r="B70" s="38" t="s">
        <v>671</v>
      </c>
    </row>
    <row r="71">
      <c r="A71" s="37" t="s">
        <v>672</v>
      </c>
      <c r="B71" s="38" t="s">
        <v>673</v>
      </c>
    </row>
    <row r="72">
      <c r="A72" s="37" t="s">
        <v>373</v>
      </c>
      <c r="B72" s="38" t="s">
        <v>674</v>
      </c>
    </row>
    <row r="73">
      <c r="A73" s="37" t="s">
        <v>675</v>
      </c>
      <c r="B73" s="38" t="s">
        <v>676</v>
      </c>
    </row>
    <row r="74">
      <c r="A74" s="37" t="s">
        <v>677</v>
      </c>
      <c r="B74" s="38" t="s">
        <v>678</v>
      </c>
    </row>
    <row r="75">
      <c r="A75" s="37" t="s">
        <v>679</v>
      </c>
      <c r="B75" s="38" t="s">
        <v>680</v>
      </c>
    </row>
    <row r="76">
      <c r="A76" s="37" t="s">
        <v>681</v>
      </c>
      <c r="B76" s="38" t="s">
        <v>682</v>
      </c>
    </row>
    <row r="77">
      <c r="A77" s="37" t="s">
        <v>683</v>
      </c>
      <c r="B77" s="38" t="s">
        <v>684</v>
      </c>
    </row>
    <row r="78">
      <c r="A78" s="37" t="s">
        <v>685</v>
      </c>
      <c r="B78" s="38" t="s">
        <v>686</v>
      </c>
    </row>
    <row r="79">
      <c r="A79" s="37" t="s">
        <v>73</v>
      </c>
      <c r="B79" s="38" t="s">
        <v>687</v>
      </c>
    </row>
    <row r="80">
      <c r="A80" s="37" t="s">
        <v>688</v>
      </c>
      <c r="B80" s="38" t="s">
        <v>689</v>
      </c>
    </row>
    <row r="81">
      <c r="A81" s="37" t="s">
        <v>690</v>
      </c>
      <c r="B81" s="38" t="s">
        <v>691</v>
      </c>
    </row>
    <row r="82">
      <c r="A82" s="37" t="s">
        <v>692</v>
      </c>
      <c r="B82" s="38" t="s">
        <v>693</v>
      </c>
    </row>
    <row r="83">
      <c r="A83" s="37" t="s">
        <v>694</v>
      </c>
      <c r="B83" s="38" t="s">
        <v>695</v>
      </c>
    </row>
    <row r="84">
      <c r="A84" s="37" t="s">
        <v>696</v>
      </c>
      <c r="B84" s="38" t="s">
        <v>697</v>
      </c>
    </row>
    <row r="85">
      <c r="A85" s="37" t="s">
        <v>698</v>
      </c>
      <c r="B85" s="38" t="s">
        <v>699</v>
      </c>
    </row>
    <row r="86">
      <c r="A86" s="37" t="s">
        <v>700</v>
      </c>
      <c r="B86" s="38" t="s">
        <v>701</v>
      </c>
    </row>
    <row r="87">
      <c r="A87" s="37" t="s">
        <v>702</v>
      </c>
      <c r="B87" s="38" t="s">
        <v>703</v>
      </c>
    </row>
    <row r="88">
      <c r="A88" s="37" t="s">
        <v>704</v>
      </c>
      <c r="B88" s="38" t="s">
        <v>705</v>
      </c>
    </row>
    <row r="89">
      <c r="A89" s="37" t="s">
        <v>706</v>
      </c>
      <c r="B89" s="38" t="s">
        <v>707</v>
      </c>
    </row>
    <row r="90">
      <c r="A90" s="37" t="s">
        <v>708</v>
      </c>
      <c r="B90" s="38" t="s">
        <v>709</v>
      </c>
    </row>
    <row r="91">
      <c r="A91" s="37" t="s">
        <v>710</v>
      </c>
      <c r="B91" s="38" t="s">
        <v>711</v>
      </c>
    </row>
    <row r="92">
      <c r="A92" s="37" t="s">
        <v>712</v>
      </c>
      <c r="B92" s="38" t="s">
        <v>713</v>
      </c>
    </row>
    <row r="93">
      <c r="A93" s="37" t="s">
        <v>714</v>
      </c>
      <c r="B93" s="38" t="s">
        <v>715</v>
      </c>
    </row>
    <row r="94">
      <c r="A94" s="37" t="s">
        <v>716</v>
      </c>
      <c r="B94" s="38" t="s">
        <v>717</v>
      </c>
    </row>
    <row r="95">
      <c r="A95" s="37" t="s">
        <v>718</v>
      </c>
      <c r="B95" s="38" t="s">
        <v>719</v>
      </c>
    </row>
    <row r="96">
      <c r="A96" s="37" t="s">
        <v>720</v>
      </c>
      <c r="B96" s="38" t="s">
        <v>721</v>
      </c>
    </row>
    <row r="97">
      <c r="A97" s="37" t="s">
        <v>722</v>
      </c>
      <c r="B97" s="38" t="s">
        <v>723</v>
      </c>
    </row>
    <row r="98">
      <c r="A98" s="37" t="s">
        <v>724</v>
      </c>
      <c r="B98" s="38" t="s">
        <v>725</v>
      </c>
    </row>
    <row r="99">
      <c r="A99" s="37" t="s">
        <v>726</v>
      </c>
      <c r="B99" s="38" t="s">
        <v>727</v>
      </c>
    </row>
    <row r="100">
      <c r="A100" s="37" t="s">
        <v>728</v>
      </c>
      <c r="B100" s="38" t="s">
        <v>729</v>
      </c>
    </row>
    <row r="101">
      <c r="A101" s="37" t="s">
        <v>730</v>
      </c>
      <c r="B101" s="38" t="s">
        <v>731</v>
      </c>
    </row>
    <row r="102">
      <c r="A102" s="37" t="s">
        <v>182</v>
      </c>
      <c r="B102" s="38" t="s">
        <v>732</v>
      </c>
    </row>
    <row r="103">
      <c r="A103" s="37" t="s">
        <v>733</v>
      </c>
      <c r="B103" s="38" t="s">
        <v>734</v>
      </c>
    </row>
    <row r="104">
      <c r="A104" s="37" t="s">
        <v>735</v>
      </c>
      <c r="B104" s="38" t="s">
        <v>736</v>
      </c>
    </row>
    <row r="105">
      <c r="A105" s="37" t="s">
        <v>737</v>
      </c>
      <c r="B105" s="38" t="s">
        <v>738</v>
      </c>
    </row>
    <row r="106">
      <c r="A106" s="37" t="s">
        <v>739</v>
      </c>
      <c r="B106" s="38" t="s">
        <v>740</v>
      </c>
    </row>
    <row r="107">
      <c r="A107" s="37" t="s">
        <v>397</v>
      </c>
      <c r="B107" s="38" t="s">
        <v>741</v>
      </c>
    </row>
    <row r="108">
      <c r="A108" s="37" t="s">
        <v>742</v>
      </c>
      <c r="B108" s="38" t="s">
        <v>743</v>
      </c>
    </row>
    <row r="109">
      <c r="A109" s="37" t="s">
        <v>744</v>
      </c>
      <c r="B109" s="38" t="s">
        <v>745</v>
      </c>
    </row>
    <row r="110">
      <c r="A110" s="37" t="s">
        <v>746</v>
      </c>
      <c r="B110" s="38" t="s">
        <v>747</v>
      </c>
    </row>
    <row r="111">
      <c r="A111" s="37" t="s">
        <v>748</v>
      </c>
      <c r="B111" s="38" t="s">
        <v>749</v>
      </c>
    </row>
    <row r="112">
      <c r="A112" s="37" t="s">
        <v>750</v>
      </c>
      <c r="B112" s="38" t="s">
        <v>751</v>
      </c>
    </row>
    <row r="113">
      <c r="A113" s="37" t="s">
        <v>752</v>
      </c>
      <c r="B113" s="38" t="s">
        <v>753</v>
      </c>
    </row>
    <row r="114">
      <c r="A114" s="37" t="s">
        <v>754</v>
      </c>
      <c r="B114" s="38" t="s">
        <v>755</v>
      </c>
    </row>
    <row r="115">
      <c r="A115" s="37" t="s">
        <v>756</v>
      </c>
      <c r="B115" s="38" t="s">
        <v>757</v>
      </c>
    </row>
    <row r="116">
      <c r="A116" s="37" t="s">
        <v>758</v>
      </c>
      <c r="B116" s="38" t="s">
        <v>759</v>
      </c>
    </row>
    <row r="117">
      <c r="A117" s="37" t="s">
        <v>760</v>
      </c>
      <c r="B117" s="38" t="s">
        <v>761</v>
      </c>
    </row>
    <row r="118">
      <c r="A118" s="37" t="s">
        <v>762</v>
      </c>
      <c r="B118" s="38" t="s">
        <v>763</v>
      </c>
    </row>
    <row r="119">
      <c r="A119" s="37" t="s">
        <v>383</v>
      </c>
      <c r="B119" s="38" t="s">
        <v>764</v>
      </c>
    </row>
    <row r="120">
      <c r="A120" s="37" t="s">
        <v>175</v>
      </c>
      <c r="B120" s="38" t="s">
        <v>765</v>
      </c>
    </row>
    <row r="121">
      <c r="A121" s="37" t="s">
        <v>766</v>
      </c>
      <c r="B121" s="38" t="s">
        <v>767</v>
      </c>
    </row>
    <row r="122">
      <c r="A122" s="37" t="s">
        <v>768</v>
      </c>
      <c r="B122" s="38" t="s">
        <v>769</v>
      </c>
    </row>
    <row r="123">
      <c r="A123" s="37" t="s">
        <v>770</v>
      </c>
      <c r="B123" s="38" t="s">
        <v>771</v>
      </c>
    </row>
    <row r="124">
      <c r="A124" s="37" t="s">
        <v>772</v>
      </c>
      <c r="B124" s="38" t="s">
        <v>773</v>
      </c>
    </row>
    <row r="125">
      <c r="A125" s="37" t="s">
        <v>774</v>
      </c>
      <c r="B125" s="38" t="s">
        <v>775</v>
      </c>
    </row>
    <row r="126">
      <c r="A126" s="37" t="s">
        <v>776</v>
      </c>
      <c r="B126" s="38" t="s">
        <v>777</v>
      </c>
    </row>
    <row r="127">
      <c r="A127" s="37" t="s">
        <v>778</v>
      </c>
      <c r="B127" s="38" t="s">
        <v>779</v>
      </c>
    </row>
    <row r="128">
      <c r="A128" s="37" t="s">
        <v>780</v>
      </c>
      <c r="B128" s="38" t="s">
        <v>781</v>
      </c>
    </row>
    <row r="129">
      <c r="A129" s="37" t="s">
        <v>782</v>
      </c>
      <c r="B129" s="38" t="s">
        <v>783</v>
      </c>
    </row>
    <row r="130">
      <c r="A130" s="37" t="s">
        <v>784</v>
      </c>
      <c r="B130" s="38" t="s">
        <v>785</v>
      </c>
    </row>
    <row r="131">
      <c r="A131" s="37" t="s">
        <v>786</v>
      </c>
      <c r="B131" s="38" t="s">
        <v>787</v>
      </c>
    </row>
    <row r="132">
      <c r="A132" s="37" t="s">
        <v>788</v>
      </c>
      <c r="B132" s="38" t="s">
        <v>789</v>
      </c>
    </row>
    <row r="133">
      <c r="A133" s="37" t="s">
        <v>790</v>
      </c>
      <c r="B133" s="38" t="s">
        <v>791</v>
      </c>
    </row>
    <row r="134">
      <c r="A134" s="37" t="s">
        <v>792</v>
      </c>
      <c r="B134" s="38" t="s">
        <v>793</v>
      </c>
    </row>
    <row r="135">
      <c r="A135" s="37" t="s">
        <v>794</v>
      </c>
      <c r="B135" s="38" t="s">
        <v>795</v>
      </c>
    </row>
    <row r="136">
      <c r="A136" s="37" t="s">
        <v>796</v>
      </c>
      <c r="B136" s="38" t="s">
        <v>797</v>
      </c>
    </row>
    <row r="137">
      <c r="A137" s="37" t="s">
        <v>798</v>
      </c>
      <c r="B137" s="38" t="s">
        <v>799</v>
      </c>
    </row>
    <row r="138">
      <c r="A138" s="37" t="s">
        <v>212</v>
      </c>
      <c r="B138" s="38" t="s">
        <v>800</v>
      </c>
    </row>
    <row r="139">
      <c r="A139" s="37" t="s">
        <v>424</v>
      </c>
      <c r="B139" s="38" t="s">
        <v>801</v>
      </c>
    </row>
    <row r="140">
      <c r="A140" s="37" t="s">
        <v>802</v>
      </c>
      <c r="B140" s="38" t="s">
        <v>803</v>
      </c>
    </row>
    <row r="141">
      <c r="A141" s="37" t="s">
        <v>804</v>
      </c>
      <c r="B141" s="38" t="s">
        <v>805</v>
      </c>
    </row>
    <row r="142">
      <c r="A142" s="37" t="s">
        <v>806</v>
      </c>
      <c r="B142" s="38" t="s">
        <v>807</v>
      </c>
    </row>
    <row r="143">
      <c r="A143" s="37" t="s">
        <v>808</v>
      </c>
      <c r="B143" s="38" t="s">
        <v>809</v>
      </c>
    </row>
    <row r="144">
      <c r="A144" s="37" t="s">
        <v>810</v>
      </c>
      <c r="B144" s="38" t="s">
        <v>811</v>
      </c>
    </row>
    <row r="145">
      <c r="A145" s="37" t="s">
        <v>25</v>
      </c>
      <c r="B145" s="38" t="s">
        <v>812</v>
      </c>
    </row>
    <row r="146">
      <c r="A146" s="37" t="s">
        <v>813</v>
      </c>
      <c r="B146" s="38" t="s">
        <v>814</v>
      </c>
    </row>
    <row r="147">
      <c r="A147" s="37" t="s">
        <v>815</v>
      </c>
      <c r="B147" s="38" t="s">
        <v>816</v>
      </c>
    </row>
    <row r="148">
      <c r="A148" s="37" t="s">
        <v>817</v>
      </c>
      <c r="B148" s="38" t="s">
        <v>818</v>
      </c>
    </row>
    <row r="149">
      <c r="A149" s="37" t="s">
        <v>819</v>
      </c>
      <c r="B149" s="38" t="s">
        <v>820</v>
      </c>
    </row>
    <row r="150">
      <c r="A150" s="37" t="s">
        <v>821</v>
      </c>
      <c r="B150" s="38" t="s">
        <v>822</v>
      </c>
    </row>
    <row r="151">
      <c r="A151" s="37" t="s">
        <v>41</v>
      </c>
      <c r="B151" s="38" t="s">
        <v>823</v>
      </c>
    </row>
    <row r="152">
      <c r="A152" s="37" t="s">
        <v>824</v>
      </c>
      <c r="B152" s="38" t="s">
        <v>825</v>
      </c>
    </row>
    <row r="153">
      <c r="A153" s="37" t="s">
        <v>826</v>
      </c>
      <c r="B153" s="38" t="s">
        <v>827</v>
      </c>
    </row>
    <row r="154">
      <c r="A154" s="37" t="s">
        <v>828</v>
      </c>
      <c r="B154" s="38" t="s">
        <v>829</v>
      </c>
    </row>
    <row r="155">
      <c r="A155" s="37" t="s">
        <v>830</v>
      </c>
      <c r="B155" s="38" t="s">
        <v>831</v>
      </c>
    </row>
    <row r="156">
      <c r="A156" s="37" t="s">
        <v>832</v>
      </c>
      <c r="B156" s="38" t="s">
        <v>833</v>
      </c>
    </row>
    <row r="157">
      <c r="A157" s="37" t="s">
        <v>834</v>
      </c>
      <c r="B157" s="38" t="s">
        <v>835</v>
      </c>
    </row>
    <row r="158">
      <c r="A158" s="37" t="s">
        <v>183</v>
      </c>
      <c r="B158" s="38" t="s">
        <v>836</v>
      </c>
    </row>
    <row r="159">
      <c r="A159" s="37" t="s">
        <v>837</v>
      </c>
      <c r="B159" s="38" t="s">
        <v>838</v>
      </c>
    </row>
    <row r="160">
      <c r="A160" s="37" t="s">
        <v>839</v>
      </c>
      <c r="B160" s="38" t="s">
        <v>840</v>
      </c>
    </row>
    <row r="161">
      <c r="A161" s="37" t="s">
        <v>841</v>
      </c>
      <c r="B161" s="38" t="s">
        <v>842</v>
      </c>
    </row>
    <row r="162">
      <c r="A162" s="37" t="s">
        <v>843</v>
      </c>
      <c r="B162" s="38" t="s">
        <v>844</v>
      </c>
    </row>
    <row r="163">
      <c r="A163" s="37" t="s">
        <v>845</v>
      </c>
      <c r="B163" s="38" t="s">
        <v>846</v>
      </c>
    </row>
    <row r="164">
      <c r="A164" s="37" t="s">
        <v>847</v>
      </c>
      <c r="B164" s="38" t="s">
        <v>848</v>
      </c>
    </row>
    <row r="165">
      <c r="A165" s="37" t="s">
        <v>849</v>
      </c>
      <c r="B165" s="38" t="s">
        <v>850</v>
      </c>
    </row>
    <row r="166">
      <c r="A166" s="37" t="s">
        <v>851</v>
      </c>
      <c r="B166" s="38" t="s">
        <v>852</v>
      </c>
    </row>
    <row r="167">
      <c r="A167" s="37" t="s">
        <v>853</v>
      </c>
      <c r="B167" s="38" t="s">
        <v>854</v>
      </c>
    </row>
    <row r="168">
      <c r="A168" s="37" t="s">
        <v>855</v>
      </c>
      <c r="B168" s="38" t="s">
        <v>856</v>
      </c>
    </row>
    <row r="169">
      <c r="A169" s="37" t="s">
        <v>276</v>
      </c>
      <c r="B169" s="38" t="s">
        <v>857</v>
      </c>
    </row>
    <row r="170">
      <c r="A170" s="37" t="s">
        <v>858</v>
      </c>
      <c r="B170" s="38" t="s">
        <v>859</v>
      </c>
    </row>
    <row r="171">
      <c r="A171" s="37" t="s">
        <v>860</v>
      </c>
      <c r="B171" s="38" t="s">
        <v>861</v>
      </c>
    </row>
    <row r="172">
      <c r="A172" s="37" t="s">
        <v>862</v>
      </c>
      <c r="B172" s="38" t="s">
        <v>863</v>
      </c>
    </row>
    <row r="173">
      <c r="A173" s="37" t="s">
        <v>864</v>
      </c>
      <c r="B173" s="38" t="s">
        <v>865</v>
      </c>
    </row>
    <row r="174">
      <c r="A174" s="37" t="s">
        <v>866</v>
      </c>
      <c r="B174" s="38" t="s">
        <v>867</v>
      </c>
    </row>
    <row r="175">
      <c r="A175" s="37" t="s">
        <v>868</v>
      </c>
      <c r="B175" s="38" t="s">
        <v>869</v>
      </c>
    </row>
    <row r="176">
      <c r="A176" s="37" t="s">
        <v>870</v>
      </c>
      <c r="B176" s="38" t="s">
        <v>871</v>
      </c>
    </row>
    <row r="177">
      <c r="A177" s="37" t="s">
        <v>460</v>
      </c>
      <c r="B177" s="38" t="s">
        <v>872</v>
      </c>
    </row>
    <row r="178">
      <c r="A178" s="37" t="s">
        <v>873</v>
      </c>
      <c r="B178" s="38" t="s">
        <v>874</v>
      </c>
    </row>
    <row r="179">
      <c r="A179" s="37" t="s">
        <v>875</v>
      </c>
      <c r="B179" s="38" t="s">
        <v>876</v>
      </c>
    </row>
    <row r="180">
      <c r="A180" s="37" t="s">
        <v>877</v>
      </c>
      <c r="B180" s="38" t="s">
        <v>878</v>
      </c>
    </row>
    <row r="181">
      <c r="A181" s="37" t="s">
        <v>396</v>
      </c>
      <c r="B181" s="38" t="s">
        <v>879</v>
      </c>
    </row>
    <row r="182">
      <c r="A182" s="37" t="s">
        <v>406</v>
      </c>
      <c r="B182" s="38" t="s">
        <v>880</v>
      </c>
    </row>
    <row r="183">
      <c r="A183" s="37" t="s">
        <v>881</v>
      </c>
      <c r="B183" s="38" t="s">
        <v>882</v>
      </c>
    </row>
    <row r="184">
      <c r="A184" s="37" t="s">
        <v>883</v>
      </c>
      <c r="B184" s="38" t="s">
        <v>884</v>
      </c>
    </row>
    <row r="185">
      <c r="A185" s="37" t="s">
        <v>885</v>
      </c>
      <c r="B185" s="38" t="s">
        <v>886</v>
      </c>
    </row>
    <row r="186">
      <c r="A186" s="37" t="s">
        <v>887</v>
      </c>
      <c r="B186" s="38" t="s">
        <v>888</v>
      </c>
    </row>
    <row r="187">
      <c r="A187" s="37" t="s">
        <v>889</v>
      </c>
      <c r="B187" s="38" t="s">
        <v>890</v>
      </c>
    </row>
    <row r="188">
      <c r="A188" s="37" t="s">
        <v>891</v>
      </c>
      <c r="B188" s="38" t="s">
        <v>892</v>
      </c>
    </row>
    <row r="189">
      <c r="A189" s="37" t="s">
        <v>178</v>
      </c>
      <c r="B189" s="38" t="s">
        <v>893</v>
      </c>
    </row>
    <row r="190">
      <c r="A190" s="37" t="s">
        <v>894</v>
      </c>
      <c r="B190" s="38" t="s">
        <v>895</v>
      </c>
    </row>
    <row r="191">
      <c r="A191" s="37" t="s">
        <v>349</v>
      </c>
      <c r="B191" s="38" t="s">
        <v>896</v>
      </c>
    </row>
    <row r="192">
      <c r="A192" s="37" t="s">
        <v>897</v>
      </c>
      <c r="B192" s="38" t="s">
        <v>898</v>
      </c>
    </row>
    <row r="193">
      <c r="A193" s="37" t="s">
        <v>899</v>
      </c>
      <c r="B193" s="38" t="s">
        <v>900</v>
      </c>
    </row>
    <row r="194">
      <c r="A194" s="37" t="s">
        <v>901</v>
      </c>
      <c r="B194" s="38" t="s">
        <v>902</v>
      </c>
    </row>
    <row r="195">
      <c r="A195" s="37" t="s">
        <v>151</v>
      </c>
      <c r="B195" s="38" t="s">
        <v>903</v>
      </c>
    </row>
    <row r="196">
      <c r="A196" s="37" t="s">
        <v>904</v>
      </c>
      <c r="B196" s="38" t="s">
        <v>905</v>
      </c>
    </row>
    <row r="197">
      <c r="A197" s="37" t="s">
        <v>906</v>
      </c>
      <c r="B197" s="38" t="s">
        <v>907</v>
      </c>
    </row>
    <row r="198">
      <c r="A198" s="37" t="s">
        <v>908</v>
      </c>
      <c r="B198" s="38" t="s">
        <v>909</v>
      </c>
    </row>
    <row r="199">
      <c r="A199" s="37" t="s">
        <v>910</v>
      </c>
      <c r="B199" s="38" t="s">
        <v>911</v>
      </c>
    </row>
    <row r="200">
      <c r="A200" s="37" t="s">
        <v>912</v>
      </c>
      <c r="B200" s="38" t="s">
        <v>913</v>
      </c>
    </row>
    <row r="201">
      <c r="A201" s="37" t="s">
        <v>914</v>
      </c>
      <c r="B201" s="38" t="s">
        <v>915</v>
      </c>
    </row>
    <row r="202">
      <c r="A202" s="37" t="s">
        <v>434</v>
      </c>
      <c r="B202" s="38" t="s">
        <v>916</v>
      </c>
    </row>
    <row r="203">
      <c r="A203" s="37" t="s">
        <v>917</v>
      </c>
      <c r="B203" s="38" t="s">
        <v>918</v>
      </c>
    </row>
    <row r="204">
      <c r="A204" s="37" t="s">
        <v>919</v>
      </c>
      <c r="B204" s="38" t="s">
        <v>920</v>
      </c>
    </row>
    <row r="205">
      <c r="A205" s="37" t="s">
        <v>921</v>
      </c>
      <c r="B205" s="38" t="s">
        <v>922</v>
      </c>
    </row>
    <row r="206">
      <c r="A206" s="37" t="s">
        <v>923</v>
      </c>
      <c r="B206" s="38" t="s">
        <v>924</v>
      </c>
    </row>
    <row r="207">
      <c r="A207" s="37" t="s">
        <v>925</v>
      </c>
      <c r="B207" s="38" t="s">
        <v>926</v>
      </c>
    </row>
    <row r="208">
      <c r="A208" s="37" t="s">
        <v>927</v>
      </c>
      <c r="B208" s="38" t="s">
        <v>928</v>
      </c>
    </row>
    <row r="209">
      <c r="A209" s="37" t="s">
        <v>929</v>
      </c>
      <c r="B209" s="38" t="s">
        <v>930</v>
      </c>
    </row>
    <row r="210">
      <c r="A210" s="37" t="s">
        <v>931</v>
      </c>
      <c r="B210" s="38" t="s">
        <v>932</v>
      </c>
    </row>
    <row r="211">
      <c r="A211" s="37" t="s">
        <v>933</v>
      </c>
      <c r="B211" s="38" t="s">
        <v>934</v>
      </c>
    </row>
    <row r="212">
      <c r="A212" s="37" t="s">
        <v>935</v>
      </c>
      <c r="B212" s="38" t="s">
        <v>936</v>
      </c>
    </row>
    <row r="213">
      <c r="A213" s="37" t="s">
        <v>937</v>
      </c>
      <c r="B213" s="38" t="s">
        <v>938</v>
      </c>
    </row>
    <row r="214">
      <c r="A214" s="37" t="s">
        <v>939</v>
      </c>
      <c r="B214" s="38" t="s">
        <v>940</v>
      </c>
    </row>
    <row r="215">
      <c r="A215" s="37" t="s">
        <v>941</v>
      </c>
      <c r="B215" s="38" t="s">
        <v>942</v>
      </c>
    </row>
    <row r="216">
      <c r="A216" s="37" t="s">
        <v>943</v>
      </c>
      <c r="B216" s="38" t="s">
        <v>944</v>
      </c>
    </row>
    <row r="217">
      <c r="A217" s="37" t="s">
        <v>945</v>
      </c>
      <c r="B217" s="38" t="s">
        <v>946</v>
      </c>
    </row>
    <row r="218">
      <c r="A218" s="37" t="s">
        <v>947</v>
      </c>
      <c r="B218" s="38" t="s">
        <v>948</v>
      </c>
    </row>
    <row r="219">
      <c r="A219" s="37" t="s">
        <v>949</v>
      </c>
      <c r="B219" s="38" t="s">
        <v>950</v>
      </c>
    </row>
    <row r="220">
      <c r="A220" s="37" t="s">
        <v>951</v>
      </c>
      <c r="B220" s="38" t="s">
        <v>952</v>
      </c>
    </row>
    <row r="221">
      <c r="A221" s="37" t="s">
        <v>953</v>
      </c>
      <c r="B221" s="38" t="s">
        <v>954</v>
      </c>
    </row>
    <row r="222">
      <c r="A222" s="37" t="s">
        <v>955</v>
      </c>
      <c r="B222" s="38" t="s">
        <v>956</v>
      </c>
    </row>
    <row r="223">
      <c r="A223" s="37" t="s">
        <v>957</v>
      </c>
      <c r="B223" s="38" t="s">
        <v>958</v>
      </c>
    </row>
    <row r="224">
      <c r="A224" s="37" t="s">
        <v>959</v>
      </c>
      <c r="B224" s="38" t="s">
        <v>960</v>
      </c>
    </row>
    <row r="225">
      <c r="A225" s="37" t="s">
        <v>961</v>
      </c>
      <c r="B225" s="38" t="s">
        <v>962</v>
      </c>
    </row>
    <row r="226">
      <c r="A226" s="37" t="s">
        <v>963</v>
      </c>
      <c r="B226" s="38" t="s">
        <v>964</v>
      </c>
    </row>
    <row r="227">
      <c r="A227" s="37" t="s">
        <v>965</v>
      </c>
      <c r="B227" s="38" t="s">
        <v>966</v>
      </c>
    </row>
    <row r="228">
      <c r="A228" s="37" t="s">
        <v>967</v>
      </c>
      <c r="B228" s="38" t="s">
        <v>968</v>
      </c>
    </row>
    <row r="229">
      <c r="A229" s="37" t="s">
        <v>969</v>
      </c>
      <c r="B229" s="38" t="s">
        <v>970</v>
      </c>
    </row>
    <row r="230">
      <c r="A230" s="37" t="s">
        <v>971</v>
      </c>
      <c r="B230" s="38" t="s">
        <v>972</v>
      </c>
    </row>
    <row r="231">
      <c r="A231" s="37" t="s">
        <v>973</v>
      </c>
      <c r="B231" s="38" t="s">
        <v>974</v>
      </c>
    </row>
    <row r="232">
      <c r="A232" s="37" t="s">
        <v>975</v>
      </c>
      <c r="B232" s="38" t="s">
        <v>976</v>
      </c>
    </row>
    <row r="233">
      <c r="A233" s="37" t="s">
        <v>977</v>
      </c>
      <c r="B233" s="38" t="s">
        <v>978</v>
      </c>
    </row>
    <row r="234">
      <c r="A234" s="37" t="s">
        <v>979</v>
      </c>
      <c r="B234" s="38" t="s">
        <v>980</v>
      </c>
    </row>
    <row r="235">
      <c r="A235" s="37" t="s">
        <v>981</v>
      </c>
      <c r="B235" s="38" t="s">
        <v>982</v>
      </c>
    </row>
    <row r="236">
      <c r="A236" s="37" t="s">
        <v>983</v>
      </c>
      <c r="B236" s="38" t="s">
        <v>984</v>
      </c>
    </row>
    <row r="237">
      <c r="A237" s="37" t="s">
        <v>985</v>
      </c>
      <c r="B237" s="38" t="s">
        <v>986</v>
      </c>
    </row>
    <row r="238">
      <c r="A238" s="37" t="s">
        <v>987</v>
      </c>
      <c r="B238" s="38" t="s">
        <v>988</v>
      </c>
    </row>
    <row r="239">
      <c r="A239" s="37" t="s">
        <v>989</v>
      </c>
      <c r="B239" s="38" t="s">
        <v>990</v>
      </c>
    </row>
    <row r="240">
      <c r="A240" s="37" t="s">
        <v>991</v>
      </c>
      <c r="B240" s="38" t="s">
        <v>992</v>
      </c>
    </row>
    <row r="241">
      <c r="A241" s="37" t="s">
        <v>993</v>
      </c>
      <c r="B241" s="38" t="s">
        <v>994</v>
      </c>
    </row>
    <row r="242">
      <c r="A242" s="37" t="s">
        <v>995</v>
      </c>
      <c r="B242" s="38" t="s">
        <v>996</v>
      </c>
    </row>
    <row r="243">
      <c r="A243" s="37" t="s">
        <v>997</v>
      </c>
      <c r="B243" s="38" t="s">
        <v>998</v>
      </c>
    </row>
    <row r="244">
      <c r="A244" s="37" t="s">
        <v>999</v>
      </c>
      <c r="B244" s="38" t="s">
        <v>1000</v>
      </c>
    </row>
    <row r="245">
      <c r="A245" s="37" t="s">
        <v>1001</v>
      </c>
      <c r="B245" s="38" t="s">
        <v>1002</v>
      </c>
    </row>
    <row r="246">
      <c r="A246" s="37" t="s">
        <v>1003</v>
      </c>
      <c r="B246" s="38" t="s">
        <v>1004</v>
      </c>
    </row>
    <row r="247">
      <c r="A247" s="37" t="s">
        <v>1005</v>
      </c>
      <c r="B247" s="38" t="s">
        <v>1006</v>
      </c>
    </row>
    <row r="248">
      <c r="A248" s="37" t="s">
        <v>1007</v>
      </c>
      <c r="B248" s="38" t="s">
        <v>1008</v>
      </c>
    </row>
    <row r="249">
      <c r="A249" s="37" t="s">
        <v>1009</v>
      </c>
      <c r="B249" s="38" t="s">
        <v>1010</v>
      </c>
    </row>
    <row r="250">
      <c r="A250" s="37" t="s">
        <v>1011</v>
      </c>
      <c r="B250" s="38" t="s">
        <v>1012</v>
      </c>
    </row>
    <row r="251">
      <c r="A251" s="37" t="s">
        <v>1013</v>
      </c>
      <c r="B251" s="38" t="s">
        <v>1014</v>
      </c>
    </row>
    <row r="252">
      <c r="A252" s="37" t="s">
        <v>1015</v>
      </c>
      <c r="B252" s="38" t="s">
        <v>1016</v>
      </c>
    </row>
    <row r="253">
      <c r="A253" s="37" t="s">
        <v>319</v>
      </c>
      <c r="B253" s="38" t="s">
        <v>1017</v>
      </c>
    </row>
    <row r="254">
      <c r="A254" s="37" t="s">
        <v>1018</v>
      </c>
      <c r="B254" s="38" t="s">
        <v>1019</v>
      </c>
    </row>
    <row r="255">
      <c r="A255" s="37" t="s">
        <v>1020</v>
      </c>
      <c r="B255" s="38" t="s">
        <v>1021</v>
      </c>
    </row>
    <row r="256">
      <c r="A256" s="37" t="s">
        <v>1022</v>
      </c>
      <c r="B256" s="38" t="s">
        <v>1023</v>
      </c>
    </row>
    <row r="257">
      <c r="A257" s="37" t="s">
        <v>1024</v>
      </c>
      <c r="B257" s="38" t="s">
        <v>1025</v>
      </c>
    </row>
    <row r="258">
      <c r="A258" s="37" t="s">
        <v>1026</v>
      </c>
      <c r="B258" s="38" t="s">
        <v>1027</v>
      </c>
    </row>
    <row r="259">
      <c r="A259" s="37" t="s">
        <v>1028</v>
      </c>
      <c r="B259" s="38" t="s">
        <v>1029</v>
      </c>
    </row>
    <row r="260">
      <c r="A260" s="37" t="s">
        <v>1030</v>
      </c>
      <c r="B260" s="38" t="s">
        <v>1031</v>
      </c>
    </row>
    <row r="261">
      <c r="A261" s="37" t="s">
        <v>1032</v>
      </c>
      <c r="B261" s="38" t="s">
        <v>1033</v>
      </c>
    </row>
    <row r="262">
      <c r="A262" s="37" t="s">
        <v>388</v>
      </c>
      <c r="B262" s="38" t="s">
        <v>1034</v>
      </c>
    </row>
    <row r="263">
      <c r="A263" s="37" t="s">
        <v>1035</v>
      </c>
      <c r="B263" s="38" t="s">
        <v>1036</v>
      </c>
    </row>
    <row r="264">
      <c r="A264" s="37" t="s">
        <v>1037</v>
      </c>
      <c r="B264" s="38" t="s">
        <v>1038</v>
      </c>
    </row>
    <row r="265">
      <c r="A265" s="37" t="s">
        <v>1039</v>
      </c>
      <c r="B265" s="38" t="s">
        <v>1040</v>
      </c>
    </row>
    <row r="266">
      <c r="A266" s="37" t="s">
        <v>1041</v>
      </c>
      <c r="B266" s="38" t="s">
        <v>1042</v>
      </c>
    </row>
    <row r="267">
      <c r="A267" s="37" t="s">
        <v>1043</v>
      </c>
      <c r="B267" s="38" t="s">
        <v>1044</v>
      </c>
    </row>
    <row r="268">
      <c r="A268" s="37" t="s">
        <v>1045</v>
      </c>
      <c r="B268" s="38" t="s">
        <v>1046</v>
      </c>
    </row>
    <row r="269">
      <c r="A269" s="37" t="s">
        <v>211</v>
      </c>
      <c r="B269" s="38" t="s">
        <v>1047</v>
      </c>
    </row>
    <row r="270">
      <c r="A270" s="37" t="s">
        <v>1048</v>
      </c>
      <c r="B270" s="38" t="s">
        <v>1049</v>
      </c>
    </row>
    <row r="271">
      <c r="A271" s="37" t="s">
        <v>1050</v>
      </c>
      <c r="B271" s="38" t="s">
        <v>1051</v>
      </c>
    </row>
    <row r="272">
      <c r="A272" s="37" t="s">
        <v>1052</v>
      </c>
      <c r="B272" s="38" t="s">
        <v>1053</v>
      </c>
    </row>
    <row r="273">
      <c r="A273" s="37" t="s">
        <v>1054</v>
      </c>
      <c r="B273" s="38" t="s">
        <v>1055</v>
      </c>
    </row>
    <row r="274">
      <c r="A274" s="37" t="s">
        <v>1056</v>
      </c>
      <c r="B274" s="38" t="s">
        <v>1057</v>
      </c>
    </row>
    <row r="275">
      <c r="A275" s="37" t="s">
        <v>1058</v>
      </c>
      <c r="B275" s="38" t="s">
        <v>1059</v>
      </c>
    </row>
    <row r="276">
      <c r="A276" s="37" t="s">
        <v>1060</v>
      </c>
      <c r="B276" s="38" t="s">
        <v>1061</v>
      </c>
    </row>
    <row r="277">
      <c r="A277" s="37" t="s">
        <v>1062</v>
      </c>
      <c r="B277" s="38" t="s">
        <v>1063</v>
      </c>
    </row>
    <row r="278">
      <c r="A278" s="37" t="s">
        <v>133</v>
      </c>
      <c r="B278" s="38" t="s">
        <v>1064</v>
      </c>
    </row>
    <row r="279">
      <c r="A279" s="37" t="s">
        <v>1065</v>
      </c>
      <c r="B279" s="38" t="s">
        <v>1066</v>
      </c>
    </row>
    <row r="280">
      <c r="A280" s="37" t="s">
        <v>1067</v>
      </c>
      <c r="B280" s="38" t="s">
        <v>1068</v>
      </c>
    </row>
    <row r="281">
      <c r="A281" s="37" t="s">
        <v>1069</v>
      </c>
      <c r="B281" s="38" t="s">
        <v>1070</v>
      </c>
    </row>
    <row r="282">
      <c r="A282" s="37" t="s">
        <v>1071</v>
      </c>
      <c r="B282" s="38" t="s">
        <v>1072</v>
      </c>
    </row>
    <row r="283">
      <c r="A283" s="37" t="s">
        <v>273</v>
      </c>
      <c r="B283" s="38" t="s">
        <v>1073</v>
      </c>
    </row>
    <row r="284">
      <c r="A284" s="37" t="s">
        <v>1074</v>
      </c>
      <c r="B284" s="38" t="s">
        <v>1075</v>
      </c>
    </row>
    <row r="285">
      <c r="A285" s="37" t="s">
        <v>1076</v>
      </c>
      <c r="B285" s="38" t="s">
        <v>1077</v>
      </c>
    </row>
    <row r="286">
      <c r="A286" s="37" t="s">
        <v>1078</v>
      </c>
      <c r="B286" s="38" t="s">
        <v>1079</v>
      </c>
    </row>
    <row r="287">
      <c r="A287" s="37" t="s">
        <v>299</v>
      </c>
      <c r="B287" s="38" t="s">
        <v>1080</v>
      </c>
    </row>
    <row r="288">
      <c r="A288" s="37" t="s">
        <v>1081</v>
      </c>
      <c r="B288" s="38" t="s">
        <v>1082</v>
      </c>
    </row>
    <row r="289">
      <c r="A289" s="37" t="s">
        <v>1083</v>
      </c>
      <c r="B289" s="38" t="s">
        <v>1084</v>
      </c>
    </row>
    <row r="290">
      <c r="A290" s="37" t="s">
        <v>1085</v>
      </c>
      <c r="B290" s="38" t="s">
        <v>1086</v>
      </c>
    </row>
    <row r="291">
      <c r="A291" s="37" t="s">
        <v>1087</v>
      </c>
      <c r="B291" s="38" t="s">
        <v>1088</v>
      </c>
    </row>
    <row r="292">
      <c r="A292" s="37" t="s">
        <v>1089</v>
      </c>
      <c r="B292" s="38" t="s">
        <v>1090</v>
      </c>
    </row>
    <row r="293">
      <c r="A293" s="37" t="s">
        <v>1091</v>
      </c>
      <c r="B293" s="38" t="s">
        <v>1092</v>
      </c>
    </row>
    <row r="294">
      <c r="A294" s="37" t="s">
        <v>1093</v>
      </c>
      <c r="B294" s="38" t="s">
        <v>1094</v>
      </c>
    </row>
    <row r="295">
      <c r="A295" s="37" t="s">
        <v>1095</v>
      </c>
      <c r="B295" s="38" t="s">
        <v>1096</v>
      </c>
    </row>
    <row r="296">
      <c r="A296" s="37" t="s">
        <v>1097</v>
      </c>
      <c r="B296" s="38" t="s">
        <v>1098</v>
      </c>
    </row>
    <row r="297">
      <c r="A297" s="37" t="s">
        <v>1099</v>
      </c>
      <c r="B297" s="38" t="s">
        <v>1100</v>
      </c>
    </row>
    <row r="298">
      <c r="A298" s="37" t="s">
        <v>1101</v>
      </c>
      <c r="B298" s="38" t="s">
        <v>1102</v>
      </c>
    </row>
    <row r="299">
      <c r="A299" s="37" t="s">
        <v>1103</v>
      </c>
      <c r="B299" s="38" t="s">
        <v>1104</v>
      </c>
    </row>
    <row r="300">
      <c r="A300" s="37" t="s">
        <v>1105</v>
      </c>
      <c r="B300" s="38" t="s">
        <v>1106</v>
      </c>
    </row>
    <row r="301">
      <c r="A301" s="37" t="s">
        <v>1107</v>
      </c>
      <c r="B301" s="38" t="s">
        <v>1108</v>
      </c>
    </row>
    <row r="302">
      <c r="A302" s="37" t="s">
        <v>1109</v>
      </c>
      <c r="B302" s="38" t="s">
        <v>1110</v>
      </c>
    </row>
    <row r="303">
      <c r="A303" s="37" t="s">
        <v>1111</v>
      </c>
      <c r="B303" s="38" t="s">
        <v>1112</v>
      </c>
    </row>
    <row r="304">
      <c r="A304" s="37" t="s">
        <v>1113</v>
      </c>
      <c r="B304" s="38" t="s">
        <v>1114</v>
      </c>
    </row>
    <row r="305">
      <c r="A305" s="37" t="s">
        <v>159</v>
      </c>
      <c r="B305" s="38" t="s">
        <v>1115</v>
      </c>
    </row>
    <row r="306">
      <c r="A306" s="37" t="s">
        <v>322</v>
      </c>
      <c r="B306" s="38" t="s">
        <v>1116</v>
      </c>
    </row>
    <row r="307">
      <c r="A307" s="37" t="s">
        <v>1117</v>
      </c>
      <c r="B307" s="38" t="s">
        <v>1118</v>
      </c>
    </row>
    <row r="308">
      <c r="A308" s="37" t="s">
        <v>1119</v>
      </c>
      <c r="B308" s="38" t="s">
        <v>1120</v>
      </c>
    </row>
    <row r="309">
      <c r="A309" s="37" t="s">
        <v>1121</v>
      </c>
      <c r="B309" s="38" t="s">
        <v>1122</v>
      </c>
    </row>
    <row r="310">
      <c r="A310" s="37" t="s">
        <v>1123</v>
      </c>
      <c r="B310" s="38" t="s">
        <v>1124</v>
      </c>
    </row>
    <row r="311">
      <c r="A311" s="37" t="s">
        <v>1125</v>
      </c>
      <c r="B311" s="38" t="s">
        <v>1126</v>
      </c>
    </row>
    <row r="312">
      <c r="A312" s="37" t="s">
        <v>1127</v>
      </c>
      <c r="B312" s="38" t="s">
        <v>1128</v>
      </c>
    </row>
    <row r="313">
      <c r="A313" s="37" t="s">
        <v>1129</v>
      </c>
      <c r="B313" s="38" t="s">
        <v>1130</v>
      </c>
    </row>
    <row r="314">
      <c r="A314" s="37" t="s">
        <v>1131</v>
      </c>
      <c r="B314" s="38" t="s">
        <v>1132</v>
      </c>
    </row>
    <row r="315">
      <c r="A315" s="37" t="s">
        <v>1133</v>
      </c>
      <c r="B315" s="38" t="s">
        <v>1134</v>
      </c>
    </row>
    <row r="316">
      <c r="A316" s="37" t="s">
        <v>1135</v>
      </c>
      <c r="B316" s="38" t="s">
        <v>1136</v>
      </c>
    </row>
    <row r="317">
      <c r="A317" s="37" t="s">
        <v>1137</v>
      </c>
      <c r="B317" s="38" t="s">
        <v>1138</v>
      </c>
    </row>
    <row r="318">
      <c r="A318" s="37" t="s">
        <v>1139</v>
      </c>
      <c r="B318" s="38" t="s">
        <v>1140</v>
      </c>
    </row>
    <row r="319">
      <c r="A319" s="37" t="s">
        <v>1141</v>
      </c>
      <c r="B319" s="38" t="s">
        <v>1142</v>
      </c>
    </row>
    <row r="320">
      <c r="A320" s="37" t="s">
        <v>1143</v>
      </c>
      <c r="B320" s="38" t="s">
        <v>1144</v>
      </c>
    </row>
    <row r="321">
      <c r="A321" s="37" t="s">
        <v>1145</v>
      </c>
      <c r="B321" s="38" t="s">
        <v>1146</v>
      </c>
    </row>
    <row r="322">
      <c r="A322" s="37" t="s">
        <v>1147</v>
      </c>
      <c r="B322" s="38" t="s">
        <v>1148</v>
      </c>
    </row>
    <row r="323">
      <c r="A323" s="37" t="s">
        <v>1149</v>
      </c>
      <c r="B323" s="38" t="s">
        <v>1150</v>
      </c>
    </row>
    <row r="324">
      <c r="A324" s="37" t="s">
        <v>1151</v>
      </c>
      <c r="B324" s="38" t="s">
        <v>1152</v>
      </c>
    </row>
    <row r="325">
      <c r="A325" s="37" t="s">
        <v>1153</v>
      </c>
      <c r="B325" s="38" t="s">
        <v>1154</v>
      </c>
    </row>
    <row r="326">
      <c r="A326" s="37" t="s">
        <v>1155</v>
      </c>
      <c r="B326" s="38" t="s">
        <v>1156</v>
      </c>
    </row>
    <row r="327">
      <c r="A327" s="37" t="s">
        <v>287</v>
      </c>
      <c r="B327" s="38" t="s">
        <v>1157</v>
      </c>
    </row>
    <row r="328">
      <c r="A328" s="37" t="s">
        <v>1158</v>
      </c>
      <c r="B328" s="38" t="s">
        <v>1159</v>
      </c>
    </row>
    <row r="329">
      <c r="A329" s="37" t="s">
        <v>1160</v>
      </c>
      <c r="B329" s="38" t="s">
        <v>1161</v>
      </c>
    </row>
    <row r="330">
      <c r="A330" s="37" t="s">
        <v>280</v>
      </c>
      <c r="B330" s="38" t="s">
        <v>1162</v>
      </c>
    </row>
    <row r="331">
      <c r="A331" s="37" t="s">
        <v>1163</v>
      </c>
      <c r="B331" s="38" t="s">
        <v>1164</v>
      </c>
    </row>
    <row r="332">
      <c r="A332" s="37" t="s">
        <v>1165</v>
      </c>
      <c r="B332" s="38" t="s">
        <v>1166</v>
      </c>
    </row>
    <row r="333">
      <c r="A333" s="37" t="s">
        <v>132</v>
      </c>
      <c r="B333" s="38" t="s">
        <v>1167</v>
      </c>
    </row>
    <row r="334">
      <c r="A334" s="37" t="s">
        <v>1168</v>
      </c>
      <c r="B334" s="38" t="s">
        <v>1169</v>
      </c>
    </row>
    <row r="335">
      <c r="A335" s="37" t="s">
        <v>1170</v>
      </c>
      <c r="B335" s="38" t="s">
        <v>1171</v>
      </c>
    </row>
    <row r="336">
      <c r="A336" s="37" t="s">
        <v>1172</v>
      </c>
      <c r="B336" s="38" t="s">
        <v>1173</v>
      </c>
    </row>
    <row r="337">
      <c r="A337" s="37" t="s">
        <v>1174</v>
      </c>
      <c r="B337" s="38" t="s">
        <v>1175</v>
      </c>
    </row>
    <row r="338">
      <c r="A338" s="37" t="s">
        <v>1176</v>
      </c>
      <c r="B338" s="38" t="s">
        <v>1177</v>
      </c>
    </row>
    <row r="339">
      <c r="A339" s="37" t="s">
        <v>1178</v>
      </c>
      <c r="B339" s="38" t="s">
        <v>1179</v>
      </c>
    </row>
    <row r="340">
      <c r="A340" s="37" t="s">
        <v>1180</v>
      </c>
      <c r="B340" s="38" t="s">
        <v>1181</v>
      </c>
    </row>
    <row r="341">
      <c r="A341" s="37" t="s">
        <v>1182</v>
      </c>
      <c r="B341" s="38" t="s">
        <v>1183</v>
      </c>
    </row>
    <row r="342">
      <c r="A342" s="37" t="s">
        <v>1184</v>
      </c>
      <c r="B342" s="38" t="s">
        <v>1185</v>
      </c>
    </row>
    <row r="343">
      <c r="A343" s="37" t="s">
        <v>1186</v>
      </c>
      <c r="B343" s="38" t="s">
        <v>1187</v>
      </c>
    </row>
    <row r="344">
      <c r="A344" s="37" t="s">
        <v>1188</v>
      </c>
      <c r="B344" s="38" t="s">
        <v>1189</v>
      </c>
    </row>
    <row r="345">
      <c r="A345" s="37" t="s">
        <v>1190</v>
      </c>
      <c r="B345" s="38" t="s">
        <v>1191</v>
      </c>
    </row>
    <row r="346">
      <c r="A346" s="37" t="s">
        <v>1192</v>
      </c>
      <c r="B346" s="38" t="s">
        <v>1193</v>
      </c>
    </row>
    <row r="347">
      <c r="A347" s="37" t="s">
        <v>1194</v>
      </c>
      <c r="B347" s="38" t="s">
        <v>1195</v>
      </c>
    </row>
    <row r="348">
      <c r="A348" s="37" t="s">
        <v>415</v>
      </c>
      <c r="B348" s="38" t="s">
        <v>1196</v>
      </c>
    </row>
    <row r="349">
      <c r="A349" s="37" t="s">
        <v>1197</v>
      </c>
      <c r="B349" s="38" t="s">
        <v>1198</v>
      </c>
    </row>
    <row r="350">
      <c r="A350" s="37" t="s">
        <v>1199</v>
      </c>
      <c r="B350" s="38" t="s">
        <v>1200</v>
      </c>
    </row>
    <row r="351">
      <c r="A351" s="37" t="s">
        <v>1201</v>
      </c>
      <c r="B351" s="38" t="s">
        <v>1202</v>
      </c>
    </row>
    <row r="352">
      <c r="A352" s="37" t="s">
        <v>1203</v>
      </c>
      <c r="B352" s="38" t="s">
        <v>1204</v>
      </c>
    </row>
    <row r="353">
      <c r="A353" s="37" t="s">
        <v>1205</v>
      </c>
      <c r="B353" s="38" t="s">
        <v>1206</v>
      </c>
    </row>
    <row r="354">
      <c r="A354" s="37" t="s">
        <v>1207</v>
      </c>
      <c r="B354" s="38" t="s">
        <v>1208</v>
      </c>
    </row>
    <row r="355">
      <c r="A355" s="37" t="s">
        <v>1209</v>
      </c>
      <c r="B355" s="38" t="s">
        <v>1210</v>
      </c>
    </row>
    <row r="356">
      <c r="A356" s="37" t="s">
        <v>1211</v>
      </c>
      <c r="B356" s="38"/>
    </row>
    <row r="357">
      <c r="A357" s="37" t="s">
        <v>1212</v>
      </c>
      <c r="B357" s="38" t="s">
        <v>1213</v>
      </c>
    </row>
    <row r="358">
      <c r="A358" s="37" t="s">
        <v>1214</v>
      </c>
      <c r="B358" s="38" t="s">
        <v>1215</v>
      </c>
    </row>
    <row r="359">
      <c r="A359" s="37" t="s">
        <v>1216</v>
      </c>
      <c r="B359" s="38" t="s">
        <v>1217</v>
      </c>
    </row>
    <row r="360">
      <c r="A360" s="37" t="s">
        <v>1218</v>
      </c>
      <c r="B360" s="38" t="s">
        <v>1219</v>
      </c>
    </row>
    <row r="361">
      <c r="A361" s="37" t="s">
        <v>1220</v>
      </c>
      <c r="B361" s="38" t="s">
        <v>1221</v>
      </c>
    </row>
    <row r="362">
      <c r="A362" s="37" t="s">
        <v>1222</v>
      </c>
      <c r="B362" s="38" t="s">
        <v>1223</v>
      </c>
    </row>
    <row r="363">
      <c r="A363" s="37" t="s">
        <v>1224</v>
      </c>
      <c r="B363" s="38" t="s">
        <v>1225</v>
      </c>
    </row>
    <row r="364">
      <c r="A364" s="37" t="s">
        <v>1226</v>
      </c>
      <c r="B364" s="38" t="s">
        <v>1227</v>
      </c>
    </row>
    <row r="365">
      <c r="A365" s="37" t="s">
        <v>1228</v>
      </c>
      <c r="B365" s="38" t="s">
        <v>1229</v>
      </c>
    </row>
    <row r="366">
      <c r="A366" s="37" t="s">
        <v>1230</v>
      </c>
      <c r="B366" s="38" t="s">
        <v>1231</v>
      </c>
    </row>
    <row r="367">
      <c r="A367" s="37" t="s">
        <v>1232</v>
      </c>
      <c r="B367" s="38" t="s">
        <v>1233</v>
      </c>
    </row>
    <row r="368">
      <c r="A368" s="37" t="s">
        <v>1234</v>
      </c>
      <c r="B368" s="38" t="s">
        <v>1235</v>
      </c>
    </row>
    <row r="369">
      <c r="A369" s="37" t="s">
        <v>1236</v>
      </c>
      <c r="B369" s="38" t="s">
        <v>1237</v>
      </c>
    </row>
    <row r="370">
      <c r="A370" s="37" t="s">
        <v>1238</v>
      </c>
      <c r="B370" s="38" t="s">
        <v>1239</v>
      </c>
    </row>
    <row r="371">
      <c r="A371" s="37" t="s">
        <v>1240</v>
      </c>
      <c r="B371" s="38" t="s">
        <v>1241</v>
      </c>
    </row>
    <row r="372">
      <c r="A372" s="37" t="s">
        <v>1242</v>
      </c>
      <c r="B372" s="38" t="s">
        <v>1243</v>
      </c>
    </row>
    <row r="373">
      <c r="A373" s="37" t="s">
        <v>1244</v>
      </c>
      <c r="B373" s="38" t="s">
        <v>1245</v>
      </c>
    </row>
    <row r="374">
      <c r="A374" s="37" t="s">
        <v>1246</v>
      </c>
      <c r="B374" s="38" t="s">
        <v>1247</v>
      </c>
    </row>
    <row r="375">
      <c r="A375" s="37" t="s">
        <v>1248</v>
      </c>
      <c r="B375" s="38" t="s">
        <v>1249</v>
      </c>
    </row>
    <row r="376">
      <c r="A376" s="37" t="s">
        <v>1250</v>
      </c>
      <c r="B376" s="38" t="s">
        <v>1251</v>
      </c>
    </row>
    <row r="377">
      <c r="A377" s="37" t="s">
        <v>1252</v>
      </c>
      <c r="B377" s="38" t="s">
        <v>1253</v>
      </c>
    </row>
    <row r="378">
      <c r="A378" s="37" t="s">
        <v>1254</v>
      </c>
      <c r="B378" s="38" t="s">
        <v>1255</v>
      </c>
    </row>
    <row r="379">
      <c r="A379" s="37" t="s">
        <v>1256</v>
      </c>
      <c r="B379" s="38" t="s">
        <v>1257</v>
      </c>
    </row>
    <row r="380">
      <c r="A380" s="37" t="s">
        <v>1258</v>
      </c>
      <c r="B380" s="38" t="s">
        <v>1259</v>
      </c>
    </row>
    <row r="381">
      <c r="A381" s="37" t="s">
        <v>320</v>
      </c>
      <c r="B381" s="38" t="s">
        <v>1260</v>
      </c>
    </row>
    <row r="382">
      <c r="A382" s="37" t="s">
        <v>1261</v>
      </c>
      <c r="B382" s="38" t="s">
        <v>1262</v>
      </c>
    </row>
    <row r="383">
      <c r="A383" s="37" t="s">
        <v>1263</v>
      </c>
      <c r="B383" s="38" t="s">
        <v>1264</v>
      </c>
    </row>
    <row r="384">
      <c r="A384" s="37" t="s">
        <v>1265</v>
      </c>
      <c r="B384" s="38" t="s">
        <v>1266</v>
      </c>
    </row>
    <row r="385">
      <c r="A385" s="37" t="s">
        <v>1267</v>
      </c>
      <c r="B385" s="38" t="s">
        <v>1268</v>
      </c>
    </row>
    <row r="386">
      <c r="A386" s="37" t="s">
        <v>1269</v>
      </c>
      <c r="B386" s="38" t="s">
        <v>1270</v>
      </c>
    </row>
    <row r="387">
      <c r="A387" s="37" t="s">
        <v>1271</v>
      </c>
      <c r="B387" s="38" t="s">
        <v>1272</v>
      </c>
    </row>
    <row r="388">
      <c r="A388" s="37" t="s">
        <v>1273</v>
      </c>
      <c r="B388" s="38" t="s">
        <v>1274</v>
      </c>
    </row>
    <row r="389">
      <c r="A389" s="37" t="s">
        <v>1275</v>
      </c>
      <c r="B389" s="38" t="s">
        <v>1276</v>
      </c>
    </row>
    <row r="390">
      <c r="A390" s="37" t="s">
        <v>1277</v>
      </c>
      <c r="B390" s="38" t="s">
        <v>1278</v>
      </c>
    </row>
    <row r="391">
      <c r="A391" s="37" t="s">
        <v>1279</v>
      </c>
      <c r="B391" s="38" t="s">
        <v>1280</v>
      </c>
    </row>
    <row r="392">
      <c r="A392" s="37" t="s">
        <v>1281</v>
      </c>
      <c r="B392" s="38" t="s">
        <v>1282</v>
      </c>
    </row>
    <row r="393">
      <c r="A393" s="37" t="s">
        <v>1283</v>
      </c>
      <c r="B393" s="38" t="s">
        <v>1284</v>
      </c>
    </row>
    <row r="394">
      <c r="A394" s="37" t="s">
        <v>1285</v>
      </c>
      <c r="B394" s="38" t="s">
        <v>1286</v>
      </c>
    </row>
    <row r="395">
      <c r="A395" s="37" t="s">
        <v>1287</v>
      </c>
      <c r="B395" s="38" t="s">
        <v>1288</v>
      </c>
    </row>
    <row r="396">
      <c r="A396" s="37" t="s">
        <v>1289</v>
      </c>
      <c r="B396" s="38" t="s">
        <v>1290</v>
      </c>
    </row>
    <row r="397">
      <c r="A397" s="37" t="s">
        <v>1291</v>
      </c>
      <c r="B397" s="38" t="s">
        <v>1292</v>
      </c>
    </row>
    <row r="398">
      <c r="A398" s="37" t="s">
        <v>1293</v>
      </c>
      <c r="B398" s="38" t="s">
        <v>1294</v>
      </c>
    </row>
    <row r="399">
      <c r="A399" s="37" t="s">
        <v>93</v>
      </c>
      <c r="B399" s="38" t="s">
        <v>1295</v>
      </c>
    </row>
    <row r="400">
      <c r="A400" s="37" t="s">
        <v>1296</v>
      </c>
      <c r="B400" s="38" t="s">
        <v>1297</v>
      </c>
    </row>
    <row r="401">
      <c r="A401" s="37" t="s">
        <v>1298</v>
      </c>
      <c r="B401" s="38" t="s">
        <v>1299</v>
      </c>
    </row>
    <row r="402">
      <c r="A402" s="37" t="s">
        <v>1300</v>
      </c>
      <c r="B402" s="38" t="s">
        <v>1301</v>
      </c>
    </row>
    <row r="403">
      <c r="A403" s="37" t="s">
        <v>1302</v>
      </c>
      <c r="B403" s="38" t="s">
        <v>1303</v>
      </c>
    </row>
    <row r="404">
      <c r="A404" s="37" t="s">
        <v>1304</v>
      </c>
      <c r="B404" s="38" t="s">
        <v>1305</v>
      </c>
    </row>
    <row r="405">
      <c r="A405" s="37" t="s">
        <v>1306</v>
      </c>
      <c r="B405" s="38" t="s">
        <v>1307</v>
      </c>
    </row>
    <row r="406">
      <c r="A406" s="37" t="s">
        <v>1308</v>
      </c>
      <c r="B406" s="38" t="s">
        <v>1309</v>
      </c>
    </row>
    <row r="407">
      <c r="A407" s="37" t="s">
        <v>1310</v>
      </c>
      <c r="B407" s="38" t="s">
        <v>1311</v>
      </c>
    </row>
    <row r="408">
      <c r="A408" s="37" t="s">
        <v>1312</v>
      </c>
      <c r="B408" s="38" t="s">
        <v>1313</v>
      </c>
    </row>
    <row r="409">
      <c r="A409" s="37" t="s">
        <v>1314</v>
      </c>
      <c r="B409" s="38" t="s">
        <v>1315</v>
      </c>
    </row>
    <row r="410">
      <c r="A410" s="37" t="s">
        <v>1316</v>
      </c>
      <c r="B410" s="38" t="s">
        <v>1317</v>
      </c>
    </row>
    <row r="411">
      <c r="A411" s="37" t="s">
        <v>1318</v>
      </c>
      <c r="B411" s="38" t="s">
        <v>1319</v>
      </c>
    </row>
    <row r="412">
      <c r="A412" s="37" t="s">
        <v>1320</v>
      </c>
      <c r="B412" s="38" t="s">
        <v>1321</v>
      </c>
    </row>
    <row r="413">
      <c r="A413" s="37" t="s">
        <v>303</v>
      </c>
      <c r="B413" s="38" t="s">
        <v>1322</v>
      </c>
    </row>
    <row r="414">
      <c r="A414" s="37" t="s">
        <v>1323</v>
      </c>
      <c r="B414" s="38" t="s">
        <v>1324</v>
      </c>
    </row>
    <row r="415">
      <c r="A415" s="37" t="s">
        <v>1325</v>
      </c>
      <c r="B415" s="38" t="s">
        <v>1326</v>
      </c>
    </row>
    <row r="416">
      <c r="A416" s="37" t="s">
        <v>1327</v>
      </c>
      <c r="B416" s="38" t="s">
        <v>1328</v>
      </c>
    </row>
    <row r="417">
      <c r="A417" s="37" t="s">
        <v>1329</v>
      </c>
      <c r="B417" s="38" t="s">
        <v>1330</v>
      </c>
    </row>
    <row r="418">
      <c r="A418" s="37" t="s">
        <v>1331</v>
      </c>
      <c r="B418" s="38" t="s">
        <v>1332</v>
      </c>
    </row>
    <row r="419">
      <c r="A419" s="37" t="s">
        <v>371</v>
      </c>
      <c r="B419" s="38" t="s">
        <v>1333</v>
      </c>
    </row>
    <row r="420">
      <c r="A420" s="37" t="s">
        <v>1334</v>
      </c>
      <c r="B420" s="38" t="s">
        <v>1335</v>
      </c>
    </row>
    <row r="421">
      <c r="A421" s="37" t="s">
        <v>1336</v>
      </c>
      <c r="B421" s="38" t="s">
        <v>1337</v>
      </c>
    </row>
    <row r="422">
      <c r="A422" s="37" t="s">
        <v>1338</v>
      </c>
      <c r="B422" s="38" t="s">
        <v>1339</v>
      </c>
    </row>
    <row r="423">
      <c r="A423" s="37" t="s">
        <v>1340</v>
      </c>
      <c r="B423" s="38" t="s">
        <v>1341</v>
      </c>
    </row>
    <row r="424">
      <c r="A424" s="37" t="s">
        <v>1342</v>
      </c>
      <c r="B424" s="38" t="s">
        <v>1343</v>
      </c>
    </row>
    <row r="425">
      <c r="A425" s="37" t="s">
        <v>1344</v>
      </c>
      <c r="B425" s="38" t="s">
        <v>1345</v>
      </c>
    </row>
    <row r="426">
      <c r="A426" s="37" t="s">
        <v>1346</v>
      </c>
      <c r="B426" s="38" t="s">
        <v>1347</v>
      </c>
    </row>
    <row r="427">
      <c r="A427" s="37" t="s">
        <v>1348</v>
      </c>
      <c r="B427" s="38" t="s">
        <v>1349</v>
      </c>
    </row>
    <row r="428">
      <c r="A428" s="37" t="s">
        <v>1350</v>
      </c>
      <c r="B428" s="38" t="s">
        <v>1351</v>
      </c>
    </row>
    <row r="429">
      <c r="A429" s="37" t="s">
        <v>1352</v>
      </c>
      <c r="B429" s="38" t="s">
        <v>1353</v>
      </c>
    </row>
    <row r="430">
      <c r="A430" s="37" t="s">
        <v>1354</v>
      </c>
      <c r="B430" s="38" t="s">
        <v>1355</v>
      </c>
    </row>
    <row r="431">
      <c r="A431" s="37" t="s">
        <v>1356</v>
      </c>
      <c r="B431" s="38" t="s">
        <v>1357</v>
      </c>
    </row>
    <row r="432">
      <c r="A432" s="37" t="s">
        <v>1358</v>
      </c>
      <c r="B432" s="38" t="s">
        <v>1359</v>
      </c>
    </row>
    <row r="433">
      <c r="A433" s="37" t="s">
        <v>330</v>
      </c>
      <c r="B433" s="38" t="s">
        <v>1360</v>
      </c>
    </row>
    <row r="434">
      <c r="A434" s="37" t="s">
        <v>1361</v>
      </c>
      <c r="B434" s="38" t="s">
        <v>1362</v>
      </c>
    </row>
    <row r="435">
      <c r="A435" s="37" t="s">
        <v>471</v>
      </c>
      <c r="B435" s="38" t="s">
        <v>1363</v>
      </c>
    </row>
    <row r="436">
      <c r="A436" s="37" t="s">
        <v>1364</v>
      </c>
      <c r="B436" s="38" t="s">
        <v>1365</v>
      </c>
    </row>
    <row r="437">
      <c r="A437" s="37" t="s">
        <v>1366</v>
      </c>
      <c r="B437" s="38" t="s">
        <v>1367</v>
      </c>
    </row>
    <row r="438">
      <c r="A438" s="37" t="s">
        <v>1368</v>
      </c>
      <c r="B438" s="38" t="s">
        <v>1369</v>
      </c>
    </row>
    <row r="439">
      <c r="A439" s="37" t="s">
        <v>1370</v>
      </c>
      <c r="B439" s="38" t="s">
        <v>1371</v>
      </c>
    </row>
    <row r="440">
      <c r="A440" s="37" t="s">
        <v>1372</v>
      </c>
      <c r="B440" s="38" t="s">
        <v>1373</v>
      </c>
    </row>
    <row r="441">
      <c r="A441" s="37" t="s">
        <v>409</v>
      </c>
      <c r="B441" s="38" t="s">
        <v>1374</v>
      </c>
    </row>
    <row r="442">
      <c r="A442" s="37" t="s">
        <v>1375</v>
      </c>
      <c r="B442" s="38" t="s">
        <v>1376</v>
      </c>
    </row>
    <row r="443">
      <c r="A443" s="37" t="s">
        <v>1377</v>
      </c>
      <c r="B443" s="38" t="s">
        <v>1378</v>
      </c>
    </row>
    <row r="444">
      <c r="A444" s="37" t="s">
        <v>1379</v>
      </c>
      <c r="B444" s="38" t="s">
        <v>1380</v>
      </c>
    </row>
    <row r="445">
      <c r="A445" s="37" t="s">
        <v>1381</v>
      </c>
      <c r="B445" s="38" t="s">
        <v>1382</v>
      </c>
    </row>
    <row r="446">
      <c r="A446" s="37" t="s">
        <v>1383</v>
      </c>
      <c r="B446" s="38" t="s">
        <v>1384</v>
      </c>
    </row>
    <row r="447">
      <c r="A447" s="37" t="s">
        <v>48</v>
      </c>
      <c r="B447" s="38" t="s">
        <v>1385</v>
      </c>
    </row>
    <row r="448">
      <c r="A448" s="37" t="s">
        <v>1386</v>
      </c>
      <c r="B448" s="38" t="s">
        <v>1387</v>
      </c>
    </row>
    <row r="449">
      <c r="A449" s="37" t="s">
        <v>1388</v>
      </c>
      <c r="B449" s="38" t="s">
        <v>1389</v>
      </c>
    </row>
    <row r="450">
      <c r="A450" s="37" t="s">
        <v>1390</v>
      </c>
      <c r="B450" s="38" t="s">
        <v>1391</v>
      </c>
    </row>
    <row r="451">
      <c r="A451" s="37" t="s">
        <v>1392</v>
      </c>
      <c r="B451" s="38" t="s">
        <v>1393</v>
      </c>
    </row>
    <row r="452">
      <c r="A452" s="37" t="s">
        <v>68</v>
      </c>
      <c r="B452" s="38" t="s">
        <v>1394</v>
      </c>
    </row>
    <row r="453">
      <c r="A453" s="37" t="s">
        <v>1395</v>
      </c>
      <c r="B453" s="38" t="s">
        <v>1396</v>
      </c>
    </row>
    <row r="454">
      <c r="A454" s="37" t="s">
        <v>1397</v>
      </c>
      <c r="B454" s="38" t="s">
        <v>1398</v>
      </c>
    </row>
    <row r="455">
      <c r="A455" s="37" t="s">
        <v>1399</v>
      </c>
      <c r="B455" s="38" t="s">
        <v>1400</v>
      </c>
    </row>
    <row r="456">
      <c r="A456" s="37" t="s">
        <v>144</v>
      </c>
      <c r="B456" s="38" t="s">
        <v>1401</v>
      </c>
    </row>
    <row r="457">
      <c r="A457" s="37" t="s">
        <v>462</v>
      </c>
      <c r="B457" s="38" t="s">
        <v>1402</v>
      </c>
    </row>
    <row r="458">
      <c r="A458" s="37" t="s">
        <v>1403</v>
      </c>
      <c r="B458" s="38" t="s">
        <v>1404</v>
      </c>
    </row>
    <row r="459">
      <c r="A459" s="37" t="s">
        <v>1405</v>
      </c>
      <c r="B459" s="38" t="s">
        <v>1406</v>
      </c>
    </row>
    <row r="460">
      <c r="A460" s="37" t="s">
        <v>1407</v>
      </c>
      <c r="B460" s="38" t="s">
        <v>1408</v>
      </c>
    </row>
    <row r="461">
      <c r="A461" s="37" t="s">
        <v>1409</v>
      </c>
      <c r="B461" s="38" t="s">
        <v>1410</v>
      </c>
    </row>
    <row r="462">
      <c r="A462" s="37" t="s">
        <v>1411</v>
      </c>
      <c r="B462" s="38" t="s">
        <v>1412</v>
      </c>
    </row>
    <row r="463">
      <c r="A463" s="37" t="s">
        <v>451</v>
      </c>
      <c r="B463" s="38" t="s">
        <v>1413</v>
      </c>
    </row>
    <row r="464">
      <c r="A464" s="37" t="s">
        <v>1414</v>
      </c>
      <c r="B464" s="38" t="s">
        <v>1415</v>
      </c>
    </row>
    <row r="465">
      <c r="A465" s="37" t="s">
        <v>1416</v>
      </c>
      <c r="B465" s="38" t="s">
        <v>1417</v>
      </c>
    </row>
    <row r="466">
      <c r="A466" s="37" t="s">
        <v>1418</v>
      </c>
      <c r="B466" s="38" t="s">
        <v>1419</v>
      </c>
    </row>
    <row r="467">
      <c r="A467" s="37" t="s">
        <v>1420</v>
      </c>
      <c r="B467" s="38" t="s">
        <v>1421</v>
      </c>
    </row>
    <row r="468">
      <c r="A468" s="37" t="s">
        <v>479</v>
      </c>
      <c r="B468" s="38" t="s">
        <v>1422</v>
      </c>
    </row>
    <row r="469">
      <c r="A469" s="37" t="s">
        <v>1423</v>
      </c>
      <c r="B469" s="38" t="s">
        <v>1424</v>
      </c>
    </row>
    <row r="470">
      <c r="A470" s="37" t="s">
        <v>1425</v>
      </c>
      <c r="B470" s="38" t="s">
        <v>1426</v>
      </c>
    </row>
    <row r="471">
      <c r="A471" s="37" t="s">
        <v>1427</v>
      </c>
      <c r="B471" s="38" t="s">
        <v>1428</v>
      </c>
    </row>
    <row r="472">
      <c r="A472" s="37" t="s">
        <v>1429</v>
      </c>
      <c r="B472" s="38" t="s">
        <v>1430</v>
      </c>
    </row>
    <row r="473">
      <c r="A473" s="37" t="s">
        <v>1431</v>
      </c>
      <c r="B473" s="38" t="s">
        <v>1432</v>
      </c>
    </row>
    <row r="474">
      <c r="A474" s="37" t="s">
        <v>1433</v>
      </c>
      <c r="B474" s="38" t="s">
        <v>1434</v>
      </c>
    </row>
    <row r="475">
      <c r="A475" s="37" t="s">
        <v>1435</v>
      </c>
      <c r="B475" s="38" t="s">
        <v>1436</v>
      </c>
    </row>
    <row r="476">
      <c r="A476" s="37" t="s">
        <v>1437</v>
      </c>
      <c r="B476" s="38" t="s">
        <v>1438</v>
      </c>
    </row>
    <row r="477">
      <c r="A477" s="37" t="s">
        <v>1439</v>
      </c>
      <c r="B477" s="38" t="s">
        <v>1440</v>
      </c>
    </row>
    <row r="478">
      <c r="A478" s="37" t="s">
        <v>375</v>
      </c>
      <c r="B478" s="38" t="s">
        <v>1441</v>
      </c>
    </row>
    <row r="479">
      <c r="A479" s="37" t="s">
        <v>1442</v>
      </c>
      <c r="B479" s="38" t="s">
        <v>1443</v>
      </c>
    </row>
    <row r="480">
      <c r="A480" s="37" t="s">
        <v>1444</v>
      </c>
      <c r="B480" s="38" t="s">
        <v>1445</v>
      </c>
    </row>
    <row r="481">
      <c r="A481" s="37" t="s">
        <v>1446</v>
      </c>
      <c r="B481" s="38" t="s">
        <v>1447</v>
      </c>
    </row>
    <row r="482">
      <c r="A482" s="37" t="s">
        <v>1448</v>
      </c>
      <c r="B482" s="38" t="s">
        <v>1449</v>
      </c>
    </row>
    <row r="483">
      <c r="A483" s="37" t="s">
        <v>1450</v>
      </c>
      <c r="B483" s="38" t="s">
        <v>1451</v>
      </c>
    </row>
    <row r="484">
      <c r="A484" s="37" t="s">
        <v>1452</v>
      </c>
      <c r="B484" s="38" t="s">
        <v>1453</v>
      </c>
    </row>
    <row r="485">
      <c r="A485" s="37" t="s">
        <v>1454</v>
      </c>
      <c r="B485" s="38" t="s">
        <v>1455</v>
      </c>
    </row>
    <row r="486">
      <c r="A486" s="37" t="s">
        <v>1456</v>
      </c>
      <c r="B486" s="38" t="s">
        <v>1457</v>
      </c>
    </row>
    <row r="487">
      <c r="A487" s="37" t="s">
        <v>1458</v>
      </c>
      <c r="B487" s="38" t="s">
        <v>1459</v>
      </c>
    </row>
    <row r="488">
      <c r="A488" s="37" t="s">
        <v>1460</v>
      </c>
      <c r="B488" s="38" t="s">
        <v>1461</v>
      </c>
    </row>
    <row r="489">
      <c r="A489" s="37" t="s">
        <v>1462</v>
      </c>
      <c r="B489" s="38" t="s">
        <v>1463</v>
      </c>
    </row>
    <row r="490">
      <c r="A490" s="37" t="s">
        <v>105</v>
      </c>
      <c r="B490" s="38" t="s">
        <v>1464</v>
      </c>
    </row>
    <row r="491">
      <c r="A491" s="37" t="s">
        <v>1465</v>
      </c>
      <c r="B491" s="38" t="s">
        <v>1466</v>
      </c>
    </row>
    <row r="492">
      <c r="A492" s="37" t="s">
        <v>1467</v>
      </c>
      <c r="B492" s="38" t="s">
        <v>1468</v>
      </c>
    </row>
    <row r="493">
      <c r="A493" s="37" t="s">
        <v>1469</v>
      </c>
      <c r="B493" s="38" t="s">
        <v>1470</v>
      </c>
    </row>
    <row r="494">
      <c r="A494" s="37" t="s">
        <v>1471</v>
      </c>
      <c r="B494" s="38" t="s">
        <v>1472</v>
      </c>
    </row>
    <row r="495">
      <c r="A495" s="37" t="s">
        <v>1473</v>
      </c>
      <c r="B495" s="38" t="s">
        <v>1474</v>
      </c>
    </row>
    <row r="496">
      <c r="A496" s="37" t="s">
        <v>1475</v>
      </c>
      <c r="B496" s="38" t="s">
        <v>1476</v>
      </c>
    </row>
    <row r="497">
      <c r="A497" s="37" t="s">
        <v>1477</v>
      </c>
      <c r="B497" s="38" t="s">
        <v>1478</v>
      </c>
    </row>
    <row r="498">
      <c r="A498" s="37" t="s">
        <v>1479</v>
      </c>
      <c r="B498" s="38" t="s">
        <v>1480</v>
      </c>
    </row>
    <row r="499">
      <c r="A499" s="37" t="s">
        <v>1481</v>
      </c>
      <c r="B499" s="38" t="s">
        <v>1482</v>
      </c>
    </row>
    <row r="500">
      <c r="A500" s="37" t="s">
        <v>1483</v>
      </c>
      <c r="B500" s="38" t="s">
        <v>1484</v>
      </c>
    </row>
    <row r="501">
      <c r="A501" s="37" t="s">
        <v>1485</v>
      </c>
      <c r="B501" s="38" t="s">
        <v>1486</v>
      </c>
    </row>
    <row r="502">
      <c r="A502" s="37" t="s">
        <v>1487</v>
      </c>
      <c r="B502" s="38" t="s">
        <v>1488</v>
      </c>
    </row>
    <row r="503">
      <c r="A503" s="37" t="s">
        <v>1489</v>
      </c>
      <c r="B503" s="38" t="s">
        <v>1490</v>
      </c>
    </row>
    <row r="504">
      <c r="A504" s="37" t="s">
        <v>1491</v>
      </c>
      <c r="B504" s="38" t="s">
        <v>1492</v>
      </c>
    </row>
    <row r="505">
      <c r="A505" s="37" t="s">
        <v>1493</v>
      </c>
      <c r="B505" s="38" t="s">
        <v>1494</v>
      </c>
    </row>
    <row r="506">
      <c r="A506" s="37" t="s">
        <v>1495</v>
      </c>
      <c r="B506" s="38" t="s">
        <v>1496</v>
      </c>
    </row>
    <row r="507">
      <c r="A507" s="37" t="s">
        <v>405</v>
      </c>
      <c r="B507" s="38" t="s">
        <v>1497</v>
      </c>
    </row>
    <row r="508">
      <c r="A508" s="37" t="s">
        <v>1498</v>
      </c>
      <c r="B508" s="38"/>
    </row>
    <row r="509">
      <c r="A509" s="37" t="s">
        <v>1499</v>
      </c>
      <c r="B509" s="38" t="s">
        <v>1500</v>
      </c>
    </row>
    <row r="510">
      <c r="A510" s="37" t="s">
        <v>1501</v>
      </c>
      <c r="B510" s="38" t="s">
        <v>1502</v>
      </c>
    </row>
    <row r="511">
      <c r="A511" s="37" t="s">
        <v>1503</v>
      </c>
      <c r="B511" s="38" t="s">
        <v>1504</v>
      </c>
    </row>
    <row r="512">
      <c r="A512" s="37" t="s">
        <v>190</v>
      </c>
      <c r="B512" s="38" t="s">
        <v>1505</v>
      </c>
    </row>
    <row r="513">
      <c r="A513" s="37" t="s">
        <v>1506</v>
      </c>
      <c r="B513" s="38" t="s">
        <v>1507</v>
      </c>
    </row>
    <row r="514">
      <c r="A514" s="37" t="s">
        <v>1508</v>
      </c>
      <c r="B514" s="38" t="s">
        <v>1509</v>
      </c>
    </row>
    <row r="515">
      <c r="A515" s="37" t="s">
        <v>1510</v>
      </c>
      <c r="B515" s="38" t="s">
        <v>1511</v>
      </c>
    </row>
    <row r="516">
      <c r="A516" s="37" t="s">
        <v>1512</v>
      </c>
      <c r="B516" s="38" t="s">
        <v>1513</v>
      </c>
    </row>
    <row r="517">
      <c r="A517" s="37" t="s">
        <v>1514</v>
      </c>
      <c r="B517" s="38" t="s">
        <v>1515</v>
      </c>
    </row>
    <row r="518">
      <c r="A518" s="37" t="s">
        <v>302</v>
      </c>
      <c r="B518" s="38" t="s">
        <v>1516</v>
      </c>
    </row>
    <row r="519">
      <c r="A519" s="37" t="s">
        <v>1517</v>
      </c>
      <c r="B519" s="38" t="s">
        <v>1518</v>
      </c>
    </row>
    <row r="520">
      <c r="A520" s="37" t="s">
        <v>1519</v>
      </c>
      <c r="B520" s="38" t="s">
        <v>1520</v>
      </c>
    </row>
    <row r="521">
      <c r="A521" s="37" t="s">
        <v>1521</v>
      </c>
      <c r="B521" s="38" t="s">
        <v>1522</v>
      </c>
    </row>
    <row r="522">
      <c r="A522" s="37" t="s">
        <v>1523</v>
      </c>
      <c r="B522" s="38" t="s">
        <v>1524</v>
      </c>
    </row>
    <row r="523">
      <c r="A523" s="37" t="s">
        <v>1525</v>
      </c>
      <c r="B523" s="38" t="s">
        <v>1526</v>
      </c>
    </row>
    <row r="524">
      <c r="A524" s="37" t="s">
        <v>1527</v>
      </c>
      <c r="B524" s="38" t="s">
        <v>1528</v>
      </c>
    </row>
    <row r="525">
      <c r="A525" s="37" t="s">
        <v>1529</v>
      </c>
      <c r="B525" s="38" t="s">
        <v>1530</v>
      </c>
    </row>
    <row r="526">
      <c r="A526" s="37" t="s">
        <v>1531</v>
      </c>
      <c r="B526" s="38" t="s">
        <v>1532</v>
      </c>
    </row>
    <row r="527">
      <c r="A527" s="37" t="s">
        <v>1533</v>
      </c>
      <c r="B527" s="38" t="s">
        <v>1534</v>
      </c>
    </row>
    <row r="528">
      <c r="A528" s="37" t="s">
        <v>1535</v>
      </c>
      <c r="B528" s="38" t="s">
        <v>1536</v>
      </c>
    </row>
    <row r="529">
      <c r="A529" s="37" t="s">
        <v>1537</v>
      </c>
      <c r="B529" s="38" t="s">
        <v>1538</v>
      </c>
    </row>
    <row r="530">
      <c r="A530" s="37" t="s">
        <v>1539</v>
      </c>
      <c r="B530" s="38" t="s">
        <v>1540</v>
      </c>
    </row>
    <row r="531">
      <c r="A531" s="37" t="s">
        <v>359</v>
      </c>
      <c r="B531" s="38" t="s">
        <v>1541</v>
      </c>
    </row>
    <row r="532">
      <c r="A532" s="37" t="s">
        <v>1542</v>
      </c>
      <c r="B532" s="38" t="s">
        <v>1543</v>
      </c>
    </row>
    <row r="533">
      <c r="A533" s="37" t="s">
        <v>1544</v>
      </c>
      <c r="B533" s="38" t="s">
        <v>1545</v>
      </c>
    </row>
    <row r="534">
      <c r="A534" s="37" t="s">
        <v>1546</v>
      </c>
      <c r="B534" s="38" t="s">
        <v>1547</v>
      </c>
    </row>
    <row r="535">
      <c r="A535" s="37" t="s">
        <v>1548</v>
      </c>
      <c r="B535" s="38" t="s">
        <v>1549</v>
      </c>
    </row>
    <row r="536">
      <c r="A536" s="37" t="s">
        <v>1550</v>
      </c>
      <c r="B536" s="38" t="s">
        <v>1551</v>
      </c>
    </row>
    <row r="537">
      <c r="A537" s="37" t="s">
        <v>1552</v>
      </c>
      <c r="B537" s="38" t="s">
        <v>1553</v>
      </c>
    </row>
    <row r="538">
      <c r="A538" s="37" t="s">
        <v>314</v>
      </c>
      <c r="B538" s="38" t="s">
        <v>1554</v>
      </c>
    </row>
    <row r="539">
      <c r="A539" s="37" t="s">
        <v>1555</v>
      </c>
      <c r="B539" s="38" t="s">
        <v>1556</v>
      </c>
    </row>
    <row r="540">
      <c r="A540" s="37" t="s">
        <v>398</v>
      </c>
      <c r="B540" s="38" t="s">
        <v>1557</v>
      </c>
    </row>
    <row r="541">
      <c r="A541" s="37" t="s">
        <v>1558</v>
      </c>
      <c r="B541" s="38" t="s">
        <v>1559</v>
      </c>
    </row>
    <row r="542">
      <c r="A542" s="37" t="s">
        <v>1560</v>
      </c>
      <c r="B542" s="38" t="s">
        <v>1561</v>
      </c>
    </row>
    <row r="543">
      <c r="A543" s="37" t="s">
        <v>34</v>
      </c>
      <c r="B543" s="38" t="s">
        <v>1562</v>
      </c>
    </row>
    <row r="544">
      <c r="A544" s="37" t="s">
        <v>1563</v>
      </c>
      <c r="B544" s="38" t="s">
        <v>1564</v>
      </c>
    </row>
    <row r="545">
      <c r="A545" s="37" t="s">
        <v>206</v>
      </c>
      <c r="B545" s="38" t="s">
        <v>1565</v>
      </c>
    </row>
    <row r="546">
      <c r="A546" s="37" t="s">
        <v>1566</v>
      </c>
      <c r="B546" s="38" t="s">
        <v>1567</v>
      </c>
    </row>
    <row r="547">
      <c r="A547" s="37" t="s">
        <v>1568</v>
      </c>
      <c r="B547" s="38" t="s">
        <v>1569</v>
      </c>
    </row>
    <row r="548">
      <c r="A548" s="37" t="s">
        <v>1570</v>
      </c>
      <c r="B548" s="38" t="s">
        <v>1571</v>
      </c>
    </row>
    <row r="549">
      <c r="A549" s="37" t="s">
        <v>1572</v>
      </c>
      <c r="B549" s="38" t="s">
        <v>1573</v>
      </c>
    </row>
    <row r="550">
      <c r="A550" s="37" t="s">
        <v>1574</v>
      </c>
      <c r="B550" s="38" t="s">
        <v>1575</v>
      </c>
    </row>
    <row r="551">
      <c r="A551" s="37" t="s">
        <v>1576</v>
      </c>
      <c r="B551" s="38" t="s">
        <v>1577</v>
      </c>
    </row>
    <row r="552">
      <c r="A552" s="37" t="s">
        <v>1578</v>
      </c>
      <c r="B552" s="38" t="s">
        <v>1579</v>
      </c>
    </row>
    <row r="553">
      <c r="A553" s="37" t="s">
        <v>1580</v>
      </c>
      <c r="B553" s="38" t="s">
        <v>1581</v>
      </c>
    </row>
    <row r="554">
      <c r="A554" s="37" t="s">
        <v>1582</v>
      </c>
      <c r="B554" s="38" t="s">
        <v>1583</v>
      </c>
    </row>
    <row r="555">
      <c r="A555" s="37" t="s">
        <v>1584</v>
      </c>
      <c r="B555" s="38" t="s">
        <v>1585</v>
      </c>
    </row>
    <row r="556">
      <c r="A556" s="37" t="s">
        <v>389</v>
      </c>
      <c r="B556" s="38" t="s">
        <v>1586</v>
      </c>
    </row>
    <row r="557">
      <c r="A557" s="37" t="s">
        <v>1587</v>
      </c>
      <c r="B557" s="38" t="s">
        <v>1588</v>
      </c>
    </row>
    <row r="558">
      <c r="A558" s="37" t="s">
        <v>1587</v>
      </c>
      <c r="B558" s="38" t="s">
        <v>1588</v>
      </c>
    </row>
    <row r="559">
      <c r="A559" s="37" t="s">
        <v>1589</v>
      </c>
      <c r="B559" s="38" t="s">
        <v>1590</v>
      </c>
    </row>
    <row r="560">
      <c r="A560" s="37" t="s">
        <v>1591</v>
      </c>
      <c r="B560" s="38" t="s">
        <v>1592</v>
      </c>
    </row>
    <row r="561">
      <c r="A561" s="37" t="s">
        <v>1593</v>
      </c>
      <c r="B561" s="38" t="s">
        <v>1594</v>
      </c>
    </row>
    <row r="562">
      <c r="A562" s="37" t="s">
        <v>1595</v>
      </c>
      <c r="B562" s="38" t="s">
        <v>1596</v>
      </c>
    </row>
    <row r="563">
      <c r="A563" s="37" t="s">
        <v>1597</v>
      </c>
      <c r="B563" s="38" t="s">
        <v>1598</v>
      </c>
    </row>
    <row r="564">
      <c r="A564" s="37" t="s">
        <v>1599</v>
      </c>
      <c r="B564" s="38" t="s">
        <v>1600</v>
      </c>
    </row>
    <row r="565">
      <c r="A565" s="37" t="s">
        <v>1601</v>
      </c>
      <c r="B565" s="38" t="s">
        <v>1602</v>
      </c>
    </row>
    <row r="566">
      <c r="A566" s="37" t="s">
        <v>1603</v>
      </c>
      <c r="B566" s="38" t="s">
        <v>1604</v>
      </c>
    </row>
    <row r="567">
      <c r="A567" s="37" t="s">
        <v>1605</v>
      </c>
      <c r="B567" s="38" t="s">
        <v>1606</v>
      </c>
    </row>
    <row r="568">
      <c r="A568" s="37" t="s">
        <v>1607</v>
      </c>
      <c r="B568" s="38" t="s">
        <v>1608</v>
      </c>
    </row>
    <row r="569">
      <c r="A569" s="37" t="s">
        <v>1609</v>
      </c>
      <c r="B569" s="38" t="s">
        <v>1610</v>
      </c>
    </row>
    <row r="570">
      <c r="A570" s="37" t="s">
        <v>1611</v>
      </c>
      <c r="B570" s="38" t="s">
        <v>1612</v>
      </c>
    </row>
    <row r="571">
      <c r="A571" s="37" t="s">
        <v>1613</v>
      </c>
      <c r="B571" s="38" t="s">
        <v>1614</v>
      </c>
    </row>
    <row r="572">
      <c r="A572" s="37" t="s">
        <v>1615</v>
      </c>
      <c r="B572" s="38" t="s">
        <v>1616</v>
      </c>
    </row>
    <row r="573">
      <c r="A573" s="37" t="s">
        <v>1617</v>
      </c>
      <c r="B573" s="38" t="s">
        <v>1618</v>
      </c>
    </row>
    <row r="574">
      <c r="A574" s="37" t="s">
        <v>1619</v>
      </c>
      <c r="B574" s="38" t="s">
        <v>1620</v>
      </c>
    </row>
    <row r="575">
      <c r="A575" s="37" t="s">
        <v>1621</v>
      </c>
      <c r="B575" s="38" t="s">
        <v>1622</v>
      </c>
    </row>
    <row r="576">
      <c r="A576" s="37" t="s">
        <v>57</v>
      </c>
      <c r="B576" s="38" t="s">
        <v>1623</v>
      </c>
    </row>
    <row r="577">
      <c r="A577" s="37" t="s">
        <v>1624</v>
      </c>
      <c r="B577" s="38" t="s">
        <v>1625</v>
      </c>
    </row>
    <row r="578">
      <c r="A578" s="37" t="s">
        <v>1626</v>
      </c>
      <c r="B578" s="38" t="s">
        <v>1627</v>
      </c>
    </row>
    <row r="579">
      <c r="A579" s="37" t="s">
        <v>1628</v>
      </c>
      <c r="B579" s="38" t="s">
        <v>1629</v>
      </c>
    </row>
    <row r="580">
      <c r="A580" s="37" t="s">
        <v>433</v>
      </c>
      <c r="B580" s="38" t="s">
        <v>1630</v>
      </c>
    </row>
    <row r="581">
      <c r="A581" s="37" t="s">
        <v>1631</v>
      </c>
      <c r="B581" s="38" t="s">
        <v>1632</v>
      </c>
    </row>
    <row r="582">
      <c r="A582" s="37" t="s">
        <v>1633</v>
      </c>
      <c r="B582" s="38" t="s">
        <v>1634</v>
      </c>
    </row>
    <row r="583">
      <c r="A583" s="37" t="s">
        <v>1635</v>
      </c>
      <c r="B583" s="38" t="s">
        <v>1636</v>
      </c>
    </row>
    <row r="584">
      <c r="A584" s="37" t="s">
        <v>1637</v>
      </c>
      <c r="B584" s="38" t="s">
        <v>1638</v>
      </c>
    </row>
    <row r="585">
      <c r="A585" s="37" t="s">
        <v>1639</v>
      </c>
      <c r="B585" s="38" t="s">
        <v>1640</v>
      </c>
    </row>
    <row r="586">
      <c r="A586" s="37" t="s">
        <v>201</v>
      </c>
      <c r="B586" s="38" t="s">
        <v>1641</v>
      </c>
    </row>
    <row r="587">
      <c r="A587" s="37" t="s">
        <v>1642</v>
      </c>
      <c r="B587" s="38" t="s">
        <v>1643</v>
      </c>
    </row>
    <row r="588">
      <c r="A588" s="37" t="s">
        <v>1644</v>
      </c>
      <c r="B588" s="38" t="s">
        <v>1645</v>
      </c>
    </row>
    <row r="589">
      <c r="A589" s="37" t="s">
        <v>1646</v>
      </c>
      <c r="B589" s="38" t="s">
        <v>1647</v>
      </c>
    </row>
    <row r="590">
      <c r="A590" s="37" t="s">
        <v>1648</v>
      </c>
      <c r="B590" s="38" t="s">
        <v>1649</v>
      </c>
    </row>
    <row r="591">
      <c r="A591" s="37" t="s">
        <v>1650</v>
      </c>
      <c r="B591" s="38" t="s">
        <v>1651</v>
      </c>
    </row>
    <row r="592">
      <c r="A592" s="37" t="s">
        <v>1652</v>
      </c>
      <c r="B592" s="38" t="s">
        <v>1653</v>
      </c>
    </row>
    <row r="593">
      <c r="A593" s="37" t="s">
        <v>1654</v>
      </c>
      <c r="B593" s="38" t="s">
        <v>1655</v>
      </c>
    </row>
    <row r="594">
      <c r="A594" s="37" t="s">
        <v>1656</v>
      </c>
      <c r="B594" s="38" t="s">
        <v>1657</v>
      </c>
    </row>
    <row r="595">
      <c r="A595" s="37" t="s">
        <v>1658</v>
      </c>
      <c r="B595" s="38" t="s">
        <v>1659</v>
      </c>
    </row>
    <row r="596">
      <c r="A596" s="37" t="s">
        <v>1660</v>
      </c>
      <c r="B596" s="38" t="s">
        <v>1661</v>
      </c>
    </row>
    <row r="597">
      <c r="A597" s="37" t="s">
        <v>293</v>
      </c>
      <c r="B597" s="38" t="s">
        <v>1662</v>
      </c>
    </row>
    <row r="598">
      <c r="A598" s="37" t="s">
        <v>21</v>
      </c>
      <c r="B598" s="38" t="s">
        <v>1663</v>
      </c>
    </row>
    <row r="599">
      <c r="A599" s="37" t="s">
        <v>130</v>
      </c>
      <c r="B599" s="38" t="s">
        <v>1664</v>
      </c>
    </row>
    <row r="600">
      <c r="A600" s="37" t="s">
        <v>1665</v>
      </c>
      <c r="B600" s="38" t="s">
        <v>1666</v>
      </c>
    </row>
    <row r="601">
      <c r="A601" s="37" t="s">
        <v>1667</v>
      </c>
      <c r="B601" s="38" t="s">
        <v>1668</v>
      </c>
    </row>
    <row r="602">
      <c r="A602" s="37" t="s">
        <v>1669</v>
      </c>
      <c r="B602" s="38" t="s">
        <v>1670</v>
      </c>
    </row>
    <row r="603">
      <c r="A603" s="37" t="s">
        <v>1671</v>
      </c>
      <c r="B603" s="38" t="s">
        <v>1672</v>
      </c>
    </row>
    <row r="604">
      <c r="A604" s="37" t="s">
        <v>1673</v>
      </c>
      <c r="B604" s="38" t="s">
        <v>1674</v>
      </c>
    </row>
    <row r="605">
      <c r="A605" s="37" t="s">
        <v>1675</v>
      </c>
      <c r="B605" s="38" t="s">
        <v>1676</v>
      </c>
    </row>
    <row r="606">
      <c r="A606" s="37" t="s">
        <v>1677</v>
      </c>
      <c r="B606" s="38" t="s">
        <v>1678</v>
      </c>
    </row>
    <row r="607">
      <c r="A607" s="37" t="s">
        <v>1679</v>
      </c>
      <c r="B607" s="38" t="s">
        <v>1680</v>
      </c>
    </row>
    <row r="608">
      <c r="A608" s="37" t="s">
        <v>1681</v>
      </c>
      <c r="B608" s="38" t="s">
        <v>1682</v>
      </c>
    </row>
    <row r="609">
      <c r="A609" s="37" t="s">
        <v>1683</v>
      </c>
      <c r="B609" s="38" t="s">
        <v>1684</v>
      </c>
    </row>
    <row r="610">
      <c r="A610" s="37" t="s">
        <v>1685</v>
      </c>
      <c r="B610" s="38" t="s">
        <v>1686</v>
      </c>
    </row>
    <row r="611">
      <c r="A611" s="37" t="s">
        <v>1687</v>
      </c>
      <c r="B611" s="38" t="s">
        <v>1688</v>
      </c>
    </row>
    <row r="612">
      <c r="A612" s="37" t="s">
        <v>1689</v>
      </c>
      <c r="B612" s="38" t="s">
        <v>1690</v>
      </c>
    </row>
    <row r="613">
      <c r="A613" s="37" t="s">
        <v>1691</v>
      </c>
      <c r="B613" s="38" t="s">
        <v>1692</v>
      </c>
    </row>
    <row r="614">
      <c r="A614" s="37" t="s">
        <v>1693</v>
      </c>
      <c r="B614" s="38" t="s">
        <v>1694</v>
      </c>
    </row>
    <row r="615">
      <c r="A615" s="37" t="s">
        <v>1695</v>
      </c>
      <c r="B615" s="38" t="s">
        <v>1696</v>
      </c>
    </row>
    <row r="616">
      <c r="A616" s="37" t="s">
        <v>1697</v>
      </c>
      <c r="B616" s="38" t="s">
        <v>1698</v>
      </c>
    </row>
    <row r="617">
      <c r="A617" s="37" t="s">
        <v>1699</v>
      </c>
      <c r="B617" s="38" t="s">
        <v>1700</v>
      </c>
    </row>
    <row r="618">
      <c r="A618" s="37" t="s">
        <v>1701</v>
      </c>
      <c r="B618" s="38" t="s">
        <v>1702</v>
      </c>
    </row>
    <row r="619">
      <c r="A619" s="37" t="s">
        <v>1703</v>
      </c>
      <c r="B619" s="38" t="s">
        <v>1704</v>
      </c>
    </row>
    <row r="620">
      <c r="A620" s="37" t="s">
        <v>316</v>
      </c>
      <c r="B620" s="38" t="s">
        <v>1705</v>
      </c>
    </row>
    <row r="621">
      <c r="A621" s="37" t="s">
        <v>1706</v>
      </c>
      <c r="B621" s="38" t="s">
        <v>1707</v>
      </c>
    </row>
    <row r="622">
      <c r="A622" s="37" t="s">
        <v>1708</v>
      </c>
      <c r="B622" s="38" t="s">
        <v>1709</v>
      </c>
    </row>
    <row r="623">
      <c r="A623" s="37" t="s">
        <v>1710</v>
      </c>
      <c r="B623" s="38" t="s">
        <v>1711</v>
      </c>
    </row>
    <row r="624">
      <c r="A624" s="37" t="s">
        <v>1712</v>
      </c>
      <c r="B624" s="38" t="s">
        <v>1713</v>
      </c>
    </row>
    <row r="625">
      <c r="A625" s="37" t="s">
        <v>1714</v>
      </c>
      <c r="B625" s="38" t="s">
        <v>1715</v>
      </c>
    </row>
    <row r="626">
      <c r="A626" s="37" t="s">
        <v>202</v>
      </c>
      <c r="B626" s="38" t="s">
        <v>1716</v>
      </c>
    </row>
    <row r="627">
      <c r="A627" s="37" t="s">
        <v>1717</v>
      </c>
      <c r="B627" s="38" t="s">
        <v>1718</v>
      </c>
    </row>
    <row r="628">
      <c r="A628" s="37" t="s">
        <v>1719</v>
      </c>
      <c r="B628" s="38" t="s">
        <v>1720</v>
      </c>
    </row>
    <row r="629">
      <c r="A629" s="37" t="s">
        <v>1721</v>
      </c>
      <c r="B629" s="38" t="s">
        <v>1722</v>
      </c>
    </row>
    <row r="630">
      <c r="A630" s="37" t="s">
        <v>1723</v>
      </c>
      <c r="B630" s="38" t="s">
        <v>1724</v>
      </c>
    </row>
    <row r="631">
      <c r="A631" s="37" t="s">
        <v>1725</v>
      </c>
      <c r="B631" s="38" t="s">
        <v>1726</v>
      </c>
    </row>
    <row r="632">
      <c r="A632" s="37" t="s">
        <v>1727</v>
      </c>
      <c r="B632" s="38" t="s">
        <v>1728</v>
      </c>
    </row>
    <row r="633">
      <c r="A633" s="37" t="s">
        <v>1729</v>
      </c>
      <c r="B633" s="38" t="s">
        <v>1730</v>
      </c>
    </row>
    <row r="634">
      <c r="A634" s="37" t="s">
        <v>1731</v>
      </c>
      <c r="B634" s="38" t="s">
        <v>1732</v>
      </c>
    </row>
    <row r="635">
      <c r="A635" s="37" t="s">
        <v>1733</v>
      </c>
      <c r="B635" s="38" t="s">
        <v>1734</v>
      </c>
    </row>
    <row r="636">
      <c r="A636" s="37" t="s">
        <v>1735</v>
      </c>
      <c r="B636" s="38" t="s">
        <v>1736</v>
      </c>
    </row>
    <row r="637">
      <c r="A637" s="37" t="s">
        <v>1737</v>
      </c>
      <c r="B637" s="38" t="s">
        <v>1738</v>
      </c>
    </row>
    <row r="638">
      <c r="A638" s="37" t="s">
        <v>1739</v>
      </c>
      <c r="B638" s="38" t="s">
        <v>1740</v>
      </c>
    </row>
    <row r="639">
      <c r="A639" s="37" t="s">
        <v>1741</v>
      </c>
      <c r="B639" s="38" t="s">
        <v>1742</v>
      </c>
    </row>
    <row r="640">
      <c r="A640" s="37" t="s">
        <v>1743</v>
      </c>
      <c r="B640" s="38" t="s">
        <v>1744</v>
      </c>
    </row>
    <row r="641">
      <c r="A641" s="37" t="s">
        <v>1745</v>
      </c>
      <c r="B641" s="38" t="s">
        <v>1746</v>
      </c>
    </row>
    <row r="642">
      <c r="A642" s="37" t="s">
        <v>310</v>
      </c>
      <c r="B642" s="38" t="s">
        <v>1747</v>
      </c>
    </row>
    <row r="643">
      <c r="A643" s="37" t="s">
        <v>1748</v>
      </c>
      <c r="B643" s="38" t="s">
        <v>1749</v>
      </c>
    </row>
    <row r="644">
      <c r="A644" s="37" t="s">
        <v>1750</v>
      </c>
      <c r="B644" s="38" t="s">
        <v>1751</v>
      </c>
    </row>
    <row r="645">
      <c r="A645" s="37" t="s">
        <v>248</v>
      </c>
      <c r="B645" s="38" t="s">
        <v>1752</v>
      </c>
    </row>
    <row r="646">
      <c r="A646" s="37" t="s">
        <v>1753</v>
      </c>
      <c r="B646" s="38" t="s">
        <v>1754</v>
      </c>
    </row>
    <row r="647">
      <c r="A647" s="37" t="s">
        <v>1755</v>
      </c>
      <c r="B647" s="38" t="s">
        <v>1756</v>
      </c>
    </row>
    <row r="648">
      <c r="A648" s="37" t="s">
        <v>1757</v>
      </c>
      <c r="B648" s="38" t="s">
        <v>1758</v>
      </c>
    </row>
    <row r="649">
      <c r="A649" s="37" t="s">
        <v>1759</v>
      </c>
      <c r="B649" s="38" t="s">
        <v>1760</v>
      </c>
    </row>
    <row r="650">
      <c r="A650" s="37" t="s">
        <v>1761</v>
      </c>
      <c r="B650" s="38" t="s">
        <v>1762</v>
      </c>
    </row>
    <row r="651">
      <c r="A651" s="37" t="s">
        <v>1763</v>
      </c>
      <c r="B651" s="38" t="s">
        <v>1764</v>
      </c>
    </row>
    <row r="652">
      <c r="A652" s="37" t="s">
        <v>1765</v>
      </c>
      <c r="B652" s="38" t="s">
        <v>1766</v>
      </c>
    </row>
    <row r="653">
      <c r="A653" s="37" t="s">
        <v>1767</v>
      </c>
      <c r="B653" s="38" t="s">
        <v>1768</v>
      </c>
    </row>
    <row r="654">
      <c r="A654" s="37" t="s">
        <v>1769</v>
      </c>
      <c r="B654" s="38" t="s">
        <v>1770</v>
      </c>
    </row>
    <row r="655">
      <c r="A655" s="37" t="s">
        <v>1771</v>
      </c>
      <c r="B655" s="38" t="s">
        <v>1772</v>
      </c>
    </row>
    <row r="656">
      <c r="A656" s="37" t="s">
        <v>1773</v>
      </c>
      <c r="B656" s="38" t="s">
        <v>1774</v>
      </c>
    </row>
    <row r="657">
      <c r="A657" s="37" t="s">
        <v>1775</v>
      </c>
      <c r="B657" s="38" t="s">
        <v>1776</v>
      </c>
    </row>
    <row r="658">
      <c r="A658" s="37" t="s">
        <v>1777</v>
      </c>
      <c r="B658" s="38" t="s">
        <v>1778</v>
      </c>
    </row>
    <row r="659">
      <c r="A659" s="37" t="s">
        <v>1779</v>
      </c>
      <c r="B659" s="38" t="s">
        <v>1780</v>
      </c>
    </row>
    <row r="660">
      <c r="A660" s="37" t="s">
        <v>1781</v>
      </c>
      <c r="B660" s="38" t="s">
        <v>1782</v>
      </c>
    </row>
    <row r="661">
      <c r="A661" s="37" t="s">
        <v>1783</v>
      </c>
      <c r="B661" s="38" t="s">
        <v>1784</v>
      </c>
    </row>
    <row r="662">
      <c r="A662" s="37" t="s">
        <v>1785</v>
      </c>
      <c r="B662" s="38" t="s">
        <v>1786</v>
      </c>
    </row>
    <row r="663">
      <c r="A663" s="37" t="s">
        <v>1787</v>
      </c>
      <c r="B663" s="38" t="s">
        <v>1788</v>
      </c>
    </row>
    <row r="664">
      <c r="A664" s="37" t="s">
        <v>1789</v>
      </c>
      <c r="B664" s="38" t="s">
        <v>1790</v>
      </c>
    </row>
    <row r="665">
      <c r="A665" s="37" t="s">
        <v>1791</v>
      </c>
      <c r="B665" s="38" t="s">
        <v>1792</v>
      </c>
    </row>
    <row r="666">
      <c r="A666" s="37" t="s">
        <v>1793</v>
      </c>
      <c r="B666" s="38" t="s">
        <v>1794</v>
      </c>
    </row>
    <row r="667">
      <c r="A667" s="37" t="s">
        <v>1795</v>
      </c>
      <c r="B667" s="38" t="s">
        <v>1796</v>
      </c>
    </row>
    <row r="668">
      <c r="A668" s="37" t="s">
        <v>418</v>
      </c>
      <c r="B668" s="38" t="s">
        <v>1797</v>
      </c>
    </row>
    <row r="669">
      <c r="A669" s="37" t="s">
        <v>1798</v>
      </c>
      <c r="B669" s="38" t="s">
        <v>1799</v>
      </c>
    </row>
    <row r="670">
      <c r="A670" s="37" t="s">
        <v>1800</v>
      </c>
      <c r="B670" s="38" t="s">
        <v>1801</v>
      </c>
    </row>
    <row r="671">
      <c r="A671" s="37" t="s">
        <v>256</v>
      </c>
      <c r="B671" s="38" t="s">
        <v>1802</v>
      </c>
    </row>
    <row r="672">
      <c r="A672" s="37" t="s">
        <v>1803</v>
      </c>
      <c r="B672" s="38" t="s">
        <v>1804</v>
      </c>
    </row>
    <row r="673">
      <c r="A673" s="37" t="s">
        <v>1805</v>
      </c>
      <c r="B673" s="38" t="s">
        <v>1806</v>
      </c>
    </row>
    <row r="674">
      <c r="A674" s="37" t="s">
        <v>1807</v>
      </c>
      <c r="B674" s="38" t="s">
        <v>1808</v>
      </c>
    </row>
    <row r="675">
      <c r="A675" s="37" t="s">
        <v>1809</v>
      </c>
      <c r="B675" s="38" t="s">
        <v>1810</v>
      </c>
    </row>
    <row r="676">
      <c r="A676" s="37" t="s">
        <v>1811</v>
      </c>
      <c r="B676" s="38" t="s">
        <v>1812</v>
      </c>
    </row>
    <row r="677">
      <c r="A677" s="37" t="s">
        <v>1813</v>
      </c>
      <c r="B677" s="38" t="s">
        <v>1814</v>
      </c>
    </row>
    <row r="678">
      <c r="A678" s="37" t="s">
        <v>1815</v>
      </c>
      <c r="B678" s="38" t="s">
        <v>1816</v>
      </c>
    </row>
    <row r="679">
      <c r="A679" s="37" t="s">
        <v>1817</v>
      </c>
      <c r="B679" s="38" t="s">
        <v>1818</v>
      </c>
    </row>
    <row r="680">
      <c r="A680" s="37" t="s">
        <v>1819</v>
      </c>
      <c r="B680" s="38" t="s">
        <v>1820</v>
      </c>
    </row>
    <row r="681">
      <c r="A681" s="37" t="s">
        <v>1821</v>
      </c>
      <c r="B681" s="38" t="s">
        <v>1822</v>
      </c>
    </row>
    <row r="682">
      <c r="A682" s="37" t="s">
        <v>1823</v>
      </c>
      <c r="B682" s="38" t="s">
        <v>1824</v>
      </c>
    </row>
    <row r="683">
      <c r="A683" s="37" t="s">
        <v>1825</v>
      </c>
      <c r="B683" s="38" t="s">
        <v>1826</v>
      </c>
    </row>
    <row r="684">
      <c r="A684" s="37" t="s">
        <v>1827</v>
      </c>
      <c r="B684" s="38" t="s">
        <v>1828</v>
      </c>
    </row>
    <row r="685">
      <c r="A685" s="37" t="s">
        <v>1829</v>
      </c>
      <c r="B685" s="38" t="s">
        <v>1830</v>
      </c>
    </row>
    <row r="686">
      <c r="A686" s="37" t="s">
        <v>1831</v>
      </c>
      <c r="B686" s="38" t="s">
        <v>1832</v>
      </c>
    </row>
    <row r="687">
      <c r="A687" s="37" t="s">
        <v>1833</v>
      </c>
      <c r="B687" s="38" t="s">
        <v>1834</v>
      </c>
    </row>
    <row r="688">
      <c r="A688" s="37" t="s">
        <v>1835</v>
      </c>
      <c r="B688" s="38" t="s">
        <v>1836</v>
      </c>
    </row>
    <row r="689">
      <c r="A689" s="37" t="s">
        <v>1837</v>
      </c>
      <c r="B689" s="38" t="s">
        <v>1838</v>
      </c>
    </row>
    <row r="690">
      <c r="A690" s="37" t="s">
        <v>116</v>
      </c>
      <c r="B690" s="38" t="s">
        <v>1839</v>
      </c>
    </row>
    <row r="691">
      <c r="A691" s="37" t="s">
        <v>1840</v>
      </c>
      <c r="B691" s="38" t="s">
        <v>1841</v>
      </c>
    </row>
    <row r="692">
      <c r="A692" s="37" t="s">
        <v>1842</v>
      </c>
      <c r="B692" s="38" t="s">
        <v>1843</v>
      </c>
    </row>
    <row r="693">
      <c r="A693" s="37" t="s">
        <v>1844</v>
      </c>
      <c r="B693" s="38" t="s">
        <v>1845</v>
      </c>
    </row>
    <row r="694">
      <c r="A694" s="37" t="s">
        <v>1846</v>
      </c>
      <c r="B694" s="38" t="s">
        <v>1847</v>
      </c>
    </row>
    <row r="695">
      <c r="A695" s="37" t="s">
        <v>1848</v>
      </c>
      <c r="B695" s="38" t="s">
        <v>1849</v>
      </c>
    </row>
    <row r="696">
      <c r="A696" s="37" t="s">
        <v>1850</v>
      </c>
      <c r="B696" s="38" t="s">
        <v>1851</v>
      </c>
    </row>
    <row r="697">
      <c r="A697" s="37" t="s">
        <v>1852</v>
      </c>
      <c r="B697" s="38" t="s">
        <v>1853</v>
      </c>
    </row>
    <row r="698">
      <c r="A698" s="37" t="s">
        <v>1854</v>
      </c>
      <c r="B698" s="38" t="s">
        <v>1855</v>
      </c>
    </row>
    <row r="699">
      <c r="A699" s="37" t="s">
        <v>1856</v>
      </c>
      <c r="B699" s="38" t="s">
        <v>1857</v>
      </c>
    </row>
    <row r="700">
      <c r="A700" s="37" t="s">
        <v>1858</v>
      </c>
      <c r="B700" s="38" t="s">
        <v>1859</v>
      </c>
    </row>
    <row r="701">
      <c r="A701" s="37" t="s">
        <v>1860</v>
      </c>
      <c r="B701" s="38" t="s">
        <v>1861</v>
      </c>
    </row>
    <row r="702">
      <c r="A702" s="37" t="s">
        <v>1862</v>
      </c>
      <c r="B702" s="38" t="s">
        <v>1863</v>
      </c>
    </row>
    <row r="703">
      <c r="A703" s="37" t="s">
        <v>1864</v>
      </c>
      <c r="B703" s="38" t="s">
        <v>1865</v>
      </c>
    </row>
    <row r="704">
      <c r="A704" s="37" t="s">
        <v>1866</v>
      </c>
      <c r="B704" s="38" t="s">
        <v>1867</v>
      </c>
    </row>
    <row r="705">
      <c r="A705" s="37" t="s">
        <v>1868</v>
      </c>
      <c r="B705" s="38" t="s">
        <v>1869</v>
      </c>
    </row>
    <row r="706">
      <c r="A706" s="37" t="s">
        <v>1870</v>
      </c>
      <c r="B706" s="38" t="s">
        <v>1871</v>
      </c>
    </row>
    <row r="707">
      <c r="A707" s="37" t="s">
        <v>1872</v>
      </c>
      <c r="B707" s="38" t="s">
        <v>1873</v>
      </c>
    </row>
    <row r="708">
      <c r="A708" s="37" t="s">
        <v>1874</v>
      </c>
      <c r="B708" s="38" t="s">
        <v>1875</v>
      </c>
    </row>
    <row r="709">
      <c r="A709" s="37" t="s">
        <v>1876</v>
      </c>
      <c r="B709" s="38" t="s">
        <v>1877</v>
      </c>
    </row>
    <row r="710">
      <c r="A710" s="37" t="s">
        <v>1878</v>
      </c>
      <c r="B710" s="38" t="s">
        <v>1879</v>
      </c>
    </row>
    <row r="711">
      <c r="A711" s="37" t="s">
        <v>1880</v>
      </c>
      <c r="B711" s="38" t="s">
        <v>1881</v>
      </c>
    </row>
    <row r="712">
      <c r="A712" s="37" t="s">
        <v>1882</v>
      </c>
      <c r="B712" s="38" t="s">
        <v>1883</v>
      </c>
    </row>
    <row r="713">
      <c r="A713" s="37" t="s">
        <v>1884</v>
      </c>
      <c r="B713" s="38" t="s">
        <v>1885</v>
      </c>
    </row>
    <row r="714">
      <c r="A714" s="37" t="s">
        <v>1886</v>
      </c>
      <c r="B714" s="38" t="s">
        <v>1887</v>
      </c>
    </row>
    <row r="715">
      <c r="A715" s="37" t="s">
        <v>1888</v>
      </c>
      <c r="B715" s="38" t="s">
        <v>1889</v>
      </c>
    </row>
    <row r="716">
      <c r="A716" s="37" t="s">
        <v>1890</v>
      </c>
      <c r="B716" s="38" t="s">
        <v>1891</v>
      </c>
    </row>
    <row r="717">
      <c r="A717" s="37" t="s">
        <v>1892</v>
      </c>
      <c r="B717" s="38" t="s">
        <v>1893</v>
      </c>
    </row>
    <row r="718">
      <c r="A718" s="37" t="s">
        <v>1894</v>
      </c>
      <c r="B718" s="38" t="s">
        <v>1895</v>
      </c>
    </row>
    <row r="719">
      <c r="A719" s="37" t="s">
        <v>429</v>
      </c>
      <c r="B719" s="38" t="s">
        <v>1896</v>
      </c>
    </row>
    <row r="720">
      <c r="A720" s="37" t="s">
        <v>1897</v>
      </c>
      <c r="B720" s="38" t="s">
        <v>1898</v>
      </c>
    </row>
    <row r="721">
      <c r="A721" s="37" t="s">
        <v>1899</v>
      </c>
      <c r="B721" s="38" t="s">
        <v>1900</v>
      </c>
    </row>
    <row r="722">
      <c r="A722" s="37" t="s">
        <v>1901</v>
      </c>
      <c r="B722" s="38" t="s">
        <v>1902</v>
      </c>
    </row>
    <row r="723">
      <c r="A723" s="37" t="s">
        <v>1903</v>
      </c>
      <c r="B723" s="38" t="s">
        <v>1904</v>
      </c>
    </row>
    <row r="724">
      <c r="A724" s="37" t="s">
        <v>324</v>
      </c>
      <c r="B724" s="38" t="s">
        <v>1905</v>
      </c>
    </row>
    <row r="725">
      <c r="A725" s="37" t="s">
        <v>1906</v>
      </c>
      <c r="B725" s="38" t="s">
        <v>1907</v>
      </c>
    </row>
    <row r="726">
      <c r="A726" s="37" t="s">
        <v>1908</v>
      </c>
      <c r="B726" s="38" t="s">
        <v>1909</v>
      </c>
    </row>
    <row r="727">
      <c r="A727" s="37" t="s">
        <v>1910</v>
      </c>
      <c r="B727" s="38" t="s">
        <v>1911</v>
      </c>
    </row>
    <row r="728">
      <c r="A728" s="37" t="s">
        <v>172</v>
      </c>
      <c r="B728" s="38" t="s">
        <v>1912</v>
      </c>
    </row>
    <row r="729">
      <c r="A729" s="37" t="s">
        <v>1913</v>
      </c>
      <c r="B729" s="38" t="s">
        <v>1914</v>
      </c>
    </row>
    <row r="730">
      <c r="A730" s="37" t="s">
        <v>1915</v>
      </c>
      <c r="B730" s="38" t="s">
        <v>1916</v>
      </c>
    </row>
    <row r="731">
      <c r="A731" s="37" t="s">
        <v>1917</v>
      </c>
      <c r="B731" s="38" t="s">
        <v>1918</v>
      </c>
    </row>
    <row r="732">
      <c r="A732" s="37" t="s">
        <v>1919</v>
      </c>
      <c r="B732" s="38" t="s">
        <v>1920</v>
      </c>
    </row>
    <row r="733">
      <c r="A733" s="37" t="s">
        <v>1921</v>
      </c>
      <c r="B733" s="38" t="s">
        <v>1922</v>
      </c>
    </row>
    <row r="734">
      <c r="A734" s="37" t="s">
        <v>1923</v>
      </c>
      <c r="B734" s="38" t="s">
        <v>1924</v>
      </c>
    </row>
    <row r="735">
      <c r="A735" s="37" t="s">
        <v>1925</v>
      </c>
      <c r="B735" s="38" t="s">
        <v>1926</v>
      </c>
    </row>
    <row r="736">
      <c r="A736" s="37" t="s">
        <v>335</v>
      </c>
      <c r="B736" s="38" t="s">
        <v>1927</v>
      </c>
    </row>
    <row r="737">
      <c r="A737" s="37" t="s">
        <v>1928</v>
      </c>
      <c r="B737" s="38" t="s">
        <v>1929</v>
      </c>
    </row>
    <row r="738">
      <c r="A738" s="37" t="s">
        <v>1930</v>
      </c>
      <c r="B738" s="38" t="s">
        <v>1931</v>
      </c>
    </row>
    <row r="739">
      <c r="A739" s="37" t="s">
        <v>1932</v>
      </c>
      <c r="B739" s="38" t="s">
        <v>1933</v>
      </c>
    </row>
    <row r="740">
      <c r="A740" s="37" t="s">
        <v>1934</v>
      </c>
      <c r="B740" s="38" t="s">
        <v>1935</v>
      </c>
    </row>
    <row r="741">
      <c r="A741" s="37" t="s">
        <v>317</v>
      </c>
      <c r="B741" s="38" t="s">
        <v>1936</v>
      </c>
    </row>
    <row r="742">
      <c r="A742" s="37" t="s">
        <v>1937</v>
      </c>
      <c r="B742" s="38" t="s">
        <v>1938</v>
      </c>
    </row>
    <row r="743">
      <c r="A743" s="37" t="s">
        <v>1939</v>
      </c>
      <c r="B743" s="38"/>
    </row>
    <row r="744">
      <c r="A744" s="37" t="s">
        <v>1940</v>
      </c>
      <c r="B744" s="38" t="s">
        <v>1941</v>
      </c>
    </row>
    <row r="745">
      <c r="A745" s="37" t="s">
        <v>1942</v>
      </c>
      <c r="B745" s="38" t="s">
        <v>1943</v>
      </c>
    </row>
    <row r="746">
      <c r="A746" s="37" t="s">
        <v>1944</v>
      </c>
      <c r="B746" s="38" t="s">
        <v>1945</v>
      </c>
    </row>
    <row r="747">
      <c r="A747" s="37" t="s">
        <v>1946</v>
      </c>
      <c r="B747" s="38" t="s">
        <v>1947</v>
      </c>
    </row>
    <row r="748">
      <c r="A748" s="37" t="s">
        <v>1948</v>
      </c>
      <c r="B748" s="38" t="s">
        <v>1949</v>
      </c>
    </row>
    <row r="749">
      <c r="A749" s="37" t="s">
        <v>1950</v>
      </c>
      <c r="B749" s="38" t="s">
        <v>1951</v>
      </c>
    </row>
    <row r="750">
      <c r="A750" s="37" t="s">
        <v>295</v>
      </c>
      <c r="B750" s="38" t="s">
        <v>1952</v>
      </c>
    </row>
    <row r="751">
      <c r="A751" s="37" t="s">
        <v>248</v>
      </c>
      <c r="B751" s="38" t="s">
        <v>1752</v>
      </c>
    </row>
    <row r="752">
      <c r="A752" s="37" t="s">
        <v>1953</v>
      </c>
      <c r="B752" s="38" t="s">
        <v>1954</v>
      </c>
    </row>
    <row r="753">
      <c r="A753" s="37" t="s">
        <v>1955</v>
      </c>
      <c r="B753" s="38" t="s">
        <v>1956</v>
      </c>
    </row>
    <row r="754">
      <c r="A754" s="37" t="s">
        <v>1957</v>
      </c>
      <c r="B754" s="38" t="s">
        <v>1958</v>
      </c>
    </row>
    <row r="755">
      <c r="A755" s="37" t="s">
        <v>1959</v>
      </c>
      <c r="B755" s="38" t="s">
        <v>1960</v>
      </c>
    </row>
    <row r="756">
      <c r="A756" s="37" t="s">
        <v>18</v>
      </c>
      <c r="B756" s="38" t="s">
        <v>1961</v>
      </c>
    </row>
    <row r="757">
      <c r="A757" s="37" t="s">
        <v>152</v>
      </c>
      <c r="B757" s="38" t="s">
        <v>1962</v>
      </c>
    </row>
    <row r="758">
      <c r="A758" s="37" t="s">
        <v>1963</v>
      </c>
      <c r="B758" s="38" t="s">
        <v>1964</v>
      </c>
    </row>
    <row r="759">
      <c r="A759" s="37" t="s">
        <v>1965</v>
      </c>
      <c r="B759" s="38" t="s">
        <v>1966</v>
      </c>
    </row>
    <row r="760">
      <c r="A760" s="37" t="s">
        <v>1967</v>
      </c>
      <c r="B760" s="38" t="s">
        <v>1968</v>
      </c>
    </row>
    <row r="761">
      <c r="A761" s="37" t="s">
        <v>1969</v>
      </c>
      <c r="B761" s="38" t="s">
        <v>1970</v>
      </c>
    </row>
    <row r="762">
      <c r="A762" s="37" t="s">
        <v>420</v>
      </c>
      <c r="B762" s="38" t="s">
        <v>1971</v>
      </c>
    </row>
    <row r="763">
      <c r="A763" s="39" t="s">
        <v>419</v>
      </c>
      <c r="B763" s="38" t="s">
        <v>1972</v>
      </c>
    </row>
    <row r="764">
      <c r="A764" s="37" t="s">
        <v>1973</v>
      </c>
      <c r="B764" s="38" t="s">
        <v>1974</v>
      </c>
    </row>
    <row r="765">
      <c r="A765" s="37" t="s">
        <v>1975</v>
      </c>
      <c r="B765" s="38" t="s">
        <v>1976</v>
      </c>
    </row>
    <row r="766">
      <c r="A766" s="37" t="s">
        <v>1977</v>
      </c>
      <c r="B766" s="38" t="s">
        <v>1978</v>
      </c>
    </row>
    <row r="767">
      <c r="A767" s="37" t="s">
        <v>1979</v>
      </c>
      <c r="B767" s="38" t="s">
        <v>1980</v>
      </c>
    </row>
    <row r="768">
      <c r="A768" s="37" t="s">
        <v>1981</v>
      </c>
      <c r="B768" s="38" t="s">
        <v>1982</v>
      </c>
    </row>
    <row r="769">
      <c r="A769" s="37" t="s">
        <v>1983</v>
      </c>
      <c r="B769" s="38" t="s">
        <v>1984</v>
      </c>
    </row>
    <row r="770">
      <c r="A770" s="37" t="s">
        <v>1985</v>
      </c>
      <c r="B770" s="38" t="s">
        <v>1986</v>
      </c>
    </row>
    <row r="771">
      <c r="A771" s="37" t="s">
        <v>1987</v>
      </c>
      <c r="B771" s="38" t="s">
        <v>1988</v>
      </c>
    </row>
    <row r="772">
      <c r="A772" s="37" t="s">
        <v>1989</v>
      </c>
      <c r="B772" s="38" t="s">
        <v>1990</v>
      </c>
    </row>
    <row r="773">
      <c r="A773" s="37" t="s">
        <v>1991</v>
      </c>
      <c r="B773" s="38" t="s">
        <v>1992</v>
      </c>
    </row>
    <row r="774">
      <c r="A774" s="37" t="s">
        <v>1993</v>
      </c>
      <c r="B774" s="38" t="s">
        <v>1994</v>
      </c>
    </row>
    <row r="775">
      <c r="A775" s="37" t="s">
        <v>1995</v>
      </c>
      <c r="B775" s="38" t="s">
        <v>1996</v>
      </c>
    </row>
    <row r="776">
      <c r="A776" s="37" t="s">
        <v>1997</v>
      </c>
      <c r="B776" s="38" t="s">
        <v>1998</v>
      </c>
    </row>
    <row r="777">
      <c r="A777" s="37" t="s">
        <v>1999</v>
      </c>
      <c r="B777" s="38" t="s">
        <v>2000</v>
      </c>
    </row>
    <row r="778">
      <c r="A778" s="37" t="s">
        <v>2001</v>
      </c>
      <c r="B778" s="38" t="s">
        <v>2002</v>
      </c>
    </row>
    <row r="779">
      <c r="A779" s="37" t="s">
        <v>2003</v>
      </c>
      <c r="B779" s="38" t="s">
        <v>2004</v>
      </c>
    </row>
    <row r="780">
      <c r="A780" s="37" t="s">
        <v>2005</v>
      </c>
      <c r="B780" s="38" t="s">
        <v>2006</v>
      </c>
    </row>
    <row r="781">
      <c r="A781" s="37" t="s">
        <v>2007</v>
      </c>
      <c r="B781" s="38" t="s">
        <v>2008</v>
      </c>
    </row>
    <row r="782">
      <c r="A782" s="37" t="s">
        <v>2009</v>
      </c>
      <c r="B782" s="38" t="s">
        <v>2010</v>
      </c>
    </row>
    <row r="783">
      <c r="A783" s="37" t="s">
        <v>2011</v>
      </c>
      <c r="B783" s="38" t="s">
        <v>2012</v>
      </c>
    </row>
    <row r="784">
      <c r="A784" s="37" t="s">
        <v>2013</v>
      </c>
      <c r="B784" s="38" t="s">
        <v>2014</v>
      </c>
    </row>
    <row r="785">
      <c r="A785" s="37" t="s">
        <v>2015</v>
      </c>
      <c r="B785" s="38" t="s">
        <v>2016</v>
      </c>
    </row>
    <row r="786">
      <c r="A786" s="37" t="s">
        <v>328</v>
      </c>
      <c r="B786" s="38" t="s">
        <v>2017</v>
      </c>
    </row>
    <row r="787">
      <c r="A787" s="37" t="s">
        <v>2018</v>
      </c>
      <c r="B787" s="38" t="s">
        <v>2019</v>
      </c>
    </row>
    <row r="788">
      <c r="A788" s="37" t="s">
        <v>2020</v>
      </c>
      <c r="B788" s="38" t="s">
        <v>2021</v>
      </c>
    </row>
    <row r="789">
      <c r="A789" s="37" t="s">
        <v>2022</v>
      </c>
      <c r="B789" s="38" t="s">
        <v>2023</v>
      </c>
    </row>
    <row r="790">
      <c r="A790" s="37" t="s">
        <v>2024</v>
      </c>
      <c r="B790" s="38" t="s">
        <v>2025</v>
      </c>
    </row>
    <row r="791">
      <c r="A791" s="37" t="s">
        <v>2026</v>
      </c>
      <c r="B791" s="38" t="s">
        <v>2027</v>
      </c>
    </row>
    <row r="792">
      <c r="A792" s="37" t="s">
        <v>220</v>
      </c>
      <c r="B792" s="38" t="s">
        <v>2028</v>
      </c>
    </row>
    <row r="793">
      <c r="A793" s="37" t="s">
        <v>2029</v>
      </c>
      <c r="B793" s="38" t="s">
        <v>2030</v>
      </c>
    </row>
    <row r="794">
      <c r="A794" s="37" t="s">
        <v>2031</v>
      </c>
      <c r="B794" s="38" t="s">
        <v>2032</v>
      </c>
    </row>
    <row r="795">
      <c r="A795" s="37" t="s">
        <v>412</v>
      </c>
      <c r="B795" s="38" t="s">
        <v>2033</v>
      </c>
    </row>
    <row r="796">
      <c r="A796" s="37" t="s">
        <v>2034</v>
      </c>
      <c r="B796" s="38" t="s">
        <v>2035</v>
      </c>
    </row>
    <row r="797">
      <c r="A797" s="37" t="s">
        <v>2036</v>
      </c>
      <c r="B797" s="38" t="s">
        <v>2037</v>
      </c>
    </row>
    <row r="798">
      <c r="A798" s="37" t="s">
        <v>2038</v>
      </c>
      <c r="B798" s="38" t="s">
        <v>2039</v>
      </c>
    </row>
    <row r="799">
      <c r="A799" s="37" t="s">
        <v>2040</v>
      </c>
      <c r="B799" s="38" t="s">
        <v>2041</v>
      </c>
    </row>
    <row r="800">
      <c r="A800" s="37" t="s">
        <v>2042</v>
      </c>
      <c r="B800" s="38" t="s">
        <v>2043</v>
      </c>
    </row>
    <row r="801">
      <c r="A801" s="37" t="s">
        <v>2044</v>
      </c>
      <c r="B801" s="38" t="s">
        <v>2045</v>
      </c>
    </row>
    <row r="802">
      <c r="A802" s="37" t="s">
        <v>2046</v>
      </c>
      <c r="B802" s="38" t="s">
        <v>2047</v>
      </c>
    </row>
    <row r="803">
      <c r="A803" s="37" t="s">
        <v>346</v>
      </c>
      <c r="B803" s="38" t="s">
        <v>2048</v>
      </c>
    </row>
    <row r="804">
      <c r="A804" s="37" t="s">
        <v>2049</v>
      </c>
      <c r="B804" s="38" t="s">
        <v>2050</v>
      </c>
    </row>
    <row r="805">
      <c r="A805" s="37" t="s">
        <v>2051</v>
      </c>
      <c r="B805" s="38" t="s">
        <v>2052</v>
      </c>
    </row>
    <row r="806">
      <c r="A806" s="37" t="s">
        <v>2053</v>
      </c>
      <c r="B806" s="38" t="s">
        <v>2054</v>
      </c>
    </row>
    <row r="807">
      <c r="A807" s="37" t="s">
        <v>2055</v>
      </c>
      <c r="B807" s="38" t="s">
        <v>2056</v>
      </c>
    </row>
    <row r="808">
      <c r="A808" s="37" t="s">
        <v>2057</v>
      </c>
      <c r="B808" s="38" t="s">
        <v>2058</v>
      </c>
    </row>
    <row r="809">
      <c r="A809" s="37" t="s">
        <v>2059</v>
      </c>
      <c r="B809" s="38" t="s">
        <v>2060</v>
      </c>
    </row>
    <row r="810">
      <c r="A810" s="37" t="s">
        <v>2061</v>
      </c>
      <c r="B810" s="38" t="s">
        <v>2062</v>
      </c>
    </row>
    <row r="811">
      <c r="A811" s="37" t="s">
        <v>2063</v>
      </c>
      <c r="B811" s="38" t="s">
        <v>2064</v>
      </c>
    </row>
    <row r="812">
      <c r="A812" s="37" t="s">
        <v>2065</v>
      </c>
      <c r="B812" s="38" t="s">
        <v>2066</v>
      </c>
    </row>
    <row r="813">
      <c r="A813" s="37" t="s">
        <v>2067</v>
      </c>
      <c r="B813" s="38" t="s">
        <v>2068</v>
      </c>
    </row>
    <row r="814">
      <c r="A814" s="37" t="s">
        <v>2069</v>
      </c>
      <c r="B814" s="38" t="s">
        <v>2070</v>
      </c>
    </row>
    <row r="815">
      <c r="A815" s="37" t="s">
        <v>2071</v>
      </c>
      <c r="B815" s="38" t="s">
        <v>2072</v>
      </c>
    </row>
    <row r="816">
      <c r="A816" s="37" t="s">
        <v>2073</v>
      </c>
      <c r="B816" s="38" t="s">
        <v>2074</v>
      </c>
    </row>
    <row r="817">
      <c r="A817" s="37" t="s">
        <v>2075</v>
      </c>
      <c r="B817" s="38" t="s">
        <v>2076</v>
      </c>
    </row>
    <row r="818">
      <c r="A818" s="37" t="s">
        <v>400</v>
      </c>
      <c r="B818" s="38" t="s">
        <v>2077</v>
      </c>
    </row>
    <row r="819">
      <c r="A819" s="37" t="s">
        <v>2078</v>
      </c>
      <c r="B819" s="38" t="s">
        <v>2079</v>
      </c>
    </row>
    <row r="820">
      <c r="A820" s="37" t="s">
        <v>279</v>
      </c>
      <c r="B820" s="38" t="s">
        <v>2080</v>
      </c>
    </row>
    <row r="821">
      <c r="A821" s="37" t="s">
        <v>2081</v>
      </c>
      <c r="B821" s="38" t="s">
        <v>2082</v>
      </c>
    </row>
    <row r="822">
      <c r="A822" s="37" t="s">
        <v>2083</v>
      </c>
      <c r="B822" s="38" t="s">
        <v>2084</v>
      </c>
    </row>
    <row r="823">
      <c r="A823" s="37" t="s">
        <v>2085</v>
      </c>
      <c r="B823" s="38" t="s">
        <v>2086</v>
      </c>
    </row>
    <row r="824">
      <c r="A824" s="37" t="s">
        <v>2087</v>
      </c>
      <c r="B824" s="38" t="s">
        <v>2088</v>
      </c>
    </row>
    <row r="825">
      <c r="A825" s="37" t="s">
        <v>2089</v>
      </c>
      <c r="B825" s="38" t="s">
        <v>2090</v>
      </c>
    </row>
    <row r="826">
      <c r="A826" s="37" t="s">
        <v>2091</v>
      </c>
      <c r="B826" s="38" t="s">
        <v>2092</v>
      </c>
    </row>
    <row r="827">
      <c r="A827" s="37" t="s">
        <v>2093</v>
      </c>
      <c r="B827" s="38" t="s">
        <v>2094</v>
      </c>
    </row>
    <row r="828">
      <c r="A828" s="37" t="s">
        <v>2095</v>
      </c>
      <c r="B828" s="38" t="s">
        <v>2096</v>
      </c>
    </row>
    <row r="829">
      <c r="A829" s="37" t="s">
        <v>2097</v>
      </c>
      <c r="B829" s="38" t="s">
        <v>2098</v>
      </c>
    </row>
    <row r="830">
      <c r="A830" s="37" t="s">
        <v>2099</v>
      </c>
      <c r="B830" s="38" t="s">
        <v>2100</v>
      </c>
    </row>
    <row r="831">
      <c r="A831" s="37" t="s">
        <v>2101</v>
      </c>
      <c r="B831" s="38" t="s">
        <v>2102</v>
      </c>
    </row>
    <row r="832">
      <c r="A832" s="37" t="s">
        <v>2103</v>
      </c>
      <c r="B832" s="38" t="s">
        <v>2104</v>
      </c>
    </row>
    <row r="833">
      <c r="A833" s="37" t="s">
        <v>2105</v>
      </c>
      <c r="B833" s="38" t="s">
        <v>2106</v>
      </c>
    </row>
    <row r="834">
      <c r="A834" s="37" t="s">
        <v>2107</v>
      </c>
      <c r="B834" s="38" t="s">
        <v>2108</v>
      </c>
    </row>
    <row r="835">
      <c r="A835" s="37" t="s">
        <v>2109</v>
      </c>
      <c r="B835" s="38" t="s">
        <v>2110</v>
      </c>
    </row>
    <row r="836">
      <c r="A836" s="37" t="s">
        <v>2111</v>
      </c>
      <c r="B836" s="38" t="s">
        <v>2112</v>
      </c>
    </row>
    <row r="837">
      <c r="A837" s="37" t="s">
        <v>2113</v>
      </c>
      <c r="B837" s="38" t="s">
        <v>2114</v>
      </c>
    </row>
    <row r="838">
      <c r="A838" s="37" t="s">
        <v>2115</v>
      </c>
      <c r="B838" s="38" t="s">
        <v>2116</v>
      </c>
    </row>
    <row r="839">
      <c r="A839" s="37" t="s">
        <v>438</v>
      </c>
      <c r="B839" s="38" t="s">
        <v>2117</v>
      </c>
    </row>
    <row r="840">
      <c r="A840" s="37" t="s">
        <v>2118</v>
      </c>
      <c r="B840" s="38" t="s">
        <v>2119</v>
      </c>
    </row>
    <row r="841">
      <c r="A841" s="37" t="s">
        <v>2120</v>
      </c>
      <c r="B841" s="38" t="s">
        <v>2121</v>
      </c>
    </row>
    <row r="842">
      <c r="A842" s="37" t="s">
        <v>2122</v>
      </c>
      <c r="B842" s="38" t="s">
        <v>2123</v>
      </c>
    </row>
    <row r="843">
      <c r="A843" s="37" t="s">
        <v>2124</v>
      </c>
      <c r="B843" s="38" t="s">
        <v>2125</v>
      </c>
    </row>
    <row r="844">
      <c r="A844" s="37" t="s">
        <v>2126</v>
      </c>
      <c r="B844" s="38" t="s">
        <v>2127</v>
      </c>
    </row>
    <row r="845">
      <c r="A845" s="37" t="s">
        <v>2128</v>
      </c>
      <c r="B845" s="38" t="s">
        <v>2129</v>
      </c>
    </row>
    <row r="846">
      <c r="A846" s="37" t="s">
        <v>2130</v>
      </c>
      <c r="B846" s="38" t="s">
        <v>2131</v>
      </c>
    </row>
    <row r="847">
      <c r="A847" s="37" t="s">
        <v>2132</v>
      </c>
      <c r="B847" s="38" t="s">
        <v>2133</v>
      </c>
    </row>
    <row r="848">
      <c r="A848" s="37" t="s">
        <v>2134</v>
      </c>
      <c r="B848" s="38" t="s">
        <v>2135</v>
      </c>
    </row>
    <row r="849">
      <c r="A849" s="37" t="s">
        <v>2136</v>
      </c>
      <c r="B849" s="38" t="s">
        <v>2137</v>
      </c>
    </row>
    <row r="850">
      <c r="A850" s="37" t="s">
        <v>2138</v>
      </c>
      <c r="B850" s="38" t="s">
        <v>2139</v>
      </c>
    </row>
    <row r="851">
      <c r="A851" s="37" t="s">
        <v>69</v>
      </c>
      <c r="B851" s="38" t="s">
        <v>2140</v>
      </c>
    </row>
    <row r="852">
      <c r="A852" s="37" t="s">
        <v>231</v>
      </c>
      <c r="B852" s="38" t="s">
        <v>2141</v>
      </c>
    </row>
    <row r="853">
      <c r="A853" s="37" t="s">
        <v>2142</v>
      </c>
      <c r="B853" s="38" t="s">
        <v>2143</v>
      </c>
    </row>
    <row r="854">
      <c r="A854" s="37" t="s">
        <v>2144</v>
      </c>
      <c r="B854" s="38" t="s">
        <v>2145</v>
      </c>
    </row>
    <row r="855">
      <c r="A855" s="37" t="s">
        <v>2146</v>
      </c>
      <c r="B855" s="38" t="s">
        <v>2147</v>
      </c>
    </row>
    <row r="856">
      <c r="A856" s="37" t="s">
        <v>2148</v>
      </c>
      <c r="B856" s="38" t="s">
        <v>2149</v>
      </c>
    </row>
    <row r="857">
      <c r="A857" s="37" t="s">
        <v>2150</v>
      </c>
      <c r="B857" s="38" t="s">
        <v>2151</v>
      </c>
    </row>
    <row r="858">
      <c r="A858" s="37" t="s">
        <v>2152</v>
      </c>
      <c r="B858" s="38" t="s">
        <v>2153</v>
      </c>
    </row>
    <row r="859">
      <c r="A859" s="37" t="s">
        <v>2154</v>
      </c>
      <c r="B859" s="38" t="s">
        <v>2155</v>
      </c>
    </row>
    <row r="860">
      <c r="A860" s="37" t="s">
        <v>2156</v>
      </c>
      <c r="B860" s="38" t="s">
        <v>2157</v>
      </c>
    </row>
    <row r="861">
      <c r="A861" s="37" t="s">
        <v>2158</v>
      </c>
      <c r="B861" s="38" t="s">
        <v>2159</v>
      </c>
    </row>
    <row r="862">
      <c r="A862" s="37" t="s">
        <v>2160</v>
      </c>
      <c r="B862" s="38" t="s">
        <v>2161</v>
      </c>
    </row>
    <row r="863">
      <c r="A863" s="37" t="s">
        <v>2162</v>
      </c>
      <c r="B863" s="38" t="s">
        <v>2163</v>
      </c>
    </row>
    <row r="864">
      <c r="A864" s="37" t="s">
        <v>2164</v>
      </c>
      <c r="B864" s="38" t="s">
        <v>2165</v>
      </c>
    </row>
    <row r="865">
      <c r="A865" s="37" t="s">
        <v>2166</v>
      </c>
      <c r="B865" s="38" t="s">
        <v>2167</v>
      </c>
    </row>
    <row r="866">
      <c r="A866" s="37" t="s">
        <v>2168</v>
      </c>
      <c r="B866" s="38" t="s">
        <v>2169</v>
      </c>
    </row>
    <row r="867">
      <c r="A867" s="37" t="s">
        <v>2170</v>
      </c>
      <c r="B867" s="38" t="s">
        <v>2171</v>
      </c>
    </row>
    <row r="868">
      <c r="A868" s="37" t="s">
        <v>1058</v>
      </c>
      <c r="B868" s="38" t="s">
        <v>1059</v>
      </c>
    </row>
    <row r="869">
      <c r="A869" s="37" t="s">
        <v>2172</v>
      </c>
      <c r="B869" s="38" t="s">
        <v>2173</v>
      </c>
    </row>
    <row r="870">
      <c r="A870" s="37" t="s">
        <v>2174</v>
      </c>
      <c r="B870" s="38" t="s">
        <v>2175</v>
      </c>
    </row>
    <row r="871">
      <c r="A871" s="37" t="s">
        <v>167</v>
      </c>
      <c r="B871" s="38" t="s">
        <v>2176</v>
      </c>
    </row>
    <row r="872">
      <c r="A872" s="37" t="s">
        <v>2177</v>
      </c>
      <c r="B872" s="38" t="s">
        <v>2178</v>
      </c>
    </row>
    <row r="873">
      <c r="A873" s="37" t="s">
        <v>2179</v>
      </c>
      <c r="B873" s="38" t="s">
        <v>2180</v>
      </c>
    </row>
    <row r="874">
      <c r="A874" s="37" t="s">
        <v>2181</v>
      </c>
      <c r="B874" s="38" t="s">
        <v>2182</v>
      </c>
    </row>
    <row r="875">
      <c r="A875" s="37" t="s">
        <v>2183</v>
      </c>
      <c r="B875" s="38" t="s">
        <v>2184</v>
      </c>
    </row>
    <row r="876">
      <c r="A876" s="37" t="s">
        <v>2185</v>
      </c>
      <c r="B876" s="38" t="s">
        <v>2186</v>
      </c>
    </row>
    <row r="877">
      <c r="A877" s="37" t="s">
        <v>117</v>
      </c>
      <c r="B877" s="38" t="s">
        <v>2187</v>
      </c>
    </row>
    <row r="878">
      <c r="A878" s="37" t="s">
        <v>2188</v>
      </c>
      <c r="B878" s="38" t="s">
        <v>2189</v>
      </c>
    </row>
    <row r="879">
      <c r="A879" s="37" t="s">
        <v>2190</v>
      </c>
      <c r="B879" s="38" t="s">
        <v>2191</v>
      </c>
    </row>
    <row r="880">
      <c r="A880" s="37" t="s">
        <v>2192</v>
      </c>
      <c r="B880" s="38" t="s">
        <v>2193</v>
      </c>
    </row>
    <row r="881">
      <c r="A881" s="37" t="s">
        <v>2194</v>
      </c>
      <c r="B881" s="38" t="s">
        <v>2195</v>
      </c>
    </row>
    <row r="882">
      <c r="A882" s="37" t="s">
        <v>2196</v>
      </c>
      <c r="B882" s="38" t="s">
        <v>2197</v>
      </c>
    </row>
    <row r="883">
      <c r="A883" s="37" t="s">
        <v>2198</v>
      </c>
      <c r="B883" s="38" t="s">
        <v>2199</v>
      </c>
    </row>
    <row r="884">
      <c r="A884" s="37" t="s">
        <v>2200</v>
      </c>
      <c r="B884" s="38" t="s">
        <v>2201</v>
      </c>
    </row>
    <row r="885">
      <c r="A885" s="37" t="s">
        <v>57</v>
      </c>
      <c r="B885" s="38" t="s">
        <v>2202</v>
      </c>
    </row>
    <row r="886">
      <c r="A886" s="37" t="s">
        <v>2203</v>
      </c>
      <c r="B886" s="38" t="s">
        <v>2204</v>
      </c>
    </row>
    <row r="887">
      <c r="A887" s="37" t="s">
        <v>2205</v>
      </c>
      <c r="B887" s="38" t="s">
        <v>2206</v>
      </c>
    </row>
    <row r="888">
      <c r="A888" s="37" t="s">
        <v>2207</v>
      </c>
      <c r="B888" s="38" t="s">
        <v>2208</v>
      </c>
    </row>
    <row r="889">
      <c r="A889" s="37" t="s">
        <v>2209</v>
      </c>
      <c r="B889" s="38" t="s">
        <v>2210</v>
      </c>
    </row>
    <row r="890">
      <c r="A890" s="37" t="s">
        <v>23</v>
      </c>
      <c r="B890" s="38" t="s">
        <v>2211</v>
      </c>
    </row>
    <row r="891">
      <c r="A891" s="37" t="s">
        <v>2212</v>
      </c>
      <c r="B891" s="38" t="s">
        <v>2213</v>
      </c>
    </row>
    <row r="892">
      <c r="A892" s="37" t="s">
        <v>2214</v>
      </c>
      <c r="B892" s="38" t="s">
        <v>2215</v>
      </c>
    </row>
    <row r="893">
      <c r="A893" s="37" t="s">
        <v>2216</v>
      </c>
      <c r="B893" s="38" t="s">
        <v>2217</v>
      </c>
    </row>
    <row r="894">
      <c r="A894" s="37" t="s">
        <v>2218</v>
      </c>
      <c r="B894" s="38" t="s">
        <v>2219</v>
      </c>
    </row>
    <row r="895">
      <c r="A895" s="37" t="s">
        <v>2220</v>
      </c>
      <c r="B895" s="38" t="s">
        <v>2221</v>
      </c>
    </row>
    <row r="896">
      <c r="A896" s="37" t="s">
        <v>379</v>
      </c>
      <c r="B896" s="38" t="s">
        <v>2222</v>
      </c>
    </row>
    <row r="897">
      <c r="A897" s="37" t="s">
        <v>2223</v>
      </c>
      <c r="B897" s="38" t="s">
        <v>2224</v>
      </c>
    </row>
    <row r="898">
      <c r="A898" s="37" t="s">
        <v>87</v>
      </c>
      <c r="B898" s="38" t="s">
        <v>2225</v>
      </c>
    </row>
    <row r="899">
      <c r="A899" s="37" t="s">
        <v>2226</v>
      </c>
      <c r="B899" s="38" t="s">
        <v>2227</v>
      </c>
    </row>
    <row r="900">
      <c r="A900" s="37" t="s">
        <v>2228</v>
      </c>
      <c r="B900" s="38" t="s">
        <v>2229</v>
      </c>
    </row>
    <row r="901">
      <c r="A901" s="37" t="s">
        <v>2230</v>
      </c>
      <c r="B901" s="38" t="s">
        <v>2231</v>
      </c>
    </row>
    <row r="902">
      <c r="A902" s="37" t="s">
        <v>2232</v>
      </c>
      <c r="B902" s="38" t="s">
        <v>2233</v>
      </c>
    </row>
    <row r="903">
      <c r="A903" s="37" t="s">
        <v>2234</v>
      </c>
      <c r="B903" s="38" t="s">
        <v>2235</v>
      </c>
    </row>
    <row r="904">
      <c r="A904" s="37" t="s">
        <v>2236</v>
      </c>
      <c r="B904" s="38" t="s">
        <v>2237</v>
      </c>
    </row>
    <row r="905">
      <c r="A905" s="37" t="s">
        <v>2238</v>
      </c>
      <c r="B905" s="38" t="s">
        <v>2239</v>
      </c>
    </row>
    <row r="906">
      <c r="A906" s="37" t="s">
        <v>2240</v>
      </c>
      <c r="B906" s="38" t="s">
        <v>2241</v>
      </c>
    </row>
    <row r="907">
      <c r="A907" s="37" t="s">
        <v>155</v>
      </c>
      <c r="B907" s="38" t="s">
        <v>2242</v>
      </c>
    </row>
    <row r="908">
      <c r="A908" s="37" t="s">
        <v>229</v>
      </c>
      <c r="B908" s="38" t="s">
        <v>2243</v>
      </c>
    </row>
    <row r="909">
      <c r="A909" s="37" t="s">
        <v>2244</v>
      </c>
      <c r="B909" s="38" t="s">
        <v>2245</v>
      </c>
    </row>
    <row r="910">
      <c r="A910" s="37" t="s">
        <v>2246</v>
      </c>
      <c r="B910" s="38" t="s">
        <v>2247</v>
      </c>
    </row>
    <row r="911">
      <c r="A911" s="37" t="s">
        <v>2248</v>
      </c>
      <c r="B911" s="38" t="s">
        <v>2249</v>
      </c>
    </row>
    <row r="912">
      <c r="A912" s="37" t="s">
        <v>2250</v>
      </c>
      <c r="B912" s="38" t="s">
        <v>2251</v>
      </c>
    </row>
    <row r="913">
      <c r="A913" s="37" t="s">
        <v>2252</v>
      </c>
      <c r="B913" s="38" t="s">
        <v>2253</v>
      </c>
    </row>
    <row r="914">
      <c r="A914" s="37" t="s">
        <v>2254</v>
      </c>
      <c r="B914" s="38" t="s">
        <v>2255</v>
      </c>
    </row>
    <row r="915">
      <c r="A915" s="37" t="s">
        <v>2256</v>
      </c>
      <c r="B915" s="38" t="s">
        <v>2257</v>
      </c>
    </row>
    <row r="916">
      <c r="A916" s="37" t="s">
        <v>2258</v>
      </c>
      <c r="B916" s="38" t="s">
        <v>2259</v>
      </c>
    </row>
    <row r="917">
      <c r="A917" s="37" t="s">
        <v>2260</v>
      </c>
      <c r="B917" s="38" t="s">
        <v>2261</v>
      </c>
    </row>
    <row r="918">
      <c r="A918" s="37" t="s">
        <v>2262</v>
      </c>
      <c r="B918" s="38" t="s">
        <v>2263</v>
      </c>
    </row>
    <row r="919">
      <c r="A919" s="37" t="s">
        <v>2264</v>
      </c>
      <c r="B919" s="38" t="s">
        <v>2265</v>
      </c>
    </row>
    <row r="920">
      <c r="A920" s="37" t="s">
        <v>2266</v>
      </c>
      <c r="B920" s="38" t="s">
        <v>2267</v>
      </c>
    </row>
    <row r="921">
      <c r="A921" s="37" t="s">
        <v>2268</v>
      </c>
      <c r="B921" s="38" t="s">
        <v>2269</v>
      </c>
    </row>
    <row r="922">
      <c r="A922" s="37" t="s">
        <v>337</v>
      </c>
      <c r="B922" s="38" t="s">
        <v>2270</v>
      </c>
    </row>
    <row r="923">
      <c r="A923" s="37" t="s">
        <v>2271</v>
      </c>
      <c r="B923" s="38" t="s">
        <v>2272</v>
      </c>
    </row>
    <row r="924">
      <c r="A924" s="37" t="s">
        <v>2273</v>
      </c>
      <c r="B924" s="38" t="s">
        <v>2274</v>
      </c>
    </row>
    <row r="925">
      <c r="A925" s="37" t="s">
        <v>2275</v>
      </c>
      <c r="B925" s="38" t="s">
        <v>2276</v>
      </c>
    </row>
    <row r="926">
      <c r="A926" s="37" t="s">
        <v>2277</v>
      </c>
      <c r="B926" s="38" t="s">
        <v>2278</v>
      </c>
    </row>
    <row r="927">
      <c r="A927" s="37" t="s">
        <v>2279</v>
      </c>
      <c r="B927" s="38" t="s">
        <v>2280</v>
      </c>
    </row>
    <row r="928">
      <c r="A928" s="37" t="s">
        <v>2281</v>
      </c>
      <c r="B928" s="38" t="s">
        <v>2282</v>
      </c>
    </row>
    <row r="929">
      <c r="A929" s="37" t="s">
        <v>2283</v>
      </c>
      <c r="B929" s="38" t="s">
        <v>2284</v>
      </c>
    </row>
    <row r="930">
      <c r="A930" s="37" t="s">
        <v>2285</v>
      </c>
      <c r="B930" s="38" t="s">
        <v>2286</v>
      </c>
    </row>
    <row r="931">
      <c r="A931" s="37" t="s">
        <v>2287</v>
      </c>
      <c r="B931" s="38" t="s">
        <v>2288</v>
      </c>
    </row>
    <row r="932">
      <c r="A932" s="37" t="s">
        <v>2289</v>
      </c>
      <c r="B932" s="38" t="s">
        <v>2290</v>
      </c>
    </row>
    <row r="933">
      <c r="A933" s="37" t="s">
        <v>2291</v>
      </c>
      <c r="B933" s="38" t="s">
        <v>2292</v>
      </c>
    </row>
    <row r="934">
      <c r="A934" s="37" t="s">
        <v>2293</v>
      </c>
      <c r="B934" s="38" t="s">
        <v>2294</v>
      </c>
    </row>
    <row r="935">
      <c r="A935" s="37" t="s">
        <v>2295</v>
      </c>
      <c r="B935" s="38" t="s">
        <v>2296</v>
      </c>
    </row>
    <row r="936">
      <c r="A936" s="37" t="s">
        <v>2297</v>
      </c>
      <c r="B936" s="38" t="s">
        <v>2298</v>
      </c>
    </row>
    <row r="937">
      <c r="A937" s="37" t="s">
        <v>2299</v>
      </c>
      <c r="B937" s="38" t="s">
        <v>2300</v>
      </c>
    </row>
    <row r="938">
      <c r="A938" s="37" t="s">
        <v>268</v>
      </c>
      <c r="B938" s="38" t="s">
        <v>2301</v>
      </c>
    </row>
    <row r="939">
      <c r="A939" s="37" t="s">
        <v>1013</v>
      </c>
      <c r="B939" s="38" t="s">
        <v>1014</v>
      </c>
    </row>
    <row r="940">
      <c r="A940" s="37" t="s">
        <v>2302</v>
      </c>
      <c r="B940" s="38" t="s">
        <v>2303</v>
      </c>
    </row>
    <row r="941">
      <c r="A941" s="37" t="s">
        <v>2304</v>
      </c>
      <c r="B941" s="38" t="s">
        <v>2305</v>
      </c>
    </row>
    <row r="942">
      <c r="A942" s="37" t="s">
        <v>2306</v>
      </c>
      <c r="B942" s="38" t="s">
        <v>2307</v>
      </c>
    </row>
    <row r="943">
      <c r="A943" s="37" t="s">
        <v>2308</v>
      </c>
      <c r="B943" s="38" t="s">
        <v>2309</v>
      </c>
    </row>
    <row r="944">
      <c r="A944" s="37" t="s">
        <v>2310</v>
      </c>
      <c r="B944" s="38" t="s">
        <v>2311</v>
      </c>
    </row>
    <row r="945">
      <c r="A945" s="37" t="s">
        <v>2312</v>
      </c>
      <c r="B945" s="38" t="s">
        <v>2313</v>
      </c>
    </row>
    <row r="946">
      <c r="A946" s="37" t="s">
        <v>2314</v>
      </c>
      <c r="B946" s="38" t="s">
        <v>2315</v>
      </c>
    </row>
    <row r="947">
      <c r="A947" s="37" t="s">
        <v>2316</v>
      </c>
      <c r="B947" s="38" t="s">
        <v>2317</v>
      </c>
    </row>
    <row r="948">
      <c r="A948" s="37" t="s">
        <v>2318</v>
      </c>
      <c r="B948" s="38" t="s">
        <v>2319</v>
      </c>
    </row>
    <row r="949">
      <c r="A949" s="37" t="s">
        <v>2320</v>
      </c>
      <c r="B949" s="38" t="s">
        <v>2321</v>
      </c>
    </row>
    <row r="950">
      <c r="A950" s="37" t="s">
        <v>2322</v>
      </c>
      <c r="B950" s="38" t="s">
        <v>2323</v>
      </c>
    </row>
    <row r="951">
      <c r="A951" s="37" t="s">
        <v>2324</v>
      </c>
      <c r="B951" s="38" t="s">
        <v>2325</v>
      </c>
    </row>
    <row r="952">
      <c r="A952" s="37" t="s">
        <v>2326</v>
      </c>
      <c r="B952" s="38" t="s">
        <v>2327</v>
      </c>
    </row>
    <row r="953">
      <c r="A953" s="37" t="s">
        <v>2328</v>
      </c>
      <c r="B953" s="38" t="s">
        <v>2329</v>
      </c>
    </row>
    <row r="954">
      <c r="A954" s="37" t="s">
        <v>2330</v>
      </c>
      <c r="B954" s="38" t="s">
        <v>2331</v>
      </c>
    </row>
    <row r="955">
      <c r="A955" s="37" t="s">
        <v>2332</v>
      </c>
      <c r="B955" s="38" t="s">
        <v>2333</v>
      </c>
    </row>
    <row r="956">
      <c r="A956" s="37" t="s">
        <v>2334</v>
      </c>
      <c r="B956" s="38" t="s">
        <v>2335</v>
      </c>
    </row>
    <row r="957">
      <c r="A957" s="37" t="s">
        <v>2336</v>
      </c>
      <c r="B957" s="38" t="s">
        <v>2337</v>
      </c>
    </row>
    <row r="958">
      <c r="A958" s="37" t="s">
        <v>2338</v>
      </c>
      <c r="B958" s="38" t="s">
        <v>2339</v>
      </c>
    </row>
    <row r="959">
      <c r="A959" s="37" t="s">
        <v>2340</v>
      </c>
      <c r="B959" s="38" t="s">
        <v>2341</v>
      </c>
    </row>
    <row r="960">
      <c r="A960" s="37" t="s">
        <v>2342</v>
      </c>
      <c r="B960" s="38" t="s">
        <v>2343</v>
      </c>
    </row>
    <row r="961">
      <c r="A961" s="37" t="s">
        <v>2344</v>
      </c>
      <c r="B961" s="38" t="s">
        <v>2345</v>
      </c>
    </row>
    <row r="962">
      <c r="A962" s="37" t="s">
        <v>2346</v>
      </c>
      <c r="B962" s="38" t="s">
        <v>2347</v>
      </c>
    </row>
    <row r="963">
      <c r="A963" s="37" t="s">
        <v>2348</v>
      </c>
      <c r="B963" s="38" t="s">
        <v>2349</v>
      </c>
    </row>
    <row r="964">
      <c r="A964" s="37" t="s">
        <v>2350</v>
      </c>
      <c r="B964" s="38" t="s">
        <v>2351</v>
      </c>
    </row>
    <row r="965">
      <c r="A965" s="37" t="s">
        <v>2352</v>
      </c>
      <c r="B965" s="38" t="s">
        <v>2353</v>
      </c>
    </row>
    <row r="966">
      <c r="A966" s="37" t="s">
        <v>2354</v>
      </c>
      <c r="B966" s="38" t="s">
        <v>2355</v>
      </c>
    </row>
    <row r="967">
      <c r="A967" s="37" t="s">
        <v>2356</v>
      </c>
      <c r="B967" s="38" t="s">
        <v>2357</v>
      </c>
    </row>
    <row r="968">
      <c r="A968" s="37" t="s">
        <v>2358</v>
      </c>
      <c r="B968" s="38" t="s">
        <v>2359</v>
      </c>
    </row>
    <row r="969">
      <c r="A969" s="37" t="s">
        <v>2360</v>
      </c>
      <c r="B969" s="38" t="s">
        <v>2361</v>
      </c>
    </row>
    <row r="970">
      <c r="A970" s="37" t="s">
        <v>2362</v>
      </c>
      <c r="B970" s="38" t="s">
        <v>2363</v>
      </c>
    </row>
    <row r="971">
      <c r="A971" s="37" t="s">
        <v>2364</v>
      </c>
      <c r="B971" s="38" t="s">
        <v>2365</v>
      </c>
    </row>
    <row r="972">
      <c r="A972" s="37" t="s">
        <v>2366</v>
      </c>
      <c r="B972" s="38" t="s">
        <v>2367</v>
      </c>
    </row>
    <row r="973">
      <c r="A973" s="37" t="s">
        <v>2368</v>
      </c>
      <c r="B973" s="38" t="s">
        <v>2369</v>
      </c>
    </row>
    <row r="974">
      <c r="A974" s="37" t="s">
        <v>681</v>
      </c>
      <c r="B974" s="38" t="s">
        <v>682</v>
      </c>
    </row>
    <row r="975">
      <c r="A975" s="37" t="s">
        <v>2370</v>
      </c>
      <c r="B975" s="38" t="s">
        <v>1556</v>
      </c>
    </row>
    <row r="976">
      <c r="A976" s="37" t="s">
        <v>2371</v>
      </c>
      <c r="B976" s="38" t="s">
        <v>2372</v>
      </c>
    </row>
    <row r="977">
      <c r="A977" s="37" t="s">
        <v>2373</v>
      </c>
      <c r="B977" s="38" t="s">
        <v>2374</v>
      </c>
    </row>
    <row r="978">
      <c r="A978" s="37" t="s">
        <v>2373</v>
      </c>
      <c r="B978" s="38" t="s">
        <v>2375</v>
      </c>
    </row>
    <row r="979">
      <c r="A979" s="37" t="s">
        <v>2376</v>
      </c>
      <c r="B979" s="38" t="s">
        <v>2377</v>
      </c>
    </row>
    <row r="980">
      <c r="A980" s="37" t="s">
        <v>2378</v>
      </c>
      <c r="B980" s="38" t="s">
        <v>2379</v>
      </c>
    </row>
    <row r="981">
      <c r="A981" s="37" t="s">
        <v>2380</v>
      </c>
      <c r="B981" s="38" t="s">
        <v>2381</v>
      </c>
    </row>
    <row r="982">
      <c r="A982" s="37" t="s">
        <v>2382</v>
      </c>
      <c r="B982" s="38" t="s">
        <v>2383</v>
      </c>
    </row>
    <row r="983">
      <c r="A983" s="37" t="s">
        <v>2384</v>
      </c>
      <c r="B983" s="38" t="s">
        <v>2385</v>
      </c>
    </row>
    <row r="984">
      <c r="A984" s="37" t="s">
        <v>2386</v>
      </c>
      <c r="B984" s="38" t="s">
        <v>2387</v>
      </c>
    </row>
    <row r="985">
      <c r="A985" s="37" t="s">
        <v>2388</v>
      </c>
      <c r="B985" s="38" t="s">
        <v>2389</v>
      </c>
    </row>
    <row r="986">
      <c r="A986" s="37" t="s">
        <v>2390</v>
      </c>
      <c r="B986" s="38" t="s">
        <v>2391</v>
      </c>
    </row>
    <row r="987">
      <c r="A987" s="37" t="s">
        <v>348</v>
      </c>
      <c r="B987" s="38" t="s">
        <v>2392</v>
      </c>
    </row>
    <row r="988">
      <c r="A988" s="37" t="s">
        <v>2393</v>
      </c>
      <c r="B988" s="38" t="s">
        <v>2394</v>
      </c>
    </row>
    <row r="989">
      <c r="A989" s="37" t="s">
        <v>2395</v>
      </c>
      <c r="B989" s="38" t="s">
        <v>2396</v>
      </c>
    </row>
    <row r="990">
      <c r="A990" s="37" t="s">
        <v>2397</v>
      </c>
      <c r="B990" s="38" t="s">
        <v>2398</v>
      </c>
    </row>
    <row r="991">
      <c r="A991" s="37" t="s">
        <v>2399</v>
      </c>
      <c r="B991" s="38" t="s">
        <v>2400</v>
      </c>
    </row>
    <row r="992">
      <c r="A992" s="37" t="s">
        <v>181</v>
      </c>
      <c r="B992" s="38" t="s">
        <v>2401</v>
      </c>
    </row>
    <row r="993">
      <c r="A993" s="37" t="s">
        <v>2402</v>
      </c>
      <c r="B993" s="38" t="s">
        <v>2403</v>
      </c>
    </row>
    <row r="994">
      <c r="A994" s="37" t="s">
        <v>2404</v>
      </c>
      <c r="B994" s="38" t="s">
        <v>2405</v>
      </c>
    </row>
    <row r="995">
      <c r="A995" s="37" t="s">
        <v>2406</v>
      </c>
      <c r="B995" s="38" t="s">
        <v>2407</v>
      </c>
    </row>
    <row r="996">
      <c r="A996" s="37" t="s">
        <v>2408</v>
      </c>
      <c r="B996" s="38" t="s">
        <v>2409</v>
      </c>
    </row>
    <row r="997">
      <c r="A997" s="37" t="s">
        <v>184</v>
      </c>
      <c r="B997" s="38" t="s">
        <v>2410</v>
      </c>
    </row>
    <row r="998">
      <c r="A998" s="37" t="s">
        <v>2411</v>
      </c>
      <c r="B998" s="38" t="s">
        <v>2412</v>
      </c>
    </row>
    <row r="999">
      <c r="A999" s="37" t="s">
        <v>2413</v>
      </c>
      <c r="B999" s="38" t="s">
        <v>2414</v>
      </c>
    </row>
    <row r="1000">
      <c r="A1000" s="37" t="s">
        <v>2415</v>
      </c>
      <c r="B1000" s="38" t="s">
        <v>2416</v>
      </c>
    </row>
    <row r="1001">
      <c r="A1001" s="37" t="s">
        <v>2417</v>
      </c>
      <c r="B1001" s="38" t="s">
        <v>2418</v>
      </c>
    </row>
    <row r="1002">
      <c r="A1002" s="37" t="s">
        <v>2419</v>
      </c>
      <c r="B1002" s="38" t="s">
        <v>2420</v>
      </c>
    </row>
    <row r="1003">
      <c r="A1003" s="37" t="s">
        <v>2421</v>
      </c>
      <c r="B1003" s="38" t="s">
        <v>2422</v>
      </c>
    </row>
    <row r="1004">
      <c r="A1004" s="37" t="s">
        <v>2423</v>
      </c>
      <c r="B1004" s="38" t="s">
        <v>2424</v>
      </c>
    </row>
    <row r="1005">
      <c r="A1005" s="37" t="s">
        <v>2425</v>
      </c>
      <c r="B1005" s="38" t="s">
        <v>2426</v>
      </c>
    </row>
    <row r="1006">
      <c r="A1006" s="37" t="s">
        <v>2427</v>
      </c>
      <c r="B1006" s="38" t="s">
        <v>2428</v>
      </c>
    </row>
    <row r="1007">
      <c r="A1007" s="37" t="s">
        <v>2429</v>
      </c>
      <c r="B1007" s="38" t="s">
        <v>2430</v>
      </c>
    </row>
    <row r="1008">
      <c r="A1008" s="37" t="s">
        <v>2431</v>
      </c>
      <c r="B1008" s="38" t="s">
        <v>2432</v>
      </c>
    </row>
    <row r="1009">
      <c r="A1009" s="37" t="s">
        <v>2433</v>
      </c>
      <c r="B1009" s="38" t="s">
        <v>2434</v>
      </c>
    </row>
    <row r="1010">
      <c r="A1010" s="37" t="s">
        <v>2435</v>
      </c>
      <c r="B1010" s="38" t="s">
        <v>2436</v>
      </c>
    </row>
    <row r="1011">
      <c r="A1011" s="37" t="s">
        <v>2437</v>
      </c>
      <c r="B1011" s="38" t="s">
        <v>2438</v>
      </c>
    </row>
    <row r="1012">
      <c r="A1012" s="37" t="s">
        <v>1628</v>
      </c>
      <c r="B1012" s="38" t="s">
        <v>1629</v>
      </c>
    </row>
    <row r="1013">
      <c r="A1013" s="37" t="s">
        <v>2439</v>
      </c>
      <c r="B1013" s="38" t="s">
        <v>2440</v>
      </c>
    </row>
    <row r="1014">
      <c r="A1014" s="37" t="s">
        <v>2441</v>
      </c>
      <c r="B1014" s="38" t="s">
        <v>2442</v>
      </c>
    </row>
    <row r="1015">
      <c r="A1015" s="37" t="s">
        <v>2443</v>
      </c>
      <c r="B1015" s="38" t="s">
        <v>2444</v>
      </c>
    </row>
    <row r="1016">
      <c r="A1016" s="37" t="s">
        <v>2445</v>
      </c>
      <c r="B1016" s="38" t="s">
        <v>2446</v>
      </c>
    </row>
    <row r="1017">
      <c r="A1017" s="37" t="s">
        <v>2447</v>
      </c>
      <c r="B1017" s="38" t="s">
        <v>2448</v>
      </c>
    </row>
    <row r="1018">
      <c r="A1018" s="37" t="s">
        <v>266</v>
      </c>
      <c r="B1018" s="38" t="s">
        <v>2449</v>
      </c>
    </row>
    <row r="1019">
      <c r="A1019" s="37" t="s">
        <v>2450</v>
      </c>
      <c r="B1019" s="38" t="s">
        <v>2451</v>
      </c>
    </row>
    <row r="1020">
      <c r="A1020" s="37" t="s">
        <v>2452</v>
      </c>
      <c r="B1020" s="38" t="s">
        <v>2453</v>
      </c>
    </row>
    <row r="1021">
      <c r="A1021" s="37" t="s">
        <v>2454</v>
      </c>
      <c r="B1021" s="38" t="s">
        <v>2455</v>
      </c>
    </row>
    <row r="1022">
      <c r="A1022" s="37" t="s">
        <v>2456</v>
      </c>
      <c r="B1022" s="38" t="s">
        <v>2457</v>
      </c>
    </row>
    <row r="1023">
      <c r="A1023" s="37" t="s">
        <v>2458</v>
      </c>
      <c r="B1023" s="38" t="s">
        <v>2459</v>
      </c>
    </row>
    <row r="1024">
      <c r="A1024" s="37" t="s">
        <v>312</v>
      </c>
      <c r="B1024" s="38" t="s">
        <v>2460</v>
      </c>
    </row>
    <row r="1025">
      <c r="A1025" s="37" t="s">
        <v>2461</v>
      </c>
      <c r="B1025" s="38" t="s">
        <v>2462</v>
      </c>
    </row>
    <row r="1026">
      <c r="A1026" s="37" t="s">
        <v>347</v>
      </c>
      <c r="B1026" s="38" t="s">
        <v>2463</v>
      </c>
    </row>
    <row r="1027">
      <c r="A1027" s="37" t="s">
        <v>365</v>
      </c>
      <c r="B1027" s="38" t="s">
        <v>2464</v>
      </c>
    </row>
    <row r="1028">
      <c r="A1028" s="37" t="s">
        <v>2465</v>
      </c>
      <c r="B1028" s="38" t="s">
        <v>2466</v>
      </c>
    </row>
    <row r="1029">
      <c r="A1029" s="37" t="s">
        <v>2467</v>
      </c>
      <c r="B1029" s="38" t="s">
        <v>2468</v>
      </c>
    </row>
    <row r="1030">
      <c r="A1030" s="37" t="s">
        <v>2469</v>
      </c>
      <c r="B1030" s="38" t="s">
        <v>2470</v>
      </c>
    </row>
    <row r="1031">
      <c r="A1031" s="37" t="s">
        <v>2471</v>
      </c>
      <c r="B1031" s="38" t="s">
        <v>2472</v>
      </c>
    </row>
    <row r="1032">
      <c r="A1032" s="37" t="s">
        <v>156</v>
      </c>
      <c r="B1032" s="38" t="s">
        <v>2473</v>
      </c>
    </row>
    <row r="1033">
      <c r="A1033" s="37" t="s">
        <v>169</v>
      </c>
      <c r="B1033" s="38" t="s">
        <v>2474</v>
      </c>
    </row>
    <row r="1034">
      <c r="A1034" s="37" t="s">
        <v>2475</v>
      </c>
      <c r="B1034" s="38" t="s">
        <v>2476</v>
      </c>
    </row>
    <row r="1035">
      <c r="A1035" s="37" t="s">
        <v>2477</v>
      </c>
      <c r="B1035" s="38" t="s">
        <v>2478</v>
      </c>
    </row>
    <row r="1036">
      <c r="A1036" s="37" t="s">
        <v>2479</v>
      </c>
      <c r="B1036" s="38" t="s">
        <v>2480</v>
      </c>
    </row>
    <row r="1037">
      <c r="A1037" s="37" t="s">
        <v>2481</v>
      </c>
      <c r="B1037" s="38" t="s">
        <v>2482</v>
      </c>
    </row>
    <row r="1038">
      <c r="A1038" s="37" t="s">
        <v>2483</v>
      </c>
      <c r="B1038" s="38" t="s">
        <v>2484</v>
      </c>
    </row>
    <row r="1039">
      <c r="A1039" s="37" t="s">
        <v>2485</v>
      </c>
      <c r="B1039" s="38" t="s">
        <v>2486</v>
      </c>
    </row>
    <row r="1040">
      <c r="A1040" s="37" t="s">
        <v>2487</v>
      </c>
      <c r="B1040" s="38" t="s">
        <v>2488</v>
      </c>
    </row>
    <row r="1041">
      <c r="A1041" s="37" t="s">
        <v>2489</v>
      </c>
      <c r="B1041" s="38" t="s">
        <v>2490</v>
      </c>
    </row>
    <row r="1042">
      <c r="A1042" s="37" t="s">
        <v>2491</v>
      </c>
      <c r="B1042" s="38" t="s">
        <v>2492</v>
      </c>
    </row>
    <row r="1043">
      <c r="A1043" s="37" t="s">
        <v>270</v>
      </c>
      <c r="B1043" s="38" t="s">
        <v>2493</v>
      </c>
    </row>
    <row r="1044">
      <c r="A1044" s="37" t="s">
        <v>55</v>
      </c>
      <c r="B1044" s="38" t="s">
        <v>2494</v>
      </c>
    </row>
    <row r="1045">
      <c r="A1045" s="37" t="s">
        <v>153</v>
      </c>
      <c r="B1045" s="38" t="s">
        <v>2495</v>
      </c>
    </row>
    <row r="1046">
      <c r="A1046" s="37" t="s">
        <v>2496</v>
      </c>
      <c r="B1046" s="38" t="s">
        <v>2497</v>
      </c>
    </row>
    <row r="1047">
      <c r="A1047" s="37" t="s">
        <v>2498</v>
      </c>
      <c r="B1047" s="38" t="s">
        <v>2499</v>
      </c>
    </row>
    <row r="1048">
      <c r="A1048" s="37" t="s">
        <v>128</v>
      </c>
      <c r="B1048" s="38" t="s">
        <v>2500</v>
      </c>
    </row>
    <row r="1049">
      <c r="A1049" s="37" t="s">
        <v>267</v>
      </c>
      <c r="B1049" s="38" t="s">
        <v>2501</v>
      </c>
    </row>
    <row r="1050">
      <c r="A1050" s="37" t="s">
        <v>2502</v>
      </c>
      <c r="B1050" s="38" t="s">
        <v>2503</v>
      </c>
    </row>
    <row r="1051">
      <c r="A1051" s="37" t="s">
        <v>2504</v>
      </c>
      <c r="B1051" s="38" t="s">
        <v>2505</v>
      </c>
    </row>
    <row r="1052">
      <c r="A1052" s="37" t="s">
        <v>2506</v>
      </c>
      <c r="B1052" s="38" t="s">
        <v>2507</v>
      </c>
    </row>
    <row r="1053">
      <c r="A1053" s="37" t="s">
        <v>2508</v>
      </c>
      <c r="B1053" s="38" t="s">
        <v>2509</v>
      </c>
    </row>
    <row r="1054">
      <c r="A1054" s="37" t="s">
        <v>2510</v>
      </c>
      <c r="B1054" s="38" t="s">
        <v>2511</v>
      </c>
    </row>
    <row r="1055">
      <c r="A1055" s="37" t="s">
        <v>2512</v>
      </c>
      <c r="B1055" s="38" t="s">
        <v>2513</v>
      </c>
    </row>
    <row r="1056">
      <c r="A1056" s="37" t="s">
        <v>2514</v>
      </c>
      <c r="B1056" s="38" t="s">
        <v>2515</v>
      </c>
    </row>
    <row r="1057">
      <c r="A1057" s="37" t="s">
        <v>2516</v>
      </c>
      <c r="B1057" s="38" t="s">
        <v>2517</v>
      </c>
    </row>
    <row r="1058">
      <c r="A1058" s="37" t="s">
        <v>24</v>
      </c>
      <c r="B1058" s="38" t="s">
        <v>2518</v>
      </c>
    </row>
    <row r="1059">
      <c r="A1059" s="37" t="s">
        <v>2519</v>
      </c>
      <c r="B1059" s="38" t="s">
        <v>2520</v>
      </c>
    </row>
    <row r="1060">
      <c r="A1060" s="37" t="s">
        <v>128</v>
      </c>
      <c r="B1060" s="38" t="s">
        <v>2500</v>
      </c>
    </row>
    <row r="1061">
      <c r="A1061" s="37" t="s">
        <v>312</v>
      </c>
      <c r="B1061" s="38" t="s">
        <v>2460</v>
      </c>
    </row>
    <row r="1062">
      <c r="A1062" s="37" t="s">
        <v>267</v>
      </c>
      <c r="B1062" s="38" t="s">
        <v>2501</v>
      </c>
    </row>
    <row r="1063">
      <c r="A1063" s="37" t="s">
        <v>153</v>
      </c>
      <c r="B1063" s="38" t="s">
        <v>2495</v>
      </c>
    </row>
    <row r="1064">
      <c r="A1064" s="37" t="s">
        <v>2504</v>
      </c>
      <c r="B1064" s="38" t="s">
        <v>2505</v>
      </c>
    </row>
    <row r="1065">
      <c r="A1065" s="37" t="s">
        <v>24</v>
      </c>
      <c r="B1065" s="38" t="s">
        <v>2518</v>
      </c>
    </row>
    <row r="1066">
      <c r="A1066" s="37" t="s">
        <v>2483</v>
      </c>
      <c r="B1066" s="38" t="s">
        <v>2484</v>
      </c>
    </row>
    <row r="1067">
      <c r="A1067" s="37" t="s">
        <v>2485</v>
      </c>
      <c r="B1067" s="38" t="s">
        <v>2486</v>
      </c>
    </row>
    <row r="1068">
      <c r="A1068" s="37" t="s">
        <v>2521</v>
      </c>
      <c r="B1068" s="38" t="s">
        <v>2522</v>
      </c>
    </row>
    <row r="1069">
      <c r="A1069" s="37" t="s">
        <v>2498</v>
      </c>
      <c r="B1069" s="38" t="s">
        <v>2499</v>
      </c>
    </row>
    <row r="1070">
      <c r="A1070" s="37" t="s">
        <v>2487</v>
      </c>
      <c r="B1070" s="38" t="s">
        <v>2488</v>
      </c>
    </row>
    <row r="1071">
      <c r="A1071" s="37" t="s">
        <v>2491</v>
      </c>
      <c r="B1071" s="38" t="s">
        <v>2492</v>
      </c>
    </row>
    <row r="1072">
      <c r="A1072" s="37" t="s">
        <v>2431</v>
      </c>
      <c r="B1072" s="38" t="s">
        <v>2432</v>
      </c>
    </row>
    <row r="1073">
      <c r="A1073" s="37" t="s">
        <v>2475</v>
      </c>
      <c r="B1073" s="38" t="s">
        <v>2476</v>
      </c>
    </row>
    <row r="1074">
      <c r="A1074" s="37" t="s">
        <v>2489</v>
      </c>
      <c r="B1074" s="38" t="s">
        <v>2490</v>
      </c>
    </row>
    <row r="1075">
      <c r="A1075" s="37" t="s">
        <v>55</v>
      </c>
      <c r="B1075" s="38" t="s">
        <v>2494</v>
      </c>
    </row>
    <row r="1076">
      <c r="A1076" s="37" t="s">
        <v>2496</v>
      </c>
      <c r="B1076" s="38" t="s">
        <v>2497</v>
      </c>
    </row>
    <row r="1077">
      <c r="A1077" s="37" t="s">
        <v>2427</v>
      </c>
      <c r="B1077" s="38" t="s">
        <v>2428</v>
      </c>
    </row>
    <row r="1078">
      <c r="A1078" s="37" t="s">
        <v>2273</v>
      </c>
      <c r="B1078" s="38" t="s">
        <v>2274</v>
      </c>
    </row>
    <row r="1079">
      <c r="A1079" s="37" t="s">
        <v>2519</v>
      </c>
      <c r="B1079" s="38" t="s">
        <v>2520</v>
      </c>
    </row>
    <row r="1080">
      <c r="A1080" s="37" t="s">
        <v>2523</v>
      </c>
      <c r="B1080" s="38" t="s">
        <v>2524</v>
      </c>
    </row>
    <row r="1081">
      <c r="A1081" s="37" t="s">
        <v>2525</v>
      </c>
      <c r="B1081" s="38" t="s">
        <v>2526</v>
      </c>
    </row>
    <row r="1082">
      <c r="A1082" s="37" t="s">
        <v>2527</v>
      </c>
      <c r="B1082" s="38" t="s">
        <v>2528</v>
      </c>
    </row>
    <row r="1083">
      <c r="A1083" s="37" t="s">
        <v>428</v>
      </c>
      <c r="B1083" s="38" t="s">
        <v>2529</v>
      </c>
    </row>
    <row r="1084">
      <c r="A1084" s="37" t="s">
        <v>2530</v>
      </c>
      <c r="B1084" s="38" t="s">
        <v>2531</v>
      </c>
    </row>
    <row r="1085">
      <c r="A1085" s="37" t="s">
        <v>2532</v>
      </c>
      <c r="B1085" s="38" t="s">
        <v>2533</v>
      </c>
    </row>
    <row r="1086">
      <c r="A1086" s="37" t="s">
        <v>2534</v>
      </c>
      <c r="B1086" s="38" t="s">
        <v>2535</v>
      </c>
    </row>
    <row r="1087">
      <c r="A1087" s="37" t="s">
        <v>353</v>
      </c>
      <c r="B1087" s="38" t="s">
        <v>2536</v>
      </c>
    </row>
    <row r="1088">
      <c r="A1088" s="37" t="s">
        <v>2537</v>
      </c>
      <c r="B1088" s="38" t="s">
        <v>2538</v>
      </c>
    </row>
    <row r="1089">
      <c r="A1089" s="37" t="s">
        <v>2539</v>
      </c>
      <c r="B1089" s="38" t="s">
        <v>2540</v>
      </c>
    </row>
    <row r="1090">
      <c r="A1090" s="37" t="s">
        <v>2541</v>
      </c>
      <c r="B1090" s="38" t="s">
        <v>2542</v>
      </c>
    </row>
    <row r="1091">
      <c r="A1091" s="37" t="s">
        <v>2543</v>
      </c>
      <c r="B1091" s="38" t="s">
        <v>2544</v>
      </c>
    </row>
    <row r="1092">
      <c r="A1092" s="37" t="s">
        <v>2545</v>
      </c>
      <c r="B1092" s="38" t="s">
        <v>2546</v>
      </c>
    </row>
    <row r="1093">
      <c r="A1093" s="37" t="s">
        <v>2547</v>
      </c>
      <c r="B1093" s="38" t="s">
        <v>2548</v>
      </c>
    </row>
    <row r="1094">
      <c r="A1094" s="37" t="s">
        <v>2549</v>
      </c>
      <c r="B1094" s="38" t="s">
        <v>2550</v>
      </c>
    </row>
    <row r="1095">
      <c r="A1095" s="37" t="s">
        <v>2551</v>
      </c>
      <c r="B1095" s="38" t="s">
        <v>2552</v>
      </c>
    </row>
    <row r="1096">
      <c r="A1096" s="37" t="s">
        <v>2553</v>
      </c>
      <c r="B1096" s="38" t="s">
        <v>2554</v>
      </c>
    </row>
    <row r="1097">
      <c r="A1097" s="37" t="s">
        <v>2555</v>
      </c>
      <c r="B1097" s="38" t="s">
        <v>2556</v>
      </c>
    </row>
    <row r="1098">
      <c r="A1098" s="37" t="s">
        <v>2557</v>
      </c>
      <c r="B1098" s="38" t="s">
        <v>1772</v>
      </c>
    </row>
    <row r="1099">
      <c r="A1099" s="37" t="s">
        <v>2558</v>
      </c>
      <c r="B1099" s="38" t="s">
        <v>2559</v>
      </c>
    </row>
    <row r="1100">
      <c r="A1100" s="37" t="s">
        <v>2560</v>
      </c>
      <c r="B1100" s="38" t="s">
        <v>2561</v>
      </c>
    </row>
    <row r="1101">
      <c r="A1101" s="37" t="s">
        <v>2562</v>
      </c>
      <c r="B1101" s="38" t="s">
        <v>2563</v>
      </c>
    </row>
    <row r="1102">
      <c r="A1102" s="37" t="s">
        <v>2564</v>
      </c>
      <c r="B1102" s="38" t="s">
        <v>2565</v>
      </c>
    </row>
    <row r="1103">
      <c r="A1103" s="37" t="s">
        <v>1043</v>
      </c>
      <c r="B1103" s="38" t="s">
        <v>2566</v>
      </c>
    </row>
    <row r="1104">
      <c r="A1104" s="37" t="s">
        <v>2567</v>
      </c>
      <c r="B1104" s="38" t="s">
        <v>2568</v>
      </c>
    </row>
    <row r="1105">
      <c r="A1105" s="37" t="s">
        <v>2569</v>
      </c>
      <c r="B1105" s="38" t="s">
        <v>2570</v>
      </c>
    </row>
    <row r="1106">
      <c r="A1106" s="37" t="s">
        <v>2571</v>
      </c>
      <c r="B1106" s="38" t="s">
        <v>2572</v>
      </c>
    </row>
    <row r="1107">
      <c r="A1107" s="37" t="s">
        <v>2573</v>
      </c>
      <c r="B1107" s="38" t="s">
        <v>2574</v>
      </c>
    </row>
    <row r="1108">
      <c r="A1108" s="37" t="s">
        <v>2575</v>
      </c>
      <c r="B1108" s="38" t="s">
        <v>2576</v>
      </c>
    </row>
    <row r="1109">
      <c r="A1109" s="37" t="s">
        <v>188</v>
      </c>
      <c r="B1109" s="38" t="s">
        <v>2033</v>
      </c>
    </row>
    <row r="1110">
      <c r="A1110" s="37" t="s">
        <v>2382</v>
      </c>
      <c r="B1110" s="38" t="s">
        <v>2383</v>
      </c>
    </row>
    <row r="1111">
      <c r="A1111" s="37" t="s">
        <v>2577</v>
      </c>
      <c r="B1111" s="38" t="s">
        <v>2578</v>
      </c>
    </row>
    <row r="1112">
      <c r="A1112" s="37" t="s">
        <v>2579</v>
      </c>
      <c r="B1112" s="38" t="s">
        <v>2580</v>
      </c>
    </row>
    <row r="1113">
      <c r="A1113" s="37" t="s">
        <v>2581</v>
      </c>
      <c r="B1113" s="38" t="s">
        <v>2582</v>
      </c>
    </row>
    <row r="1114">
      <c r="A1114" s="37" t="s">
        <v>2583</v>
      </c>
      <c r="B1114" s="38" t="s">
        <v>2584</v>
      </c>
    </row>
    <row r="1115">
      <c r="A1115" s="37" t="s">
        <v>2585</v>
      </c>
      <c r="B1115" s="38" t="s">
        <v>2586</v>
      </c>
    </row>
    <row r="1116">
      <c r="A1116" s="37" t="s">
        <v>2587</v>
      </c>
      <c r="B1116" s="38" t="s">
        <v>2588</v>
      </c>
    </row>
    <row r="1117">
      <c r="A1117" s="37" t="s">
        <v>2589</v>
      </c>
      <c r="B1117" s="38" t="s">
        <v>2590</v>
      </c>
    </row>
    <row r="1118">
      <c r="A1118" s="37" t="s">
        <v>2591</v>
      </c>
      <c r="B1118" s="38" t="s">
        <v>2592</v>
      </c>
    </row>
    <row r="1119">
      <c r="A1119" s="37" t="s">
        <v>2593</v>
      </c>
      <c r="B1119" s="38" t="s">
        <v>2594</v>
      </c>
    </row>
    <row r="1120">
      <c r="A1120" s="37" t="s">
        <v>2595</v>
      </c>
      <c r="B1120" s="38" t="s">
        <v>2596</v>
      </c>
    </row>
    <row r="1121">
      <c r="A1121" s="37" t="s">
        <v>2597</v>
      </c>
      <c r="B1121" s="38" t="s">
        <v>2598</v>
      </c>
    </row>
    <row r="1122">
      <c r="A1122" s="37" t="s">
        <v>2599</v>
      </c>
      <c r="B1122" s="38" t="s">
        <v>2600</v>
      </c>
    </row>
    <row r="1123">
      <c r="A1123" s="37" t="s">
        <v>2601</v>
      </c>
      <c r="B1123" s="38" t="s">
        <v>2602</v>
      </c>
    </row>
    <row r="1124">
      <c r="A1124" s="37" t="s">
        <v>2603</v>
      </c>
      <c r="B1124" s="38" t="s">
        <v>2604</v>
      </c>
    </row>
    <row r="1125">
      <c r="A1125" s="37" t="s">
        <v>2605</v>
      </c>
      <c r="B1125" s="38" t="s">
        <v>2606</v>
      </c>
    </row>
    <row r="1126">
      <c r="A1126" s="37" t="s">
        <v>2607</v>
      </c>
      <c r="B1126" s="38" t="s">
        <v>2608</v>
      </c>
    </row>
    <row r="1127">
      <c r="A1127" s="37" t="s">
        <v>65</v>
      </c>
      <c r="B1127" s="38" t="s">
        <v>2609</v>
      </c>
    </row>
    <row r="1128">
      <c r="A1128" s="37" t="s">
        <v>2610</v>
      </c>
      <c r="B1128" s="38" t="s">
        <v>2611</v>
      </c>
    </row>
    <row r="1129">
      <c r="A1129" s="37" t="s">
        <v>2612</v>
      </c>
      <c r="B1129" s="38" t="s">
        <v>2613</v>
      </c>
    </row>
    <row r="1130">
      <c r="A1130" s="37" t="s">
        <v>30</v>
      </c>
      <c r="B1130" s="38" t="s">
        <v>2614</v>
      </c>
    </row>
    <row r="1131">
      <c r="A1131" s="37" t="s">
        <v>2615</v>
      </c>
      <c r="B1131" s="38" t="s">
        <v>2616</v>
      </c>
    </row>
    <row r="1132">
      <c r="A1132" s="37" t="s">
        <v>269</v>
      </c>
      <c r="B1132" s="38" t="s">
        <v>2617</v>
      </c>
    </row>
    <row r="1133">
      <c r="A1133" s="37" t="s">
        <v>2618</v>
      </c>
      <c r="B1133" s="38" t="s">
        <v>2619</v>
      </c>
    </row>
    <row r="1134">
      <c r="A1134" s="37" t="s">
        <v>2620</v>
      </c>
      <c r="B1134" s="38" t="s">
        <v>2621</v>
      </c>
    </row>
    <row r="1135">
      <c r="A1135" s="37" t="s">
        <v>2622</v>
      </c>
      <c r="B1135" s="38" t="s">
        <v>2623</v>
      </c>
    </row>
    <row r="1136">
      <c r="A1136" s="37" t="s">
        <v>2624</v>
      </c>
      <c r="B1136" s="38" t="s">
        <v>2625</v>
      </c>
    </row>
    <row r="1137">
      <c r="A1137" s="37" t="s">
        <v>286</v>
      </c>
      <c r="B1137" s="38" t="s">
        <v>2626</v>
      </c>
    </row>
    <row r="1138">
      <c r="A1138" s="37" t="s">
        <v>2627</v>
      </c>
      <c r="B1138" s="38" t="s">
        <v>2628</v>
      </c>
    </row>
    <row r="1139">
      <c r="A1139" s="37" t="s">
        <v>2629</v>
      </c>
      <c r="B1139" s="38" t="s">
        <v>2630</v>
      </c>
    </row>
    <row r="1140">
      <c r="A1140" s="37" t="s">
        <v>2631</v>
      </c>
      <c r="B1140" s="38" t="s">
        <v>2632</v>
      </c>
    </row>
    <row r="1141">
      <c r="A1141" s="37" t="s">
        <v>2633</v>
      </c>
      <c r="B1141" s="38" t="s">
        <v>2634</v>
      </c>
    </row>
    <row r="1142">
      <c r="A1142" s="37" t="s">
        <v>2635</v>
      </c>
      <c r="B1142" s="38" t="s">
        <v>2636</v>
      </c>
    </row>
    <row r="1143">
      <c r="A1143" s="37" t="s">
        <v>2637</v>
      </c>
      <c r="B1143" s="38" t="s">
        <v>2638</v>
      </c>
    </row>
    <row r="1144">
      <c r="A1144" s="37" t="s">
        <v>2639</v>
      </c>
      <c r="B1144" s="38" t="s">
        <v>2640</v>
      </c>
    </row>
    <row r="1145">
      <c r="A1145" s="37" t="s">
        <v>2641</v>
      </c>
      <c r="B1145" s="38" t="s">
        <v>2642</v>
      </c>
    </row>
    <row r="1146">
      <c r="A1146" s="37" t="s">
        <v>198</v>
      </c>
      <c r="B1146" s="38" t="s">
        <v>2643</v>
      </c>
    </row>
    <row r="1147">
      <c r="A1147" s="37" t="s">
        <v>2644</v>
      </c>
      <c r="B1147" s="38" t="s">
        <v>2645</v>
      </c>
    </row>
    <row r="1148">
      <c r="A1148" s="37" t="s">
        <v>2646</v>
      </c>
      <c r="B1148" s="38" t="s">
        <v>2647</v>
      </c>
    </row>
    <row r="1149">
      <c r="A1149" s="37" t="s">
        <v>2648</v>
      </c>
      <c r="B1149" s="38" t="s">
        <v>2649</v>
      </c>
    </row>
    <row r="1150">
      <c r="A1150" s="37" t="s">
        <v>2650</v>
      </c>
      <c r="B1150" s="38" t="s">
        <v>2651</v>
      </c>
    </row>
    <row r="1151">
      <c r="A1151" s="37" t="s">
        <v>2652</v>
      </c>
      <c r="B1151" s="38" t="s">
        <v>2653</v>
      </c>
    </row>
    <row r="1152">
      <c r="A1152" s="37" t="s">
        <v>2654</v>
      </c>
      <c r="B1152" s="38" t="s">
        <v>2655</v>
      </c>
    </row>
    <row r="1153">
      <c r="A1153" s="37" t="s">
        <v>2656</v>
      </c>
      <c r="B1153" s="38" t="s">
        <v>2657</v>
      </c>
    </row>
    <row r="1154">
      <c r="A1154" s="37" t="s">
        <v>2658</v>
      </c>
      <c r="B1154" s="38" t="s">
        <v>2659</v>
      </c>
    </row>
    <row r="1155">
      <c r="A1155" s="37" t="s">
        <v>2660</v>
      </c>
      <c r="B1155" s="38" t="s">
        <v>2661</v>
      </c>
    </row>
    <row r="1156">
      <c r="A1156" s="37" t="s">
        <v>2662</v>
      </c>
      <c r="B1156" s="38" t="s">
        <v>2663</v>
      </c>
    </row>
    <row r="1157">
      <c r="A1157" s="37" t="s">
        <v>1930</v>
      </c>
      <c r="B1157" s="38" t="s">
        <v>1931</v>
      </c>
    </row>
    <row r="1158">
      <c r="A1158" s="37" t="s">
        <v>1018</v>
      </c>
      <c r="B1158" s="38" t="s">
        <v>1019</v>
      </c>
    </row>
    <row r="1159">
      <c r="A1159" s="37" t="s">
        <v>315</v>
      </c>
      <c r="B1159" s="38" t="s">
        <v>2664</v>
      </c>
    </row>
    <row r="1160">
      <c r="A1160" s="37" t="s">
        <v>2665</v>
      </c>
      <c r="B1160" s="38" t="s">
        <v>2666</v>
      </c>
    </row>
    <row r="1161">
      <c r="A1161" s="37" t="s">
        <v>2667</v>
      </c>
      <c r="B1161" s="38" t="s">
        <v>2668</v>
      </c>
    </row>
    <row r="1162">
      <c r="A1162" s="37" t="s">
        <v>2669</v>
      </c>
      <c r="B1162" s="38" t="s">
        <v>2670</v>
      </c>
    </row>
    <row r="1163">
      <c r="A1163" s="37" t="s">
        <v>2671</v>
      </c>
      <c r="B1163" s="38" t="s">
        <v>2672</v>
      </c>
    </row>
    <row r="1164">
      <c r="A1164" s="37" t="s">
        <v>2673</v>
      </c>
      <c r="B1164" s="38" t="s">
        <v>2674</v>
      </c>
    </row>
    <row r="1165">
      <c r="A1165" s="37" t="s">
        <v>2675</v>
      </c>
      <c r="B1165" s="38" t="s">
        <v>2676</v>
      </c>
    </row>
    <row r="1166">
      <c r="A1166" s="37" t="s">
        <v>2677</v>
      </c>
      <c r="B1166" s="38" t="s">
        <v>2678</v>
      </c>
    </row>
    <row r="1167">
      <c r="A1167" s="37" t="s">
        <v>2679</v>
      </c>
      <c r="B1167" s="38" t="s">
        <v>2680</v>
      </c>
    </row>
    <row r="1168">
      <c r="A1168" s="37" t="s">
        <v>2681</v>
      </c>
      <c r="B1168" s="38" t="s">
        <v>2682</v>
      </c>
    </row>
    <row r="1169">
      <c r="A1169" s="37" t="s">
        <v>2683</v>
      </c>
      <c r="B1169" s="38" t="s">
        <v>2684</v>
      </c>
    </row>
    <row r="1170">
      <c r="A1170" s="37" t="s">
        <v>2685</v>
      </c>
      <c r="B1170" s="38" t="s">
        <v>2686</v>
      </c>
    </row>
    <row r="1171">
      <c r="A1171" s="37" t="s">
        <v>2687</v>
      </c>
      <c r="B1171" s="38" t="s">
        <v>2688</v>
      </c>
    </row>
    <row r="1172">
      <c r="A1172" s="37" t="s">
        <v>2689</v>
      </c>
      <c r="B1172" s="38" t="s">
        <v>2690</v>
      </c>
    </row>
    <row r="1173">
      <c r="A1173" s="37" t="s">
        <v>2691</v>
      </c>
      <c r="B1173" s="38" t="s">
        <v>2692</v>
      </c>
    </row>
    <row r="1174">
      <c r="A1174" s="37" t="s">
        <v>2693</v>
      </c>
      <c r="B1174" s="38" t="s">
        <v>2694</v>
      </c>
    </row>
    <row r="1175">
      <c r="A1175" s="37" t="s">
        <v>2695</v>
      </c>
      <c r="B1175" s="38" t="s">
        <v>2696</v>
      </c>
    </row>
    <row r="1176">
      <c r="A1176" s="37" t="s">
        <v>2697</v>
      </c>
      <c r="B1176" s="38" t="s">
        <v>2698</v>
      </c>
    </row>
    <row r="1177">
      <c r="A1177" s="37" t="s">
        <v>2699</v>
      </c>
      <c r="B1177" s="38" t="s">
        <v>2700</v>
      </c>
    </row>
    <row r="1178">
      <c r="A1178" s="37" t="s">
        <v>2701</v>
      </c>
      <c r="B1178" s="38" t="s">
        <v>2702</v>
      </c>
    </row>
    <row r="1179">
      <c r="A1179" s="37" t="s">
        <v>2703</v>
      </c>
      <c r="B1179" s="38" t="s">
        <v>2704</v>
      </c>
    </row>
    <row r="1180">
      <c r="A1180" s="37" t="s">
        <v>2705</v>
      </c>
      <c r="B1180" s="38" t="s">
        <v>2706</v>
      </c>
    </row>
    <row r="1181">
      <c r="A1181" s="37" t="s">
        <v>2707</v>
      </c>
      <c r="B1181" s="38" t="s">
        <v>2708</v>
      </c>
    </row>
    <row r="1182">
      <c r="A1182" s="37" t="s">
        <v>2709</v>
      </c>
      <c r="B1182" s="38" t="s">
        <v>2710</v>
      </c>
    </row>
    <row r="1183">
      <c r="A1183" s="37" t="s">
        <v>2711</v>
      </c>
      <c r="B1183" s="38" t="s">
        <v>2712</v>
      </c>
    </row>
    <row r="1184">
      <c r="A1184" s="37" t="s">
        <v>2713</v>
      </c>
      <c r="B1184" s="38" t="s">
        <v>2714</v>
      </c>
    </row>
    <row r="1185">
      <c r="A1185" s="37" t="s">
        <v>2715</v>
      </c>
      <c r="B1185" s="38" t="s">
        <v>2716</v>
      </c>
    </row>
    <row r="1186">
      <c r="A1186" s="37" t="s">
        <v>128</v>
      </c>
      <c r="B1186" s="38" t="s">
        <v>2500</v>
      </c>
    </row>
    <row r="1187">
      <c r="A1187" s="37" t="s">
        <v>223</v>
      </c>
      <c r="B1187" s="38" t="s">
        <v>2717</v>
      </c>
    </row>
    <row r="1188">
      <c r="A1188" s="37" t="s">
        <v>2718</v>
      </c>
      <c r="B1188" s="38" t="s">
        <v>2719</v>
      </c>
    </row>
    <row r="1189">
      <c r="A1189" s="37" t="s">
        <v>2720</v>
      </c>
      <c r="B1189" s="38" t="s">
        <v>2721</v>
      </c>
    </row>
    <row r="1190">
      <c r="A1190" s="37" t="s">
        <v>2722</v>
      </c>
      <c r="B1190" s="38" t="s">
        <v>2723</v>
      </c>
    </row>
    <row r="1191">
      <c r="A1191" s="37" t="s">
        <v>154</v>
      </c>
      <c r="B1191" s="38" t="s">
        <v>2724</v>
      </c>
    </row>
    <row r="1192">
      <c r="A1192" s="37" t="s">
        <v>2725</v>
      </c>
      <c r="B1192" s="38" t="s">
        <v>2726</v>
      </c>
    </row>
    <row r="1193">
      <c r="A1193" s="37" t="s">
        <v>2727</v>
      </c>
      <c r="B1193" s="38" t="s">
        <v>2728</v>
      </c>
    </row>
    <row r="1194">
      <c r="A1194" s="37" t="s">
        <v>2729</v>
      </c>
      <c r="B1194" s="38" t="s">
        <v>2730</v>
      </c>
    </row>
    <row r="1195">
      <c r="A1195" s="37" t="s">
        <v>2731</v>
      </c>
      <c r="B1195" s="38" t="s">
        <v>2732</v>
      </c>
    </row>
    <row r="1196">
      <c r="A1196" s="37" t="s">
        <v>2733</v>
      </c>
      <c r="B1196" s="38" t="s">
        <v>2734</v>
      </c>
    </row>
    <row r="1197">
      <c r="A1197" s="37" t="s">
        <v>2735</v>
      </c>
      <c r="B1197" s="38" t="s">
        <v>2736</v>
      </c>
    </row>
    <row r="1198">
      <c r="A1198" s="37" t="s">
        <v>2737</v>
      </c>
      <c r="B1198" s="38" t="s">
        <v>2738</v>
      </c>
    </row>
    <row r="1199">
      <c r="A1199" s="37" t="s">
        <v>2739</v>
      </c>
      <c r="B1199" s="38" t="s">
        <v>2740</v>
      </c>
    </row>
    <row r="1200">
      <c r="A1200" s="37" t="s">
        <v>2741</v>
      </c>
      <c r="B1200" s="38" t="s">
        <v>2742</v>
      </c>
    </row>
    <row r="1201">
      <c r="A1201" s="37" t="s">
        <v>2743</v>
      </c>
      <c r="B1201" s="38" t="s">
        <v>2744</v>
      </c>
    </row>
    <row r="1202">
      <c r="A1202" s="37" t="s">
        <v>2745</v>
      </c>
      <c r="B1202" s="38" t="s">
        <v>2746</v>
      </c>
    </row>
    <row r="1203">
      <c r="A1203" s="37" t="s">
        <v>2747</v>
      </c>
      <c r="B1203" s="38" t="s">
        <v>2748</v>
      </c>
    </row>
    <row r="1204">
      <c r="A1204" s="37" t="s">
        <v>2749</v>
      </c>
      <c r="B1204" s="38" t="s">
        <v>2750</v>
      </c>
    </row>
    <row r="1205">
      <c r="A1205" s="37" t="s">
        <v>289</v>
      </c>
      <c r="B1205" s="38" t="s">
        <v>2751</v>
      </c>
    </row>
    <row r="1206">
      <c r="A1206" s="37" t="s">
        <v>2752</v>
      </c>
      <c r="B1206" s="38" t="s">
        <v>2327</v>
      </c>
    </row>
    <row r="1207">
      <c r="A1207" s="37" t="s">
        <v>2753</v>
      </c>
      <c r="B1207" s="38" t="s">
        <v>2754</v>
      </c>
    </row>
    <row r="1208">
      <c r="A1208" s="37" t="s">
        <v>2083</v>
      </c>
      <c r="B1208" s="38" t="s">
        <v>2755</v>
      </c>
    </row>
    <row r="1209">
      <c r="A1209" s="37" t="s">
        <v>2756</v>
      </c>
      <c r="B1209" s="38" t="s">
        <v>2757</v>
      </c>
    </row>
    <row r="1210">
      <c r="A1210" s="37" t="s">
        <v>2758</v>
      </c>
      <c r="B1210" s="38" t="s">
        <v>2759</v>
      </c>
    </row>
    <row r="1211">
      <c r="A1211" s="37" t="s">
        <v>2760</v>
      </c>
      <c r="B1211" s="38" t="s">
        <v>2761</v>
      </c>
    </row>
    <row r="1212">
      <c r="A1212" s="37" t="s">
        <v>2762</v>
      </c>
      <c r="B1212" s="38" t="s">
        <v>2763</v>
      </c>
    </row>
    <row r="1213">
      <c r="A1213" s="37" t="s">
        <v>2764</v>
      </c>
      <c r="B1213" s="38" t="s">
        <v>2765</v>
      </c>
    </row>
    <row r="1214">
      <c r="A1214" s="37" t="s">
        <v>2766</v>
      </c>
      <c r="B1214" s="38" t="s">
        <v>2767</v>
      </c>
    </row>
    <row r="1215">
      <c r="A1215" s="37" t="s">
        <v>2768</v>
      </c>
      <c r="B1215" s="38" t="s">
        <v>2769</v>
      </c>
    </row>
    <row r="1216">
      <c r="A1216" s="37" t="s">
        <v>2770</v>
      </c>
      <c r="B1216" s="38" t="s">
        <v>2771</v>
      </c>
    </row>
    <row r="1217">
      <c r="A1217" s="37" t="s">
        <v>2772</v>
      </c>
      <c r="B1217" s="38" t="s">
        <v>2773</v>
      </c>
    </row>
    <row r="1218">
      <c r="A1218" s="37" t="s">
        <v>2774</v>
      </c>
      <c r="B1218" s="38" t="s">
        <v>2775</v>
      </c>
    </row>
    <row r="1219">
      <c r="A1219" s="37" t="s">
        <v>2776</v>
      </c>
      <c r="B1219" s="38" t="s">
        <v>2777</v>
      </c>
    </row>
    <row r="1220">
      <c r="A1220" s="37" t="s">
        <v>99</v>
      </c>
      <c r="B1220" s="38" t="s">
        <v>2778</v>
      </c>
    </row>
    <row r="1221">
      <c r="A1221" s="37" t="s">
        <v>2779</v>
      </c>
      <c r="B1221" s="38" t="s">
        <v>2780</v>
      </c>
    </row>
    <row r="1222">
      <c r="A1222" s="37" t="s">
        <v>2781</v>
      </c>
      <c r="B1222" s="38" t="s">
        <v>2782</v>
      </c>
    </row>
    <row r="1223">
      <c r="A1223" s="37" t="s">
        <v>2783</v>
      </c>
      <c r="B1223" s="38" t="s">
        <v>2784</v>
      </c>
    </row>
    <row r="1224">
      <c r="A1224" s="37" t="s">
        <v>2785</v>
      </c>
      <c r="B1224" s="38" t="s">
        <v>2786</v>
      </c>
    </row>
    <row r="1225">
      <c r="A1225" s="37" t="s">
        <v>355</v>
      </c>
      <c r="B1225" s="38" t="s">
        <v>2787</v>
      </c>
    </row>
    <row r="1226">
      <c r="A1226" s="37" t="s">
        <v>2788</v>
      </c>
      <c r="B1226" s="38" t="s">
        <v>2789</v>
      </c>
    </row>
    <row r="1227">
      <c r="A1227" s="37" t="s">
        <v>2790</v>
      </c>
      <c r="B1227" s="38" t="s">
        <v>2791</v>
      </c>
    </row>
    <row r="1228">
      <c r="A1228" s="37" t="s">
        <v>2792</v>
      </c>
      <c r="B1228" s="38" t="s">
        <v>2793</v>
      </c>
    </row>
    <row r="1229">
      <c r="A1229" s="37" t="s">
        <v>2794</v>
      </c>
      <c r="B1229" s="38" t="s">
        <v>2795</v>
      </c>
    </row>
    <row r="1230">
      <c r="A1230" s="37" t="s">
        <v>2796</v>
      </c>
      <c r="B1230" s="38" t="s">
        <v>2797</v>
      </c>
    </row>
    <row r="1231">
      <c r="A1231" s="37" t="s">
        <v>1946</v>
      </c>
      <c r="B1231" s="38" t="s">
        <v>1947</v>
      </c>
    </row>
    <row r="1232">
      <c r="A1232" s="37" t="s">
        <v>2798</v>
      </c>
      <c r="B1232" s="38" t="s">
        <v>2799</v>
      </c>
    </row>
    <row r="1233">
      <c r="A1233" s="37" t="s">
        <v>2800</v>
      </c>
      <c r="B1233" s="38" t="s">
        <v>2801</v>
      </c>
    </row>
    <row r="1234">
      <c r="A1234" s="37" t="s">
        <v>2802</v>
      </c>
      <c r="B1234" s="38" t="s">
        <v>2803</v>
      </c>
    </row>
    <row r="1235">
      <c r="A1235" s="37" t="s">
        <v>2804</v>
      </c>
      <c r="B1235" s="38" t="s">
        <v>2805</v>
      </c>
    </row>
    <row r="1236">
      <c r="A1236" s="37" t="s">
        <v>2806</v>
      </c>
      <c r="B1236" s="38" t="s">
        <v>2807</v>
      </c>
    </row>
    <row r="1237">
      <c r="A1237" s="37" t="s">
        <v>410</v>
      </c>
      <c r="B1237" s="38" t="s">
        <v>2808</v>
      </c>
    </row>
    <row r="1238">
      <c r="A1238" s="37" t="s">
        <v>2809</v>
      </c>
      <c r="B1238" s="38" t="s">
        <v>2810</v>
      </c>
    </row>
    <row r="1239">
      <c r="A1239" s="37" t="s">
        <v>2811</v>
      </c>
      <c r="B1239" s="38" t="s">
        <v>2812</v>
      </c>
    </row>
    <row r="1240">
      <c r="A1240" s="37" t="s">
        <v>2813</v>
      </c>
      <c r="B1240" s="38" t="s">
        <v>2814</v>
      </c>
    </row>
    <row r="1241">
      <c r="A1241" s="37" t="s">
        <v>2815</v>
      </c>
      <c r="B1241" s="38" t="s">
        <v>2816</v>
      </c>
    </row>
    <row r="1242">
      <c r="A1242" s="37" t="s">
        <v>2817</v>
      </c>
      <c r="B1242" s="38" t="s">
        <v>2818</v>
      </c>
    </row>
    <row r="1243">
      <c r="A1243" s="37" t="s">
        <v>2819</v>
      </c>
      <c r="B1243" s="38" t="s">
        <v>2820</v>
      </c>
    </row>
    <row r="1244">
      <c r="A1244" s="37" t="s">
        <v>2821</v>
      </c>
      <c r="B1244" s="38" t="s">
        <v>2822</v>
      </c>
    </row>
    <row r="1245">
      <c r="A1245" s="37" t="s">
        <v>300</v>
      </c>
      <c r="B1245" s="38" t="s">
        <v>2823</v>
      </c>
    </row>
    <row r="1246">
      <c r="A1246" s="37" t="s">
        <v>2824</v>
      </c>
      <c r="B1246" s="38" t="s">
        <v>2825</v>
      </c>
    </row>
    <row r="1247">
      <c r="A1247" s="37" t="s">
        <v>2826</v>
      </c>
      <c r="B1247" s="38" t="s">
        <v>2827</v>
      </c>
    </row>
    <row r="1248">
      <c r="A1248" s="37" t="s">
        <v>2828</v>
      </c>
      <c r="B1248" s="38" t="s">
        <v>2829</v>
      </c>
    </row>
    <row r="1249">
      <c r="A1249" s="37" t="s">
        <v>2830</v>
      </c>
      <c r="B1249" s="38" t="s">
        <v>2831</v>
      </c>
    </row>
    <row r="1250">
      <c r="A1250" s="37" t="s">
        <v>2832</v>
      </c>
      <c r="B1250" s="38" t="s">
        <v>2833</v>
      </c>
    </row>
    <row r="1251">
      <c r="A1251" s="37" t="s">
        <v>2834</v>
      </c>
      <c r="B1251" s="38" t="s">
        <v>2835</v>
      </c>
    </row>
    <row r="1252">
      <c r="A1252" s="37" t="s">
        <v>2836</v>
      </c>
      <c r="B1252" s="38" t="s">
        <v>2837</v>
      </c>
    </row>
    <row r="1253">
      <c r="A1253" s="37" t="s">
        <v>2838</v>
      </c>
      <c r="B1253" s="38" t="s">
        <v>2839</v>
      </c>
    </row>
    <row r="1254">
      <c r="A1254" s="37" t="s">
        <v>2840</v>
      </c>
      <c r="B1254" s="38" t="s">
        <v>2841</v>
      </c>
    </row>
    <row r="1255">
      <c r="A1255" s="37" t="s">
        <v>2842</v>
      </c>
      <c r="B1255" s="38" t="s">
        <v>2843</v>
      </c>
    </row>
    <row r="1256">
      <c r="A1256" s="37" t="s">
        <v>2844</v>
      </c>
      <c r="B1256" s="38" t="s">
        <v>2845</v>
      </c>
    </row>
    <row r="1257">
      <c r="A1257" s="37" t="s">
        <v>98</v>
      </c>
      <c r="B1257" s="38" t="s">
        <v>2846</v>
      </c>
    </row>
    <row r="1258">
      <c r="A1258" s="37" t="s">
        <v>2847</v>
      </c>
      <c r="B1258" s="38" t="s">
        <v>2848</v>
      </c>
    </row>
    <row r="1259">
      <c r="A1259" s="37" t="s">
        <v>2849</v>
      </c>
      <c r="B1259" s="38" t="s">
        <v>2850</v>
      </c>
    </row>
    <row r="1260">
      <c r="A1260" s="37" t="s">
        <v>2851</v>
      </c>
      <c r="B1260" s="38" t="s">
        <v>2852</v>
      </c>
    </row>
    <row r="1261">
      <c r="A1261" s="37" t="s">
        <v>2853</v>
      </c>
      <c r="B1261" s="38" t="s">
        <v>2854</v>
      </c>
    </row>
    <row r="1262">
      <c r="A1262" s="37" t="s">
        <v>232</v>
      </c>
      <c r="B1262" s="38" t="s">
        <v>2855</v>
      </c>
    </row>
    <row r="1263">
      <c r="A1263" s="37" t="s">
        <v>2856</v>
      </c>
      <c r="B1263" s="38" t="s">
        <v>2857</v>
      </c>
    </row>
    <row r="1264">
      <c r="A1264" s="37" t="s">
        <v>2858</v>
      </c>
      <c r="B1264" s="38" t="s">
        <v>2499</v>
      </c>
    </row>
    <row r="1265">
      <c r="A1265" s="37" t="s">
        <v>2859</v>
      </c>
      <c r="B1265" s="38" t="s">
        <v>2860</v>
      </c>
    </row>
    <row r="1266">
      <c r="A1266" s="37" t="s">
        <v>2861</v>
      </c>
      <c r="B1266" s="38" t="s">
        <v>2862</v>
      </c>
    </row>
    <row r="1267">
      <c r="A1267" s="37" t="s">
        <v>230</v>
      </c>
      <c r="B1267" s="38" t="s">
        <v>2863</v>
      </c>
    </row>
    <row r="1268">
      <c r="A1268" s="37" t="s">
        <v>444</v>
      </c>
      <c r="B1268" s="38" t="s">
        <v>2864</v>
      </c>
    </row>
    <row r="1269">
      <c r="A1269" s="37" t="s">
        <v>2865</v>
      </c>
      <c r="B1269" s="38" t="s">
        <v>2866</v>
      </c>
    </row>
    <row r="1270">
      <c r="A1270" s="37" t="s">
        <v>2867</v>
      </c>
      <c r="B1270" s="38" t="s">
        <v>2868</v>
      </c>
    </row>
    <row r="1271">
      <c r="A1271" s="37" t="s">
        <v>2869</v>
      </c>
      <c r="B1271" s="38" t="s">
        <v>2870</v>
      </c>
    </row>
    <row r="1272">
      <c r="A1272" s="37" t="s">
        <v>2871</v>
      </c>
      <c r="B1272" s="38" t="s">
        <v>2872</v>
      </c>
    </row>
    <row r="1273">
      <c r="A1273" s="37" t="s">
        <v>2873</v>
      </c>
      <c r="B1273" s="38" t="s">
        <v>2874</v>
      </c>
    </row>
    <row r="1274">
      <c r="A1274" s="37" t="s">
        <v>2875</v>
      </c>
      <c r="B1274" s="38" t="s">
        <v>2876</v>
      </c>
    </row>
    <row r="1275">
      <c r="A1275" s="37" t="s">
        <v>71</v>
      </c>
      <c r="B1275" s="38" t="s">
        <v>2877</v>
      </c>
    </row>
    <row r="1276">
      <c r="A1276" s="37" t="s">
        <v>2878</v>
      </c>
      <c r="B1276" s="38" t="s">
        <v>2879</v>
      </c>
    </row>
    <row r="1277">
      <c r="A1277" s="37" t="s">
        <v>2880</v>
      </c>
      <c r="B1277" s="38"/>
    </row>
    <row r="1278">
      <c r="A1278" s="37" t="s">
        <v>2881</v>
      </c>
      <c r="B1278" s="38" t="s">
        <v>2882</v>
      </c>
    </row>
    <row r="1279">
      <c r="A1279" s="37" t="s">
        <v>2883</v>
      </c>
      <c r="B1279" s="38" t="s">
        <v>2884</v>
      </c>
    </row>
    <row r="1280">
      <c r="A1280" s="37" t="s">
        <v>271</v>
      </c>
      <c r="B1280" s="38" t="s">
        <v>2885</v>
      </c>
    </row>
    <row r="1281">
      <c r="A1281" s="37" t="s">
        <v>2886</v>
      </c>
      <c r="B1281" s="38" t="s">
        <v>2887</v>
      </c>
    </row>
    <row r="1282">
      <c r="A1282" s="37" t="s">
        <v>264</v>
      </c>
      <c r="B1282" s="38" t="s">
        <v>2888</v>
      </c>
    </row>
    <row r="1283">
      <c r="A1283" s="37" t="s">
        <v>2889</v>
      </c>
      <c r="B1283" s="38" t="s">
        <v>2890</v>
      </c>
    </row>
    <row r="1284">
      <c r="A1284" s="37" t="s">
        <v>2891</v>
      </c>
      <c r="B1284" s="38" t="s">
        <v>2892</v>
      </c>
    </row>
    <row r="1285">
      <c r="A1285" s="37" t="s">
        <v>2893</v>
      </c>
      <c r="B1285" s="38" t="s">
        <v>2894</v>
      </c>
    </row>
    <row r="1286">
      <c r="A1286" s="37" t="s">
        <v>2895</v>
      </c>
      <c r="B1286" s="38" t="s">
        <v>2896</v>
      </c>
    </row>
    <row r="1287">
      <c r="A1287" s="37" t="s">
        <v>2897</v>
      </c>
      <c r="B1287" s="38" t="s">
        <v>2898</v>
      </c>
    </row>
    <row r="1288">
      <c r="A1288" s="37" t="s">
        <v>2899</v>
      </c>
      <c r="B1288" s="38" t="s">
        <v>2900</v>
      </c>
    </row>
    <row r="1289">
      <c r="A1289" s="37" t="s">
        <v>2901</v>
      </c>
      <c r="B1289" s="38" t="s">
        <v>2902</v>
      </c>
    </row>
    <row r="1290">
      <c r="A1290" s="37" t="s">
        <v>2903</v>
      </c>
      <c r="B1290" s="38" t="s">
        <v>2904</v>
      </c>
    </row>
    <row r="1291">
      <c r="A1291" s="37" t="s">
        <v>2905</v>
      </c>
      <c r="B1291" s="38" t="s">
        <v>2906</v>
      </c>
    </row>
    <row r="1292">
      <c r="A1292" s="37" t="s">
        <v>149</v>
      </c>
      <c r="B1292" s="38" t="s">
        <v>1629</v>
      </c>
    </row>
    <row r="1293">
      <c r="A1293" s="37" t="s">
        <v>2907</v>
      </c>
      <c r="B1293" s="38" t="s">
        <v>2908</v>
      </c>
    </row>
    <row r="1294">
      <c r="A1294" s="37" t="s">
        <v>2909</v>
      </c>
      <c r="B1294" s="38" t="s">
        <v>2910</v>
      </c>
    </row>
    <row r="1295">
      <c r="A1295" s="37" t="s">
        <v>2911</v>
      </c>
      <c r="B1295" s="38" t="s">
        <v>2912</v>
      </c>
    </row>
    <row r="1296">
      <c r="A1296" s="37" t="s">
        <v>2913</v>
      </c>
      <c r="B1296" s="38" t="s">
        <v>2914</v>
      </c>
    </row>
    <row r="1297">
      <c r="A1297" s="37" t="s">
        <v>2915</v>
      </c>
      <c r="B1297" s="38" t="s">
        <v>2916</v>
      </c>
    </row>
    <row r="1298">
      <c r="A1298" s="37" t="s">
        <v>2917</v>
      </c>
      <c r="B1298" s="38" t="s">
        <v>2918</v>
      </c>
    </row>
    <row r="1299">
      <c r="A1299" s="37" t="s">
        <v>2919</v>
      </c>
      <c r="B1299" s="38" t="s">
        <v>2920</v>
      </c>
    </row>
    <row r="1300">
      <c r="A1300" s="37" t="s">
        <v>176</v>
      </c>
      <c r="B1300" s="38" t="s">
        <v>2921</v>
      </c>
    </row>
    <row r="1301">
      <c r="A1301" s="37" t="s">
        <v>2922</v>
      </c>
      <c r="B1301" s="38" t="s">
        <v>2923</v>
      </c>
    </row>
    <row r="1302">
      <c r="A1302" s="37" t="s">
        <v>2924</v>
      </c>
      <c r="B1302" s="38" t="s">
        <v>2925</v>
      </c>
    </row>
    <row r="1303">
      <c r="A1303" s="37" t="s">
        <v>2926</v>
      </c>
      <c r="B1303" s="38" t="s">
        <v>2927</v>
      </c>
    </row>
    <row r="1304">
      <c r="A1304" s="37" t="s">
        <v>2928</v>
      </c>
      <c r="B1304" s="38" t="s">
        <v>2929</v>
      </c>
    </row>
    <row r="1305">
      <c r="A1305" s="37" t="s">
        <v>2930</v>
      </c>
      <c r="B1305" s="38" t="s">
        <v>2931</v>
      </c>
    </row>
    <row r="1306">
      <c r="A1306" s="37" t="s">
        <v>2932</v>
      </c>
      <c r="B1306" s="38" t="s">
        <v>2933</v>
      </c>
    </row>
    <row r="1307">
      <c r="A1307" s="37" t="s">
        <v>2934</v>
      </c>
      <c r="B1307" s="38" t="s">
        <v>2935</v>
      </c>
    </row>
    <row r="1308">
      <c r="A1308" s="37" t="s">
        <v>2936</v>
      </c>
      <c r="B1308" s="38" t="s">
        <v>2937</v>
      </c>
    </row>
    <row r="1309">
      <c r="A1309" s="37" t="s">
        <v>2938</v>
      </c>
      <c r="B1309" s="38" t="s">
        <v>2114</v>
      </c>
    </row>
    <row r="1310">
      <c r="A1310" s="37" t="s">
        <v>423</v>
      </c>
      <c r="B1310" s="38" t="s">
        <v>2939</v>
      </c>
    </row>
    <row r="1311">
      <c r="A1311" s="37" t="s">
        <v>333</v>
      </c>
      <c r="B1311" s="38" t="s">
        <v>2940</v>
      </c>
    </row>
    <row r="1312">
      <c r="A1312" s="37" t="s">
        <v>2941</v>
      </c>
      <c r="B1312" s="38" t="s">
        <v>2942</v>
      </c>
    </row>
    <row r="1313">
      <c r="A1313" s="37" t="s">
        <v>2943</v>
      </c>
      <c r="B1313" s="38" t="s">
        <v>2944</v>
      </c>
    </row>
    <row r="1314">
      <c r="A1314" s="37" t="s">
        <v>134</v>
      </c>
      <c r="B1314" s="38" t="s">
        <v>2945</v>
      </c>
    </row>
    <row r="1315">
      <c r="A1315" s="37" t="s">
        <v>2946</v>
      </c>
      <c r="B1315" s="38" t="s">
        <v>2947</v>
      </c>
    </row>
    <row r="1316">
      <c r="A1316" s="37" t="s">
        <v>2948</v>
      </c>
      <c r="B1316" s="38" t="s">
        <v>2949</v>
      </c>
    </row>
    <row r="1317">
      <c r="A1317" s="37" t="s">
        <v>2950</v>
      </c>
      <c r="B1317" s="38" t="s">
        <v>2951</v>
      </c>
    </row>
    <row r="1318">
      <c r="A1318" s="37" t="s">
        <v>2952</v>
      </c>
      <c r="B1318" s="38" t="s">
        <v>2953</v>
      </c>
    </row>
    <row r="1319">
      <c r="A1319" s="37" t="s">
        <v>2954</v>
      </c>
      <c r="B1319" s="38" t="s">
        <v>2955</v>
      </c>
    </row>
    <row r="1320">
      <c r="A1320" s="37" t="s">
        <v>2956</v>
      </c>
      <c r="B1320" s="38" t="s">
        <v>2835</v>
      </c>
    </row>
    <row r="1321">
      <c r="A1321" s="37" t="s">
        <v>2957</v>
      </c>
      <c r="B1321" s="38" t="s">
        <v>2958</v>
      </c>
    </row>
    <row r="1322">
      <c r="A1322" s="37" t="s">
        <v>2959</v>
      </c>
      <c r="B1322" s="38" t="s">
        <v>2960</v>
      </c>
    </row>
    <row r="1323">
      <c r="A1323" s="37" t="s">
        <v>2961</v>
      </c>
      <c r="B1323" s="38" t="s">
        <v>2962</v>
      </c>
    </row>
    <row r="1324">
      <c r="A1324" s="37" t="s">
        <v>2963</v>
      </c>
      <c r="B1324" s="38" t="s">
        <v>2964</v>
      </c>
    </row>
    <row r="1325">
      <c r="A1325" s="37" t="s">
        <v>2965</v>
      </c>
      <c r="B1325" s="38" t="s">
        <v>2966</v>
      </c>
    </row>
    <row r="1326">
      <c r="A1326" s="37" t="s">
        <v>2967</v>
      </c>
      <c r="B1326" s="38" t="s">
        <v>2968</v>
      </c>
    </row>
    <row r="1327">
      <c r="A1327" s="37" t="s">
        <v>370</v>
      </c>
      <c r="B1327" s="38" t="s">
        <v>2969</v>
      </c>
    </row>
    <row r="1328">
      <c r="A1328" s="37" t="s">
        <v>2970</v>
      </c>
      <c r="B1328" s="38" t="s">
        <v>2971</v>
      </c>
    </row>
    <row r="1329">
      <c r="A1329" s="37" t="s">
        <v>2972</v>
      </c>
      <c r="B1329" s="38" t="s">
        <v>2973</v>
      </c>
    </row>
    <row r="1330">
      <c r="A1330" s="37" t="s">
        <v>2974</v>
      </c>
      <c r="B1330" s="38" t="s">
        <v>2975</v>
      </c>
    </row>
    <row r="1331">
      <c r="A1331" s="37" t="s">
        <v>2976</v>
      </c>
      <c r="B1331" s="38" t="s">
        <v>2977</v>
      </c>
    </row>
    <row r="1332">
      <c r="A1332" s="37" t="s">
        <v>2978</v>
      </c>
      <c r="B1332" s="38" t="s">
        <v>2979</v>
      </c>
    </row>
    <row r="1333">
      <c r="A1333" s="37" t="s">
        <v>2980</v>
      </c>
      <c r="B1333" s="38" t="s">
        <v>2981</v>
      </c>
    </row>
    <row r="1334">
      <c r="A1334" s="37" t="s">
        <v>2982</v>
      </c>
      <c r="B1334" s="38" t="s">
        <v>1528</v>
      </c>
    </row>
    <row r="1335">
      <c r="A1335" s="37" t="s">
        <v>2983</v>
      </c>
      <c r="B1335" s="38" t="s">
        <v>2984</v>
      </c>
    </row>
    <row r="1336">
      <c r="A1336" s="37" t="s">
        <v>51</v>
      </c>
      <c r="B1336" s="38" t="s">
        <v>2985</v>
      </c>
    </row>
    <row r="1337">
      <c r="A1337" s="37" t="s">
        <v>2986</v>
      </c>
      <c r="B1337" s="38" t="s">
        <v>2987</v>
      </c>
    </row>
    <row r="1338">
      <c r="A1338" s="37" t="s">
        <v>2988</v>
      </c>
      <c r="B1338" s="38" t="s">
        <v>2989</v>
      </c>
    </row>
    <row r="1339">
      <c r="A1339" s="37" t="s">
        <v>2990</v>
      </c>
      <c r="B1339" s="38" t="s">
        <v>2991</v>
      </c>
    </row>
    <row r="1340">
      <c r="A1340" s="37" t="s">
        <v>2992</v>
      </c>
      <c r="B1340" s="38" t="s">
        <v>2993</v>
      </c>
    </row>
    <row r="1341">
      <c r="A1341" s="37" t="s">
        <v>2970</v>
      </c>
      <c r="B1341" s="38" t="s">
        <v>2971</v>
      </c>
    </row>
    <row r="1342">
      <c r="A1342" s="37" t="s">
        <v>2994</v>
      </c>
      <c r="B1342" s="38" t="s">
        <v>2995</v>
      </c>
    </row>
    <row r="1343">
      <c r="A1343" s="37" t="s">
        <v>470</v>
      </c>
      <c r="B1343" s="38" t="s">
        <v>2996</v>
      </c>
    </row>
    <row r="1344">
      <c r="A1344" s="37" t="s">
        <v>2997</v>
      </c>
      <c r="B1344" s="38" t="s">
        <v>2998</v>
      </c>
    </row>
    <row r="1345">
      <c r="A1345" s="37" t="s">
        <v>2999</v>
      </c>
      <c r="B1345" s="38" t="s">
        <v>3000</v>
      </c>
    </row>
    <row r="1346">
      <c r="A1346" s="37" t="s">
        <v>3001</v>
      </c>
      <c r="B1346" s="38" t="s">
        <v>3002</v>
      </c>
    </row>
    <row r="1347">
      <c r="A1347" s="37" t="s">
        <v>3003</v>
      </c>
      <c r="B1347" s="38" t="s">
        <v>3004</v>
      </c>
    </row>
    <row r="1348">
      <c r="A1348" s="37" t="s">
        <v>3005</v>
      </c>
      <c r="B1348" s="38" t="s">
        <v>3006</v>
      </c>
    </row>
    <row r="1349">
      <c r="A1349" s="37" t="s">
        <v>3007</v>
      </c>
      <c r="B1349" s="38" t="s">
        <v>3008</v>
      </c>
    </row>
    <row r="1350">
      <c r="A1350" s="37" t="s">
        <v>3009</v>
      </c>
      <c r="B1350" s="38" t="s">
        <v>3010</v>
      </c>
    </row>
    <row r="1351">
      <c r="A1351" s="37" t="s">
        <v>2796</v>
      </c>
      <c r="B1351" s="38" t="s">
        <v>2797</v>
      </c>
    </row>
    <row r="1352">
      <c r="A1352" s="37" t="s">
        <v>3011</v>
      </c>
      <c r="B1352" s="38" t="s">
        <v>3012</v>
      </c>
    </row>
    <row r="1353">
      <c r="A1353" s="37" t="s">
        <v>3013</v>
      </c>
      <c r="B1353" s="38" t="s">
        <v>3014</v>
      </c>
    </row>
    <row r="1354">
      <c r="A1354" s="37" t="s">
        <v>347</v>
      </c>
      <c r="B1354" s="38" t="s">
        <v>2463</v>
      </c>
    </row>
    <row r="1355">
      <c r="A1355" s="37" t="s">
        <v>3015</v>
      </c>
      <c r="B1355" s="38" t="s">
        <v>3016</v>
      </c>
    </row>
    <row r="1356">
      <c r="A1356" s="37" t="s">
        <v>3017</v>
      </c>
      <c r="B1356" s="38" t="s">
        <v>3018</v>
      </c>
    </row>
    <row r="1357">
      <c r="A1357" s="37" t="s">
        <v>47</v>
      </c>
      <c r="B1357" s="38" t="s">
        <v>3019</v>
      </c>
    </row>
    <row r="1358">
      <c r="A1358" s="37" t="s">
        <v>3020</v>
      </c>
      <c r="B1358" s="38" t="s">
        <v>3021</v>
      </c>
    </row>
    <row r="1359">
      <c r="A1359" s="37" t="s">
        <v>3022</v>
      </c>
      <c r="B1359" s="38" t="s">
        <v>3023</v>
      </c>
    </row>
    <row r="1360">
      <c r="A1360" s="37" t="s">
        <v>3024</v>
      </c>
      <c r="B1360" s="38" t="s">
        <v>3012</v>
      </c>
    </row>
    <row r="1361">
      <c r="A1361" s="37" t="s">
        <v>3025</v>
      </c>
      <c r="B1361" s="38" t="s">
        <v>3026</v>
      </c>
    </row>
    <row r="1362">
      <c r="A1362" s="37" t="s">
        <v>3027</v>
      </c>
      <c r="B1362" s="38" t="s">
        <v>3028</v>
      </c>
    </row>
    <row r="1363">
      <c r="A1363" s="37" t="s">
        <v>3029</v>
      </c>
      <c r="B1363" s="38" t="s">
        <v>3030</v>
      </c>
    </row>
    <row r="1364">
      <c r="A1364" s="37" t="s">
        <v>3031</v>
      </c>
      <c r="B1364" s="38" t="s">
        <v>3032</v>
      </c>
    </row>
    <row r="1365">
      <c r="A1365" s="37" t="s">
        <v>274</v>
      </c>
      <c r="B1365" s="38" t="s">
        <v>3033</v>
      </c>
    </row>
    <row r="1366">
      <c r="A1366" s="37" t="s">
        <v>3034</v>
      </c>
      <c r="B1366" s="38" t="s">
        <v>3035</v>
      </c>
    </row>
    <row r="1367">
      <c r="A1367" s="37" t="s">
        <v>3036</v>
      </c>
      <c r="B1367" s="38" t="s">
        <v>3037</v>
      </c>
    </row>
    <row r="1368">
      <c r="A1368" s="37" t="s">
        <v>3038</v>
      </c>
      <c r="B1368" s="38" t="s">
        <v>3039</v>
      </c>
    </row>
    <row r="1369">
      <c r="A1369" s="37" t="s">
        <v>3040</v>
      </c>
      <c r="B1369" s="38" t="s">
        <v>3041</v>
      </c>
    </row>
    <row r="1370">
      <c r="A1370" s="37" t="s">
        <v>3015</v>
      </c>
      <c r="B1370" s="38" t="s">
        <v>3016</v>
      </c>
    </row>
    <row r="1371">
      <c r="A1371" s="37" t="s">
        <v>3042</v>
      </c>
      <c r="B1371" s="38" t="s">
        <v>3043</v>
      </c>
    </row>
    <row r="1372">
      <c r="A1372" s="37" t="s">
        <v>3044</v>
      </c>
      <c r="B1372" s="38" t="s">
        <v>3045</v>
      </c>
    </row>
    <row r="1373">
      <c r="A1373" s="37" t="s">
        <v>3046</v>
      </c>
      <c r="B1373" s="38" t="s">
        <v>3047</v>
      </c>
    </row>
    <row r="1374">
      <c r="A1374" s="37" t="s">
        <v>3048</v>
      </c>
      <c r="B1374" s="38" t="s">
        <v>3049</v>
      </c>
    </row>
    <row r="1375">
      <c r="A1375" s="37" t="s">
        <v>3050</v>
      </c>
      <c r="B1375" s="38" t="s">
        <v>3051</v>
      </c>
    </row>
    <row r="1376">
      <c r="A1376" s="37" t="s">
        <v>3052</v>
      </c>
      <c r="B1376" s="38" t="s">
        <v>3053</v>
      </c>
    </row>
    <row r="1377">
      <c r="A1377" s="37" t="s">
        <v>277</v>
      </c>
      <c r="B1377" s="38" t="s">
        <v>3054</v>
      </c>
    </row>
    <row r="1378">
      <c r="A1378" s="37" t="s">
        <v>3055</v>
      </c>
      <c r="B1378" s="38" t="s">
        <v>3056</v>
      </c>
    </row>
    <row r="1379">
      <c r="A1379" s="37" t="s">
        <v>3057</v>
      </c>
      <c r="B1379" s="38" t="s">
        <v>3058</v>
      </c>
    </row>
    <row r="1380">
      <c r="A1380" s="37" t="s">
        <v>3059</v>
      </c>
      <c r="B1380" s="38" t="s">
        <v>3060</v>
      </c>
    </row>
    <row r="1381">
      <c r="A1381" s="37" t="s">
        <v>3061</v>
      </c>
      <c r="B1381" s="38" t="s">
        <v>3062</v>
      </c>
    </row>
    <row r="1382">
      <c r="A1382" s="37" t="s">
        <v>3063</v>
      </c>
      <c r="B1382" s="38" t="s">
        <v>3064</v>
      </c>
    </row>
    <row r="1383">
      <c r="A1383" s="37" t="s">
        <v>3065</v>
      </c>
      <c r="B1383" s="38" t="s">
        <v>3066</v>
      </c>
    </row>
    <row r="1384">
      <c r="A1384" s="37" t="s">
        <v>2720</v>
      </c>
      <c r="B1384" s="38" t="s">
        <v>3067</v>
      </c>
    </row>
    <row r="1385">
      <c r="A1385" s="37" t="s">
        <v>3068</v>
      </c>
      <c r="B1385" s="38" t="s">
        <v>3069</v>
      </c>
    </row>
    <row r="1386">
      <c r="A1386" s="37" t="s">
        <v>3070</v>
      </c>
      <c r="B1386" s="38" t="s">
        <v>3071</v>
      </c>
    </row>
    <row r="1387">
      <c r="A1387" s="37" t="s">
        <v>3072</v>
      </c>
      <c r="B1387" s="38" t="s">
        <v>3073</v>
      </c>
    </row>
    <row r="1388">
      <c r="A1388" s="37" t="s">
        <v>419</v>
      </c>
      <c r="B1388" s="38" t="s">
        <v>1972</v>
      </c>
    </row>
    <row r="1389">
      <c r="A1389" s="37" t="s">
        <v>3074</v>
      </c>
      <c r="B1389" s="38" t="s">
        <v>3075</v>
      </c>
    </row>
    <row r="1390">
      <c r="A1390" s="37" t="s">
        <v>3076</v>
      </c>
      <c r="B1390" s="38" t="s">
        <v>3077</v>
      </c>
    </row>
    <row r="1391">
      <c r="A1391" s="37" t="s">
        <v>3078</v>
      </c>
      <c r="B1391" s="38" t="s">
        <v>3079</v>
      </c>
    </row>
    <row r="1392">
      <c r="A1392" s="37" t="s">
        <v>3080</v>
      </c>
      <c r="B1392" s="38" t="s">
        <v>3081</v>
      </c>
    </row>
    <row r="1393">
      <c r="A1393" s="37" t="s">
        <v>352</v>
      </c>
      <c r="B1393" s="38" t="s">
        <v>3082</v>
      </c>
    </row>
    <row r="1394">
      <c r="A1394" s="37" t="s">
        <v>26</v>
      </c>
      <c r="B1394" s="38" t="s">
        <v>3083</v>
      </c>
    </row>
    <row r="1395">
      <c r="A1395" s="37" t="s">
        <v>3084</v>
      </c>
      <c r="B1395" s="38" t="s">
        <v>3085</v>
      </c>
    </row>
    <row r="1396">
      <c r="A1396" s="37" t="s">
        <v>3086</v>
      </c>
      <c r="B1396" s="38" t="s">
        <v>3087</v>
      </c>
    </row>
    <row r="1397">
      <c r="A1397" s="37" t="s">
        <v>3088</v>
      </c>
      <c r="B1397" s="38" t="s">
        <v>3089</v>
      </c>
    </row>
    <row r="1398">
      <c r="A1398" s="37" t="s">
        <v>3090</v>
      </c>
      <c r="B1398" s="38" t="s">
        <v>3091</v>
      </c>
    </row>
    <row r="1399">
      <c r="A1399" s="37" t="s">
        <v>3092</v>
      </c>
      <c r="B1399" s="38" t="s">
        <v>3093</v>
      </c>
    </row>
    <row r="1400">
      <c r="A1400" s="37" t="s">
        <v>3094</v>
      </c>
      <c r="B1400" s="38" t="s">
        <v>3095</v>
      </c>
    </row>
    <row r="1401">
      <c r="A1401" s="37" t="s">
        <v>3096</v>
      </c>
      <c r="B1401" s="38" t="s">
        <v>3097</v>
      </c>
    </row>
    <row r="1402">
      <c r="A1402" s="37" t="s">
        <v>3098</v>
      </c>
      <c r="B1402" s="38" t="s">
        <v>3099</v>
      </c>
    </row>
    <row r="1403">
      <c r="A1403" s="37" t="s">
        <v>3100</v>
      </c>
      <c r="B1403" s="38" t="s">
        <v>3101</v>
      </c>
    </row>
    <row r="1404">
      <c r="A1404" s="37" t="s">
        <v>3102</v>
      </c>
      <c r="B1404" s="38" t="s">
        <v>3103</v>
      </c>
    </row>
    <row r="1405">
      <c r="A1405" s="37" t="s">
        <v>3104</v>
      </c>
      <c r="B1405" s="38" t="s">
        <v>3099</v>
      </c>
    </row>
    <row r="1406">
      <c r="A1406" s="37" t="s">
        <v>3105</v>
      </c>
      <c r="B1406" s="38" t="s">
        <v>3106</v>
      </c>
    </row>
    <row r="1407">
      <c r="A1407" s="37" t="s">
        <v>3107</v>
      </c>
      <c r="B1407" s="38" t="s">
        <v>3108</v>
      </c>
    </row>
    <row r="1408">
      <c r="A1408" s="37" t="s">
        <v>3109</v>
      </c>
      <c r="B1408" s="38" t="s">
        <v>3110</v>
      </c>
    </row>
    <row r="1409">
      <c r="A1409" s="37" t="s">
        <v>3111</v>
      </c>
      <c r="B1409" s="38" t="s">
        <v>3112</v>
      </c>
    </row>
    <row r="1410">
      <c r="A1410" s="37" t="s">
        <v>3113</v>
      </c>
      <c r="B1410" s="38" t="s">
        <v>3114</v>
      </c>
    </row>
    <row r="1411">
      <c r="A1411" s="37" t="s">
        <v>3115</v>
      </c>
      <c r="B1411" s="38" t="s">
        <v>3116</v>
      </c>
    </row>
    <row r="1412">
      <c r="A1412" s="37" t="s">
        <v>3117</v>
      </c>
      <c r="B1412" s="38" t="s">
        <v>3118</v>
      </c>
    </row>
    <row r="1413">
      <c r="A1413" s="37" t="s">
        <v>3119</v>
      </c>
      <c r="B1413" s="38" t="s">
        <v>3120</v>
      </c>
    </row>
    <row r="1414">
      <c r="A1414" s="37" t="s">
        <v>3121</v>
      </c>
      <c r="B1414" s="38" t="s">
        <v>3122</v>
      </c>
    </row>
    <row r="1415">
      <c r="A1415" s="37" t="s">
        <v>3123</v>
      </c>
      <c r="B1415" s="38" t="s">
        <v>3124</v>
      </c>
    </row>
    <row r="1416">
      <c r="A1416" s="37" t="s">
        <v>3125</v>
      </c>
      <c r="B1416" s="38" t="s">
        <v>3126</v>
      </c>
    </row>
    <row r="1417">
      <c r="A1417" s="37" t="s">
        <v>3127</v>
      </c>
      <c r="B1417" s="38" t="s">
        <v>3128</v>
      </c>
    </row>
    <row r="1418">
      <c r="A1418" s="37" t="s">
        <v>3129</v>
      </c>
      <c r="B1418" s="38" t="s">
        <v>3130</v>
      </c>
    </row>
    <row r="1419">
      <c r="A1419" s="37" t="s">
        <v>3131</v>
      </c>
      <c r="B1419" s="38" t="s">
        <v>3132</v>
      </c>
    </row>
    <row r="1420">
      <c r="A1420" s="37" t="s">
        <v>3133</v>
      </c>
      <c r="B1420" s="38" t="s">
        <v>3134</v>
      </c>
    </row>
    <row r="1421">
      <c r="A1421" s="37" t="s">
        <v>3135</v>
      </c>
      <c r="B1421" s="38" t="s">
        <v>3136</v>
      </c>
    </row>
    <row r="1422">
      <c r="A1422" s="37" t="s">
        <v>3137</v>
      </c>
      <c r="B1422" s="38" t="s">
        <v>3138</v>
      </c>
    </row>
    <row r="1423">
      <c r="A1423" s="37" t="s">
        <v>3139</v>
      </c>
      <c r="B1423" s="38" t="s">
        <v>3140</v>
      </c>
    </row>
    <row r="1424">
      <c r="A1424" s="37" t="s">
        <v>3141</v>
      </c>
      <c r="B1424" s="38" t="s">
        <v>3142</v>
      </c>
    </row>
    <row r="1425">
      <c r="A1425" s="37" t="s">
        <v>3143</v>
      </c>
      <c r="B1425" s="38" t="s">
        <v>3144</v>
      </c>
    </row>
    <row r="1426">
      <c r="A1426" s="37" t="s">
        <v>3145</v>
      </c>
      <c r="B1426" s="38" t="s">
        <v>3146</v>
      </c>
    </row>
    <row r="1427">
      <c r="A1427" s="37" t="s">
        <v>3147</v>
      </c>
      <c r="B1427" s="38" t="s">
        <v>3148</v>
      </c>
    </row>
    <row r="1428">
      <c r="A1428" s="37" t="s">
        <v>469</v>
      </c>
      <c r="B1428" s="38" t="s">
        <v>3149</v>
      </c>
    </row>
    <row r="1429">
      <c r="A1429" s="37" t="s">
        <v>3150</v>
      </c>
      <c r="B1429" s="38"/>
    </row>
    <row r="1430">
      <c r="A1430" s="37" t="s">
        <v>138</v>
      </c>
      <c r="B1430" s="38" t="s">
        <v>3151</v>
      </c>
    </row>
    <row r="1431">
      <c r="A1431" s="37" t="s">
        <v>447</v>
      </c>
      <c r="B1431" s="38" t="s">
        <v>3152</v>
      </c>
    </row>
    <row r="1432">
      <c r="A1432" s="37" t="s">
        <v>3153</v>
      </c>
      <c r="B1432" s="38" t="s">
        <v>3148</v>
      </c>
    </row>
    <row r="1433">
      <c r="A1433" s="37" t="s">
        <v>3154</v>
      </c>
      <c r="B1433" s="38" t="s">
        <v>3155</v>
      </c>
    </row>
    <row r="1434">
      <c r="A1434" s="37" t="s">
        <v>3156</v>
      </c>
      <c r="B1434" s="38" t="s">
        <v>3157</v>
      </c>
    </row>
    <row r="1435">
      <c r="A1435" s="37" t="s">
        <v>3158</v>
      </c>
      <c r="B1435" s="38" t="s">
        <v>3159</v>
      </c>
    </row>
    <row r="1436">
      <c r="A1436" s="37" t="s">
        <v>242</v>
      </c>
      <c r="B1436" s="38" t="s">
        <v>3160</v>
      </c>
    </row>
    <row r="1437">
      <c r="A1437" s="37" t="s">
        <v>387</v>
      </c>
      <c r="B1437" s="38" t="s">
        <v>3161</v>
      </c>
    </row>
    <row r="1438">
      <c r="A1438" s="37" t="s">
        <v>3162</v>
      </c>
      <c r="B1438" s="38" t="s">
        <v>3163</v>
      </c>
    </row>
    <row r="1439">
      <c r="A1439" s="37" t="s">
        <v>3164</v>
      </c>
      <c r="B1439" s="38" t="s">
        <v>3165</v>
      </c>
    </row>
    <row r="1440">
      <c r="A1440" s="37" t="s">
        <v>3166</v>
      </c>
      <c r="B1440" s="38" t="s">
        <v>3167</v>
      </c>
    </row>
    <row r="1441">
      <c r="A1441" s="37" t="s">
        <v>252</v>
      </c>
      <c r="B1441" s="38" t="s">
        <v>3168</v>
      </c>
    </row>
    <row r="1442">
      <c r="A1442" s="37" t="s">
        <v>3169</v>
      </c>
      <c r="B1442" s="38" t="s">
        <v>3170</v>
      </c>
    </row>
    <row r="1443">
      <c r="A1443" s="37" t="s">
        <v>238</v>
      </c>
      <c r="B1443" s="38" t="s">
        <v>3171</v>
      </c>
    </row>
    <row r="1444">
      <c r="A1444" s="37" t="s">
        <v>3172</v>
      </c>
      <c r="B1444" s="38" t="s">
        <v>3173</v>
      </c>
    </row>
    <row r="1445">
      <c r="A1445" s="37" t="s">
        <v>3174</v>
      </c>
      <c r="B1445" s="38" t="s">
        <v>3037</v>
      </c>
    </row>
    <row r="1446">
      <c r="A1446" s="37" t="s">
        <v>474</v>
      </c>
      <c r="B1446" s="38" t="s">
        <v>3175</v>
      </c>
    </row>
    <row r="1447">
      <c r="A1447" s="37" t="s">
        <v>3176</v>
      </c>
      <c r="B1447" s="38" t="s">
        <v>3177</v>
      </c>
    </row>
    <row r="1448">
      <c r="A1448" s="37" t="s">
        <v>3178</v>
      </c>
      <c r="B1448" s="38" t="s">
        <v>3179</v>
      </c>
    </row>
    <row r="1449">
      <c r="A1449" s="37" t="s">
        <v>62</v>
      </c>
      <c r="B1449" s="38" t="s">
        <v>3180</v>
      </c>
    </row>
    <row r="1450">
      <c r="A1450" s="37" t="s">
        <v>3181</v>
      </c>
      <c r="B1450" s="38" t="s">
        <v>3182</v>
      </c>
    </row>
    <row r="1451">
      <c r="A1451" s="37" t="s">
        <v>213</v>
      </c>
      <c r="B1451" s="38" t="s">
        <v>3183</v>
      </c>
    </row>
    <row r="1452">
      <c r="A1452" s="37" t="s">
        <v>3184</v>
      </c>
      <c r="B1452" s="38" t="s">
        <v>3185</v>
      </c>
    </row>
    <row r="1453">
      <c r="A1453" s="37" t="s">
        <v>3186</v>
      </c>
      <c r="B1453" s="38" t="s">
        <v>3187</v>
      </c>
    </row>
    <row r="1454">
      <c r="A1454" s="37" t="s">
        <v>3188</v>
      </c>
      <c r="B1454" s="38" t="s">
        <v>3189</v>
      </c>
    </row>
    <row r="1455">
      <c r="A1455" s="37" t="s">
        <v>3190</v>
      </c>
      <c r="B1455" s="38" t="s">
        <v>3191</v>
      </c>
    </row>
    <row r="1456">
      <c r="A1456" s="37" t="s">
        <v>128</v>
      </c>
      <c r="B1456" s="38" t="s">
        <v>2500</v>
      </c>
    </row>
    <row r="1457">
      <c r="A1457" s="37" t="s">
        <v>145</v>
      </c>
      <c r="B1457" s="38" t="s">
        <v>3192</v>
      </c>
    </row>
    <row r="1458">
      <c r="A1458" s="37" t="s">
        <v>81</v>
      </c>
      <c r="B1458" s="38" t="s">
        <v>3193</v>
      </c>
    </row>
    <row r="1459">
      <c r="A1459" s="37" t="s">
        <v>3194</v>
      </c>
      <c r="B1459" s="38" t="s">
        <v>3195</v>
      </c>
    </row>
    <row r="1460">
      <c r="A1460" s="37" t="s">
        <v>3196</v>
      </c>
      <c r="B1460" s="38" t="s">
        <v>3197</v>
      </c>
    </row>
    <row r="1461">
      <c r="A1461" s="37" t="s">
        <v>3198</v>
      </c>
      <c r="B1461" s="38" t="s">
        <v>3199</v>
      </c>
    </row>
    <row r="1462">
      <c r="A1462" s="37" t="s">
        <v>3200</v>
      </c>
      <c r="B1462" s="38" t="s">
        <v>3201</v>
      </c>
    </row>
    <row r="1463">
      <c r="A1463" s="37" t="s">
        <v>3202</v>
      </c>
      <c r="B1463" s="38" t="s">
        <v>3203</v>
      </c>
    </row>
    <row r="1464">
      <c r="A1464" s="37" t="s">
        <v>234</v>
      </c>
      <c r="B1464" s="38" t="s">
        <v>3204</v>
      </c>
    </row>
    <row r="1465">
      <c r="A1465" s="37" t="s">
        <v>3205</v>
      </c>
      <c r="B1465" s="38" t="s">
        <v>3206</v>
      </c>
    </row>
    <row r="1466">
      <c r="A1466" s="37" t="s">
        <v>374</v>
      </c>
      <c r="B1466" s="38" t="s">
        <v>3207</v>
      </c>
    </row>
    <row r="1467">
      <c r="A1467" s="37" t="s">
        <v>3208</v>
      </c>
      <c r="B1467" s="38" t="s">
        <v>3209</v>
      </c>
    </row>
    <row r="1468">
      <c r="A1468" s="37" t="s">
        <v>3210</v>
      </c>
      <c r="B1468" s="38" t="s">
        <v>3211</v>
      </c>
    </row>
    <row r="1469">
      <c r="A1469" s="37" t="s">
        <v>3212</v>
      </c>
      <c r="B1469" s="38" t="s">
        <v>3211</v>
      </c>
    </row>
    <row r="1470">
      <c r="A1470" s="37" t="s">
        <v>3213</v>
      </c>
      <c r="B1470" s="38" t="s">
        <v>3214</v>
      </c>
    </row>
    <row r="1471">
      <c r="A1471" s="37" t="s">
        <v>3215</v>
      </c>
      <c r="B1471" s="38" t="s">
        <v>3216</v>
      </c>
    </row>
    <row r="1472">
      <c r="A1472" s="37" t="s">
        <v>3217</v>
      </c>
      <c r="B1472" s="38" t="s">
        <v>3218</v>
      </c>
    </row>
    <row r="1473">
      <c r="A1473" s="37" t="s">
        <v>357</v>
      </c>
      <c r="B1473" s="38" t="s">
        <v>3219</v>
      </c>
    </row>
    <row r="1474">
      <c r="A1474" s="37" t="s">
        <v>3220</v>
      </c>
      <c r="B1474" s="38" t="s">
        <v>3221</v>
      </c>
    </row>
    <row r="1475">
      <c r="A1475" s="37" t="s">
        <v>189</v>
      </c>
      <c r="B1475" s="38" t="s">
        <v>3222</v>
      </c>
    </row>
    <row r="1476">
      <c r="A1476" s="37" t="s">
        <v>249</v>
      </c>
      <c r="B1476" s="38" t="s">
        <v>3223</v>
      </c>
    </row>
    <row r="1477">
      <c r="A1477" s="37" t="s">
        <v>358</v>
      </c>
      <c r="B1477" s="38" t="s">
        <v>3224</v>
      </c>
    </row>
    <row r="1478">
      <c r="A1478" s="37" t="s">
        <v>257</v>
      </c>
      <c r="B1478" s="38" t="s">
        <v>3225</v>
      </c>
    </row>
    <row r="1479">
      <c r="A1479" s="37" t="s">
        <v>3226</v>
      </c>
      <c r="B1479" s="38" t="s">
        <v>3227</v>
      </c>
    </row>
    <row r="1480">
      <c r="A1480" s="37" t="s">
        <v>3228</v>
      </c>
      <c r="B1480" s="38" t="s">
        <v>3229</v>
      </c>
    </row>
    <row r="1481">
      <c r="A1481" s="37" t="s">
        <v>3230</v>
      </c>
      <c r="B1481" s="38" t="s">
        <v>3231</v>
      </c>
    </row>
    <row r="1482">
      <c r="A1482" s="37" t="s">
        <v>204</v>
      </c>
      <c r="B1482" s="38" t="s">
        <v>3232</v>
      </c>
    </row>
    <row r="1483">
      <c r="A1483" s="37" t="s">
        <v>3233</v>
      </c>
      <c r="B1483" s="38" t="s">
        <v>3234</v>
      </c>
    </row>
    <row r="1484">
      <c r="A1484" s="37" t="s">
        <v>3235</v>
      </c>
      <c r="B1484" s="38" t="s">
        <v>3236</v>
      </c>
    </row>
    <row r="1485">
      <c r="A1485" s="37" t="s">
        <v>351</v>
      </c>
      <c r="B1485" s="38" t="s">
        <v>3237</v>
      </c>
    </row>
    <row r="1486">
      <c r="A1486" s="37" t="s">
        <v>3238</v>
      </c>
      <c r="B1486" s="38" t="s">
        <v>3239</v>
      </c>
    </row>
    <row r="1487">
      <c r="A1487" s="37" t="s">
        <v>2496</v>
      </c>
      <c r="B1487" s="38" t="s">
        <v>3240</v>
      </c>
    </row>
    <row r="1488">
      <c r="A1488" s="37" t="s">
        <v>78</v>
      </c>
      <c r="B1488" s="38" t="s">
        <v>3241</v>
      </c>
    </row>
    <row r="1489">
      <c r="A1489" s="37" t="s">
        <v>3242</v>
      </c>
      <c r="B1489" s="38" t="s">
        <v>3243</v>
      </c>
    </row>
    <row r="1490">
      <c r="A1490" s="37" t="s">
        <v>243</v>
      </c>
      <c r="B1490" s="38" t="s">
        <v>3244</v>
      </c>
    </row>
    <row r="1491">
      <c r="A1491" s="37" t="s">
        <v>308</v>
      </c>
      <c r="B1491" s="38" t="s">
        <v>3245</v>
      </c>
    </row>
    <row r="1492">
      <c r="A1492" s="37" t="s">
        <v>473</v>
      </c>
      <c r="B1492" s="38" t="s">
        <v>3246</v>
      </c>
    </row>
    <row r="1493">
      <c r="A1493" s="37" t="s">
        <v>177</v>
      </c>
      <c r="B1493" s="38" t="s">
        <v>3247</v>
      </c>
    </row>
    <row r="1494">
      <c r="A1494" s="37" t="s">
        <v>3248</v>
      </c>
      <c r="B1494" s="38" t="s">
        <v>3249</v>
      </c>
    </row>
    <row r="1495">
      <c r="A1495" s="37" t="s">
        <v>258</v>
      </c>
      <c r="B1495" s="38" t="s">
        <v>3250</v>
      </c>
    </row>
    <row r="1496">
      <c r="A1496" s="39" t="s">
        <v>385</v>
      </c>
      <c r="B1496" s="38" t="s">
        <v>3251</v>
      </c>
    </row>
    <row r="1497">
      <c r="A1497" s="37" t="s">
        <v>101</v>
      </c>
      <c r="B1497" s="38" t="s">
        <v>3252</v>
      </c>
    </row>
    <row r="1498">
      <c r="A1498" s="37" t="s">
        <v>100</v>
      </c>
      <c r="B1498" s="38" t="s">
        <v>3253</v>
      </c>
    </row>
    <row r="1499">
      <c r="A1499" s="37" t="s">
        <v>3254</v>
      </c>
      <c r="B1499" s="38" t="s">
        <v>3255</v>
      </c>
    </row>
    <row r="1500">
      <c r="A1500" s="37" t="s">
        <v>2669</v>
      </c>
      <c r="B1500" s="38" t="s">
        <v>3256</v>
      </c>
    </row>
    <row r="1501">
      <c r="A1501" s="37" t="s">
        <v>3257</v>
      </c>
      <c r="B1501" s="38" t="s">
        <v>3258</v>
      </c>
    </row>
    <row r="1502">
      <c r="A1502" s="37" t="s">
        <v>96</v>
      </c>
      <c r="B1502" s="38" t="s">
        <v>3259</v>
      </c>
    </row>
    <row r="1503">
      <c r="A1503" s="37" t="s">
        <v>413</v>
      </c>
      <c r="B1503" s="38" t="s">
        <v>3260</v>
      </c>
    </row>
    <row r="1504">
      <c r="A1504" s="37" t="s">
        <v>3261</v>
      </c>
      <c r="B1504" s="38" t="s">
        <v>3262</v>
      </c>
    </row>
    <row r="1505">
      <c r="A1505" s="37" t="s">
        <v>3263</v>
      </c>
      <c r="B1505" s="38" t="s">
        <v>3264</v>
      </c>
    </row>
    <row r="1506">
      <c r="A1506" s="37" t="s">
        <v>3265</v>
      </c>
      <c r="B1506" s="38" t="s">
        <v>3266</v>
      </c>
    </row>
    <row r="1507">
      <c r="A1507" s="37" t="s">
        <v>3267</v>
      </c>
      <c r="B1507" s="38" t="s">
        <v>3268</v>
      </c>
    </row>
    <row r="1508">
      <c r="A1508" s="37" t="s">
        <v>3269</v>
      </c>
      <c r="B1508" s="38" t="s">
        <v>3270</v>
      </c>
    </row>
    <row r="1509">
      <c r="A1509" s="37" t="s">
        <v>3271</v>
      </c>
      <c r="B1509" s="38" t="s">
        <v>3272</v>
      </c>
    </row>
    <row r="1510">
      <c r="A1510" s="37" t="s">
        <v>119</v>
      </c>
      <c r="B1510" s="38" t="s">
        <v>3273</v>
      </c>
    </row>
    <row r="1511">
      <c r="A1511" s="37" t="s">
        <v>147</v>
      </c>
      <c r="B1511" s="38" t="s">
        <v>3274</v>
      </c>
    </row>
    <row r="1512">
      <c r="A1512" s="37" t="s">
        <v>150</v>
      </c>
      <c r="B1512" s="38" t="s">
        <v>3275</v>
      </c>
    </row>
    <row r="1513">
      <c r="A1513" s="37" t="s">
        <v>3276</v>
      </c>
      <c r="B1513" s="38" t="s">
        <v>3277</v>
      </c>
    </row>
    <row r="1514">
      <c r="A1514" s="37" t="s">
        <v>395</v>
      </c>
      <c r="B1514" s="38" t="s">
        <v>3278</v>
      </c>
    </row>
    <row r="1515">
      <c r="A1515" s="37" t="s">
        <v>3279</v>
      </c>
      <c r="B1515" s="38" t="s">
        <v>3280</v>
      </c>
    </row>
    <row r="1516">
      <c r="A1516" s="37" t="s">
        <v>3281</v>
      </c>
      <c r="B1516" s="38" t="s">
        <v>3282</v>
      </c>
    </row>
    <row r="1517">
      <c r="A1517" s="37" t="s">
        <v>246</v>
      </c>
      <c r="B1517" s="38" t="s">
        <v>3283</v>
      </c>
    </row>
    <row r="1518">
      <c r="A1518" s="37" t="s">
        <v>3284</v>
      </c>
      <c r="B1518" s="38" t="s">
        <v>3285</v>
      </c>
    </row>
    <row r="1519">
      <c r="A1519" s="37" t="s">
        <v>3286</v>
      </c>
      <c r="B1519" s="38" t="s">
        <v>3287</v>
      </c>
    </row>
    <row r="1520">
      <c r="A1520" s="37" t="s">
        <v>329</v>
      </c>
      <c r="B1520" s="38" t="s">
        <v>3288</v>
      </c>
    </row>
    <row r="1521">
      <c r="A1521" s="37" t="s">
        <v>227</v>
      </c>
      <c r="B1521" s="38" t="s">
        <v>3289</v>
      </c>
    </row>
    <row r="1522">
      <c r="A1522" s="37" t="s">
        <v>3290</v>
      </c>
      <c r="B1522" s="38" t="s">
        <v>3291</v>
      </c>
    </row>
    <row r="1523">
      <c r="A1523" s="37" t="s">
        <v>3292</v>
      </c>
      <c r="B1523" s="38" t="s">
        <v>3293</v>
      </c>
    </row>
    <row r="1524">
      <c r="A1524" s="37" t="s">
        <v>63</v>
      </c>
      <c r="B1524" s="38" t="s">
        <v>3294</v>
      </c>
    </row>
    <row r="1525">
      <c r="A1525" s="37" t="s">
        <v>3295</v>
      </c>
      <c r="B1525" s="38" t="s">
        <v>3296</v>
      </c>
    </row>
    <row r="1526">
      <c r="A1526" s="37" t="s">
        <v>380</v>
      </c>
      <c r="B1526" s="38" t="s">
        <v>3297</v>
      </c>
    </row>
    <row r="1527">
      <c r="A1527" s="37" t="s">
        <v>3298</v>
      </c>
      <c r="B1527" s="38" t="s">
        <v>3299</v>
      </c>
    </row>
    <row r="1528">
      <c r="A1528" s="37" t="s">
        <v>3300</v>
      </c>
      <c r="B1528" s="38" t="s">
        <v>3301</v>
      </c>
    </row>
    <row r="1529">
      <c r="A1529" s="37" t="s">
        <v>3302</v>
      </c>
      <c r="B1529" s="38" t="s">
        <v>3303</v>
      </c>
    </row>
    <row r="1530">
      <c r="A1530" s="37" t="s">
        <v>3304</v>
      </c>
      <c r="B1530" s="38" t="s">
        <v>3305</v>
      </c>
    </row>
    <row r="1531">
      <c r="A1531" s="37" t="s">
        <v>3306</v>
      </c>
      <c r="B1531" s="38" t="s">
        <v>3307</v>
      </c>
    </row>
    <row r="1532">
      <c r="A1532" s="37" t="s">
        <v>3308</v>
      </c>
      <c r="B1532" s="38" t="s">
        <v>3309</v>
      </c>
    </row>
    <row r="1533">
      <c r="A1533" s="37" t="s">
        <v>3310</v>
      </c>
      <c r="B1533" s="38" t="s">
        <v>3311</v>
      </c>
    </row>
    <row r="1534">
      <c r="A1534" s="37" t="s">
        <v>3312</v>
      </c>
      <c r="B1534" s="38"/>
    </row>
    <row r="1535">
      <c r="A1535" s="37" t="s">
        <v>3313</v>
      </c>
      <c r="B1535" s="38" t="s">
        <v>3314</v>
      </c>
    </row>
    <row r="1536">
      <c r="A1536" s="37" t="s">
        <v>3315</v>
      </c>
      <c r="B1536" s="38" t="s">
        <v>3316</v>
      </c>
    </row>
    <row r="1537">
      <c r="A1537" s="37" t="s">
        <v>199</v>
      </c>
      <c r="B1537" s="38" t="s">
        <v>3317</v>
      </c>
    </row>
    <row r="1538">
      <c r="A1538" s="37" t="s">
        <v>3318</v>
      </c>
      <c r="B1538" s="38" t="s">
        <v>3319</v>
      </c>
    </row>
    <row r="1539">
      <c r="A1539" s="37" t="s">
        <v>134</v>
      </c>
      <c r="B1539" s="38" t="s">
        <v>3320</v>
      </c>
    </row>
    <row r="1540">
      <c r="A1540" s="37" t="s">
        <v>3321</v>
      </c>
      <c r="B1540" s="38" t="s">
        <v>3322</v>
      </c>
    </row>
    <row r="1541">
      <c r="A1541" s="37" t="s">
        <v>3323</v>
      </c>
      <c r="B1541" s="38" t="s">
        <v>3324</v>
      </c>
    </row>
    <row r="1542">
      <c r="A1542" s="37" t="s">
        <v>3325</v>
      </c>
      <c r="B1542" s="38" t="s">
        <v>3326</v>
      </c>
    </row>
    <row r="1543">
      <c r="A1543" s="37" t="s">
        <v>3327</v>
      </c>
      <c r="B1543" s="38" t="s">
        <v>3328</v>
      </c>
    </row>
    <row r="1544">
      <c r="A1544" s="37" t="s">
        <v>3329</v>
      </c>
      <c r="B1544" s="38" t="s">
        <v>3330</v>
      </c>
    </row>
    <row r="1545">
      <c r="A1545" s="37" t="s">
        <v>3331</v>
      </c>
      <c r="B1545" s="38" t="s">
        <v>3332</v>
      </c>
    </row>
    <row r="1546">
      <c r="A1546" s="37" t="s">
        <v>3333</v>
      </c>
      <c r="B1546" s="38" t="s">
        <v>3334</v>
      </c>
    </row>
    <row r="1547">
      <c r="A1547" s="37" t="s">
        <v>3335</v>
      </c>
      <c r="B1547" s="38" t="s">
        <v>3336</v>
      </c>
    </row>
    <row r="1548">
      <c r="A1548" s="37" t="s">
        <v>3337</v>
      </c>
      <c r="B1548" s="38" t="s">
        <v>3338</v>
      </c>
    </row>
    <row r="1549">
      <c r="A1549" s="37" t="s">
        <v>192</v>
      </c>
      <c r="B1549" s="38" t="s">
        <v>3339</v>
      </c>
    </row>
    <row r="1550">
      <c r="A1550" s="37" t="s">
        <v>3340</v>
      </c>
      <c r="B1550" s="38" t="s">
        <v>3341</v>
      </c>
    </row>
    <row r="1551">
      <c r="A1551" s="37" t="s">
        <v>160</v>
      </c>
      <c r="B1551" s="38" t="s">
        <v>3342</v>
      </c>
    </row>
    <row r="1552">
      <c r="A1552" s="37" t="s">
        <v>3343</v>
      </c>
      <c r="B1552" s="38" t="s">
        <v>3344</v>
      </c>
    </row>
    <row r="1553">
      <c r="A1553" s="37" t="s">
        <v>244</v>
      </c>
      <c r="B1553" s="38" t="s">
        <v>3345</v>
      </c>
    </row>
    <row r="1554">
      <c r="A1554" s="37" t="s">
        <v>3346</v>
      </c>
      <c r="B1554" s="38" t="s">
        <v>3347</v>
      </c>
    </row>
    <row r="1555">
      <c r="A1555" s="37" t="s">
        <v>3348</v>
      </c>
      <c r="B1555" s="38" t="s">
        <v>3349</v>
      </c>
    </row>
    <row r="1556">
      <c r="A1556" s="37" t="s">
        <v>3350</v>
      </c>
      <c r="B1556" s="38" t="s">
        <v>3351</v>
      </c>
    </row>
    <row r="1557">
      <c r="A1557" s="37" t="s">
        <v>3352</v>
      </c>
      <c r="B1557" s="38" t="s">
        <v>3353</v>
      </c>
    </row>
    <row r="1558">
      <c r="A1558" s="37" t="s">
        <v>3354</v>
      </c>
      <c r="B1558" s="38" t="s">
        <v>3355</v>
      </c>
    </row>
    <row r="1559">
      <c r="A1559" s="37" t="s">
        <v>3356</v>
      </c>
      <c r="B1559" s="38" t="s">
        <v>3357</v>
      </c>
    </row>
    <row r="1560">
      <c r="A1560" s="37" t="s">
        <v>3358</v>
      </c>
      <c r="B1560" s="38" t="s">
        <v>3359</v>
      </c>
    </row>
    <row r="1561">
      <c r="A1561" s="37" t="s">
        <v>3360</v>
      </c>
      <c r="B1561" s="38" t="s">
        <v>3361</v>
      </c>
    </row>
    <row r="1562">
      <c r="A1562" s="37" t="s">
        <v>3362</v>
      </c>
      <c r="B1562" s="38" t="s">
        <v>3363</v>
      </c>
    </row>
    <row r="1563">
      <c r="A1563" s="37" t="s">
        <v>3364</v>
      </c>
      <c r="B1563" s="38" t="s">
        <v>3365</v>
      </c>
    </row>
    <row r="1564">
      <c r="A1564" s="37" t="s">
        <v>136</v>
      </c>
      <c r="B1564" s="38" t="s">
        <v>3366</v>
      </c>
    </row>
    <row r="1565">
      <c r="A1565" s="37" t="s">
        <v>3367</v>
      </c>
      <c r="B1565" s="38" t="s">
        <v>3368</v>
      </c>
    </row>
    <row r="1566">
      <c r="A1566" s="37" t="s">
        <v>3369</v>
      </c>
      <c r="B1566" s="38" t="s">
        <v>3370</v>
      </c>
    </row>
    <row r="1567">
      <c r="A1567" s="37" t="s">
        <v>3371</v>
      </c>
      <c r="B1567" s="38" t="s">
        <v>3372</v>
      </c>
    </row>
    <row r="1568">
      <c r="A1568" s="37" t="s">
        <v>3373</v>
      </c>
      <c r="B1568" s="38" t="s">
        <v>3374</v>
      </c>
    </row>
    <row r="1569">
      <c r="A1569" s="37" t="s">
        <v>3375</v>
      </c>
      <c r="B1569" s="38" t="s">
        <v>3376</v>
      </c>
    </row>
    <row r="1570">
      <c r="A1570" s="37" t="s">
        <v>247</v>
      </c>
      <c r="B1570" s="38" t="s">
        <v>3377</v>
      </c>
    </row>
    <row r="1571">
      <c r="A1571" s="37" t="s">
        <v>3378</v>
      </c>
      <c r="B1571" s="38" t="s">
        <v>3379</v>
      </c>
    </row>
    <row r="1572">
      <c r="A1572" s="37" t="s">
        <v>3380</v>
      </c>
      <c r="B1572" s="38" t="s">
        <v>3381</v>
      </c>
    </row>
    <row r="1573">
      <c r="A1573" s="37" t="s">
        <v>3382</v>
      </c>
      <c r="B1573" s="38" t="s">
        <v>3383</v>
      </c>
    </row>
    <row r="1574">
      <c r="A1574" s="37" t="s">
        <v>3384</v>
      </c>
      <c r="B1574" s="38" t="s">
        <v>3385</v>
      </c>
    </row>
    <row r="1575">
      <c r="A1575" s="37" t="s">
        <v>3386</v>
      </c>
      <c r="B1575" s="38" t="s">
        <v>3387</v>
      </c>
    </row>
    <row r="1576">
      <c r="A1576" s="37" t="s">
        <v>3388</v>
      </c>
      <c r="B1576" s="38" t="s">
        <v>3389</v>
      </c>
    </row>
    <row r="1577">
      <c r="A1577" s="37" t="s">
        <v>3390</v>
      </c>
      <c r="B1577" s="38" t="s">
        <v>3391</v>
      </c>
    </row>
    <row r="1578">
      <c r="A1578" s="37" t="s">
        <v>3392</v>
      </c>
      <c r="B1578" s="38" t="s">
        <v>3393</v>
      </c>
    </row>
    <row r="1579">
      <c r="A1579" s="37" t="s">
        <v>3394</v>
      </c>
      <c r="B1579" s="38" t="s">
        <v>3395</v>
      </c>
    </row>
    <row r="1580">
      <c r="A1580" s="37" t="s">
        <v>3396</v>
      </c>
      <c r="B1580" s="38" t="s">
        <v>3397</v>
      </c>
    </row>
    <row r="1581">
      <c r="A1581" s="37" t="s">
        <v>121</v>
      </c>
      <c r="B1581" s="38" t="s">
        <v>3398</v>
      </c>
    </row>
    <row r="1582">
      <c r="A1582" s="37" t="s">
        <v>161</v>
      </c>
      <c r="B1582" s="38" t="s">
        <v>3399</v>
      </c>
    </row>
    <row r="1583">
      <c r="A1583" s="37" t="s">
        <v>3400</v>
      </c>
      <c r="B1583" s="38" t="s">
        <v>3401</v>
      </c>
    </row>
    <row r="1584">
      <c r="A1584" s="37" t="s">
        <v>3402</v>
      </c>
      <c r="B1584" s="38" t="s">
        <v>3403</v>
      </c>
    </row>
    <row r="1585">
      <c r="A1585" s="37" t="s">
        <v>3404</v>
      </c>
      <c r="B1585" s="38" t="s">
        <v>3405</v>
      </c>
    </row>
    <row r="1586">
      <c r="A1586" s="37" t="s">
        <v>58</v>
      </c>
      <c r="B1586" s="38" t="s">
        <v>3406</v>
      </c>
    </row>
    <row r="1587">
      <c r="A1587" s="37" t="s">
        <v>3407</v>
      </c>
      <c r="B1587" s="38" t="s">
        <v>3408</v>
      </c>
    </row>
    <row r="1588">
      <c r="A1588" s="37" t="s">
        <v>3409</v>
      </c>
      <c r="B1588" s="38" t="s">
        <v>3410</v>
      </c>
    </row>
    <row r="1589">
      <c r="A1589" s="37" t="s">
        <v>3411</v>
      </c>
      <c r="B1589" s="38" t="s">
        <v>3412</v>
      </c>
    </row>
    <row r="1590">
      <c r="A1590" s="37" t="s">
        <v>2644</v>
      </c>
      <c r="B1590" s="38" t="s">
        <v>3413</v>
      </c>
    </row>
    <row r="1591">
      <c r="A1591" s="37" t="s">
        <v>3414</v>
      </c>
      <c r="B1591" s="38" t="s">
        <v>3415</v>
      </c>
    </row>
    <row r="1592">
      <c r="A1592" s="37" t="s">
        <v>3416</v>
      </c>
      <c r="B1592" s="38" t="s">
        <v>3417</v>
      </c>
    </row>
    <row r="1593">
      <c r="A1593" s="37" t="s">
        <v>3418</v>
      </c>
      <c r="B1593" s="38" t="s">
        <v>3419</v>
      </c>
    </row>
    <row r="1594">
      <c r="A1594" s="37" t="s">
        <v>3420</v>
      </c>
      <c r="B1594" s="38" t="s">
        <v>3421</v>
      </c>
    </row>
    <row r="1595">
      <c r="A1595" s="37" t="s">
        <v>430</v>
      </c>
      <c r="B1595" s="38" t="s">
        <v>3422</v>
      </c>
    </row>
    <row r="1596">
      <c r="A1596" s="37" t="s">
        <v>3423</v>
      </c>
      <c r="B1596" s="38" t="s">
        <v>3424</v>
      </c>
    </row>
    <row r="1597">
      <c r="A1597" s="37" t="s">
        <v>382</v>
      </c>
      <c r="B1597" s="38" t="s">
        <v>3425</v>
      </c>
    </row>
    <row r="1598">
      <c r="A1598" s="37" t="s">
        <v>3426</v>
      </c>
      <c r="B1598" s="38" t="s">
        <v>3427</v>
      </c>
    </row>
    <row r="1599">
      <c r="A1599" s="37" t="s">
        <v>283</v>
      </c>
      <c r="B1599" s="38" t="s">
        <v>3428</v>
      </c>
    </row>
    <row r="1600">
      <c r="A1600" s="37" t="s">
        <v>3429</v>
      </c>
      <c r="B1600" s="38" t="s">
        <v>3430</v>
      </c>
    </row>
    <row r="1601">
      <c r="A1601" s="37" t="s">
        <v>67</v>
      </c>
      <c r="B1601" s="38" t="s">
        <v>3431</v>
      </c>
    </row>
    <row r="1602">
      <c r="A1602" s="37" t="s">
        <v>126</v>
      </c>
      <c r="B1602" s="38" t="s">
        <v>3432</v>
      </c>
    </row>
    <row r="1603">
      <c r="A1603" s="37" t="s">
        <v>3433</v>
      </c>
      <c r="B1603" s="38" t="s">
        <v>3434</v>
      </c>
    </row>
    <row r="1604">
      <c r="A1604" s="37" t="s">
        <v>3435</v>
      </c>
      <c r="B1604" s="38" t="s">
        <v>3436</v>
      </c>
    </row>
    <row r="1605">
      <c r="A1605" s="37" t="s">
        <v>3437</v>
      </c>
      <c r="B1605" s="38" t="s">
        <v>3438</v>
      </c>
    </row>
    <row r="1606">
      <c r="A1606" s="37" t="s">
        <v>3439</v>
      </c>
      <c r="B1606" s="38" t="s">
        <v>3440</v>
      </c>
    </row>
    <row r="1607">
      <c r="A1607" s="37" t="s">
        <v>3441</v>
      </c>
      <c r="B1607" s="38" t="s">
        <v>3442</v>
      </c>
    </row>
    <row r="1608">
      <c r="A1608" s="37" t="s">
        <v>60</v>
      </c>
      <c r="B1608" s="38" t="s">
        <v>3443</v>
      </c>
    </row>
    <row r="1609">
      <c r="A1609" s="37" t="s">
        <v>124</v>
      </c>
      <c r="B1609" s="38" t="s">
        <v>3444</v>
      </c>
    </row>
    <row r="1610">
      <c r="A1610" s="37" t="s">
        <v>326</v>
      </c>
      <c r="B1610" s="38" t="s">
        <v>3445</v>
      </c>
    </row>
    <row r="1611">
      <c r="A1611" s="37" t="s">
        <v>377</v>
      </c>
      <c r="B1611" s="38" t="s">
        <v>3446</v>
      </c>
    </row>
    <row r="1612">
      <c r="A1612" s="37" t="s">
        <v>3447</v>
      </c>
      <c r="B1612" s="38" t="s">
        <v>3448</v>
      </c>
    </row>
    <row r="1613">
      <c r="A1613" s="37" t="s">
        <v>338</v>
      </c>
      <c r="B1613" s="38" t="s">
        <v>3449</v>
      </c>
    </row>
    <row r="1614">
      <c r="A1614" s="37" t="s">
        <v>3450</v>
      </c>
      <c r="B1614" s="38" t="s">
        <v>3451</v>
      </c>
    </row>
    <row r="1615">
      <c r="A1615" s="37" t="s">
        <v>3452</v>
      </c>
      <c r="B1615" s="38" t="s">
        <v>3453</v>
      </c>
    </row>
    <row r="1616">
      <c r="A1616" s="37" t="s">
        <v>255</v>
      </c>
      <c r="B1616" s="38" t="s">
        <v>3454</v>
      </c>
    </row>
    <row r="1617">
      <c r="A1617" s="37" t="s">
        <v>79</v>
      </c>
      <c r="B1617" s="38" t="s">
        <v>3455</v>
      </c>
    </row>
    <row r="1618">
      <c r="A1618" s="37" t="s">
        <v>3456</v>
      </c>
      <c r="B1618" s="38" t="s">
        <v>3457</v>
      </c>
    </row>
    <row r="1619">
      <c r="A1619" s="37" t="s">
        <v>3458</v>
      </c>
      <c r="B1619" s="38" t="s">
        <v>3459</v>
      </c>
    </row>
    <row r="1620">
      <c r="A1620" s="37" t="s">
        <v>3460</v>
      </c>
      <c r="B1620" s="38" t="s">
        <v>3461</v>
      </c>
    </row>
    <row r="1621">
      <c r="A1621" s="37" t="s">
        <v>3462</v>
      </c>
      <c r="B1621" s="38" t="s">
        <v>3463</v>
      </c>
    </row>
    <row r="1622">
      <c r="A1622" s="37" t="s">
        <v>137</v>
      </c>
      <c r="B1622" s="38" t="s">
        <v>3464</v>
      </c>
    </row>
    <row r="1623">
      <c r="A1623" s="37" t="s">
        <v>191</v>
      </c>
      <c r="B1623" s="38" t="s">
        <v>3465</v>
      </c>
    </row>
    <row r="1624">
      <c r="A1624" s="37" t="s">
        <v>458</v>
      </c>
      <c r="B1624" s="38" t="s">
        <v>3466</v>
      </c>
    </row>
    <row r="1625">
      <c r="A1625" s="37" t="s">
        <v>3467</v>
      </c>
      <c r="B1625" s="38" t="s">
        <v>3468</v>
      </c>
    </row>
    <row r="1626">
      <c r="A1626" s="37" t="s">
        <v>3469</v>
      </c>
      <c r="B1626" s="38" t="s">
        <v>3470</v>
      </c>
    </row>
    <row r="1627">
      <c r="A1627" s="37" t="s">
        <v>3471</v>
      </c>
      <c r="B1627" s="38" t="s">
        <v>3472</v>
      </c>
    </row>
    <row r="1628">
      <c r="A1628" s="37" t="s">
        <v>3473</v>
      </c>
      <c r="B1628" s="38" t="s">
        <v>3474</v>
      </c>
    </row>
    <row r="1629">
      <c r="A1629" s="37" t="s">
        <v>3475</v>
      </c>
      <c r="B1629" s="38" t="s">
        <v>3476</v>
      </c>
    </row>
    <row r="1630">
      <c r="A1630" s="37" t="s">
        <v>3477</v>
      </c>
      <c r="B1630" s="38" t="s">
        <v>3478</v>
      </c>
    </row>
    <row r="1631">
      <c r="A1631" s="37" t="s">
        <v>3479</v>
      </c>
      <c r="B1631" s="38" t="s">
        <v>3480</v>
      </c>
    </row>
    <row r="1632">
      <c r="A1632" s="37" t="s">
        <v>3481</v>
      </c>
      <c r="B1632" s="38" t="s">
        <v>3482</v>
      </c>
    </row>
    <row r="1633">
      <c r="A1633" s="37" t="s">
        <v>233</v>
      </c>
      <c r="B1633" s="38" t="s">
        <v>3483</v>
      </c>
    </row>
    <row r="1634">
      <c r="A1634" s="37" t="s">
        <v>457</v>
      </c>
      <c r="B1634" s="38" t="s">
        <v>2855</v>
      </c>
    </row>
    <row r="1635">
      <c r="A1635" s="37" t="s">
        <v>3484</v>
      </c>
      <c r="B1635" s="38" t="s">
        <v>3485</v>
      </c>
    </row>
    <row r="1636">
      <c r="A1636" s="37" t="s">
        <v>3486</v>
      </c>
      <c r="B1636" s="38" t="s">
        <v>3487</v>
      </c>
    </row>
    <row r="1637">
      <c r="A1637" s="37" t="s">
        <v>3488</v>
      </c>
      <c r="B1637" s="38" t="s">
        <v>3489</v>
      </c>
    </row>
    <row r="1638">
      <c r="A1638" s="37" t="s">
        <v>272</v>
      </c>
      <c r="B1638" s="38" t="s">
        <v>3490</v>
      </c>
    </row>
    <row r="1639">
      <c r="A1639" s="37" t="s">
        <v>3491</v>
      </c>
      <c r="B1639" s="38" t="s">
        <v>3492</v>
      </c>
    </row>
    <row r="1640">
      <c r="A1640" s="37" t="s">
        <v>3493</v>
      </c>
      <c r="B1640" s="38" t="s">
        <v>3494</v>
      </c>
    </row>
    <row r="1641">
      <c r="A1641" s="37" t="s">
        <v>3495</v>
      </c>
      <c r="B1641" s="38" t="s">
        <v>3496</v>
      </c>
    </row>
    <row r="1642">
      <c r="A1642" s="37" t="s">
        <v>250</v>
      </c>
      <c r="B1642" s="38" t="s">
        <v>3497</v>
      </c>
    </row>
    <row r="1643">
      <c r="A1643" s="37" t="s">
        <v>3498</v>
      </c>
      <c r="B1643" s="38" t="s">
        <v>3499</v>
      </c>
    </row>
    <row r="1644">
      <c r="A1644" s="37" t="s">
        <v>3500</v>
      </c>
      <c r="B1644" s="38" t="s">
        <v>2829</v>
      </c>
    </row>
    <row r="1645">
      <c r="A1645" s="37" t="s">
        <v>3501</v>
      </c>
      <c r="B1645" s="38" t="s">
        <v>3502</v>
      </c>
    </row>
    <row r="1646">
      <c r="A1646" s="37" t="s">
        <v>3503</v>
      </c>
      <c r="B1646" s="38" t="s">
        <v>3504</v>
      </c>
    </row>
    <row r="1647">
      <c r="A1647" s="37" t="s">
        <v>3505</v>
      </c>
      <c r="B1647" s="38" t="s">
        <v>3506</v>
      </c>
    </row>
    <row r="1648">
      <c r="A1648" s="37" t="s">
        <v>16</v>
      </c>
      <c r="B1648" s="38" t="s">
        <v>3507</v>
      </c>
    </row>
    <row r="1649">
      <c r="A1649" s="37" t="s">
        <v>3508</v>
      </c>
      <c r="B1649" s="38" t="s">
        <v>3509</v>
      </c>
    </row>
    <row r="1650">
      <c r="A1650" s="37" t="s">
        <v>299</v>
      </c>
      <c r="B1650" s="38" t="s">
        <v>1080</v>
      </c>
    </row>
    <row r="1651">
      <c r="A1651" s="37" t="s">
        <v>3510</v>
      </c>
      <c r="B1651" s="38" t="s">
        <v>3511</v>
      </c>
    </row>
    <row r="1652">
      <c r="A1652" s="37" t="s">
        <v>3512</v>
      </c>
      <c r="B1652" s="38" t="s">
        <v>3513</v>
      </c>
    </row>
    <row r="1653">
      <c r="A1653" s="37" t="s">
        <v>307</v>
      </c>
      <c r="B1653" s="38" t="s">
        <v>3514</v>
      </c>
    </row>
    <row r="1654">
      <c r="A1654" s="37" t="s">
        <v>3515</v>
      </c>
      <c r="B1654" s="38" t="s">
        <v>3516</v>
      </c>
    </row>
    <row r="1655">
      <c r="A1655" s="37" t="s">
        <v>3517</v>
      </c>
      <c r="B1655" s="38" t="s">
        <v>3518</v>
      </c>
    </row>
    <row r="1656">
      <c r="A1656" s="37" t="s">
        <v>265</v>
      </c>
      <c r="B1656" s="38" t="s">
        <v>3519</v>
      </c>
    </row>
    <row r="1657">
      <c r="A1657" s="37" t="s">
        <v>3520</v>
      </c>
      <c r="B1657" s="38" t="s">
        <v>3521</v>
      </c>
    </row>
    <row r="1658">
      <c r="A1658" s="37" t="s">
        <v>52</v>
      </c>
      <c r="B1658" s="38" t="s">
        <v>3522</v>
      </c>
    </row>
    <row r="1659">
      <c r="A1659" s="37" t="s">
        <v>3523</v>
      </c>
      <c r="B1659" s="38" t="s">
        <v>3524</v>
      </c>
    </row>
    <row r="1660">
      <c r="A1660" s="37" t="s">
        <v>482</v>
      </c>
      <c r="B1660" s="38" t="s">
        <v>3525</v>
      </c>
    </row>
    <row r="1661">
      <c r="A1661" s="37" t="s">
        <v>3526</v>
      </c>
      <c r="B1661" s="38" t="s">
        <v>3527</v>
      </c>
    </row>
    <row r="1662">
      <c r="A1662" s="37" t="s">
        <v>3528</v>
      </c>
      <c r="B1662" s="38" t="s">
        <v>3529</v>
      </c>
    </row>
    <row r="1663">
      <c r="A1663" s="37" t="s">
        <v>3530</v>
      </c>
      <c r="B1663" s="38" t="s">
        <v>3531</v>
      </c>
    </row>
    <row r="1664">
      <c r="A1664" s="37" t="s">
        <v>3532</v>
      </c>
      <c r="B1664" s="38" t="s">
        <v>3533</v>
      </c>
    </row>
    <row r="1665">
      <c r="A1665" s="37" t="s">
        <v>3534</v>
      </c>
      <c r="B1665" s="38" t="s">
        <v>3535</v>
      </c>
    </row>
    <row r="1666">
      <c r="A1666" s="37" t="s">
        <v>174</v>
      </c>
      <c r="B1666" s="38" t="s">
        <v>3536</v>
      </c>
    </row>
    <row r="1667">
      <c r="A1667" s="37" t="s">
        <v>3537</v>
      </c>
      <c r="B1667" s="38" t="s">
        <v>3538</v>
      </c>
    </row>
    <row r="1668">
      <c r="A1668" s="37" t="s">
        <v>59</v>
      </c>
      <c r="B1668" s="38" t="s">
        <v>3539</v>
      </c>
    </row>
    <row r="1669">
      <c r="A1669" s="37" t="s">
        <v>3540</v>
      </c>
      <c r="B1669" s="38" t="s">
        <v>3541</v>
      </c>
    </row>
    <row r="1670">
      <c r="A1670" s="37" t="s">
        <v>3542</v>
      </c>
      <c r="B1670" s="38" t="s">
        <v>3543</v>
      </c>
    </row>
    <row r="1671">
      <c r="A1671" s="37" t="s">
        <v>3544</v>
      </c>
      <c r="B1671" s="38" t="s">
        <v>3545</v>
      </c>
    </row>
    <row r="1672">
      <c r="A1672" s="37" t="s">
        <v>3546</v>
      </c>
      <c r="B1672" s="38" t="s">
        <v>3547</v>
      </c>
    </row>
    <row r="1673">
      <c r="A1673" s="37" t="s">
        <v>3548</v>
      </c>
      <c r="B1673" s="38" t="s">
        <v>3549</v>
      </c>
    </row>
    <row r="1674">
      <c r="A1674" s="37" t="s">
        <v>3550</v>
      </c>
      <c r="B1674" s="38" t="s">
        <v>3551</v>
      </c>
    </row>
    <row r="1675">
      <c r="A1675" s="37" t="s">
        <v>3552</v>
      </c>
      <c r="B1675" s="38" t="s">
        <v>3553</v>
      </c>
    </row>
    <row r="1676">
      <c r="A1676" s="37" t="s">
        <v>3554</v>
      </c>
      <c r="B1676" s="38" t="s">
        <v>3555</v>
      </c>
    </row>
    <row r="1677">
      <c r="A1677" s="37" t="s">
        <v>3556</v>
      </c>
      <c r="B1677" s="38" t="s">
        <v>3557</v>
      </c>
    </row>
    <row r="1678">
      <c r="A1678" s="37" t="s">
        <v>304</v>
      </c>
      <c r="B1678" s="38" t="s">
        <v>3558</v>
      </c>
    </row>
    <row r="1679">
      <c r="A1679" s="37" t="s">
        <v>3559</v>
      </c>
      <c r="B1679" s="38" t="s">
        <v>3560</v>
      </c>
    </row>
    <row r="1680">
      <c r="A1680" s="37" t="s">
        <v>3561</v>
      </c>
      <c r="B1680" s="38" t="s">
        <v>3562</v>
      </c>
    </row>
    <row r="1681">
      <c r="A1681" s="37" t="s">
        <v>3563</v>
      </c>
      <c r="B1681" s="38" t="s">
        <v>3564</v>
      </c>
    </row>
    <row r="1682">
      <c r="A1682" s="37" t="s">
        <v>3565</v>
      </c>
      <c r="B1682" s="38" t="s">
        <v>3566</v>
      </c>
    </row>
    <row r="1683">
      <c r="A1683" s="37" t="s">
        <v>3567</v>
      </c>
      <c r="B1683" s="38" t="s">
        <v>3568</v>
      </c>
    </row>
    <row r="1684">
      <c r="A1684" s="37" t="s">
        <v>3569</v>
      </c>
      <c r="B1684" s="38" t="s">
        <v>3570</v>
      </c>
    </row>
    <row r="1685">
      <c r="A1685" s="37" t="s">
        <v>399</v>
      </c>
      <c r="B1685" s="38" t="s">
        <v>3571</v>
      </c>
    </row>
    <row r="1686">
      <c r="A1686" s="37" t="s">
        <v>3572</v>
      </c>
      <c r="B1686" s="38" t="s">
        <v>3573</v>
      </c>
    </row>
    <row r="1687">
      <c r="A1687" s="37" t="s">
        <v>3574</v>
      </c>
      <c r="B1687" s="38" t="s">
        <v>3575</v>
      </c>
    </row>
    <row r="1688">
      <c r="A1688" s="37" t="s">
        <v>3576</v>
      </c>
      <c r="B1688" s="38" t="s">
        <v>3577</v>
      </c>
    </row>
    <row r="1689">
      <c r="A1689" s="37" t="s">
        <v>435</v>
      </c>
      <c r="B1689" s="38" t="s">
        <v>3578</v>
      </c>
    </row>
    <row r="1690">
      <c r="A1690" s="37" t="s">
        <v>102</v>
      </c>
      <c r="B1690" s="38" t="s">
        <v>3579</v>
      </c>
    </row>
    <row r="1691">
      <c r="A1691" s="37" t="s">
        <v>3580</v>
      </c>
      <c r="B1691" s="38" t="s">
        <v>3581</v>
      </c>
    </row>
    <row r="1692">
      <c r="A1692" s="37" t="s">
        <v>318</v>
      </c>
      <c r="B1692" s="38" t="s">
        <v>3582</v>
      </c>
    </row>
    <row r="1693">
      <c r="A1693" s="37" t="s">
        <v>3583</v>
      </c>
      <c r="B1693" s="38" t="s">
        <v>3584</v>
      </c>
    </row>
    <row r="1694">
      <c r="A1694" s="37" t="s">
        <v>164</v>
      </c>
      <c r="B1694" s="38" t="s">
        <v>3585</v>
      </c>
    </row>
    <row r="1695">
      <c r="A1695" s="37" t="s">
        <v>3586</v>
      </c>
      <c r="B1695" s="38" t="s">
        <v>3587</v>
      </c>
    </row>
    <row r="1696">
      <c r="A1696" s="37" t="s">
        <v>3588</v>
      </c>
      <c r="B1696" s="38" t="s">
        <v>3589</v>
      </c>
    </row>
    <row r="1697">
      <c r="A1697" s="37" t="s">
        <v>3590</v>
      </c>
      <c r="B1697" s="38" t="s">
        <v>3591</v>
      </c>
    </row>
    <row r="1698">
      <c r="A1698" s="37" t="s">
        <v>107</v>
      </c>
      <c r="B1698" s="38" t="s">
        <v>3592</v>
      </c>
    </row>
    <row r="1699">
      <c r="A1699" s="37" t="s">
        <v>3593</v>
      </c>
      <c r="B1699" s="38" t="s">
        <v>3594</v>
      </c>
    </row>
    <row r="1700">
      <c r="A1700" s="37" t="s">
        <v>19</v>
      </c>
      <c r="B1700" s="38" t="s">
        <v>3595</v>
      </c>
    </row>
    <row r="1701">
      <c r="A1701" s="37" t="s">
        <v>3596</v>
      </c>
      <c r="B1701" s="38" t="s">
        <v>3597</v>
      </c>
    </row>
    <row r="1702">
      <c r="A1702" s="37" t="s">
        <v>3598</v>
      </c>
      <c r="B1702" s="38" t="s">
        <v>3599</v>
      </c>
    </row>
    <row r="1703">
      <c r="A1703" s="37" t="s">
        <v>3600</v>
      </c>
      <c r="B1703" s="38" t="s">
        <v>3601</v>
      </c>
    </row>
    <row r="1704">
      <c r="A1704" s="37" t="s">
        <v>3602</v>
      </c>
      <c r="B1704" s="38" t="s">
        <v>3603</v>
      </c>
    </row>
    <row r="1705">
      <c r="A1705" s="37" t="s">
        <v>3604</v>
      </c>
      <c r="B1705" s="38" t="s">
        <v>3605</v>
      </c>
    </row>
    <row r="1706">
      <c r="A1706" s="37" t="s">
        <v>3606</v>
      </c>
      <c r="B1706" s="38" t="s">
        <v>3607</v>
      </c>
    </row>
    <row r="1707">
      <c r="A1707" s="37" t="s">
        <v>253</v>
      </c>
      <c r="B1707" s="38" t="s">
        <v>3608</v>
      </c>
    </row>
    <row r="1708">
      <c r="A1708" s="37" t="s">
        <v>3609</v>
      </c>
      <c r="B1708" s="38" t="s">
        <v>3610</v>
      </c>
    </row>
    <row r="1709">
      <c r="A1709" s="37" t="s">
        <v>368</v>
      </c>
      <c r="B1709" s="38" t="s">
        <v>3611</v>
      </c>
    </row>
    <row r="1710">
      <c r="A1710" s="37" t="s">
        <v>56</v>
      </c>
      <c r="B1710" s="38" t="s">
        <v>3612</v>
      </c>
    </row>
    <row r="1711">
      <c r="A1711" s="37" t="s">
        <v>445</v>
      </c>
      <c r="B1711" s="38" t="s">
        <v>3613</v>
      </c>
    </row>
    <row r="1712">
      <c r="A1712" s="37" t="s">
        <v>3614</v>
      </c>
      <c r="B1712" s="38" t="s">
        <v>3615</v>
      </c>
    </row>
    <row r="1713">
      <c r="A1713" s="37" t="s">
        <v>3616</v>
      </c>
      <c r="B1713" s="38" t="s">
        <v>3617</v>
      </c>
    </row>
    <row r="1714">
      <c r="A1714" s="37" t="s">
        <v>285</v>
      </c>
      <c r="B1714" s="38" t="s">
        <v>3618</v>
      </c>
    </row>
    <row r="1715">
      <c r="A1715" s="37" t="s">
        <v>306</v>
      </c>
      <c r="B1715" s="38" t="s">
        <v>3619</v>
      </c>
    </row>
    <row r="1716">
      <c r="A1716" s="37" t="s">
        <v>3620</v>
      </c>
      <c r="B1716" s="38" t="s">
        <v>3621</v>
      </c>
    </row>
    <row r="1717">
      <c r="A1717" s="37" t="s">
        <v>3622</v>
      </c>
      <c r="B1717" s="38" t="s">
        <v>3623</v>
      </c>
    </row>
    <row r="1718">
      <c r="A1718" s="37" t="s">
        <v>3624</v>
      </c>
      <c r="B1718" s="38" t="s">
        <v>3625</v>
      </c>
    </row>
    <row r="1719">
      <c r="A1719" s="37" t="s">
        <v>3626</v>
      </c>
      <c r="B1719" s="38" t="s">
        <v>3627</v>
      </c>
    </row>
    <row r="1720">
      <c r="A1720" s="37" t="s">
        <v>3628</v>
      </c>
      <c r="B1720" s="38" t="s">
        <v>3629</v>
      </c>
    </row>
    <row r="1721">
      <c r="A1721" s="37" t="s">
        <v>3630</v>
      </c>
      <c r="B1721" s="38" t="s">
        <v>3631</v>
      </c>
    </row>
    <row r="1722">
      <c r="A1722" s="37" t="s">
        <v>270</v>
      </c>
      <c r="B1722" s="38" t="s">
        <v>2493</v>
      </c>
    </row>
    <row r="1723">
      <c r="A1723" s="37" t="s">
        <v>317</v>
      </c>
      <c r="B1723" s="38" t="s">
        <v>1936</v>
      </c>
    </row>
    <row r="1724">
      <c r="A1724" s="37" t="s">
        <v>3632</v>
      </c>
      <c r="B1724" s="38" t="s">
        <v>3633</v>
      </c>
    </row>
    <row r="1725">
      <c r="A1725" s="37" t="s">
        <v>54</v>
      </c>
      <c r="B1725" s="38" t="s">
        <v>3634</v>
      </c>
    </row>
    <row r="1726">
      <c r="A1726" s="37" t="s">
        <v>364</v>
      </c>
      <c r="B1726" s="38" t="s">
        <v>3635</v>
      </c>
    </row>
    <row r="1727">
      <c r="A1727" s="37" t="s">
        <v>3636</v>
      </c>
      <c r="B1727" s="38" t="s">
        <v>3637</v>
      </c>
    </row>
    <row r="1728">
      <c r="A1728" s="37" t="s">
        <v>3638</v>
      </c>
      <c r="B1728" s="38" t="s">
        <v>3639</v>
      </c>
    </row>
    <row r="1729">
      <c r="A1729" s="37" t="s">
        <v>3640</v>
      </c>
      <c r="B1729" s="38" t="s">
        <v>3641</v>
      </c>
    </row>
    <row r="1730">
      <c r="A1730" s="37" t="s">
        <v>3642</v>
      </c>
      <c r="B1730" s="38" t="s">
        <v>3643</v>
      </c>
    </row>
    <row r="1731">
      <c r="A1731" s="37" t="s">
        <v>3644</v>
      </c>
      <c r="B1731" s="38" t="s">
        <v>3645</v>
      </c>
    </row>
    <row r="1732">
      <c r="A1732" s="37" t="s">
        <v>3646</v>
      </c>
      <c r="B1732" s="38" t="s">
        <v>3647</v>
      </c>
    </row>
    <row r="1733">
      <c r="A1733" s="37" t="s">
        <v>214</v>
      </c>
      <c r="B1733" s="38" t="s">
        <v>3648</v>
      </c>
    </row>
    <row r="1734">
      <c r="A1734" s="37" t="s">
        <v>3649</v>
      </c>
      <c r="B1734" s="38" t="s">
        <v>3650</v>
      </c>
    </row>
    <row r="1735">
      <c r="A1735" s="37" t="s">
        <v>3651</v>
      </c>
      <c r="B1735" s="38" t="s">
        <v>3652</v>
      </c>
    </row>
    <row r="1736">
      <c r="A1736" s="37" t="s">
        <v>3653</v>
      </c>
      <c r="B1736" s="38" t="s">
        <v>3654</v>
      </c>
    </row>
    <row r="1737">
      <c r="A1737" s="37" t="s">
        <v>288</v>
      </c>
      <c r="B1737" s="38" t="s">
        <v>3655</v>
      </c>
    </row>
    <row r="1738">
      <c r="A1738" s="37" t="s">
        <v>401</v>
      </c>
      <c r="B1738" s="38" t="s">
        <v>3656</v>
      </c>
    </row>
    <row r="1739">
      <c r="A1739" s="37" t="s">
        <v>3657</v>
      </c>
      <c r="B1739" s="38" t="s">
        <v>3658</v>
      </c>
    </row>
    <row r="1740">
      <c r="A1740" s="37" t="s">
        <v>3659</v>
      </c>
      <c r="B1740" s="38" t="s">
        <v>3660</v>
      </c>
    </row>
    <row r="1741">
      <c r="A1741" s="37" t="s">
        <v>3661</v>
      </c>
      <c r="B1741" s="38" t="s">
        <v>3662</v>
      </c>
    </row>
    <row r="1742">
      <c r="A1742" s="37" t="s">
        <v>3663</v>
      </c>
      <c r="B1742" s="38" t="s">
        <v>3664</v>
      </c>
    </row>
    <row r="1743">
      <c r="A1743" s="37" t="s">
        <v>2467</v>
      </c>
      <c r="B1743" s="38" t="s">
        <v>2468</v>
      </c>
    </row>
    <row r="1744">
      <c r="A1744" s="37" t="s">
        <v>38</v>
      </c>
      <c r="B1744" s="38" t="s">
        <v>3665</v>
      </c>
    </row>
    <row r="1745">
      <c r="A1745" s="37" t="s">
        <v>216</v>
      </c>
      <c r="B1745" s="38" t="s">
        <v>3666</v>
      </c>
    </row>
    <row r="1746">
      <c r="A1746" s="37" t="s">
        <v>207</v>
      </c>
      <c r="B1746" s="38" t="s">
        <v>3667</v>
      </c>
    </row>
    <row r="1747">
      <c r="A1747" s="37" t="s">
        <v>3668</v>
      </c>
      <c r="B1747" s="38" t="s">
        <v>3669</v>
      </c>
    </row>
    <row r="1748">
      <c r="A1748" s="37" t="s">
        <v>3670</v>
      </c>
      <c r="B1748" s="38" t="s">
        <v>3671</v>
      </c>
    </row>
    <row r="1749">
      <c r="A1749" s="37" t="s">
        <v>3672</v>
      </c>
      <c r="B1749" s="38" t="s">
        <v>3673</v>
      </c>
    </row>
    <row r="1750">
      <c r="A1750" s="31" t="s">
        <v>80</v>
      </c>
      <c r="B1750" s="10" t="s">
        <v>3674</v>
      </c>
    </row>
    <row r="1751">
      <c r="A1751" s="31" t="s">
        <v>187</v>
      </c>
      <c r="B1751" s="10" t="s">
        <v>3675</v>
      </c>
    </row>
    <row r="1752">
      <c r="A1752" s="31" t="s">
        <v>180</v>
      </c>
      <c r="B1752" s="10" t="s">
        <v>3676</v>
      </c>
    </row>
    <row r="1753">
      <c r="A1753" s="31" t="s">
        <v>3677</v>
      </c>
      <c r="B1753" s="10" t="s">
        <v>3678</v>
      </c>
    </row>
    <row r="1754">
      <c r="A1754" s="31" t="s">
        <v>275</v>
      </c>
      <c r="B1754" s="10" t="s">
        <v>3679</v>
      </c>
    </row>
    <row r="1755">
      <c r="A1755" s="31" t="s">
        <v>3680</v>
      </c>
      <c r="B1755" s="10" t="s">
        <v>3681</v>
      </c>
    </row>
    <row r="1756">
      <c r="A1756" s="31" t="s">
        <v>215</v>
      </c>
      <c r="B1756" s="10" t="s">
        <v>3682</v>
      </c>
    </row>
    <row r="1757">
      <c r="A1757" s="31" t="s">
        <v>3683</v>
      </c>
      <c r="B1757" s="10" t="s">
        <v>3684</v>
      </c>
    </row>
    <row r="1758">
      <c r="A1758" s="31" t="s">
        <v>3685</v>
      </c>
      <c r="B1758" s="10" t="s">
        <v>3686</v>
      </c>
    </row>
    <row r="1759">
      <c r="A1759" s="31" t="s">
        <v>3687</v>
      </c>
      <c r="B1759" s="10" t="s">
        <v>3688</v>
      </c>
    </row>
    <row r="1760">
      <c r="A1760" s="31" t="s">
        <v>76</v>
      </c>
      <c r="B1760" s="10" t="s">
        <v>3689</v>
      </c>
    </row>
    <row r="1761">
      <c r="A1761" s="31" t="s">
        <v>70</v>
      </c>
      <c r="B1761" s="10" t="s">
        <v>3690</v>
      </c>
    </row>
    <row r="1762">
      <c r="A1762" s="31" t="s">
        <v>3691</v>
      </c>
      <c r="B1762" s="10" t="s">
        <v>3692</v>
      </c>
    </row>
    <row r="1763">
      <c r="A1763" s="31" t="s">
        <v>296</v>
      </c>
      <c r="B1763" s="10" t="s">
        <v>296</v>
      </c>
    </row>
    <row r="1764">
      <c r="A1764" s="31" t="s">
        <v>32</v>
      </c>
      <c r="B1764" s="10" t="s">
        <v>3693</v>
      </c>
    </row>
    <row r="1765">
      <c r="A1765" s="31" t="s">
        <v>452</v>
      </c>
      <c r="B1765" s="10" t="s">
        <v>3694</v>
      </c>
    </row>
    <row r="1766">
      <c r="A1766" s="31" t="s">
        <v>143</v>
      </c>
      <c r="B1766" s="10" t="s">
        <v>3695</v>
      </c>
    </row>
    <row r="1767">
      <c r="A1767" s="31" t="s">
        <v>3696</v>
      </c>
      <c r="B1767" s="10" t="s">
        <v>3697</v>
      </c>
    </row>
    <row r="1768">
      <c r="A1768" s="31" t="s">
        <v>179</v>
      </c>
      <c r="B1768" s="10" t="s">
        <v>3698</v>
      </c>
    </row>
    <row r="1769">
      <c r="A1769" s="31" t="s">
        <v>3699</v>
      </c>
      <c r="B1769" s="10" t="s">
        <v>3700</v>
      </c>
    </row>
    <row r="1770">
      <c r="A1770" s="31" t="s">
        <v>1542</v>
      </c>
      <c r="B1770" s="10" t="s">
        <v>1543</v>
      </c>
    </row>
    <row r="1771">
      <c r="A1771" s="31" t="s">
        <v>356</v>
      </c>
      <c r="B1771" s="10" t="s">
        <v>3701</v>
      </c>
    </row>
    <row r="1772">
      <c r="A1772" s="31" t="s">
        <v>3702</v>
      </c>
      <c r="B1772" s="10" t="s">
        <v>3703</v>
      </c>
    </row>
    <row r="1773">
      <c r="A1773" s="31" t="s">
        <v>40</v>
      </c>
      <c r="B1773" s="10" t="s">
        <v>3704</v>
      </c>
    </row>
    <row r="1774">
      <c r="A1774" s="31" t="s">
        <v>3705</v>
      </c>
      <c r="B1774" s="10" t="s">
        <v>3706</v>
      </c>
    </row>
    <row r="1775">
      <c r="A1775" s="31" t="s">
        <v>165</v>
      </c>
      <c r="B1775" s="10" t="s">
        <v>3707</v>
      </c>
    </row>
    <row r="1776">
      <c r="A1776" s="31" t="s">
        <v>3708</v>
      </c>
      <c r="B1776" s="10" t="s">
        <v>3709</v>
      </c>
    </row>
    <row r="1777">
      <c r="A1777" s="31" t="s">
        <v>3710</v>
      </c>
      <c r="B1777" s="10" t="s">
        <v>3711</v>
      </c>
    </row>
    <row r="1778">
      <c r="A1778" s="31" t="s">
        <v>3712</v>
      </c>
      <c r="B1778" s="10" t="s">
        <v>3713</v>
      </c>
    </row>
    <row r="1779">
      <c r="A1779" s="31" t="s">
        <v>3714</v>
      </c>
      <c r="B1779" s="10" t="s">
        <v>3715</v>
      </c>
    </row>
    <row r="1780">
      <c r="A1780" s="31" t="s">
        <v>378</v>
      </c>
      <c r="B1780" s="10" t="s">
        <v>3716</v>
      </c>
    </row>
    <row r="1781">
      <c r="A1781" s="31" t="s">
        <v>3717</v>
      </c>
      <c r="B1781" s="10" t="s">
        <v>3564</v>
      </c>
    </row>
    <row r="1782">
      <c r="A1782" s="31" t="s">
        <v>3718</v>
      </c>
      <c r="B1782" s="10" t="s">
        <v>3719</v>
      </c>
    </row>
    <row r="1783">
      <c r="A1783" s="31" t="s">
        <v>3720</v>
      </c>
      <c r="B1783" s="10" t="s">
        <v>3721</v>
      </c>
    </row>
    <row r="1784">
      <c r="A1784" s="31" t="s">
        <v>3722</v>
      </c>
      <c r="B1784" s="10" t="s">
        <v>3723</v>
      </c>
    </row>
    <row r="1785">
      <c r="A1785" s="31" t="s">
        <v>3724</v>
      </c>
      <c r="B1785" s="10" t="s">
        <v>3725</v>
      </c>
    </row>
    <row r="1786">
      <c r="A1786" s="31" t="s">
        <v>3726</v>
      </c>
      <c r="B1786" s="10" t="s">
        <v>3727</v>
      </c>
    </row>
    <row r="1787">
      <c r="A1787" s="31" t="s">
        <v>3728</v>
      </c>
      <c r="B1787" s="10" t="s">
        <v>3729</v>
      </c>
    </row>
    <row r="1788">
      <c r="A1788" s="31" t="s">
        <v>403</v>
      </c>
      <c r="B1788" s="10" t="s">
        <v>3730</v>
      </c>
    </row>
    <row r="1789">
      <c r="A1789" s="31" t="s">
        <v>3731</v>
      </c>
      <c r="B1789" s="10" t="s">
        <v>3732</v>
      </c>
    </row>
    <row r="1790">
      <c r="A1790" s="31" t="s">
        <v>3733</v>
      </c>
      <c r="B1790" s="10" t="s">
        <v>3734</v>
      </c>
    </row>
    <row r="1791">
      <c r="A1791" s="31" t="s">
        <v>139</v>
      </c>
      <c r="B1791" s="10" t="s">
        <v>3735</v>
      </c>
    </row>
    <row r="1792">
      <c r="A1792" s="31" t="s">
        <v>3736</v>
      </c>
      <c r="B1792" s="10" t="s">
        <v>3737</v>
      </c>
    </row>
    <row r="1793">
      <c r="A1793" s="40">
        <v>1.0</v>
      </c>
      <c r="B1793" s="10" t="s">
        <v>3738</v>
      </c>
    </row>
    <row r="1794">
      <c r="A1794" s="31" t="s">
        <v>3739</v>
      </c>
      <c r="B1794" s="10" t="s">
        <v>3740</v>
      </c>
    </row>
    <row r="1795">
      <c r="A1795" s="31" t="s">
        <v>3741</v>
      </c>
      <c r="B1795" s="10" t="s">
        <v>3742</v>
      </c>
    </row>
    <row r="1796">
      <c r="A1796" s="31" t="s">
        <v>384</v>
      </c>
      <c r="B1796" s="10" t="s">
        <v>3743</v>
      </c>
    </row>
    <row r="1797">
      <c r="A1797" s="31" t="s">
        <v>74</v>
      </c>
      <c r="B1797" s="10" t="s">
        <v>3744</v>
      </c>
    </row>
    <row r="1798">
      <c r="A1798" s="31" t="s">
        <v>236</v>
      </c>
      <c r="B1798" s="10" t="s">
        <v>3745</v>
      </c>
    </row>
    <row r="1799">
      <c r="A1799" s="31" t="s">
        <v>3746</v>
      </c>
      <c r="B1799" s="10" t="s">
        <v>3747</v>
      </c>
    </row>
    <row r="1800">
      <c r="A1800" s="31" t="s">
        <v>120</v>
      </c>
      <c r="B1800" s="10" t="s">
        <v>3748</v>
      </c>
    </row>
    <row r="1801">
      <c r="A1801" s="31" t="s">
        <v>464</v>
      </c>
      <c r="B1801" s="10" t="s">
        <v>3749</v>
      </c>
    </row>
    <row r="1802">
      <c r="A1802" s="31" t="s">
        <v>3750</v>
      </c>
      <c r="B1802" s="10" t="s">
        <v>3751</v>
      </c>
    </row>
    <row r="1803">
      <c r="A1803" s="31" t="s">
        <v>3752</v>
      </c>
      <c r="B1803" s="10" t="s">
        <v>3753</v>
      </c>
    </row>
    <row r="1804">
      <c r="A1804" s="31" t="s">
        <v>3754</v>
      </c>
      <c r="B1804" s="10" t="s">
        <v>3755</v>
      </c>
    </row>
    <row r="1805">
      <c r="A1805" s="31" t="s">
        <v>3756</v>
      </c>
      <c r="B1805" s="10" t="s">
        <v>3757</v>
      </c>
    </row>
    <row r="1806">
      <c r="A1806" s="31" t="s">
        <v>3758</v>
      </c>
      <c r="B1806" s="10" t="s">
        <v>3759</v>
      </c>
    </row>
    <row r="1807">
      <c r="A1807" s="31" t="s">
        <v>3760</v>
      </c>
      <c r="B1807" s="10"/>
    </row>
    <row r="1808">
      <c r="A1808" s="31" t="s">
        <v>411</v>
      </c>
      <c r="B1808" s="10" t="s">
        <v>3761</v>
      </c>
    </row>
    <row r="1809">
      <c r="A1809" s="31" t="s">
        <v>292</v>
      </c>
      <c r="B1809" s="10" t="s">
        <v>3762</v>
      </c>
    </row>
    <row r="1810">
      <c r="A1810" s="31" t="s">
        <v>142</v>
      </c>
      <c r="B1810" s="10" t="s">
        <v>3763</v>
      </c>
    </row>
    <row r="1811">
      <c r="A1811" s="31" t="s">
        <v>3764</v>
      </c>
      <c r="B1811" s="10" t="s">
        <v>3765</v>
      </c>
    </row>
    <row r="1812">
      <c r="A1812" s="31" t="s">
        <v>3766</v>
      </c>
      <c r="B1812" s="10" t="s">
        <v>3767</v>
      </c>
    </row>
    <row r="1813">
      <c r="A1813" s="31" t="s">
        <v>3768</v>
      </c>
      <c r="B1813" s="10" t="s">
        <v>3769</v>
      </c>
    </row>
    <row r="1814">
      <c r="A1814" s="31" t="s">
        <v>193</v>
      </c>
      <c r="B1814" s="10" t="s">
        <v>3770</v>
      </c>
    </row>
    <row r="1815">
      <c r="A1815" s="31" t="s">
        <v>3771</v>
      </c>
      <c r="B1815" s="10" t="s">
        <v>3772</v>
      </c>
    </row>
    <row r="1816">
      <c r="A1816" s="31" t="s">
        <v>3773</v>
      </c>
      <c r="B1816" s="10" t="s">
        <v>3774</v>
      </c>
    </row>
    <row r="1817">
      <c r="A1817" s="31" t="s">
        <v>3775</v>
      </c>
      <c r="B1817" s="10" t="s">
        <v>3776</v>
      </c>
    </row>
    <row r="1818">
      <c r="A1818" s="31" t="s">
        <v>3777</v>
      </c>
      <c r="B1818" s="10" t="s">
        <v>3778</v>
      </c>
    </row>
    <row r="1819">
      <c r="A1819" s="31" t="s">
        <v>97</v>
      </c>
      <c r="B1819" s="10" t="s">
        <v>3779</v>
      </c>
    </row>
    <row r="1820">
      <c r="A1820" s="31" t="s">
        <v>123</v>
      </c>
      <c r="B1820" s="10" t="s">
        <v>3780</v>
      </c>
    </row>
    <row r="1821">
      <c r="A1821" s="31" t="s">
        <v>340</v>
      </c>
      <c r="B1821" s="10" t="s">
        <v>3781</v>
      </c>
    </row>
    <row r="1822">
      <c r="A1822" s="31" t="s">
        <v>345</v>
      </c>
      <c r="B1822" s="10" t="s">
        <v>3782</v>
      </c>
    </row>
    <row r="1823">
      <c r="A1823" s="31" t="s">
        <v>170</v>
      </c>
      <c r="B1823" s="10" t="s">
        <v>3783</v>
      </c>
    </row>
    <row r="1824">
      <c r="A1824" s="31" t="s">
        <v>3777</v>
      </c>
      <c r="B1824" s="10" t="s">
        <v>3778</v>
      </c>
    </row>
    <row r="1825">
      <c r="A1825" s="31" t="s">
        <v>3784</v>
      </c>
      <c r="B1825" s="10" t="s">
        <v>3785</v>
      </c>
    </row>
    <row r="1826">
      <c r="A1826" s="31" t="s">
        <v>123</v>
      </c>
      <c r="B1826" s="10" t="s">
        <v>3780</v>
      </c>
    </row>
    <row r="1827">
      <c r="A1827" s="31" t="s">
        <v>3786</v>
      </c>
      <c r="B1827" s="10" t="s">
        <v>3787</v>
      </c>
    </row>
    <row r="1828">
      <c r="A1828" s="31" t="s">
        <v>339</v>
      </c>
      <c r="B1828" s="10" t="s">
        <v>3788</v>
      </c>
    </row>
    <row r="1829">
      <c r="A1829" s="31" t="s">
        <v>3789</v>
      </c>
      <c r="B1829" s="10" t="s">
        <v>3790</v>
      </c>
    </row>
    <row r="1830">
      <c r="A1830" s="31" t="s">
        <v>327</v>
      </c>
      <c r="B1830" s="10" t="s">
        <v>3791</v>
      </c>
    </row>
    <row r="1831">
      <c r="A1831" s="31" t="s">
        <v>53</v>
      </c>
      <c r="B1831" s="10" t="s">
        <v>3792</v>
      </c>
    </row>
    <row r="1832">
      <c r="A1832" s="31" t="s">
        <v>3793</v>
      </c>
      <c r="B1832" s="10" t="s">
        <v>3794</v>
      </c>
    </row>
    <row r="1833">
      <c r="A1833" s="31" t="s">
        <v>301</v>
      </c>
      <c r="B1833" s="10" t="s">
        <v>3795</v>
      </c>
    </row>
    <row r="1834">
      <c r="A1834" s="31" t="s">
        <v>3796</v>
      </c>
      <c r="B1834" s="10" t="s">
        <v>3797</v>
      </c>
    </row>
    <row r="1835">
      <c r="A1835" s="31" t="s">
        <v>3798</v>
      </c>
      <c r="B1835" s="10" t="s">
        <v>3799</v>
      </c>
    </row>
    <row r="1836">
      <c r="A1836" s="31" t="s">
        <v>3800</v>
      </c>
      <c r="B1836" s="10" t="s">
        <v>3801</v>
      </c>
    </row>
    <row r="1837">
      <c r="A1837" s="31" t="s">
        <v>209</v>
      </c>
      <c r="B1837" s="10" t="s">
        <v>3802</v>
      </c>
    </row>
    <row r="1838">
      <c r="A1838" s="31" t="s">
        <v>331</v>
      </c>
      <c r="B1838" s="10" t="s">
        <v>3803</v>
      </c>
    </row>
    <row r="1839">
      <c r="A1839" s="31" t="s">
        <v>3804</v>
      </c>
      <c r="B1839" s="10" t="s">
        <v>3805</v>
      </c>
    </row>
    <row r="1840">
      <c r="A1840" s="31" t="s">
        <v>3806</v>
      </c>
      <c r="B1840" s="10" t="s">
        <v>3807</v>
      </c>
    </row>
    <row r="1841">
      <c r="A1841" s="31" t="s">
        <v>3808</v>
      </c>
      <c r="B1841" s="10" t="s">
        <v>3809</v>
      </c>
    </row>
    <row r="1842">
      <c r="A1842" s="41" t="s">
        <v>449</v>
      </c>
      <c r="B1842" s="42" t="s">
        <v>3810</v>
      </c>
    </row>
    <row r="1843">
      <c r="A1843" s="31" t="s">
        <v>3811</v>
      </c>
      <c r="B1843" s="10" t="s">
        <v>3812</v>
      </c>
    </row>
    <row r="1844">
      <c r="A1844" s="31" t="s">
        <v>89</v>
      </c>
      <c r="B1844" s="10" t="s">
        <v>3813</v>
      </c>
    </row>
    <row r="1845">
      <c r="A1845" s="31" t="s">
        <v>171</v>
      </c>
      <c r="B1845" s="10" t="s">
        <v>3814</v>
      </c>
    </row>
    <row r="1846">
      <c r="A1846" s="31" t="s">
        <v>162</v>
      </c>
      <c r="B1846" s="10" t="s">
        <v>3815</v>
      </c>
    </row>
    <row r="1847">
      <c r="A1847" s="31" t="s">
        <v>3816</v>
      </c>
      <c r="B1847" s="10" t="s">
        <v>3817</v>
      </c>
    </row>
    <row r="1848">
      <c r="A1848" s="31" t="s">
        <v>3818</v>
      </c>
      <c r="B1848" s="10" t="s">
        <v>3819</v>
      </c>
    </row>
    <row r="1849">
      <c r="A1849" s="31" t="s">
        <v>3820</v>
      </c>
      <c r="B1849" s="10" t="s">
        <v>3821</v>
      </c>
    </row>
    <row r="1850">
      <c r="A1850" s="31" t="s">
        <v>305</v>
      </c>
      <c r="B1850" s="10" t="s">
        <v>3822</v>
      </c>
    </row>
    <row r="1851">
      <c r="A1851" s="31" t="s">
        <v>367</v>
      </c>
      <c r="B1851" s="10" t="s">
        <v>3823</v>
      </c>
    </row>
    <row r="1852">
      <c r="A1852" s="31" t="s">
        <v>321</v>
      </c>
      <c r="B1852" s="10" t="s">
        <v>3824</v>
      </c>
    </row>
    <row r="1853">
      <c r="A1853" s="31" t="s">
        <v>443</v>
      </c>
      <c r="B1853" s="10" t="s">
        <v>3825</v>
      </c>
    </row>
    <row r="1854">
      <c r="A1854" s="31" t="s">
        <v>3826</v>
      </c>
      <c r="B1854" s="10" t="s">
        <v>3827</v>
      </c>
    </row>
    <row r="1855">
      <c r="A1855" s="31" t="s">
        <v>3828</v>
      </c>
      <c r="B1855" s="10" t="s">
        <v>3829</v>
      </c>
    </row>
    <row r="1856">
      <c r="A1856" s="31" t="s">
        <v>75</v>
      </c>
      <c r="B1856" s="10" t="s">
        <v>3830</v>
      </c>
    </row>
    <row r="1857">
      <c r="A1857" s="31" t="s">
        <v>3831</v>
      </c>
      <c r="B1857" s="10" t="s">
        <v>3832</v>
      </c>
    </row>
    <row r="1858">
      <c r="A1858" s="31" t="s">
        <v>421</v>
      </c>
      <c r="B1858" s="10" t="s">
        <v>3833</v>
      </c>
    </row>
    <row r="1859">
      <c r="A1859" s="31" t="s">
        <v>3834</v>
      </c>
      <c r="B1859" s="10" t="s">
        <v>3835</v>
      </c>
    </row>
    <row r="1860">
      <c r="A1860" s="31" t="s">
        <v>221</v>
      </c>
      <c r="B1860" s="10" t="s">
        <v>3836</v>
      </c>
    </row>
    <row r="1861">
      <c r="A1861" s="31" t="s">
        <v>20</v>
      </c>
      <c r="B1861" s="10" t="s">
        <v>3837</v>
      </c>
    </row>
    <row r="1862">
      <c r="A1862" s="31" t="s">
        <v>3838</v>
      </c>
      <c r="B1862" s="10" t="s">
        <v>3839</v>
      </c>
    </row>
    <row r="1863">
      <c r="A1863" s="31" t="s">
        <v>166</v>
      </c>
      <c r="B1863" s="10" t="s">
        <v>3840</v>
      </c>
    </row>
    <row r="1864">
      <c r="A1864" s="31" t="s">
        <v>3841</v>
      </c>
      <c r="B1864" s="10" t="s">
        <v>3842</v>
      </c>
    </row>
    <row r="1865">
      <c r="A1865" s="43" t="s">
        <v>3843</v>
      </c>
      <c r="B1865" s="44" t="s">
        <v>3844</v>
      </c>
    </row>
    <row r="1866">
      <c r="A1866" s="31" t="s">
        <v>361</v>
      </c>
      <c r="B1866" s="10" t="s">
        <v>3845</v>
      </c>
    </row>
    <row r="1867">
      <c r="A1867" s="31" t="s">
        <v>163</v>
      </c>
      <c r="B1867" s="10" t="s">
        <v>3846</v>
      </c>
    </row>
    <row r="1868">
      <c r="A1868" s="31" t="s">
        <v>254</v>
      </c>
      <c r="B1868" s="10" t="s">
        <v>3847</v>
      </c>
    </row>
    <row r="1869">
      <c r="A1869" s="31" t="s">
        <v>262</v>
      </c>
      <c r="B1869" s="10" t="s">
        <v>3848</v>
      </c>
    </row>
    <row r="1870">
      <c r="A1870" s="31" t="s">
        <v>221</v>
      </c>
      <c r="B1870" s="10" t="s">
        <v>3836</v>
      </c>
    </row>
    <row r="1871">
      <c r="A1871" s="31" t="s">
        <v>414</v>
      </c>
      <c r="B1871" s="10" t="s">
        <v>3849</v>
      </c>
    </row>
    <row r="1872">
      <c r="A1872" s="31" t="s">
        <v>427</v>
      </c>
      <c r="B1872" s="10" t="s">
        <v>3850</v>
      </c>
    </row>
    <row r="1873">
      <c r="A1873" s="31" t="s">
        <v>261</v>
      </c>
      <c r="B1873" s="10" t="s">
        <v>3851</v>
      </c>
    </row>
    <row r="1874">
      <c r="A1874" s="31" t="s">
        <v>3834</v>
      </c>
      <c r="B1874" s="10" t="s">
        <v>3835</v>
      </c>
    </row>
    <row r="1875">
      <c r="A1875" s="31" t="s">
        <v>426</v>
      </c>
      <c r="B1875" s="10" t="s">
        <v>3852</v>
      </c>
    </row>
    <row r="1876">
      <c r="A1876" s="31" t="s">
        <v>369</v>
      </c>
      <c r="B1876" s="10" t="s">
        <v>3853</v>
      </c>
    </row>
    <row r="1877">
      <c r="A1877" s="31" t="s">
        <v>50</v>
      </c>
      <c r="B1877" s="10" t="s">
        <v>3854</v>
      </c>
    </row>
    <row r="1878">
      <c r="A1878" s="31" t="s">
        <v>3855</v>
      </c>
      <c r="B1878" s="10" t="s">
        <v>3856</v>
      </c>
    </row>
    <row r="1879">
      <c r="A1879" s="31" t="s">
        <v>3857</v>
      </c>
      <c r="B1879" s="10" t="s">
        <v>3858</v>
      </c>
    </row>
    <row r="1880">
      <c r="A1880" s="31" t="s">
        <v>90</v>
      </c>
      <c r="B1880" s="10" t="s">
        <v>3859</v>
      </c>
    </row>
    <row r="1881">
      <c r="A1881" s="31" t="s">
        <v>3860</v>
      </c>
      <c r="B1881" s="10" t="s">
        <v>3861</v>
      </c>
    </row>
    <row r="1882">
      <c r="A1882" s="31" t="s">
        <v>173</v>
      </c>
      <c r="B1882" s="10" t="s">
        <v>3862</v>
      </c>
    </row>
    <row r="1883">
      <c r="A1883" s="31" t="s">
        <v>113</v>
      </c>
      <c r="B1883" s="10" t="s">
        <v>3863</v>
      </c>
    </row>
    <row r="1884">
      <c r="A1884" s="31" t="s">
        <v>222</v>
      </c>
      <c r="B1884" s="10" t="s">
        <v>3864</v>
      </c>
    </row>
    <row r="1885">
      <c r="A1885" s="31" t="s">
        <v>259</v>
      </c>
      <c r="B1885" s="10" t="s">
        <v>3865</v>
      </c>
    </row>
    <row r="1886">
      <c r="A1886" s="31" t="s">
        <v>3866</v>
      </c>
      <c r="B1886" s="10" t="s">
        <v>3867</v>
      </c>
    </row>
    <row r="1887">
      <c r="A1887" s="31" t="s">
        <v>3868</v>
      </c>
      <c r="B1887" s="10" t="s">
        <v>3869</v>
      </c>
    </row>
    <row r="1888">
      <c r="A1888" s="31" t="s">
        <v>225</v>
      </c>
      <c r="B1888" s="10" t="s">
        <v>3870</v>
      </c>
    </row>
    <row r="1889">
      <c r="A1889" s="31" t="s">
        <v>3871</v>
      </c>
      <c r="B1889" s="10" t="s">
        <v>3872</v>
      </c>
    </row>
    <row r="1890">
      <c r="A1890" s="31" t="s">
        <v>3873</v>
      </c>
      <c r="B1890" s="10" t="s">
        <v>3844</v>
      </c>
    </row>
    <row r="1891">
      <c r="A1891" s="31" t="s">
        <v>85</v>
      </c>
      <c r="B1891" s="10" t="s">
        <v>3874</v>
      </c>
    </row>
    <row r="1892">
      <c r="A1892" s="31" t="s">
        <v>3875</v>
      </c>
      <c r="B1892" s="10" t="s">
        <v>3876</v>
      </c>
    </row>
    <row r="1893">
      <c r="A1893" s="31" t="s">
        <v>72</v>
      </c>
      <c r="B1893" s="10" t="s">
        <v>3877</v>
      </c>
    </row>
    <row r="1894">
      <c r="A1894" s="31" t="s">
        <v>224</v>
      </c>
      <c r="B1894" s="10" t="s">
        <v>3878</v>
      </c>
    </row>
    <row r="1895">
      <c r="A1895" s="31" t="s">
        <v>281</v>
      </c>
      <c r="B1895" s="10" t="s">
        <v>3879</v>
      </c>
    </row>
    <row r="1896">
      <c r="A1896" s="31" t="s">
        <v>3880</v>
      </c>
      <c r="B1896" s="10" t="s">
        <v>3881</v>
      </c>
    </row>
    <row r="1897">
      <c r="A1897" s="31" t="s">
        <v>336</v>
      </c>
      <c r="B1897" s="10" t="s">
        <v>3882</v>
      </c>
    </row>
    <row r="1898">
      <c r="A1898" s="31" t="s">
        <v>196</v>
      </c>
      <c r="B1898" s="10" t="s">
        <v>3883</v>
      </c>
    </row>
    <row r="1899">
      <c r="A1899" s="31" t="s">
        <v>3884</v>
      </c>
      <c r="B1899" s="10" t="s">
        <v>3885</v>
      </c>
    </row>
    <row r="1900">
      <c r="A1900" s="31" t="s">
        <v>3886</v>
      </c>
      <c r="B1900" s="10" t="s">
        <v>3887</v>
      </c>
    </row>
    <row r="1901">
      <c r="A1901" s="31" t="s">
        <v>385</v>
      </c>
      <c r="B1901" s="10" t="s">
        <v>3251</v>
      </c>
    </row>
    <row r="1902">
      <c r="A1902" s="31" t="s">
        <v>362</v>
      </c>
      <c r="B1902" s="10" t="s">
        <v>3888</v>
      </c>
    </row>
    <row r="1903">
      <c r="A1903" s="31" t="s">
        <v>478</v>
      </c>
      <c r="B1903" s="10" t="s">
        <v>3889</v>
      </c>
    </row>
    <row r="1904">
      <c r="A1904" s="31" t="s">
        <v>118</v>
      </c>
      <c r="B1904" s="10" t="s">
        <v>3890</v>
      </c>
    </row>
    <row r="1905">
      <c r="A1905" s="31" t="s">
        <v>3891</v>
      </c>
      <c r="B1905" s="10" t="s">
        <v>3892</v>
      </c>
    </row>
    <row r="1906">
      <c r="A1906" s="31" t="s">
        <v>3893</v>
      </c>
      <c r="B1906" s="10" t="s">
        <v>3894</v>
      </c>
    </row>
    <row r="1907">
      <c r="A1907" s="31" t="s">
        <v>127</v>
      </c>
      <c r="B1907" s="10" t="s">
        <v>3895</v>
      </c>
    </row>
    <row r="1908">
      <c r="A1908" s="31" t="s">
        <v>237</v>
      </c>
      <c r="B1908" s="10" t="s">
        <v>3896</v>
      </c>
    </row>
    <row r="1909">
      <c r="A1909" s="31" t="s">
        <v>219</v>
      </c>
      <c r="B1909" s="10" t="s">
        <v>3897</v>
      </c>
    </row>
    <row r="1910">
      <c r="A1910" s="31" t="s">
        <v>363</v>
      </c>
      <c r="B1910" s="10" t="s">
        <v>3898</v>
      </c>
    </row>
    <row r="1911">
      <c r="A1911" s="31" t="s">
        <v>3899</v>
      </c>
      <c r="B1911" s="10" t="s">
        <v>3900</v>
      </c>
    </row>
    <row r="1912">
      <c r="A1912" s="31" t="s">
        <v>146</v>
      </c>
      <c r="B1912" s="10" t="s">
        <v>3901</v>
      </c>
    </row>
    <row r="1913">
      <c r="A1913" s="31" t="s">
        <v>208</v>
      </c>
      <c r="B1913" s="10" t="s">
        <v>3902</v>
      </c>
    </row>
    <row r="1914">
      <c r="A1914" s="31" t="s">
        <v>3903</v>
      </c>
      <c r="B1914" s="10" t="s">
        <v>3904</v>
      </c>
    </row>
    <row r="1915">
      <c r="A1915" s="31" t="s">
        <v>3905</v>
      </c>
      <c r="B1915" s="10" t="s">
        <v>3906</v>
      </c>
    </row>
    <row r="1916">
      <c r="A1916" s="31" t="s">
        <v>3907</v>
      </c>
      <c r="B1916" s="10" t="s">
        <v>3908</v>
      </c>
    </row>
    <row r="1917">
      <c r="A1917" s="31" t="s">
        <v>3909</v>
      </c>
      <c r="B1917" s="10" t="s">
        <v>3910</v>
      </c>
    </row>
    <row r="1918">
      <c r="A1918" s="31" t="s">
        <v>459</v>
      </c>
      <c r="B1918" s="10" t="s">
        <v>3911</v>
      </c>
    </row>
    <row r="1919">
      <c r="A1919" s="31" t="s">
        <v>28</v>
      </c>
      <c r="B1919" s="10" t="s">
        <v>3912</v>
      </c>
    </row>
    <row r="1920">
      <c r="A1920" s="31" t="s">
        <v>360</v>
      </c>
      <c r="B1920" s="10" t="s">
        <v>3913</v>
      </c>
    </row>
    <row r="1921">
      <c r="A1921" s="31" t="s">
        <v>122</v>
      </c>
      <c r="B1921" s="10" t="s">
        <v>3914</v>
      </c>
    </row>
    <row r="1922">
      <c r="A1922" s="31" t="s">
        <v>3915</v>
      </c>
      <c r="B1922" s="10" t="s">
        <v>3916</v>
      </c>
    </row>
    <row r="1923">
      <c r="A1923" s="31" t="s">
        <v>344</v>
      </c>
      <c r="B1923" s="10" t="s">
        <v>3917</v>
      </c>
    </row>
    <row r="1924">
      <c r="A1924" s="31" t="s">
        <v>22</v>
      </c>
      <c r="B1924" s="10" t="s">
        <v>3918</v>
      </c>
    </row>
    <row r="1925">
      <c r="A1925" s="31" t="s">
        <v>168</v>
      </c>
      <c r="B1925" s="10" t="s">
        <v>3919</v>
      </c>
    </row>
    <row r="1926">
      <c r="A1926" s="31" t="s">
        <v>3920</v>
      </c>
      <c r="B1926" s="10" t="s">
        <v>3921</v>
      </c>
    </row>
    <row r="1927">
      <c r="A1927" s="31" t="s">
        <v>36</v>
      </c>
      <c r="B1927" s="10" t="s">
        <v>3922</v>
      </c>
    </row>
    <row r="1928">
      <c r="A1928" s="31" t="s">
        <v>91</v>
      </c>
      <c r="B1928" s="10" t="s">
        <v>3923</v>
      </c>
    </row>
    <row r="1929">
      <c r="A1929" s="31" t="s">
        <v>463</v>
      </c>
      <c r="B1929" s="10" t="s">
        <v>3924</v>
      </c>
    </row>
    <row r="1930">
      <c r="A1930" s="31" t="s">
        <v>251</v>
      </c>
      <c r="B1930" s="10" t="s">
        <v>3925</v>
      </c>
    </row>
    <row r="1931">
      <c r="A1931" s="31" t="s">
        <v>3926</v>
      </c>
      <c r="B1931" s="10" t="s">
        <v>3927</v>
      </c>
    </row>
    <row r="1932">
      <c r="A1932" s="31" t="s">
        <v>218</v>
      </c>
      <c r="B1932" s="10" t="s">
        <v>3928</v>
      </c>
    </row>
    <row r="1933">
      <c r="A1933" s="31" t="s">
        <v>3929</v>
      </c>
      <c r="B1933" s="10" t="s">
        <v>3930</v>
      </c>
    </row>
    <row r="1934">
      <c r="A1934" s="31" t="s">
        <v>3931</v>
      </c>
      <c r="B1934" s="10" t="s">
        <v>3932</v>
      </c>
    </row>
    <row r="1935">
      <c r="A1935" s="31" t="s">
        <v>42</v>
      </c>
      <c r="B1935" s="10" t="s">
        <v>3933</v>
      </c>
    </row>
    <row r="1936">
      <c r="A1936" s="31" t="s">
        <v>3934</v>
      </c>
      <c r="B1936" s="10" t="s">
        <v>3935</v>
      </c>
    </row>
    <row r="1937">
      <c r="A1937" s="31" t="s">
        <v>309</v>
      </c>
      <c r="B1937" s="10" t="s">
        <v>3936</v>
      </c>
    </row>
    <row r="1938">
      <c r="A1938" s="31" t="s">
        <v>197</v>
      </c>
      <c r="B1938" s="10" t="s">
        <v>3937</v>
      </c>
    </row>
    <row r="1939">
      <c r="A1939" s="31" t="s">
        <v>341</v>
      </c>
      <c r="B1939" s="10" t="s">
        <v>3938</v>
      </c>
    </row>
    <row r="1940">
      <c r="A1940" s="31" t="s">
        <v>135</v>
      </c>
      <c r="B1940" s="10" t="s">
        <v>3939</v>
      </c>
    </row>
    <row r="1941">
      <c r="A1941" s="31" t="s">
        <v>394</v>
      </c>
      <c r="B1941" s="10" t="s">
        <v>3940</v>
      </c>
    </row>
    <row r="1942">
      <c r="A1942" s="31" t="s">
        <v>3941</v>
      </c>
      <c r="B1942" s="10" t="s">
        <v>3942</v>
      </c>
    </row>
    <row r="1943">
      <c r="A1943" s="31" t="s">
        <v>217</v>
      </c>
      <c r="B1943" s="10" t="s">
        <v>3943</v>
      </c>
    </row>
    <row r="1944">
      <c r="A1944" s="31" t="s">
        <v>3944</v>
      </c>
      <c r="B1944" s="10" t="s">
        <v>3945</v>
      </c>
    </row>
    <row r="1945">
      <c r="A1945" s="31" t="s">
        <v>245</v>
      </c>
      <c r="B1945" s="10" t="s">
        <v>3946</v>
      </c>
    </row>
    <row r="1946">
      <c r="A1946" s="31" t="s">
        <v>240</v>
      </c>
      <c r="B1946" s="10" t="s">
        <v>3947</v>
      </c>
    </row>
    <row r="1947">
      <c r="A1947" s="31" t="s">
        <v>260</v>
      </c>
      <c r="B1947" s="10" t="s">
        <v>3948</v>
      </c>
    </row>
    <row r="1948">
      <c r="A1948" s="31" t="s">
        <v>88</v>
      </c>
      <c r="B1948" s="10" t="s">
        <v>3949</v>
      </c>
    </row>
    <row r="1949">
      <c r="A1949" s="31" t="s">
        <v>3950</v>
      </c>
      <c r="B1949" s="10" t="s">
        <v>3951</v>
      </c>
    </row>
    <row r="1950">
      <c r="A1950" s="31" t="s">
        <v>407</v>
      </c>
      <c r="B1950" s="10" t="s">
        <v>3952</v>
      </c>
    </row>
    <row r="1951">
      <c r="A1951" s="31" t="s">
        <v>446</v>
      </c>
      <c r="B1951" s="10" t="s">
        <v>3953</v>
      </c>
    </row>
    <row r="1952">
      <c r="A1952" s="31" t="s">
        <v>284</v>
      </c>
      <c r="B1952" s="10" t="s">
        <v>3954</v>
      </c>
    </row>
    <row r="1953">
      <c r="A1953" s="31" t="s">
        <v>417</v>
      </c>
      <c r="B1953" s="10" t="s">
        <v>3955</v>
      </c>
    </row>
    <row r="1954">
      <c r="A1954" s="31" t="s">
        <v>35</v>
      </c>
      <c r="B1954" s="10" t="s">
        <v>3956</v>
      </c>
    </row>
    <row r="1955">
      <c r="A1955" s="31" t="s">
        <v>157</v>
      </c>
      <c r="B1955" s="10" t="s">
        <v>3957</v>
      </c>
    </row>
    <row r="1956">
      <c r="A1956" s="31" t="s">
        <v>278</v>
      </c>
      <c r="B1956" s="10" t="s">
        <v>3958</v>
      </c>
    </row>
    <row r="1957">
      <c r="A1957" s="31" t="s">
        <v>3959</v>
      </c>
      <c r="B1957" s="10" t="s">
        <v>3960</v>
      </c>
    </row>
    <row r="1958">
      <c r="A1958" s="31" t="s">
        <v>95</v>
      </c>
      <c r="B1958" s="10" t="s">
        <v>3961</v>
      </c>
    </row>
    <row r="1959">
      <c r="A1959" s="31" t="s">
        <v>115</v>
      </c>
      <c r="B1959" s="10" t="s">
        <v>3962</v>
      </c>
    </row>
    <row r="1960">
      <c r="A1960" s="31" t="s">
        <v>391</v>
      </c>
      <c r="B1960" s="10" t="s">
        <v>3963</v>
      </c>
    </row>
    <row r="1961">
      <c r="A1961" s="31" t="s">
        <v>3964</v>
      </c>
      <c r="B1961" s="10" t="s">
        <v>3965</v>
      </c>
    </row>
    <row r="1962">
      <c r="A1962" s="31" t="s">
        <v>61</v>
      </c>
      <c r="B1962" s="10" t="s">
        <v>3966</v>
      </c>
    </row>
    <row r="1963">
      <c r="A1963" s="31" t="s">
        <v>366</v>
      </c>
      <c r="B1963" s="10" t="s">
        <v>3967</v>
      </c>
    </row>
    <row r="1964">
      <c r="A1964" s="31" t="s">
        <v>437</v>
      </c>
      <c r="B1964" s="10" t="s">
        <v>3968</v>
      </c>
    </row>
    <row r="1965">
      <c r="A1965" s="31" t="s">
        <v>431</v>
      </c>
      <c r="B1965" s="10" t="s">
        <v>3969</v>
      </c>
    </row>
    <row r="1966">
      <c r="A1966" s="31" t="s">
        <v>205</v>
      </c>
      <c r="B1966" s="10" t="s">
        <v>3970</v>
      </c>
    </row>
    <row r="1967">
      <c r="A1967" s="31" t="s">
        <v>3971</v>
      </c>
      <c r="B1967" s="10" t="s">
        <v>3972</v>
      </c>
    </row>
    <row r="1968">
      <c r="A1968" s="31" t="s">
        <v>3973</v>
      </c>
      <c r="B1968" s="10" t="s">
        <v>3974</v>
      </c>
    </row>
    <row r="1969">
      <c r="A1969" s="31" t="s">
        <v>27</v>
      </c>
      <c r="B1969" s="10" t="s">
        <v>3975</v>
      </c>
    </row>
    <row r="1970">
      <c r="A1970" s="31" t="s">
        <v>239</v>
      </c>
      <c r="B1970" s="10" t="s">
        <v>3976</v>
      </c>
    </row>
    <row r="1971">
      <c r="A1971" s="31" t="s">
        <v>194</v>
      </c>
      <c r="B1971" s="10" t="s">
        <v>3977</v>
      </c>
    </row>
    <row r="1972">
      <c r="A1972" s="31" t="s">
        <v>468</v>
      </c>
      <c r="B1972" s="10" t="s">
        <v>3978</v>
      </c>
    </row>
    <row r="1973">
      <c r="A1973" s="31" t="s">
        <v>3979</v>
      </c>
      <c r="B1973" s="10" t="s">
        <v>3980</v>
      </c>
    </row>
    <row r="1974">
      <c r="A1974" s="31" t="s">
        <v>381</v>
      </c>
      <c r="B1974" s="10" t="s">
        <v>3981</v>
      </c>
    </row>
    <row r="1975">
      <c r="A1975" s="31" t="s">
        <v>3982</v>
      </c>
      <c r="B1975" s="10" t="s">
        <v>3983</v>
      </c>
    </row>
    <row r="1976">
      <c r="A1976" s="31" t="s">
        <v>82</v>
      </c>
      <c r="B1976" s="10" t="s">
        <v>3984</v>
      </c>
    </row>
    <row r="1977">
      <c r="A1977" s="31" t="s">
        <v>416</v>
      </c>
      <c r="B1977" s="10" t="s">
        <v>3985</v>
      </c>
    </row>
    <row r="1978">
      <c r="A1978" s="31" t="s">
        <v>313</v>
      </c>
      <c r="B1978" s="10" t="s">
        <v>3986</v>
      </c>
    </row>
    <row r="1979">
      <c r="A1979" s="31" t="s">
        <v>61</v>
      </c>
      <c r="B1979" s="10" t="s">
        <v>3966</v>
      </c>
    </row>
    <row r="1980">
      <c r="A1980" s="31" t="s">
        <v>294</v>
      </c>
      <c r="B1980" s="10" t="s">
        <v>3987</v>
      </c>
    </row>
    <row r="1981">
      <c r="A1981" s="31" t="s">
        <v>241</v>
      </c>
      <c r="B1981" s="10" t="s">
        <v>3988</v>
      </c>
    </row>
    <row r="1982">
      <c r="A1982" s="31" t="s">
        <v>393</v>
      </c>
      <c r="B1982" s="10" t="s">
        <v>3989</v>
      </c>
    </row>
    <row r="1983">
      <c r="A1983" s="31" t="s">
        <v>3990</v>
      </c>
      <c r="B1983" s="10" t="s">
        <v>3991</v>
      </c>
    </row>
    <row r="1984">
      <c r="A1984" s="31" t="s">
        <v>125</v>
      </c>
      <c r="B1984" s="10" t="s">
        <v>3992</v>
      </c>
    </row>
    <row r="1985">
      <c r="A1985" s="31" t="s">
        <v>3993</v>
      </c>
      <c r="B1985" s="10" t="s">
        <v>3994</v>
      </c>
    </row>
    <row r="1986">
      <c r="A1986" s="31" t="s">
        <v>129</v>
      </c>
      <c r="B1986" s="10" t="s">
        <v>3995</v>
      </c>
    </row>
    <row r="1987">
      <c r="A1987" s="31" t="s">
        <v>49</v>
      </c>
      <c r="B1987" s="10" t="s">
        <v>3996</v>
      </c>
    </row>
    <row r="1988">
      <c r="A1988" s="31" t="s">
        <v>3997</v>
      </c>
      <c r="B1988" s="10" t="s">
        <v>3998</v>
      </c>
    </row>
    <row r="1989">
      <c r="A1989" s="31" t="s">
        <v>141</v>
      </c>
      <c r="B1989" s="10" t="s">
        <v>3999</v>
      </c>
    </row>
    <row r="1990">
      <c r="A1990" s="31" t="s">
        <v>92</v>
      </c>
      <c r="B1990" s="10" t="s">
        <v>4000</v>
      </c>
    </row>
    <row r="1991">
      <c r="A1991" s="31" t="s">
        <v>110</v>
      </c>
      <c r="B1991" s="10" t="s">
        <v>4001</v>
      </c>
    </row>
    <row r="1992">
      <c r="A1992" s="31" t="s">
        <v>4002</v>
      </c>
      <c r="B1992" s="10" t="s">
        <v>4003</v>
      </c>
    </row>
    <row r="1993">
      <c r="A1993" s="31" t="s">
        <v>66</v>
      </c>
      <c r="B1993" s="10" t="s">
        <v>4004</v>
      </c>
    </row>
    <row r="1994">
      <c r="A1994" s="31" t="s">
        <v>354</v>
      </c>
      <c r="B1994" s="10" t="s">
        <v>4005</v>
      </c>
    </row>
    <row r="1995">
      <c r="A1995" s="31" t="s">
        <v>436</v>
      </c>
      <c r="B1995" s="10" t="s">
        <v>4006</v>
      </c>
    </row>
    <row r="1996">
      <c r="A1996" s="31" t="s">
        <v>4007</v>
      </c>
      <c r="B1996" s="10" t="s">
        <v>4008</v>
      </c>
    </row>
    <row r="1997">
      <c r="A1997" s="31" t="s">
        <v>334</v>
      </c>
      <c r="B1997" s="10" t="s">
        <v>4009</v>
      </c>
    </row>
    <row r="1998">
      <c r="A1998" s="31" t="s">
        <v>203</v>
      </c>
      <c r="B1998" s="10" t="s">
        <v>4010</v>
      </c>
    </row>
    <row r="1999">
      <c r="A1999" s="31" t="s">
        <v>84</v>
      </c>
      <c r="B1999" s="10" t="s">
        <v>4011</v>
      </c>
    </row>
    <row r="2000">
      <c r="A2000" s="31" t="s">
        <v>226</v>
      </c>
      <c r="B2000" s="10" t="s">
        <v>4012</v>
      </c>
    </row>
    <row r="2001">
      <c r="A2001" s="31" t="s">
        <v>158</v>
      </c>
      <c r="B2001" s="10" t="s">
        <v>4013</v>
      </c>
    </row>
    <row r="2002">
      <c r="A2002" s="31" t="s">
        <v>390</v>
      </c>
      <c r="B2002" s="10" t="s">
        <v>4014</v>
      </c>
    </row>
    <row r="2003">
      <c r="A2003" s="31" t="s">
        <v>350</v>
      </c>
      <c r="B2003" s="10" t="s">
        <v>4015</v>
      </c>
    </row>
    <row r="2004">
      <c r="A2004" s="31" t="s">
        <v>148</v>
      </c>
      <c r="B2004" s="10" t="s">
        <v>4016</v>
      </c>
    </row>
    <row r="2005">
      <c r="A2005" s="31" t="s">
        <v>94</v>
      </c>
      <c r="B2005" s="10" t="s">
        <v>4017</v>
      </c>
    </row>
    <row r="2006">
      <c r="A2006" s="31" t="s">
        <v>386</v>
      </c>
      <c r="B2006" s="10" t="s">
        <v>4018</v>
      </c>
    </row>
    <row r="2007">
      <c r="A2007" s="31" t="s">
        <v>131</v>
      </c>
      <c r="B2007" s="10" t="s">
        <v>4019</v>
      </c>
    </row>
    <row r="2008">
      <c r="A2008" s="31" t="s">
        <v>114</v>
      </c>
      <c r="B2008" s="10" t="s">
        <v>4020</v>
      </c>
    </row>
    <row r="2009">
      <c r="A2009" s="31" t="s">
        <v>64</v>
      </c>
      <c r="B2009" s="10" t="s">
        <v>4021</v>
      </c>
    </row>
    <row r="2010">
      <c r="A2010" s="40" t="s">
        <v>37</v>
      </c>
      <c r="B2010" s="9" t="s">
        <v>4022</v>
      </c>
    </row>
    <row r="2011">
      <c r="A2011" s="40" t="s">
        <v>200</v>
      </c>
      <c r="B2011" s="9" t="s">
        <v>4023</v>
      </c>
    </row>
    <row r="2012">
      <c r="A2012" s="40" t="s">
        <v>195</v>
      </c>
      <c r="B2012" s="9" t="s">
        <v>1424</v>
      </c>
    </row>
    <row r="2013">
      <c r="A2013" s="40" t="s">
        <v>311</v>
      </c>
      <c r="B2013" s="9" t="s">
        <v>4024</v>
      </c>
    </row>
    <row r="2014">
      <c r="A2014" s="40" t="s">
        <v>46</v>
      </c>
      <c r="B2014" s="9" t="s">
        <v>4025</v>
      </c>
    </row>
    <row r="2015">
      <c r="A2015" s="40" t="s">
        <v>291</v>
      </c>
      <c r="B2015" s="9" t="s">
        <v>4026</v>
      </c>
    </row>
    <row r="2016">
      <c r="A2016" s="40" t="s">
        <v>392</v>
      </c>
      <c r="B2016" s="9" t="s">
        <v>4027</v>
      </c>
    </row>
    <row r="2017">
      <c r="A2017" s="40" t="s">
        <v>376</v>
      </c>
      <c r="B2017" s="9" t="s">
        <v>4028</v>
      </c>
    </row>
    <row r="2018">
      <c r="A2018" s="40" t="s">
        <v>432</v>
      </c>
      <c r="B2018" s="9" t="s">
        <v>4029</v>
      </c>
    </row>
    <row r="2019">
      <c r="A2019" s="40" t="s">
        <v>477</v>
      </c>
      <c r="B2019" s="9" t="s">
        <v>4030</v>
      </c>
    </row>
    <row r="2020">
      <c r="A2020" s="40" t="s">
        <v>4031</v>
      </c>
      <c r="B2020" s="9" t="s">
        <v>4032</v>
      </c>
    </row>
    <row r="2021">
      <c r="A2021" s="40" t="s">
        <v>425</v>
      </c>
      <c r="B2021" s="9" t="s">
        <v>4033</v>
      </c>
    </row>
    <row r="2022">
      <c r="A2022" s="40" t="s">
        <v>404</v>
      </c>
      <c r="B2022" s="9" t="s">
        <v>4034</v>
      </c>
    </row>
    <row r="2023">
      <c r="A2023" s="40" t="s">
        <v>439</v>
      </c>
      <c r="B2023" s="9" t="s">
        <v>4035</v>
      </c>
    </row>
    <row r="2024">
      <c r="A2024" s="40" t="s">
        <v>453</v>
      </c>
      <c r="B2024" s="9" t="s">
        <v>4036</v>
      </c>
    </row>
    <row r="2025">
      <c r="A2025" s="40" t="s">
        <v>450</v>
      </c>
      <c r="B2025" s="9" t="s">
        <v>4037</v>
      </c>
    </row>
    <row r="2026">
      <c r="A2026" s="40" t="s">
        <v>455</v>
      </c>
      <c r="B2026" s="9" t="s">
        <v>4038</v>
      </c>
    </row>
    <row r="2027">
      <c r="A2027" s="40" t="s">
        <v>461</v>
      </c>
      <c r="B2027" s="9" t="s">
        <v>4039</v>
      </c>
    </row>
    <row r="2028">
      <c r="A2028" s="40" t="s">
        <v>467</v>
      </c>
      <c r="B2028" s="9" t="s">
        <v>4040</v>
      </c>
    </row>
    <row r="2029">
      <c r="A2029" s="40" t="s">
        <v>282</v>
      </c>
      <c r="B2029" s="9" t="s">
        <v>3738</v>
      </c>
    </row>
    <row r="2030">
      <c r="A2030" s="40" t="s">
        <v>465</v>
      </c>
      <c r="B2030" s="9" t="s">
        <v>4041</v>
      </c>
    </row>
    <row r="2031">
      <c r="A2031" s="40" t="s">
        <v>475</v>
      </c>
      <c r="B2031" s="9" t="s">
        <v>4042</v>
      </c>
    </row>
    <row r="2032">
      <c r="A2032" s="40" t="s">
        <v>448</v>
      </c>
      <c r="B2032" s="9" t="s">
        <v>4043</v>
      </c>
    </row>
    <row r="2033">
      <c r="A2033" s="31"/>
      <c r="B2033" s="10"/>
    </row>
    <row r="2034">
      <c r="A2034" s="31"/>
      <c r="B2034" s="10"/>
    </row>
    <row r="2035">
      <c r="A2035" s="31"/>
      <c r="B2035" s="10"/>
    </row>
    <row r="2036">
      <c r="A2036" s="31"/>
      <c r="B2036" s="10"/>
    </row>
    <row r="2037">
      <c r="A2037" s="31"/>
      <c r="B2037" s="10"/>
    </row>
    <row r="2038">
      <c r="A2038" s="31"/>
      <c r="B2038" s="10"/>
    </row>
    <row r="2039">
      <c r="A2039" s="31"/>
      <c r="B2039" s="10"/>
    </row>
    <row r="2040">
      <c r="A2040" s="31"/>
      <c r="B2040" s="10"/>
    </row>
    <row r="2041">
      <c r="A2041" s="31"/>
      <c r="B2041" s="10"/>
    </row>
    <row r="2042">
      <c r="A2042" s="31"/>
      <c r="B2042" s="10"/>
    </row>
    <row r="2043">
      <c r="A2043" s="31"/>
      <c r="B2043" s="10"/>
    </row>
    <row r="2044">
      <c r="A2044" s="31"/>
      <c r="B2044" s="10"/>
    </row>
    <row r="2045">
      <c r="A2045" s="31"/>
      <c r="B2045" s="10"/>
    </row>
    <row r="2046">
      <c r="A2046" s="31"/>
      <c r="B2046" s="10"/>
    </row>
    <row r="2047">
      <c r="A2047" s="31"/>
      <c r="B2047" s="10"/>
    </row>
    <row r="2048">
      <c r="A2048" s="31"/>
      <c r="B2048" s="10"/>
    </row>
    <row r="2049">
      <c r="A2049" s="31"/>
      <c r="B2049" s="10"/>
    </row>
    <row r="2050">
      <c r="A2050" s="31"/>
      <c r="B2050" s="10"/>
    </row>
    <row r="2051">
      <c r="A2051" s="31"/>
      <c r="B2051" s="10"/>
    </row>
    <row r="2052">
      <c r="A2052" s="31"/>
      <c r="B2052" s="10"/>
    </row>
    <row r="2053">
      <c r="A2053" s="31"/>
      <c r="B2053" s="10"/>
    </row>
    <row r="2054">
      <c r="A2054" s="31"/>
      <c r="B2054" s="10"/>
    </row>
    <row r="2055">
      <c r="A2055" s="31"/>
      <c r="B2055" s="10"/>
    </row>
    <row r="2056">
      <c r="A2056" s="31"/>
      <c r="B2056" s="10"/>
    </row>
    <row r="2057">
      <c r="A2057" s="31"/>
      <c r="B2057" s="10"/>
    </row>
    <row r="2058">
      <c r="A2058" s="31"/>
      <c r="B2058" s="10"/>
    </row>
    <row r="2059">
      <c r="A2059" s="31"/>
      <c r="B2059" s="10"/>
    </row>
    <row r="2060">
      <c r="A2060" s="31"/>
      <c r="B2060" s="10"/>
    </row>
    <row r="2061">
      <c r="A2061" s="31"/>
      <c r="B2061" s="10"/>
    </row>
    <row r="2062">
      <c r="A2062" s="31"/>
      <c r="B2062" s="10"/>
    </row>
    <row r="2063">
      <c r="A2063" s="31"/>
      <c r="B2063" s="10"/>
    </row>
    <row r="2064">
      <c r="A2064" s="31"/>
      <c r="B2064" s="10"/>
    </row>
    <row r="2065">
      <c r="A2065" s="31"/>
      <c r="B2065" s="10"/>
    </row>
    <row r="2066">
      <c r="A2066" s="31"/>
      <c r="B2066" s="10"/>
    </row>
    <row r="2067">
      <c r="A2067" s="31"/>
      <c r="B2067" s="10"/>
    </row>
    <row r="2068">
      <c r="A2068" s="31"/>
      <c r="B2068" s="10"/>
    </row>
    <row r="2069">
      <c r="A2069" s="31"/>
      <c r="B2069" s="10"/>
    </row>
    <row r="2070">
      <c r="A2070" s="31"/>
      <c r="B2070" s="10"/>
    </row>
    <row r="2071">
      <c r="A2071" s="31"/>
      <c r="B2071" s="10"/>
    </row>
    <row r="2072">
      <c r="A2072" s="31"/>
      <c r="B2072" s="10"/>
    </row>
    <row r="2073">
      <c r="A2073" s="31"/>
      <c r="B2073" s="10"/>
    </row>
    <row r="2074">
      <c r="A2074" s="31"/>
      <c r="B2074" s="10"/>
    </row>
    <row r="2075">
      <c r="A2075" s="31"/>
      <c r="B2075" s="10"/>
    </row>
    <row r="2076">
      <c r="A2076" s="31"/>
      <c r="B2076" s="10"/>
    </row>
    <row r="2077">
      <c r="A2077" s="31"/>
      <c r="B2077" s="10"/>
    </row>
    <row r="2078">
      <c r="A2078" s="31"/>
      <c r="B2078" s="10"/>
    </row>
    <row r="2079">
      <c r="A2079" s="31"/>
      <c r="B2079" s="10"/>
    </row>
    <row r="2080">
      <c r="A2080" s="31"/>
      <c r="B2080" s="10"/>
    </row>
    <row r="2081">
      <c r="A2081" s="31"/>
      <c r="B2081" s="10"/>
    </row>
    <row r="2082">
      <c r="A2082" s="31"/>
      <c r="B2082" s="10"/>
    </row>
    <row r="2083">
      <c r="A2083" s="31"/>
      <c r="B2083" s="10"/>
    </row>
    <row r="2084">
      <c r="A2084" s="31"/>
      <c r="B2084" s="10"/>
    </row>
    <row r="2085">
      <c r="A2085" s="31"/>
      <c r="B2085" s="10"/>
    </row>
    <row r="2086">
      <c r="A2086" s="31"/>
      <c r="B2086" s="10"/>
    </row>
    <row r="2087">
      <c r="A2087" s="31"/>
      <c r="B2087" s="10"/>
    </row>
    <row r="2088">
      <c r="A2088" s="31"/>
      <c r="B2088" s="10"/>
    </row>
    <row r="2089">
      <c r="A2089" s="31"/>
      <c r="B2089" s="10"/>
    </row>
    <row r="2090">
      <c r="A2090" s="31"/>
      <c r="B2090" s="10"/>
    </row>
    <row r="2091">
      <c r="A2091" s="31"/>
      <c r="B2091" s="10"/>
    </row>
    <row r="2092">
      <c r="A2092" s="31"/>
      <c r="B2092" s="10"/>
    </row>
    <row r="2093">
      <c r="A2093" s="31"/>
      <c r="B2093" s="10"/>
    </row>
    <row r="2094">
      <c r="A2094" s="31"/>
      <c r="B2094" s="10"/>
    </row>
    <row r="2095">
      <c r="A2095" s="31"/>
      <c r="B2095" s="10"/>
    </row>
    <row r="2096">
      <c r="A2096" s="31"/>
      <c r="B2096" s="10"/>
    </row>
    <row r="2097">
      <c r="A2097" s="31"/>
      <c r="B2097" s="10"/>
    </row>
    <row r="2098">
      <c r="A2098" s="31"/>
      <c r="B2098" s="10"/>
    </row>
    <row r="2099">
      <c r="A2099" s="31"/>
      <c r="B2099" s="10"/>
    </row>
    <row r="2100">
      <c r="A2100" s="31"/>
      <c r="B2100" s="10"/>
    </row>
    <row r="2101">
      <c r="A2101" s="31"/>
      <c r="B2101" s="10"/>
    </row>
    <row r="2102">
      <c r="A2102" s="31"/>
      <c r="B2102" s="10"/>
    </row>
    <row r="2103">
      <c r="A2103" s="31"/>
      <c r="B2103" s="10"/>
    </row>
    <row r="2104">
      <c r="A2104" s="31"/>
      <c r="B2104" s="10"/>
    </row>
    <row r="2105">
      <c r="A2105" s="31"/>
      <c r="B2105" s="10"/>
    </row>
    <row r="2106">
      <c r="A2106" s="31"/>
      <c r="B2106" s="10"/>
    </row>
    <row r="2107">
      <c r="A2107" s="31"/>
      <c r="B2107" s="10"/>
    </row>
    <row r="2108">
      <c r="A2108" s="31"/>
      <c r="B2108" s="10"/>
    </row>
    <row r="2109">
      <c r="A2109" s="31"/>
      <c r="B2109" s="10"/>
    </row>
    <row r="2110">
      <c r="A2110" s="31"/>
      <c r="B2110" s="10"/>
    </row>
    <row r="2111">
      <c r="A2111" s="31"/>
      <c r="B2111" s="10"/>
    </row>
    <row r="2112">
      <c r="A2112" s="31"/>
      <c r="B2112" s="10"/>
    </row>
    <row r="2113">
      <c r="A2113" s="31"/>
      <c r="B2113" s="10"/>
    </row>
    <row r="2114">
      <c r="A2114" s="31"/>
      <c r="B2114" s="10"/>
    </row>
    <row r="2115">
      <c r="A2115" s="31"/>
      <c r="B2115" s="10"/>
    </row>
    <row r="2116">
      <c r="A2116" s="31"/>
      <c r="B2116" s="10"/>
    </row>
    <row r="2117">
      <c r="A2117" s="31"/>
      <c r="B2117" s="10"/>
    </row>
    <row r="2118">
      <c r="A2118" s="31"/>
      <c r="B2118" s="10"/>
    </row>
    <row r="2119">
      <c r="A2119" s="31"/>
      <c r="B2119" s="10"/>
    </row>
    <row r="2120">
      <c r="A2120" s="31"/>
      <c r="B2120" s="10"/>
    </row>
    <row r="2121">
      <c r="A2121" s="31"/>
      <c r="B2121" s="10"/>
    </row>
    <row r="2122">
      <c r="A2122" s="31"/>
      <c r="B2122" s="10"/>
    </row>
    <row r="2123">
      <c r="A2123" s="31"/>
      <c r="B2123" s="10"/>
    </row>
    <row r="2124">
      <c r="A2124" s="31"/>
      <c r="B2124" s="10"/>
    </row>
    <row r="2125">
      <c r="A2125" s="31"/>
      <c r="B2125" s="10"/>
    </row>
    <row r="2126">
      <c r="A2126" s="31"/>
      <c r="B2126" s="10"/>
    </row>
    <row r="2127">
      <c r="A2127" s="31"/>
      <c r="B2127" s="10"/>
    </row>
    <row r="2128">
      <c r="A2128" s="31"/>
      <c r="B2128" s="10"/>
    </row>
    <row r="2129">
      <c r="A2129" s="31"/>
      <c r="B2129" s="10"/>
    </row>
    <row r="2130">
      <c r="A2130" s="31"/>
      <c r="B2130" s="10"/>
    </row>
    <row r="2131">
      <c r="A2131" s="31"/>
      <c r="B2131" s="10"/>
    </row>
    <row r="2132">
      <c r="A2132" s="31"/>
      <c r="B2132" s="10"/>
    </row>
    <row r="2133">
      <c r="A2133" s="31"/>
      <c r="B2133" s="10"/>
    </row>
    <row r="2134">
      <c r="A2134" s="31"/>
      <c r="B2134" s="10"/>
    </row>
    <row r="2135">
      <c r="A2135" s="31"/>
      <c r="B2135" s="10"/>
    </row>
    <row r="2136">
      <c r="A2136" s="31"/>
      <c r="B2136" s="10"/>
    </row>
    <row r="2137">
      <c r="A2137" s="31"/>
      <c r="B2137" s="10"/>
    </row>
    <row r="2138">
      <c r="A2138" s="31"/>
      <c r="B2138" s="10"/>
    </row>
    <row r="2139">
      <c r="A2139" s="31"/>
      <c r="B2139" s="10"/>
    </row>
    <row r="2140">
      <c r="A2140" s="31"/>
      <c r="B2140" s="10"/>
    </row>
    <row r="2141">
      <c r="A2141" s="31"/>
      <c r="B2141" s="10"/>
    </row>
    <row r="2142">
      <c r="A2142" s="31"/>
      <c r="B2142" s="10"/>
    </row>
    <row r="2143">
      <c r="A2143" s="31"/>
      <c r="B2143" s="10"/>
    </row>
    <row r="2144">
      <c r="A2144" s="31"/>
      <c r="B2144" s="10"/>
    </row>
    <row r="2145">
      <c r="A2145" s="31"/>
      <c r="B2145" s="10"/>
    </row>
    <row r="2146">
      <c r="A2146" s="31"/>
      <c r="B2146" s="10"/>
    </row>
    <row r="2147">
      <c r="A2147" s="31"/>
      <c r="B2147" s="10"/>
    </row>
    <row r="2148">
      <c r="A2148" s="31"/>
      <c r="B2148" s="10"/>
    </row>
    <row r="2149">
      <c r="A2149" s="31"/>
      <c r="B2149" s="10"/>
    </row>
    <row r="2150">
      <c r="A2150" s="31"/>
      <c r="B2150" s="10"/>
    </row>
    <row r="2151">
      <c r="A2151" s="31"/>
      <c r="B2151" s="10"/>
    </row>
    <row r="2152">
      <c r="A2152" s="31"/>
      <c r="B2152" s="10"/>
    </row>
    <row r="2153">
      <c r="A2153" s="31"/>
      <c r="B2153" s="10"/>
    </row>
    <row r="2154">
      <c r="A2154" s="31"/>
      <c r="B2154" s="10"/>
    </row>
    <row r="2155">
      <c r="A2155" s="31"/>
      <c r="B2155" s="10"/>
    </row>
    <row r="2156">
      <c r="A2156" s="31"/>
      <c r="B2156" s="10"/>
    </row>
    <row r="2157">
      <c r="A2157" s="31"/>
      <c r="B2157" s="10"/>
    </row>
    <row r="2158">
      <c r="A2158" s="31"/>
      <c r="B2158" s="10"/>
    </row>
    <row r="2159">
      <c r="A2159" s="31"/>
      <c r="B2159" s="10"/>
    </row>
    <row r="2160">
      <c r="A2160" s="31"/>
      <c r="B2160" s="10"/>
    </row>
    <row r="2161">
      <c r="A2161" s="31"/>
      <c r="B2161" s="10"/>
    </row>
    <row r="2162">
      <c r="A2162" s="31"/>
      <c r="B2162" s="10"/>
    </row>
    <row r="2163">
      <c r="A2163" s="31"/>
      <c r="B2163" s="10"/>
    </row>
    <row r="2164">
      <c r="A2164" s="31"/>
      <c r="B2164" s="10"/>
    </row>
    <row r="2165">
      <c r="A2165" s="31"/>
      <c r="B2165" s="10"/>
    </row>
    <row r="2166">
      <c r="A2166" s="31"/>
      <c r="B2166" s="10"/>
    </row>
    <row r="2167">
      <c r="A2167" s="31"/>
      <c r="B2167" s="10"/>
    </row>
    <row r="2168">
      <c r="A2168" s="31"/>
      <c r="B2168" s="10"/>
    </row>
    <row r="2169">
      <c r="A2169" s="31"/>
      <c r="B2169" s="10"/>
    </row>
    <row r="2170">
      <c r="A2170" s="31"/>
      <c r="B2170" s="10"/>
    </row>
    <row r="2171">
      <c r="A2171" s="31"/>
      <c r="B2171" s="10"/>
    </row>
    <row r="2172">
      <c r="A2172" s="31"/>
      <c r="B2172" s="10"/>
    </row>
    <row r="2173">
      <c r="A2173" s="31"/>
      <c r="B2173" s="10"/>
    </row>
    <row r="2174">
      <c r="A2174" s="31"/>
      <c r="B2174" s="10"/>
    </row>
    <row r="2175">
      <c r="A2175" s="31"/>
      <c r="B2175" s="10"/>
    </row>
    <row r="2176">
      <c r="A2176" s="31"/>
      <c r="B2176" s="10"/>
    </row>
    <row r="2177">
      <c r="A2177" s="31"/>
      <c r="B2177" s="10"/>
    </row>
    <row r="2178">
      <c r="A2178" s="31"/>
      <c r="B2178" s="10"/>
    </row>
    <row r="2179">
      <c r="A2179" s="31"/>
      <c r="B2179" s="10"/>
    </row>
    <row r="2180">
      <c r="A2180" s="31"/>
      <c r="B2180" s="10"/>
    </row>
    <row r="2181">
      <c r="A2181" s="31"/>
      <c r="B2181" s="10"/>
    </row>
    <row r="2182">
      <c r="A2182" s="31"/>
      <c r="B2182" s="10"/>
    </row>
    <row r="2183">
      <c r="A2183" s="31"/>
      <c r="B2183" s="10"/>
    </row>
    <row r="2184">
      <c r="A2184" s="31"/>
      <c r="B2184" s="10"/>
    </row>
    <row r="2185">
      <c r="A2185" s="31"/>
      <c r="B2185" s="10"/>
    </row>
    <row r="2186">
      <c r="A2186" s="31"/>
      <c r="B2186" s="10"/>
    </row>
    <row r="2187">
      <c r="A2187" s="31"/>
      <c r="B2187" s="10"/>
    </row>
    <row r="2188">
      <c r="A2188" s="31"/>
      <c r="B2188" s="10"/>
    </row>
    <row r="2189">
      <c r="A2189" s="31"/>
      <c r="B2189" s="10"/>
    </row>
    <row r="2190">
      <c r="A2190" s="31"/>
      <c r="B2190" s="10"/>
    </row>
    <row r="2191">
      <c r="A2191" s="31"/>
      <c r="B2191" s="10"/>
    </row>
    <row r="2192">
      <c r="A2192" s="31"/>
      <c r="B2192" s="10"/>
    </row>
    <row r="2193">
      <c r="A2193" s="31"/>
      <c r="B2193" s="10"/>
    </row>
    <row r="2194">
      <c r="A2194" s="31"/>
      <c r="B2194" s="10"/>
    </row>
    <row r="2195">
      <c r="A2195" s="31"/>
      <c r="B2195" s="10"/>
    </row>
    <row r="2196">
      <c r="A2196" s="31"/>
      <c r="B2196" s="10"/>
    </row>
    <row r="2197">
      <c r="A2197" s="31"/>
      <c r="B2197" s="10"/>
    </row>
    <row r="2198">
      <c r="A2198" s="31"/>
      <c r="B2198" s="10"/>
    </row>
    <row r="2199">
      <c r="A2199" s="31"/>
      <c r="B2199" s="10"/>
    </row>
    <row r="2200">
      <c r="A2200" s="31"/>
      <c r="B2200" s="10"/>
    </row>
    <row r="2201">
      <c r="A2201" s="31"/>
      <c r="B2201" s="10"/>
    </row>
    <row r="2202">
      <c r="A2202" s="31"/>
      <c r="B2202" s="10"/>
    </row>
    <row r="2203">
      <c r="A2203" s="31"/>
      <c r="B2203" s="10"/>
    </row>
    <row r="2204">
      <c r="A2204" s="31"/>
      <c r="B2204" s="10"/>
    </row>
    <row r="2205">
      <c r="A2205" s="31"/>
      <c r="B2205" s="10"/>
    </row>
    <row r="2206">
      <c r="A2206" s="31"/>
      <c r="B2206" s="10"/>
    </row>
    <row r="2207">
      <c r="A2207" s="31"/>
      <c r="B2207" s="10"/>
    </row>
    <row r="2208">
      <c r="A2208" s="31"/>
      <c r="B2208" s="10"/>
    </row>
    <row r="2209">
      <c r="A2209" s="31"/>
      <c r="B2209" s="10"/>
    </row>
    <row r="2210">
      <c r="A2210" s="31"/>
      <c r="B2210" s="10"/>
    </row>
    <row r="2211">
      <c r="A2211" s="31"/>
      <c r="B2211" s="10"/>
    </row>
    <row r="2212">
      <c r="A2212" s="31"/>
      <c r="B2212" s="10"/>
    </row>
    <row r="2213">
      <c r="A2213" s="31"/>
      <c r="B2213" s="10"/>
    </row>
    <row r="2214">
      <c r="A2214" s="31"/>
      <c r="B2214" s="10"/>
    </row>
    <row r="2215">
      <c r="A2215" s="31"/>
      <c r="B2215" s="10"/>
    </row>
    <row r="2216">
      <c r="A2216" s="31"/>
      <c r="B2216" s="10"/>
    </row>
    <row r="2217">
      <c r="A2217" s="31"/>
      <c r="B2217" s="10"/>
    </row>
    <row r="2218">
      <c r="A2218" s="31"/>
      <c r="B2218" s="10"/>
    </row>
    <row r="2219">
      <c r="A2219" s="31"/>
      <c r="B2219" s="10"/>
    </row>
    <row r="2220">
      <c r="A2220" s="31"/>
      <c r="B2220" s="10"/>
    </row>
    <row r="2221">
      <c r="A2221" s="31"/>
      <c r="B2221" s="10"/>
    </row>
    <row r="2222">
      <c r="A2222" s="31"/>
      <c r="B2222" s="10"/>
    </row>
    <row r="2223">
      <c r="A2223" s="31"/>
      <c r="B2223" s="10"/>
    </row>
    <row r="2224">
      <c r="A2224" s="31"/>
      <c r="B2224" s="10"/>
    </row>
    <row r="2225">
      <c r="A2225" s="31"/>
      <c r="B2225" s="10"/>
    </row>
    <row r="2226">
      <c r="A2226" s="31"/>
      <c r="B2226" s="10"/>
    </row>
    <row r="2227">
      <c r="A2227" s="31"/>
      <c r="B2227" s="10"/>
    </row>
    <row r="2228">
      <c r="A2228" s="31"/>
      <c r="B2228" s="10"/>
    </row>
    <row r="2229">
      <c r="A2229" s="31"/>
      <c r="B2229" s="10"/>
    </row>
    <row r="2230">
      <c r="A2230" s="31"/>
      <c r="B2230" s="10"/>
    </row>
    <row r="2231">
      <c r="A2231" s="31"/>
      <c r="B2231" s="10"/>
    </row>
    <row r="2232">
      <c r="A2232" s="31"/>
      <c r="B2232" s="10"/>
    </row>
    <row r="2233">
      <c r="A2233" s="31"/>
      <c r="B2233" s="10"/>
    </row>
    <row r="2234">
      <c r="A2234" s="31"/>
      <c r="B2234" s="10"/>
    </row>
    <row r="2235">
      <c r="A2235" s="31"/>
      <c r="B2235" s="10"/>
    </row>
    <row r="2236">
      <c r="A2236" s="31"/>
      <c r="B2236" s="10"/>
    </row>
    <row r="2237">
      <c r="A2237" s="31"/>
      <c r="B2237" s="10"/>
    </row>
    <row r="2238">
      <c r="A2238" s="31"/>
      <c r="B2238" s="10"/>
    </row>
    <row r="2239">
      <c r="A2239" s="31"/>
      <c r="B2239" s="10"/>
    </row>
    <row r="2240">
      <c r="A2240" s="31"/>
      <c r="B2240" s="10"/>
    </row>
    <row r="2241">
      <c r="A2241" s="31"/>
      <c r="B2241" s="10"/>
    </row>
    <row r="2242">
      <c r="A2242" s="31"/>
      <c r="B2242" s="10"/>
    </row>
    <row r="2243">
      <c r="A2243" s="31"/>
      <c r="B2243" s="10"/>
    </row>
    <row r="2244">
      <c r="A2244" s="31"/>
      <c r="B2244" s="10"/>
    </row>
    <row r="2245">
      <c r="A2245" s="31"/>
      <c r="B2245" s="10"/>
    </row>
    <row r="2246">
      <c r="A2246" s="31"/>
      <c r="B2246" s="10"/>
    </row>
    <row r="2247">
      <c r="A2247" s="31"/>
      <c r="B2247" s="10"/>
    </row>
    <row r="2248">
      <c r="A2248" s="31"/>
      <c r="B2248" s="10"/>
    </row>
    <row r="2249">
      <c r="A2249" s="31"/>
      <c r="B2249" s="10"/>
    </row>
    <row r="2250">
      <c r="A2250" s="31"/>
      <c r="B2250" s="10"/>
    </row>
    <row r="2251">
      <c r="A2251" s="31"/>
      <c r="B2251" s="10"/>
    </row>
    <row r="2252">
      <c r="A2252" s="31"/>
      <c r="B2252" s="10"/>
    </row>
    <row r="2253">
      <c r="A2253" s="31"/>
      <c r="B2253" s="10"/>
    </row>
    <row r="2254">
      <c r="A2254" s="31"/>
      <c r="B2254" s="10"/>
    </row>
    <row r="2255">
      <c r="A2255" s="31"/>
      <c r="B2255" s="10"/>
    </row>
    <row r="2256">
      <c r="A2256" s="31"/>
      <c r="B2256" s="10"/>
    </row>
    <row r="2257">
      <c r="A2257" s="31"/>
      <c r="B2257" s="10"/>
    </row>
    <row r="2258">
      <c r="A2258" s="31"/>
      <c r="B2258" s="10"/>
    </row>
    <row r="2259">
      <c r="A2259" s="31"/>
      <c r="B2259" s="10"/>
    </row>
    <row r="2260">
      <c r="A2260" s="31"/>
      <c r="B2260" s="10"/>
    </row>
    <row r="2261">
      <c r="A2261" s="31"/>
      <c r="B2261" s="10"/>
    </row>
    <row r="2262">
      <c r="A2262" s="31"/>
      <c r="B2262" s="10"/>
    </row>
    <row r="2263">
      <c r="A2263" s="31"/>
      <c r="B2263" s="10"/>
    </row>
    <row r="2264">
      <c r="A2264" s="31"/>
      <c r="B2264" s="10"/>
    </row>
    <row r="2265">
      <c r="A2265" s="31"/>
      <c r="B2265" s="10"/>
    </row>
    <row r="2266">
      <c r="A2266" s="31"/>
      <c r="B2266" s="10"/>
    </row>
    <row r="2267">
      <c r="A2267" s="31"/>
      <c r="B2267" s="10"/>
    </row>
    <row r="2268">
      <c r="A2268" s="31"/>
      <c r="B2268" s="10"/>
    </row>
    <row r="2269">
      <c r="A2269" s="31"/>
      <c r="B2269" s="10"/>
    </row>
    <row r="2270">
      <c r="A2270" s="31"/>
      <c r="B2270" s="10"/>
    </row>
    <row r="2271">
      <c r="A2271" s="31"/>
      <c r="B2271" s="10"/>
    </row>
    <row r="2272">
      <c r="A2272" s="31"/>
      <c r="B2272" s="10"/>
    </row>
    <row r="2273">
      <c r="A2273" s="31"/>
      <c r="B2273" s="10"/>
    </row>
    <row r="2274">
      <c r="A2274" s="31"/>
      <c r="B2274" s="10"/>
    </row>
    <row r="2275">
      <c r="A2275" s="31"/>
      <c r="B2275" s="10"/>
    </row>
    <row r="2276">
      <c r="A2276" s="31"/>
      <c r="B2276" s="10"/>
    </row>
    <row r="2277">
      <c r="A2277" s="31"/>
      <c r="B2277" s="10"/>
    </row>
    <row r="2278">
      <c r="A2278" s="31"/>
      <c r="B2278" s="10"/>
    </row>
    <row r="2279">
      <c r="A2279" s="31"/>
      <c r="B2279" s="10"/>
    </row>
    <row r="2280">
      <c r="A2280" s="31"/>
      <c r="B2280" s="10"/>
    </row>
    <row r="2281">
      <c r="A2281" s="31"/>
      <c r="B2281" s="10"/>
    </row>
    <row r="2282">
      <c r="A2282" s="31"/>
      <c r="B2282" s="10"/>
    </row>
    <row r="2283">
      <c r="A2283" s="31"/>
      <c r="B2283" s="10"/>
    </row>
    <row r="2284">
      <c r="A2284" s="31"/>
      <c r="B2284" s="10"/>
    </row>
    <row r="2285">
      <c r="A2285" s="31"/>
      <c r="B2285" s="10"/>
    </row>
    <row r="2286">
      <c r="A2286" s="31"/>
      <c r="B2286" s="10"/>
    </row>
    <row r="2287">
      <c r="A2287" s="31"/>
      <c r="B2287" s="10"/>
    </row>
    <row r="2288">
      <c r="A2288" s="31"/>
      <c r="B2288" s="10"/>
    </row>
    <row r="2289">
      <c r="A2289" s="31"/>
      <c r="B2289" s="10"/>
    </row>
    <row r="2290">
      <c r="A2290" s="31"/>
      <c r="B2290" s="10"/>
    </row>
    <row r="2291">
      <c r="A2291" s="31"/>
      <c r="B2291" s="10"/>
    </row>
    <row r="2292">
      <c r="A2292" s="31"/>
      <c r="B2292" s="10"/>
    </row>
    <row r="2293">
      <c r="A2293" s="31"/>
      <c r="B2293" s="10"/>
    </row>
    <row r="2294">
      <c r="A2294" s="31"/>
      <c r="B2294" s="10"/>
    </row>
    <row r="2295">
      <c r="A2295" s="31"/>
      <c r="B2295" s="10"/>
    </row>
    <row r="2296">
      <c r="A2296" s="31"/>
      <c r="B2296" s="10"/>
    </row>
    <row r="2297">
      <c r="A2297" s="31"/>
      <c r="B2297" s="10"/>
    </row>
    <row r="2298">
      <c r="A2298" s="31"/>
      <c r="B2298" s="10"/>
    </row>
    <row r="2299">
      <c r="A2299" s="31"/>
      <c r="B2299" s="10"/>
    </row>
    <row r="2300">
      <c r="A2300" s="31"/>
      <c r="B2300" s="10"/>
    </row>
    <row r="2301">
      <c r="A2301" s="31"/>
      <c r="B2301" s="10"/>
    </row>
    <row r="2302">
      <c r="A2302" s="31"/>
      <c r="B2302" s="10"/>
    </row>
    <row r="2303">
      <c r="A2303" s="31"/>
      <c r="B2303" s="10"/>
    </row>
    <row r="2304">
      <c r="A2304" s="31"/>
      <c r="B2304" s="10"/>
    </row>
    <row r="2305">
      <c r="A2305" s="31"/>
      <c r="B2305" s="10"/>
    </row>
    <row r="2306">
      <c r="A2306" s="31"/>
      <c r="B2306" s="10"/>
    </row>
    <row r="2307">
      <c r="A2307" s="31"/>
      <c r="B2307" s="10"/>
    </row>
    <row r="2308">
      <c r="A2308" s="31"/>
      <c r="B2308" s="10"/>
    </row>
    <row r="2309">
      <c r="A2309" s="31"/>
      <c r="B2309" s="10"/>
    </row>
    <row r="2310">
      <c r="A2310" s="31"/>
      <c r="B2310" s="10"/>
    </row>
    <row r="2311">
      <c r="A2311" s="31"/>
      <c r="B2311" s="10"/>
    </row>
    <row r="2312">
      <c r="A2312" s="31"/>
      <c r="B2312" s="10"/>
    </row>
    <row r="2313">
      <c r="A2313" s="31"/>
      <c r="B2313" s="10"/>
    </row>
    <row r="2314">
      <c r="A2314" s="31"/>
      <c r="B2314" s="10"/>
    </row>
    <row r="2315">
      <c r="A2315" s="31"/>
      <c r="B2315" s="10"/>
    </row>
    <row r="2316">
      <c r="A2316" s="31"/>
      <c r="B2316" s="10"/>
    </row>
    <row r="2317">
      <c r="A2317" s="31"/>
      <c r="B2317" s="10"/>
    </row>
    <row r="2318">
      <c r="A2318" s="31"/>
      <c r="B2318" s="10"/>
    </row>
    <row r="2319">
      <c r="A2319" s="31"/>
      <c r="B2319" s="10"/>
    </row>
    <row r="2320">
      <c r="A2320" s="31"/>
      <c r="B2320" s="10"/>
    </row>
    <row r="2321">
      <c r="A2321" s="31"/>
      <c r="B2321" s="10"/>
    </row>
    <row r="2322">
      <c r="A2322" s="31"/>
      <c r="B2322" s="10"/>
    </row>
    <row r="2323">
      <c r="A2323" s="31"/>
      <c r="B2323" s="10"/>
    </row>
    <row r="2324">
      <c r="A2324" s="31"/>
      <c r="B2324" s="10"/>
    </row>
    <row r="2325">
      <c r="A2325" s="31"/>
      <c r="B2325" s="10"/>
    </row>
    <row r="2326">
      <c r="A2326" s="31"/>
      <c r="B2326" s="10"/>
    </row>
    <row r="2327">
      <c r="A2327" s="31"/>
      <c r="B2327" s="10"/>
    </row>
    <row r="2328">
      <c r="A2328" s="31"/>
      <c r="B2328" s="10"/>
    </row>
    <row r="2329">
      <c r="A2329" s="31"/>
      <c r="B2329" s="10"/>
    </row>
    <row r="2330">
      <c r="A2330" s="31"/>
      <c r="B2330" s="10"/>
    </row>
    <row r="2331">
      <c r="A2331" s="31"/>
      <c r="B2331" s="10"/>
    </row>
    <row r="2332">
      <c r="A2332" s="31"/>
      <c r="B2332" s="10"/>
    </row>
    <row r="2333">
      <c r="A2333" s="31"/>
      <c r="B2333" s="10"/>
    </row>
    <row r="2334">
      <c r="A2334" s="31"/>
      <c r="B2334" s="10"/>
    </row>
    <row r="2335">
      <c r="A2335" s="31"/>
      <c r="B2335" s="10"/>
    </row>
    <row r="2336">
      <c r="A2336" s="31"/>
      <c r="B2336" s="10"/>
    </row>
    <row r="2337">
      <c r="A2337" s="31"/>
      <c r="B2337" s="10"/>
    </row>
    <row r="2338">
      <c r="A2338" s="31"/>
      <c r="B2338" s="10"/>
    </row>
    <row r="2339">
      <c r="A2339" s="31"/>
      <c r="B2339" s="10"/>
    </row>
    <row r="2340">
      <c r="A2340" s="31"/>
      <c r="B2340" s="10"/>
    </row>
    <row r="2341">
      <c r="A2341" s="31"/>
      <c r="B2341" s="10"/>
    </row>
    <row r="2342">
      <c r="A2342" s="31"/>
      <c r="B2342" s="10"/>
    </row>
    <row r="2343">
      <c r="A2343" s="31"/>
      <c r="B2343" s="10"/>
    </row>
    <row r="2344">
      <c r="A2344" s="31"/>
      <c r="B2344" s="10"/>
    </row>
    <row r="2345">
      <c r="A2345" s="31"/>
      <c r="B2345" s="10"/>
    </row>
    <row r="2346">
      <c r="A2346" s="31"/>
      <c r="B2346" s="10"/>
    </row>
    <row r="2347">
      <c r="A2347" s="31"/>
      <c r="B2347" s="10"/>
    </row>
    <row r="2348">
      <c r="A2348" s="31"/>
      <c r="B2348" s="10"/>
    </row>
    <row r="2349">
      <c r="A2349" s="31"/>
      <c r="B2349" s="10"/>
    </row>
    <row r="2350">
      <c r="A2350" s="31"/>
      <c r="B2350" s="10"/>
    </row>
    <row r="2351">
      <c r="A2351" s="31"/>
      <c r="B2351" s="10"/>
    </row>
    <row r="2352">
      <c r="A2352" s="31"/>
      <c r="B2352" s="10"/>
    </row>
    <row r="2353">
      <c r="A2353" s="31"/>
      <c r="B2353" s="10"/>
    </row>
    <row r="2354">
      <c r="A2354" s="31"/>
      <c r="B2354" s="10"/>
    </row>
    <row r="2355">
      <c r="A2355" s="31"/>
      <c r="B2355" s="10"/>
    </row>
    <row r="2356">
      <c r="A2356" s="31"/>
      <c r="B2356" s="10"/>
    </row>
    <row r="2357">
      <c r="A2357" s="31"/>
      <c r="B2357" s="10"/>
    </row>
    <row r="2358">
      <c r="A2358" s="31"/>
      <c r="B2358" s="10"/>
    </row>
    <row r="2359">
      <c r="A2359" s="31"/>
      <c r="B2359" s="10"/>
    </row>
    <row r="2360">
      <c r="A2360" s="31"/>
      <c r="B2360" s="10"/>
    </row>
    <row r="2361">
      <c r="A2361" s="31"/>
      <c r="B2361" s="10"/>
    </row>
    <row r="2362">
      <c r="A2362" s="31"/>
      <c r="B2362" s="10"/>
    </row>
    <row r="2363">
      <c r="A2363" s="31"/>
      <c r="B2363" s="10"/>
    </row>
    <row r="2364">
      <c r="A2364" s="31"/>
      <c r="B2364" s="10"/>
    </row>
    <row r="2365">
      <c r="A2365" s="31"/>
      <c r="B2365" s="10"/>
    </row>
    <row r="2366">
      <c r="A2366" s="31"/>
      <c r="B2366" s="10"/>
    </row>
    <row r="2367">
      <c r="A2367" s="31"/>
      <c r="B2367" s="10"/>
    </row>
    <row r="2368">
      <c r="A2368" s="31"/>
      <c r="B2368" s="10"/>
    </row>
    <row r="2369">
      <c r="A2369" s="31"/>
      <c r="B2369" s="10"/>
    </row>
    <row r="2370">
      <c r="A2370" s="31"/>
      <c r="B2370" s="10"/>
    </row>
    <row r="2371">
      <c r="A2371" s="31"/>
      <c r="B2371" s="10"/>
    </row>
    <row r="2372">
      <c r="A2372" s="31"/>
      <c r="B2372" s="10"/>
    </row>
    <row r="2373">
      <c r="A2373" s="31"/>
      <c r="B2373" s="10"/>
    </row>
    <row r="2374">
      <c r="A2374" s="31"/>
      <c r="B2374" s="10"/>
    </row>
    <row r="2375">
      <c r="A2375" s="31"/>
      <c r="B2375" s="10"/>
    </row>
    <row r="2376">
      <c r="A2376" s="31"/>
      <c r="B2376" s="10"/>
    </row>
    <row r="2377">
      <c r="A2377" s="31"/>
      <c r="B2377" s="10"/>
    </row>
    <row r="2378">
      <c r="A2378" s="31"/>
      <c r="B2378" s="10"/>
    </row>
    <row r="2379">
      <c r="A2379" s="31"/>
      <c r="B2379" s="10"/>
    </row>
    <row r="2380">
      <c r="A2380" s="31"/>
      <c r="B2380" s="10"/>
    </row>
    <row r="2381">
      <c r="A2381" s="31"/>
      <c r="B2381" s="10"/>
    </row>
    <row r="2382">
      <c r="A2382" s="31"/>
      <c r="B2382" s="10"/>
    </row>
    <row r="2383">
      <c r="A2383" s="31"/>
      <c r="B2383" s="10"/>
    </row>
    <row r="2384">
      <c r="A2384" s="31"/>
      <c r="B2384" s="10"/>
    </row>
    <row r="2385">
      <c r="A2385" s="31"/>
      <c r="B2385" s="10"/>
    </row>
    <row r="2386">
      <c r="A2386" s="31"/>
      <c r="B2386" s="10"/>
    </row>
    <row r="2387">
      <c r="A2387" s="31"/>
      <c r="B2387" s="10"/>
    </row>
    <row r="2388">
      <c r="A2388" s="31"/>
      <c r="B2388" s="10"/>
    </row>
    <row r="2389">
      <c r="A2389" s="31"/>
      <c r="B2389" s="10"/>
    </row>
    <row r="2390">
      <c r="A2390" s="31"/>
      <c r="B2390" s="10"/>
    </row>
    <row r="2391">
      <c r="A2391" s="31"/>
      <c r="B2391" s="10"/>
    </row>
    <row r="2392">
      <c r="A2392" s="31"/>
      <c r="B2392" s="10"/>
    </row>
    <row r="2393">
      <c r="A2393" s="31"/>
      <c r="B2393" s="10"/>
    </row>
    <row r="2394">
      <c r="A2394" s="31"/>
      <c r="B2394" s="10"/>
    </row>
    <row r="2395">
      <c r="A2395" s="31"/>
      <c r="B2395" s="10"/>
    </row>
    <row r="2396">
      <c r="A2396" s="31"/>
      <c r="B2396" s="10"/>
    </row>
    <row r="2397">
      <c r="A2397" s="31"/>
      <c r="B2397" s="10"/>
    </row>
    <row r="2398">
      <c r="A2398" s="31"/>
      <c r="B2398" s="10"/>
    </row>
    <row r="2399">
      <c r="A2399" s="31"/>
      <c r="B2399" s="10"/>
    </row>
    <row r="2400">
      <c r="A2400" s="31"/>
      <c r="B2400" s="10"/>
    </row>
    <row r="2401">
      <c r="A2401" s="31"/>
      <c r="B2401" s="10"/>
    </row>
    <row r="2402">
      <c r="A2402" s="31"/>
      <c r="B2402" s="10"/>
    </row>
    <row r="2403">
      <c r="A2403" s="31"/>
      <c r="B2403" s="10"/>
    </row>
    <row r="2404">
      <c r="A2404" s="31"/>
      <c r="B2404" s="10"/>
    </row>
    <row r="2405">
      <c r="A2405" s="31"/>
      <c r="B2405" s="10"/>
    </row>
    <row r="2406">
      <c r="A2406" s="31"/>
      <c r="B2406" s="10"/>
    </row>
    <row r="2407">
      <c r="A2407" s="31"/>
      <c r="B2407" s="10"/>
    </row>
    <row r="2408">
      <c r="A2408" s="31"/>
      <c r="B2408" s="10"/>
    </row>
    <row r="2409">
      <c r="A2409" s="31"/>
      <c r="B2409" s="10"/>
    </row>
    <row r="2410">
      <c r="A2410" s="31"/>
      <c r="B2410" s="10"/>
    </row>
    <row r="2411">
      <c r="A2411" s="31"/>
      <c r="B2411" s="10"/>
    </row>
    <row r="2412">
      <c r="A2412" s="31"/>
      <c r="B2412" s="10"/>
    </row>
    <row r="2413">
      <c r="A2413" s="31"/>
      <c r="B2413" s="10"/>
    </row>
    <row r="2414">
      <c r="A2414" s="31"/>
      <c r="B2414" s="10"/>
    </row>
    <row r="2415">
      <c r="A2415" s="31"/>
      <c r="B2415" s="10"/>
    </row>
    <row r="2416">
      <c r="A2416" s="31"/>
      <c r="B2416" s="10"/>
    </row>
    <row r="2417">
      <c r="A2417" s="31"/>
      <c r="B2417" s="10"/>
    </row>
    <row r="2418">
      <c r="A2418" s="31"/>
      <c r="B2418" s="10"/>
    </row>
    <row r="2419">
      <c r="A2419" s="31"/>
      <c r="B2419" s="10"/>
    </row>
    <row r="2420">
      <c r="A2420" s="31"/>
      <c r="B2420" s="10"/>
    </row>
    <row r="2421">
      <c r="A2421" s="31"/>
      <c r="B2421" s="10"/>
    </row>
    <row r="2422">
      <c r="A2422" s="31"/>
      <c r="B2422" s="10"/>
    </row>
    <row r="2423">
      <c r="A2423" s="31"/>
      <c r="B2423" s="10"/>
    </row>
    <row r="2424">
      <c r="A2424" s="31"/>
      <c r="B2424" s="10"/>
    </row>
    <row r="2425">
      <c r="A2425" s="31"/>
      <c r="B2425" s="10"/>
    </row>
    <row r="2426">
      <c r="A2426" s="31"/>
      <c r="B2426" s="10"/>
    </row>
    <row r="2427">
      <c r="A2427" s="31"/>
      <c r="B2427" s="10"/>
    </row>
    <row r="2428">
      <c r="A2428" s="31"/>
      <c r="B2428" s="10"/>
    </row>
    <row r="2429">
      <c r="A2429" s="31"/>
      <c r="B2429" s="10"/>
    </row>
    <row r="2430">
      <c r="A2430" s="31"/>
      <c r="B2430" s="10"/>
    </row>
    <row r="2431">
      <c r="A2431" s="31"/>
      <c r="B2431" s="10"/>
    </row>
    <row r="2432">
      <c r="A2432" s="31"/>
      <c r="B2432" s="10"/>
    </row>
    <row r="2433">
      <c r="A2433" s="31"/>
      <c r="B2433" s="10"/>
    </row>
    <row r="2434">
      <c r="A2434" s="31"/>
      <c r="B2434" s="10"/>
    </row>
    <row r="2435">
      <c r="A2435" s="31"/>
      <c r="B2435" s="10"/>
    </row>
    <row r="2436">
      <c r="A2436" s="31"/>
      <c r="B2436" s="10"/>
    </row>
    <row r="2437">
      <c r="A2437" s="31"/>
      <c r="B2437" s="10"/>
    </row>
    <row r="2438">
      <c r="A2438" s="31"/>
      <c r="B2438" s="10"/>
    </row>
    <row r="2439">
      <c r="A2439" s="31"/>
      <c r="B2439" s="10"/>
    </row>
    <row r="2440">
      <c r="A2440" s="31"/>
      <c r="B2440" s="10"/>
    </row>
    <row r="2441">
      <c r="A2441" s="31"/>
      <c r="B2441" s="10"/>
    </row>
    <row r="2442">
      <c r="A2442" s="31"/>
      <c r="B2442" s="10"/>
    </row>
    <row r="2443">
      <c r="A2443" s="31"/>
      <c r="B2443" s="10"/>
    </row>
    <row r="2444">
      <c r="A2444" s="31"/>
      <c r="B2444" s="10"/>
    </row>
    <row r="2445">
      <c r="A2445" s="31"/>
      <c r="B2445" s="10"/>
    </row>
    <row r="2446">
      <c r="A2446" s="31"/>
      <c r="B2446" s="10"/>
    </row>
    <row r="2447">
      <c r="A2447" s="31"/>
      <c r="B2447" s="10"/>
    </row>
    <row r="2448">
      <c r="A2448" s="31"/>
      <c r="B2448" s="10"/>
    </row>
    <row r="2449">
      <c r="A2449" s="31"/>
      <c r="B2449" s="10"/>
    </row>
    <row r="2450">
      <c r="A2450" s="31"/>
      <c r="B2450" s="10"/>
    </row>
    <row r="2451">
      <c r="A2451" s="31"/>
      <c r="B2451" s="10"/>
    </row>
    <row r="2452">
      <c r="A2452" s="31"/>
      <c r="B2452" s="10"/>
    </row>
    <row r="2453">
      <c r="A2453" s="31"/>
      <c r="B2453" s="10"/>
    </row>
    <row r="2454">
      <c r="A2454" s="31"/>
      <c r="B2454" s="10"/>
    </row>
    <row r="2455">
      <c r="A2455" s="31"/>
      <c r="B2455" s="10"/>
    </row>
    <row r="2456">
      <c r="A2456" s="31"/>
      <c r="B2456" s="10"/>
    </row>
    <row r="2457">
      <c r="A2457" s="31"/>
      <c r="B2457" s="10"/>
    </row>
    <row r="2458">
      <c r="A2458" s="31"/>
      <c r="B2458" s="10"/>
    </row>
    <row r="2459">
      <c r="A2459" s="31"/>
      <c r="B2459" s="10"/>
    </row>
    <row r="2460">
      <c r="A2460" s="31"/>
      <c r="B2460" s="10"/>
    </row>
    <row r="2461">
      <c r="A2461" s="31"/>
      <c r="B2461" s="10"/>
    </row>
    <row r="2462">
      <c r="A2462" s="31"/>
      <c r="B2462" s="10"/>
    </row>
    <row r="2463">
      <c r="A2463" s="31"/>
      <c r="B2463" s="10"/>
    </row>
    <row r="2464">
      <c r="A2464" s="31"/>
      <c r="B2464" s="10"/>
    </row>
    <row r="2465">
      <c r="A2465" s="31"/>
      <c r="B2465" s="10"/>
    </row>
    <row r="2466">
      <c r="A2466" s="31"/>
      <c r="B2466" s="10"/>
    </row>
    <row r="2467">
      <c r="A2467" s="31"/>
      <c r="B2467" s="10"/>
    </row>
    <row r="2468">
      <c r="A2468" s="31"/>
      <c r="B2468" s="10"/>
    </row>
    <row r="2469">
      <c r="A2469" s="31"/>
      <c r="B2469" s="10"/>
    </row>
    <row r="2470">
      <c r="A2470" s="31"/>
      <c r="B2470" s="10"/>
    </row>
    <row r="2471">
      <c r="A2471" s="31"/>
      <c r="B2471" s="10"/>
    </row>
    <row r="2472">
      <c r="A2472" s="31"/>
      <c r="B2472" s="10"/>
    </row>
    <row r="2473">
      <c r="A2473" s="31"/>
      <c r="B2473" s="10"/>
    </row>
    <row r="2474">
      <c r="A2474" s="31"/>
      <c r="B2474" s="10"/>
    </row>
    <row r="2475">
      <c r="A2475" s="31"/>
      <c r="B2475" s="10"/>
    </row>
    <row r="2476">
      <c r="A2476" s="31"/>
      <c r="B2476" s="10"/>
    </row>
    <row r="2477">
      <c r="A2477" s="31"/>
      <c r="B2477" s="10"/>
    </row>
    <row r="2478">
      <c r="A2478" s="31"/>
      <c r="B2478" s="10"/>
    </row>
    <row r="2479">
      <c r="A2479" s="31"/>
      <c r="B2479" s="10"/>
    </row>
    <row r="2480">
      <c r="A2480" s="31"/>
      <c r="B2480" s="10"/>
    </row>
    <row r="2481">
      <c r="A2481" s="31"/>
      <c r="B2481" s="10"/>
    </row>
    <row r="2482">
      <c r="A2482" s="31"/>
      <c r="B2482" s="10"/>
    </row>
    <row r="2483">
      <c r="A2483" s="31"/>
      <c r="B2483" s="10"/>
    </row>
    <row r="2484">
      <c r="A2484" s="31"/>
      <c r="B2484" s="10"/>
    </row>
    <row r="2485">
      <c r="A2485" s="31"/>
      <c r="B2485" s="10"/>
    </row>
    <row r="2486">
      <c r="A2486" s="31"/>
      <c r="B2486" s="10"/>
    </row>
    <row r="2487">
      <c r="A2487" s="31"/>
      <c r="B2487" s="10"/>
    </row>
    <row r="2488">
      <c r="A2488" s="31"/>
      <c r="B2488" s="10"/>
    </row>
    <row r="2489">
      <c r="A2489" s="31"/>
      <c r="B2489" s="10"/>
    </row>
    <row r="2490">
      <c r="A2490" s="31"/>
      <c r="B2490" s="10"/>
    </row>
    <row r="2491">
      <c r="A2491" s="31"/>
      <c r="B2491" s="10"/>
    </row>
    <row r="2492">
      <c r="A2492" s="31"/>
      <c r="B2492" s="10"/>
    </row>
    <row r="2493">
      <c r="A2493" s="31"/>
      <c r="B2493" s="10"/>
    </row>
    <row r="2494">
      <c r="A2494" s="31"/>
      <c r="B2494" s="10"/>
    </row>
    <row r="2495">
      <c r="A2495" s="31"/>
      <c r="B2495" s="10"/>
    </row>
    <row r="2496">
      <c r="A2496" s="31"/>
      <c r="B2496" s="10"/>
    </row>
    <row r="2497">
      <c r="A2497" s="31"/>
      <c r="B2497" s="10"/>
    </row>
    <row r="2498">
      <c r="A2498" s="31"/>
      <c r="B2498" s="10"/>
    </row>
    <row r="2499">
      <c r="A2499" s="31"/>
      <c r="B2499" s="10"/>
    </row>
    <row r="2500">
      <c r="A2500" s="31"/>
      <c r="B2500" s="10"/>
    </row>
    <row r="2501">
      <c r="A2501" s="31"/>
      <c r="B2501" s="10"/>
    </row>
    <row r="2502">
      <c r="A2502" s="31"/>
      <c r="B2502" s="10"/>
    </row>
    <row r="2503">
      <c r="A2503" s="31"/>
      <c r="B2503" s="10"/>
    </row>
    <row r="2504">
      <c r="A2504" s="31"/>
      <c r="B2504" s="10"/>
    </row>
    <row r="2505">
      <c r="A2505" s="31"/>
      <c r="B2505" s="10"/>
    </row>
    <row r="2506">
      <c r="A2506" s="31"/>
      <c r="B2506" s="10"/>
    </row>
    <row r="2507">
      <c r="A2507" s="31"/>
      <c r="B2507" s="10"/>
    </row>
    <row r="2508">
      <c r="A2508" s="31"/>
      <c r="B2508" s="10"/>
    </row>
    <row r="2509">
      <c r="A2509" s="31"/>
      <c r="B2509" s="10"/>
    </row>
    <row r="2510">
      <c r="A2510" s="31"/>
      <c r="B2510" s="10"/>
    </row>
    <row r="2511">
      <c r="A2511" s="31"/>
      <c r="B2511" s="10"/>
    </row>
    <row r="2512">
      <c r="A2512" s="31"/>
      <c r="B2512" s="10"/>
    </row>
    <row r="2513">
      <c r="A2513" s="31"/>
      <c r="B2513" s="10"/>
    </row>
    <row r="2514">
      <c r="A2514" s="31"/>
      <c r="B2514" s="10"/>
    </row>
    <row r="2515">
      <c r="A2515" s="31"/>
      <c r="B2515" s="10"/>
    </row>
    <row r="2516">
      <c r="A2516" s="31"/>
      <c r="B2516" s="10"/>
    </row>
    <row r="2517">
      <c r="A2517" s="31"/>
      <c r="B2517" s="10"/>
    </row>
    <row r="2518">
      <c r="A2518" s="31"/>
      <c r="B2518" s="10"/>
    </row>
    <row r="2519">
      <c r="A2519" s="31"/>
      <c r="B2519" s="10"/>
    </row>
    <row r="2520">
      <c r="A2520" s="31"/>
      <c r="B2520" s="10"/>
    </row>
    <row r="2521">
      <c r="A2521" s="31"/>
      <c r="B2521" s="10"/>
    </row>
    <row r="2522">
      <c r="A2522" s="31"/>
      <c r="B2522" s="10"/>
    </row>
    <row r="2523">
      <c r="A2523" s="31"/>
      <c r="B2523" s="10"/>
    </row>
    <row r="2524">
      <c r="A2524" s="31"/>
      <c r="B2524" s="10"/>
    </row>
    <row r="2525">
      <c r="A2525" s="31"/>
      <c r="B2525" s="10"/>
    </row>
    <row r="2526">
      <c r="A2526" s="31"/>
      <c r="B2526" s="10"/>
    </row>
    <row r="2527">
      <c r="A2527" s="31"/>
      <c r="B2527" s="10"/>
    </row>
    <row r="2528">
      <c r="A2528" s="31"/>
      <c r="B2528" s="10"/>
    </row>
    <row r="2529">
      <c r="A2529" s="31"/>
      <c r="B2529" s="10"/>
    </row>
    <row r="2530">
      <c r="A2530" s="31"/>
      <c r="B2530" s="10"/>
    </row>
    <row r="2531">
      <c r="A2531" s="31"/>
      <c r="B2531" s="10"/>
    </row>
    <row r="2532">
      <c r="A2532" s="31"/>
      <c r="B2532" s="10"/>
    </row>
    <row r="2533">
      <c r="A2533" s="31"/>
      <c r="B2533" s="10"/>
    </row>
    <row r="2534">
      <c r="A2534" s="31"/>
      <c r="B2534" s="10"/>
    </row>
    <row r="2535">
      <c r="A2535" s="31"/>
      <c r="B2535" s="10"/>
    </row>
    <row r="2536">
      <c r="A2536" s="31"/>
      <c r="B2536" s="10"/>
    </row>
    <row r="2537">
      <c r="A2537" s="31"/>
      <c r="B2537" s="10"/>
    </row>
    <row r="2538">
      <c r="A2538" s="31"/>
      <c r="B2538" s="10"/>
    </row>
    <row r="2539">
      <c r="A2539" s="31"/>
      <c r="B2539" s="10"/>
    </row>
    <row r="2540">
      <c r="A2540" s="31"/>
      <c r="B2540" s="10"/>
    </row>
    <row r="2541">
      <c r="A2541" s="31"/>
      <c r="B2541" s="10"/>
    </row>
    <row r="2542">
      <c r="A2542" s="31"/>
      <c r="B2542" s="10"/>
    </row>
    <row r="2543">
      <c r="A2543" s="31"/>
      <c r="B2543" s="10"/>
    </row>
    <row r="2544">
      <c r="A2544" s="31"/>
      <c r="B2544" s="10"/>
    </row>
    <row r="2545">
      <c r="A2545" s="31"/>
      <c r="B2545" s="10"/>
    </row>
    <row r="2546">
      <c r="A2546" s="31"/>
      <c r="B2546" s="10"/>
    </row>
    <row r="2547">
      <c r="A2547" s="31"/>
      <c r="B2547" s="10"/>
    </row>
    <row r="2548">
      <c r="A2548" s="31"/>
      <c r="B2548" s="10"/>
    </row>
    <row r="2549">
      <c r="A2549" s="31"/>
      <c r="B2549" s="10"/>
    </row>
    <row r="2550">
      <c r="A2550" s="31"/>
      <c r="B2550" s="10"/>
    </row>
    <row r="2551">
      <c r="A2551" s="31"/>
      <c r="B2551" s="10"/>
    </row>
    <row r="2552">
      <c r="A2552" s="31"/>
      <c r="B2552" s="10"/>
    </row>
    <row r="2553">
      <c r="A2553" s="31"/>
      <c r="B2553" s="10"/>
    </row>
    <row r="2554">
      <c r="A2554" s="31"/>
      <c r="B2554" s="10"/>
    </row>
    <row r="2555">
      <c r="A2555" s="31"/>
      <c r="B2555" s="10"/>
    </row>
    <row r="2556">
      <c r="A2556" s="31"/>
      <c r="B2556" s="10"/>
    </row>
    <row r="2557">
      <c r="A2557" s="31"/>
      <c r="B2557" s="10"/>
    </row>
    <row r="2558">
      <c r="A2558" s="31"/>
      <c r="B2558" s="10"/>
    </row>
    <row r="2559">
      <c r="A2559" s="31"/>
      <c r="B2559" s="10"/>
    </row>
    <row r="2560">
      <c r="A2560" s="31"/>
      <c r="B2560" s="10"/>
    </row>
    <row r="2561">
      <c r="A2561" s="31"/>
      <c r="B2561" s="10"/>
    </row>
    <row r="2562">
      <c r="A2562" s="31"/>
      <c r="B2562" s="10"/>
    </row>
    <row r="2563">
      <c r="A2563" s="31"/>
      <c r="B2563" s="10"/>
    </row>
    <row r="2564">
      <c r="A2564" s="31"/>
      <c r="B2564" s="10"/>
    </row>
    <row r="2565">
      <c r="A2565" s="31"/>
      <c r="B2565" s="10"/>
    </row>
    <row r="2566">
      <c r="A2566" s="31"/>
      <c r="B2566" s="10"/>
    </row>
    <row r="2567">
      <c r="A2567" s="31"/>
      <c r="B2567" s="10"/>
    </row>
    <row r="2568">
      <c r="A2568" s="31"/>
      <c r="B2568" s="10"/>
    </row>
    <row r="2569">
      <c r="A2569" s="31"/>
      <c r="B2569" s="10"/>
    </row>
    <row r="2570">
      <c r="A2570" s="31"/>
      <c r="B2570" s="10"/>
    </row>
    <row r="2571">
      <c r="A2571" s="31"/>
      <c r="B2571" s="10"/>
    </row>
    <row r="2572">
      <c r="A2572" s="31"/>
      <c r="B2572" s="10"/>
    </row>
    <row r="2573">
      <c r="A2573" s="31"/>
      <c r="B2573" s="10"/>
    </row>
    <row r="2574">
      <c r="A2574" s="31"/>
      <c r="B2574" s="10"/>
    </row>
    <row r="2575">
      <c r="A2575" s="31"/>
      <c r="B2575" s="10"/>
    </row>
    <row r="2576">
      <c r="A2576" s="31"/>
      <c r="B2576" s="10"/>
    </row>
    <row r="2577">
      <c r="A2577" s="31"/>
      <c r="B2577" s="10"/>
    </row>
    <row r="2578">
      <c r="A2578" s="31"/>
      <c r="B2578" s="10"/>
    </row>
    <row r="2579">
      <c r="A2579" s="31"/>
      <c r="B2579" s="10"/>
    </row>
    <row r="2580">
      <c r="A2580" s="31"/>
      <c r="B2580" s="10"/>
    </row>
    <row r="2581">
      <c r="A2581" s="31"/>
      <c r="B2581" s="10"/>
    </row>
    <row r="2582">
      <c r="A2582" s="31"/>
      <c r="B2582" s="10"/>
    </row>
    <row r="2583">
      <c r="A2583" s="31"/>
      <c r="B2583" s="10"/>
    </row>
    <row r="2584">
      <c r="A2584" s="31"/>
      <c r="B2584" s="10"/>
    </row>
    <row r="2585">
      <c r="A2585" s="31"/>
      <c r="B2585" s="10"/>
    </row>
    <row r="2586">
      <c r="A2586" s="31"/>
      <c r="B2586" s="10"/>
    </row>
    <row r="2587">
      <c r="A2587" s="31"/>
      <c r="B2587" s="10"/>
    </row>
    <row r="2588">
      <c r="A2588" s="31"/>
      <c r="B2588" s="10"/>
    </row>
    <row r="2589">
      <c r="A2589" s="31"/>
      <c r="B2589" s="10"/>
    </row>
    <row r="2590">
      <c r="A2590" s="31"/>
      <c r="B2590" s="10"/>
    </row>
    <row r="2591">
      <c r="A2591" s="31"/>
      <c r="B2591" s="10"/>
    </row>
    <row r="2592">
      <c r="A2592" s="31"/>
      <c r="B2592" s="10"/>
    </row>
    <row r="2593">
      <c r="A2593" s="31"/>
      <c r="B2593" s="10"/>
    </row>
    <row r="2594">
      <c r="A2594" s="31"/>
      <c r="B2594" s="10"/>
    </row>
    <row r="2595">
      <c r="A2595" s="31"/>
      <c r="B2595" s="10"/>
    </row>
    <row r="2596">
      <c r="A2596" s="31"/>
      <c r="B2596" s="10"/>
    </row>
    <row r="2597">
      <c r="A2597" s="31"/>
      <c r="B2597" s="10"/>
    </row>
    <row r="2598">
      <c r="A2598" s="31"/>
      <c r="B2598" s="10"/>
    </row>
    <row r="2599">
      <c r="A2599" s="31"/>
      <c r="B2599" s="10"/>
    </row>
    <row r="2600">
      <c r="A2600" s="31"/>
      <c r="B2600" s="10"/>
    </row>
    <row r="2601">
      <c r="A2601" s="31"/>
      <c r="B2601" s="10"/>
    </row>
    <row r="2602">
      <c r="A2602" s="31"/>
      <c r="B2602" s="10"/>
    </row>
    <row r="2603">
      <c r="A2603" s="31"/>
      <c r="B2603" s="10"/>
    </row>
    <row r="2604">
      <c r="A2604" s="31"/>
      <c r="B2604" s="10"/>
    </row>
    <row r="2605">
      <c r="A2605" s="31"/>
      <c r="B2605" s="10"/>
    </row>
    <row r="2606">
      <c r="A2606" s="31"/>
      <c r="B2606" s="10"/>
    </row>
    <row r="2607">
      <c r="A2607" s="31"/>
      <c r="B2607" s="10"/>
    </row>
    <row r="2608">
      <c r="A2608" s="31"/>
      <c r="B2608" s="10"/>
    </row>
    <row r="2609">
      <c r="A2609" s="31"/>
      <c r="B2609" s="10"/>
    </row>
    <row r="2610">
      <c r="A2610" s="31"/>
      <c r="B2610" s="10"/>
    </row>
    <row r="2611">
      <c r="A2611" s="31"/>
      <c r="B2611" s="10"/>
    </row>
    <row r="2612">
      <c r="A2612" s="31"/>
      <c r="B2612" s="10"/>
    </row>
    <row r="2613">
      <c r="A2613" s="31"/>
      <c r="B2613" s="10"/>
    </row>
    <row r="2614">
      <c r="A2614" s="31"/>
      <c r="B2614" s="10"/>
    </row>
    <row r="2615">
      <c r="A2615" s="31"/>
      <c r="B2615" s="10"/>
    </row>
    <row r="2616">
      <c r="A2616" s="31"/>
      <c r="B2616" s="10"/>
    </row>
    <row r="2617">
      <c r="A2617" s="31"/>
      <c r="B2617" s="10"/>
    </row>
    <row r="2618">
      <c r="A2618" s="31"/>
      <c r="B2618" s="10"/>
    </row>
    <row r="2619">
      <c r="A2619" s="31"/>
      <c r="B2619" s="10"/>
    </row>
    <row r="2620">
      <c r="A2620" s="31"/>
      <c r="B2620" s="10"/>
    </row>
    <row r="2621">
      <c r="A2621" s="31"/>
      <c r="B2621" s="10"/>
    </row>
    <row r="2622">
      <c r="A2622" s="31"/>
      <c r="B2622" s="10"/>
    </row>
    <row r="2623">
      <c r="A2623" s="31"/>
      <c r="B2623" s="10"/>
    </row>
    <row r="2624">
      <c r="A2624" s="31"/>
      <c r="B2624" s="10"/>
    </row>
    <row r="2625">
      <c r="A2625" s="31"/>
      <c r="B2625" s="10"/>
    </row>
    <row r="2626">
      <c r="A2626" s="31"/>
      <c r="B2626" s="10"/>
    </row>
    <row r="2627">
      <c r="A2627" s="31"/>
      <c r="B2627" s="10"/>
    </row>
    <row r="2628">
      <c r="A2628" s="31"/>
      <c r="B2628" s="10"/>
    </row>
    <row r="2629">
      <c r="A2629" s="31"/>
      <c r="B2629" s="10"/>
    </row>
    <row r="2630">
      <c r="A2630" s="31"/>
      <c r="B2630" s="10"/>
    </row>
    <row r="2631">
      <c r="A2631" s="31"/>
      <c r="B2631" s="10"/>
    </row>
    <row r="2632">
      <c r="A2632" s="31"/>
      <c r="B2632" s="10"/>
    </row>
    <row r="2633">
      <c r="A2633" s="31"/>
      <c r="B2633" s="10"/>
    </row>
    <row r="2634">
      <c r="A2634" s="31"/>
      <c r="B2634" s="10"/>
    </row>
    <row r="2635">
      <c r="A2635" s="31"/>
      <c r="B2635" s="10"/>
    </row>
    <row r="2636">
      <c r="A2636" s="31"/>
      <c r="B2636" s="10"/>
    </row>
    <row r="2637">
      <c r="A2637" s="31"/>
      <c r="B2637" s="10"/>
    </row>
    <row r="2638">
      <c r="A2638" s="31"/>
      <c r="B2638" s="10"/>
    </row>
    <row r="2639">
      <c r="A2639" s="31"/>
      <c r="B2639" s="10"/>
    </row>
    <row r="2640">
      <c r="A2640" s="31"/>
      <c r="B2640" s="10"/>
    </row>
    <row r="2641">
      <c r="A2641" s="31"/>
      <c r="B2641" s="10"/>
    </row>
    <row r="2642">
      <c r="A2642" s="31"/>
      <c r="B2642" s="10"/>
    </row>
    <row r="2643">
      <c r="A2643" s="31"/>
      <c r="B2643" s="10"/>
    </row>
    <row r="2644">
      <c r="A2644" s="31"/>
      <c r="B2644" s="10"/>
    </row>
    <row r="2645">
      <c r="A2645" s="31"/>
      <c r="B2645" s="10"/>
    </row>
    <row r="2646">
      <c r="A2646" s="31"/>
      <c r="B2646" s="10"/>
    </row>
    <row r="2647">
      <c r="A2647" s="31"/>
      <c r="B2647" s="10"/>
    </row>
    <row r="2648">
      <c r="A2648" s="31"/>
      <c r="B2648" s="10"/>
    </row>
    <row r="2649">
      <c r="A2649" s="31"/>
      <c r="B2649" s="10"/>
    </row>
    <row r="2650">
      <c r="A2650" s="31"/>
      <c r="B2650" s="10"/>
    </row>
    <row r="2651">
      <c r="A2651" s="31"/>
      <c r="B2651" s="10"/>
    </row>
    <row r="2652">
      <c r="A2652" s="31"/>
      <c r="B2652" s="10"/>
    </row>
    <row r="2653">
      <c r="A2653" s="31"/>
      <c r="B2653" s="10"/>
    </row>
    <row r="2654">
      <c r="A2654" s="31"/>
      <c r="B2654" s="10"/>
    </row>
    <row r="2655">
      <c r="A2655" s="31"/>
      <c r="B2655" s="10"/>
    </row>
    <row r="2656">
      <c r="A2656" s="31"/>
      <c r="B2656" s="10"/>
    </row>
    <row r="2657">
      <c r="A2657" s="31"/>
      <c r="B2657" s="10"/>
    </row>
    <row r="2658">
      <c r="A2658" s="31"/>
      <c r="B2658" s="10"/>
    </row>
    <row r="2659">
      <c r="A2659" s="31"/>
      <c r="B2659" s="10"/>
    </row>
    <row r="2660">
      <c r="A2660" s="31"/>
      <c r="B2660" s="10"/>
    </row>
    <row r="2661">
      <c r="A2661" s="31"/>
      <c r="B2661" s="10"/>
    </row>
    <row r="2662">
      <c r="A2662" s="31"/>
      <c r="B2662" s="10"/>
    </row>
    <row r="2663">
      <c r="A2663" s="31"/>
      <c r="B2663" s="10"/>
    </row>
    <row r="2664">
      <c r="A2664" s="31"/>
      <c r="B2664" s="10"/>
    </row>
    <row r="2665">
      <c r="A2665" s="31"/>
      <c r="B2665" s="10"/>
    </row>
    <row r="2666">
      <c r="A2666" s="31"/>
      <c r="B2666" s="10"/>
    </row>
    <row r="2667">
      <c r="A2667" s="31"/>
      <c r="B2667" s="10"/>
    </row>
    <row r="2668">
      <c r="A2668" s="31"/>
      <c r="B2668" s="10"/>
    </row>
    <row r="2669">
      <c r="A2669" s="31"/>
      <c r="B2669" s="10"/>
    </row>
    <row r="2670">
      <c r="A2670" s="31"/>
      <c r="B2670" s="10"/>
    </row>
    <row r="2671">
      <c r="A2671" s="31"/>
      <c r="B2671" s="10"/>
    </row>
    <row r="2672">
      <c r="A2672" s="31"/>
      <c r="B2672" s="10"/>
    </row>
    <row r="2673">
      <c r="A2673" s="31"/>
      <c r="B2673" s="10"/>
    </row>
    <row r="2674">
      <c r="A2674" s="31"/>
      <c r="B2674" s="10"/>
    </row>
    <row r="2675">
      <c r="A2675" s="31"/>
      <c r="B2675" s="10"/>
    </row>
    <row r="2676">
      <c r="A2676" s="31"/>
      <c r="B2676" s="10"/>
    </row>
    <row r="2677">
      <c r="A2677" s="31"/>
      <c r="B2677" s="10"/>
    </row>
    <row r="2678">
      <c r="A2678" s="31"/>
      <c r="B2678" s="10"/>
    </row>
    <row r="2679">
      <c r="A2679" s="31"/>
      <c r="B2679" s="10"/>
    </row>
    <row r="2680">
      <c r="A2680" s="31"/>
      <c r="B2680" s="10"/>
    </row>
    <row r="2681">
      <c r="A2681" s="31"/>
      <c r="B2681" s="10"/>
    </row>
    <row r="2682">
      <c r="A2682" s="31"/>
      <c r="B2682" s="10"/>
    </row>
    <row r="2683">
      <c r="A2683" s="31"/>
      <c r="B2683" s="10"/>
    </row>
    <row r="2684">
      <c r="A2684" s="31"/>
      <c r="B2684" s="10"/>
    </row>
    <row r="2685">
      <c r="A2685" s="31"/>
      <c r="B2685" s="10"/>
    </row>
    <row r="2686">
      <c r="A2686" s="31"/>
      <c r="B2686" s="10"/>
    </row>
    <row r="2687">
      <c r="A2687" s="31"/>
      <c r="B2687" s="10"/>
    </row>
    <row r="2688">
      <c r="A2688" s="31"/>
      <c r="B2688" s="10"/>
    </row>
    <row r="2689">
      <c r="A2689" s="31"/>
      <c r="B2689" s="10"/>
    </row>
    <row r="2690">
      <c r="A2690" s="31"/>
      <c r="B2690" s="10"/>
    </row>
    <row r="2691">
      <c r="A2691" s="31"/>
      <c r="B2691" s="10"/>
    </row>
    <row r="2692">
      <c r="A2692" s="31"/>
      <c r="B2692" s="10"/>
    </row>
    <row r="2693">
      <c r="A2693" s="31"/>
      <c r="B2693" s="10"/>
    </row>
    <row r="2694">
      <c r="A2694" s="31"/>
      <c r="B2694" s="10"/>
    </row>
    <row r="2695">
      <c r="A2695" s="31"/>
      <c r="B2695" s="10"/>
    </row>
    <row r="2696">
      <c r="A2696" s="31"/>
      <c r="B2696" s="10"/>
    </row>
    <row r="2697">
      <c r="A2697" s="31"/>
      <c r="B2697" s="10"/>
    </row>
    <row r="2698">
      <c r="A2698" s="31"/>
      <c r="B2698" s="10"/>
    </row>
    <row r="2699">
      <c r="A2699" s="31"/>
      <c r="B2699" s="10"/>
    </row>
    <row r="2700">
      <c r="A2700" s="31"/>
      <c r="B2700" s="10"/>
    </row>
    <row r="2701">
      <c r="A2701" s="31"/>
      <c r="B2701" s="10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2" t="s">
        <v>484</v>
      </c>
      <c r="B1" s="48" t="s">
        <v>2</v>
      </c>
      <c r="C1" s="33">
        <v>45689.0</v>
      </c>
    </row>
    <row r="2">
      <c r="A2" s="34">
        <v>307.0</v>
      </c>
      <c r="B2" s="49" t="s">
        <v>485</v>
      </c>
      <c r="C2" s="32" t="s">
        <v>486</v>
      </c>
    </row>
    <row r="3">
      <c r="A3" s="34">
        <v>308.0</v>
      </c>
      <c r="B3" s="49" t="s">
        <v>485</v>
      </c>
      <c r="C3" s="32" t="s">
        <v>486</v>
      </c>
    </row>
    <row r="4">
      <c r="A4" s="34">
        <v>309.0</v>
      </c>
      <c r="B4" s="49" t="s">
        <v>485</v>
      </c>
      <c r="C4" s="32" t="s">
        <v>486</v>
      </c>
    </row>
    <row r="5">
      <c r="A5" s="34">
        <v>1636.0</v>
      </c>
      <c r="B5" s="49" t="s">
        <v>504</v>
      </c>
      <c r="C5" s="32" t="s">
        <v>505</v>
      </c>
    </row>
    <row r="6">
      <c r="A6" s="34">
        <v>1657.0</v>
      </c>
      <c r="B6" s="49" t="s">
        <v>488</v>
      </c>
      <c r="C6" s="32" t="s">
        <v>489</v>
      </c>
    </row>
    <row r="7">
      <c r="A7" s="34">
        <v>1669.0</v>
      </c>
      <c r="B7" s="49" t="s">
        <v>488</v>
      </c>
      <c r="C7" s="32" t="s">
        <v>489</v>
      </c>
    </row>
    <row r="8">
      <c r="A8" s="34">
        <v>1682.0</v>
      </c>
      <c r="B8" s="49" t="s">
        <v>490</v>
      </c>
      <c r="C8" s="32" t="s">
        <v>491</v>
      </c>
    </row>
    <row r="9">
      <c r="A9" s="34">
        <v>1683.0</v>
      </c>
      <c r="B9" s="49" t="s">
        <v>492</v>
      </c>
      <c r="C9" s="32" t="s">
        <v>493</v>
      </c>
    </row>
    <row r="10">
      <c r="A10" s="34">
        <v>1685.0</v>
      </c>
      <c r="B10" s="49" t="s">
        <v>492</v>
      </c>
      <c r="C10" s="32" t="s">
        <v>493</v>
      </c>
    </row>
    <row r="11">
      <c r="A11" s="34">
        <v>1688.0</v>
      </c>
      <c r="B11" s="49" t="s">
        <v>492</v>
      </c>
      <c r="C11" s="32" t="s">
        <v>493</v>
      </c>
    </row>
    <row r="12">
      <c r="A12" s="34">
        <v>1689.0</v>
      </c>
      <c r="B12" s="49" t="s">
        <v>492</v>
      </c>
      <c r="C12" s="32" t="s">
        <v>493</v>
      </c>
    </row>
    <row r="13">
      <c r="A13" s="34">
        <v>1695.0</v>
      </c>
      <c r="B13" s="49" t="s">
        <v>488</v>
      </c>
      <c r="C13" s="32" t="s">
        <v>489</v>
      </c>
    </row>
    <row r="14">
      <c r="A14" s="34">
        <v>1697.0</v>
      </c>
      <c r="B14" s="49" t="s">
        <v>492</v>
      </c>
      <c r="C14" s="32" t="s">
        <v>493</v>
      </c>
    </row>
    <row r="15">
      <c r="A15" s="34">
        <v>1701.0</v>
      </c>
      <c r="B15" s="49" t="s">
        <v>490</v>
      </c>
      <c r="C15" s="32" t="s">
        <v>494</v>
      </c>
    </row>
    <row r="16">
      <c r="A16" s="34">
        <v>1704.0</v>
      </c>
      <c r="B16" s="49" t="s">
        <v>492</v>
      </c>
      <c r="C16" s="32" t="s">
        <v>493</v>
      </c>
    </row>
    <row r="17">
      <c r="A17" s="34">
        <v>1705.0</v>
      </c>
      <c r="B17" s="49" t="s">
        <v>490</v>
      </c>
      <c r="C17" s="32" t="s">
        <v>494</v>
      </c>
    </row>
    <row r="18">
      <c r="A18" s="34">
        <v>1706.0</v>
      </c>
      <c r="B18" s="49" t="s">
        <v>488</v>
      </c>
      <c r="C18" s="32" t="s">
        <v>489</v>
      </c>
    </row>
    <row r="19">
      <c r="A19" s="34">
        <v>1711.0</v>
      </c>
      <c r="B19" s="49" t="s">
        <v>488</v>
      </c>
      <c r="C19" s="32" t="s">
        <v>489</v>
      </c>
    </row>
    <row r="20">
      <c r="A20" s="34">
        <v>1712.0</v>
      </c>
      <c r="B20" s="49" t="s">
        <v>488</v>
      </c>
      <c r="C20" s="32" t="s">
        <v>489</v>
      </c>
    </row>
    <row r="21">
      <c r="A21" s="34">
        <v>1714.0</v>
      </c>
      <c r="B21" s="49" t="s">
        <v>490</v>
      </c>
      <c r="C21" s="32" t="s">
        <v>491</v>
      </c>
    </row>
    <row r="22">
      <c r="A22" s="34">
        <v>1715.0</v>
      </c>
      <c r="B22" s="49" t="s">
        <v>490</v>
      </c>
      <c r="C22" s="32" t="s">
        <v>494</v>
      </c>
    </row>
    <row r="23">
      <c r="A23" s="34">
        <v>1716.0</v>
      </c>
      <c r="B23" s="49" t="s">
        <v>490</v>
      </c>
      <c r="C23" s="32" t="s">
        <v>491</v>
      </c>
    </row>
    <row r="24">
      <c r="A24" s="34">
        <v>1717.0</v>
      </c>
      <c r="B24" s="49" t="s">
        <v>490</v>
      </c>
      <c r="C24" s="32" t="s">
        <v>491</v>
      </c>
    </row>
    <row r="25">
      <c r="A25" s="34">
        <v>1718.0</v>
      </c>
      <c r="B25" s="49" t="s">
        <v>488</v>
      </c>
      <c r="C25" s="32" t="s">
        <v>489</v>
      </c>
    </row>
    <row r="26">
      <c r="A26" s="34">
        <v>1719.0</v>
      </c>
      <c r="B26" s="49" t="s">
        <v>490</v>
      </c>
      <c r="C26" s="32" t="s">
        <v>491</v>
      </c>
    </row>
    <row r="27">
      <c r="A27" s="34">
        <v>1720.0</v>
      </c>
      <c r="B27" s="49" t="s">
        <v>488</v>
      </c>
      <c r="C27" s="32" t="s">
        <v>489</v>
      </c>
    </row>
    <row r="28">
      <c r="A28" s="34">
        <v>1721.0</v>
      </c>
      <c r="B28" s="49" t="s">
        <v>490</v>
      </c>
      <c r="C28" s="32" t="s">
        <v>494</v>
      </c>
    </row>
    <row r="29">
      <c r="A29" s="34">
        <v>1722.0</v>
      </c>
      <c r="B29" s="49" t="s">
        <v>490</v>
      </c>
      <c r="C29" s="32" t="s">
        <v>494</v>
      </c>
    </row>
    <row r="30">
      <c r="A30" s="34">
        <v>1723.0</v>
      </c>
      <c r="B30" s="49" t="s">
        <v>490</v>
      </c>
      <c r="C30" s="32" t="s">
        <v>491</v>
      </c>
    </row>
    <row r="31">
      <c r="A31" s="34">
        <v>1724.0</v>
      </c>
      <c r="B31" s="49" t="s">
        <v>495</v>
      </c>
      <c r="C31" s="32" t="s">
        <v>496</v>
      </c>
    </row>
    <row r="32">
      <c r="A32" s="34">
        <v>1725.0</v>
      </c>
      <c r="B32" s="49" t="s">
        <v>490</v>
      </c>
      <c r="C32" s="32" t="s">
        <v>491</v>
      </c>
    </row>
    <row r="33">
      <c r="A33" s="34">
        <v>1726.0</v>
      </c>
      <c r="B33" s="49" t="s">
        <v>490</v>
      </c>
      <c r="C33" s="32" t="s">
        <v>491</v>
      </c>
    </row>
    <row r="34">
      <c r="A34" s="34">
        <v>1727.0</v>
      </c>
      <c r="B34" s="49" t="s">
        <v>495</v>
      </c>
      <c r="C34" s="32" t="s">
        <v>496</v>
      </c>
    </row>
    <row r="35">
      <c r="A35" s="34">
        <v>1728.0</v>
      </c>
      <c r="B35" s="49" t="s">
        <v>490</v>
      </c>
      <c r="C35" s="32" t="s">
        <v>494</v>
      </c>
    </row>
    <row r="36">
      <c r="A36" s="34">
        <v>1729.0</v>
      </c>
      <c r="B36" s="49" t="s">
        <v>490</v>
      </c>
      <c r="C36" s="32" t="s">
        <v>494</v>
      </c>
    </row>
    <row r="37">
      <c r="A37" s="34">
        <v>1730.0</v>
      </c>
      <c r="B37" s="49" t="s">
        <v>490</v>
      </c>
      <c r="C37" s="32" t="s">
        <v>494</v>
      </c>
    </row>
    <row r="38">
      <c r="A38" s="34">
        <v>1731.0</v>
      </c>
      <c r="B38" s="49" t="s">
        <v>492</v>
      </c>
      <c r="C38" s="32" t="s">
        <v>493</v>
      </c>
    </row>
    <row r="39">
      <c r="A39" s="34">
        <v>1732.0</v>
      </c>
      <c r="B39" s="49" t="s">
        <v>488</v>
      </c>
      <c r="C39" s="32" t="s">
        <v>489</v>
      </c>
    </row>
    <row r="40">
      <c r="A40" s="34">
        <v>1733.0</v>
      </c>
      <c r="B40" s="49" t="s">
        <v>495</v>
      </c>
      <c r="C40" s="32" t="s">
        <v>496</v>
      </c>
    </row>
    <row r="41">
      <c r="A41" s="34">
        <v>1734.0</v>
      </c>
      <c r="B41" s="49" t="s">
        <v>488</v>
      </c>
      <c r="C41" s="32" t="s">
        <v>489</v>
      </c>
    </row>
    <row r="42">
      <c r="A42" s="34">
        <v>1735.0</v>
      </c>
      <c r="B42" s="49" t="s">
        <v>492</v>
      </c>
      <c r="C42" s="32" t="s">
        <v>493</v>
      </c>
    </row>
    <row r="43">
      <c r="A43" s="34">
        <v>1736.0</v>
      </c>
      <c r="B43" s="49" t="s">
        <v>490</v>
      </c>
      <c r="C43" s="32" t="s">
        <v>494</v>
      </c>
    </row>
    <row r="44">
      <c r="A44" s="34">
        <v>1737.0</v>
      </c>
      <c r="B44" s="49" t="s">
        <v>490</v>
      </c>
      <c r="C44" s="32" t="s">
        <v>491</v>
      </c>
    </row>
    <row r="45">
      <c r="A45" s="34">
        <v>1738.0</v>
      </c>
      <c r="B45" s="49" t="s">
        <v>490</v>
      </c>
      <c r="C45" s="32" t="s">
        <v>494</v>
      </c>
    </row>
    <row r="46">
      <c r="A46" s="34">
        <v>1739.0</v>
      </c>
      <c r="B46" s="49" t="s">
        <v>490</v>
      </c>
      <c r="C46" s="32" t="s">
        <v>491</v>
      </c>
    </row>
    <row r="47">
      <c r="A47" s="34">
        <v>1740.0</v>
      </c>
      <c r="B47" s="49" t="s">
        <v>504</v>
      </c>
      <c r="C47" s="32" t="s">
        <v>505</v>
      </c>
    </row>
    <row r="48">
      <c r="A48" s="34">
        <v>1741.0</v>
      </c>
      <c r="B48" s="49" t="s">
        <v>492</v>
      </c>
      <c r="C48" s="32" t="s">
        <v>497</v>
      </c>
    </row>
    <row r="49">
      <c r="A49" s="34">
        <v>1742.0</v>
      </c>
      <c r="B49" s="49" t="s">
        <v>490</v>
      </c>
      <c r="C49" s="32" t="s">
        <v>491</v>
      </c>
    </row>
    <row r="50">
      <c r="A50" s="34">
        <v>1743.0</v>
      </c>
      <c r="B50" s="49" t="s">
        <v>488</v>
      </c>
      <c r="C50" s="32" t="s">
        <v>489</v>
      </c>
    </row>
    <row r="51">
      <c r="A51" s="34">
        <v>1745.0</v>
      </c>
      <c r="B51" s="49" t="s">
        <v>498</v>
      </c>
      <c r="C51" s="32" t="s">
        <v>502</v>
      </c>
    </row>
    <row r="52">
      <c r="A52" s="34">
        <v>1746.0</v>
      </c>
      <c r="B52" s="49" t="s">
        <v>490</v>
      </c>
      <c r="C52" s="32" t="s">
        <v>494</v>
      </c>
    </row>
    <row r="53">
      <c r="A53" s="34">
        <v>1747.0</v>
      </c>
      <c r="B53" s="49" t="s">
        <v>490</v>
      </c>
      <c r="C53" s="32" t="s">
        <v>494</v>
      </c>
    </row>
    <row r="54">
      <c r="A54" s="34">
        <v>1748.0</v>
      </c>
      <c r="B54" s="49" t="s">
        <v>495</v>
      </c>
      <c r="C54" s="32" t="s">
        <v>496</v>
      </c>
    </row>
    <row r="55">
      <c r="A55" s="34">
        <v>1749.0</v>
      </c>
      <c r="B55" s="49" t="s">
        <v>488</v>
      </c>
      <c r="C55" s="32" t="s">
        <v>489</v>
      </c>
    </row>
    <row r="56">
      <c r="A56" s="34">
        <v>1750.0</v>
      </c>
      <c r="B56" s="49" t="s">
        <v>498</v>
      </c>
      <c r="C56" s="32" t="s">
        <v>502</v>
      </c>
    </row>
    <row r="57">
      <c r="A57" s="34">
        <v>1751.0</v>
      </c>
      <c r="B57" s="49" t="s">
        <v>495</v>
      </c>
      <c r="C57" s="32" t="s">
        <v>496</v>
      </c>
    </row>
    <row r="58">
      <c r="A58" s="34">
        <v>1752.0</v>
      </c>
      <c r="B58" s="49" t="s">
        <v>495</v>
      </c>
      <c r="C58" s="32" t="s">
        <v>496</v>
      </c>
    </row>
    <row r="59">
      <c r="A59" s="34">
        <v>1753.0</v>
      </c>
      <c r="B59" s="49" t="s">
        <v>490</v>
      </c>
      <c r="C59" s="32" t="s">
        <v>494</v>
      </c>
    </row>
    <row r="60">
      <c r="A60" s="34">
        <v>1754.0</v>
      </c>
      <c r="B60" s="49" t="s">
        <v>492</v>
      </c>
      <c r="C60" s="32" t="s">
        <v>493</v>
      </c>
    </row>
    <row r="61">
      <c r="A61" s="34">
        <v>1755.0</v>
      </c>
      <c r="B61" s="49" t="s">
        <v>490</v>
      </c>
      <c r="C61" s="32" t="s">
        <v>491</v>
      </c>
    </row>
    <row r="62">
      <c r="A62" s="34">
        <v>1756.0</v>
      </c>
      <c r="B62" s="49" t="s">
        <v>488</v>
      </c>
      <c r="C62" s="32" t="s">
        <v>489</v>
      </c>
    </row>
    <row r="63">
      <c r="A63" s="34">
        <v>1757.0</v>
      </c>
      <c r="B63" s="49" t="s">
        <v>492</v>
      </c>
      <c r="C63" s="32" t="s">
        <v>493</v>
      </c>
    </row>
    <row r="64">
      <c r="A64" s="34">
        <v>1758.0</v>
      </c>
      <c r="B64" s="49" t="s">
        <v>490</v>
      </c>
      <c r="C64" s="32" t="s">
        <v>494</v>
      </c>
    </row>
    <row r="65">
      <c r="A65" s="34">
        <v>1759.0</v>
      </c>
      <c r="B65" s="49" t="s">
        <v>495</v>
      </c>
      <c r="C65" s="32" t="s">
        <v>496</v>
      </c>
    </row>
    <row r="66">
      <c r="A66" s="34">
        <v>1760.0</v>
      </c>
      <c r="B66" s="49" t="s">
        <v>492</v>
      </c>
      <c r="C66" s="32" t="s">
        <v>501</v>
      </c>
    </row>
    <row r="67">
      <c r="A67" s="34">
        <v>1761.0</v>
      </c>
      <c r="B67" s="49" t="s">
        <v>490</v>
      </c>
      <c r="C67" s="32" t="s">
        <v>494</v>
      </c>
    </row>
    <row r="68">
      <c r="A68" s="34">
        <v>1762.0</v>
      </c>
      <c r="B68" s="49" t="s">
        <v>492</v>
      </c>
      <c r="C68" s="32" t="s">
        <v>497</v>
      </c>
    </row>
    <row r="69">
      <c r="A69" s="34">
        <v>1763.0</v>
      </c>
      <c r="B69" s="49" t="s">
        <v>490</v>
      </c>
      <c r="C69" s="32" t="s">
        <v>491</v>
      </c>
    </row>
    <row r="70">
      <c r="A70" s="34">
        <v>1764.0</v>
      </c>
      <c r="B70" s="49" t="s">
        <v>508</v>
      </c>
      <c r="C70" s="32" t="s">
        <v>536</v>
      </c>
    </row>
    <row r="71">
      <c r="A71" s="34">
        <v>1765.0</v>
      </c>
      <c r="B71" s="49" t="s">
        <v>492</v>
      </c>
      <c r="C71" s="32" t="s">
        <v>497</v>
      </c>
    </row>
    <row r="72">
      <c r="A72" s="34">
        <v>1766.0</v>
      </c>
      <c r="B72" s="49" t="s">
        <v>488</v>
      </c>
      <c r="C72" s="32" t="s">
        <v>489</v>
      </c>
    </row>
    <row r="73">
      <c r="A73" s="34">
        <v>1767.0</v>
      </c>
      <c r="B73" s="49" t="s">
        <v>492</v>
      </c>
      <c r="C73" s="32" t="s">
        <v>493</v>
      </c>
    </row>
    <row r="74">
      <c r="A74" s="34">
        <v>1768.0</v>
      </c>
      <c r="B74" s="49" t="s">
        <v>492</v>
      </c>
      <c r="C74" s="32" t="s">
        <v>501</v>
      </c>
    </row>
    <row r="75">
      <c r="A75" s="34">
        <v>1769.0</v>
      </c>
      <c r="B75" s="49" t="s">
        <v>490</v>
      </c>
      <c r="C75" s="32" t="s">
        <v>491</v>
      </c>
    </row>
    <row r="76">
      <c r="A76" s="34">
        <v>1770.0</v>
      </c>
      <c r="B76" s="49" t="s">
        <v>490</v>
      </c>
      <c r="C76" s="32" t="s">
        <v>491</v>
      </c>
    </row>
    <row r="77">
      <c r="A77" s="34">
        <v>1774.0</v>
      </c>
      <c r="B77" s="49" t="s">
        <v>488</v>
      </c>
      <c r="C77" s="32" t="s">
        <v>489</v>
      </c>
    </row>
    <row r="78">
      <c r="A78" s="34">
        <v>1777.0</v>
      </c>
      <c r="B78" s="49" t="s">
        <v>495</v>
      </c>
      <c r="C78" s="32" t="s">
        <v>496</v>
      </c>
    </row>
    <row r="79">
      <c r="A79" s="34">
        <v>1778.0</v>
      </c>
      <c r="B79" s="49" t="s">
        <v>485</v>
      </c>
      <c r="C79" s="32" t="s">
        <v>503</v>
      </c>
    </row>
    <row r="80">
      <c r="A80" s="34">
        <v>1779.0</v>
      </c>
      <c r="B80" s="49" t="s">
        <v>488</v>
      </c>
      <c r="C80" s="32" t="s">
        <v>489</v>
      </c>
    </row>
    <row r="81">
      <c r="A81" s="34">
        <v>1780.0</v>
      </c>
      <c r="B81" s="49" t="s">
        <v>492</v>
      </c>
      <c r="C81" s="32" t="s">
        <v>493</v>
      </c>
    </row>
    <row r="82">
      <c r="A82" s="34">
        <v>1782.0</v>
      </c>
      <c r="B82" s="49" t="s">
        <v>488</v>
      </c>
      <c r="C82" s="32" t="s">
        <v>489</v>
      </c>
    </row>
    <row r="83">
      <c r="A83" s="34">
        <v>1783.0</v>
      </c>
      <c r="B83" s="49" t="s">
        <v>495</v>
      </c>
      <c r="C83" s="32" t="s">
        <v>496</v>
      </c>
    </row>
    <row r="84">
      <c r="A84" s="34">
        <v>1784.0</v>
      </c>
      <c r="B84" s="49" t="s">
        <v>490</v>
      </c>
      <c r="C84" s="32" t="s">
        <v>500</v>
      </c>
    </row>
    <row r="85">
      <c r="A85" s="34">
        <v>1785.0</v>
      </c>
      <c r="B85" s="49" t="s">
        <v>498</v>
      </c>
      <c r="C85" s="32" t="s">
        <v>514</v>
      </c>
    </row>
    <row r="86">
      <c r="A86" s="34">
        <v>1786.0</v>
      </c>
      <c r="B86" s="49" t="s">
        <v>485</v>
      </c>
      <c r="C86" s="32" t="s">
        <v>507</v>
      </c>
    </row>
    <row r="87">
      <c r="A87" s="34">
        <v>1787.0</v>
      </c>
      <c r="B87" s="49" t="s">
        <v>488</v>
      </c>
      <c r="C87" s="32" t="s">
        <v>489</v>
      </c>
    </row>
    <row r="88">
      <c r="A88" s="34">
        <v>1788.0</v>
      </c>
      <c r="B88" s="49" t="s">
        <v>495</v>
      </c>
      <c r="C88" s="32" t="s">
        <v>496</v>
      </c>
    </row>
    <row r="89">
      <c r="A89" s="34">
        <v>1789.0</v>
      </c>
      <c r="B89" s="49" t="s">
        <v>492</v>
      </c>
      <c r="C89" s="32" t="s">
        <v>497</v>
      </c>
    </row>
    <row r="90">
      <c r="A90" s="34">
        <v>1790.0</v>
      </c>
      <c r="B90" s="49" t="s">
        <v>485</v>
      </c>
      <c r="C90" s="32" t="s">
        <v>507</v>
      </c>
    </row>
    <row r="91">
      <c r="A91" s="34">
        <v>1791.0</v>
      </c>
      <c r="B91" s="49" t="s">
        <v>490</v>
      </c>
      <c r="C91" s="32" t="s">
        <v>491</v>
      </c>
    </row>
    <row r="92">
      <c r="A92" s="34">
        <v>1792.0</v>
      </c>
      <c r="B92" s="49" t="s">
        <v>508</v>
      </c>
      <c r="C92" s="32" t="s">
        <v>509</v>
      </c>
    </row>
    <row r="93">
      <c r="A93" s="34">
        <v>1793.0</v>
      </c>
      <c r="B93" s="49" t="s">
        <v>492</v>
      </c>
      <c r="C93" s="32" t="s">
        <v>497</v>
      </c>
    </row>
    <row r="94">
      <c r="A94" s="34">
        <v>1794.0</v>
      </c>
      <c r="B94" s="49" t="s">
        <v>504</v>
      </c>
      <c r="C94" s="32" t="s">
        <v>510</v>
      </c>
    </row>
    <row r="95">
      <c r="A95" s="34">
        <v>1795.0</v>
      </c>
      <c r="B95" s="49" t="s">
        <v>492</v>
      </c>
      <c r="C95" s="32" t="s">
        <v>493</v>
      </c>
    </row>
    <row r="96">
      <c r="A96" s="34">
        <v>1796.0</v>
      </c>
      <c r="B96" s="49" t="s">
        <v>504</v>
      </c>
      <c r="C96" s="32" t="s">
        <v>510</v>
      </c>
    </row>
    <row r="97">
      <c r="A97" s="34">
        <v>1797.0</v>
      </c>
      <c r="B97" s="49" t="s">
        <v>492</v>
      </c>
      <c r="C97" s="32" t="s">
        <v>497</v>
      </c>
    </row>
    <row r="98">
      <c r="A98" s="34">
        <v>1798.0</v>
      </c>
      <c r="B98" s="49" t="s">
        <v>490</v>
      </c>
      <c r="C98" s="32" t="s">
        <v>494</v>
      </c>
    </row>
    <row r="99">
      <c r="A99" s="34">
        <v>1799.0</v>
      </c>
      <c r="B99" s="49" t="s">
        <v>488</v>
      </c>
      <c r="C99" s="32" t="s">
        <v>489</v>
      </c>
    </row>
    <row r="100">
      <c r="A100" s="34">
        <v>1800.0</v>
      </c>
      <c r="B100" s="49" t="s">
        <v>485</v>
      </c>
      <c r="C100" s="32" t="s">
        <v>512</v>
      </c>
    </row>
    <row r="101">
      <c r="A101" s="34">
        <v>1801.0</v>
      </c>
      <c r="B101" s="49" t="s">
        <v>485</v>
      </c>
      <c r="C101" s="32" t="s">
        <v>512</v>
      </c>
    </row>
    <row r="102">
      <c r="A102" s="34">
        <v>1802.0</v>
      </c>
      <c r="B102" s="49" t="s">
        <v>495</v>
      </c>
      <c r="C102" s="32" t="s">
        <v>496</v>
      </c>
    </row>
    <row r="103">
      <c r="A103" s="34">
        <v>1803.0</v>
      </c>
      <c r="B103" s="49" t="s">
        <v>490</v>
      </c>
      <c r="C103" s="32" t="s">
        <v>500</v>
      </c>
    </row>
    <row r="104">
      <c r="A104" s="34">
        <v>1804.0</v>
      </c>
      <c r="B104" s="49" t="s">
        <v>485</v>
      </c>
      <c r="C104" s="32" t="s">
        <v>512</v>
      </c>
    </row>
    <row r="105">
      <c r="A105" s="34">
        <v>1805.0</v>
      </c>
      <c r="B105" s="49" t="s">
        <v>485</v>
      </c>
      <c r="C105" s="32" t="s">
        <v>512</v>
      </c>
    </row>
    <row r="106">
      <c r="A106" s="34">
        <v>1806.0</v>
      </c>
      <c r="B106" s="49" t="s">
        <v>485</v>
      </c>
      <c r="C106" s="32" t="s">
        <v>512</v>
      </c>
    </row>
    <row r="107">
      <c r="A107" s="34">
        <v>1807.0</v>
      </c>
      <c r="B107" s="49" t="s">
        <v>495</v>
      </c>
      <c r="C107" s="32" t="s">
        <v>496</v>
      </c>
    </row>
    <row r="108">
      <c r="A108" s="34">
        <v>1808.0</v>
      </c>
      <c r="B108" s="49" t="s">
        <v>485</v>
      </c>
      <c r="C108" s="32" t="s">
        <v>512</v>
      </c>
    </row>
    <row r="109">
      <c r="A109" s="34">
        <v>1809.0</v>
      </c>
      <c r="B109" s="49" t="s">
        <v>495</v>
      </c>
      <c r="C109" s="32" t="s">
        <v>517</v>
      </c>
    </row>
    <row r="110">
      <c r="A110" s="34">
        <v>1810.0</v>
      </c>
      <c r="B110" s="49" t="s">
        <v>498</v>
      </c>
      <c r="C110" s="32" t="s">
        <v>514</v>
      </c>
    </row>
    <row r="111">
      <c r="A111" s="34">
        <v>1811.0</v>
      </c>
      <c r="B111" s="49" t="s">
        <v>490</v>
      </c>
      <c r="C111" s="32" t="s">
        <v>491</v>
      </c>
    </row>
    <row r="112">
      <c r="A112" s="34">
        <v>1812.0</v>
      </c>
      <c r="B112" s="49" t="s">
        <v>498</v>
      </c>
      <c r="C112" s="32" t="s">
        <v>502</v>
      </c>
    </row>
    <row r="113">
      <c r="A113" s="34">
        <v>1813.0</v>
      </c>
      <c r="B113" s="49" t="s">
        <v>490</v>
      </c>
      <c r="C113" s="32" t="s">
        <v>494</v>
      </c>
    </row>
    <row r="114">
      <c r="A114" s="34">
        <v>1814.0</v>
      </c>
      <c r="B114" s="49" t="s">
        <v>490</v>
      </c>
      <c r="C114" s="32" t="s">
        <v>491</v>
      </c>
    </row>
    <row r="115">
      <c r="A115" s="34">
        <v>1816.0</v>
      </c>
      <c r="B115" s="49" t="s">
        <v>490</v>
      </c>
      <c r="C115" s="32" t="s">
        <v>494</v>
      </c>
    </row>
    <row r="116">
      <c r="A116" s="34">
        <v>1817.0</v>
      </c>
      <c r="B116" s="49" t="s">
        <v>490</v>
      </c>
      <c r="C116" s="32" t="s">
        <v>494</v>
      </c>
    </row>
    <row r="117">
      <c r="A117" s="34">
        <v>1818.0</v>
      </c>
      <c r="B117" s="49" t="s">
        <v>490</v>
      </c>
      <c r="C117" s="32" t="s">
        <v>494</v>
      </c>
    </row>
    <row r="118">
      <c r="A118" s="34">
        <v>1819.0</v>
      </c>
      <c r="B118" s="49" t="s">
        <v>490</v>
      </c>
      <c r="C118" s="32" t="s">
        <v>494</v>
      </c>
    </row>
    <row r="119">
      <c r="A119" s="34">
        <v>1820.0</v>
      </c>
      <c r="B119" s="49" t="s">
        <v>490</v>
      </c>
      <c r="C119" s="32" t="s">
        <v>494</v>
      </c>
    </row>
    <row r="120">
      <c r="A120" s="34">
        <v>1821.0</v>
      </c>
      <c r="B120" s="49" t="s">
        <v>498</v>
      </c>
      <c r="C120" s="32" t="s">
        <v>514</v>
      </c>
    </row>
    <row r="121">
      <c r="A121" s="34">
        <v>1822.0</v>
      </c>
      <c r="B121" s="49" t="s">
        <v>485</v>
      </c>
      <c r="C121" s="32" t="s">
        <v>515</v>
      </c>
    </row>
    <row r="122">
      <c r="A122" s="34">
        <v>1823.0</v>
      </c>
      <c r="B122" s="49" t="s">
        <v>495</v>
      </c>
      <c r="C122" s="32" t="s">
        <v>496</v>
      </c>
    </row>
    <row r="123">
      <c r="A123" s="34">
        <v>1824.0</v>
      </c>
      <c r="B123" s="49" t="s">
        <v>490</v>
      </c>
      <c r="C123" s="32" t="s">
        <v>494</v>
      </c>
    </row>
    <row r="124">
      <c r="A124" s="34">
        <v>1825.0</v>
      </c>
      <c r="B124" s="49" t="s">
        <v>498</v>
      </c>
      <c r="C124" s="32" t="s">
        <v>514</v>
      </c>
    </row>
    <row r="125">
      <c r="A125" s="34">
        <v>1826.0</v>
      </c>
      <c r="B125" s="49" t="s">
        <v>490</v>
      </c>
      <c r="C125" s="32" t="s">
        <v>494</v>
      </c>
    </row>
    <row r="126">
      <c r="A126" s="34">
        <v>1827.0</v>
      </c>
      <c r="B126" s="49" t="s">
        <v>495</v>
      </c>
      <c r="C126" s="32" t="s">
        <v>517</v>
      </c>
    </row>
    <row r="127">
      <c r="A127" s="34">
        <v>1828.0</v>
      </c>
      <c r="B127" s="49" t="s">
        <v>498</v>
      </c>
      <c r="C127" s="32" t="s">
        <v>514</v>
      </c>
    </row>
    <row r="128">
      <c r="A128" s="34">
        <v>1829.0</v>
      </c>
      <c r="B128" s="49" t="s">
        <v>498</v>
      </c>
      <c r="C128" s="32" t="s">
        <v>514</v>
      </c>
    </row>
    <row r="129">
      <c r="A129" s="34">
        <v>1830.0</v>
      </c>
      <c r="B129" s="49" t="s">
        <v>504</v>
      </c>
      <c r="C129" s="32" t="s">
        <v>505</v>
      </c>
    </row>
    <row r="130">
      <c r="A130" s="34">
        <v>1831.0</v>
      </c>
      <c r="B130" s="49" t="s">
        <v>495</v>
      </c>
      <c r="C130" s="32" t="s">
        <v>517</v>
      </c>
    </row>
    <row r="131">
      <c r="A131" s="34">
        <v>1832.0</v>
      </c>
      <c r="B131" s="49" t="s">
        <v>495</v>
      </c>
      <c r="C131" s="32" t="s">
        <v>496</v>
      </c>
    </row>
    <row r="132">
      <c r="A132" s="34">
        <v>1833.0</v>
      </c>
      <c r="B132" s="49" t="s">
        <v>495</v>
      </c>
      <c r="C132" s="32" t="s">
        <v>496</v>
      </c>
    </row>
    <row r="133">
      <c r="A133" s="34">
        <v>1834.0</v>
      </c>
      <c r="B133" s="49" t="s">
        <v>495</v>
      </c>
      <c r="C133" s="32" t="s">
        <v>513</v>
      </c>
    </row>
    <row r="134">
      <c r="A134" s="34">
        <v>1835.0</v>
      </c>
      <c r="B134" s="49" t="s">
        <v>485</v>
      </c>
      <c r="C134" s="32" t="s">
        <v>512</v>
      </c>
    </row>
    <row r="135">
      <c r="A135" s="34">
        <v>1836.0</v>
      </c>
      <c r="B135" s="49" t="s">
        <v>495</v>
      </c>
      <c r="C135" s="32" t="s">
        <v>517</v>
      </c>
    </row>
    <row r="136">
      <c r="A136" s="34">
        <v>1837.0</v>
      </c>
      <c r="B136" s="49" t="s">
        <v>495</v>
      </c>
      <c r="C136" s="32" t="s">
        <v>496</v>
      </c>
    </row>
    <row r="137">
      <c r="A137" s="34">
        <v>1838.0</v>
      </c>
      <c r="B137" s="49" t="s">
        <v>495</v>
      </c>
      <c r="C137" s="32" t="s">
        <v>496</v>
      </c>
    </row>
    <row r="138">
      <c r="A138" s="34">
        <v>1839.0</v>
      </c>
      <c r="B138" s="49" t="s">
        <v>495</v>
      </c>
      <c r="C138" s="32" t="s">
        <v>496</v>
      </c>
    </row>
    <row r="139">
      <c r="A139" s="34">
        <v>1846.0</v>
      </c>
      <c r="B139" s="49" t="s">
        <v>485</v>
      </c>
      <c r="C139" s="32" t="s">
        <v>507</v>
      </c>
    </row>
    <row r="140">
      <c r="A140" s="34">
        <v>1847.0</v>
      </c>
      <c r="B140" s="49" t="s">
        <v>498</v>
      </c>
      <c r="C140" s="32" t="s">
        <v>514</v>
      </c>
    </row>
    <row r="141">
      <c r="A141" s="34">
        <v>1848.0</v>
      </c>
      <c r="B141" s="49" t="s">
        <v>485</v>
      </c>
      <c r="C141" s="32" t="s">
        <v>507</v>
      </c>
    </row>
    <row r="142">
      <c r="A142" s="34">
        <v>1849.0</v>
      </c>
      <c r="B142" s="49" t="s">
        <v>498</v>
      </c>
      <c r="C142" s="32" t="s">
        <v>514</v>
      </c>
    </row>
    <row r="143">
      <c r="A143" s="34">
        <v>1850.0</v>
      </c>
      <c r="B143" s="49" t="s">
        <v>492</v>
      </c>
      <c r="C143" s="32" t="s">
        <v>497</v>
      </c>
    </row>
    <row r="144">
      <c r="A144" s="34">
        <v>1851.0</v>
      </c>
      <c r="B144" s="49" t="s">
        <v>498</v>
      </c>
      <c r="C144" s="32" t="s">
        <v>514</v>
      </c>
    </row>
    <row r="145">
      <c r="A145" s="34">
        <v>1852.0</v>
      </c>
      <c r="B145" s="49" t="s">
        <v>498</v>
      </c>
      <c r="C145" s="32" t="s">
        <v>514</v>
      </c>
    </row>
    <row r="146">
      <c r="A146" s="34">
        <v>1853.0</v>
      </c>
      <c r="B146" s="49" t="s">
        <v>485</v>
      </c>
      <c r="C146" s="32" t="s">
        <v>507</v>
      </c>
    </row>
    <row r="147">
      <c r="A147" s="34">
        <v>1854.0</v>
      </c>
      <c r="B147" s="49" t="s">
        <v>492</v>
      </c>
      <c r="C147" s="32" t="s">
        <v>497</v>
      </c>
    </row>
    <row r="148">
      <c r="A148" s="34">
        <v>1855.0</v>
      </c>
      <c r="B148" s="49" t="s">
        <v>498</v>
      </c>
      <c r="C148" s="32" t="s">
        <v>514</v>
      </c>
    </row>
    <row r="149">
      <c r="A149" s="34">
        <v>1856.0</v>
      </c>
      <c r="B149" s="49" t="s">
        <v>492</v>
      </c>
      <c r="C149" s="32" t="s">
        <v>501</v>
      </c>
    </row>
    <row r="150">
      <c r="A150" s="34">
        <v>1857.0</v>
      </c>
      <c r="B150" s="49" t="s">
        <v>492</v>
      </c>
      <c r="C150" s="32" t="s">
        <v>501</v>
      </c>
    </row>
    <row r="151">
      <c r="A151" s="34">
        <v>1858.0</v>
      </c>
      <c r="B151" s="49" t="s">
        <v>492</v>
      </c>
      <c r="C151" s="32" t="s">
        <v>497</v>
      </c>
    </row>
    <row r="152">
      <c r="A152" s="34">
        <v>1859.0</v>
      </c>
      <c r="B152" s="49" t="s">
        <v>498</v>
      </c>
      <c r="C152" s="32" t="s">
        <v>514</v>
      </c>
    </row>
    <row r="153">
      <c r="A153" s="34">
        <v>1860.0</v>
      </c>
      <c r="B153" s="49" t="s">
        <v>498</v>
      </c>
      <c r="C153" s="32" t="s">
        <v>514</v>
      </c>
    </row>
    <row r="154">
      <c r="A154" s="34">
        <v>1861.0</v>
      </c>
      <c r="B154" s="49" t="s">
        <v>492</v>
      </c>
      <c r="C154" s="32" t="s">
        <v>493</v>
      </c>
    </row>
    <row r="155">
      <c r="A155" s="34">
        <v>1862.0</v>
      </c>
      <c r="B155" s="49" t="s">
        <v>498</v>
      </c>
      <c r="C155" s="32" t="s">
        <v>514</v>
      </c>
    </row>
    <row r="156">
      <c r="A156" s="34">
        <v>1863.0</v>
      </c>
      <c r="B156" s="49" t="s">
        <v>492</v>
      </c>
      <c r="C156" s="32" t="s">
        <v>493</v>
      </c>
    </row>
    <row r="157">
      <c r="A157" s="34">
        <v>1864.0</v>
      </c>
      <c r="B157" s="49" t="s">
        <v>495</v>
      </c>
      <c r="C157" s="32" t="s">
        <v>517</v>
      </c>
    </row>
    <row r="158">
      <c r="A158" s="34">
        <v>1865.0</v>
      </c>
      <c r="B158" s="49" t="s">
        <v>498</v>
      </c>
      <c r="C158" s="32" t="s">
        <v>514</v>
      </c>
    </row>
    <row r="159">
      <c r="A159" s="34">
        <v>1866.0</v>
      </c>
      <c r="B159" s="49" t="s">
        <v>492</v>
      </c>
      <c r="C159" s="32" t="s">
        <v>493</v>
      </c>
    </row>
    <row r="160">
      <c r="A160" s="34">
        <v>1867.0</v>
      </c>
      <c r="B160" s="49" t="s">
        <v>498</v>
      </c>
      <c r="C160" s="32" t="s">
        <v>514</v>
      </c>
    </row>
    <row r="161">
      <c r="A161" s="34">
        <v>1868.0</v>
      </c>
      <c r="B161" s="49" t="s">
        <v>490</v>
      </c>
      <c r="C161" s="32" t="s">
        <v>500</v>
      </c>
    </row>
    <row r="162">
      <c r="A162" s="34">
        <v>1869.0</v>
      </c>
      <c r="B162" s="49" t="s">
        <v>498</v>
      </c>
      <c r="C162" s="32" t="s">
        <v>514</v>
      </c>
    </row>
    <row r="163">
      <c r="A163" s="34">
        <v>1870.0</v>
      </c>
      <c r="B163" s="49" t="s">
        <v>498</v>
      </c>
      <c r="C163" s="32" t="s">
        <v>514</v>
      </c>
    </row>
    <row r="164">
      <c r="A164" s="34">
        <v>1871.0</v>
      </c>
      <c r="B164" s="49" t="s">
        <v>498</v>
      </c>
      <c r="C164" s="32" t="s">
        <v>514</v>
      </c>
    </row>
    <row r="165">
      <c r="A165" s="34">
        <v>1872.0</v>
      </c>
      <c r="B165" s="49" t="s">
        <v>498</v>
      </c>
      <c r="C165" s="32" t="s">
        <v>514</v>
      </c>
    </row>
    <row r="166">
      <c r="A166" s="34">
        <v>1873.0</v>
      </c>
      <c r="B166" s="49" t="s">
        <v>498</v>
      </c>
      <c r="C166" s="32" t="s">
        <v>514</v>
      </c>
    </row>
    <row r="167">
      <c r="A167" s="34">
        <v>1874.0</v>
      </c>
      <c r="B167" s="49" t="s">
        <v>498</v>
      </c>
      <c r="C167" s="32" t="s">
        <v>514</v>
      </c>
    </row>
    <row r="168">
      <c r="A168" s="34">
        <v>1875.0</v>
      </c>
      <c r="B168" s="49" t="s">
        <v>498</v>
      </c>
      <c r="C168" s="32" t="s">
        <v>514</v>
      </c>
    </row>
    <row r="169">
      <c r="A169" s="34">
        <v>1876.0</v>
      </c>
      <c r="B169" s="49" t="s">
        <v>498</v>
      </c>
      <c r="C169" s="32" t="s">
        <v>514</v>
      </c>
    </row>
    <row r="170">
      <c r="A170" s="34">
        <v>1877.0</v>
      </c>
      <c r="B170" s="49" t="s">
        <v>498</v>
      </c>
      <c r="C170" s="32" t="s">
        <v>514</v>
      </c>
    </row>
    <row r="171">
      <c r="A171" s="34">
        <v>1878.0</v>
      </c>
      <c r="B171" s="49" t="s">
        <v>498</v>
      </c>
      <c r="C171" s="32" t="s">
        <v>514</v>
      </c>
    </row>
    <row r="172">
      <c r="A172" s="34">
        <v>1879.0</v>
      </c>
      <c r="B172" s="49" t="s">
        <v>498</v>
      </c>
      <c r="C172" s="32" t="s">
        <v>514</v>
      </c>
    </row>
    <row r="173">
      <c r="A173" s="34">
        <v>1880.0</v>
      </c>
      <c r="B173" s="49" t="s">
        <v>498</v>
      </c>
      <c r="C173" s="32" t="s">
        <v>514</v>
      </c>
    </row>
    <row r="174">
      <c r="A174" s="34">
        <v>1881.0</v>
      </c>
      <c r="B174" s="49" t="s">
        <v>498</v>
      </c>
      <c r="C174" s="32" t="s">
        <v>514</v>
      </c>
    </row>
    <row r="175">
      <c r="A175" s="34">
        <v>1882.0</v>
      </c>
      <c r="B175" s="49" t="s">
        <v>485</v>
      </c>
      <c r="C175" s="32" t="s">
        <v>507</v>
      </c>
    </row>
    <row r="176">
      <c r="A176" s="34">
        <v>1883.0</v>
      </c>
      <c r="B176" s="49" t="s">
        <v>498</v>
      </c>
      <c r="C176" s="32" t="s">
        <v>514</v>
      </c>
    </row>
    <row r="177">
      <c r="A177" s="34">
        <v>1884.0</v>
      </c>
      <c r="B177" s="49" t="s">
        <v>495</v>
      </c>
      <c r="C177" s="32" t="s">
        <v>496</v>
      </c>
    </row>
    <row r="178">
      <c r="A178" s="34">
        <v>1885.0</v>
      </c>
      <c r="B178" s="49" t="s">
        <v>495</v>
      </c>
      <c r="C178" s="32" t="s">
        <v>496</v>
      </c>
    </row>
    <row r="179">
      <c r="A179" s="34">
        <v>1886.0</v>
      </c>
      <c r="B179" s="49" t="s">
        <v>498</v>
      </c>
      <c r="C179" s="32" t="s">
        <v>514</v>
      </c>
    </row>
    <row r="180">
      <c r="A180" s="34">
        <v>1887.0</v>
      </c>
      <c r="B180" s="49" t="s">
        <v>498</v>
      </c>
      <c r="C180" s="32" t="s">
        <v>514</v>
      </c>
    </row>
    <row r="181">
      <c r="A181" s="34">
        <v>1888.0</v>
      </c>
      <c r="B181" s="49" t="s">
        <v>498</v>
      </c>
      <c r="C181" s="32" t="s">
        <v>514</v>
      </c>
    </row>
    <row r="182">
      <c r="A182" s="34">
        <v>1889.0</v>
      </c>
      <c r="B182" s="49" t="s">
        <v>495</v>
      </c>
      <c r="C182" s="32" t="s">
        <v>513</v>
      </c>
    </row>
    <row r="183">
      <c r="A183" s="34">
        <v>1890.0</v>
      </c>
      <c r="B183" s="49" t="s">
        <v>498</v>
      </c>
      <c r="C183" s="32" t="s">
        <v>514</v>
      </c>
    </row>
    <row r="184">
      <c r="A184" s="34">
        <v>1891.0</v>
      </c>
      <c r="B184" s="49" t="s">
        <v>498</v>
      </c>
      <c r="C184" s="32" t="s">
        <v>514</v>
      </c>
    </row>
    <row r="185">
      <c r="A185" s="34">
        <v>1892.0</v>
      </c>
      <c r="B185" s="49" t="s">
        <v>495</v>
      </c>
      <c r="C185" s="32" t="s">
        <v>517</v>
      </c>
    </row>
    <row r="186">
      <c r="A186" s="34">
        <v>1893.0</v>
      </c>
      <c r="B186" s="49" t="s">
        <v>495</v>
      </c>
      <c r="C186" s="32" t="s">
        <v>517</v>
      </c>
    </row>
    <row r="187">
      <c r="A187" s="34">
        <v>1894.0</v>
      </c>
      <c r="B187" s="49" t="s">
        <v>492</v>
      </c>
      <c r="C187" s="32" t="s">
        <v>501</v>
      </c>
    </row>
    <row r="188">
      <c r="A188" s="34">
        <v>1895.0</v>
      </c>
      <c r="B188" s="49" t="s">
        <v>485</v>
      </c>
      <c r="C188" s="32" t="s">
        <v>507</v>
      </c>
    </row>
    <row r="189">
      <c r="A189" s="34">
        <v>1896.0</v>
      </c>
      <c r="B189" s="49" t="s">
        <v>492</v>
      </c>
      <c r="C189" s="32" t="s">
        <v>497</v>
      </c>
    </row>
    <row r="190">
      <c r="A190" s="34">
        <v>1897.0</v>
      </c>
      <c r="B190" s="49" t="s">
        <v>495</v>
      </c>
      <c r="C190" s="32" t="s">
        <v>517</v>
      </c>
    </row>
    <row r="191">
      <c r="A191" s="34">
        <v>1898.0</v>
      </c>
      <c r="B191" s="49" t="s">
        <v>495</v>
      </c>
      <c r="C191" s="32" t="s">
        <v>517</v>
      </c>
    </row>
    <row r="192">
      <c r="A192" s="34">
        <v>1899.0</v>
      </c>
      <c r="B192" s="49" t="s">
        <v>495</v>
      </c>
      <c r="C192" s="32" t="s">
        <v>517</v>
      </c>
    </row>
    <row r="193">
      <c r="A193" s="34">
        <v>1900.0</v>
      </c>
      <c r="B193" s="49" t="s">
        <v>495</v>
      </c>
      <c r="C193" s="32" t="s">
        <v>517</v>
      </c>
    </row>
    <row r="194">
      <c r="A194" s="34">
        <v>1901.0</v>
      </c>
      <c r="B194" s="49" t="s">
        <v>492</v>
      </c>
      <c r="C194" s="32" t="s">
        <v>501</v>
      </c>
    </row>
    <row r="195">
      <c r="A195" s="34">
        <v>1902.0</v>
      </c>
      <c r="B195" s="49" t="s">
        <v>492</v>
      </c>
      <c r="C195" s="32" t="s">
        <v>501</v>
      </c>
    </row>
    <row r="196">
      <c r="A196" s="34">
        <v>1903.0</v>
      </c>
      <c r="B196" s="49" t="s">
        <v>485</v>
      </c>
      <c r="C196" s="32" t="s">
        <v>515</v>
      </c>
    </row>
    <row r="197">
      <c r="A197" s="34">
        <v>1904.0</v>
      </c>
      <c r="B197" s="49" t="s">
        <v>504</v>
      </c>
      <c r="C197" s="32" t="s">
        <v>505</v>
      </c>
    </row>
    <row r="198">
      <c r="A198" s="34">
        <v>1905.0</v>
      </c>
      <c r="B198" s="49" t="s">
        <v>519</v>
      </c>
      <c r="C198" s="32" t="s">
        <v>520</v>
      </c>
    </row>
    <row r="199">
      <c r="A199" s="34">
        <v>1906.0</v>
      </c>
      <c r="B199" s="49" t="s">
        <v>504</v>
      </c>
      <c r="C199" s="32" t="s">
        <v>505</v>
      </c>
    </row>
    <row r="200">
      <c r="A200" s="34">
        <v>1907.0</v>
      </c>
      <c r="B200" s="49" t="s">
        <v>498</v>
      </c>
      <c r="C200" s="32" t="s">
        <v>514</v>
      </c>
    </row>
    <row r="201">
      <c r="A201" s="34">
        <v>1908.0</v>
      </c>
      <c r="B201" s="49" t="s">
        <v>498</v>
      </c>
      <c r="C201" s="32" t="s">
        <v>514</v>
      </c>
    </row>
    <row r="202">
      <c r="A202" s="34">
        <v>1909.0</v>
      </c>
      <c r="B202" s="49" t="s">
        <v>498</v>
      </c>
      <c r="C202" s="32" t="s">
        <v>514</v>
      </c>
    </row>
    <row r="203">
      <c r="A203" s="34">
        <v>1910.0</v>
      </c>
      <c r="B203" s="49" t="s">
        <v>492</v>
      </c>
      <c r="C203" s="32" t="s">
        <v>518</v>
      </c>
    </row>
    <row r="204">
      <c r="A204" s="34">
        <v>1911.0</v>
      </c>
      <c r="B204" s="49" t="s">
        <v>492</v>
      </c>
      <c r="C204" s="32" t="s">
        <v>518</v>
      </c>
    </row>
    <row r="205">
      <c r="A205" s="34">
        <v>1912.0</v>
      </c>
      <c r="B205" s="49" t="s">
        <v>492</v>
      </c>
      <c r="C205" s="32" t="s">
        <v>518</v>
      </c>
    </row>
    <row r="206">
      <c r="A206" s="34">
        <v>1913.0</v>
      </c>
      <c r="B206" s="49" t="s">
        <v>492</v>
      </c>
      <c r="C206" s="32" t="s">
        <v>518</v>
      </c>
    </row>
    <row r="207">
      <c r="A207" s="34">
        <v>1914.0</v>
      </c>
      <c r="B207" s="49" t="s">
        <v>492</v>
      </c>
      <c r="C207" s="32" t="s">
        <v>518</v>
      </c>
    </row>
    <row r="208">
      <c r="A208" s="34">
        <v>1915.0</v>
      </c>
      <c r="B208" s="49" t="s">
        <v>492</v>
      </c>
      <c r="C208" s="32" t="s">
        <v>518</v>
      </c>
    </row>
    <row r="209">
      <c r="A209" s="34">
        <v>1916.0</v>
      </c>
      <c r="B209" s="49" t="s">
        <v>492</v>
      </c>
      <c r="C209" s="32" t="s">
        <v>518</v>
      </c>
    </row>
    <row r="210">
      <c r="A210" s="34">
        <v>1917.0</v>
      </c>
      <c r="B210" s="49" t="s">
        <v>492</v>
      </c>
      <c r="C210" s="32" t="s">
        <v>518</v>
      </c>
    </row>
    <row r="211">
      <c r="A211" s="34">
        <v>1918.0</v>
      </c>
      <c r="B211" s="49" t="s">
        <v>492</v>
      </c>
      <c r="C211" s="32" t="s">
        <v>518</v>
      </c>
    </row>
    <row r="212">
      <c r="A212" s="34">
        <v>1919.0</v>
      </c>
      <c r="B212" s="49" t="s">
        <v>492</v>
      </c>
      <c r="C212" s="32" t="s">
        <v>518</v>
      </c>
    </row>
    <row r="213">
      <c r="A213" s="34">
        <v>1920.0</v>
      </c>
      <c r="B213" s="49" t="s">
        <v>508</v>
      </c>
      <c r="C213" s="32" t="s">
        <v>509</v>
      </c>
    </row>
    <row r="214">
      <c r="A214" s="34">
        <v>1921.0</v>
      </c>
      <c r="B214" s="49" t="s">
        <v>498</v>
      </c>
      <c r="C214" s="32" t="s">
        <v>514</v>
      </c>
    </row>
    <row r="215">
      <c r="A215" s="34">
        <v>1922.0</v>
      </c>
      <c r="B215" s="49" t="s">
        <v>508</v>
      </c>
      <c r="C215" s="32" t="s">
        <v>509</v>
      </c>
    </row>
    <row r="216">
      <c r="A216" s="34">
        <v>1923.0</v>
      </c>
      <c r="B216" s="49" t="s">
        <v>508</v>
      </c>
      <c r="C216" s="32" t="s">
        <v>509</v>
      </c>
    </row>
    <row r="217">
      <c r="A217" s="34">
        <v>1924.0</v>
      </c>
      <c r="B217" s="49" t="s">
        <v>508</v>
      </c>
      <c r="C217" s="32" t="s">
        <v>509</v>
      </c>
    </row>
    <row r="218">
      <c r="A218" s="34">
        <v>1925.0</v>
      </c>
      <c r="B218" s="49" t="s">
        <v>508</v>
      </c>
      <c r="C218" s="32" t="s">
        <v>509</v>
      </c>
    </row>
    <row r="219">
      <c r="A219" s="34">
        <v>1926.0</v>
      </c>
      <c r="B219" s="49" t="s">
        <v>508</v>
      </c>
      <c r="C219" s="32" t="s">
        <v>509</v>
      </c>
    </row>
    <row r="220">
      <c r="A220" s="34">
        <v>1927.0</v>
      </c>
      <c r="B220" s="49" t="s">
        <v>508</v>
      </c>
      <c r="C220" s="32" t="s">
        <v>509</v>
      </c>
    </row>
    <row r="221">
      <c r="A221" s="34">
        <v>1928.0</v>
      </c>
      <c r="B221" s="49" t="s">
        <v>508</v>
      </c>
      <c r="C221" s="32" t="s">
        <v>509</v>
      </c>
    </row>
    <row r="222">
      <c r="A222" s="34">
        <v>1929.0</v>
      </c>
      <c r="B222" s="49" t="s">
        <v>508</v>
      </c>
      <c r="C222" s="32" t="s">
        <v>509</v>
      </c>
    </row>
    <row r="223">
      <c r="A223" s="34">
        <v>1930.0</v>
      </c>
      <c r="B223" s="49" t="s">
        <v>508</v>
      </c>
      <c r="C223" s="32" t="s">
        <v>509</v>
      </c>
    </row>
    <row r="224">
      <c r="A224" s="34">
        <v>1931.0</v>
      </c>
      <c r="B224" s="49" t="s">
        <v>498</v>
      </c>
      <c r="C224" s="32" t="s">
        <v>514</v>
      </c>
    </row>
    <row r="225">
      <c r="A225" s="34">
        <v>1932.0</v>
      </c>
      <c r="B225" s="49" t="s">
        <v>498</v>
      </c>
      <c r="C225" s="32" t="s">
        <v>514</v>
      </c>
    </row>
    <row r="226">
      <c r="A226" s="34">
        <v>1933.0</v>
      </c>
      <c r="B226" s="49" t="s">
        <v>498</v>
      </c>
      <c r="C226" s="32" t="s">
        <v>514</v>
      </c>
    </row>
    <row r="227">
      <c r="A227" s="34">
        <v>1934.0</v>
      </c>
      <c r="B227" s="49" t="s">
        <v>498</v>
      </c>
      <c r="C227" s="32" t="s">
        <v>514</v>
      </c>
    </row>
    <row r="228">
      <c r="A228" s="34">
        <v>1935.0</v>
      </c>
      <c r="B228" s="49" t="s">
        <v>498</v>
      </c>
      <c r="C228" s="32" t="s">
        <v>502</v>
      </c>
    </row>
    <row r="229">
      <c r="A229" s="34">
        <v>1936.0</v>
      </c>
      <c r="B229" s="49" t="s">
        <v>498</v>
      </c>
      <c r="C229" s="32" t="s">
        <v>514</v>
      </c>
    </row>
    <row r="230">
      <c r="A230" s="34">
        <v>1937.0</v>
      </c>
      <c r="B230" s="49" t="s">
        <v>498</v>
      </c>
      <c r="C230" s="32" t="s">
        <v>514</v>
      </c>
    </row>
    <row r="231">
      <c r="A231" s="34">
        <v>1938.0</v>
      </c>
      <c r="B231" s="49" t="s">
        <v>485</v>
      </c>
      <c r="C231" s="32" t="s">
        <v>507</v>
      </c>
    </row>
    <row r="232">
      <c r="A232" s="34">
        <v>1939.0</v>
      </c>
      <c r="B232" s="49" t="s">
        <v>495</v>
      </c>
      <c r="C232" s="32" t="s">
        <v>517</v>
      </c>
    </row>
    <row r="233">
      <c r="A233" s="34">
        <v>1940.0</v>
      </c>
      <c r="B233" s="49" t="s">
        <v>498</v>
      </c>
      <c r="C233" s="32" t="s">
        <v>514</v>
      </c>
    </row>
    <row r="234">
      <c r="A234" s="34">
        <v>1941.0</v>
      </c>
      <c r="B234" s="49" t="s">
        <v>495</v>
      </c>
      <c r="C234" s="32" t="s">
        <v>513</v>
      </c>
    </row>
    <row r="235">
      <c r="A235" s="34">
        <v>1942.0</v>
      </c>
      <c r="B235" s="49" t="s">
        <v>495</v>
      </c>
      <c r="C235" s="32" t="s">
        <v>513</v>
      </c>
    </row>
    <row r="236">
      <c r="A236" s="34">
        <v>1943.0</v>
      </c>
      <c r="B236" s="49" t="s">
        <v>498</v>
      </c>
      <c r="C236" s="32" t="s">
        <v>514</v>
      </c>
    </row>
    <row r="237">
      <c r="A237" s="34">
        <v>1944.0</v>
      </c>
      <c r="B237" s="49" t="s">
        <v>519</v>
      </c>
      <c r="C237" s="32" t="s">
        <v>520</v>
      </c>
    </row>
    <row r="238">
      <c r="A238" s="34">
        <v>1945.0</v>
      </c>
      <c r="B238" s="49" t="s">
        <v>519</v>
      </c>
      <c r="C238" s="32" t="s">
        <v>520</v>
      </c>
    </row>
    <row r="239">
      <c r="A239" s="34">
        <v>1946.0</v>
      </c>
      <c r="B239" s="49" t="s">
        <v>519</v>
      </c>
      <c r="C239" s="32" t="s">
        <v>520</v>
      </c>
    </row>
    <row r="240">
      <c r="A240" s="34">
        <v>1947.0</v>
      </c>
      <c r="B240" s="49" t="s">
        <v>498</v>
      </c>
      <c r="C240" s="32" t="s">
        <v>514</v>
      </c>
    </row>
    <row r="241">
      <c r="A241" s="34">
        <v>1948.0</v>
      </c>
      <c r="B241" s="49" t="s">
        <v>498</v>
      </c>
      <c r="C241" s="32" t="s">
        <v>514</v>
      </c>
    </row>
    <row r="242">
      <c r="A242" s="34">
        <v>1949.0</v>
      </c>
      <c r="B242" s="49" t="s">
        <v>519</v>
      </c>
      <c r="C242" s="32" t="s">
        <v>520</v>
      </c>
    </row>
    <row r="243">
      <c r="A243" s="34">
        <v>1950.0</v>
      </c>
      <c r="B243" s="49" t="s">
        <v>519</v>
      </c>
      <c r="C243" s="32" t="s">
        <v>520</v>
      </c>
    </row>
    <row r="244">
      <c r="A244" s="34">
        <v>1951.0</v>
      </c>
      <c r="B244" s="49" t="s">
        <v>519</v>
      </c>
      <c r="C244" s="32" t="s">
        <v>520</v>
      </c>
    </row>
    <row r="245">
      <c r="A245" s="34">
        <v>1952.0</v>
      </c>
      <c r="B245" s="49" t="s">
        <v>519</v>
      </c>
      <c r="C245" s="32" t="s">
        <v>520</v>
      </c>
    </row>
    <row r="246">
      <c r="A246" s="34">
        <v>1953.0</v>
      </c>
      <c r="B246" s="49" t="s">
        <v>519</v>
      </c>
      <c r="C246" s="32" t="s">
        <v>520</v>
      </c>
    </row>
    <row r="247">
      <c r="A247" s="34">
        <v>1954.0</v>
      </c>
      <c r="B247" s="49" t="s">
        <v>519</v>
      </c>
      <c r="C247" s="32" t="s">
        <v>520</v>
      </c>
    </row>
    <row r="248">
      <c r="A248" s="34">
        <v>1955.0</v>
      </c>
      <c r="B248" s="49" t="s">
        <v>498</v>
      </c>
      <c r="C248" s="32" t="s">
        <v>514</v>
      </c>
    </row>
    <row r="249">
      <c r="A249" s="34">
        <v>1956.0</v>
      </c>
      <c r="B249" s="49" t="s">
        <v>519</v>
      </c>
      <c r="C249" s="32" t="s">
        <v>520</v>
      </c>
    </row>
    <row r="250">
      <c r="A250" s="34">
        <v>1957.0</v>
      </c>
      <c r="B250" s="49" t="s">
        <v>519</v>
      </c>
      <c r="C250" s="32" t="s">
        <v>520</v>
      </c>
    </row>
    <row r="251">
      <c r="A251" s="34">
        <v>1958.0</v>
      </c>
      <c r="B251" s="49" t="s">
        <v>495</v>
      </c>
      <c r="C251" s="32" t="s">
        <v>517</v>
      </c>
    </row>
    <row r="252">
      <c r="A252" s="34">
        <v>1959.0</v>
      </c>
      <c r="B252" s="49" t="s">
        <v>495</v>
      </c>
      <c r="C252" s="32" t="s">
        <v>517</v>
      </c>
    </row>
    <row r="253">
      <c r="A253" s="34">
        <v>1960.0</v>
      </c>
      <c r="B253" s="49" t="s">
        <v>519</v>
      </c>
      <c r="C253" s="32" t="s">
        <v>520</v>
      </c>
    </row>
    <row r="254">
      <c r="A254" s="34">
        <v>1961.0</v>
      </c>
      <c r="B254" s="49" t="s">
        <v>519</v>
      </c>
      <c r="C254" s="32" t="s">
        <v>520</v>
      </c>
    </row>
    <row r="255">
      <c r="A255" s="34">
        <v>1963.0</v>
      </c>
      <c r="B255" s="49" t="s">
        <v>519</v>
      </c>
      <c r="C255" s="32" t="s">
        <v>520</v>
      </c>
    </row>
    <row r="256">
      <c r="A256" s="34">
        <v>1964.0</v>
      </c>
      <c r="B256" s="49" t="s">
        <v>519</v>
      </c>
      <c r="C256" s="32" t="s">
        <v>520</v>
      </c>
    </row>
    <row r="257">
      <c r="A257" s="34">
        <v>1965.0</v>
      </c>
      <c r="B257" s="49" t="s">
        <v>498</v>
      </c>
      <c r="C257" s="32" t="s">
        <v>514</v>
      </c>
    </row>
    <row r="258">
      <c r="A258" s="34">
        <v>1966.0</v>
      </c>
      <c r="B258" s="49" t="s">
        <v>485</v>
      </c>
      <c r="C258" s="32" t="s">
        <v>507</v>
      </c>
    </row>
    <row r="259">
      <c r="A259" s="34">
        <v>1967.0</v>
      </c>
      <c r="B259" s="49" t="s">
        <v>485</v>
      </c>
      <c r="C259" s="32" t="s">
        <v>507</v>
      </c>
    </row>
    <row r="260">
      <c r="A260" s="34">
        <v>1968.0</v>
      </c>
      <c r="B260" s="49" t="s">
        <v>485</v>
      </c>
      <c r="C260" s="32" t="s">
        <v>507</v>
      </c>
    </row>
    <row r="261">
      <c r="A261" s="34">
        <v>1969.0</v>
      </c>
      <c r="B261" s="49" t="s">
        <v>485</v>
      </c>
      <c r="C261" s="32" t="s">
        <v>515</v>
      </c>
    </row>
    <row r="262">
      <c r="A262" s="34">
        <v>1970.0</v>
      </c>
      <c r="B262" s="49" t="s">
        <v>485</v>
      </c>
      <c r="C262" s="32" t="s">
        <v>515</v>
      </c>
    </row>
    <row r="263">
      <c r="A263" s="34">
        <v>1971.0</v>
      </c>
      <c r="B263" s="49" t="s">
        <v>485</v>
      </c>
      <c r="C263" s="32" t="s">
        <v>507</v>
      </c>
    </row>
    <row r="264">
      <c r="A264" s="34">
        <v>1972.0</v>
      </c>
      <c r="B264" s="49" t="s">
        <v>485</v>
      </c>
      <c r="C264" s="32" t="s">
        <v>507</v>
      </c>
    </row>
    <row r="265">
      <c r="A265" s="34">
        <v>1973.0</v>
      </c>
      <c r="B265" s="49" t="s">
        <v>485</v>
      </c>
      <c r="C265" s="32" t="s">
        <v>507</v>
      </c>
    </row>
    <row r="266">
      <c r="A266" s="34">
        <v>1974.0</v>
      </c>
      <c r="B266" s="49" t="s">
        <v>519</v>
      </c>
      <c r="C266" s="32" t="s">
        <v>520</v>
      </c>
    </row>
    <row r="267">
      <c r="A267" s="34">
        <v>1975.0</v>
      </c>
      <c r="B267" s="49" t="s">
        <v>485</v>
      </c>
      <c r="C267" s="32" t="s">
        <v>507</v>
      </c>
    </row>
    <row r="268">
      <c r="A268" s="34">
        <v>1976.0</v>
      </c>
      <c r="B268" s="49" t="s">
        <v>519</v>
      </c>
      <c r="C268" s="32" t="s">
        <v>520</v>
      </c>
    </row>
    <row r="269">
      <c r="A269" s="34">
        <v>1977.0</v>
      </c>
      <c r="B269" s="49" t="s">
        <v>504</v>
      </c>
      <c r="C269" s="32" t="s">
        <v>505</v>
      </c>
    </row>
    <row r="270">
      <c r="A270" s="34">
        <v>1978.0</v>
      </c>
      <c r="B270" s="49" t="s">
        <v>519</v>
      </c>
      <c r="C270" s="32" t="s">
        <v>520</v>
      </c>
    </row>
    <row r="271">
      <c r="A271" s="34">
        <v>1979.0</v>
      </c>
      <c r="B271" s="49" t="s">
        <v>519</v>
      </c>
      <c r="C271" s="32" t="s">
        <v>520</v>
      </c>
    </row>
    <row r="272">
      <c r="A272" s="34">
        <v>1980.0</v>
      </c>
      <c r="B272" s="49" t="s">
        <v>519</v>
      </c>
      <c r="C272" s="32" t="s">
        <v>520</v>
      </c>
    </row>
    <row r="273">
      <c r="A273" s="34">
        <v>2012.0</v>
      </c>
      <c r="B273" s="49" t="s">
        <v>485</v>
      </c>
      <c r="C273" s="32" t="s">
        <v>507</v>
      </c>
    </row>
    <row r="274">
      <c r="A274" s="34">
        <v>1981.0</v>
      </c>
      <c r="B274" s="49" t="s">
        <v>519</v>
      </c>
      <c r="C274" s="32" t="s">
        <v>520</v>
      </c>
    </row>
    <row r="275">
      <c r="A275" s="34">
        <v>1982.0</v>
      </c>
      <c r="B275" s="49" t="s">
        <v>519</v>
      </c>
      <c r="C275" s="32" t="s">
        <v>520</v>
      </c>
    </row>
    <row r="276">
      <c r="A276" s="34">
        <v>1983.0</v>
      </c>
      <c r="B276" s="49" t="s">
        <v>519</v>
      </c>
      <c r="C276" s="32" t="s">
        <v>520</v>
      </c>
    </row>
    <row r="277">
      <c r="A277" s="34">
        <v>1984.0</v>
      </c>
      <c r="B277" s="49" t="s">
        <v>519</v>
      </c>
      <c r="C277" s="32" t="s">
        <v>520</v>
      </c>
    </row>
    <row r="278">
      <c r="A278" s="34">
        <v>1985.0</v>
      </c>
      <c r="B278" s="49" t="s">
        <v>519</v>
      </c>
      <c r="C278" s="32" t="s">
        <v>523</v>
      </c>
    </row>
    <row r="279">
      <c r="A279" s="34">
        <v>1986.0</v>
      </c>
      <c r="B279" s="49" t="s">
        <v>519</v>
      </c>
      <c r="C279" s="32" t="s">
        <v>520</v>
      </c>
    </row>
    <row r="280">
      <c r="A280" s="34">
        <v>1987.0</v>
      </c>
      <c r="B280" s="49" t="s">
        <v>519</v>
      </c>
      <c r="C280" s="32" t="s">
        <v>520</v>
      </c>
    </row>
    <row r="281">
      <c r="A281" s="34">
        <v>1988.0</v>
      </c>
      <c r="B281" s="49" t="s">
        <v>519</v>
      </c>
      <c r="C281" s="32" t="s">
        <v>520</v>
      </c>
    </row>
    <row r="282">
      <c r="A282" s="34">
        <v>1989.0</v>
      </c>
      <c r="B282" s="49" t="s">
        <v>519</v>
      </c>
      <c r="C282" s="32" t="s">
        <v>520</v>
      </c>
    </row>
    <row r="283">
      <c r="A283" s="34">
        <v>1990.0</v>
      </c>
      <c r="B283" s="49" t="s">
        <v>519</v>
      </c>
      <c r="C283" s="32" t="s">
        <v>520</v>
      </c>
    </row>
    <row r="284">
      <c r="A284" s="34">
        <v>1991.0</v>
      </c>
      <c r="B284" s="49" t="s">
        <v>519</v>
      </c>
      <c r="C284" s="32" t="s">
        <v>524</v>
      </c>
    </row>
    <row r="285">
      <c r="A285" s="34">
        <v>1992.0</v>
      </c>
      <c r="B285" s="49" t="s">
        <v>519</v>
      </c>
      <c r="C285" s="32" t="s">
        <v>523</v>
      </c>
    </row>
    <row r="286">
      <c r="A286" s="34">
        <v>1993.0</v>
      </c>
      <c r="B286" s="49" t="s">
        <v>519</v>
      </c>
      <c r="C286" s="32" t="s">
        <v>523</v>
      </c>
    </row>
    <row r="287">
      <c r="A287" s="34">
        <v>1994.0</v>
      </c>
      <c r="B287" s="49" t="s">
        <v>519</v>
      </c>
      <c r="C287" s="32" t="s">
        <v>520</v>
      </c>
    </row>
    <row r="288">
      <c r="A288" s="34">
        <v>1995.0</v>
      </c>
      <c r="B288" s="49" t="s">
        <v>519</v>
      </c>
      <c r="C288" s="32" t="s">
        <v>520</v>
      </c>
    </row>
    <row r="289">
      <c r="A289" s="34">
        <v>1996.0</v>
      </c>
      <c r="B289" s="49" t="s">
        <v>519</v>
      </c>
      <c r="C289" s="32" t="s">
        <v>520</v>
      </c>
    </row>
    <row r="290">
      <c r="A290" s="34">
        <v>1997.0</v>
      </c>
      <c r="B290" s="49" t="s">
        <v>519</v>
      </c>
      <c r="C290" s="32" t="s">
        <v>524</v>
      </c>
    </row>
    <row r="291">
      <c r="A291" s="34">
        <v>1998.0</v>
      </c>
      <c r="B291" s="49" t="s">
        <v>504</v>
      </c>
      <c r="C291" s="32" t="s">
        <v>505</v>
      </c>
    </row>
    <row r="292">
      <c r="A292" s="34">
        <v>1999.0</v>
      </c>
      <c r="B292" s="49" t="s">
        <v>519</v>
      </c>
      <c r="C292" s="32" t="s">
        <v>524</v>
      </c>
    </row>
    <row r="293">
      <c r="A293" s="34">
        <v>2000.0</v>
      </c>
      <c r="B293" s="49" t="s">
        <v>519</v>
      </c>
      <c r="C293" s="32" t="s">
        <v>524</v>
      </c>
    </row>
    <row r="294">
      <c r="A294" s="34">
        <v>2001.0</v>
      </c>
      <c r="B294" s="49" t="s">
        <v>519</v>
      </c>
      <c r="C294" s="32" t="s">
        <v>524</v>
      </c>
    </row>
    <row r="295">
      <c r="A295" s="34">
        <v>2002.0</v>
      </c>
      <c r="B295" s="49" t="s">
        <v>519</v>
      </c>
      <c r="C295" s="32" t="s">
        <v>524</v>
      </c>
    </row>
    <row r="296">
      <c r="A296" s="34">
        <v>2003.0</v>
      </c>
      <c r="B296" s="49" t="s">
        <v>519</v>
      </c>
      <c r="C296" s="32" t="s">
        <v>523</v>
      </c>
    </row>
    <row r="297">
      <c r="A297" s="34">
        <v>2004.0</v>
      </c>
      <c r="B297" s="49" t="s">
        <v>519</v>
      </c>
      <c r="C297" s="32" t="s">
        <v>520</v>
      </c>
    </row>
    <row r="298">
      <c r="A298" s="34">
        <v>2005.0</v>
      </c>
      <c r="B298" s="49" t="s">
        <v>519</v>
      </c>
      <c r="C298" s="32" t="s">
        <v>524</v>
      </c>
    </row>
    <row r="299">
      <c r="A299" s="34">
        <v>2006.0</v>
      </c>
      <c r="B299" s="49" t="s">
        <v>519</v>
      </c>
      <c r="C299" s="32" t="s">
        <v>524</v>
      </c>
    </row>
    <row r="300">
      <c r="A300" s="34">
        <v>2007.0</v>
      </c>
      <c r="B300" s="49" t="s">
        <v>519</v>
      </c>
      <c r="C300" s="32" t="s">
        <v>520</v>
      </c>
    </row>
    <row r="301">
      <c r="A301" s="34">
        <v>2008.0</v>
      </c>
      <c r="B301" s="49" t="s">
        <v>519</v>
      </c>
      <c r="C301" s="32" t="s">
        <v>524</v>
      </c>
    </row>
    <row r="302">
      <c r="A302" s="34">
        <v>2009.0</v>
      </c>
      <c r="B302" s="49" t="s">
        <v>519</v>
      </c>
      <c r="C302" s="32" t="s">
        <v>524</v>
      </c>
    </row>
    <row r="303">
      <c r="A303" s="34">
        <v>2010.0</v>
      </c>
      <c r="B303" s="49" t="s">
        <v>519</v>
      </c>
      <c r="C303" s="32" t="s">
        <v>520</v>
      </c>
    </row>
    <row r="304">
      <c r="A304" s="34">
        <v>2011.0</v>
      </c>
      <c r="B304" s="49" t="s">
        <v>519</v>
      </c>
      <c r="C304" s="32" t="s">
        <v>525</v>
      </c>
    </row>
    <row r="305">
      <c r="A305" s="34">
        <v>2013.0</v>
      </c>
      <c r="B305" s="49" t="s">
        <v>519</v>
      </c>
      <c r="C305" s="32" t="s">
        <v>524</v>
      </c>
    </row>
    <row r="306">
      <c r="A306" s="34">
        <v>2014.0</v>
      </c>
      <c r="B306" s="49" t="s">
        <v>519</v>
      </c>
      <c r="C306" s="32" t="s">
        <v>525</v>
      </c>
    </row>
    <row r="307">
      <c r="A307" s="34">
        <v>2015.0</v>
      </c>
      <c r="B307" s="49" t="s">
        <v>519</v>
      </c>
      <c r="C307" s="32" t="s">
        <v>520</v>
      </c>
    </row>
    <row r="308">
      <c r="A308" s="34">
        <v>2016.0</v>
      </c>
      <c r="B308" s="49" t="s">
        <v>519</v>
      </c>
      <c r="C308" s="32" t="s">
        <v>520</v>
      </c>
    </row>
    <row r="309">
      <c r="A309" s="34">
        <v>2017.0</v>
      </c>
      <c r="B309" s="49" t="s">
        <v>519</v>
      </c>
      <c r="C309" s="32" t="s">
        <v>520</v>
      </c>
    </row>
    <row r="310">
      <c r="A310" s="34">
        <v>2018.0</v>
      </c>
      <c r="B310" s="49" t="s">
        <v>519</v>
      </c>
      <c r="C310" s="32" t="s">
        <v>524</v>
      </c>
    </row>
    <row r="311">
      <c r="A311" s="34">
        <v>2019.0</v>
      </c>
      <c r="B311" s="49" t="s">
        <v>519</v>
      </c>
      <c r="C311" s="32" t="s">
        <v>525</v>
      </c>
    </row>
    <row r="312">
      <c r="A312" s="34">
        <v>2020.0</v>
      </c>
      <c r="B312" s="49" t="s">
        <v>519</v>
      </c>
      <c r="C312" s="32" t="s">
        <v>524</v>
      </c>
    </row>
    <row r="313">
      <c r="A313" s="34">
        <v>2021.0</v>
      </c>
      <c r="B313" s="49" t="s">
        <v>519</v>
      </c>
      <c r="C313" s="32" t="s">
        <v>524</v>
      </c>
    </row>
    <row r="314">
      <c r="A314" s="34">
        <v>2022.0</v>
      </c>
      <c r="B314" s="49" t="s">
        <v>519</v>
      </c>
      <c r="C314" s="32" t="s">
        <v>523</v>
      </c>
    </row>
    <row r="315">
      <c r="A315" s="34">
        <v>2023.0</v>
      </c>
      <c r="B315" s="49" t="s">
        <v>519</v>
      </c>
      <c r="C315" s="32" t="s">
        <v>525</v>
      </c>
    </row>
    <row r="316">
      <c r="A316" s="34">
        <v>2024.0</v>
      </c>
      <c r="B316" s="49" t="s">
        <v>519</v>
      </c>
      <c r="C316" s="32" t="s">
        <v>524</v>
      </c>
    </row>
    <row r="317">
      <c r="A317" s="34">
        <v>2025.0</v>
      </c>
      <c r="B317" s="49" t="s">
        <v>519</v>
      </c>
      <c r="C317" s="32" t="s">
        <v>523</v>
      </c>
    </row>
    <row r="318">
      <c r="A318" s="34">
        <v>2026.0</v>
      </c>
      <c r="B318" s="49" t="s">
        <v>519</v>
      </c>
      <c r="C318" s="32" t="s">
        <v>524</v>
      </c>
    </row>
    <row r="319">
      <c r="A319" s="34">
        <v>2027.0</v>
      </c>
      <c r="B319" s="49" t="s">
        <v>519</v>
      </c>
      <c r="C319" s="32" t="s">
        <v>524</v>
      </c>
    </row>
    <row r="320">
      <c r="A320" s="34">
        <v>2028.0</v>
      </c>
      <c r="B320" s="49" t="s">
        <v>519</v>
      </c>
      <c r="C320" s="32" t="s">
        <v>524</v>
      </c>
    </row>
    <row r="321">
      <c r="A321" s="34">
        <v>2029.0</v>
      </c>
      <c r="B321" s="49" t="s">
        <v>519</v>
      </c>
      <c r="C321" s="32" t="s">
        <v>524</v>
      </c>
    </row>
    <row r="322">
      <c r="A322" s="34">
        <v>2030.0</v>
      </c>
      <c r="B322" s="49" t="s">
        <v>519</v>
      </c>
      <c r="C322" s="32" t="s">
        <v>523</v>
      </c>
    </row>
    <row r="323">
      <c r="A323" s="34">
        <v>2031.0</v>
      </c>
      <c r="B323" s="49" t="s">
        <v>519</v>
      </c>
      <c r="C323" s="32" t="s">
        <v>524</v>
      </c>
    </row>
    <row r="324">
      <c r="A324" s="34">
        <v>2032.0</v>
      </c>
      <c r="B324" s="49" t="s">
        <v>504</v>
      </c>
      <c r="C324" s="32" t="s">
        <v>505</v>
      </c>
    </row>
    <row r="325">
      <c r="A325" s="34">
        <v>2033.0</v>
      </c>
      <c r="B325" s="49" t="s">
        <v>504</v>
      </c>
      <c r="C325" s="32" t="s">
        <v>505</v>
      </c>
    </row>
    <row r="326">
      <c r="A326" s="34">
        <v>2034.0</v>
      </c>
      <c r="B326" s="49" t="s">
        <v>504</v>
      </c>
      <c r="C326" s="32" t="s">
        <v>505</v>
      </c>
    </row>
    <row r="327">
      <c r="A327" s="34">
        <v>2035.0</v>
      </c>
      <c r="B327" s="49" t="s">
        <v>495</v>
      </c>
      <c r="C327" s="32" t="s">
        <v>496</v>
      </c>
    </row>
    <row r="328">
      <c r="A328" s="34">
        <v>2036.0</v>
      </c>
      <c r="B328" s="49" t="s">
        <v>495</v>
      </c>
      <c r="C328" s="32" t="s">
        <v>496</v>
      </c>
    </row>
    <row r="329">
      <c r="A329" s="34">
        <v>2037.0</v>
      </c>
      <c r="B329" s="49" t="s">
        <v>495</v>
      </c>
      <c r="C329" s="32" t="s">
        <v>496</v>
      </c>
    </row>
    <row r="330">
      <c r="A330" s="34">
        <v>2038.0</v>
      </c>
      <c r="B330" s="49" t="s">
        <v>504</v>
      </c>
      <c r="C330" s="32" t="s">
        <v>505</v>
      </c>
    </row>
    <row r="331">
      <c r="A331" s="34">
        <v>2039.0</v>
      </c>
      <c r="B331" s="49" t="s">
        <v>519</v>
      </c>
      <c r="C331" s="32" t="s">
        <v>521</v>
      </c>
    </row>
    <row r="332">
      <c r="A332" s="34">
        <v>2040.0</v>
      </c>
      <c r="B332" s="49" t="s">
        <v>495</v>
      </c>
      <c r="C332" s="32" t="s">
        <v>496</v>
      </c>
    </row>
    <row r="333">
      <c r="A333" s="34">
        <v>2041.0</v>
      </c>
      <c r="B333" s="49" t="s">
        <v>504</v>
      </c>
      <c r="C333" s="32" t="s">
        <v>526</v>
      </c>
    </row>
    <row r="334">
      <c r="A334" s="34">
        <v>2042.0</v>
      </c>
      <c r="B334" s="49" t="s">
        <v>495</v>
      </c>
      <c r="C334" s="32" t="s">
        <v>496</v>
      </c>
    </row>
    <row r="335">
      <c r="A335" s="34">
        <v>2043.0</v>
      </c>
      <c r="B335" s="49" t="s">
        <v>495</v>
      </c>
      <c r="C335" s="32" t="s">
        <v>496</v>
      </c>
    </row>
    <row r="336">
      <c r="A336" s="34">
        <v>2044.0</v>
      </c>
      <c r="B336" s="49" t="s">
        <v>504</v>
      </c>
      <c r="C336" s="32" t="s">
        <v>526</v>
      </c>
    </row>
    <row r="337">
      <c r="A337" s="34">
        <v>2045.0</v>
      </c>
      <c r="B337" s="49" t="s">
        <v>504</v>
      </c>
      <c r="C337" s="32" t="s">
        <v>505</v>
      </c>
    </row>
    <row r="338">
      <c r="A338" s="34">
        <v>2046.0</v>
      </c>
      <c r="B338" s="49" t="s">
        <v>495</v>
      </c>
      <c r="C338" s="32" t="s">
        <v>496</v>
      </c>
    </row>
    <row r="339">
      <c r="A339" s="34">
        <v>2047.0</v>
      </c>
      <c r="B339" s="49" t="s">
        <v>495</v>
      </c>
      <c r="C339" s="32" t="s">
        <v>496</v>
      </c>
    </row>
    <row r="340">
      <c r="A340" s="34">
        <v>2048.0</v>
      </c>
      <c r="B340" s="49" t="s">
        <v>508</v>
      </c>
      <c r="C340" s="32" t="s">
        <v>522</v>
      </c>
    </row>
    <row r="341">
      <c r="A341" s="34">
        <v>2049.0</v>
      </c>
      <c r="B341" s="49" t="s">
        <v>508</v>
      </c>
      <c r="C341" s="32" t="s">
        <v>522</v>
      </c>
    </row>
    <row r="342">
      <c r="A342" s="34">
        <v>2050.0</v>
      </c>
      <c r="B342" s="49" t="s">
        <v>508</v>
      </c>
      <c r="C342" s="32" t="s">
        <v>527</v>
      </c>
    </row>
    <row r="343">
      <c r="A343" s="34">
        <v>2051.0</v>
      </c>
      <c r="B343" s="49" t="s">
        <v>504</v>
      </c>
      <c r="C343" s="32" t="s">
        <v>526</v>
      </c>
    </row>
    <row r="344">
      <c r="A344" s="34">
        <v>2052.0</v>
      </c>
      <c r="B344" s="49" t="s">
        <v>508</v>
      </c>
      <c r="C344" s="32" t="s">
        <v>527</v>
      </c>
    </row>
    <row r="345">
      <c r="A345" s="34">
        <v>2053.0</v>
      </c>
      <c r="B345" s="49" t="s">
        <v>504</v>
      </c>
      <c r="C345" s="32" t="s">
        <v>526</v>
      </c>
    </row>
    <row r="346">
      <c r="A346" s="34">
        <v>2054.0</v>
      </c>
      <c r="B346" s="49" t="s">
        <v>508</v>
      </c>
      <c r="C346" s="32" t="s">
        <v>522</v>
      </c>
    </row>
    <row r="347">
      <c r="A347" s="34">
        <v>2055.0</v>
      </c>
      <c r="B347" s="49" t="s">
        <v>508</v>
      </c>
      <c r="C347" s="32" t="s">
        <v>522</v>
      </c>
    </row>
    <row r="348">
      <c r="A348" s="34">
        <v>2056.0</v>
      </c>
      <c r="B348" s="49" t="s">
        <v>504</v>
      </c>
      <c r="C348" s="32" t="s">
        <v>526</v>
      </c>
    </row>
    <row r="349">
      <c r="A349" s="34">
        <v>2057.0</v>
      </c>
      <c r="B349" s="49" t="s">
        <v>504</v>
      </c>
      <c r="C349" s="32" t="s">
        <v>526</v>
      </c>
    </row>
    <row r="350">
      <c r="A350" s="34">
        <v>2058.0</v>
      </c>
      <c r="B350" s="49" t="s">
        <v>492</v>
      </c>
      <c r="C350" s="32" t="s">
        <v>529</v>
      </c>
    </row>
    <row r="351">
      <c r="A351" s="34">
        <v>2059.0</v>
      </c>
      <c r="B351" s="49" t="s">
        <v>504</v>
      </c>
      <c r="C351" s="32" t="s">
        <v>526</v>
      </c>
    </row>
    <row r="352">
      <c r="A352" s="34">
        <v>2060.0</v>
      </c>
      <c r="B352" s="49" t="s">
        <v>504</v>
      </c>
      <c r="C352" s="32" t="s">
        <v>526</v>
      </c>
    </row>
    <row r="353">
      <c r="A353" s="34">
        <v>2061.0</v>
      </c>
      <c r="B353" s="49" t="s">
        <v>504</v>
      </c>
      <c r="C353" s="32" t="s">
        <v>526</v>
      </c>
    </row>
    <row r="354">
      <c r="A354" s="34">
        <v>2062.0</v>
      </c>
      <c r="B354" s="49" t="s">
        <v>504</v>
      </c>
      <c r="C354" s="32" t="s">
        <v>526</v>
      </c>
    </row>
    <row r="355">
      <c r="A355" s="34">
        <v>2063.0</v>
      </c>
      <c r="B355" s="49" t="s">
        <v>504</v>
      </c>
      <c r="C355" s="32" t="s">
        <v>526</v>
      </c>
    </row>
    <row r="356">
      <c r="A356" s="34">
        <v>2064.0</v>
      </c>
      <c r="B356" s="49" t="s">
        <v>508</v>
      </c>
      <c r="C356" s="32" t="s">
        <v>527</v>
      </c>
    </row>
    <row r="357">
      <c r="A357" s="34">
        <v>2065.0</v>
      </c>
      <c r="B357" s="49" t="s">
        <v>504</v>
      </c>
      <c r="C357" s="32" t="s">
        <v>526</v>
      </c>
    </row>
    <row r="358">
      <c r="A358" s="34">
        <v>2066.0</v>
      </c>
      <c r="B358" s="49" t="s">
        <v>492</v>
      </c>
      <c r="C358" s="32" t="s">
        <v>529</v>
      </c>
    </row>
    <row r="359">
      <c r="A359" s="34">
        <v>2067.0</v>
      </c>
      <c r="B359" s="49" t="s">
        <v>504</v>
      </c>
      <c r="C359" s="32" t="s">
        <v>505</v>
      </c>
    </row>
    <row r="360">
      <c r="A360" s="34">
        <v>2068.0</v>
      </c>
      <c r="B360" s="49" t="s">
        <v>485</v>
      </c>
      <c r="C360" s="32" t="s">
        <v>503</v>
      </c>
    </row>
    <row r="361">
      <c r="A361" s="34">
        <v>2069.0</v>
      </c>
      <c r="B361" s="49" t="s">
        <v>492</v>
      </c>
      <c r="C361" s="32" t="s">
        <v>529</v>
      </c>
    </row>
    <row r="362">
      <c r="A362" s="34">
        <v>2070.0</v>
      </c>
      <c r="B362" s="49" t="s">
        <v>504</v>
      </c>
      <c r="C362" s="32" t="s">
        <v>526</v>
      </c>
    </row>
    <row r="363">
      <c r="A363" s="34">
        <v>2071.0</v>
      </c>
      <c r="B363" s="49" t="s">
        <v>504</v>
      </c>
      <c r="C363" s="32" t="s">
        <v>526</v>
      </c>
    </row>
    <row r="364">
      <c r="A364" s="34">
        <v>2072.0</v>
      </c>
      <c r="B364" s="49" t="s">
        <v>492</v>
      </c>
      <c r="C364" s="32" t="s">
        <v>529</v>
      </c>
    </row>
    <row r="365">
      <c r="A365" s="34">
        <v>2073.0</v>
      </c>
      <c r="B365" s="49" t="s">
        <v>508</v>
      </c>
      <c r="C365" s="32" t="s">
        <v>522</v>
      </c>
    </row>
    <row r="366">
      <c r="A366" s="34">
        <v>2074.0</v>
      </c>
      <c r="B366" s="49" t="s">
        <v>504</v>
      </c>
      <c r="C366" s="32" t="s">
        <v>505</v>
      </c>
    </row>
    <row r="367">
      <c r="A367" s="34">
        <v>2075.0</v>
      </c>
      <c r="B367" s="49" t="s">
        <v>492</v>
      </c>
      <c r="C367" s="32" t="s">
        <v>497</v>
      </c>
    </row>
    <row r="368">
      <c r="A368" s="34">
        <v>2076.0</v>
      </c>
      <c r="B368" s="49" t="s">
        <v>508</v>
      </c>
      <c r="C368" s="32" t="s">
        <v>527</v>
      </c>
    </row>
    <row r="369">
      <c r="A369" s="34">
        <v>2077.0</v>
      </c>
      <c r="B369" s="49" t="s">
        <v>504</v>
      </c>
      <c r="C369" s="32" t="s">
        <v>526</v>
      </c>
    </row>
    <row r="370">
      <c r="A370" s="34">
        <v>2078.0</v>
      </c>
      <c r="B370" s="49" t="s">
        <v>498</v>
      </c>
      <c r="C370" s="32" t="s">
        <v>530</v>
      </c>
    </row>
    <row r="371">
      <c r="A371" s="34">
        <v>2079.0</v>
      </c>
      <c r="B371" s="49" t="s">
        <v>498</v>
      </c>
      <c r="C371" s="32" t="s">
        <v>530</v>
      </c>
    </row>
    <row r="372">
      <c r="A372" s="34">
        <v>2080.0</v>
      </c>
      <c r="B372" s="49" t="s">
        <v>504</v>
      </c>
      <c r="C372" s="32" t="s">
        <v>505</v>
      </c>
    </row>
    <row r="373">
      <c r="A373" s="34">
        <v>2081.0</v>
      </c>
      <c r="B373" s="49" t="s">
        <v>508</v>
      </c>
      <c r="C373" s="32" t="s">
        <v>522</v>
      </c>
    </row>
    <row r="374">
      <c r="A374" s="34">
        <v>2082.0</v>
      </c>
      <c r="B374" s="49" t="s">
        <v>492</v>
      </c>
      <c r="C374" s="32" t="s">
        <v>529</v>
      </c>
    </row>
    <row r="375">
      <c r="A375" s="34">
        <v>2083.0</v>
      </c>
      <c r="B375" s="49" t="s">
        <v>504</v>
      </c>
      <c r="C375" s="32" t="s">
        <v>505</v>
      </c>
    </row>
    <row r="376">
      <c r="A376" s="34">
        <v>2084.0</v>
      </c>
      <c r="B376" s="49" t="s">
        <v>504</v>
      </c>
      <c r="C376" s="32" t="s">
        <v>526</v>
      </c>
    </row>
    <row r="377">
      <c r="A377" s="34">
        <v>2085.0</v>
      </c>
      <c r="B377" s="49" t="s">
        <v>504</v>
      </c>
      <c r="C377" s="32" t="s">
        <v>526</v>
      </c>
    </row>
    <row r="378">
      <c r="A378" s="34">
        <v>2086.0</v>
      </c>
      <c r="B378" s="49" t="s">
        <v>519</v>
      </c>
      <c r="C378" s="32" t="s">
        <v>520</v>
      </c>
    </row>
    <row r="379">
      <c r="A379" s="34">
        <v>2087.0</v>
      </c>
      <c r="B379" s="49" t="s">
        <v>519</v>
      </c>
      <c r="C379" s="32" t="s">
        <v>520</v>
      </c>
    </row>
    <row r="380">
      <c r="A380" s="34">
        <v>2088.0</v>
      </c>
      <c r="B380" s="49" t="s">
        <v>519</v>
      </c>
      <c r="C380" s="32" t="s">
        <v>521</v>
      </c>
    </row>
    <row r="381">
      <c r="A381" s="32" t="s">
        <v>456</v>
      </c>
      <c r="B381" s="49" t="s">
        <v>485</v>
      </c>
      <c r="C381" s="32" t="s">
        <v>531</v>
      </c>
    </row>
    <row r="382">
      <c r="A382" s="32" t="s">
        <v>532</v>
      </c>
      <c r="B382" s="49" t="s">
        <v>508</v>
      </c>
      <c r="C382" s="32" t="s">
        <v>509</v>
      </c>
    </row>
    <row r="383">
      <c r="A383" s="32" t="s">
        <v>533</v>
      </c>
      <c r="B383" s="49" t="s">
        <v>508</v>
      </c>
      <c r="C383" s="32" t="s">
        <v>509</v>
      </c>
    </row>
    <row r="384">
      <c r="A384" s="32" t="s">
        <v>534</v>
      </c>
      <c r="B384" s="49" t="s">
        <v>508</v>
      </c>
      <c r="C384" s="32" t="s">
        <v>509</v>
      </c>
    </row>
    <row r="385">
      <c r="A385" s="32" t="s">
        <v>535</v>
      </c>
      <c r="B385" s="49" t="s">
        <v>508</v>
      </c>
      <c r="C385" s="32" t="s">
        <v>509</v>
      </c>
    </row>
    <row r="386">
      <c r="A386" s="32" t="s">
        <v>372</v>
      </c>
      <c r="B386" s="49" t="s">
        <v>485</v>
      </c>
      <c r="C386" s="32" t="s">
        <v>531</v>
      </c>
    </row>
    <row r="387">
      <c r="A387" s="32" t="s">
        <v>408</v>
      </c>
      <c r="B387" s="49" t="s">
        <v>485</v>
      </c>
      <c r="C387" s="32" t="s">
        <v>531</v>
      </c>
    </row>
    <row r="388">
      <c r="A388" s="32" t="s">
        <v>472</v>
      </c>
      <c r="B388" s="49" t="s">
        <v>508</v>
      </c>
      <c r="C388" s="32" t="s">
        <v>509</v>
      </c>
    </row>
    <row r="389">
      <c r="A389" s="32" t="s">
        <v>228</v>
      </c>
      <c r="B389" s="49" t="s">
        <v>485</v>
      </c>
      <c r="C389" s="32" t="s">
        <v>531</v>
      </c>
    </row>
    <row r="390">
      <c r="A390" s="32" t="s">
        <v>104</v>
      </c>
      <c r="B390" s="49" t="s">
        <v>492</v>
      </c>
      <c r="C390" s="32" t="s">
        <v>529</v>
      </c>
    </row>
    <row r="391">
      <c r="A391" s="34">
        <v>2089.0</v>
      </c>
      <c r="B391" s="49" t="s">
        <v>498</v>
      </c>
      <c r="C391" s="32" t="s">
        <v>514</v>
      </c>
    </row>
    <row r="392">
      <c r="A392" s="34">
        <v>2090.0</v>
      </c>
      <c r="B392" s="49" t="s">
        <v>519</v>
      </c>
      <c r="C392" s="32" t="s">
        <v>521</v>
      </c>
    </row>
    <row r="393">
      <c r="A393" s="34">
        <v>2091.0</v>
      </c>
      <c r="B393" s="49" t="s">
        <v>498</v>
      </c>
      <c r="C393" s="32" t="s">
        <v>514</v>
      </c>
    </row>
    <row r="394">
      <c r="A394" s="34">
        <v>2092.0</v>
      </c>
      <c r="B394" s="49" t="s">
        <v>498</v>
      </c>
      <c r="C394" s="32" t="s">
        <v>502</v>
      </c>
    </row>
    <row r="395">
      <c r="A395" s="34">
        <v>2093.0</v>
      </c>
      <c r="B395" s="49" t="s">
        <v>519</v>
      </c>
      <c r="C395" s="32" t="s">
        <v>520</v>
      </c>
    </row>
    <row r="396">
      <c r="A396" s="34">
        <v>2094.0</v>
      </c>
      <c r="B396" s="49" t="s">
        <v>508</v>
      </c>
      <c r="C396" s="32" t="s">
        <v>509</v>
      </c>
    </row>
    <row r="397">
      <c r="A397" s="34">
        <v>2095.0</v>
      </c>
      <c r="B397" s="49" t="s">
        <v>519</v>
      </c>
      <c r="C397" s="32" t="s">
        <v>520</v>
      </c>
    </row>
    <row r="398">
      <c r="A398" s="34">
        <v>2096.0</v>
      </c>
      <c r="B398" s="49" t="s">
        <v>508</v>
      </c>
      <c r="C398" s="32" t="s">
        <v>509</v>
      </c>
    </row>
    <row r="399">
      <c r="A399" s="34">
        <v>2097.0</v>
      </c>
      <c r="B399" s="49" t="s">
        <v>508</v>
      </c>
      <c r="C399" s="32" t="s">
        <v>509</v>
      </c>
    </row>
    <row r="400">
      <c r="A400" s="34">
        <v>2098.0</v>
      </c>
      <c r="B400" s="49" t="s">
        <v>508</v>
      </c>
      <c r="C400" s="32" t="s">
        <v>509</v>
      </c>
    </row>
    <row r="401">
      <c r="A401" s="34">
        <v>2099.0</v>
      </c>
      <c r="B401" s="49" t="s">
        <v>519</v>
      </c>
      <c r="C401" s="32" t="s">
        <v>520</v>
      </c>
    </row>
    <row r="402">
      <c r="A402" s="34">
        <v>2101.0</v>
      </c>
      <c r="B402" s="49" t="s">
        <v>519</v>
      </c>
      <c r="C402" s="32" t="s">
        <v>521</v>
      </c>
    </row>
    <row r="403">
      <c r="A403" s="34">
        <v>2103.0</v>
      </c>
      <c r="B403" s="49" t="s">
        <v>519</v>
      </c>
      <c r="C403" s="32" t="s">
        <v>521</v>
      </c>
    </row>
    <row r="404">
      <c r="A404" s="34">
        <v>2104.0</v>
      </c>
      <c r="B404" s="49" t="s">
        <v>519</v>
      </c>
      <c r="C404" s="32" t="s">
        <v>520</v>
      </c>
    </row>
    <row r="405">
      <c r="A405" s="34">
        <v>2105.0</v>
      </c>
      <c r="B405" s="49" t="s">
        <v>519</v>
      </c>
      <c r="C405" s="32" t="s">
        <v>521</v>
      </c>
    </row>
    <row r="406">
      <c r="A406" s="34">
        <v>2106.0</v>
      </c>
      <c r="B406" s="49" t="s">
        <v>504</v>
      </c>
      <c r="C406" s="32" t="s">
        <v>505</v>
      </c>
    </row>
    <row r="407">
      <c r="A407" s="34">
        <v>2107.0</v>
      </c>
      <c r="B407" s="49" t="s">
        <v>504</v>
      </c>
      <c r="C407" s="32" t="s">
        <v>505</v>
      </c>
    </row>
    <row r="408">
      <c r="A408" s="34">
        <v>2108.0</v>
      </c>
      <c r="B408" s="49" t="s">
        <v>519</v>
      </c>
      <c r="C408" s="32" t="s">
        <v>520</v>
      </c>
    </row>
    <row r="409">
      <c r="A409" s="34">
        <v>2109.0</v>
      </c>
      <c r="B409" s="49" t="s">
        <v>492</v>
      </c>
      <c r="C409" s="32" t="s">
        <v>529</v>
      </c>
    </row>
    <row r="410">
      <c r="A410" s="34">
        <v>2110.0</v>
      </c>
      <c r="B410" s="49" t="s">
        <v>504</v>
      </c>
      <c r="C410" s="32" t="s">
        <v>505</v>
      </c>
    </row>
    <row r="411">
      <c r="A411" s="34">
        <v>2113.0</v>
      </c>
      <c r="B411" s="49" t="s">
        <v>485</v>
      </c>
      <c r="C411" s="32" t="s">
        <v>511</v>
      </c>
    </row>
    <row r="412">
      <c r="A412" s="34">
        <v>2114.0</v>
      </c>
      <c r="B412" s="49" t="s">
        <v>485</v>
      </c>
      <c r="C412" s="32" t="s">
        <v>511</v>
      </c>
    </row>
    <row r="413">
      <c r="A413" s="34">
        <v>2115.0</v>
      </c>
      <c r="B413" s="49" t="s">
        <v>485</v>
      </c>
      <c r="C413" s="32" t="s">
        <v>511</v>
      </c>
    </row>
    <row r="414">
      <c r="A414" s="34">
        <v>2116.0</v>
      </c>
      <c r="B414" s="49" t="s">
        <v>485</v>
      </c>
      <c r="C414" s="32" t="s">
        <v>511</v>
      </c>
    </row>
    <row r="415">
      <c r="A415" s="34">
        <v>2117.0</v>
      </c>
      <c r="B415" s="49" t="s">
        <v>485</v>
      </c>
      <c r="C415" s="32" t="s">
        <v>511</v>
      </c>
    </row>
    <row r="416">
      <c r="A416" s="34">
        <v>2118.0</v>
      </c>
      <c r="B416" s="49" t="s">
        <v>504</v>
      </c>
      <c r="C416" s="32" t="s">
        <v>505</v>
      </c>
    </row>
    <row r="417">
      <c r="A417" s="34">
        <v>2119.0</v>
      </c>
      <c r="B417" s="49" t="s">
        <v>504</v>
      </c>
      <c r="C417" s="32" t="s">
        <v>505</v>
      </c>
    </row>
    <row r="418">
      <c r="A418" s="34">
        <v>2120.0</v>
      </c>
      <c r="B418" s="49" t="s">
        <v>485</v>
      </c>
      <c r="C418" s="32" t="s">
        <v>511</v>
      </c>
    </row>
    <row r="419">
      <c r="A419" s="34">
        <v>2121.0</v>
      </c>
      <c r="B419" s="49" t="s">
        <v>488</v>
      </c>
      <c r="C419" s="32" t="s">
        <v>537</v>
      </c>
    </row>
    <row r="420">
      <c r="A420" s="34">
        <v>2122.0</v>
      </c>
      <c r="B420" s="49" t="s">
        <v>488</v>
      </c>
      <c r="C420" s="32" t="s">
        <v>537</v>
      </c>
    </row>
    <row r="421">
      <c r="A421" s="34">
        <v>2123.0</v>
      </c>
      <c r="B421" s="49" t="s">
        <v>488</v>
      </c>
      <c r="C421" s="32" t="s">
        <v>537</v>
      </c>
    </row>
    <row r="422">
      <c r="A422" s="34">
        <v>2127.0</v>
      </c>
      <c r="B422" s="49" t="s">
        <v>488</v>
      </c>
      <c r="C422" s="32" t="s">
        <v>537</v>
      </c>
    </row>
    <row r="423">
      <c r="A423" s="34">
        <v>2128.0</v>
      </c>
      <c r="B423" s="49" t="s">
        <v>488</v>
      </c>
      <c r="C423" s="32" t="s">
        <v>537</v>
      </c>
    </row>
    <row r="424">
      <c r="A424" s="34">
        <v>2129.0</v>
      </c>
      <c r="B424" s="49" t="s">
        <v>488</v>
      </c>
      <c r="C424" s="32" t="s">
        <v>537</v>
      </c>
    </row>
    <row r="425">
      <c r="A425" s="34">
        <v>2130.0</v>
      </c>
      <c r="B425" s="49" t="s">
        <v>488</v>
      </c>
      <c r="C425" s="32" t="s">
        <v>537</v>
      </c>
    </row>
    <row r="426">
      <c r="A426" s="34">
        <v>2131.0</v>
      </c>
      <c r="B426" s="49" t="s">
        <v>488</v>
      </c>
      <c r="C426" s="32" t="s">
        <v>537</v>
      </c>
    </row>
    <row r="427">
      <c r="A427" s="34">
        <v>2132.0</v>
      </c>
      <c r="B427" s="49" t="s">
        <v>488</v>
      </c>
      <c r="C427" s="32" t="s">
        <v>537</v>
      </c>
    </row>
    <row r="428">
      <c r="A428" s="34">
        <v>2133.0</v>
      </c>
      <c r="B428" s="49" t="s">
        <v>488</v>
      </c>
      <c r="C428" s="32" t="s">
        <v>537</v>
      </c>
    </row>
    <row r="429">
      <c r="A429" s="34">
        <v>2134.0</v>
      </c>
      <c r="B429" s="49" t="s">
        <v>488</v>
      </c>
      <c r="C429" s="32" t="s">
        <v>537</v>
      </c>
    </row>
    <row r="430">
      <c r="A430" s="34">
        <v>2135.0</v>
      </c>
      <c r="B430" s="49" t="s">
        <v>488</v>
      </c>
      <c r="C430" s="32" t="s">
        <v>537</v>
      </c>
    </row>
    <row r="431">
      <c r="A431" s="34">
        <v>2136.0</v>
      </c>
      <c r="B431" s="49" t="s">
        <v>488</v>
      </c>
      <c r="C431" s="32" t="s">
        <v>537</v>
      </c>
    </row>
    <row r="432">
      <c r="A432" s="34">
        <v>2137.0</v>
      </c>
      <c r="B432" s="49" t="s">
        <v>488</v>
      </c>
      <c r="C432" s="32" t="s">
        <v>537</v>
      </c>
    </row>
    <row r="433">
      <c r="A433" s="34">
        <v>2138.0</v>
      </c>
      <c r="B433" s="49" t="s">
        <v>488</v>
      </c>
      <c r="C433" s="32" t="s">
        <v>537</v>
      </c>
    </row>
    <row r="434">
      <c r="A434" s="34">
        <v>2139.0</v>
      </c>
      <c r="B434" s="49" t="s">
        <v>488</v>
      </c>
      <c r="C434" s="32" t="s">
        <v>537</v>
      </c>
    </row>
    <row r="435">
      <c r="A435" s="34">
        <v>2140.0</v>
      </c>
      <c r="B435" s="49" t="s">
        <v>488</v>
      </c>
      <c r="C435" s="32" t="s">
        <v>537</v>
      </c>
    </row>
    <row r="436">
      <c r="A436" s="34">
        <v>2125.0</v>
      </c>
      <c r="B436" s="49" t="s">
        <v>488</v>
      </c>
      <c r="C436" s="32" t="s">
        <v>537</v>
      </c>
    </row>
    <row r="437">
      <c r="A437" s="34">
        <v>2126.0</v>
      </c>
      <c r="B437" s="49" t="s">
        <v>488</v>
      </c>
      <c r="C437" s="32" t="s">
        <v>537</v>
      </c>
    </row>
    <row r="438">
      <c r="A438" s="34">
        <v>2124.0</v>
      </c>
      <c r="B438" s="49" t="s">
        <v>488</v>
      </c>
      <c r="C438" s="32" t="s">
        <v>537</v>
      </c>
    </row>
    <row r="439">
      <c r="A439" s="32"/>
      <c r="B439" s="50"/>
      <c r="C439" s="32"/>
    </row>
    <row r="440">
      <c r="A440" s="32"/>
      <c r="B440" s="50"/>
      <c r="C440" s="32"/>
    </row>
    <row r="441">
      <c r="A441" s="32"/>
      <c r="B441" s="50"/>
      <c r="C441" s="32"/>
    </row>
    <row r="442">
      <c r="A442" s="32"/>
      <c r="B442" s="50"/>
      <c r="C442" s="32"/>
    </row>
    <row r="443">
      <c r="A443" s="32"/>
      <c r="B443" s="32"/>
      <c r="C443" s="32"/>
    </row>
    <row r="444">
      <c r="A444" s="32"/>
      <c r="B444" s="32"/>
      <c r="C444" s="32"/>
    </row>
    <row r="445">
      <c r="A445" s="32"/>
      <c r="B445" s="32"/>
      <c r="C445" s="32"/>
    </row>
    <row r="446">
      <c r="A446" s="32"/>
      <c r="B446" s="32"/>
      <c r="C446" s="32"/>
    </row>
    <row r="447">
      <c r="A447" s="32"/>
      <c r="B447" s="32"/>
      <c r="C447" s="32"/>
    </row>
    <row r="448">
      <c r="A448" s="32"/>
      <c r="B448" s="32"/>
      <c r="C448" s="32"/>
    </row>
    <row r="449">
      <c r="A449" s="32"/>
      <c r="B449" s="32"/>
      <c r="C449" s="32"/>
    </row>
    <row r="450">
      <c r="A450" s="32"/>
      <c r="B450" s="32"/>
      <c r="C450" s="32"/>
    </row>
    <row r="451">
      <c r="A451" s="32"/>
      <c r="B451" s="32"/>
      <c r="C451" s="32"/>
    </row>
    <row r="452">
      <c r="A452" s="32"/>
      <c r="B452" s="32"/>
      <c r="C452" s="32"/>
    </row>
    <row r="453">
      <c r="A453" s="32"/>
      <c r="B453" s="32"/>
      <c r="C453" s="32"/>
    </row>
    <row r="454">
      <c r="A454" s="32"/>
      <c r="B454" s="32"/>
      <c r="C454" s="32"/>
    </row>
    <row r="455">
      <c r="A455" s="32"/>
      <c r="B455" s="32"/>
      <c r="C455" s="32"/>
    </row>
    <row r="456">
      <c r="A456" s="32"/>
      <c r="B456" s="32"/>
      <c r="C456" s="32"/>
    </row>
    <row r="457">
      <c r="A457" s="32"/>
      <c r="B457" s="32"/>
      <c r="C457" s="32"/>
    </row>
    <row r="458">
      <c r="A458" s="32"/>
      <c r="B458" s="32"/>
      <c r="C458" s="32"/>
    </row>
    <row r="459">
      <c r="A459" s="32"/>
      <c r="B459" s="32"/>
      <c r="C459" s="32"/>
    </row>
    <row r="460">
      <c r="A460" s="32"/>
      <c r="B460" s="32"/>
      <c r="C460" s="32"/>
    </row>
    <row r="461">
      <c r="A461" s="32"/>
      <c r="B461" s="32"/>
      <c r="C461" s="32"/>
    </row>
    <row r="462">
      <c r="A462" s="32"/>
      <c r="B462" s="32"/>
      <c r="C462" s="32"/>
    </row>
    <row r="463">
      <c r="A463" s="32"/>
      <c r="B463" s="32"/>
      <c r="C463" s="32"/>
    </row>
    <row r="464">
      <c r="A464" s="32"/>
      <c r="B464" s="32"/>
      <c r="C464" s="32"/>
    </row>
    <row r="465">
      <c r="A465" s="32"/>
      <c r="B465" s="32"/>
      <c r="C465" s="32"/>
    </row>
    <row r="466">
      <c r="A466" s="32"/>
      <c r="B466" s="32"/>
      <c r="C466" s="32"/>
    </row>
    <row r="467">
      <c r="A467" s="32"/>
      <c r="B467" s="32"/>
      <c r="C467" s="32"/>
    </row>
    <row r="468">
      <c r="A468" s="32"/>
      <c r="B468" s="32"/>
      <c r="C468" s="32"/>
    </row>
    <row r="469">
      <c r="A469" s="32"/>
      <c r="B469" s="32"/>
      <c r="C469" s="32"/>
    </row>
    <row r="470">
      <c r="A470" s="32"/>
      <c r="B470" s="32"/>
      <c r="C470" s="32"/>
    </row>
    <row r="471">
      <c r="A471" s="32"/>
      <c r="B471" s="32"/>
      <c r="C471" s="32"/>
    </row>
    <row r="472">
      <c r="A472" s="32"/>
      <c r="B472" s="32"/>
      <c r="C472" s="32"/>
    </row>
    <row r="473">
      <c r="A473" s="32"/>
      <c r="B473" s="32"/>
      <c r="C473" s="32"/>
    </row>
    <row r="474">
      <c r="A474" s="32"/>
      <c r="B474" s="32"/>
      <c r="C474" s="32"/>
    </row>
    <row r="475">
      <c r="A475" s="32"/>
      <c r="B475" s="32"/>
      <c r="C475" s="32"/>
    </row>
    <row r="476">
      <c r="A476" s="32"/>
      <c r="B476" s="32"/>
      <c r="C476" s="32"/>
    </row>
    <row r="477">
      <c r="A477" s="32"/>
      <c r="B477" s="32"/>
      <c r="C477" s="32"/>
    </row>
    <row r="478">
      <c r="A478" s="32"/>
      <c r="B478" s="32"/>
      <c r="C478" s="32"/>
    </row>
    <row r="479">
      <c r="A479" s="32"/>
      <c r="B479" s="32"/>
      <c r="C479" s="32"/>
    </row>
    <row r="480">
      <c r="A480" s="32"/>
      <c r="B480" s="32"/>
      <c r="C480" s="32"/>
    </row>
    <row r="481">
      <c r="A481" s="32"/>
      <c r="B481" s="32"/>
      <c r="C481" s="32"/>
    </row>
    <row r="482">
      <c r="A482" s="32"/>
      <c r="B482" s="32"/>
      <c r="C482" s="32"/>
    </row>
    <row r="483">
      <c r="A483" s="32"/>
      <c r="B483" s="32"/>
      <c r="C483" s="32"/>
    </row>
    <row r="484">
      <c r="A484" s="32"/>
      <c r="B484" s="32"/>
      <c r="C484" s="32"/>
    </row>
    <row r="485">
      <c r="A485" s="32"/>
      <c r="B485" s="32"/>
      <c r="C485" s="32"/>
    </row>
    <row r="486">
      <c r="A486" s="32"/>
      <c r="B486" s="32"/>
      <c r="C486" s="32"/>
    </row>
    <row r="487">
      <c r="A487" s="32"/>
      <c r="B487" s="32"/>
      <c r="C487" s="32"/>
    </row>
    <row r="488">
      <c r="A488" s="32"/>
      <c r="B488" s="32"/>
      <c r="C488" s="32"/>
    </row>
    <row r="489">
      <c r="A489" s="32"/>
      <c r="B489" s="32"/>
      <c r="C489" s="32"/>
    </row>
    <row r="490">
      <c r="A490" s="32"/>
      <c r="B490" s="32"/>
      <c r="C490" s="32"/>
    </row>
    <row r="491">
      <c r="A491" s="32"/>
      <c r="B491" s="32"/>
      <c r="C491" s="32"/>
    </row>
    <row r="492">
      <c r="A492" s="32"/>
      <c r="B492" s="32"/>
      <c r="C492" s="32"/>
    </row>
    <row r="493">
      <c r="A493" s="32"/>
      <c r="B493" s="32"/>
      <c r="C493" s="32"/>
    </row>
    <row r="494">
      <c r="A494" s="32"/>
      <c r="B494" s="32"/>
      <c r="C494" s="32"/>
    </row>
    <row r="495">
      <c r="A495" s="32"/>
      <c r="B495" s="32"/>
      <c r="C495" s="32"/>
    </row>
    <row r="496">
      <c r="A496" s="32"/>
      <c r="B496" s="32"/>
      <c r="C496" s="32"/>
    </row>
    <row r="497">
      <c r="A497" s="32"/>
      <c r="B497" s="32"/>
      <c r="C497" s="32"/>
    </row>
    <row r="498">
      <c r="A498" s="32"/>
      <c r="B498" s="32"/>
      <c r="C498" s="32"/>
    </row>
    <row r="499">
      <c r="A499" s="32"/>
      <c r="B499" s="32"/>
      <c r="C499" s="32"/>
    </row>
    <row r="500">
      <c r="A500" s="32"/>
      <c r="B500" s="32"/>
      <c r="C500" s="32"/>
    </row>
    <row r="501">
      <c r="A501" s="32"/>
      <c r="B501" s="32"/>
      <c r="C501" s="32"/>
    </row>
    <row r="502">
      <c r="A502" s="32"/>
      <c r="B502" s="32"/>
      <c r="C502" s="32"/>
    </row>
    <row r="503">
      <c r="A503" s="32"/>
      <c r="B503" s="32"/>
      <c r="C503" s="32"/>
    </row>
    <row r="504">
      <c r="A504" s="32"/>
      <c r="B504" s="32"/>
      <c r="C504" s="32"/>
    </row>
    <row r="505">
      <c r="A505" s="32"/>
      <c r="B505" s="32"/>
      <c r="C505" s="32"/>
    </row>
    <row r="506">
      <c r="A506" s="32"/>
      <c r="B506" s="32"/>
      <c r="C506" s="32"/>
    </row>
    <row r="507">
      <c r="A507" s="32"/>
      <c r="B507" s="32"/>
      <c r="C507" s="32"/>
    </row>
    <row r="508">
      <c r="A508" s="32"/>
      <c r="B508" s="32"/>
      <c r="C508" s="32"/>
    </row>
    <row r="509">
      <c r="A509" s="32"/>
      <c r="B509" s="32"/>
      <c r="C509" s="32"/>
    </row>
    <row r="510">
      <c r="A510" s="32"/>
      <c r="B510" s="32"/>
      <c r="C510" s="32"/>
    </row>
    <row r="511">
      <c r="A511" s="32"/>
      <c r="B511" s="32"/>
      <c r="C511" s="32"/>
    </row>
    <row r="512">
      <c r="A512" s="32"/>
      <c r="B512" s="32"/>
      <c r="C512" s="32"/>
    </row>
    <row r="513">
      <c r="A513" s="32"/>
      <c r="B513" s="32"/>
      <c r="C513" s="32"/>
    </row>
    <row r="514">
      <c r="A514" s="32"/>
      <c r="B514" s="32"/>
      <c r="C514" s="32"/>
    </row>
    <row r="515">
      <c r="A515" s="32"/>
      <c r="B515" s="32"/>
      <c r="C515" s="32"/>
    </row>
    <row r="516">
      <c r="A516" s="32"/>
      <c r="B516" s="32"/>
      <c r="C516" s="32"/>
    </row>
    <row r="517">
      <c r="A517" s="32"/>
      <c r="B517" s="32"/>
      <c r="C517" s="32"/>
    </row>
    <row r="518">
      <c r="A518" s="32"/>
      <c r="B518" s="32"/>
      <c r="C518" s="32"/>
    </row>
    <row r="519">
      <c r="A519" s="32"/>
      <c r="B519" s="32"/>
      <c r="C519" s="32"/>
    </row>
    <row r="520">
      <c r="A520" s="32"/>
      <c r="B520" s="32"/>
      <c r="C520" s="32"/>
    </row>
    <row r="521">
      <c r="A521" s="32"/>
      <c r="B521" s="32"/>
      <c r="C521" s="32"/>
    </row>
    <row r="522">
      <c r="A522" s="32"/>
      <c r="B522" s="32"/>
      <c r="C522" s="32"/>
    </row>
    <row r="523">
      <c r="A523" s="32"/>
      <c r="B523" s="32"/>
      <c r="C523" s="32"/>
    </row>
    <row r="524">
      <c r="A524" s="32"/>
      <c r="B524" s="32"/>
      <c r="C524" s="32"/>
    </row>
    <row r="525">
      <c r="A525" s="32"/>
      <c r="B525" s="32"/>
      <c r="C525" s="32"/>
    </row>
    <row r="526">
      <c r="A526" s="32"/>
      <c r="B526" s="32"/>
      <c r="C526" s="32"/>
    </row>
    <row r="527">
      <c r="A527" s="32"/>
      <c r="B527" s="32"/>
      <c r="C527" s="32"/>
    </row>
    <row r="528">
      <c r="A528" s="32"/>
      <c r="B528" s="32"/>
      <c r="C528" s="32"/>
    </row>
    <row r="529">
      <c r="A529" s="32"/>
      <c r="B529" s="32"/>
      <c r="C529" s="32"/>
    </row>
    <row r="530">
      <c r="A530" s="32"/>
      <c r="B530" s="32"/>
      <c r="C530" s="32"/>
    </row>
    <row r="531">
      <c r="A531" s="32"/>
      <c r="B531" s="32"/>
      <c r="C531" s="32"/>
    </row>
    <row r="532">
      <c r="A532" s="32"/>
      <c r="B532" s="32"/>
      <c r="C532" s="32"/>
    </row>
    <row r="533">
      <c r="A533" s="32"/>
      <c r="B533" s="32"/>
      <c r="C533" s="32"/>
    </row>
    <row r="534">
      <c r="A534" s="32"/>
      <c r="B534" s="32"/>
      <c r="C534" s="32"/>
    </row>
    <row r="535">
      <c r="A535" s="32"/>
      <c r="B535" s="32"/>
      <c r="C535" s="32"/>
    </row>
    <row r="536">
      <c r="A536" s="32"/>
      <c r="B536" s="32"/>
      <c r="C536" s="32"/>
    </row>
    <row r="537">
      <c r="A537" s="32"/>
      <c r="B537" s="32"/>
      <c r="C537" s="32"/>
    </row>
    <row r="538">
      <c r="A538" s="32"/>
      <c r="B538" s="32"/>
      <c r="C538" s="32"/>
    </row>
    <row r="539">
      <c r="A539" s="32"/>
      <c r="B539" s="32"/>
      <c r="C539" s="32"/>
    </row>
    <row r="540">
      <c r="A540" s="32"/>
      <c r="B540" s="32"/>
      <c r="C540" s="32"/>
    </row>
    <row r="541">
      <c r="A541" s="32"/>
      <c r="B541" s="32"/>
      <c r="C541" s="32"/>
    </row>
    <row r="542">
      <c r="A542" s="32"/>
      <c r="B542" s="32"/>
      <c r="C542" s="32"/>
    </row>
    <row r="543">
      <c r="A543" s="32"/>
      <c r="B543" s="32"/>
      <c r="C543" s="32"/>
    </row>
    <row r="544">
      <c r="A544" s="32"/>
      <c r="B544" s="32"/>
      <c r="C544" s="32"/>
    </row>
    <row r="545">
      <c r="A545" s="32"/>
      <c r="B545" s="32"/>
      <c r="C545" s="32"/>
    </row>
    <row r="546">
      <c r="A546" s="32"/>
      <c r="B546" s="32"/>
      <c r="C546" s="32"/>
    </row>
    <row r="547">
      <c r="A547" s="32"/>
      <c r="B547" s="32"/>
      <c r="C547" s="32"/>
    </row>
    <row r="548">
      <c r="A548" s="32"/>
      <c r="B548" s="32"/>
      <c r="C548" s="32"/>
    </row>
    <row r="549">
      <c r="A549" s="32"/>
      <c r="B549" s="32"/>
      <c r="C549" s="32"/>
    </row>
    <row r="550">
      <c r="A550" s="32"/>
      <c r="B550" s="32"/>
      <c r="C550" s="32"/>
    </row>
    <row r="551">
      <c r="A551" s="32"/>
      <c r="B551" s="32"/>
      <c r="C551" s="32"/>
    </row>
    <row r="552">
      <c r="A552" s="32"/>
      <c r="B552" s="32"/>
      <c r="C552" s="32"/>
    </row>
    <row r="553">
      <c r="A553" s="32"/>
      <c r="B553" s="32"/>
      <c r="C553" s="32"/>
    </row>
    <row r="554">
      <c r="A554" s="32"/>
      <c r="B554" s="32"/>
      <c r="C554" s="32"/>
    </row>
    <row r="555">
      <c r="A555" s="32"/>
      <c r="B555" s="32"/>
      <c r="C555" s="32"/>
    </row>
    <row r="556">
      <c r="A556" s="32"/>
      <c r="B556" s="32"/>
      <c r="C556" s="32"/>
    </row>
    <row r="557">
      <c r="A557" s="32"/>
      <c r="B557" s="32"/>
      <c r="C557" s="32"/>
    </row>
    <row r="558">
      <c r="A558" s="32"/>
      <c r="B558" s="32"/>
      <c r="C558" s="32"/>
    </row>
    <row r="559">
      <c r="A559" s="32"/>
      <c r="B559" s="32"/>
      <c r="C559" s="32"/>
    </row>
    <row r="560">
      <c r="A560" s="32"/>
      <c r="B560" s="32"/>
      <c r="C560" s="32"/>
    </row>
    <row r="561">
      <c r="A561" s="32"/>
      <c r="B561" s="32"/>
      <c r="C561" s="32"/>
    </row>
    <row r="562">
      <c r="A562" s="32"/>
      <c r="B562" s="32"/>
      <c r="C562" s="32"/>
    </row>
    <row r="563">
      <c r="A563" s="32"/>
      <c r="B563" s="32"/>
      <c r="C563" s="32"/>
    </row>
    <row r="564">
      <c r="A564" s="32"/>
      <c r="B564" s="32"/>
      <c r="C564" s="32"/>
    </row>
    <row r="565">
      <c r="A565" s="32"/>
      <c r="B565" s="32"/>
      <c r="C565" s="32"/>
    </row>
    <row r="566">
      <c r="A566" s="32"/>
      <c r="B566" s="32"/>
      <c r="C566" s="32"/>
    </row>
    <row r="567">
      <c r="A567" s="32"/>
      <c r="B567" s="32"/>
      <c r="C567" s="32"/>
    </row>
    <row r="568">
      <c r="A568" s="32"/>
      <c r="B568" s="32"/>
      <c r="C568" s="32"/>
    </row>
    <row r="569">
      <c r="A569" s="32"/>
      <c r="B569" s="32"/>
      <c r="C569" s="32"/>
    </row>
    <row r="570">
      <c r="A570" s="32"/>
      <c r="B570" s="32"/>
      <c r="C570" s="32"/>
    </row>
    <row r="571">
      <c r="A571" s="32"/>
      <c r="B571" s="32"/>
      <c r="C571" s="32"/>
    </row>
    <row r="572">
      <c r="A572" s="32"/>
      <c r="B572" s="32"/>
      <c r="C572" s="32"/>
    </row>
    <row r="573">
      <c r="A573" s="32"/>
      <c r="B573" s="32"/>
      <c r="C573" s="32"/>
    </row>
    <row r="574">
      <c r="A574" s="32"/>
      <c r="B574" s="32"/>
      <c r="C574" s="32"/>
    </row>
    <row r="575">
      <c r="A575" s="32"/>
      <c r="B575" s="32"/>
      <c r="C575" s="32"/>
    </row>
    <row r="576">
      <c r="A576" s="32"/>
      <c r="B576" s="32"/>
      <c r="C576" s="32"/>
    </row>
    <row r="577">
      <c r="A577" s="32"/>
      <c r="B577" s="32"/>
      <c r="C577" s="32"/>
    </row>
    <row r="578">
      <c r="A578" s="32"/>
      <c r="B578" s="32"/>
      <c r="C578" s="32"/>
    </row>
    <row r="579">
      <c r="A579" s="32"/>
      <c r="B579" s="32"/>
      <c r="C579" s="32"/>
    </row>
    <row r="580">
      <c r="A580" s="32"/>
      <c r="B580" s="32"/>
      <c r="C580" s="32"/>
    </row>
    <row r="581">
      <c r="A581" s="32"/>
      <c r="B581" s="32"/>
      <c r="C581" s="32"/>
    </row>
    <row r="582">
      <c r="A582" s="32"/>
      <c r="B582" s="32"/>
      <c r="C582" s="32"/>
    </row>
    <row r="583">
      <c r="A583" s="32"/>
      <c r="B583" s="32"/>
      <c r="C583" s="32"/>
    </row>
    <row r="584">
      <c r="A584" s="32"/>
      <c r="B584" s="32"/>
      <c r="C584" s="32"/>
    </row>
    <row r="585">
      <c r="A585" s="32"/>
      <c r="B585" s="32"/>
      <c r="C585" s="32"/>
    </row>
    <row r="586">
      <c r="A586" s="32"/>
      <c r="B586" s="32"/>
      <c r="C586" s="32"/>
    </row>
    <row r="587">
      <c r="A587" s="32"/>
      <c r="B587" s="32"/>
      <c r="C587" s="32"/>
    </row>
    <row r="588">
      <c r="A588" s="32"/>
      <c r="B588" s="32"/>
      <c r="C588" s="32"/>
    </row>
    <row r="589">
      <c r="A589" s="32"/>
      <c r="B589" s="32"/>
      <c r="C589" s="32"/>
    </row>
    <row r="590">
      <c r="A590" s="32"/>
      <c r="B590" s="32"/>
      <c r="C590" s="32"/>
    </row>
    <row r="591">
      <c r="A591" s="32"/>
      <c r="B591" s="32"/>
      <c r="C591" s="32"/>
    </row>
    <row r="592">
      <c r="A592" s="32"/>
      <c r="B592" s="32"/>
      <c r="C592" s="32"/>
    </row>
    <row r="593">
      <c r="A593" s="32"/>
      <c r="B593" s="32"/>
      <c r="C593" s="32"/>
    </row>
    <row r="594">
      <c r="A594" s="32"/>
      <c r="B594" s="32"/>
      <c r="C594" s="32"/>
    </row>
    <row r="595">
      <c r="A595" s="32"/>
      <c r="B595" s="32"/>
      <c r="C595" s="32"/>
    </row>
    <row r="596">
      <c r="A596" s="32"/>
      <c r="B596" s="32"/>
      <c r="C596" s="32"/>
    </row>
    <row r="597">
      <c r="A597" s="32"/>
      <c r="B597" s="32"/>
      <c r="C597" s="32"/>
    </row>
    <row r="598">
      <c r="A598" s="32"/>
      <c r="B598" s="32"/>
      <c r="C598" s="32"/>
    </row>
    <row r="599">
      <c r="A599" s="32"/>
      <c r="B599" s="32"/>
      <c r="C599" s="32"/>
    </row>
    <row r="600">
      <c r="A600" s="32"/>
      <c r="B600" s="32"/>
      <c r="C600" s="32"/>
    </row>
    <row r="601">
      <c r="A601" s="32"/>
      <c r="B601" s="32"/>
      <c r="C601" s="32"/>
    </row>
    <row r="602">
      <c r="A602" s="32"/>
      <c r="B602" s="32"/>
      <c r="C602" s="32"/>
    </row>
    <row r="603">
      <c r="A603" s="32"/>
      <c r="B603" s="32"/>
      <c r="C603" s="32"/>
    </row>
    <row r="604">
      <c r="A604" s="32"/>
      <c r="B604" s="32"/>
      <c r="C604" s="32"/>
    </row>
    <row r="605">
      <c r="A605" s="32"/>
      <c r="B605" s="32"/>
      <c r="C605" s="32"/>
    </row>
    <row r="606">
      <c r="A606" s="32"/>
      <c r="B606" s="32"/>
      <c r="C606" s="32"/>
    </row>
    <row r="607">
      <c r="A607" s="32"/>
      <c r="B607" s="32"/>
      <c r="C607" s="32"/>
    </row>
    <row r="608">
      <c r="A608" s="32"/>
      <c r="B608" s="32"/>
      <c r="C608" s="32"/>
    </row>
    <row r="609">
      <c r="A609" s="32"/>
      <c r="B609" s="32"/>
      <c r="C609" s="32"/>
    </row>
    <row r="610">
      <c r="A610" s="32"/>
      <c r="B610" s="32"/>
      <c r="C610" s="32"/>
    </row>
    <row r="611">
      <c r="A611" s="32"/>
      <c r="B611" s="32"/>
      <c r="C611" s="32"/>
    </row>
    <row r="612">
      <c r="A612" s="32"/>
      <c r="B612" s="32"/>
      <c r="C612" s="32"/>
    </row>
    <row r="613">
      <c r="A613" s="32"/>
      <c r="B613" s="32"/>
      <c r="C613" s="32"/>
    </row>
    <row r="614">
      <c r="A614" s="32"/>
      <c r="B614" s="32"/>
      <c r="C614" s="32"/>
    </row>
    <row r="615">
      <c r="A615" s="32"/>
      <c r="B615" s="32"/>
      <c r="C615" s="32"/>
    </row>
    <row r="616">
      <c r="A616" s="32"/>
      <c r="B616" s="32"/>
      <c r="C616" s="32"/>
    </row>
    <row r="617">
      <c r="A617" s="32"/>
      <c r="B617" s="32"/>
      <c r="C617" s="32"/>
    </row>
    <row r="618">
      <c r="A618" s="32"/>
      <c r="B618" s="32"/>
      <c r="C618" s="32"/>
    </row>
    <row r="619">
      <c r="A619" s="32"/>
      <c r="B619" s="32"/>
      <c r="C619" s="32"/>
    </row>
    <row r="620">
      <c r="A620" s="32"/>
      <c r="B620" s="32"/>
      <c r="C620" s="32"/>
    </row>
    <row r="621">
      <c r="A621" s="32"/>
      <c r="B621" s="32"/>
      <c r="C621" s="32"/>
    </row>
    <row r="622">
      <c r="A622" s="32"/>
      <c r="B622" s="32"/>
      <c r="C622" s="32"/>
    </row>
    <row r="623">
      <c r="A623" s="32"/>
      <c r="B623" s="32"/>
      <c r="C623" s="32"/>
    </row>
    <row r="624">
      <c r="A624" s="32"/>
      <c r="B624" s="32"/>
      <c r="C624" s="32"/>
    </row>
    <row r="625">
      <c r="A625" s="32"/>
      <c r="B625" s="32"/>
      <c r="C625" s="32"/>
    </row>
    <row r="626">
      <c r="A626" s="32"/>
      <c r="B626" s="32"/>
      <c r="C626" s="32"/>
    </row>
    <row r="627">
      <c r="A627" s="32"/>
      <c r="B627" s="32"/>
      <c r="C627" s="32"/>
    </row>
    <row r="628">
      <c r="A628" s="32"/>
      <c r="B628" s="32"/>
      <c r="C628" s="32"/>
    </row>
    <row r="629">
      <c r="A629" s="32"/>
      <c r="B629" s="32"/>
      <c r="C629" s="32"/>
    </row>
    <row r="630">
      <c r="A630" s="32"/>
      <c r="B630" s="32"/>
      <c r="C630" s="32"/>
    </row>
    <row r="631">
      <c r="A631" s="32"/>
      <c r="B631" s="32"/>
      <c r="C631" s="32"/>
    </row>
    <row r="632">
      <c r="A632" s="32"/>
      <c r="B632" s="32"/>
      <c r="C632" s="32"/>
    </row>
    <row r="633">
      <c r="A633" s="32"/>
      <c r="B633" s="32"/>
      <c r="C633" s="32"/>
    </row>
    <row r="634">
      <c r="A634" s="32"/>
      <c r="B634" s="32"/>
      <c r="C634" s="32"/>
    </row>
    <row r="635">
      <c r="A635" s="32"/>
      <c r="B635" s="32"/>
      <c r="C635" s="32"/>
    </row>
    <row r="636">
      <c r="A636" s="32"/>
      <c r="B636" s="32"/>
      <c r="C636" s="32"/>
    </row>
    <row r="637">
      <c r="A637" s="32"/>
      <c r="B637" s="32"/>
      <c r="C637" s="32"/>
    </row>
    <row r="638">
      <c r="A638" s="32"/>
      <c r="B638" s="32"/>
      <c r="C638" s="32"/>
    </row>
    <row r="639">
      <c r="A639" s="32"/>
      <c r="B639" s="32"/>
      <c r="C639" s="32"/>
    </row>
    <row r="640">
      <c r="A640" s="32"/>
      <c r="B640" s="32"/>
      <c r="C640" s="32"/>
    </row>
    <row r="641">
      <c r="A641" s="32"/>
      <c r="B641" s="32"/>
      <c r="C641" s="32"/>
    </row>
    <row r="642">
      <c r="A642" s="32"/>
      <c r="B642" s="32"/>
      <c r="C642" s="32"/>
    </row>
    <row r="643">
      <c r="A643" s="32"/>
      <c r="B643" s="32"/>
      <c r="C643" s="32"/>
    </row>
    <row r="644">
      <c r="A644" s="32"/>
      <c r="B644" s="32"/>
      <c r="C644" s="32"/>
    </row>
    <row r="645">
      <c r="A645" s="32"/>
      <c r="B645" s="32"/>
      <c r="C645" s="32"/>
    </row>
    <row r="646">
      <c r="A646" s="32"/>
      <c r="B646" s="32"/>
      <c r="C646" s="32"/>
    </row>
    <row r="647">
      <c r="A647" s="32"/>
      <c r="B647" s="32"/>
      <c r="C647" s="32"/>
    </row>
    <row r="648">
      <c r="A648" s="32"/>
      <c r="B648" s="32"/>
      <c r="C648" s="32"/>
    </row>
    <row r="649">
      <c r="A649" s="32"/>
      <c r="B649" s="32"/>
      <c r="C649" s="32"/>
    </row>
    <row r="650">
      <c r="A650" s="32"/>
      <c r="B650" s="32"/>
      <c r="C650" s="32"/>
    </row>
    <row r="651">
      <c r="A651" s="32"/>
      <c r="B651" s="32"/>
      <c r="C651" s="32"/>
    </row>
    <row r="652">
      <c r="A652" s="32"/>
      <c r="B652" s="32"/>
      <c r="C652" s="32"/>
    </row>
    <row r="653">
      <c r="A653" s="32"/>
      <c r="B653" s="32"/>
      <c r="C653" s="32"/>
    </row>
    <row r="654">
      <c r="A654" s="32"/>
      <c r="B654" s="32"/>
      <c r="C654" s="32"/>
    </row>
    <row r="655">
      <c r="A655" s="32"/>
      <c r="B655" s="32"/>
      <c r="C655" s="32"/>
    </row>
    <row r="656">
      <c r="A656" s="32"/>
      <c r="B656" s="32"/>
      <c r="C656" s="32"/>
    </row>
    <row r="657">
      <c r="A657" s="32"/>
      <c r="B657" s="32"/>
      <c r="C657" s="32"/>
    </row>
    <row r="658">
      <c r="A658" s="32"/>
      <c r="B658" s="32"/>
      <c r="C658" s="32"/>
    </row>
    <row r="659">
      <c r="A659" s="32"/>
      <c r="B659" s="32"/>
      <c r="C659" s="32"/>
    </row>
    <row r="660">
      <c r="A660" s="32"/>
      <c r="B660" s="32"/>
      <c r="C660" s="32"/>
    </row>
    <row r="661">
      <c r="A661" s="32"/>
      <c r="B661" s="32"/>
      <c r="C661" s="32"/>
    </row>
    <row r="662">
      <c r="A662" s="32"/>
      <c r="B662" s="32"/>
      <c r="C662" s="32"/>
    </row>
    <row r="663">
      <c r="A663" s="32"/>
      <c r="B663" s="32"/>
      <c r="C663" s="32"/>
    </row>
    <row r="664">
      <c r="A664" s="32"/>
      <c r="B664" s="32"/>
      <c r="C664" s="32"/>
    </row>
    <row r="665">
      <c r="A665" s="32"/>
      <c r="B665" s="32"/>
      <c r="C665" s="32"/>
    </row>
    <row r="666">
      <c r="A666" s="32"/>
      <c r="B666" s="32"/>
      <c r="C666" s="32"/>
    </row>
    <row r="667">
      <c r="A667" s="32"/>
      <c r="B667" s="32"/>
      <c r="C667" s="32"/>
    </row>
    <row r="668">
      <c r="A668" s="32"/>
      <c r="B668" s="32"/>
      <c r="C668" s="32"/>
    </row>
    <row r="669">
      <c r="A669" s="32"/>
      <c r="B669" s="32"/>
      <c r="C669" s="32"/>
    </row>
    <row r="670">
      <c r="A670" s="32"/>
      <c r="B670" s="32"/>
      <c r="C670" s="32"/>
    </row>
    <row r="671">
      <c r="A671" s="32"/>
      <c r="B671" s="32"/>
      <c r="C671" s="32"/>
    </row>
    <row r="672">
      <c r="A672" s="32"/>
      <c r="B672" s="32"/>
      <c r="C672" s="32"/>
    </row>
    <row r="673">
      <c r="A673" s="32"/>
      <c r="B673" s="32"/>
      <c r="C673" s="32"/>
    </row>
    <row r="674">
      <c r="A674" s="32"/>
      <c r="B674" s="32"/>
      <c r="C674" s="32"/>
    </row>
    <row r="675">
      <c r="A675" s="32"/>
      <c r="B675" s="32"/>
      <c r="C675" s="32"/>
    </row>
    <row r="676">
      <c r="A676" s="32"/>
      <c r="B676" s="32"/>
      <c r="C676" s="32"/>
    </row>
    <row r="677">
      <c r="A677" s="32"/>
      <c r="B677" s="32"/>
      <c r="C677" s="32"/>
    </row>
    <row r="678">
      <c r="A678" s="32"/>
      <c r="B678" s="32"/>
      <c r="C678" s="32"/>
    </row>
    <row r="679">
      <c r="A679" s="32"/>
      <c r="B679" s="32"/>
      <c r="C679" s="32"/>
    </row>
    <row r="680">
      <c r="A680" s="32"/>
      <c r="B680" s="32"/>
      <c r="C680" s="32"/>
    </row>
    <row r="681">
      <c r="A681" s="32"/>
      <c r="B681" s="32"/>
      <c r="C681" s="32"/>
    </row>
    <row r="682">
      <c r="A682" s="32"/>
      <c r="B682" s="32"/>
      <c r="C682" s="32"/>
    </row>
    <row r="683">
      <c r="A683" s="32"/>
      <c r="B683" s="32"/>
      <c r="C683" s="32"/>
    </row>
    <row r="684">
      <c r="A684" s="32"/>
      <c r="B684" s="32"/>
      <c r="C684" s="32"/>
    </row>
    <row r="685">
      <c r="A685" s="32"/>
      <c r="B685" s="32"/>
      <c r="C685" s="32"/>
    </row>
    <row r="686">
      <c r="A686" s="32"/>
      <c r="B686" s="32"/>
      <c r="C686" s="32"/>
    </row>
    <row r="687">
      <c r="A687" s="32"/>
      <c r="B687" s="32"/>
      <c r="C687" s="32"/>
    </row>
    <row r="688">
      <c r="A688" s="32"/>
      <c r="B688" s="32"/>
      <c r="C688" s="32"/>
    </row>
    <row r="689">
      <c r="A689" s="32"/>
      <c r="B689" s="32"/>
      <c r="C689" s="32"/>
    </row>
    <row r="690">
      <c r="A690" s="32"/>
      <c r="B690" s="32"/>
      <c r="C690" s="32"/>
    </row>
    <row r="691">
      <c r="A691" s="32"/>
      <c r="B691" s="32"/>
      <c r="C691" s="32"/>
    </row>
    <row r="692">
      <c r="A692" s="32"/>
      <c r="B692" s="32"/>
      <c r="C692" s="32"/>
    </row>
    <row r="693">
      <c r="A693" s="32"/>
      <c r="B693" s="32"/>
      <c r="C693" s="32"/>
    </row>
    <row r="694">
      <c r="A694" s="32"/>
      <c r="B694" s="32"/>
      <c r="C694" s="32"/>
    </row>
    <row r="695">
      <c r="A695" s="32"/>
      <c r="B695" s="32"/>
      <c r="C695" s="32"/>
    </row>
    <row r="696">
      <c r="A696" s="32"/>
      <c r="B696" s="32"/>
      <c r="C696" s="32"/>
    </row>
    <row r="697">
      <c r="A697" s="32"/>
      <c r="B697" s="32"/>
      <c r="C697" s="32"/>
    </row>
    <row r="698">
      <c r="A698" s="32"/>
      <c r="B698" s="32"/>
      <c r="C698" s="32"/>
    </row>
    <row r="699">
      <c r="A699" s="32"/>
      <c r="B699" s="32"/>
      <c r="C699" s="32"/>
    </row>
    <row r="700">
      <c r="A700" s="32"/>
      <c r="B700" s="32"/>
      <c r="C700" s="32"/>
    </row>
    <row r="701">
      <c r="A701" s="32"/>
      <c r="B701" s="32"/>
      <c r="C701" s="32"/>
    </row>
    <row r="702">
      <c r="A702" s="32"/>
      <c r="B702" s="32"/>
      <c r="C702" s="32"/>
    </row>
    <row r="703">
      <c r="A703" s="32"/>
      <c r="B703" s="32"/>
      <c r="C703" s="32"/>
    </row>
    <row r="704">
      <c r="A704" s="32"/>
      <c r="B704" s="32"/>
      <c r="C704" s="32"/>
    </row>
    <row r="705">
      <c r="A705" s="32"/>
      <c r="B705" s="32"/>
      <c r="C705" s="32"/>
    </row>
    <row r="706">
      <c r="A706" s="32"/>
      <c r="B706" s="32"/>
      <c r="C706" s="32"/>
    </row>
    <row r="707">
      <c r="A707" s="32"/>
      <c r="B707" s="32"/>
      <c r="C707" s="32"/>
    </row>
    <row r="708">
      <c r="A708" s="32"/>
      <c r="B708" s="32"/>
      <c r="C708" s="32"/>
    </row>
    <row r="709">
      <c r="A709" s="32"/>
      <c r="B709" s="32"/>
      <c r="C709" s="32"/>
    </row>
    <row r="710">
      <c r="A710" s="32"/>
      <c r="B710" s="32"/>
      <c r="C710" s="32"/>
    </row>
    <row r="711">
      <c r="A711" s="32"/>
      <c r="B711" s="32"/>
      <c r="C711" s="32"/>
    </row>
    <row r="712">
      <c r="A712" s="32"/>
      <c r="B712" s="32"/>
      <c r="C712" s="32"/>
    </row>
    <row r="713">
      <c r="A713" s="32"/>
      <c r="B713" s="32"/>
      <c r="C713" s="32"/>
    </row>
    <row r="714">
      <c r="A714" s="32"/>
      <c r="B714" s="32"/>
      <c r="C714" s="32"/>
    </row>
    <row r="715">
      <c r="A715" s="32"/>
      <c r="B715" s="32"/>
      <c r="C715" s="32"/>
    </row>
    <row r="716">
      <c r="A716" s="32"/>
      <c r="B716" s="32"/>
      <c r="C716" s="32"/>
    </row>
    <row r="717">
      <c r="A717" s="32"/>
      <c r="B717" s="32"/>
      <c r="C717" s="32"/>
    </row>
    <row r="718">
      <c r="A718" s="32"/>
      <c r="B718" s="32"/>
      <c r="C718" s="32"/>
    </row>
    <row r="719">
      <c r="A719" s="32"/>
      <c r="B719" s="32"/>
      <c r="C719" s="32"/>
    </row>
    <row r="720">
      <c r="A720" s="32"/>
      <c r="B720" s="32"/>
      <c r="C720" s="32"/>
    </row>
    <row r="721">
      <c r="A721" s="32"/>
      <c r="B721" s="32"/>
      <c r="C721" s="32"/>
    </row>
    <row r="722">
      <c r="A722" s="32"/>
      <c r="B722" s="32"/>
      <c r="C722" s="32"/>
    </row>
    <row r="723">
      <c r="A723" s="32"/>
      <c r="B723" s="32"/>
      <c r="C723" s="32"/>
    </row>
    <row r="724">
      <c r="A724" s="32"/>
      <c r="B724" s="32"/>
      <c r="C724" s="32"/>
    </row>
    <row r="725">
      <c r="A725" s="32"/>
      <c r="B725" s="32"/>
      <c r="C725" s="32"/>
    </row>
    <row r="726">
      <c r="A726" s="32"/>
      <c r="B726" s="32"/>
      <c r="C726" s="32"/>
    </row>
    <row r="727">
      <c r="A727" s="32"/>
      <c r="B727" s="32"/>
      <c r="C727" s="32"/>
    </row>
    <row r="728">
      <c r="A728" s="32"/>
      <c r="B728" s="32"/>
      <c r="C728" s="32"/>
    </row>
    <row r="729">
      <c r="A729" s="32"/>
      <c r="B729" s="32"/>
      <c r="C729" s="32"/>
    </row>
    <row r="730">
      <c r="A730" s="32"/>
      <c r="B730" s="32"/>
      <c r="C730" s="32"/>
    </row>
    <row r="731">
      <c r="A731" s="32"/>
      <c r="B731" s="32"/>
      <c r="C731" s="32"/>
    </row>
    <row r="732">
      <c r="A732" s="32"/>
      <c r="B732" s="32"/>
      <c r="C732" s="32"/>
    </row>
    <row r="733">
      <c r="A733" s="32"/>
      <c r="B733" s="32"/>
      <c r="C733" s="32"/>
    </row>
    <row r="734">
      <c r="A734" s="32"/>
      <c r="B734" s="32"/>
      <c r="C734" s="32"/>
    </row>
    <row r="735">
      <c r="A735" s="32"/>
      <c r="B735" s="32"/>
      <c r="C735" s="32"/>
    </row>
    <row r="736">
      <c r="A736" s="32"/>
      <c r="B736" s="32"/>
      <c r="C736" s="32"/>
    </row>
    <row r="737">
      <c r="A737" s="32"/>
      <c r="B737" s="32"/>
      <c r="C737" s="32"/>
    </row>
    <row r="738">
      <c r="A738" s="32"/>
      <c r="B738" s="32"/>
      <c r="C738" s="32"/>
    </row>
    <row r="739">
      <c r="A739" s="32"/>
      <c r="B739" s="32"/>
      <c r="C739" s="32"/>
    </row>
    <row r="740">
      <c r="A740" s="32"/>
      <c r="B740" s="32"/>
      <c r="C740" s="32"/>
    </row>
    <row r="741">
      <c r="A741" s="32"/>
      <c r="B741" s="32"/>
      <c r="C741" s="32"/>
    </row>
    <row r="742">
      <c r="A742" s="32"/>
      <c r="B742" s="32"/>
      <c r="C742" s="32"/>
    </row>
    <row r="743">
      <c r="A743" s="32"/>
      <c r="B743" s="32"/>
      <c r="C743" s="32"/>
    </row>
    <row r="744">
      <c r="A744" s="32"/>
      <c r="B744" s="32"/>
      <c r="C744" s="32"/>
    </row>
    <row r="745">
      <c r="A745" s="32"/>
      <c r="B745" s="32"/>
      <c r="C745" s="32"/>
    </row>
    <row r="746">
      <c r="A746" s="32"/>
      <c r="B746" s="32"/>
      <c r="C746" s="32"/>
    </row>
    <row r="747">
      <c r="A747" s="32"/>
      <c r="B747" s="32"/>
      <c r="C747" s="32"/>
    </row>
    <row r="748">
      <c r="A748" s="32"/>
      <c r="B748" s="32"/>
      <c r="C748" s="32"/>
    </row>
    <row r="749">
      <c r="A749" s="32"/>
      <c r="B749" s="32"/>
      <c r="C749" s="32"/>
    </row>
    <row r="750">
      <c r="A750" s="32"/>
      <c r="B750" s="32"/>
      <c r="C750" s="32"/>
    </row>
    <row r="751">
      <c r="A751" s="32"/>
      <c r="B751" s="32"/>
      <c r="C751" s="32"/>
    </row>
    <row r="752">
      <c r="A752" s="32"/>
      <c r="B752" s="32"/>
      <c r="C752" s="32"/>
    </row>
    <row r="753">
      <c r="A753" s="32"/>
      <c r="B753" s="32"/>
      <c r="C753" s="32"/>
    </row>
    <row r="754">
      <c r="A754" s="32"/>
      <c r="B754" s="32"/>
      <c r="C754" s="32"/>
    </row>
    <row r="755">
      <c r="A755" s="32"/>
      <c r="B755" s="32"/>
      <c r="C755" s="32"/>
    </row>
    <row r="756">
      <c r="A756" s="32"/>
      <c r="B756" s="32"/>
      <c r="C756" s="32"/>
    </row>
    <row r="757">
      <c r="A757" s="32"/>
      <c r="B757" s="32"/>
      <c r="C757" s="32"/>
    </row>
    <row r="758">
      <c r="A758" s="32"/>
      <c r="B758" s="32"/>
      <c r="C758" s="32"/>
    </row>
    <row r="759">
      <c r="A759" s="32"/>
      <c r="B759" s="32"/>
      <c r="C759" s="32"/>
    </row>
    <row r="760">
      <c r="A760" s="32"/>
      <c r="B760" s="32"/>
      <c r="C760" s="32"/>
    </row>
    <row r="761">
      <c r="A761" s="32"/>
      <c r="B761" s="32"/>
      <c r="C761" s="32"/>
    </row>
    <row r="762">
      <c r="A762" s="32"/>
      <c r="B762" s="32"/>
      <c r="C762" s="32"/>
    </row>
    <row r="763">
      <c r="A763" s="32"/>
      <c r="B763" s="32"/>
      <c r="C763" s="32"/>
    </row>
    <row r="764">
      <c r="A764" s="32"/>
      <c r="B764" s="32"/>
      <c r="C764" s="32"/>
    </row>
    <row r="765">
      <c r="A765" s="32"/>
      <c r="B765" s="32"/>
      <c r="C765" s="32"/>
    </row>
    <row r="766">
      <c r="A766" s="32"/>
      <c r="B766" s="32"/>
      <c r="C766" s="32"/>
    </row>
    <row r="767">
      <c r="A767" s="32"/>
      <c r="B767" s="32"/>
      <c r="C767" s="32"/>
    </row>
    <row r="768">
      <c r="A768" s="32"/>
      <c r="B768" s="32"/>
      <c r="C768" s="32"/>
    </row>
    <row r="769">
      <c r="A769" s="32"/>
      <c r="B769" s="32"/>
      <c r="C769" s="32"/>
    </row>
    <row r="770">
      <c r="A770" s="32"/>
      <c r="B770" s="32"/>
      <c r="C770" s="32"/>
    </row>
    <row r="771">
      <c r="A771" s="32"/>
      <c r="B771" s="32"/>
      <c r="C771" s="32"/>
    </row>
    <row r="772">
      <c r="A772" s="32"/>
      <c r="B772" s="32"/>
      <c r="C772" s="32"/>
    </row>
    <row r="773">
      <c r="A773" s="32"/>
      <c r="B773" s="32"/>
      <c r="C773" s="32"/>
    </row>
    <row r="774">
      <c r="A774" s="32"/>
      <c r="B774" s="32"/>
      <c r="C774" s="32"/>
    </row>
    <row r="775">
      <c r="A775" s="32"/>
      <c r="B775" s="32"/>
      <c r="C775" s="32"/>
    </row>
    <row r="776">
      <c r="A776" s="32"/>
      <c r="B776" s="32"/>
      <c r="C776" s="32"/>
    </row>
    <row r="777">
      <c r="A777" s="32"/>
      <c r="B777" s="32"/>
      <c r="C777" s="32"/>
    </row>
    <row r="778">
      <c r="A778" s="32"/>
      <c r="B778" s="32"/>
      <c r="C778" s="32"/>
    </row>
    <row r="779">
      <c r="A779" s="32"/>
      <c r="B779" s="32"/>
      <c r="C779" s="32"/>
    </row>
    <row r="780">
      <c r="A780" s="32"/>
      <c r="B780" s="32"/>
      <c r="C780" s="32"/>
    </row>
    <row r="781">
      <c r="A781" s="32"/>
      <c r="B781" s="32"/>
      <c r="C781" s="32"/>
    </row>
    <row r="782">
      <c r="A782" s="32"/>
      <c r="B782" s="32"/>
      <c r="C782" s="32"/>
    </row>
    <row r="783">
      <c r="A783" s="32"/>
      <c r="B783" s="32"/>
      <c r="C783" s="32"/>
    </row>
    <row r="784">
      <c r="A784" s="32"/>
      <c r="B784" s="32"/>
      <c r="C784" s="32"/>
    </row>
    <row r="785">
      <c r="A785" s="32"/>
      <c r="B785" s="32"/>
      <c r="C785" s="32"/>
    </row>
    <row r="786">
      <c r="A786" s="32"/>
      <c r="B786" s="32"/>
      <c r="C786" s="32"/>
    </row>
    <row r="787">
      <c r="A787" s="32"/>
      <c r="B787" s="32"/>
      <c r="C787" s="32"/>
    </row>
    <row r="788">
      <c r="A788" s="32"/>
      <c r="B788" s="32"/>
      <c r="C788" s="32"/>
    </row>
    <row r="789">
      <c r="A789" s="32"/>
      <c r="B789" s="32"/>
      <c r="C789" s="32"/>
    </row>
    <row r="790">
      <c r="A790" s="32"/>
      <c r="B790" s="32"/>
      <c r="C790" s="32"/>
    </row>
    <row r="791">
      <c r="A791" s="32"/>
      <c r="B791" s="32"/>
      <c r="C791" s="32"/>
    </row>
    <row r="792">
      <c r="A792" s="32"/>
      <c r="B792" s="32"/>
      <c r="C792" s="32"/>
    </row>
    <row r="793">
      <c r="A793" s="32"/>
      <c r="B793" s="32"/>
      <c r="C793" s="32"/>
    </row>
    <row r="794">
      <c r="A794" s="32"/>
      <c r="B794" s="32"/>
      <c r="C794" s="32"/>
    </row>
    <row r="795">
      <c r="A795" s="32"/>
      <c r="B795" s="32"/>
      <c r="C795" s="32"/>
    </row>
    <row r="796">
      <c r="A796" s="32"/>
      <c r="B796" s="32"/>
      <c r="C796" s="32"/>
    </row>
    <row r="797">
      <c r="A797" s="32"/>
      <c r="B797" s="32"/>
      <c r="C797" s="32"/>
    </row>
    <row r="798">
      <c r="A798" s="32"/>
      <c r="B798" s="32"/>
      <c r="C798" s="32"/>
    </row>
    <row r="799">
      <c r="A799" s="32"/>
      <c r="B799" s="32"/>
      <c r="C799" s="32"/>
    </row>
    <row r="800">
      <c r="A800" s="32"/>
      <c r="B800" s="32"/>
      <c r="C800" s="32"/>
    </row>
    <row r="801">
      <c r="A801" s="32"/>
      <c r="B801" s="32"/>
      <c r="C801" s="32"/>
    </row>
    <row r="802">
      <c r="A802" s="32"/>
      <c r="B802" s="32"/>
      <c r="C802" s="32"/>
    </row>
    <row r="803">
      <c r="A803" s="32"/>
      <c r="B803" s="32"/>
      <c r="C803" s="32"/>
    </row>
    <row r="804">
      <c r="A804" s="32"/>
      <c r="B804" s="32"/>
      <c r="C804" s="32"/>
    </row>
    <row r="805">
      <c r="A805" s="32"/>
      <c r="B805" s="32"/>
      <c r="C805" s="32"/>
    </row>
    <row r="806">
      <c r="A806" s="32"/>
      <c r="B806" s="32"/>
      <c r="C806" s="32"/>
    </row>
    <row r="807">
      <c r="A807" s="32"/>
      <c r="B807" s="32"/>
      <c r="C807" s="32"/>
    </row>
    <row r="808">
      <c r="A808" s="32"/>
      <c r="B808" s="32"/>
      <c r="C808" s="32"/>
    </row>
    <row r="809">
      <c r="A809" s="32"/>
      <c r="B809" s="32"/>
      <c r="C809" s="32"/>
    </row>
    <row r="810">
      <c r="A810" s="32"/>
      <c r="B810" s="32"/>
      <c r="C810" s="32"/>
    </row>
    <row r="811">
      <c r="A811" s="32"/>
      <c r="B811" s="32"/>
      <c r="C811" s="32"/>
    </row>
    <row r="812">
      <c r="A812" s="32"/>
      <c r="B812" s="32"/>
      <c r="C812" s="32"/>
    </row>
    <row r="813">
      <c r="A813" s="32"/>
      <c r="B813" s="32"/>
      <c r="C813" s="32"/>
    </row>
    <row r="814">
      <c r="A814" s="32"/>
      <c r="B814" s="32"/>
      <c r="C814" s="32"/>
    </row>
    <row r="815">
      <c r="A815" s="32"/>
      <c r="B815" s="32"/>
      <c r="C815" s="32"/>
    </row>
    <row r="816">
      <c r="A816" s="32"/>
      <c r="B816" s="32"/>
      <c r="C816" s="32"/>
    </row>
    <row r="817">
      <c r="A817" s="32"/>
      <c r="B817" s="32"/>
      <c r="C817" s="32"/>
    </row>
    <row r="818">
      <c r="A818" s="32"/>
      <c r="B818" s="32"/>
      <c r="C818" s="32"/>
    </row>
    <row r="819">
      <c r="A819" s="32"/>
      <c r="B819" s="32"/>
      <c r="C819" s="32"/>
    </row>
    <row r="820">
      <c r="A820" s="32"/>
      <c r="B820" s="32"/>
      <c r="C820" s="32"/>
    </row>
    <row r="821">
      <c r="A821" s="32"/>
      <c r="B821" s="32"/>
      <c r="C821" s="32"/>
    </row>
    <row r="822">
      <c r="A822" s="32"/>
      <c r="B822" s="32"/>
      <c r="C822" s="32"/>
    </row>
    <row r="823">
      <c r="A823" s="32"/>
      <c r="B823" s="32"/>
      <c r="C823" s="32"/>
    </row>
    <row r="824">
      <c r="A824" s="32"/>
      <c r="B824" s="32"/>
      <c r="C824" s="32"/>
    </row>
    <row r="825">
      <c r="A825" s="32"/>
      <c r="B825" s="32"/>
      <c r="C825" s="32"/>
    </row>
    <row r="826">
      <c r="A826" s="32"/>
      <c r="B826" s="32"/>
      <c r="C826" s="32"/>
    </row>
    <row r="827">
      <c r="A827" s="32"/>
      <c r="B827" s="32"/>
      <c r="C827" s="32"/>
    </row>
    <row r="828">
      <c r="A828" s="32"/>
      <c r="B828" s="32"/>
      <c r="C828" s="32"/>
    </row>
    <row r="829">
      <c r="A829" s="32"/>
      <c r="B829" s="32"/>
      <c r="C829" s="32"/>
    </row>
    <row r="830">
      <c r="A830" s="32"/>
      <c r="B830" s="32"/>
      <c r="C830" s="32"/>
    </row>
    <row r="831">
      <c r="A831" s="32"/>
      <c r="B831" s="32"/>
      <c r="C831" s="32"/>
    </row>
    <row r="832">
      <c r="A832" s="32"/>
      <c r="B832" s="32"/>
      <c r="C832" s="32"/>
    </row>
    <row r="833">
      <c r="A833" s="32"/>
      <c r="B833" s="32"/>
      <c r="C833" s="32"/>
    </row>
    <row r="834">
      <c r="A834" s="32"/>
      <c r="B834" s="32"/>
      <c r="C834" s="32"/>
    </row>
    <row r="835">
      <c r="A835" s="32"/>
      <c r="B835" s="32"/>
      <c r="C835" s="32"/>
    </row>
    <row r="836">
      <c r="A836" s="32"/>
      <c r="B836" s="32"/>
      <c r="C836" s="32"/>
    </row>
    <row r="837">
      <c r="A837" s="32"/>
      <c r="B837" s="32"/>
      <c r="C837" s="32"/>
    </row>
    <row r="838">
      <c r="A838" s="32"/>
      <c r="B838" s="32"/>
      <c r="C838" s="32"/>
    </row>
    <row r="839">
      <c r="A839" s="32"/>
      <c r="B839" s="32"/>
      <c r="C839" s="32"/>
    </row>
    <row r="840">
      <c r="A840" s="32"/>
      <c r="B840" s="32"/>
      <c r="C840" s="32"/>
    </row>
    <row r="841">
      <c r="A841" s="32"/>
      <c r="B841" s="32"/>
      <c r="C841" s="32"/>
    </row>
    <row r="842">
      <c r="A842" s="32"/>
      <c r="B842" s="32"/>
      <c r="C842" s="32"/>
    </row>
    <row r="843">
      <c r="A843" s="32"/>
      <c r="B843" s="32"/>
      <c r="C843" s="32"/>
    </row>
    <row r="844">
      <c r="A844" s="32"/>
      <c r="B844" s="32"/>
      <c r="C844" s="32"/>
    </row>
    <row r="845">
      <c r="A845" s="32"/>
      <c r="B845" s="32"/>
      <c r="C845" s="32"/>
    </row>
    <row r="846">
      <c r="A846" s="32"/>
      <c r="B846" s="32"/>
      <c r="C846" s="32"/>
    </row>
    <row r="847">
      <c r="A847" s="32"/>
      <c r="B847" s="32"/>
      <c r="C847" s="32"/>
    </row>
    <row r="848">
      <c r="A848" s="32"/>
      <c r="B848" s="32"/>
      <c r="C848" s="32"/>
    </row>
    <row r="849">
      <c r="A849" s="32"/>
      <c r="B849" s="32"/>
      <c r="C849" s="32"/>
    </row>
    <row r="850">
      <c r="A850" s="32"/>
      <c r="B850" s="32"/>
      <c r="C850" s="32"/>
    </row>
    <row r="851">
      <c r="A851" s="32"/>
      <c r="B851" s="32"/>
      <c r="C851" s="32"/>
    </row>
    <row r="852">
      <c r="A852" s="32"/>
      <c r="B852" s="32"/>
      <c r="C852" s="32"/>
    </row>
    <row r="853">
      <c r="A853" s="32"/>
      <c r="B853" s="32"/>
      <c r="C853" s="32"/>
    </row>
    <row r="854">
      <c r="A854" s="32"/>
      <c r="B854" s="32"/>
      <c r="C854" s="32"/>
    </row>
    <row r="855">
      <c r="A855" s="32"/>
      <c r="B855" s="32"/>
      <c r="C855" s="32"/>
    </row>
    <row r="856">
      <c r="A856" s="32"/>
      <c r="B856" s="32"/>
      <c r="C856" s="32"/>
    </row>
    <row r="857">
      <c r="A857" s="32"/>
      <c r="B857" s="32"/>
      <c r="C857" s="32"/>
    </row>
    <row r="858">
      <c r="A858" s="32"/>
      <c r="B858" s="32"/>
      <c r="C858" s="32"/>
    </row>
    <row r="859">
      <c r="A859" s="32"/>
      <c r="B859" s="32"/>
      <c r="C859" s="32"/>
    </row>
    <row r="860">
      <c r="A860" s="32"/>
      <c r="B860" s="32"/>
      <c r="C860" s="32"/>
    </row>
    <row r="861">
      <c r="A861" s="32"/>
      <c r="B861" s="32"/>
      <c r="C861" s="32"/>
    </row>
    <row r="862">
      <c r="A862" s="32"/>
      <c r="B862" s="32"/>
      <c r="C862" s="32"/>
    </row>
    <row r="863">
      <c r="A863" s="32"/>
      <c r="B863" s="32"/>
      <c r="C863" s="32"/>
    </row>
    <row r="864">
      <c r="A864" s="32"/>
      <c r="B864" s="32"/>
      <c r="C864" s="32"/>
    </row>
    <row r="865">
      <c r="A865" s="32"/>
      <c r="B865" s="32"/>
      <c r="C865" s="32"/>
    </row>
    <row r="866">
      <c r="A866" s="32"/>
      <c r="B866" s="32"/>
      <c r="C866" s="32"/>
    </row>
    <row r="867">
      <c r="A867" s="32"/>
      <c r="B867" s="32"/>
      <c r="C867" s="32"/>
    </row>
    <row r="868">
      <c r="A868" s="32"/>
      <c r="B868" s="32"/>
      <c r="C868" s="32"/>
    </row>
    <row r="869">
      <c r="A869" s="32"/>
      <c r="B869" s="32"/>
      <c r="C869" s="32"/>
    </row>
    <row r="870">
      <c r="A870" s="32"/>
      <c r="B870" s="32"/>
      <c r="C870" s="32"/>
    </row>
    <row r="871">
      <c r="A871" s="32"/>
      <c r="B871" s="32"/>
      <c r="C871" s="32"/>
    </row>
    <row r="872">
      <c r="A872" s="32"/>
      <c r="B872" s="32"/>
      <c r="C872" s="32"/>
    </row>
    <row r="873">
      <c r="A873" s="32"/>
      <c r="B873" s="32"/>
      <c r="C873" s="32"/>
    </row>
    <row r="874">
      <c r="A874" s="32"/>
      <c r="B874" s="32"/>
      <c r="C874" s="32"/>
    </row>
    <row r="875">
      <c r="A875" s="32"/>
      <c r="B875" s="32"/>
      <c r="C875" s="32"/>
    </row>
    <row r="876">
      <c r="A876" s="32"/>
      <c r="B876" s="32"/>
      <c r="C876" s="32"/>
    </row>
    <row r="877">
      <c r="A877" s="32"/>
      <c r="B877" s="32"/>
      <c r="C877" s="32"/>
    </row>
    <row r="878">
      <c r="A878" s="32"/>
      <c r="B878" s="32"/>
      <c r="C878" s="32"/>
    </row>
    <row r="879">
      <c r="A879" s="32"/>
      <c r="B879" s="32"/>
      <c r="C879" s="32"/>
    </row>
    <row r="880">
      <c r="A880" s="32"/>
      <c r="B880" s="32"/>
      <c r="C880" s="32"/>
    </row>
    <row r="881">
      <c r="A881" s="32"/>
      <c r="B881" s="32"/>
      <c r="C881" s="32"/>
    </row>
    <row r="882">
      <c r="A882" s="32"/>
      <c r="B882" s="32"/>
      <c r="C882" s="32"/>
    </row>
    <row r="883">
      <c r="A883" s="32"/>
      <c r="B883" s="32"/>
      <c r="C883" s="32"/>
    </row>
    <row r="884">
      <c r="A884" s="32"/>
      <c r="B884" s="32"/>
      <c r="C884" s="32"/>
    </row>
    <row r="885">
      <c r="A885" s="32"/>
      <c r="B885" s="32"/>
      <c r="C885" s="32"/>
    </row>
    <row r="886">
      <c r="A886" s="32"/>
      <c r="B886" s="32"/>
      <c r="C886" s="32"/>
    </row>
    <row r="887">
      <c r="A887" s="32"/>
      <c r="B887" s="32"/>
      <c r="C887" s="32"/>
    </row>
    <row r="888">
      <c r="A888" s="32"/>
      <c r="B888" s="32"/>
      <c r="C888" s="32"/>
    </row>
    <row r="889">
      <c r="A889" s="32"/>
      <c r="B889" s="32"/>
      <c r="C889" s="32"/>
    </row>
    <row r="890">
      <c r="A890" s="32"/>
      <c r="B890" s="32"/>
      <c r="C890" s="32"/>
    </row>
    <row r="891">
      <c r="A891" s="32"/>
      <c r="B891" s="32"/>
      <c r="C891" s="32"/>
    </row>
    <row r="892">
      <c r="A892" s="32"/>
      <c r="B892" s="32"/>
      <c r="C892" s="32"/>
    </row>
    <row r="893">
      <c r="A893" s="32"/>
      <c r="B893" s="32"/>
      <c r="C893" s="32"/>
    </row>
    <row r="894">
      <c r="A894" s="32"/>
      <c r="B894" s="32"/>
      <c r="C894" s="32"/>
    </row>
    <row r="895">
      <c r="A895" s="32"/>
      <c r="B895" s="32"/>
      <c r="C895" s="32"/>
    </row>
    <row r="896">
      <c r="A896" s="32"/>
      <c r="B896" s="32"/>
      <c r="C896" s="32"/>
    </row>
    <row r="897">
      <c r="A897" s="32"/>
      <c r="B897" s="32"/>
      <c r="C897" s="32"/>
    </row>
    <row r="898">
      <c r="A898" s="32"/>
      <c r="B898" s="32"/>
      <c r="C898" s="32"/>
    </row>
    <row r="899">
      <c r="A899" s="32"/>
      <c r="B899" s="32"/>
      <c r="C899" s="32"/>
    </row>
    <row r="900">
      <c r="A900" s="32"/>
      <c r="B900" s="32"/>
      <c r="C900" s="32"/>
    </row>
    <row r="901">
      <c r="A901" s="32"/>
      <c r="B901" s="32"/>
      <c r="C901" s="32"/>
    </row>
    <row r="902">
      <c r="A902" s="32"/>
      <c r="B902" s="32"/>
      <c r="C902" s="32"/>
    </row>
    <row r="903">
      <c r="A903" s="32"/>
      <c r="B903" s="32"/>
      <c r="C903" s="32"/>
    </row>
    <row r="904">
      <c r="A904" s="32"/>
      <c r="B904" s="32"/>
      <c r="C904" s="32"/>
    </row>
    <row r="905">
      <c r="A905" s="32"/>
      <c r="B905" s="32"/>
      <c r="C905" s="32"/>
    </row>
    <row r="906">
      <c r="A906" s="32"/>
      <c r="B906" s="32"/>
      <c r="C906" s="32"/>
    </row>
    <row r="907">
      <c r="A907" s="32"/>
      <c r="B907" s="32"/>
      <c r="C907" s="32"/>
    </row>
    <row r="908">
      <c r="A908" s="32"/>
      <c r="B908" s="32"/>
      <c r="C908" s="32"/>
    </row>
    <row r="909">
      <c r="A909" s="32"/>
      <c r="B909" s="32"/>
      <c r="C909" s="32"/>
    </row>
    <row r="910">
      <c r="A910" s="32"/>
      <c r="B910" s="32"/>
      <c r="C910" s="32"/>
    </row>
    <row r="911">
      <c r="A911" s="32"/>
      <c r="B911" s="32"/>
      <c r="C911" s="32"/>
    </row>
    <row r="912">
      <c r="A912" s="32"/>
      <c r="B912" s="32"/>
      <c r="C912" s="32"/>
    </row>
    <row r="913">
      <c r="A913" s="32"/>
      <c r="B913" s="32"/>
      <c r="C913" s="32"/>
    </row>
    <row r="914">
      <c r="A914" s="32"/>
      <c r="B914" s="32"/>
      <c r="C914" s="32"/>
    </row>
    <row r="915">
      <c r="A915" s="32"/>
      <c r="B915" s="32"/>
      <c r="C915" s="32"/>
    </row>
    <row r="916">
      <c r="A916" s="32"/>
      <c r="B916" s="32"/>
      <c r="C916" s="32"/>
    </row>
    <row r="917">
      <c r="A917" s="32"/>
      <c r="B917" s="32"/>
      <c r="C917" s="32"/>
    </row>
    <row r="918">
      <c r="A918" s="32"/>
      <c r="B918" s="32"/>
      <c r="C918" s="32"/>
    </row>
    <row r="919">
      <c r="A919" s="32"/>
      <c r="B919" s="32"/>
      <c r="C919" s="32"/>
    </row>
    <row r="920">
      <c r="A920" s="32"/>
      <c r="B920" s="32"/>
      <c r="C920" s="32"/>
    </row>
    <row r="921">
      <c r="A921" s="32"/>
      <c r="B921" s="32"/>
      <c r="C921" s="32"/>
    </row>
    <row r="922">
      <c r="A922" s="32"/>
      <c r="B922" s="32"/>
      <c r="C922" s="32"/>
    </row>
    <row r="923">
      <c r="A923" s="32"/>
      <c r="B923" s="32"/>
      <c r="C923" s="32"/>
    </row>
    <row r="924">
      <c r="A924" s="32"/>
      <c r="B924" s="32"/>
      <c r="C924" s="32"/>
    </row>
    <row r="925">
      <c r="A925" s="32"/>
      <c r="B925" s="32"/>
      <c r="C925" s="32"/>
    </row>
    <row r="926">
      <c r="A926" s="32"/>
      <c r="B926" s="32"/>
      <c r="C926" s="32"/>
    </row>
    <row r="927">
      <c r="A927" s="32"/>
      <c r="B927" s="32"/>
      <c r="C927" s="32"/>
    </row>
    <row r="928">
      <c r="A928" s="32"/>
      <c r="B928" s="32"/>
      <c r="C928" s="32"/>
    </row>
    <row r="929">
      <c r="A929" s="32"/>
      <c r="B929" s="32"/>
      <c r="C929" s="32"/>
    </row>
    <row r="930">
      <c r="A930" s="32"/>
      <c r="B930" s="32"/>
      <c r="C930" s="32"/>
    </row>
    <row r="931">
      <c r="A931" s="32"/>
      <c r="B931" s="32"/>
      <c r="C931" s="32"/>
    </row>
    <row r="932">
      <c r="A932" s="32"/>
      <c r="B932" s="32"/>
      <c r="C932" s="32"/>
    </row>
    <row r="933">
      <c r="A933" s="32"/>
      <c r="B933" s="32"/>
      <c r="C933" s="32"/>
    </row>
    <row r="934">
      <c r="A934" s="32"/>
      <c r="B934" s="32"/>
      <c r="C934" s="32"/>
    </row>
    <row r="935">
      <c r="A935" s="32"/>
      <c r="B935" s="32"/>
      <c r="C935" s="32"/>
    </row>
    <row r="936">
      <c r="A936" s="32"/>
      <c r="B936" s="32"/>
      <c r="C936" s="32"/>
    </row>
    <row r="937">
      <c r="A937" s="32"/>
      <c r="B937" s="32"/>
      <c r="C937" s="32"/>
    </row>
    <row r="938">
      <c r="A938" s="32"/>
      <c r="B938" s="32"/>
      <c r="C938" s="32"/>
    </row>
    <row r="939">
      <c r="A939" s="32"/>
      <c r="B939" s="32"/>
      <c r="C939" s="32"/>
    </row>
    <row r="940">
      <c r="A940" s="32"/>
      <c r="B940" s="32"/>
      <c r="C940" s="32"/>
    </row>
    <row r="941">
      <c r="A941" s="32"/>
      <c r="B941" s="32"/>
      <c r="C941" s="32"/>
    </row>
    <row r="942">
      <c r="A942" s="32"/>
      <c r="B942" s="32"/>
      <c r="C942" s="32"/>
    </row>
    <row r="943">
      <c r="A943" s="32"/>
      <c r="B943" s="32"/>
      <c r="C943" s="32"/>
    </row>
    <row r="944">
      <c r="A944" s="32"/>
      <c r="B944" s="32"/>
      <c r="C944" s="32"/>
    </row>
    <row r="945">
      <c r="A945" s="32"/>
      <c r="B945" s="32"/>
      <c r="C945" s="32"/>
    </row>
    <row r="946">
      <c r="A946" s="32"/>
      <c r="B946" s="32"/>
      <c r="C946" s="32"/>
    </row>
    <row r="947">
      <c r="A947" s="32"/>
      <c r="B947" s="32"/>
      <c r="C947" s="32"/>
    </row>
    <row r="948">
      <c r="A948" s="32"/>
      <c r="B948" s="32"/>
      <c r="C948" s="32"/>
    </row>
    <row r="949">
      <c r="A949" s="32"/>
      <c r="B949" s="32"/>
      <c r="C949" s="32"/>
    </row>
    <row r="950">
      <c r="A950" s="32"/>
      <c r="B950" s="32"/>
      <c r="C950" s="32"/>
    </row>
    <row r="951">
      <c r="A951" s="32"/>
      <c r="B951" s="32"/>
      <c r="C951" s="32"/>
    </row>
    <row r="952">
      <c r="A952" s="32"/>
      <c r="B952" s="32"/>
      <c r="C952" s="32"/>
    </row>
    <row r="953">
      <c r="A953" s="32"/>
      <c r="B953" s="32"/>
      <c r="C953" s="32"/>
    </row>
    <row r="954">
      <c r="A954" s="32"/>
      <c r="B954" s="32"/>
      <c r="C954" s="32"/>
    </row>
    <row r="955">
      <c r="A955" s="32"/>
      <c r="B955" s="32"/>
      <c r="C955" s="32"/>
    </row>
    <row r="956">
      <c r="A956" s="32"/>
      <c r="B956" s="32"/>
      <c r="C956" s="32"/>
    </row>
    <row r="957">
      <c r="A957" s="32"/>
      <c r="B957" s="32"/>
      <c r="C957" s="32"/>
    </row>
    <row r="958">
      <c r="A958" s="32"/>
      <c r="B958" s="32"/>
      <c r="C958" s="32"/>
    </row>
    <row r="959">
      <c r="A959" s="32"/>
      <c r="B959" s="32"/>
      <c r="C959" s="32"/>
    </row>
    <row r="960">
      <c r="A960" s="32"/>
      <c r="B960" s="32"/>
      <c r="C960" s="32"/>
    </row>
    <row r="961">
      <c r="A961" s="32"/>
      <c r="B961" s="32"/>
      <c r="C961" s="32"/>
    </row>
    <row r="962">
      <c r="A962" s="32"/>
      <c r="B962" s="32"/>
      <c r="C962" s="32"/>
    </row>
    <row r="963">
      <c r="A963" s="32"/>
      <c r="B963" s="32"/>
      <c r="C963" s="32"/>
    </row>
    <row r="964">
      <c r="A964" s="32"/>
      <c r="B964" s="32"/>
      <c r="C964" s="32"/>
    </row>
    <row r="965">
      <c r="A965" s="32"/>
      <c r="B965" s="32"/>
      <c r="C965" s="32"/>
    </row>
    <row r="966">
      <c r="A966" s="32"/>
      <c r="B966" s="32"/>
      <c r="C966" s="32"/>
    </row>
    <row r="967">
      <c r="A967" s="32"/>
      <c r="B967" s="32"/>
      <c r="C967" s="32"/>
    </row>
    <row r="968">
      <c r="A968" s="32"/>
      <c r="B968" s="32"/>
      <c r="C968" s="32"/>
    </row>
    <row r="969">
      <c r="A969" s="32"/>
      <c r="B969" s="32"/>
      <c r="C969" s="32"/>
    </row>
    <row r="970">
      <c r="A970" s="32"/>
      <c r="B970" s="32"/>
      <c r="C970" s="32"/>
    </row>
    <row r="971">
      <c r="A971" s="32"/>
      <c r="B971" s="32"/>
      <c r="C971" s="32"/>
    </row>
    <row r="972">
      <c r="A972" s="32"/>
      <c r="B972" s="32"/>
      <c r="C972" s="32"/>
    </row>
    <row r="973">
      <c r="A973" s="32"/>
      <c r="B973" s="32"/>
      <c r="C973" s="32"/>
    </row>
    <row r="974">
      <c r="A974" s="32"/>
      <c r="B974" s="32"/>
      <c r="C974" s="32"/>
    </row>
    <row r="975">
      <c r="A975" s="32"/>
      <c r="B975" s="32"/>
      <c r="C975" s="32"/>
    </row>
    <row r="976">
      <c r="A976" s="32"/>
      <c r="B976" s="32"/>
      <c r="C976" s="32"/>
    </row>
    <row r="977">
      <c r="A977" s="32"/>
      <c r="B977" s="32"/>
      <c r="C977" s="32"/>
    </row>
    <row r="978">
      <c r="A978" s="32"/>
      <c r="B978" s="32"/>
      <c r="C978" s="32"/>
    </row>
    <row r="979">
      <c r="A979" s="32"/>
      <c r="B979" s="32"/>
      <c r="C979" s="32"/>
    </row>
    <row r="980">
      <c r="A980" s="32"/>
      <c r="B980" s="32"/>
      <c r="C980" s="32"/>
    </row>
    <row r="981">
      <c r="A981" s="32"/>
      <c r="B981" s="32"/>
      <c r="C981" s="32"/>
    </row>
    <row r="982">
      <c r="A982" s="32"/>
      <c r="B982" s="32"/>
      <c r="C982" s="32"/>
    </row>
    <row r="983">
      <c r="A983" s="32"/>
      <c r="B983" s="32"/>
      <c r="C983" s="32"/>
    </row>
    <row r="984">
      <c r="A984" s="32"/>
      <c r="B984" s="32"/>
      <c r="C984" s="32"/>
    </row>
    <row r="985">
      <c r="A985" s="32"/>
      <c r="B985" s="32"/>
      <c r="C985" s="32"/>
    </row>
    <row r="986">
      <c r="A986" s="32"/>
      <c r="B986" s="32"/>
      <c r="C986" s="32"/>
    </row>
    <row r="987">
      <c r="A987" s="32"/>
      <c r="B987" s="32"/>
      <c r="C987" s="32"/>
    </row>
    <row r="988">
      <c r="A988" s="32"/>
      <c r="B988" s="32"/>
      <c r="C988" s="32"/>
    </row>
    <row r="989">
      <c r="A989" s="32"/>
      <c r="B989" s="32"/>
      <c r="C989" s="32"/>
    </row>
    <row r="990">
      <c r="A990" s="32"/>
      <c r="B990" s="32"/>
      <c r="C990" s="32"/>
    </row>
    <row r="991">
      <c r="A991" s="32"/>
      <c r="B991" s="32"/>
      <c r="C991" s="32"/>
    </row>
    <row r="992">
      <c r="A992" s="32"/>
      <c r="B992" s="32"/>
      <c r="C992" s="32"/>
    </row>
    <row r="993">
      <c r="A993" s="32"/>
      <c r="B993" s="32"/>
      <c r="C993" s="32"/>
    </row>
    <row r="994">
      <c r="A994" s="32"/>
      <c r="B994" s="32"/>
      <c r="C994" s="32"/>
    </row>
    <row r="995">
      <c r="A995" s="32"/>
      <c r="B995" s="32"/>
      <c r="C995" s="32"/>
    </row>
    <row r="996">
      <c r="A996" s="32"/>
      <c r="B996" s="32"/>
      <c r="C996" s="32"/>
    </row>
    <row r="997">
      <c r="A997" s="32"/>
      <c r="B997" s="32"/>
      <c r="C997" s="32"/>
    </row>
    <row r="998">
      <c r="A998" s="32"/>
      <c r="B998" s="32"/>
      <c r="C998" s="32"/>
    </row>
    <row r="999">
      <c r="A999" s="32"/>
      <c r="B999" s="32"/>
      <c r="C999" s="32"/>
    </row>
    <row r="1000">
      <c r="A1000" s="32"/>
      <c r="B1000" s="32"/>
      <c r="C1000" s="3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F1" s="52" t="s">
        <v>4049</v>
      </c>
      <c r="G1" s="53"/>
      <c r="H1" s="53"/>
      <c r="I1" s="53"/>
      <c r="J1" s="54"/>
    </row>
    <row r="2">
      <c r="F2" s="55" t="s">
        <v>4051</v>
      </c>
      <c r="G2" s="55" t="s">
        <v>4052</v>
      </c>
      <c r="H2" s="55" t="s">
        <v>4053</v>
      </c>
      <c r="I2" s="55" t="s">
        <v>4054</v>
      </c>
      <c r="J2" s="55" t="s">
        <v>4055</v>
      </c>
    </row>
    <row r="3">
      <c r="F3" s="56">
        <v>1134353.27</v>
      </c>
      <c r="G3" s="56">
        <v>8230.0</v>
      </c>
      <c r="H3" s="57">
        <v>90910.67</v>
      </c>
      <c r="I3" s="56">
        <v>1233493.94</v>
      </c>
      <c r="J3" s="58">
        <v>0.9263</v>
      </c>
    </row>
    <row r="4">
      <c r="F4" s="46">
        <f>B2</f>
        <v>1134304.74</v>
      </c>
      <c r="G4" s="46">
        <f>B5</f>
        <v>8230</v>
      </c>
      <c r="H4" s="46">
        <f>B6</f>
        <v>90879.04</v>
      </c>
      <c r="I4" s="46">
        <f>SUM(B6,B5,B2)</f>
        <v>1233413.78</v>
      </c>
    </row>
    <row r="5">
      <c r="F5" s="51">
        <f t="shared" ref="F5:I5" si="1">F3-F4</f>
        <v>48.53</v>
      </c>
      <c r="G5" s="51">
        <f t="shared" si="1"/>
        <v>0</v>
      </c>
      <c r="H5" s="59">
        <f t="shared" si="1"/>
        <v>31.63</v>
      </c>
      <c r="I5" s="51">
        <f t="shared" si="1"/>
        <v>80.16</v>
      </c>
    </row>
    <row r="6"/>
    <row r="7"/>
    <row r="9">
      <c r="G9" s="60"/>
      <c r="H9" s="61" t="s">
        <v>4057</v>
      </c>
      <c r="I9" s="61" t="s">
        <v>4058</v>
      </c>
      <c r="J9" s="60"/>
      <c r="K9" s="60"/>
    </row>
    <row r="10">
      <c r="G10" s="60"/>
      <c r="H10" s="62" t="s">
        <v>111</v>
      </c>
      <c r="I10" s="63"/>
      <c r="J10" s="62" t="s">
        <v>4059</v>
      </c>
      <c r="K10" s="63"/>
    </row>
    <row r="11">
      <c r="G11" s="64" t="s">
        <v>4060</v>
      </c>
      <c r="H11" s="65" t="s">
        <v>4061</v>
      </c>
      <c r="I11" s="65" t="s">
        <v>4062</v>
      </c>
      <c r="J11" s="65" t="s">
        <v>4061</v>
      </c>
      <c r="K11" s="65" t="s">
        <v>4062</v>
      </c>
    </row>
    <row r="12">
      <c r="G12" s="66">
        <v>1.0</v>
      </c>
      <c r="H12" s="67">
        <v>1801.0</v>
      </c>
      <c r="I12" s="67">
        <v>8.62</v>
      </c>
      <c r="J12" s="67">
        <v>1566.19</v>
      </c>
      <c r="K12" s="67">
        <v>8.79</v>
      </c>
    </row>
    <row r="13">
      <c r="G13" s="66">
        <v>2.0</v>
      </c>
      <c r="H13" s="68">
        <v>4919.0</v>
      </c>
      <c r="I13" s="67">
        <v>8.620000000000001</v>
      </c>
      <c r="J13" s="67">
        <v>2959.8900000000003</v>
      </c>
      <c r="K13" s="67">
        <v>8.789999999999996</v>
      </c>
    </row>
    <row r="14">
      <c r="G14" s="66">
        <v>3.0</v>
      </c>
      <c r="H14" s="68">
        <v>4725.0</v>
      </c>
      <c r="I14" s="67">
        <v>8.620000000000001</v>
      </c>
      <c r="J14" s="67">
        <v>2402.0099999999998</v>
      </c>
      <c r="K14" s="67">
        <v>8.789999999999997</v>
      </c>
    </row>
    <row r="15">
      <c r="G15" s="66">
        <v>4.0</v>
      </c>
      <c r="H15" s="68">
        <v>4769.0</v>
      </c>
      <c r="I15" s="67">
        <v>8.620000000000001</v>
      </c>
      <c r="J15" s="67">
        <v>3005.51</v>
      </c>
      <c r="K15" s="67">
        <v>8.789999999999997</v>
      </c>
    </row>
    <row r="16">
      <c r="C16" s="69">
        <v>255.0</v>
      </c>
      <c r="D16" s="46">
        <f t="shared" ref="D16:D44" si="2">C16-B16</f>
        <v>0</v>
      </c>
      <c r="G16" s="70" t="s">
        <v>4048</v>
      </c>
      <c r="H16" s="71">
        <v>16214.0</v>
      </c>
      <c r="I16" s="71">
        <v>8.620000000000003</v>
      </c>
      <c r="J16" s="71">
        <v>9933.600000000004</v>
      </c>
      <c r="K16" s="71">
        <v>8.790000000000001</v>
      </c>
    </row>
    <row r="17">
      <c r="C17" s="69">
        <v>564.0</v>
      </c>
      <c r="D17" s="46">
        <f t="shared" si="2"/>
        <v>0</v>
      </c>
      <c r="H17" s="46">
        <f>B3</f>
        <v>19428</v>
      </c>
      <c r="J17" s="46">
        <f>B4</f>
        <v>9932.436</v>
      </c>
    </row>
    <row r="18">
      <c r="C18" s="69">
        <v>984.0</v>
      </c>
      <c r="D18" s="46">
        <f t="shared" si="2"/>
        <v>2</v>
      </c>
      <c r="H18" s="46">
        <f>H17-H16</f>
        <v>3214</v>
      </c>
      <c r="J18" s="46">
        <f>J17-J16</f>
        <v>-1.164</v>
      </c>
    </row>
    <row r="19">
      <c r="C19" s="69">
        <v>229.0</v>
      </c>
      <c r="D19" s="46">
        <f t="shared" si="2"/>
        <v>0</v>
      </c>
    </row>
    <row r="20">
      <c r="C20" s="69">
        <v>468.0</v>
      </c>
      <c r="D20" s="46">
        <f t="shared" si="2"/>
        <v>0</v>
      </c>
    </row>
    <row r="21">
      <c r="C21" s="69">
        <v>744.0</v>
      </c>
      <c r="D21" s="46">
        <f t="shared" si="2"/>
        <v>0</v>
      </c>
    </row>
    <row r="22">
      <c r="C22" s="69">
        <v>737.0</v>
      </c>
      <c r="D22" s="46">
        <f t="shared" si="2"/>
        <v>-1</v>
      </c>
    </row>
    <row r="23">
      <c r="C23" s="69">
        <v>736.0</v>
      </c>
      <c r="D23" s="46">
        <f t="shared" si="2"/>
        <v>-2</v>
      </c>
    </row>
    <row r="24">
      <c r="C24" s="69">
        <v>1297.0</v>
      </c>
      <c r="D24" s="46">
        <f t="shared" si="2"/>
        <v>1</v>
      </c>
    </row>
    <row r="25">
      <c r="C25" s="69">
        <v>709.0</v>
      </c>
      <c r="D25" s="46">
        <f t="shared" si="2"/>
        <v>1</v>
      </c>
    </row>
    <row r="26">
      <c r="C26" s="69">
        <v>272.0</v>
      </c>
      <c r="D26" s="46">
        <f t="shared" si="2"/>
        <v>0</v>
      </c>
    </row>
    <row r="27">
      <c r="C27" s="69">
        <v>229.0</v>
      </c>
      <c r="D27" s="46">
        <f t="shared" si="2"/>
        <v>0</v>
      </c>
    </row>
    <row r="28">
      <c r="C28" s="69">
        <v>861.0</v>
      </c>
      <c r="D28" s="46">
        <f t="shared" si="2"/>
        <v>0</v>
      </c>
    </row>
    <row r="29">
      <c r="C29" s="69">
        <v>965.0</v>
      </c>
      <c r="D29" s="46">
        <f t="shared" si="2"/>
        <v>1</v>
      </c>
    </row>
    <row r="30">
      <c r="C30" s="69">
        <v>468.0</v>
      </c>
      <c r="D30" s="46">
        <f t="shared" si="2"/>
        <v>0</v>
      </c>
    </row>
    <row r="31">
      <c r="C31" s="69">
        <v>1215.0</v>
      </c>
      <c r="D31" s="46">
        <f t="shared" si="2"/>
        <v>0</v>
      </c>
    </row>
    <row r="32">
      <c r="C32" s="69">
        <v>716.0</v>
      </c>
      <c r="D32" s="46">
        <f t="shared" si="2"/>
        <v>0</v>
      </c>
    </row>
    <row r="33">
      <c r="C33" s="69">
        <v>437.0</v>
      </c>
      <c r="D33" s="46">
        <f t="shared" si="2"/>
        <v>0</v>
      </c>
    </row>
    <row r="34">
      <c r="C34" s="69">
        <v>480.0</v>
      </c>
      <c r="D34" s="46">
        <f t="shared" si="2"/>
        <v>-1</v>
      </c>
    </row>
    <row r="35">
      <c r="C35" s="69">
        <v>1465.0</v>
      </c>
      <c r="D35" s="46">
        <f t="shared" si="2"/>
        <v>0</v>
      </c>
    </row>
    <row r="36">
      <c r="C36" s="69">
        <v>1241.0</v>
      </c>
      <c r="D36" s="46">
        <f t="shared" si="2"/>
        <v>-1</v>
      </c>
    </row>
    <row r="37">
      <c r="C37" s="69">
        <v>702.0</v>
      </c>
      <c r="D37" s="46">
        <f t="shared" si="2"/>
        <v>0</v>
      </c>
    </row>
    <row r="38">
      <c r="C38" s="69">
        <v>444.0</v>
      </c>
      <c r="D38" s="46">
        <f t="shared" si="2"/>
        <v>1</v>
      </c>
    </row>
    <row r="39">
      <c r="C39" s="69">
        <v>1041.0</v>
      </c>
      <c r="D39" s="46">
        <f t="shared" si="2"/>
        <v>0</v>
      </c>
    </row>
    <row r="40">
      <c r="C40" s="69">
        <v>245.0</v>
      </c>
      <c r="D40" s="46">
        <f t="shared" si="2"/>
        <v>0</v>
      </c>
    </row>
    <row r="41">
      <c r="C41" s="69">
        <v>227.0</v>
      </c>
      <c r="D41" s="46">
        <f t="shared" si="2"/>
        <v>0</v>
      </c>
    </row>
    <row r="42">
      <c r="C42" s="69">
        <v>736.0</v>
      </c>
      <c r="D42" s="46">
        <f t="shared" si="2"/>
        <v>0</v>
      </c>
    </row>
    <row r="43">
      <c r="C43" s="69">
        <v>717.0</v>
      </c>
      <c r="D43" s="46">
        <f t="shared" si="2"/>
        <v>-1</v>
      </c>
    </row>
    <row r="44">
      <c r="C44" s="69">
        <v>244.0</v>
      </c>
      <c r="D44" s="46">
        <f t="shared" si="2"/>
        <v>0</v>
      </c>
    </row>
    <row r="45"/>
  </sheetData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3" max="3" width="14.5"/>
    <col customWidth="1" min="6" max="6" width="19.5"/>
    <col customWidth="1" min="11" max="11" width="17.5"/>
    <col customWidth="1" min="13" max="13" width="16.13"/>
    <col customWidth="1" min="14" max="14" width="14.0"/>
    <col customWidth="1" min="16" max="16" width="18.75"/>
  </cols>
  <sheetData>
    <row r="1">
      <c r="F1" s="74" t="s">
        <v>4064</v>
      </c>
      <c r="G1" s="74" t="s">
        <v>9</v>
      </c>
      <c r="H1" s="69" t="s">
        <v>4065</v>
      </c>
      <c r="K1" s="75" t="s">
        <v>6</v>
      </c>
      <c r="L1" s="76" t="s">
        <v>11</v>
      </c>
      <c r="M1" s="75" t="s">
        <v>4063</v>
      </c>
      <c r="N1" s="75" t="s">
        <v>9</v>
      </c>
      <c r="O1" s="75" t="s">
        <v>7</v>
      </c>
      <c r="P1" s="75" t="s">
        <v>4064</v>
      </c>
      <c r="Q1" s="75" t="s">
        <v>9</v>
      </c>
      <c r="R1" s="77" t="s">
        <v>4065</v>
      </c>
    </row>
    <row r="2">
      <c r="F2" s="80">
        <v>25.87</v>
      </c>
      <c r="G2" s="81">
        <f t="shared" ref="G2:G4" si="1">C2*F2</f>
        <v>138219.0121</v>
      </c>
      <c r="K2" s="72" t="s">
        <v>33</v>
      </c>
      <c r="L2" s="72">
        <v>1.0</v>
      </c>
      <c r="M2" s="78">
        <v>5342.83</v>
      </c>
      <c r="N2" s="79">
        <v>109815.29896910001</v>
      </c>
      <c r="O2" s="79">
        <v>20.553769999999997</v>
      </c>
      <c r="P2" s="82">
        <v>25.87</v>
      </c>
      <c r="Q2" s="83">
        <v>138219.0121</v>
      </c>
      <c r="R2" s="83">
        <f t="shared" ref="R2:R3" si="2">Q2-N2</f>
        <v>28403.71313</v>
      </c>
    </row>
    <row r="3">
      <c r="F3" s="80">
        <v>26.02</v>
      </c>
      <c r="G3" s="81">
        <f t="shared" si="1"/>
        <v>231449.9816</v>
      </c>
      <c r="K3" s="72" t="s">
        <v>33</v>
      </c>
      <c r="L3" s="72">
        <v>2.0</v>
      </c>
      <c r="M3" s="78">
        <v>8895.08</v>
      </c>
      <c r="N3" s="79">
        <v>182827.4284516</v>
      </c>
      <c r="O3" s="79">
        <v>20.553769999999993</v>
      </c>
      <c r="P3" s="82">
        <v>26.02</v>
      </c>
      <c r="Q3" s="83">
        <v>231449.9816</v>
      </c>
      <c r="R3" s="83">
        <f t="shared" si="2"/>
        <v>48622.55315</v>
      </c>
    </row>
    <row r="4">
      <c r="F4" s="80">
        <v>26.02</v>
      </c>
      <c r="G4" s="81">
        <f t="shared" si="1"/>
        <v>229876.292</v>
      </c>
      <c r="K4" s="84" t="s">
        <v>4066</v>
      </c>
      <c r="L4" s="78">
        <v>14237.91</v>
      </c>
      <c r="M4" s="79">
        <v>292642.72742069996</v>
      </c>
      <c r="N4" s="79">
        <v>20.55376999999999</v>
      </c>
      <c r="O4" s="82">
        <v>26.02</v>
      </c>
      <c r="P4" s="83">
        <v>369668.9937</v>
      </c>
      <c r="Q4" s="83">
        <f t="shared" ref="Q4:R4" si="3">SUM(Q2:Q3)</f>
        <v>369668.9937</v>
      </c>
      <c r="R4" s="83">
        <f t="shared" si="3"/>
        <v>77026.26628</v>
      </c>
    </row>
    <row r="5">
      <c r="F5" s="80">
        <v>26.02</v>
      </c>
      <c r="G5" s="81">
        <f>SUM(G2:G4)</f>
        <v>599545.2857</v>
      </c>
    </row>
    <row r="6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D1" s="85"/>
      <c r="E1" s="86" t="s">
        <v>6</v>
      </c>
      <c r="F1" s="87" t="s">
        <v>4068</v>
      </c>
    </row>
    <row r="2">
      <c r="D2" s="88">
        <v>1.0</v>
      </c>
      <c r="E2" s="89" t="s">
        <v>83</v>
      </c>
      <c r="F2" s="90">
        <v>440.85</v>
      </c>
      <c r="G2" s="46">
        <f t="shared" ref="G2:G43" si="1">C2-F2</f>
        <v>0.15</v>
      </c>
    </row>
    <row r="3">
      <c r="D3" s="91"/>
      <c r="E3" s="89" t="s">
        <v>33</v>
      </c>
      <c r="F3" s="90">
        <v>2089.9799999999996</v>
      </c>
      <c r="G3" s="46">
        <f t="shared" si="1"/>
        <v>1.02</v>
      </c>
    </row>
    <row r="4">
      <c r="D4" s="91"/>
      <c r="E4" s="89" t="s">
        <v>86</v>
      </c>
      <c r="F4" s="90">
        <v>746.78</v>
      </c>
      <c r="G4" s="46">
        <f t="shared" si="1"/>
        <v>0.22</v>
      </c>
    </row>
    <row r="5">
      <c r="D5" s="91"/>
      <c r="E5" s="89" t="s">
        <v>17</v>
      </c>
      <c r="F5" s="90">
        <v>15761.08</v>
      </c>
      <c r="G5" s="46">
        <f t="shared" si="1"/>
        <v>0.01</v>
      </c>
    </row>
    <row r="6">
      <c r="D6" s="91"/>
      <c r="E6" s="89" t="s">
        <v>77</v>
      </c>
      <c r="F6" s="90">
        <v>5318.919999999999</v>
      </c>
      <c r="G6" s="46">
        <f t="shared" si="1"/>
        <v>0.08</v>
      </c>
    </row>
    <row r="7">
      <c r="D7" s="91"/>
      <c r="E7" s="89" t="s">
        <v>39</v>
      </c>
      <c r="F7" s="90">
        <v>11454.4</v>
      </c>
      <c r="G7" s="46">
        <f t="shared" si="1"/>
        <v>1.6</v>
      </c>
    </row>
    <row r="8">
      <c r="D8" s="92" t="s">
        <v>4069</v>
      </c>
      <c r="E8" s="92"/>
      <c r="F8" s="93">
        <v>35812.01</v>
      </c>
      <c r="G8" s="46">
        <f t="shared" si="1"/>
        <v>3.08</v>
      </c>
    </row>
    <row r="9">
      <c r="D9" s="88">
        <v>2.0</v>
      </c>
      <c r="E9" s="89" t="s">
        <v>83</v>
      </c>
      <c r="F9" s="90">
        <v>4806.539999999999</v>
      </c>
      <c r="G9" s="46">
        <f t="shared" si="1"/>
        <v>-0.54</v>
      </c>
    </row>
    <row r="10">
      <c r="D10" s="91"/>
      <c r="E10" s="89" t="s">
        <v>33</v>
      </c>
      <c r="F10" s="90">
        <v>3682.4399999999996</v>
      </c>
      <c r="G10" s="46">
        <f t="shared" si="1"/>
        <v>-0.44</v>
      </c>
    </row>
    <row r="11">
      <c r="D11" s="91"/>
      <c r="E11" s="89" t="s">
        <v>86</v>
      </c>
      <c r="F11" s="90">
        <v>540.16</v>
      </c>
      <c r="G11" s="46">
        <f t="shared" si="1"/>
        <v>-0.16</v>
      </c>
    </row>
    <row r="12">
      <c r="D12" s="91"/>
      <c r="E12" s="89" t="s">
        <v>17</v>
      </c>
      <c r="F12" s="90">
        <v>12999.68</v>
      </c>
      <c r="G12" s="46">
        <f t="shared" si="1"/>
        <v>0</v>
      </c>
    </row>
    <row r="13">
      <c r="D13" s="91"/>
      <c r="E13" s="89" t="s">
        <v>77</v>
      </c>
      <c r="F13" s="90">
        <v>4534.150000000001</v>
      </c>
      <c r="G13" s="46">
        <f t="shared" si="1"/>
        <v>-0.15</v>
      </c>
    </row>
    <row r="14">
      <c r="D14" s="91"/>
      <c r="E14" s="89" t="s">
        <v>39</v>
      </c>
      <c r="F14" s="90">
        <v>6704.4299999999985</v>
      </c>
      <c r="G14" s="46">
        <f t="shared" si="1"/>
        <v>-1.43</v>
      </c>
    </row>
    <row r="15">
      <c r="D15" s="92" t="s">
        <v>4070</v>
      </c>
      <c r="E15" s="92"/>
      <c r="F15" s="93">
        <v>33267.4</v>
      </c>
      <c r="G15" s="46">
        <f t="shared" si="1"/>
        <v>-2.72</v>
      </c>
    </row>
    <row r="16">
      <c r="D16" s="88">
        <v>3.0</v>
      </c>
      <c r="E16" s="89" t="s">
        <v>83</v>
      </c>
      <c r="F16" s="90">
        <v>3218.21</v>
      </c>
      <c r="G16" s="46">
        <f t="shared" si="1"/>
        <v>0.79</v>
      </c>
    </row>
    <row r="17">
      <c r="D17" s="91"/>
      <c r="E17" s="89" t="s">
        <v>33</v>
      </c>
      <c r="F17" s="90">
        <v>245.88</v>
      </c>
      <c r="G17" s="46">
        <f t="shared" si="1"/>
        <v>0.12</v>
      </c>
    </row>
    <row r="18">
      <c r="D18" s="91"/>
      <c r="E18" s="89" t="s">
        <v>86</v>
      </c>
      <c r="F18" s="90">
        <v>835.5700000000002</v>
      </c>
      <c r="G18" s="46">
        <f t="shared" si="1"/>
        <v>-0.57</v>
      </c>
    </row>
    <row r="19">
      <c r="D19" s="91"/>
      <c r="E19" s="89" t="s">
        <v>17</v>
      </c>
      <c r="F19" s="90">
        <v>16193.560000000001</v>
      </c>
      <c r="G19" s="46">
        <f t="shared" si="1"/>
        <v>1.57</v>
      </c>
    </row>
    <row r="20">
      <c r="D20" s="91"/>
      <c r="E20" s="89" t="s">
        <v>77</v>
      </c>
      <c r="F20" s="90">
        <v>2566.18</v>
      </c>
      <c r="G20" s="46">
        <f t="shared" si="1"/>
        <v>-0.18</v>
      </c>
    </row>
    <row r="21">
      <c r="D21" s="91"/>
      <c r="E21" s="89" t="s">
        <v>39</v>
      </c>
      <c r="F21" s="90">
        <v>9043.12</v>
      </c>
      <c r="G21" s="46">
        <f t="shared" si="1"/>
        <v>0.88</v>
      </c>
    </row>
    <row r="22">
      <c r="D22" s="92" t="s">
        <v>4071</v>
      </c>
      <c r="E22" s="92"/>
      <c r="F22" s="93">
        <v>32102.520000000004</v>
      </c>
      <c r="G22" s="46">
        <f t="shared" si="1"/>
        <v>2.61</v>
      </c>
    </row>
    <row r="23">
      <c r="D23" s="88">
        <v>4.0</v>
      </c>
      <c r="E23" s="89" t="s">
        <v>83</v>
      </c>
      <c r="F23" s="90">
        <v>2485.79</v>
      </c>
      <c r="G23" s="46">
        <f t="shared" si="1"/>
        <v>-0.79</v>
      </c>
    </row>
    <row r="24">
      <c r="D24" s="91"/>
      <c r="E24" s="89" t="s">
        <v>33</v>
      </c>
      <c r="F24" s="90">
        <v>2304.46</v>
      </c>
      <c r="G24" s="46">
        <f t="shared" si="1"/>
        <v>0.54</v>
      </c>
    </row>
    <row r="25">
      <c r="D25" s="91"/>
      <c r="E25" s="89" t="s">
        <v>86</v>
      </c>
      <c r="F25" s="90">
        <v>1643.4299999999998</v>
      </c>
      <c r="G25" s="46">
        <f t="shared" si="1"/>
        <v>-0.43</v>
      </c>
    </row>
    <row r="26">
      <c r="D26" s="91"/>
      <c r="E26" s="89" t="s">
        <v>17</v>
      </c>
      <c r="F26" s="90">
        <v>19336.840000000004</v>
      </c>
      <c r="G26" s="46">
        <f t="shared" si="1"/>
        <v>2.16</v>
      </c>
    </row>
    <row r="27">
      <c r="D27" s="91"/>
      <c r="E27" s="89" t="s">
        <v>77</v>
      </c>
      <c r="F27" s="90">
        <v>7469.57</v>
      </c>
      <c r="G27" s="46">
        <f t="shared" si="1"/>
        <v>0.43</v>
      </c>
    </row>
    <row r="28">
      <c r="D28" s="91"/>
      <c r="E28" s="89" t="s">
        <v>39</v>
      </c>
      <c r="F28" s="90">
        <v>4290.15</v>
      </c>
      <c r="G28" s="46">
        <f t="shared" si="1"/>
        <v>0.85</v>
      </c>
    </row>
    <row r="29">
      <c r="D29" s="92" t="s">
        <v>4072</v>
      </c>
      <c r="E29" s="92"/>
      <c r="F29" s="93">
        <v>37530.23999999998</v>
      </c>
      <c r="G29" s="46">
        <f t="shared" si="1"/>
        <v>2.76</v>
      </c>
    </row>
    <row r="30">
      <c r="D30" s="88">
        <v>5.0</v>
      </c>
      <c r="E30" s="89" t="s">
        <v>83</v>
      </c>
      <c r="F30" s="90">
        <v>4334.28</v>
      </c>
      <c r="G30" s="46">
        <f t="shared" si="1"/>
        <v>-0.28</v>
      </c>
    </row>
    <row r="31">
      <c r="D31" s="91"/>
      <c r="E31" s="89" t="s">
        <v>33</v>
      </c>
      <c r="F31" s="90">
        <v>808.04</v>
      </c>
      <c r="G31" s="46">
        <f t="shared" si="1"/>
        <v>-0.04</v>
      </c>
    </row>
    <row r="32">
      <c r="D32" s="91"/>
      <c r="E32" s="89" t="s">
        <v>86</v>
      </c>
      <c r="F32" s="90">
        <v>2403.94</v>
      </c>
      <c r="G32" s="46">
        <f t="shared" si="1"/>
        <v>-0.94</v>
      </c>
    </row>
    <row r="33">
      <c r="D33" s="91"/>
      <c r="E33" s="89" t="s">
        <v>17</v>
      </c>
      <c r="F33" s="90">
        <v>13411.870000000003</v>
      </c>
      <c r="G33" s="46">
        <f t="shared" si="1"/>
        <v>0.48</v>
      </c>
    </row>
    <row r="34">
      <c r="D34" s="91"/>
      <c r="E34" s="89" t="s">
        <v>77</v>
      </c>
      <c r="F34" s="90">
        <v>5135.9000000000015</v>
      </c>
      <c r="G34" s="46">
        <f t="shared" si="1"/>
        <v>0.1</v>
      </c>
    </row>
    <row r="35">
      <c r="D35" s="91"/>
      <c r="E35" s="89" t="s">
        <v>39</v>
      </c>
      <c r="F35" s="90">
        <v>7401.0199999999995</v>
      </c>
      <c r="G35" s="46">
        <f t="shared" si="1"/>
        <v>-1.02</v>
      </c>
    </row>
    <row r="36">
      <c r="D36" s="92" t="s">
        <v>4073</v>
      </c>
      <c r="E36" s="92"/>
      <c r="F36" s="93">
        <v>33495.049999999996</v>
      </c>
      <c r="G36" s="46">
        <f t="shared" si="1"/>
        <v>-1.7</v>
      </c>
    </row>
    <row r="37">
      <c r="D37" s="88">
        <v>6.0</v>
      </c>
      <c r="E37" s="89" t="s">
        <v>83</v>
      </c>
      <c r="F37" s="90">
        <v>3841.98</v>
      </c>
      <c r="G37" s="46">
        <f t="shared" si="1"/>
        <v>-0.98</v>
      </c>
    </row>
    <row r="38">
      <c r="D38" s="91"/>
      <c r="E38" s="89" t="s">
        <v>86</v>
      </c>
      <c r="F38" s="90">
        <v>790.13</v>
      </c>
      <c r="G38" s="46">
        <f t="shared" si="1"/>
        <v>-0.13</v>
      </c>
    </row>
    <row r="39">
      <c r="D39" s="91"/>
      <c r="E39" s="89" t="s">
        <v>17</v>
      </c>
      <c r="F39" s="90">
        <v>21460.4</v>
      </c>
      <c r="G39" s="46">
        <f t="shared" si="1"/>
        <v>0.6</v>
      </c>
    </row>
    <row r="40">
      <c r="D40" s="91"/>
      <c r="E40" s="89" t="s">
        <v>77</v>
      </c>
      <c r="F40" s="90">
        <v>8481.420000000002</v>
      </c>
      <c r="G40" s="46">
        <f t="shared" si="1"/>
        <v>-0.42</v>
      </c>
    </row>
    <row r="41">
      <c r="D41" s="91"/>
      <c r="E41" s="89" t="s">
        <v>39</v>
      </c>
      <c r="F41" s="90">
        <v>7806.330000000001</v>
      </c>
      <c r="G41" s="46">
        <f t="shared" si="1"/>
        <v>0.67</v>
      </c>
    </row>
    <row r="42">
      <c r="D42" s="92" t="s">
        <v>4074</v>
      </c>
      <c r="E42" s="92"/>
      <c r="F42" s="93">
        <v>42380.26000000002</v>
      </c>
      <c r="G42" s="46">
        <f t="shared" si="1"/>
        <v>-0.26</v>
      </c>
    </row>
    <row r="43">
      <c r="D43" s="94" t="s">
        <v>4048</v>
      </c>
      <c r="E43" s="95"/>
      <c r="F43" s="96">
        <v>214587.48</v>
      </c>
      <c r="G43" s="46">
        <f t="shared" si="1"/>
        <v>-192831.48</v>
      </c>
    </row>
    <row r="44"/>
    <row r="45"/>
    <row r="46"/>
  </sheetData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</sheetData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13"/>
    <row r="14">
      <c r="E14" s="46">
        <f t="shared" ref="E14:E42" si="1">B14-D14</f>
        <v>1864</v>
      </c>
    </row>
    <row r="15">
      <c r="E15" s="46">
        <f t="shared" si="1"/>
        <v>2441</v>
      </c>
    </row>
    <row r="16">
      <c r="E16" s="46">
        <f t="shared" si="1"/>
        <v>2218</v>
      </c>
    </row>
    <row r="17">
      <c r="E17" s="46">
        <f t="shared" si="1"/>
        <v>3548</v>
      </c>
    </row>
    <row r="18">
      <c r="E18" s="46">
        <f t="shared" si="1"/>
        <v>2449</v>
      </c>
    </row>
    <row r="19">
      <c r="E19" s="46">
        <f t="shared" si="1"/>
        <v>2662.74</v>
      </c>
    </row>
    <row r="20">
      <c r="E20" s="46">
        <f t="shared" si="1"/>
        <v>4576.93</v>
      </c>
    </row>
    <row r="21">
      <c r="E21" s="46">
        <f t="shared" si="1"/>
        <v>2992</v>
      </c>
    </row>
    <row r="22">
      <c r="E22" s="46">
        <f t="shared" si="1"/>
        <v>1292</v>
      </c>
    </row>
    <row r="23">
      <c r="E23" s="46">
        <f t="shared" si="1"/>
        <v>2962</v>
      </c>
    </row>
    <row r="24">
      <c r="E24" s="46">
        <f t="shared" si="1"/>
        <v>3996</v>
      </c>
    </row>
    <row r="25">
      <c r="E25" s="46">
        <f t="shared" si="1"/>
        <v>3957</v>
      </c>
    </row>
    <row r="26">
      <c r="E26" s="46">
        <f t="shared" si="1"/>
        <v>5231.63</v>
      </c>
    </row>
    <row r="27">
      <c r="E27" s="46">
        <f t="shared" si="1"/>
        <v>4412.53</v>
      </c>
    </row>
    <row r="28">
      <c r="E28" s="46">
        <f t="shared" si="1"/>
        <v>2384</v>
      </c>
    </row>
    <row r="29">
      <c r="E29" s="46">
        <f t="shared" si="1"/>
        <v>1407</v>
      </c>
    </row>
    <row r="30">
      <c r="E30" s="46">
        <f t="shared" si="1"/>
        <v>4570</v>
      </c>
    </row>
    <row r="31">
      <c r="E31" s="46">
        <f t="shared" si="1"/>
        <v>5552</v>
      </c>
    </row>
    <row r="32">
      <c r="E32" s="46">
        <f t="shared" si="1"/>
        <v>3690</v>
      </c>
    </row>
    <row r="33">
      <c r="E33" s="46">
        <f t="shared" si="1"/>
        <v>6295</v>
      </c>
    </row>
    <row r="34">
      <c r="E34" s="46">
        <f t="shared" si="1"/>
        <v>2584.26</v>
      </c>
    </row>
    <row r="35">
      <c r="E35" s="46">
        <f t="shared" si="1"/>
        <v>1744</v>
      </c>
    </row>
    <row r="36">
      <c r="E36" s="46">
        <f t="shared" si="1"/>
        <v>4168</v>
      </c>
    </row>
    <row r="37">
      <c r="E37" s="46">
        <f t="shared" si="1"/>
        <v>3788</v>
      </c>
    </row>
    <row r="38">
      <c r="E38" s="46">
        <f t="shared" si="1"/>
        <v>3191</v>
      </c>
    </row>
    <row r="39">
      <c r="E39" s="46">
        <f t="shared" si="1"/>
        <v>6484</v>
      </c>
    </row>
    <row r="40">
      <c r="E40" s="46">
        <f t="shared" si="1"/>
        <v>7604.69</v>
      </c>
    </row>
    <row r="41">
      <c r="E41" s="46">
        <f t="shared" si="1"/>
        <v>5637</v>
      </c>
    </row>
    <row r="42">
      <c r="E42" s="46">
        <f t="shared" si="1"/>
        <v>103701.78</v>
      </c>
    </row>
  </sheetData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7" t="s">
        <v>484</v>
      </c>
      <c r="B1" s="98" t="s">
        <v>2</v>
      </c>
      <c r="C1" s="33">
        <v>45658.0</v>
      </c>
    </row>
    <row r="2">
      <c r="A2" s="49">
        <v>307.0</v>
      </c>
      <c r="B2" s="99" t="s">
        <v>485</v>
      </c>
      <c r="C2" s="100" t="s">
        <v>486</v>
      </c>
    </row>
    <row r="3">
      <c r="A3" s="49">
        <v>308.0</v>
      </c>
      <c r="B3" s="99" t="s">
        <v>485</v>
      </c>
      <c r="C3" s="100" t="s">
        <v>486</v>
      </c>
    </row>
    <row r="4">
      <c r="A4" s="49">
        <v>309.0</v>
      </c>
      <c r="B4" s="99" t="s">
        <v>485</v>
      </c>
      <c r="C4" s="100" t="s">
        <v>486</v>
      </c>
    </row>
    <row r="5">
      <c r="A5" s="49">
        <v>1627.0</v>
      </c>
      <c r="B5" s="99" t="s">
        <v>4076</v>
      </c>
      <c r="C5" s="100" t="s">
        <v>489</v>
      </c>
    </row>
    <row r="6">
      <c r="A6" s="49">
        <v>1628.0</v>
      </c>
      <c r="B6" s="99" t="s">
        <v>4076</v>
      </c>
      <c r="C6" s="100" t="s">
        <v>489</v>
      </c>
    </row>
    <row r="7">
      <c r="A7" s="49">
        <v>1629.0</v>
      </c>
      <c r="B7" s="99" t="s">
        <v>4076</v>
      </c>
      <c r="C7" s="100" t="s">
        <v>489</v>
      </c>
    </row>
    <row r="8">
      <c r="A8" s="49">
        <v>1630.0</v>
      </c>
      <c r="B8" s="99" t="s">
        <v>4076</v>
      </c>
      <c r="C8" s="100" t="s">
        <v>489</v>
      </c>
    </row>
    <row r="9">
      <c r="A9" s="49">
        <v>1633.0</v>
      </c>
      <c r="B9" s="99" t="s">
        <v>4076</v>
      </c>
      <c r="C9" s="100" t="s">
        <v>489</v>
      </c>
    </row>
    <row r="10">
      <c r="A10" s="49">
        <v>1636.0</v>
      </c>
      <c r="B10" s="99" t="s">
        <v>4076</v>
      </c>
      <c r="C10" s="100" t="s">
        <v>487</v>
      </c>
    </row>
    <row r="11">
      <c r="A11" s="49">
        <v>1641.0</v>
      </c>
      <c r="B11" s="99" t="s">
        <v>4076</v>
      </c>
      <c r="C11" s="100" t="s">
        <v>489</v>
      </c>
    </row>
    <row r="12">
      <c r="A12" s="49">
        <v>1649.0</v>
      </c>
      <c r="B12" s="99" t="s">
        <v>4076</v>
      </c>
      <c r="C12" s="100" t="s">
        <v>489</v>
      </c>
    </row>
    <row r="13">
      <c r="A13" s="49">
        <v>1657.0</v>
      </c>
      <c r="B13" s="99" t="s">
        <v>4076</v>
      </c>
      <c r="C13" s="100" t="s">
        <v>489</v>
      </c>
    </row>
    <row r="14">
      <c r="A14" s="49">
        <v>1660.0</v>
      </c>
      <c r="B14" s="99" t="s">
        <v>4076</v>
      </c>
      <c r="C14" s="100" t="s">
        <v>489</v>
      </c>
    </row>
    <row r="15">
      <c r="A15" s="49">
        <v>1669.0</v>
      </c>
      <c r="B15" s="99" t="s">
        <v>4076</v>
      </c>
      <c r="C15" s="100" t="s">
        <v>489</v>
      </c>
    </row>
    <row r="16">
      <c r="A16" s="49">
        <v>1670.0</v>
      </c>
      <c r="B16" s="99" t="s">
        <v>4076</v>
      </c>
      <c r="C16" s="100" t="s">
        <v>489</v>
      </c>
    </row>
    <row r="17">
      <c r="A17" s="49">
        <v>1675.0</v>
      </c>
      <c r="B17" s="99" t="s">
        <v>4076</v>
      </c>
      <c r="C17" s="100" t="s">
        <v>489</v>
      </c>
    </row>
    <row r="18">
      <c r="A18" s="49">
        <v>1682.0</v>
      </c>
      <c r="B18" s="99" t="s">
        <v>490</v>
      </c>
      <c r="C18" s="100" t="s">
        <v>491</v>
      </c>
    </row>
    <row r="19">
      <c r="A19" s="49">
        <v>1683.0</v>
      </c>
      <c r="B19" s="99" t="s">
        <v>492</v>
      </c>
      <c r="C19" s="100" t="s">
        <v>493</v>
      </c>
    </row>
    <row r="20">
      <c r="A20" s="49">
        <v>1685.0</v>
      </c>
      <c r="B20" s="99" t="s">
        <v>492</v>
      </c>
      <c r="C20" s="100" t="s">
        <v>493</v>
      </c>
    </row>
    <row r="21">
      <c r="A21" s="49">
        <v>1688.0</v>
      </c>
      <c r="B21" s="99" t="s">
        <v>492</v>
      </c>
      <c r="C21" s="100" t="s">
        <v>493</v>
      </c>
    </row>
    <row r="22">
      <c r="A22" s="49">
        <v>1689.0</v>
      </c>
      <c r="B22" s="99" t="s">
        <v>492</v>
      </c>
      <c r="C22" s="100" t="s">
        <v>493</v>
      </c>
    </row>
    <row r="23">
      <c r="A23" s="49">
        <v>1694.0</v>
      </c>
      <c r="B23" s="99" t="s">
        <v>4076</v>
      </c>
      <c r="C23" s="100" t="s">
        <v>489</v>
      </c>
    </row>
    <row r="24">
      <c r="A24" s="49">
        <v>1695.0</v>
      </c>
      <c r="B24" s="99" t="s">
        <v>4076</v>
      </c>
      <c r="C24" s="100" t="s">
        <v>489</v>
      </c>
    </row>
    <row r="25">
      <c r="A25" s="49">
        <v>1697.0</v>
      </c>
      <c r="B25" s="99" t="s">
        <v>492</v>
      </c>
      <c r="C25" s="100" t="s">
        <v>493</v>
      </c>
    </row>
    <row r="26">
      <c r="A26" s="49">
        <v>1701.0</v>
      </c>
      <c r="B26" s="99" t="s">
        <v>490</v>
      </c>
      <c r="C26" s="100" t="s">
        <v>494</v>
      </c>
    </row>
    <row r="27">
      <c r="A27" s="38">
        <v>1704.0</v>
      </c>
      <c r="B27" s="99" t="s">
        <v>492</v>
      </c>
      <c r="C27" s="100" t="s">
        <v>493</v>
      </c>
    </row>
    <row r="28">
      <c r="A28" s="49">
        <v>1705.0</v>
      </c>
      <c r="B28" s="99" t="s">
        <v>490</v>
      </c>
      <c r="C28" s="100" t="s">
        <v>494</v>
      </c>
    </row>
    <row r="29">
      <c r="A29" s="49">
        <v>1706.0</v>
      </c>
      <c r="B29" s="99" t="s">
        <v>4076</v>
      </c>
      <c r="C29" s="100" t="s">
        <v>489</v>
      </c>
    </row>
    <row r="30">
      <c r="A30" s="49">
        <v>1711.0</v>
      </c>
      <c r="B30" s="99" t="s">
        <v>498</v>
      </c>
      <c r="C30" s="100" t="s">
        <v>497</v>
      </c>
    </row>
    <row r="31">
      <c r="A31" s="49">
        <v>1712.0</v>
      </c>
      <c r="B31" s="99" t="s">
        <v>4076</v>
      </c>
      <c r="C31" s="100" t="s">
        <v>487</v>
      </c>
    </row>
    <row r="32">
      <c r="A32" s="49">
        <v>1713.0</v>
      </c>
      <c r="B32" s="99" t="s">
        <v>4076</v>
      </c>
      <c r="C32" s="100" t="s">
        <v>489</v>
      </c>
    </row>
    <row r="33">
      <c r="A33" s="49">
        <v>1714.0</v>
      </c>
      <c r="B33" s="99" t="s">
        <v>490</v>
      </c>
      <c r="C33" s="100" t="s">
        <v>491</v>
      </c>
    </row>
    <row r="34">
      <c r="A34" s="49">
        <v>1715.0</v>
      </c>
      <c r="B34" s="99" t="s">
        <v>490</v>
      </c>
      <c r="C34" s="100" t="s">
        <v>494</v>
      </c>
    </row>
    <row r="35">
      <c r="A35" s="49">
        <v>1716.0</v>
      </c>
      <c r="B35" s="99" t="s">
        <v>490</v>
      </c>
      <c r="C35" s="100" t="s">
        <v>491</v>
      </c>
    </row>
    <row r="36">
      <c r="A36" s="49">
        <v>1717.0</v>
      </c>
      <c r="B36" s="99" t="s">
        <v>490</v>
      </c>
      <c r="C36" s="100" t="s">
        <v>491</v>
      </c>
    </row>
    <row r="37">
      <c r="A37" s="49">
        <v>1718.0</v>
      </c>
      <c r="B37" s="99" t="s">
        <v>4076</v>
      </c>
      <c r="C37" s="100" t="s">
        <v>487</v>
      </c>
    </row>
    <row r="38">
      <c r="A38" s="49">
        <v>1719.0</v>
      </c>
      <c r="B38" s="99" t="s">
        <v>490</v>
      </c>
      <c r="C38" s="100" t="s">
        <v>491</v>
      </c>
    </row>
    <row r="39">
      <c r="A39" s="38">
        <v>1720.0</v>
      </c>
      <c r="B39" s="99" t="s">
        <v>4076</v>
      </c>
      <c r="C39" s="100" t="s">
        <v>487</v>
      </c>
    </row>
    <row r="40">
      <c r="A40" s="49">
        <v>1721.0</v>
      </c>
      <c r="B40" s="99" t="s">
        <v>490</v>
      </c>
      <c r="C40" s="100" t="s">
        <v>494</v>
      </c>
    </row>
    <row r="41">
      <c r="A41" s="49">
        <v>1722.0</v>
      </c>
      <c r="B41" s="99" t="s">
        <v>490</v>
      </c>
      <c r="C41" s="100" t="s">
        <v>494</v>
      </c>
    </row>
    <row r="42">
      <c r="A42" s="49">
        <v>1723.0</v>
      </c>
      <c r="B42" s="99" t="s">
        <v>490</v>
      </c>
      <c r="C42" s="100" t="s">
        <v>491</v>
      </c>
    </row>
    <row r="43">
      <c r="A43" s="49">
        <v>1724.0</v>
      </c>
      <c r="B43" s="99" t="s">
        <v>495</v>
      </c>
      <c r="C43" s="100" t="s">
        <v>496</v>
      </c>
    </row>
    <row r="44">
      <c r="A44" s="49">
        <v>1725.0</v>
      </c>
      <c r="B44" s="99" t="s">
        <v>490</v>
      </c>
      <c r="C44" s="100" t="s">
        <v>491</v>
      </c>
    </row>
    <row r="45">
      <c r="A45" s="49">
        <v>1726.0</v>
      </c>
      <c r="B45" s="99" t="s">
        <v>490</v>
      </c>
      <c r="C45" s="100" t="s">
        <v>491</v>
      </c>
    </row>
    <row r="46">
      <c r="A46" s="49">
        <v>1727.0</v>
      </c>
      <c r="B46" s="99" t="s">
        <v>495</v>
      </c>
      <c r="C46" s="100" t="s">
        <v>496</v>
      </c>
    </row>
    <row r="47">
      <c r="A47" s="49">
        <v>1728.0</v>
      </c>
      <c r="B47" s="99" t="s">
        <v>490</v>
      </c>
      <c r="C47" s="100" t="s">
        <v>494</v>
      </c>
    </row>
    <row r="48">
      <c r="A48" s="49">
        <v>1729.0</v>
      </c>
      <c r="B48" s="99" t="s">
        <v>490</v>
      </c>
      <c r="C48" s="100" t="s">
        <v>494</v>
      </c>
    </row>
    <row r="49">
      <c r="A49" s="49">
        <v>1730.0</v>
      </c>
      <c r="B49" s="99" t="s">
        <v>490</v>
      </c>
      <c r="C49" s="100" t="s">
        <v>494</v>
      </c>
    </row>
    <row r="50">
      <c r="A50" s="49">
        <v>1731.0</v>
      </c>
      <c r="B50" s="99" t="s">
        <v>492</v>
      </c>
      <c r="C50" s="100" t="s">
        <v>493</v>
      </c>
    </row>
    <row r="51">
      <c r="A51" s="49">
        <v>1732.0</v>
      </c>
      <c r="B51" s="99" t="s">
        <v>492</v>
      </c>
      <c r="C51" s="100" t="s">
        <v>493</v>
      </c>
    </row>
    <row r="52">
      <c r="A52" s="49">
        <v>1733.0</v>
      </c>
      <c r="B52" s="99" t="s">
        <v>495</v>
      </c>
      <c r="C52" s="100" t="s">
        <v>496</v>
      </c>
    </row>
    <row r="53">
      <c r="A53" s="49">
        <v>1734.0</v>
      </c>
      <c r="B53" s="99" t="s">
        <v>4076</v>
      </c>
      <c r="C53" s="100" t="s">
        <v>487</v>
      </c>
    </row>
    <row r="54">
      <c r="A54" s="38">
        <v>1735.0</v>
      </c>
      <c r="B54" s="99" t="s">
        <v>492</v>
      </c>
      <c r="C54" s="100" t="s">
        <v>493</v>
      </c>
    </row>
    <row r="55">
      <c r="A55" s="49">
        <v>1736.0</v>
      </c>
      <c r="B55" s="99" t="s">
        <v>490</v>
      </c>
      <c r="C55" s="100" t="s">
        <v>494</v>
      </c>
    </row>
    <row r="56">
      <c r="A56" s="49">
        <v>1737.0</v>
      </c>
      <c r="B56" s="99" t="s">
        <v>490</v>
      </c>
      <c r="C56" s="100" t="s">
        <v>491</v>
      </c>
    </row>
    <row r="57">
      <c r="A57" s="49">
        <v>1738.0</v>
      </c>
      <c r="B57" s="99" t="s">
        <v>490</v>
      </c>
      <c r="C57" s="100" t="s">
        <v>494</v>
      </c>
    </row>
    <row r="58">
      <c r="A58" s="49">
        <v>1739.0</v>
      </c>
      <c r="B58" s="99" t="s">
        <v>490</v>
      </c>
      <c r="C58" s="100" t="s">
        <v>491</v>
      </c>
    </row>
    <row r="59">
      <c r="A59" s="49">
        <v>1740.0</v>
      </c>
      <c r="B59" s="99" t="s">
        <v>498</v>
      </c>
      <c r="C59" s="100" t="s">
        <v>514</v>
      </c>
    </row>
    <row r="60">
      <c r="A60" s="49">
        <v>1741.0</v>
      </c>
      <c r="B60" s="99" t="s">
        <v>498</v>
      </c>
      <c r="C60" s="100" t="s">
        <v>497</v>
      </c>
    </row>
    <row r="61">
      <c r="A61" s="38">
        <v>1742.0</v>
      </c>
      <c r="B61" s="99" t="s">
        <v>490</v>
      </c>
      <c r="C61" s="100" t="s">
        <v>491</v>
      </c>
    </row>
    <row r="62">
      <c r="A62" s="49">
        <v>1743.0</v>
      </c>
      <c r="B62" s="99" t="s">
        <v>4076</v>
      </c>
      <c r="C62" s="100" t="s">
        <v>487</v>
      </c>
    </row>
    <row r="63">
      <c r="A63" s="49">
        <v>1745.0</v>
      </c>
      <c r="B63" s="99" t="s">
        <v>498</v>
      </c>
      <c r="C63" s="100" t="s">
        <v>502</v>
      </c>
    </row>
    <row r="64">
      <c r="A64" s="49">
        <v>1746.0</v>
      </c>
      <c r="B64" s="99" t="s">
        <v>490</v>
      </c>
      <c r="C64" s="100" t="s">
        <v>494</v>
      </c>
    </row>
    <row r="65">
      <c r="A65" s="49">
        <v>1747.0</v>
      </c>
      <c r="B65" s="99" t="s">
        <v>490</v>
      </c>
      <c r="C65" s="100" t="s">
        <v>494</v>
      </c>
    </row>
    <row r="66">
      <c r="A66" s="49">
        <v>1748.0</v>
      </c>
      <c r="B66" s="99" t="s">
        <v>495</v>
      </c>
      <c r="C66" s="100" t="s">
        <v>496</v>
      </c>
    </row>
    <row r="67">
      <c r="A67" s="49">
        <v>1749.0</v>
      </c>
      <c r="B67" s="99" t="s">
        <v>4076</v>
      </c>
      <c r="C67" s="100" t="s">
        <v>487</v>
      </c>
    </row>
    <row r="68">
      <c r="A68" s="49">
        <v>1750.0</v>
      </c>
      <c r="B68" s="99" t="s">
        <v>498</v>
      </c>
      <c r="C68" s="100" t="s">
        <v>502</v>
      </c>
    </row>
    <row r="69">
      <c r="A69" s="49">
        <v>1751.0</v>
      </c>
      <c r="B69" s="99" t="s">
        <v>495</v>
      </c>
      <c r="C69" s="100" t="s">
        <v>496</v>
      </c>
    </row>
    <row r="70">
      <c r="A70" s="49">
        <v>1752.0</v>
      </c>
      <c r="B70" s="99" t="s">
        <v>495</v>
      </c>
      <c r="C70" s="100" t="s">
        <v>496</v>
      </c>
    </row>
    <row r="71">
      <c r="A71" s="49">
        <v>1753.0</v>
      </c>
      <c r="B71" s="99" t="s">
        <v>490</v>
      </c>
      <c r="C71" s="100" t="s">
        <v>494</v>
      </c>
    </row>
    <row r="72">
      <c r="A72" s="38">
        <v>1754.0</v>
      </c>
      <c r="B72" s="99" t="s">
        <v>492</v>
      </c>
      <c r="C72" s="100" t="s">
        <v>493</v>
      </c>
    </row>
    <row r="73">
      <c r="A73" s="49">
        <v>1755.0</v>
      </c>
      <c r="B73" s="99" t="s">
        <v>490</v>
      </c>
      <c r="C73" s="100" t="s">
        <v>491</v>
      </c>
    </row>
    <row r="74">
      <c r="A74" s="101">
        <v>1756.0</v>
      </c>
      <c r="B74" s="99" t="s">
        <v>504</v>
      </c>
      <c r="C74" s="100" t="s">
        <v>526</v>
      </c>
    </row>
    <row r="75">
      <c r="A75" s="49">
        <v>1757.0</v>
      </c>
      <c r="B75" s="99" t="s">
        <v>492</v>
      </c>
      <c r="C75" s="100" t="s">
        <v>493</v>
      </c>
    </row>
    <row r="76">
      <c r="A76" s="49">
        <v>1758.0</v>
      </c>
      <c r="B76" s="99" t="s">
        <v>490</v>
      </c>
      <c r="C76" s="100" t="s">
        <v>494</v>
      </c>
    </row>
    <row r="77">
      <c r="A77" s="49">
        <v>1759.0</v>
      </c>
      <c r="B77" s="99" t="s">
        <v>495</v>
      </c>
      <c r="C77" s="100" t="s">
        <v>496</v>
      </c>
    </row>
    <row r="78">
      <c r="A78" s="49">
        <v>1760.0</v>
      </c>
      <c r="B78" s="99" t="s">
        <v>492</v>
      </c>
      <c r="C78" s="100" t="s">
        <v>501</v>
      </c>
    </row>
    <row r="79">
      <c r="A79" s="49">
        <v>1761.0</v>
      </c>
      <c r="B79" s="99" t="s">
        <v>490</v>
      </c>
      <c r="C79" s="100" t="s">
        <v>494</v>
      </c>
    </row>
    <row r="80">
      <c r="A80" s="49">
        <v>1762.0</v>
      </c>
      <c r="B80" s="99" t="s">
        <v>498</v>
      </c>
      <c r="C80" s="100" t="s">
        <v>497</v>
      </c>
    </row>
    <row r="81">
      <c r="A81" s="49">
        <v>1763.0</v>
      </c>
      <c r="B81" s="99" t="s">
        <v>490</v>
      </c>
      <c r="C81" s="100" t="s">
        <v>491</v>
      </c>
    </row>
    <row r="82">
      <c r="A82" s="49">
        <v>1764.0</v>
      </c>
      <c r="B82" s="99" t="s">
        <v>508</v>
      </c>
      <c r="C82" s="100" t="s">
        <v>536</v>
      </c>
    </row>
    <row r="83">
      <c r="A83" s="49">
        <v>1765.0</v>
      </c>
      <c r="B83" s="99" t="s">
        <v>498</v>
      </c>
      <c r="C83" s="100" t="s">
        <v>497</v>
      </c>
    </row>
    <row r="84">
      <c r="A84" s="38">
        <v>1766.0</v>
      </c>
      <c r="B84" s="99" t="s">
        <v>4076</v>
      </c>
      <c r="C84" s="100" t="s">
        <v>489</v>
      </c>
    </row>
    <row r="85">
      <c r="A85" s="49">
        <v>1767.0</v>
      </c>
      <c r="B85" s="99" t="s">
        <v>492</v>
      </c>
      <c r="C85" s="100" t="s">
        <v>493</v>
      </c>
    </row>
    <row r="86">
      <c r="A86" s="49">
        <v>1768.0</v>
      </c>
      <c r="B86" s="99" t="s">
        <v>492</v>
      </c>
      <c r="C86" s="100" t="s">
        <v>501</v>
      </c>
    </row>
    <row r="87">
      <c r="A87" s="49">
        <v>1769.0</v>
      </c>
      <c r="B87" s="99" t="s">
        <v>490</v>
      </c>
      <c r="C87" s="100" t="s">
        <v>491</v>
      </c>
    </row>
    <row r="88">
      <c r="A88" s="49">
        <v>1770.0</v>
      </c>
      <c r="B88" s="99" t="s">
        <v>490</v>
      </c>
      <c r="C88" s="100" t="s">
        <v>491</v>
      </c>
    </row>
    <row r="89">
      <c r="A89" s="49">
        <v>1774.0</v>
      </c>
      <c r="B89" s="99" t="s">
        <v>498</v>
      </c>
      <c r="C89" s="100" t="s">
        <v>514</v>
      </c>
    </row>
    <row r="90">
      <c r="A90" s="49">
        <v>1777.0</v>
      </c>
      <c r="B90" s="99" t="s">
        <v>495</v>
      </c>
      <c r="C90" s="100" t="s">
        <v>496</v>
      </c>
    </row>
    <row r="91">
      <c r="A91" s="38">
        <v>1778.0</v>
      </c>
      <c r="B91" s="99" t="s">
        <v>485</v>
      </c>
      <c r="C91" s="100" t="s">
        <v>503</v>
      </c>
    </row>
    <row r="92">
      <c r="A92" s="49">
        <v>1779.0</v>
      </c>
      <c r="B92" s="99" t="s">
        <v>4076</v>
      </c>
      <c r="C92" s="100" t="s">
        <v>487</v>
      </c>
    </row>
    <row r="93">
      <c r="A93" s="49">
        <v>1780.0</v>
      </c>
      <c r="B93" s="99" t="s">
        <v>492</v>
      </c>
      <c r="C93" s="100" t="s">
        <v>493</v>
      </c>
    </row>
    <row r="94">
      <c r="A94" s="49">
        <v>1782.0</v>
      </c>
      <c r="B94" s="99" t="s">
        <v>4076</v>
      </c>
      <c r="C94" s="100" t="s">
        <v>487</v>
      </c>
    </row>
    <row r="95">
      <c r="A95" s="49">
        <v>1783.0</v>
      </c>
      <c r="B95" s="99" t="s">
        <v>495</v>
      </c>
      <c r="C95" s="100" t="s">
        <v>496</v>
      </c>
    </row>
    <row r="96">
      <c r="A96" s="49">
        <v>1784.0</v>
      </c>
      <c r="B96" s="99" t="s">
        <v>4076</v>
      </c>
      <c r="C96" s="100" t="s">
        <v>487</v>
      </c>
    </row>
    <row r="97">
      <c r="A97" s="49">
        <v>1785.0</v>
      </c>
      <c r="B97" s="99" t="s">
        <v>498</v>
      </c>
      <c r="C97" s="100" t="s">
        <v>502</v>
      </c>
    </row>
    <row r="98">
      <c r="A98" s="49">
        <v>1786.0</v>
      </c>
      <c r="B98" s="99" t="s">
        <v>485</v>
      </c>
      <c r="C98" s="100" t="s">
        <v>507</v>
      </c>
    </row>
    <row r="99">
      <c r="A99" s="49">
        <v>1787.0</v>
      </c>
      <c r="B99" s="99" t="s">
        <v>4076</v>
      </c>
      <c r="C99" s="100" t="s">
        <v>487</v>
      </c>
    </row>
    <row r="100">
      <c r="A100" s="49">
        <v>1788.0</v>
      </c>
      <c r="B100" s="99" t="s">
        <v>495</v>
      </c>
      <c r="C100" s="100" t="s">
        <v>496</v>
      </c>
    </row>
    <row r="101">
      <c r="A101" s="49">
        <v>1789.0</v>
      </c>
      <c r="B101" s="99" t="s">
        <v>498</v>
      </c>
      <c r="C101" s="100" t="s">
        <v>497</v>
      </c>
    </row>
    <row r="102">
      <c r="A102" s="49">
        <v>1790.0</v>
      </c>
      <c r="B102" s="99" t="s">
        <v>485</v>
      </c>
      <c r="C102" s="100" t="s">
        <v>507</v>
      </c>
    </row>
    <row r="103">
      <c r="A103" s="49">
        <v>1791.0</v>
      </c>
      <c r="B103" s="99" t="s">
        <v>490</v>
      </c>
      <c r="C103" s="100" t="s">
        <v>491</v>
      </c>
    </row>
    <row r="104">
      <c r="A104" s="49">
        <v>1792.0</v>
      </c>
      <c r="B104" s="99" t="s">
        <v>4076</v>
      </c>
      <c r="C104" s="100" t="s">
        <v>487</v>
      </c>
    </row>
    <row r="105">
      <c r="A105" s="49">
        <v>1793.0</v>
      </c>
      <c r="B105" s="99" t="s">
        <v>498</v>
      </c>
      <c r="C105" s="100" t="s">
        <v>497</v>
      </c>
    </row>
    <row r="106">
      <c r="A106" s="49">
        <v>1794.0</v>
      </c>
      <c r="B106" s="99" t="s">
        <v>504</v>
      </c>
      <c r="C106" s="100" t="s">
        <v>510</v>
      </c>
    </row>
    <row r="107">
      <c r="A107" s="49">
        <v>1795.0</v>
      </c>
      <c r="B107" s="99" t="s">
        <v>492</v>
      </c>
      <c r="C107" s="100" t="s">
        <v>493</v>
      </c>
    </row>
    <row r="108">
      <c r="A108" s="49">
        <v>1796.0</v>
      </c>
      <c r="B108" s="99" t="s">
        <v>504</v>
      </c>
      <c r="C108" s="100" t="s">
        <v>510</v>
      </c>
    </row>
    <row r="109">
      <c r="A109" s="49">
        <v>1797.0</v>
      </c>
      <c r="B109" s="99" t="s">
        <v>498</v>
      </c>
      <c r="C109" s="100" t="s">
        <v>497</v>
      </c>
    </row>
    <row r="110">
      <c r="A110" s="49">
        <v>1798.0</v>
      </c>
      <c r="B110" s="99" t="s">
        <v>490</v>
      </c>
      <c r="C110" s="100" t="s">
        <v>494</v>
      </c>
    </row>
    <row r="111">
      <c r="A111" s="49">
        <v>1799.0</v>
      </c>
      <c r="B111" s="99" t="s">
        <v>485</v>
      </c>
      <c r="C111" s="100" t="s">
        <v>512</v>
      </c>
    </row>
    <row r="112">
      <c r="A112" s="49">
        <v>1800.0</v>
      </c>
      <c r="B112" s="99" t="s">
        <v>485</v>
      </c>
      <c r="C112" s="100" t="s">
        <v>512</v>
      </c>
    </row>
    <row r="113">
      <c r="A113" s="49">
        <v>1801.0</v>
      </c>
      <c r="B113" s="99" t="s">
        <v>485</v>
      </c>
      <c r="C113" s="100" t="s">
        <v>512</v>
      </c>
    </row>
    <row r="114">
      <c r="A114" s="49">
        <v>1802.0</v>
      </c>
      <c r="B114" s="99" t="s">
        <v>495</v>
      </c>
      <c r="C114" s="100" t="s">
        <v>496</v>
      </c>
    </row>
    <row r="115">
      <c r="A115" s="49">
        <v>1803.0</v>
      </c>
      <c r="B115" s="99" t="s">
        <v>4076</v>
      </c>
      <c r="C115" s="100" t="s">
        <v>487</v>
      </c>
    </row>
    <row r="116">
      <c r="A116" s="49">
        <v>1804.0</v>
      </c>
      <c r="B116" s="99" t="s">
        <v>485</v>
      </c>
      <c r="C116" s="100" t="s">
        <v>512</v>
      </c>
    </row>
    <row r="117">
      <c r="A117" s="49">
        <v>1805.0</v>
      </c>
      <c r="B117" s="99" t="s">
        <v>485</v>
      </c>
      <c r="C117" s="100" t="s">
        <v>512</v>
      </c>
    </row>
    <row r="118">
      <c r="A118" s="49">
        <v>1806.0</v>
      </c>
      <c r="B118" s="99" t="s">
        <v>485</v>
      </c>
      <c r="C118" s="100" t="s">
        <v>512</v>
      </c>
    </row>
    <row r="119">
      <c r="A119" s="49">
        <v>1807.0</v>
      </c>
      <c r="B119" s="99" t="s">
        <v>495</v>
      </c>
      <c r="C119" s="100" t="s">
        <v>496</v>
      </c>
    </row>
    <row r="120">
      <c r="A120" s="49">
        <v>1808.0</v>
      </c>
      <c r="B120" s="99" t="s">
        <v>485</v>
      </c>
      <c r="C120" s="100" t="s">
        <v>512</v>
      </c>
    </row>
    <row r="121">
      <c r="A121" s="49">
        <v>1809.0</v>
      </c>
      <c r="B121" s="99" t="s">
        <v>495</v>
      </c>
      <c r="C121" s="100" t="s">
        <v>517</v>
      </c>
    </row>
    <row r="122">
      <c r="A122" s="49">
        <v>1810.0</v>
      </c>
      <c r="B122" s="99" t="s">
        <v>498</v>
      </c>
      <c r="C122" s="100" t="s">
        <v>514</v>
      </c>
    </row>
    <row r="123">
      <c r="A123" s="49">
        <v>1811.0</v>
      </c>
      <c r="B123" s="99" t="s">
        <v>490</v>
      </c>
      <c r="C123" s="100" t="s">
        <v>491</v>
      </c>
    </row>
    <row r="124">
      <c r="A124" s="49">
        <v>1812.0</v>
      </c>
      <c r="B124" s="99" t="s">
        <v>498</v>
      </c>
      <c r="C124" s="100" t="s">
        <v>502</v>
      </c>
    </row>
    <row r="125">
      <c r="A125" s="49">
        <v>1813.0</v>
      </c>
      <c r="B125" s="99" t="s">
        <v>490</v>
      </c>
      <c r="C125" s="100" t="s">
        <v>494</v>
      </c>
    </row>
    <row r="126">
      <c r="A126" s="49">
        <v>1814.0</v>
      </c>
      <c r="B126" s="99" t="s">
        <v>490</v>
      </c>
      <c r="C126" s="100" t="s">
        <v>491</v>
      </c>
    </row>
    <row r="127">
      <c r="A127" s="49">
        <v>1816.0</v>
      </c>
      <c r="B127" s="99" t="s">
        <v>490</v>
      </c>
      <c r="C127" s="100" t="s">
        <v>494</v>
      </c>
    </row>
    <row r="128">
      <c r="A128" s="49">
        <v>1817.0</v>
      </c>
      <c r="B128" s="99" t="s">
        <v>490</v>
      </c>
      <c r="C128" s="100" t="s">
        <v>494</v>
      </c>
    </row>
    <row r="129">
      <c r="A129" s="49">
        <v>1818.0</v>
      </c>
      <c r="B129" s="99" t="s">
        <v>490</v>
      </c>
      <c r="C129" s="100" t="s">
        <v>494</v>
      </c>
    </row>
    <row r="130">
      <c r="A130" s="49">
        <v>1819.0</v>
      </c>
      <c r="B130" s="99" t="s">
        <v>490</v>
      </c>
      <c r="C130" s="100" t="s">
        <v>494</v>
      </c>
    </row>
    <row r="131">
      <c r="A131" s="49">
        <v>1820.0</v>
      </c>
      <c r="B131" s="99" t="s">
        <v>490</v>
      </c>
      <c r="C131" s="100" t="s">
        <v>494</v>
      </c>
    </row>
    <row r="132">
      <c r="A132" s="49">
        <v>1821.0</v>
      </c>
      <c r="B132" s="99" t="s">
        <v>498</v>
      </c>
      <c r="C132" s="100" t="s">
        <v>514</v>
      </c>
    </row>
    <row r="133">
      <c r="A133" s="49">
        <v>1822.0</v>
      </c>
      <c r="B133" s="99" t="s">
        <v>485</v>
      </c>
      <c r="C133" s="100" t="s">
        <v>515</v>
      </c>
    </row>
    <row r="134">
      <c r="A134" s="49">
        <v>1823.0</v>
      </c>
      <c r="B134" s="99" t="s">
        <v>495</v>
      </c>
      <c r="C134" s="100" t="s">
        <v>496</v>
      </c>
    </row>
    <row r="135">
      <c r="A135" s="49">
        <v>1824.0</v>
      </c>
      <c r="B135" s="99" t="s">
        <v>490</v>
      </c>
      <c r="C135" s="100" t="s">
        <v>494</v>
      </c>
    </row>
    <row r="136">
      <c r="A136" s="49">
        <v>1825.0</v>
      </c>
      <c r="B136" s="99" t="s">
        <v>498</v>
      </c>
      <c r="C136" s="100" t="s">
        <v>514</v>
      </c>
    </row>
    <row r="137">
      <c r="A137" s="49">
        <v>1826.0</v>
      </c>
      <c r="B137" s="99" t="s">
        <v>490</v>
      </c>
      <c r="C137" s="100" t="s">
        <v>494</v>
      </c>
    </row>
    <row r="138">
      <c r="A138" s="49">
        <v>1827.0</v>
      </c>
      <c r="B138" s="99" t="s">
        <v>495</v>
      </c>
      <c r="C138" s="100" t="s">
        <v>517</v>
      </c>
    </row>
    <row r="139">
      <c r="A139" s="49">
        <v>1828.0</v>
      </c>
      <c r="B139" s="99" t="s">
        <v>498</v>
      </c>
      <c r="C139" s="100" t="s">
        <v>514</v>
      </c>
    </row>
    <row r="140">
      <c r="A140" s="49">
        <v>1829.0</v>
      </c>
      <c r="B140" s="99" t="s">
        <v>498</v>
      </c>
      <c r="C140" s="100" t="s">
        <v>514</v>
      </c>
    </row>
    <row r="141">
      <c r="A141" s="102">
        <v>1830.0</v>
      </c>
      <c r="B141" s="99" t="s">
        <v>4076</v>
      </c>
      <c r="C141" s="100" t="s">
        <v>487</v>
      </c>
    </row>
    <row r="142">
      <c r="A142" s="103">
        <v>1831.0</v>
      </c>
      <c r="B142" s="99" t="s">
        <v>495</v>
      </c>
      <c r="C142" s="100" t="s">
        <v>517</v>
      </c>
    </row>
    <row r="143">
      <c r="A143" s="103">
        <v>1832.0</v>
      </c>
      <c r="B143" s="99" t="s">
        <v>495</v>
      </c>
      <c r="C143" s="100" t="s">
        <v>496</v>
      </c>
    </row>
    <row r="144">
      <c r="A144" s="49">
        <v>1833.0</v>
      </c>
      <c r="B144" s="99" t="s">
        <v>495</v>
      </c>
      <c r="C144" s="100" t="s">
        <v>496</v>
      </c>
    </row>
    <row r="145">
      <c r="A145" s="103">
        <v>1834.0</v>
      </c>
      <c r="B145" s="99" t="s">
        <v>4076</v>
      </c>
      <c r="C145" s="100" t="s">
        <v>487</v>
      </c>
    </row>
    <row r="146">
      <c r="A146" s="49">
        <v>1835.0</v>
      </c>
      <c r="B146" s="99" t="s">
        <v>485</v>
      </c>
      <c r="C146" s="100" t="s">
        <v>507</v>
      </c>
    </row>
    <row r="147">
      <c r="A147" s="38">
        <v>1836.0</v>
      </c>
      <c r="B147" s="99" t="s">
        <v>495</v>
      </c>
      <c r="C147" s="100" t="s">
        <v>517</v>
      </c>
    </row>
    <row r="148">
      <c r="A148" s="49">
        <v>1837.0</v>
      </c>
      <c r="B148" s="99" t="s">
        <v>495</v>
      </c>
      <c r="C148" s="100" t="s">
        <v>496</v>
      </c>
    </row>
    <row r="149">
      <c r="A149" s="49">
        <v>1838.0</v>
      </c>
      <c r="B149" s="99" t="s">
        <v>495</v>
      </c>
      <c r="C149" s="100" t="s">
        <v>496</v>
      </c>
    </row>
    <row r="150">
      <c r="A150" s="49">
        <v>1839.0</v>
      </c>
      <c r="B150" s="99" t="s">
        <v>495</v>
      </c>
      <c r="C150" s="100" t="s">
        <v>496</v>
      </c>
    </row>
    <row r="151">
      <c r="A151" s="49">
        <v>1846.0</v>
      </c>
      <c r="B151" s="99" t="s">
        <v>485</v>
      </c>
      <c r="C151" s="100" t="s">
        <v>507</v>
      </c>
    </row>
    <row r="152">
      <c r="A152" s="49">
        <v>1847.0</v>
      </c>
      <c r="B152" s="99" t="s">
        <v>498</v>
      </c>
      <c r="C152" s="100" t="s">
        <v>514</v>
      </c>
    </row>
    <row r="153">
      <c r="A153" s="49">
        <v>1848.0</v>
      </c>
      <c r="B153" s="99" t="s">
        <v>485</v>
      </c>
      <c r="C153" s="100" t="s">
        <v>507</v>
      </c>
    </row>
    <row r="154">
      <c r="A154" s="49">
        <v>1849.0</v>
      </c>
      <c r="B154" s="99" t="s">
        <v>498</v>
      </c>
      <c r="C154" s="100" t="s">
        <v>514</v>
      </c>
    </row>
    <row r="155">
      <c r="A155" s="49">
        <v>1850.0</v>
      </c>
      <c r="B155" s="99" t="s">
        <v>498</v>
      </c>
      <c r="C155" s="100" t="s">
        <v>497</v>
      </c>
    </row>
    <row r="156">
      <c r="A156" s="49">
        <v>1851.0</v>
      </c>
      <c r="B156" s="99" t="s">
        <v>498</v>
      </c>
      <c r="C156" s="100" t="s">
        <v>514</v>
      </c>
    </row>
    <row r="157">
      <c r="A157" s="49">
        <v>1852.0</v>
      </c>
      <c r="B157" s="99" t="s">
        <v>498</v>
      </c>
      <c r="C157" s="100" t="s">
        <v>514</v>
      </c>
    </row>
    <row r="158">
      <c r="A158" s="49">
        <v>1853.0</v>
      </c>
      <c r="B158" s="99" t="s">
        <v>485</v>
      </c>
      <c r="C158" s="100" t="s">
        <v>507</v>
      </c>
    </row>
    <row r="159">
      <c r="A159" s="38">
        <v>1854.0</v>
      </c>
      <c r="B159" s="99" t="s">
        <v>498</v>
      </c>
      <c r="C159" s="100" t="s">
        <v>497</v>
      </c>
    </row>
    <row r="160">
      <c r="A160" s="49">
        <v>1855.0</v>
      </c>
      <c r="B160" s="99" t="s">
        <v>498</v>
      </c>
      <c r="C160" s="100" t="s">
        <v>514</v>
      </c>
    </row>
    <row r="161">
      <c r="A161" s="49">
        <v>1856.0</v>
      </c>
      <c r="B161" s="99" t="s">
        <v>492</v>
      </c>
      <c r="C161" s="100" t="s">
        <v>501</v>
      </c>
    </row>
    <row r="162">
      <c r="A162" s="49">
        <v>1857.0</v>
      </c>
      <c r="B162" s="99" t="s">
        <v>492</v>
      </c>
      <c r="C162" s="100" t="s">
        <v>501</v>
      </c>
    </row>
    <row r="163">
      <c r="A163" s="49">
        <v>1858.0</v>
      </c>
      <c r="B163" s="99" t="s">
        <v>498</v>
      </c>
      <c r="C163" s="100" t="s">
        <v>497</v>
      </c>
    </row>
    <row r="164">
      <c r="A164" s="49">
        <v>1859.0</v>
      </c>
      <c r="B164" s="99" t="s">
        <v>498</v>
      </c>
      <c r="C164" s="100" t="s">
        <v>514</v>
      </c>
    </row>
    <row r="165">
      <c r="A165" s="49">
        <v>1860.0</v>
      </c>
      <c r="B165" s="99" t="s">
        <v>498</v>
      </c>
      <c r="C165" s="100" t="s">
        <v>514</v>
      </c>
    </row>
    <row r="166">
      <c r="A166" s="49">
        <v>1861.0</v>
      </c>
      <c r="B166" s="99" t="s">
        <v>492</v>
      </c>
      <c r="C166" s="100" t="s">
        <v>493</v>
      </c>
    </row>
    <row r="167">
      <c r="A167" s="49">
        <v>1862.0</v>
      </c>
      <c r="B167" s="99" t="s">
        <v>498</v>
      </c>
      <c r="C167" s="100" t="s">
        <v>514</v>
      </c>
    </row>
    <row r="168">
      <c r="A168" s="49">
        <v>1863.0</v>
      </c>
      <c r="B168" s="99" t="s">
        <v>492</v>
      </c>
      <c r="C168" s="100" t="s">
        <v>493</v>
      </c>
    </row>
    <row r="169">
      <c r="A169" s="49">
        <v>1864.0</v>
      </c>
      <c r="B169" s="99" t="s">
        <v>495</v>
      </c>
      <c r="C169" s="100" t="s">
        <v>517</v>
      </c>
    </row>
    <row r="170">
      <c r="A170" s="49">
        <v>1865.0</v>
      </c>
      <c r="B170" s="99" t="s">
        <v>498</v>
      </c>
      <c r="C170" s="100" t="s">
        <v>514</v>
      </c>
    </row>
    <row r="171">
      <c r="A171" s="49">
        <v>1866.0</v>
      </c>
      <c r="B171" s="99" t="s">
        <v>492</v>
      </c>
      <c r="C171" s="100" t="s">
        <v>493</v>
      </c>
    </row>
    <row r="172">
      <c r="A172" s="49">
        <v>1867.0</v>
      </c>
      <c r="B172" s="99" t="s">
        <v>498</v>
      </c>
      <c r="C172" s="100" t="s">
        <v>514</v>
      </c>
    </row>
    <row r="173">
      <c r="A173" s="49">
        <v>1868.0</v>
      </c>
      <c r="B173" s="99" t="s">
        <v>4076</v>
      </c>
      <c r="C173" s="100" t="s">
        <v>487</v>
      </c>
    </row>
    <row r="174">
      <c r="A174" s="49">
        <v>1869.0</v>
      </c>
      <c r="B174" s="99" t="s">
        <v>498</v>
      </c>
      <c r="C174" s="100" t="s">
        <v>514</v>
      </c>
    </row>
    <row r="175">
      <c r="A175" s="49">
        <v>1870.0</v>
      </c>
      <c r="B175" s="99" t="s">
        <v>498</v>
      </c>
      <c r="C175" s="100" t="s">
        <v>514</v>
      </c>
    </row>
    <row r="176">
      <c r="A176" s="49">
        <v>1871.0</v>
      </c>
      <c r="B176" s="99" t="s">
        <v>498</v>
      </c>
      <c r="C176" s="100" t="s">
        <v>514</v>
      </c>
    </row>
    <row r="177">
      <c r="A177" s="49">
        <v>1872.0</v>
      </c>
      <c r="B177" s="99" t="s">
        <v>498</v>
      </c>
      <c r="C177" s="100" t="s">
        <v>514</v>
      </c>
    </row>
    <row r="178">
      <c r="A178" s="49">
        <v>1873.0</v>
      </c>
      <c r="B178" s="99" t="s">
        <v>498</v>
      </c>
      <c r="C178" s="100" t="s">
        <v>514</v>
      </c>
    </row>
    <row r="179">
      <c r="A179" s="49">
        <v>1874.0</v>
      </c>
      <c r="B179" s="99" t="s">
        <v>498</v>
      </c>
      <c r="C179" s="100" t="s">
        <v>514</v>
      </c>
    </row>
    <row r="180">
      <c r="A180" s="49">
        <v>1875.0</v>
      </c>
      <c r="B180" s="99" t="s">
        <v>498</v>
      </c>
      <c r="C180" s="100" t="s">
        <v>514</v>
      </c>
    </row>
    <row r="181">
      <c r="A181" s="49">
        <v>1876.0</v>
      </c>
      <c r="B181" s="99" t="s">
        <v>498</v>
      </c>
      <c r="C181" s="100" t="s">
        <v>514</v>
      </c>
    </row>
    <row r="182">
      <c r="A182" s="49">
        <v>1877.0</v>
      </c>
      <c r="B182" s="99" t="s">
        <v>498</v>
      </c>
      <c r="C182" s="100" t="s">
        <v>514</v>
      </c>
    </row>
    <row r="183">
      <c r="A183" s="49">
        <v>1878.0</v>
      </c>
      <c r="B183" s="99" t="s">
        <v>498</v>
      </c>
      <c r="C183" s="100" t="s">
        <v>514</v>
      </c>
    </row>
    <row r="184">
      <c r="A184" s="49">
        <v>1879.0</v>
      </c>
      <c r="B184" s="99" t="s">
        <v>498</v>
      </c>
      <c r="C184" s="100" t="s">
        <v>514</v>
      </c>
    </row>
    <row r="185">
      <c r="A185" s="49">
        <v>1880.0</v>
      </c>
      <c r="B185" s="99" t="s">
        <v>498</v>
      </c>
      <c r="C185" s="100" t="s">
        <v>514</v>
      </c>
    </row>
    <row r="186">
      <c r="A186" s="49">
        <v>1881.0</v>
      </c>
      <c r="B186" s="99" t="s">
        <v>498</v>
      </c>
      <c r="C186" s="100" t="s">
        <v>514</v>
      </c>
    </row>
    <row r="187">
      <c r="A187" s="49">
        <v>1882.0</v>
      </c>
      <c r="B187" s="99" t="s">
        <v>485</v>
      </c>
      <c r="C187" s="100" t="s">
        <v>507</v>
      </c>
    </row>
    <row r="188">
      <c r="A188" s="49">
        <v>1883.0</v>
      </c>
      <c r="B188" s="99" t="s">
        <v>498</v>
      </c>
      <c r="C188" s="100" t="s">
        <v>514</v>
      </c>
    </row>
    <row r="189">
      <c r="A189" s="49">
        <v>1884.0</v>
      </c>
      <c r="B189" s="99" t="s">
        <v>495</v>
      </c>
      <c r="C189" s="100" t="s">
        <v>496</v>
      </c>
    </row>
    <row r="190">
      <c r="A190" s="49">
        <v>1885.0</v>
      </c>
      <c r="B190" s="99" t="s">
        <v>495</v>
      </c>
      <c r="C190" s="100" t="s">
        <v>496</v>
      </c>
    </row>
    <row r="191">
      <c r="A191" s="49">
        <v>1886.0</v>
      </c>
      <c r="B191" s="99" t="s">
        <v>498</v>
      </c>
      <c r="C191" s="100" t="s">
        <v>514</v>
      </c>
    </row>
    <row r="192">
      <c r="A192" s="49">
        <v>1887.0</v>
      </c>
      <c r="B192" s="99" t="s">
        <v>498</v>
      </c>
      <c r="C192" s="100" t="s">
        <v>514</v>
      </c>
    </row>
    <row r="193">
      <c r="A193" s="49">
        <v>1888.0</v>
      </c>
      <c r="B193" s="99" t="s">
        <v>498</v>
      </c>
      <c r="C193" s="100" t="s">
        <v>514</v>
      </c>
    </row>
    <row r="194">
      <c r="A194" s="49">
        <v>1889.0</v>
      </c>
      <c r="B194" s="99" t="s">
        <v>519</v>
      </c>
      <c r="C194" s="100" t="s">
        <v>520</v>
      </c>
    </row>
    <row r="195">
      <c r="A195" s="49">
        <v>1890.0</v>
      </c>
      <c r="B195" s="99" t="s">
        <v>4076</v>
      </c>
      <c r="C195" s="100" t="s">
        <v>487</v>
      </c>
    </row>
    <row r="196">
      <c r="A196" s="49">
        <v>1891.0</v>
      </c>
      <c r="B196" s="99" t="s">
        <v>498</v>
      </c>
      <c r="C196" s="100" t="s">
        <v>514</v>
      </c>
    </row>
    <row r="197">
      <c r="A197" s="49">
        <v>1892.0</v>
      </c>
      <c r="B197" s="99" t="s">
        <v>495</v>
      </c>
      <c r="C197" s="100" t="s">
        <v>517</v>
      </c>
    </row>
    <row r="198">
      <c r="A198" s="49">
        <v>1893.0</v>
      </c>
      <c r="B198" s="99" t="s">
        <v>495</v>
      </c>
      <c r="C198" s="100" t="s">
        <v>517</v>
      </c>
    </row>
    <row r="199">
      <c r="A199" s="49">
        <v>1894.0</v>
      </c>
      <c r="B199" s="99" t="s">
        <v>492</v>
      </c>
      <c r="C199" s="100" t="s">
        <v>501</v>
      </c>
    </row>
    <row r="200">
      <c r="A200" s="38">
        <v>1895.0</v>
      </c>
      <c r="B200" s="99" t="s">
        <v>485</v>
      </c>
      <c r="C200" s="100" t="s">
        <v>507</v>
      </c>
    </row>
    <row r="201">
      <c r="A201" s="38">
        <v>1896.0</v>
      </c>
      <c r="B201" s="99" t="s">
        <v>498</v>
      </c>
      <c r="C201" s="100" t="s">
        <v>497</v>
      </c>
    </row>
    <row r="202">
      <c r="A202" s="49">
        <v>1897.0</v>
      </c>
      <c r="B202" s="99" t="s">
        <v>495</v>
      </c>
      <c r="C202" s="100" t="s">
        <v>517</v>
      </c>
    </row>
    <row r="203">
      <c r="A203" s="49">
        <v>1898.0</v>
      </c>
      <c r="B203" s="99" t="s">
        <v>495</v>
      </c>
      <c r="C203" s="100" t="s">
        <v>517</v>
      </c>
    </row>
    <row r="204">
      <c r="A204" s="49">
        <v>1899.0</v>
      </c>
      <c r="B204" s="99" t="s">
        <v>495</v>
      </c>
      <c r="C204" s="100" t="s">
        <v>517</v>
      </c>
    </row>
    <row r="205">
      <c r="A205" s="49">
        <v>1900.0</v>
      </c>
      <c r="B205" s="99" t="s">
        <v>495</v>
      </c>
      <c r="C205" s="100" t="s">
        <v>517</v>
      </c>
    </row>
    <row r="206">
      <c r="A206" s="38">
        <v>1901.0</v>
      </c>
      <c r="B206" s="99" t="s">
        <v>492</v>
      </c>
      <c r="C206" s="100" t="s">
        <v>501</v>
      </c>
    </row>
    <row r="207">
      <c r="A207" s="38">
        <v>1902.0</v>
      </c>
      <c r="B207" s="99" t="s">
        <v>492</v>
      </c>
      <c r="C207" s="100" t="s">
        <v>501</v>
      </c>
    </row>
    <row r="208">
      <c r="A208" s="38">
        <v>1903.0</v>
      </c>
      <c r="B208" s="99" t="s">
        <v>485</v>
      </c>
      <c r="C208" s="100" t="s">
        <v>515</v>
      </c>
    </row>
    <row r="209">
      <c r="A209" s="49">
        <v>1904.0</v>
      </c>
      <c r="B209" s="99" t="s">
        <v>519</v>
      </c>
      <c r="C209" s="100" t="s">
        <v>520</v>
      </c>
    </row>
    <row r="210">
      <c r="A210" s="49">
        <v>1905.0</v>
      </c>
      <c r="B210" s="99" t="s">
        <v>519</v>
      </c>
      <c r="C210" s="100" t="s">
        <v>520</v>
      </c>
    </row>
    <row r="211">
      <c r="A211" s="49">
        <v>1906.0</v>
      </c>
      <c r="B211" s="99" t="s">
        <v>519</v>
      </c>
      <c r="C211" s="100" t="s">
        <v>520</v>
      </c>
    </row>
    <row r="212">
      <c r="A212" s="49">
        <v>1907.0</v>
      </c>
      <c r="B212" s="99" t="s">
        <v>498</v>
      </c>
      <c r="C212" s="100" t="s">
        <v>514</v>
      </c>
    </row>
    <row r="213">
      <c r="A213" s="49">
        <v>1908.0</v>
      </c>
      <c r="B213" s="99" t="s">
        <v>498</v>
      </c>
      <c r="C213" s="100" t="s">
        <v>514</v>
      </c>
    </row>
    <row r="214">
      <c r="A214" s="49">
        <v>1909.0</v>
      </c>
      <c r="B214" s="99" t="s">
        <v>498</v>
      </c>
      <c r="C214" s="100" t="s">
        <v>514</v>
      </c>
    </row>
    <row r="215">
      <c r="A215" s="49">
        <v>1910.0</v>
      </c>
      <c r="B215" s="99" t="s">
        <v>4076</v>
      </c>
      <c r="C215" s="100" t="s">
        <v>487</v>
      </c>
    </row>
    <row r="216">
      <c r="A216" s="49">
        <v>1911.0</v>
      </c>
      <c r="B216" s="99" t="s">
        <v>4076</v>
      </c>
      <c r="C216" s="100" t="s">
        <v>487</v>
      </c>
    </row>
    <row r="217">
      <c r="A217" s="49">
        <v>1912.0</v>
      </c>
      <c r="B217" s="99" t="s">
        <v>519</v>
      </c>
      <c r="C217" s="100" t="s">
        <v>520</v>
      </c>
    </row>
    <row r="218">
      <c r="A218" s="49">
        <v>1913.0</v>
      </c>
      <c r="B218" s="99" t="s">
        <v>4076</v>
      </c>
      <c r="C218" s="100" t="s">
        <v>487</v>
      </c>
    </row>
    <row r="219">
      <c r="A219" s="38">
        <v>1914.0</v>
      </c>
      <c r="B219" s="99" t="s">
        <v>4076</v>
      </c>
      <c r="C219" s="100" t="s">
        <v>487</v>
      </c>
    </row>
    <row r="220">
      <c r="A220" s="49">
        <v>1915.0</v>
      </c>
      <c r="B220" s="99" t="s">
        <v>4076</v>
      </c>
      <c r="C220" s="100" t="s">
        <v>487</v>
      </c>
    </row>
    <row r="221">
      <c r="A221" s="49">
        <v>1916.0</v>
      </c>
      <c r="B221" s="99" t="s">
        <v>519</v>
      </c>
      <c r="C221" s="100" t="s">
        <v>521</v>
      </c>
    </row>
    <row r="222">
      <c r="A222" s="49">
        <v>1917.0</v>
      </c>
      <c r="B222" s="99" t="s">
        <v>519</v>
      </c>
      <c r="C222" s="100" t="s">
        <v>520</v>
      </c>
    </row>
    <row r="223">
      <c r="A223" s="49">
        <v>1918.0</v>
      </c>
      <c r="B223" s="99" t="s">
        <v>519</v>
      </c>
      <c r="C223" s="100" t="s">
        <v>520</v>
      </c>
    </row>
    <row r="224">
      <c r="A224" s="49">
        <v>1919.0</v>
      </c>
      <c r="B224" s="99" t="s">
        <v>519</v>
      </c>
      <c r="C224" s="100" t="s">
        <v>521</v>
      </c>
    </row>
    <row r="225">
      <c r="A225" s="38">
        <v>1920.0</v>
      </c>
      <c r="B225" s="99" t="s">
        <v>519</v>
      </c>
      <c r="C225" s="100" t="s">
        <v>520</v>
      </c>
    </row>
    <row r="226">
      <c r="A226" s="49">
        <v>1921.0</v>
      </c>
      <c r="B226" s="99" t="s">
        <v>498</v>
      </c>
      <c r="C226" s="100" t="s">
        <v>514</v>
      </c>
    </row>
    <row r="227">
      <c r="A227" s="49">
        <v>1922.0</v>
      </c>
      <c r="B227" s="99" t="s">
        <v>4076</v>
      </c>
      <c r="C227" s="100" t="s">
        <v>487</v>
      </c>
    </row>
    <row r="228">
      <c r="A228" s="49">
        <v>1923.0</v>
      </c>
      <c r="B228" s="99" t="s">
        <v>519</v>
      </c>
      <c r="C228" s="100" t="s">
        <v>521</v>
      </c>
    </row>
    <row r="229">
      <c r="A229" s="49">
        <v>1924.0</v>
      </c>
      <c r="B229" s="99" t="s">
        <v>4076</v>
      </c>
      <c r="C229" s="100" t="s">
        <v>487</v>
      </c>
    </row>
    <row r="230">
      <c r="A230" s="38">
        <v>1925.0</v>
      </c>
      <c r="B230" s="99" t="s">
        <v>4076</v>
      </c>
      <c r="C230" s="100" t="s">
        <v>487</v>
      </c>
    </row>
    <row r="231">
      <c r="A231" s="49">
        <v>1926.0</v>
      </c>
      <c r="B231" s="99" t="s">
        <v>4076</v>
      </c>
      <c r="C231" s="100" t="s">
        <v>487</v>
      </c>
    </row>
    <row r="232">
      <c r="A232" s="49">
        <v>1927.0</v>
      </c>
      <c r="B232" s="99" t="s">
        <v>4076</v>
      </c>
      <c r="C232" s="100" t="s">
        <v>487</v>
      </c>
    </row>
    <row r="233">
      <c r="A233" s="49">
        <v>1928.0</v>
      </c>
      <c r="B233" s="99" t="s">
        <v>519</v>
      </c>
      <c r="C233" s="100" t="s">
        <v>521</v>
      </c>
    </row>
    <row r="234">
      <c r="A234" s="49">
        <v>1929.0</v>
      </c>
      <c r="B234" s="99" t="s">
        <v>4076</v>
      </c>
      <c r="C234" s="100" t="s">
        <v>487</v>
      </c>
    </row>
    <row r="235">
      <c r="A235" s="49">
        <v>1930.0</v>
      </c>
      <c r="B235" s="99" t="s">
        <v>4076</v>
      </c>
      <c r="C235" s="100" t="s">
        <v>487</v>
      </c>
    </row>
    <row r="236">
      <c r="A236" s="49">
        <v>1931.0</v>
      </c>
      <c r="B236" s="99" t="s">
        <v>498</v>
      </c>
      <c r="C236" s="100" t="s">
        <v>514</v>
      </c>
    </row>
    <row r="237">
      <c r="A237" s="49">
        <v>1932.0</v>
      </c>
      <c r="B237" s="99" t="s">
        <v>498</v>
      </c>
      <c r="C237" s="100" t="s">
        <v>514</v>
      </c>
    </row>
    <row r="238">
      <c r="A238" s="49">
        <v>1933.0</v>
      </c>
      <c r="B238" s="99" t="s">
        <v>498</v>
      </c>
      <c r="C238" s="100" t="s">
        <v>514</v>
      </c>
    </row>
    <row r="239">
      <c r="A239" s="49">
        <v>1934.0</v>
      </c>
      <c r="B239" s="99" t="s">
        <v>498</v>
      </c>
      <c r="C239" s="100" t="s">
        <v>514</v>
      </c>
    </row>
    <row r="240">
      <c r="A240" s="49">
        <v>1935.0</v>
      </c>
      <c r="B240" s="99" t="s">
        <v>498</v>
      </c>
      <c r="C240" s="100" t="s">
        <v>502</v>
      </c>
    </row>
    <row r="241">
      <c r="A241" s="49">
        <v>1936.0</v>
      </c>
      <c r="B241" s="99" t="s">
        <v>498</v>
      </c>
      <c r="C241" s="100" t="s">
        <v>514</v>
      </c>
    </row>
    <row r="242">
      <c r="A242" s="49">
        <v>1937.0</v>
      </c>
      <c r="B242" s="99" t="s">
        <v>519</v>
      </c>
      <c r="C242" s="100" t="s">
        <v>520</v>
      </c>
    </row>
    <row r="243">
      <c r="A243" s="49">
        <v>1938.0</v>
      </c>
      <c r="B243" s="99" t="s">
        <v>485</v>
      </c>
      <c r="C243" s="100" t="s">
        <v>507</v>
      </c>
    </row>
    <row r="244">
      <c r="A244" s="49">
        <v>1939.0</v>
      </c>
      <c r="B244" s="99" t="s">
        <v>495</v>
      </c>
      <c r="C244" s="100" t="s">
        <v>517</v>
      </c>
    </row>
    <row r="245">
      <c r="A245" s="49">
        <v>1940.0</v>
      </c>
      <c r="B245" s="99" t="s">
        <v>498</v>
      </c>
      <c r="C245" s="100" t="s">
        <v>514</v>
      </c>
    </row>
    <row r="246">
      <c r="A246" s="49">
        <v>1941.0</v>
      </c>
      <c r="B246" s="99" t="s">
        <v>4076</v>
      </c>
      <c r="C246" s="100" t="s">
        <v>487</v>
      </c>
    </row>
    <row r="247">
      <c r="A247" s="49">
        <v>1942.0</v>
      </c>
      <c r="B247" s="99" t="s">
        <v>519</v>
      </c>
      <c r="C247" s="100" t="s">
        <v>520</v>
      </c>
    </row>
    <row r="248">
      <c r="A248" s="49">
        <v>1943.0</v>
      </c>
      <c r="B248" s="99" t="s">
        <v>498</v>
      </c>
      <c r="C248" s="100" t="s">
        <v>514</v>
      </c>
    </row>
    <row r="249">
      <c r="A249" s="49">
        <v>1944.0</v>
      </c>
      <c r="B249" s="99" t="s">
        <v>519</v>
      </c>
      <c r="C249" s="100" t="s">
        <v>520</v>
      </c>
    </row>
    <row r="250">
      <c r="A250" s="49">
        <v>1945.0</v>
      </c>
      <c r="B250" s="99" t="s">
        <v>519</v>
      </c>
      <c r="C250" s="100" t="s">
        <v>520</v>
      </c>
    </row>
    <row r="251">
      <c r="A251" s="49">
        <v>1946.0</v>
      </c>
      <c r="B251" s="99" t="s">
        <v>519</v>
      </c>
      <c r="C251" s="100" t="s">
        <v>520</v>
      </c>
    </row>
    <row r="252">
      <c r="A252" s="49">
        <v>1947.0</v>
      </c>
      <c r="B252" s="99" t="s">
        <v>498</v>
      </c>
      <c r="C252" s="100" t="s">
        <v>514</v>
      </c>
    </row>
    <row r="253">
      <c r="A253" s="49">
        <v>1948.0</v>
      </c>
      <c r="B253" s="99" t="s">
        <v>498</v>
      </c>
      <c r="C253" s="100" t="s">
        <v>514</v>
      </c>
    </row>
    <row r="254">
      <c r="A254" s="49">
        <v>1949.0</v>
      </c>
      <c r="B254" s="99" t="s">
        <v>519</v>
      </c>
      <c r="C254" s="100" t="s">
        <v>520</v>
      </c>
    </row>
    <row r="255">
      <c r="A255" s="49">
        <v>1950.0</v>
      </c>
      <c r="B255" s="99" t="s">
        <v>519</v>
      </c>
      <c r="C255" s="100" t="s">
        <v>520</v>
      </c>
    </row>
    <row r="256">
      <c r="A256" s="49">
        <v>1951.0</v>
      </c>
      <c r="B256" s="99" t="s">
        <v>519</v>
      </c>
      <c r="C256" s="100" t="s">
        <v>520</v>
      </c>
    </row>
    <row r="257">
      <c r="A257" s="49">
        <v>1952.0</v>
      </c>
      <c r="B257" s="99" t="s">
        <v>519</v>
      </c>
      <c r="C257" s="100" t="s">
        <v>520</v>
      </c>
    </row>
    <row r="258">
      <c r="A258" s="49">
        <v>1953.0</v>
      </c>
      <c r="B258" s="99" t="s">
        <v>519</v>
      </c>
      <c r="C258" s="100" t="s">
        <v>520</v>
      </c>
    </row>
    <row r="259">
      <c r="A259" s="49">
        <v>1954.0</v>
      </c>
      <c r="B259" s="99" t="s">
        <v>519</v>
      </c>
      <c r="C259" s="100" t="s">
        <v>520</v>
      </c>
    </row>
    <row r="260">
      <c r="A260" s="49">
        <v>1955.0</v>
      </c>
      <c r="B260" s="99" t="s">
        <v>498</v>
      </c>
      <c r="C260" s="100" t="s">
        <v>514</v>
      </c>
    </row>
    <row r="261">
      <c r="A261" s="49">
        <v>1956.0</v>
      </c>
      <c r="B261" s="99" t="s">
        <v>519</v>
      </c>
      <c r="C261" s="100" t="s">
        <v>520</v>
      </c>
    </row>
    <row r="262">
      <c r="A262" s="49">
        <v>1957.0</v>
      </c>
      <c r="B262" s="99" t="s">
        <v>519</v>
      </c>
      <c r="C262" s="100" t="s">
        <v>520</v>
      </c>
    </row>
    <row r="263">
      <c r="A263" s="49">
        <v>1958.0</v>
      </c>
      <c r="B263" s="99" t="s">
        <v>495</v>
      </c>
      <c r="C263" s="100" t="s">
        <v>517</v>
      </c>
    </row>
    <row r="264">
      <c r="A264" s="49">
        <v>1959.0</v>
      </c>
      <c r="B264" s="99" t="s">
        <v>495</v>
      </c>
      <c r="C264" s="100" t="s">
        <v>517</v>
      </c>
    </row>
    <row r="265">
      <c r="A265" s="49">
        <v>1960.0</v>
      </c>
      <c r="B265" s="99" t="s">
        <v>519</v>
      </c>
      <c r="C265" s="100" t="s">
        <v>520</v>
      </c>
    </row>
    <row r="266">
      <c r="A266" s="49">
        <v>1961.0</v>
      </c>
      <c r="B266" s="99" t="s">
        <v>519</v>
      </c>
      <c r="C266" s="100" t="s">
        <v>520</v>
      </c>
    </row>
    <row r="267">
      <c r="A267" s="49">
        <v>1963.0</v>
      </c>
      <c r="B267" s="99" t="s">
        <v>519</v>
      </c>
      <c r="C267" s="100" t="s">
        <v>520</v>
      </c>
    </row>
    <row r="268">
      <c r="A268" s="49">
        <v>1964.0</v>
      </c>
      <c r="B268" s="99" t="s">
        <v>519</v>
      </c>
      <c r="C268" s="100" t="s">
        <v>520</v>
      </c>
    </row>
    <row r="269">
      <c r="A269" s="49">
        <v>1965.0</v>
      </c>
      <c r="B269" s="99" t="s">
        <v>498</v>
      </c>
      <c r="C269" s="100" t="s">
        <v>514</v>
      </c>
    </row>
    <row r="270">
      <c r="A270" s="49">
        <v>1966.0</v>
      </c>
      <c r="B270" s="99" t="s">
        <v>485</v>
      </c>
      <c r="C270" s="100" t="s">
        <v>507</v>
      </c>
    </row>
    <row r="271">
      <c r="A271" s="49">
        <v>1967.0</v>
      </c>
      <c r="B271" s="99" t="s">
        <v>485</v>
      </c>
      <c r="C271" s="100" t="s">
        <v>507</v>
      </c>
    </row>
    <row r="272">
      <c r="A272" s="49">
        <v>1968.0</v>
      </c>
      <c r="B272" s="99" t="s">
        <v>485</v>
      </c>
      <c r="C272" s="100" t="s">
        <v>507</v>
      </c>
    </row>
    <row r="273">
      <c r="A273" s="49">
        <v>1969.0</v>
      </c>
      <c r="B273" s="99" t="s">
        <v>485</v>
      </c>
      <c r="C273" s="100" t="s">
        <v>515</v>
      </c>
    </row>
    <row r="274">
      <c r="A274" s="49">
        <v>1970.0</v>
      </c>
      <c r="B274" s="99" t="s">
        <v>485</v>
      </c>
      <c r="C274" s="100" t="s">
        <v>515</v>
      </c>
    </row>
    <row r="275">
      <c r="A275" s="49">
        <v>1971.0</v>
      </c>
      <c r="B275" s="99" t="s">
        <v>485</v>
      </c>
      <c r="C275" s="100" t="s">
        <v>507</v>
      </c>
    </row>
    <row r="276">
      <c r="A276" s="49">
        <v>1972.0</v>
      </c>
      <c r="B276" s="99" t="s">
        <v>485</v>
      </c>
      <c r="C276" s="100" t="s">
        <v>507</v>
      </c>
    </row>
    <row r="277">
      <c r="A277" s="49">
        <v>1973.0</v>
      </c>
      <c r="B277" s="99" t="s">
        <v>485</v>
      </c>
      <c r="C277" s="100" t="s">
        <v>507</v>
      </c>
    </row>
    <row r="278">
      <c r="A278" s="49">
        <v>1974.0</v>
      </c>
      <c r="B278" s="99" t="s">
        <v>519</v>
      </c>
      <c r="C278" s="100" t="s">
        <v>520</v>
      </c>
    </row>
    <row r="279">
      <c r="A279" s="49">
        <v>1975.0</v>
      </c>
      <c r="B279" s="99" t="s">
        <v>485</v>
      </c>
      <c r="C279" s="100" t="s">
        <v>507</v>
      </c>
    </row>
    <row r="280">
      <c r="A280" s="49">
        <v>1976.0</v>
      </c>
      <c r="B280" s="99" t="s">
        <v>519</v>
      </c>
      <c r="C280" s="100" t="s">
        <v>520</v>
      </c>
    </row>
    <row r="281">
      <c r="A281" s="49">
        <v>1977.0</v>
      </c>
      <c r="B281" s="99" t="s">
        <v>519</v>
      </c>
      <c r="C281" s="100" t="s">
        <v>520</v>
      </c>
    </row>
    <row r="282">
      <c r="A282" s="49">
        <v>1978.0</v>
      </c>
      <c r="B282" s="99" t="s">
        <v>519</v>
      </c>
      <c r="C282" s="100" t="s">
        <v>520</v>
      </c>
    </row>
    <row r="283">
      <c r="A283" s="49">
        <v>1979.0</v>
      </c>
      <c r="B283" s="99" t="s">
        <v>519</v>
      </c>
      <c r="C283" s="100" t="s">
        <v>520</v>
      </c>
    </row>
    <row r="284">
      <c r="A284" s="49">
        <v>1980.0</v>
      </c>
      <c r="B284" s="99" t="s">
        <v>519</v>
      </c>
      <c r="C284" s="100" t="s">
        <v>520</v>
      </c>
    </row>
    <row r="285">
      <c r="A285" s="49">
        <v>2012.0</v>
      </c>
      <c r="B285" s="99" t="s">
        <v>485</v>
      </c>
      <c r="C285" s="100" t="s">
        <v>507</v>
      </c>
    </row>
    <row r="286">
      <c r="A286" s="49">
        <v>1981.0</v>
      </c>
      <c r="B286" s="99" t="s">
        <v>519</v>
      </c>
      <c r="C286" s="100" t="s">
        <v>520</v>
      </c>
    </row>
    <row r="287">
      <c r="A287" s="49">
        <v>1982.0</v>
      </c>
      <c r="B287" s="99" t="s">
        <v>519</v>
      </c>
      <c r="C287" s="100" t="s">
        <v>520</v>
      </c>
    </row>
    <row r="288">
      <c r="A288" s="49">
        <v>1983.0</v>
      </c>
      <c r="B288" s="99" t="s">
        <v>519</v>
      </c>
      <c r="C288" s="100" t="s">
        <v>520</v>
      </c>
    </row>
    <row r="289">
      <c r="A289" s="49">
        <v>1984.0</v>
      </c>
      <c r="B289" s="99" t="s">
        <v>519</v>
      </c>
      <c r="C289" s="100" t="s">
        <v>520</v>
      </c>
    </row>
    <row r="290">
      <c r="A290" s="49">
        <v>1985.0</v>
      </c>
      <c r="B290" s="99" t="s">
        <v>519</v>
      </c>
      <c r="C290" s="100" t="s">
        <v>523</v>
      </c>
    </row>
    <row r="291">
      <c r="A291" s="49">
        <v>1986.0</v>
      </c>
      <c r="B291" s="99" t="s">
        <v>519</v>
      </c>
      <c r="C291" s="100" t="s">
        <v>520</v>
      </c>
    </row>
    <row r="292">
      <c r="A292" s="49">
        <v>1987.0</v>
      </c>
      <c r="B292" s="99" t="s">
        <v>519</v>
      </c>
      <c r="C292" s="100" t="s">
        <v>520</v>
      </c>
    </row>
    <row r="293">
      <c r="A293" s="49">
        <v>1988.0</v>
      </c>
      <c r="B293" s="99" t="s">
        <v>519</v>
      </c>
      <c r="C293" s="100" t="s">
        <v>520</v>
      </c>
    </row>
    <row r="294">
      <c r="A294" s="49">
        <v>1989.0</v>
      </c>
      <c r="B294" s="99" t="s">
        <v>519</v>
      </c>
      <c r="C294" s="100" t="s">
        <v>520</v>
      </c>
    </row>
    <row r="295">
      <c r="A295" s="49">
        <v>1990.0</v>
      </c>
      <c r="B295" s="99" t="s">
        <v>519</v>
      </c>
      <c r="C295" s="100" t="s">
        <v>520</v>
      </c>
    </row>
    <row r="296">
      <c r="A296" s="49">
        <v>1991.0</v>
      </c>
      <c r="B296" s="99" t="s">
        <v>519</v>
      </c>
      <c r="C296" s="100" t="s">
        <v>524</v>
      </c>
    </row>
    <row r="297">
      <c r="A297" s="49">
        <v>1992.0</v>
      </c>
      <c r="B297" s="99" t="s">
        <v>519</v>
      </c>
      <c r="C297" s="100" t="s">
        <v>523</v>
      </c>
    </row>
    <row r="298">
      <c r="A298" s="49">
        <v>1993.0</v>
      </c>
      <c r="B298" s="99" t="s">
        <v>519</v>
      </c>
      <c r="C298" s="100" t="s">
        <v>523</v>
      </c>
    </row>
    <row r="299">
      <c r="A299" s="49">
        <v>1994.0</v>
      </c>
      <c r="B299" s="99" t="s">
        <v>519</v>
      </c>
      <c r="C299" s="100" t="s">
        <v>523</v>
      </c>
    </row>
    <row r="300">
      <c r="A300" s="49">
        <v>1995.0</v>
      </c>
      <c r="B300" s="99" t="s">
        <v>519</v>
      </c>
      <c r="C300" s="100" t="s">
        <v>524</v>
      </c>
    </row>
    <row r="301">
      <c r="A301" s="49">
        <v>1996.0</v>
      </c>
      <c r="B301" s="99" t="s">
        <v>519</v>
      </c>
      <c r="C301" s="100" t="s">
        <v>524</v>
      </c>
    </row>
    <row r="302">
      <c r="A302" s="49">
        <v>1997.0</v>
      </c>
      <c r="B302" s="99" t="s">
        <v>519</v>
      </c>
      <c r="C302" s="100" t="s">
        <v>524</v>
      </c>
    </row>
    <row r="303">
      <c r="A303" s="49">
        <v>1998.0</v>
      </c>
      <c r="B303" s="99" t="s">
        <v>519</v>
      </c>
      <c r="C303" s="100" t="s">
        <v>524</v>
      </c>
    </row>
    <row r="304">
      <c r="A304" s="49">
        <v>1999.0</v>
      </c>
      <c r="B304" s="99" t="s">
        <v>519</v>
      </c>
      <c r="C304" s="100" t="s">
        <v>524</v>
      </c>
    </row>
    <row r="305">
      <c r="A305" s="49">
        <v>2000.0</v>
      </c>
      <c r="B305" s="99" t="s">
        <v>519</v>
      </c>
      <c r="C305" s="100" t="s">
        <v>524</v>
      </c>
    </row>
    <row r="306">
      <c r="A306" s="49">
        <v>2001.0</v>
      </c>
      <c r="B306" s="99" t="s">
        <v>519</v>
      </c>
      <c r="C306" s="100" t="s">
        <v>524</v>
      </c>
    </row>
    <row r="307">
      <c r="A307" s="49">
        <v>2002.0</v>
      </c>
      <c r="B307" s="99" t="s">
        <v>519</v>
      </c>
      <c r="C307" s="100" t="s">
        <v>524</v>
      </c>
    </row>
    <row r="308">
      <c r="A308" s="49">
        <v>2003.0</v>
      </c>
      <c r="B308" s="99" t="s">
        <v>519</v>
      </c>
      <c r="C308" s="100" t="s">
        <v>523</v>
      </c>
    </row>
    <row r="309">
      <c r="A309" s="49">
        <v>2004.0</v>
      </c>
      <c r="B309" s="99" t="s">
        <v>519</v>
      </c>
      <c r="C309" s="100" t="s">
        <v>524</v>
      </c>
    </row>
    <row r="310">
      <c r="A310" s="49">
        <v>2005.0</v>
      </c>
      <c r="B310" s="99" t="s">
        <v>519</v>
      </c>
      <c r="C310" s="100" t="s">
        <v>524</v>
      </c>
    </row>
    <row r="311">
      <c r="A311" s="49">
        <v>2006.0</v>
      </c>
      <c r="B311" s="99" t="s">
        <v>519</v>
      </c>
      <c r="C311" s="100" t="s">
        <v>524</v>
      </c>
    </row>
    <row r="312">
      <c r="A312" s="49">
        <v>2007.0</v>
      </c>
      <c r="B312" s="99" t="s">
        <v>519</v>
      </c>
      <c r="C312" s="100" t="s">
        <v>525</v>
      </c>
    </row>
    <row r="313">
      <c r="A313" s="49">
        <v>2008.0</v>
      </c>
      <c r="B313" s="99" t="s">
        <v>519</v>
      </c>
      <c r="C313" s="100" t="s">
        <v>524</v>
      </c>
    </row>
    <row r="314">
      <c r="A314" s="49">
        <v>2009.0</v>
      </c>
      <c r="B314" s="99" t="s">
        <v>519</v>
      </c>
      <c r="C314" s="100" t="s">
        <v>524</v>
      </c>
    </row>
    <row r="315">
      <c r="A315" s="49">
        <v>2010.0</v>
      </c>
      <c r="B315" s="99" t="s">
        <v>519</v>
      </c>
      <c r="C315" s="100" t="s">
        <v>520</v>
      </c>
    </row>
    <row r="316">
      <c r="A316" s="49">
        <v>2011.0</v>
      </c>
      <c r="B316" s="99" t="s">
        <v>519</v>
      </c>
      <c r="C316" s="100" t="s">
        <v>523</v>
      </c>
    </row>
    <row r="317">
      <c r="A317" s="49">
        <v>2013.0</v>
      </c>
      <c r="B317" s="99" t="s">
        <v>519</v>
      </c>
      <c r="C317" s="100" t="s">
        <v>524</v>
      </c>
    </row>
    <row r="318">
      <c r="A318" s="49">
        <v>2014.0</v>
      </c>
      <c r="B318" s="99" t="s">
        <v>519</v>
      </c>
      <c r="C318" s="100" t="s">
        <v>525</v>
      </c>
    </row>
    <row r="319">
      <c r="A319" s="49">
        <v>2015.0</v>
      </c>
      <c r="B319" s="99" t="s">
        <v>519</v>
      </c>
      <c r="C319" s="100" t="s">
        <v>525</v>
      </c>
    </row>
    <row r="320">
      <c r="A320" s="49">
        <v>2016.0</v>
      </c>
      <c r="B320" s="99" t="s">
        <v>519</v>
      </c>
      <c r="C320" s="100" t="s">
        <v>525</v>
      </c>
    </row>
    <row r="321">
      <c r="A321" s="49">
        <v>2017.0</v>
      </c>
      <c r="B321" s="99" t="s">
        <v>519</v>
      </c>
      <c r="C321" s="100" t="s">
        <v>523</v>
      </c>
    </row>
    <row r="322">
      <c r="A322" s="49">
        <v>2018.0</v>
      </c>
      <c r="B322" s="99" t="s">
        <v>519</v>
      </c>
      <c r="C322" s="100" t="s">
        <v>525</v>
      </c>
    </row>
    <row r="323">
      <c r="A323" s="49">
        <v>2019.0</v>
      </c>
      <c r="B323" s="99" t="s">
        <v>519</v>
      </c>
      <c r="C323" s="100" t="s">
        <v>523</v>
      </c>
    </row>
    <row r="324">
      <c r="A324" s="49">
        <v>2020.0</v>
      </c>
      <c r="B324" s="99" t="s">
        <v>519</v>
      </c>
      <c r="C324" s="100" t="s">
        <v>524</v>
      </c>
    </row>
    <row r="325">
      <c r="A325" s="49">
        <v>2021.0</v>
      </c>
      <c r="B325" s="99" t="s">
        <v>519</v>
      </c>
      <c r="C325" s="100" t="s">
        <v>524</v>
      </c>
    </row>
    <row r="326">
      <c r="A326" s="49">
        <v>2022.0</v>
      </c>
      <c r="B326" s="99" t="s">
        <v>519</v>
      </c>
      <c r="C326" s="100" t="s">
        <v>523</v>
      </c>
    </row>
    <row r="327">
      <c r="A327" s="49">
        <v>2023.0</v>
      </c>
      <c r="B327" s="99" t="s">
        <v>519</v>
      </c>
      <c r="C327" s="100" t="s">
        <v>525</v>
      </c>
    </row>
    <row r="328">
      <c r="A328" s="49">
        <v>2024.0</v>
      </c>
      <c r="B328" s="99" t="s">
        <v>519</v>
      </c>
      <c r="C328" s="100" t="s">
        <v>524</v>
      </c>
    </row>
    <row r="329">
      <c r="A329" s="49">
        <v>2025.0</v>
      </c>
      <c r="B329" s="99" t="s">
        <v>519</v>
      </c>
      <c r="C329" s="100" t="s">
        <v>523</v>
      </c>
    </row>
    <row r="330">
      <c r="A330" s="49">
        <v>2026.0</v>
      </c>
      <c r="B330" s="99" t="s">
        <v>519</v>
      </c>
      <c r="C330" s="100" t="s">
        <v>524</v>
      </c>
    </row>
    <row r="331">
      <c r="A331" s="49">
        <v>2027.0</v>
      </c>
      <c r="B331" s="99" t="s">
        <v>519</v>
      </c>
      <c r="C331" s="100" t="s">
        <v>524</v>
      </c>
    </row>
    <row r="332">
      <c r="A332" s="49">
        <v>2028.0</v>
      </c>
      <c r="B332" s="99" t="s">
        <v>519</v>
      </c>
      <c r="C332" s="100" t="s">
        <v>524</v>
      </c>
    </row>
    <row r="333">
      <c r="A333" s="49">
        <v>2029.0</v>
      </c>
      <c r="B333" s="99" t="s">
        <v>519</v>
      </c>
      <c r="C333" s="100" t="s">
        <v>524</v>
      </c>
    </row>
    <row r="334">
      <c r="A334" s="49">
        <v>2030.0</v>
      </c>
      <c r="B334" s="99" t="s">
        <v>519</v>
      </c>
      <c r="C334" s="100" t="s">
        <v>523</v>
      </c>
    </row>
    <row r="335">
      <c r="A335" s="49">
        <v>2031.0</v>
      </c>
      <c r="B335" s="99" t="s">
        <v>519</v>
      </c>
      <c r="C335" s="100" t="s">
        <v>524</v>
      </c>
    </row>
    <row r="336">
      <c r="A336" s="49">
        <v>2032.0</v>
      </c>
      <c r="B336" s="99" t="s">
        <v>4076</v>
      </c>
      <c r="C336" s="100" t="s">
        <v>487</v>
      </c>
    </row>
    <row r="337">
      <c r="A337" s="49">
        <v>2033.0</v>
      </c>
      <c r="B337" s="99" t="s">
        <v>4076</v>
      </c>
      <c r="C337" s="100" t="s">
        <v>487</v>
      </c>
    </row>
    <row r="338">
      <c r="A338" s="49">
        <v>2034.0</v>
      </c>
      <c r="B338" s="99" t="s">
        <v>4076</v>
      </c>
      <c r="C338" s="100" t="s">
        <v>487</v>
      </c>
    </row>
    <row r="339">
      <c r="A339" s="49">
        <v>2035.0</v>
      </c>
      <c r="B339" s="99" t="s">
        <v>495</v>
      </c>
      <c r="C339" s="100" t="s">
        <v>496</v>
      </c>
    </row>
    <row r="340">
      <c r="A340" s="49">
        <v>2036.0</v>
      </c>
      <c r="B340" s="99" t="s">
        <v>495</v>
      </c>
      <c r="C340" s="100" t="s">
        <v>496</v>
      </c>
    </row>
    <row r="341">
      <c r="A341" s="49">
        <v>2037.0</v>
      </c>
      <c r="B341" s="99" t="s">
        <v>495</v>
      </c>
      <c r="C341" s="100" t="s">
        <v>496</v>
      </c>
    </row>
    <row r="342">
      <c r="A342" s="49">
        <v>2038.0</v>
      </c>
      <c r="B342" s="99" t="s">
        <v>504</v>
      </c>
      <c r="C342" s="100" t="s">
        <v>526</v>
      </c>
    </row>
    <row r="343">
      <c r="A343" s="49">
        <v>2039.0</v>
      </c>
      <c r="B343" s="99" t="s">
        <v>519</v>
      </c>
      <c r="C343" s="100" t="s">
        <v>521</v>
      </c>
    </row>
    <row r="344">
      <c r="A344" s="49">
        <v>2040.0</v>
      </c>
      <c r="B344" s="99" t="s">
        <v>495</v>
      </c>
      <c r="C344" s="100" t="s">
        <v>496</v>
      </c>
    </row>
    <row r="345">
      <c r="A345" s="49">
        <v>2041.0</v>
      </c>
      <c r="B345" s="99" t="s">
        <v>504</v>
      </c>
      <c r="C345" s="100" t="s">
        <v>526</v>
      </c>
    </row>
    <row r="346">
      <c r="A346" s="49">
        <v>2042.0</v>
      </c>
      <c r="B346" s="99" t="s">
        <v>495</v>
      </c>
      <c r="C346" s="100" t="s">
        <v>496</v>
      </c>
    </row>
    <row r="347">
      <c r="A347" s="49">
        <v>2043.0</v>
      </c>
      <c r="B347" s="99" t="s">
        <v>495</v>
      </c>
      <c r="C347" s="100" t="s">
        <v>496</v>
      </c>
    </row>
    <row r="348">
      <c r="A348" s="49">
        <v>2044.0</v>
      </c>
      <c r="B348" s="99" t="s">
        <v>504</v>
      </c>
      <c r="C348" s="100" t="s">
        <v>526</v>
      </c>
    </row>
    <row r="349">
      <c r="A349" s="49">
        <v>2045.0</v>
      </c>
      <c r="B349" s="99" t="s">
        <v>4076</v>
      </c>
      <c r="C349" s="100" t="s">
        <v>487</v>
      </c>
    </row>
    <row r="350">
      <c r="A350" s="49">
        <v>2046.0</v>
      </c>
      <c r="B350" s="99" t="s">
        <v>495</v>
      </c>
      <c r="C350" s="100" t="s">
        <v>496</v>
      </c>
    </row>
    <row r="351">
      <c r="A351" s="49">
        <v>2047.0</v>
      </c>
      <c r="B351" s="99" t="s">
        <v>495</v>
      </c>
      <c r="C351" s="100" t="s">
        <v>496</v>
      </c>
    </row>
    <row r="352">
      <c r="A352" s="49">
        <v>2048.0</v>
      </c>
      <c r="B352" s="99" t="s">
        <v>508</v>
      </c>
      <c r="C352" s="100" t="s">
        <v>522</v>
      </c>
    </row>
    <row r="353">
      <c r="A353" s="49">
        <v>2049.0</v>
      </c>
      <c r="B353" s="99" t="s">
        <v>508</v>
      </c>
      <c r="C353" s="100" t="s">
        <v>522</v>
      </c>
    </row>
    <row r="354">
      <c r="A354" s="49">
        <v>2050.0</v>
      </c>
      <c r="B354" s="99" t="s">
        <v>508</v>
      </c>
      <c r="C354" s="100" t="s">
        <v>522</v>
      </c>
    </row>
    <row r="355">
      <c r="A355" s="49">
        <v>2051.0</v>
      </c>
      <c r="B355" s="99" t="s">
        <v>504</v>
      </c>
      <c r="C355" s="100" t="s">
        <v>526</v>
      </c>
    </row>
    <row r="356">
      <c r="A356" s="49">
        <v>2052.0</v>
      </c>
      <c r="B356" s="99" t="s">
        <v>508</v>
      </c>
      <c r="C356" s="100" t="s">
        <v>527</v>
      </c>
    </row>
    <row r="357">
      <c r="A357" s="49">
        <v>2053.0</v>
      </c>
      <c r="B357" s="99" t="s">
        <v>504</v>
      </c>
      <c r="C357" s="100" t="s">
        <v>526</v>
      </c>
    </row>
    <row r="358">
      <c r="A358" s="49">
        <v>2054.0</v>
      </c>
      <c r="B358" s="99" t="s">
        <v>508</v>
      </c>
      <c r="C358" s="100" t="s">
        <v>522</v>
      </c>
    </row>
    <row r="359">
      <c r="A359" s="49">
        <v>2055.0</v>
      </c>
      <c r="B359" s="99" t="s">
        <v>508</v>
      </c>
      <c r="C359" s="100" t="s">
        <v>522</v>
      </c>
    </row>
    <row r="360">
      <c r="A360" s="49">
        <v>2056.0</v>
      </c>
      <c r="B360" s="99" t="s">
        <v>504</v>
      </c>
      <c r="C360" s="100" t="s">
        <v>526</v>
      </c>
    </row>
    <row r="361">
      <c r="A361" s="49">
        <v>2057.0</v>
      </c>
      <c r="B361" s="99" t="s">
        <v>504</v>
      </c>
      <c r="C361" s="100" t="s">
        <v>526</v>
      </c>
    </row>
    <row r="362">
      <c r="A362" s="49">
        <v>2058.0</v>
      </c>
      <c r="B362" s="99" t="s">
        <v>492</v>
      </c>
      <c r="C362" s="100" t="s">
        <v>529</v>
      </c>
    </row>
    <row r="363">
      <c r="A363" s="49">
        <v>2059.0</v>
      </c>
      <c r="B363" s="99" t="s">
        <v>504</v>
      </c>
      <c r="C363" s="100" t="s">
        <v>526</v>
      </c>
    </row>
    <row r="364">
      <c r="A364" s="49">
        <v>2060.0</v>
      </c>
      <c r="B364" s="99" t="s">
        <v>504</v>
      </c>
      <c r="C364" s="100" t="s">
        <v>526</v>
      </c>
    </row>
    <row r="365">
      <c r="A365" s="49">
        <v>2061.0</v>
      </c>
      <c r="B365" s="99" t="s">
        <v>504</v>
      </c>
      <c r="C365" s="100" t="s">
        <v>526</v>
      </c>
    </row>
    <row r="366">
      <c r="A366" s="49">
        <v>2062.0</v>
      </c>
      <c r="B366" s="99" t="s">
        <v>504</v>
      </c>
      <c r="C366" s="100" t="s">
        <v>526</v>
      </c>
    </row>
    <row r="367">
      <c r="A367" s="49">
        <v>2063.0</v>
      </c>
      <c r="B367" s="99" t="s">
        <v>504</v>
      </c>
      <c r="C367" s="100" t="s">
        <v>526</v>
      </c>
    </row>
    <row r="368">
      <c r="A368" s="49">
        <v>2064.0</v>
      </c>
      <c r="B368" s="99" t="s">
        <v>508</v>
      </c>
      <c r="C368" s="100" t="s">
        <v>527</v>
      </c>
    </row>
    <row r="369">
      <c r="A369" s="49">
        <v>2065.0</v>
      </c>
      <c r="B369" s="99" t="s">
        <v>504</v>
      </c>
      <c r="C369" s="100" t="s">
        <v>526</v>
      </c>
    </row>
    <row r="370">
      <c r="A370" s="49">
        <v>2066.0</v>
      </c>
      <c r="B370" s="99" t="s">
        <v>492</v>
      </c>
      <c r="C370" s="100" t="s">
        <v>529</v>
      </c>
    </row>
    <row r="371">
      <c r="A371" s="49">
        <v>2067.0</v>
      </c>
      <c r="B371" s="99" t="s">
        <v>4076</v>
      </c>
      <c r="C371" s="100" t="s">
        <v>487</v>
      </c>
    </row>
    <row r="372">
      <c r="A372" s="49">
        <v>2068.0</v>
      </c>
      <c r="B372" s="99" t="s">
        <v>485</v>
      </c>
      <c r="C372" s="100" t="s">
        <v>503</v>
      </c>
    </row>
    <row r="373">
      <c r="A373" s="49">
        <v>2069.0</v>
      </c>
      <c r="B373" s="99" t="s">
        <v>492</v>
      </c>
      <c r="C373" s="100" t="s">
        <v>529</v>
      </c>
    </row>
    <row r="374">
      <c r="A374" s="49">
        <v>2070.0</v>
      </c>
      <c r="B374" s="99" t="s">
        <v>504</v>
      </c>
      <c r="C374" s="100" t="s">
        <v>526</v>
      </c>
    </row>
    <row r="375">
      <c r="A375" s="49">
        <v>2071.0</v>
      </c>
      <c r="B375" s="99" t="s">
        <v>504</v>
      </c>
      <c r="C375" s="100" t="s">
        <v>526</v>
      </c>
    </row>
    <row r="376">
      <c r="A376" s="49">
        <v>2072.0</v>
      </c>
      <c r="B376" s="99" t="s">
        <v>492</v>
      </c>
      <c r="C376" s="100" t="s">
        <v>529</v>
      </c>
    </row>
    <row r="377">
      <c r="A377" s="49">
        <v>2073.0</v>
      </c>
      <c r="B377" s="99" t="s">
        <v>508</v>
      </c>
      <c r="C377" s="100" t="s">
        <v>527</v>
      </c>
    </row>
    <row r="378">
      <c r="A378" s="49">
        <v>2074.0</v>
      </c>
      <c r="B378" s="99" t="s">
        <v>4076</v>
      </c>
      <c r="C378" s="100" t="s">
        <v>487</v>
      </c>
    </row>
    <row r="379">
      <c r="A379" s="49">
        <v>2075.0</v>
      </c>
      <c r="B379" s="99" t="s">
        <v>492</v>
      </c>
      <c r="C379" s="100" t="s">
        <v>529</v>
      </c>
    </row>
    <row r="380">
      <c r="A380" s="49">
        <v>2076.0</v>
      </c>
      <c r="B380" s="99" t="s">
        <v>508</v>
      </c>
      <c r="C380" s="100" t="s">
        <v>527</v>
      </c>
    </row>
    <row r="381">
      <c r="A381" s="49">
        <v>2077.0</v>
      </c>
      <c r="B381" s="99" t="s">
        <v>504</v>
      </c>
      <c r="C381" s="100" t="s">
        <v>526</v>
      </c>
    </row>
    <row r="382">
      <c r="A382" s="49">
        <v>2078.0</v>
      </c>
      <c r="B382" s="99" t="s">
        <v>498</v>
      </c>
      <c r="C382" s="100" t="s">
        <v>530</v>
      </c>
    </row>
    <row r="383">
      <c r="A383" s="49">
        <v>2079.0</v>
      </c>
      <c r="B383" s="99" t="s">
        <v>498</v>
      </c>
      <c r="C383" s="100" t="s">
        <v>530</v>
      </c>
    </row>
    <row r="384">
      <c r="A384" s="49">
        <v>2080.0</v>
      </c>
      <c r="B384" s="99" t="s">
        <v>504</v>
      </c>
      <c r="C384" s="100" t="s">
        <v>526</v>
      </c>
    </row>
    <row r="385">
      <c r="A385" s="49">
        <v>2081.0</v>
      </c>
      <c r="B385" s="99" t="s">
        <v>508</v>
      </c>
      <c r="C385" s="100" t="s">
        <v>527</v>
      </c>
    </row>
    <row r="386">
      <c r="A386" s="49">
        <v>2082.0</v>
      </c>
      <c r="B386" s="99" t="s">
        <v>492</v>
      </c>
      <c r="C386" s="100" t="s">
        <v>529</v>
      </c>
    </row>
    <row r="387">
      <c r="A387" s="49">
        <v>2083.0</v>
      </c>
      <c r="B387" s="99" t="s">
        <v>4076</v>
      </c>
      <c r="C387" s="100" t="s">
        <v>487</v>
      </c>
    </row>
    <row r="388">
      <c r="A388" s="49">
        <v>2084.0</v>
      </c>
      <c r="B388" s="99" t="s">
        <v>504</v>
      </c>
      <c r="C388" s="100" t="s">
        <v>526</v>
      </c>
    </row>
    <row r="389">
      <c r="A389" s="49">
        <v>2085.0</v>
      </c>
      <c r="B389" s="99" t="s">
        <v>504</v>
      </c>
      <c r="C389" s="100" t="s">
        <v>526</v>
      </c>
    </row>
    <row r="390">
      <c r="A390" s="49">
        <v>2086.0</v>
      </c>
      <c r="B390" s="99" t="s">
        <v>519</v>
      </c>
      <c r="C390" s="100" t="s">
        <v>520</v>
      </c>
    </row>
    <row r="391">
      <c r="A391" s="49">
        <v>2087.0</v>
      </c>
      <c r="B391" s="99" t="s">
        <v>519</v>
      </c>
      <c r="C391" s="100" t="s">
        <v>520</v>
      </c>
    </row>
    <row r="392">
      <c r="A392" s="49">
        <v>2088.0</v>
      </c>
      <c r="B392" s="99" t="s">
        <v>519</v>
      </c>
      <c r="C392" s="100" t="s">
        <v>521</v>
      </c>
    </row>
    <row r="393">
      <c r="A393" s="49" t="s">
        <v>456</v>
      </c>
      <c r="B393" s="99" t="s">
        <v>485</v>
      </c>
      <c r="C393" s="100" t="s">
        <v>531</v>
      </c>
    </row>
    <row r="394">
      <c r="A394" s="49" t="s">
        <v>532</v>
      </c>
      <c r="B394" s="99" t="s">
        <v>4076</v>
      </c>
      <c r="C394" s="100" t="s">
        <v>487</v>
      </c>
    </row>
    <row r="395">
      <c r="A395" s="49" t="s">
        <v>533</v>
      </c>
      <c r="B395" s="99" t="s">
        <v>4076</v>
      </c>
      <c r="C395" s="100" t="s">
        <v>487</v>
      </c>
    </row>
    <row r="396">
      <c r="A396" s="49" t="s">
        <v>534</v>
      </c>
      <c r="B396" s="99" t="s">
        <v>4076</v>
      </c>
      <c r="C396" s="100" t="s">
        <v>487</v>
      </c>
    </row>
    <row r="397">
      <c r="A397" s="49" t="s">
        <v>535</v>
      </c>
      <c r="B397" s="99" t="s">
        <v>4076</v>
      </c>
      <c r="C397" s="100" t="s">
        <v>487</v>
      </c>
    </row>
    <row r="398">
      <c r="A398" s="49" t="s">
        <v>372</v>
      </c>
      <c r="B398" s="99" t="s">
        <v>485</v>
      </c>
      <c r="C398" s="100" t="s">
        <v>531</v>
      </c>
    </row>
    <row r="399">
      <c r="A399" s="49" t="s">
        <v>408</v>
      </c>
      <c r="B399" s="99" t="s">
        <v>485</v>
      </c>
      <c r="C399" s="100" t="s">
        <v>531</v>
      </c>
    </row>
    <row r="400">
      <c r="A400" s="49" t="s">
        <v>472</v>
      </c>
      <c r="B400" s="99" t="s">
        <v>4076</v>
      </c>
      <c r="C400" s="100" t="s">
        <v>487</v>
      </c>
    </row>
    <row r="401">
      <c r="A401" s="49" t="s">
        <v>228</v>
      </c>
      <c r="B401" s="99" t="s">
        <v>485</v>
      </c>
      <c r="C401" s="100" t="s">
        <v>531</v>
      </c>
    </row>
    <row r="402">
      <c r="A402" s="49" t="s">
        <v>104</v>
      </c>
      <c r="B402" s="99" t="s">
        <v>492</v>
      </c>
      <c r="C402" s="100" t="s">
        <v>529</v>
      </c>
    </row>
    <row r="403">
      <c r="A403" s="49">
        <v>2089.0</v>
      </c>
      <c r="B403" s="99" t="s">
        <v>498</v>
      </c>
      <c r="C403" s="100" t="s">
        <v>514</v>
      </c>
    </row>
    <row r="404">
      <c r="A404" s="49">
        <v>2090.0</v>
      </c>
      <c r="B404" s="99" t="s">
        <v>4076</v>
      </c>
      <c r="C404" s="100" t="s">
        <v>487</v>
      </c>
    </row>
    <row r="405">
      <c r="A405" s="49">
        <v>2091.0</v>
      </c>
      <c r="B405" s="99" t="s">
        <v>498</v>
      </c>
      <c r="C405" s="100" t="s">
        <v>514</v>
      </c>
    </row>
    <row r="406">
      <c r="A406" s="49">
        <v>2092.0</v>
      </c>
      <c r="B406" s="99" t="s">
        <v>498</v>
      </c>
      <c r="C406" s="100" t="s">
        <v>514</v>
      </c>
    </row>
    <row r="407">
      <c r="A407" s="49">
        <v>2093.0</v>
      </c>
      <c r="B407" s="99" t="s">
        <v>4076</v>
      </c>
      <c r="C407" s="100" t="s">
        <v>487</v>
      </c>
    </row>
    <row r="408">
      <c r="A408" s="49">
        <v>2094.0</v>
      </c>
      <c r="B408" s="99" t="s">
        <v>4076</v>
      </c>
      <c r="C408" s="100" t="s">
        <v>487</v>
      </c>
    </row>
    <row r="409">
      <c r="A409" s="49">
        <v>2095.0</v>
      </c>
      <c r="B409" s="99" t="s">
        <v>4076</v>
      </c>
      <c r="C409" s="100" t="s">
        <v>487</v>
      </c>
    </row>
    <row r="410">
      <c r="A410" s="49">
        <v>2096.0</v>
      </c>
      <c r="B410" s="99" t="s">
        <v>4076</v>
      </c>
      <c r="C410" s="100" t="s">
        <v>487</v>
      </c>
    </row>
    <row r="411">
      <c r="A411" s="49">
        <v>2097.0</v>
      </c>
      <c r="B411" s="99" t="s">
        <v>4076</v>
      </c>
      <c r="C411" s="100" t="s">
        <v>487</v>
      </c>
    </row>
    <row r="412">
      <c r="A412" s="49">
        <v>2098.0</v>
      </c>
      <c r="B412" s="99" t="s">
        <v>4076</v>
      </c>
      <c r="C412" s="100" t="s">
        <v>487</v>
      </c>
    </row>
    <row r="413">
      <c r="A413" s="49">
        <v>2099.0</v>
      </c>
      <c r="B413" s="99" t="s">
        <v>4076</v>
      </c>
      <c r="C413" s="100" t="s">
        <v>487</v>
      </c>
    </row>
    <row r="414">
      <c r="A414" s="49">
        <v>2100.0</v>
      </c>
      <c r="B414" s="99" t="s">
        <v>4076</v>
      </c>
      <c r="C414" s="100" t="s">
        <v>487</v>
      </c>
    </row>
    <row r="415">
      <c r="A415" s="49">
        <v>2101.0</v>
      </c>
      <c r="B415" s="99" t="s">
        <v>4076</v>
      </c>
      <c r="C415" s="100" t="s">
        <v>487</v>
      </c>
    </row>
    <row r="416">
      <c r="A416" s="49">
        <v>2102.0</v>
      </c>
      <c r="B416" s="99" t="s">
        <v>4076</v>
      </c>
      <c r="C416" s="100" t="s">
        <v>487</v>
      </c>
    </row>
    <row r="417">
      <c r="A417" s="49">
        <v>2103.0</v>
      </c>
      <c r="B417" s="99" t="s">
        <v>4076</v>
      </c>
      <c r="C417" s="100" t="s">
        <v>487</v>
      </c>
    </row>
    <row r="418">
      <c r="A418" s="49">
        <v>2104.0</v>
      </c>
      <c r="B418" s="99" t="s">
        <v>4076</v>
      </c>
      <c r="C418" s="100" t="s">
        <v>487</v>
      </c>
    </row>
    <row r="419">
      <c r="A419" s="49">
        <v>2105.0</v>
      </c>
      <c r="B419" s="99" t="s">
        <v>4076</v>
      </c>
      <c r="C419" s="100" t="s">
        <v>487</v>
      </c>
    </row>
    <row r="420">
      <c r="A420" s="49">
        <v>2106.0</v>
      </c>
      <c r="B420" s="99" t="s">
        <v>4076</v>
      </c>
      <c r="C420" s="100" t="s">
        <v>487</v>
      </c>
    </row>
    <row r="421">
      <c r="A421" s="49">
        <v>2107.0</v>
      </c>
      <c r="B421" s="99" t="s">
        <v>4076</v>
      </c>
      <c r="C421" s="100" t="s">
        <v>487</v>
      </c>
    </row>
    <row r="422">
      <c r="A422" s="49">
        <v>2108.0</v>
      </c>
      <c r="B422" s="99" t="s">
        <v>4076</v>
      </c>
      <c r="C422" s="100" t="s">
        <v>487</v>
      </c>
    </row>
    <row r="423">
      <c r="A423" s="49">
        <v>2109.0</v>
      </c>
      <c r="B423" s="99" t="s">
        <v>4076</v>
      </c>
      <c r="C423" s="100" t="s">
        <v>487</v>
      </c>
    </row>
    <row r="424">
      <c r="A424" s="49">
        <v>2110.0</v>
      </c>
      <c r="B424" s="99" t="s">
        <v>4076</v>
      </c>
      <c r="C424" s="100" t="s">
        <v>487</v>
      </c>
    </row>
    <row r="425">
      <c r="A425" s="49">
        <v>2100.0</v>
      </c>
      <c r="B425" s="99" t="s">
        <v>492</v>
      </c>
      <c r="C425" s="100" t="s">
        <v>487</v>
      </c>
    </row>
    <row r="426">
      <c r="A426" s="49">
        <v>2101.0</v>
      </c>
      <c r="B426" s="99" t="s">
        <v>492</v>
      </c>
      <c r="C426" s="100" t="s">
        <v>487</v>
      </c>
    </row>
    <row r="427">
      <c r="A427" s="49">
        <v>2102.0</v>
      </c>
      <c r="B427" s="99" t="s">
        <v>492</v>
      </c>
      <c r="C427" s="100" t="s">
        <v>487</v>
      </c>
    </row>
    <row r="428">
      <c r="A428" s="49">
        <v>2103.0</v>
      </c>
      <c r="B428" s="99" t="s">
        <v>492</v>
      </c>
      <c r="C428" s="100" t="s">
        <v>487</v>
      </c>
    </row>
    <row r="429">
      <c r="A429" s="49">
        <v>2104.0</v>
      </c>
      <c r="B429" s="99" t="s">
        <v>492</v>
      </c>
      <c r="C429" s="100" t="s">
        <v>487</v>
      </c>
    </row>
    <row r="430">
      <c r="A430" s="49">
        <v>2105.0</v>
      </c>
      <c r="B430" s="99" t="s">
        <v>492</v>
      </c>
      <c r="C430" s="100" t="s">
        <v>487</v>
      </c>
    </row>
    <row r="431">
      <c r="A431" s="49">
        <v>2106.0</v>
      </c>
      <c r="B431" s="99" t="s">
        <v>492</v>
      </c>
      <c r="C431" s="100" t="s">
        <v>487</v>
      </c>
    </row>
    <row r="432">
      <c r="A432" s="49">
        <v>2107.0</v>
      </c>
      <c r="B432" s="99" t="s">
        <v>492</v>
      </c>
      <c r="C432" s="100" t="s">
        <v>487</v>
      </c>
    </row>
    <row r="433">
      <c r="A433" s="49">
        <v>2108.0</v>
      </c>
      <c r="B433" s="99" t="s">
        <v>492</v>
      </c>
      <c r="C433" s="100" t="s">
        <v>487</v>
      </c>
    </row>
    <row r="434">
      <c r="A434" s="49">
        <v>2109.0</v>
      </c>
      <c r="B434" s="99" t="s">
        <v>492</v>
      </c>
      <c r="C434" s="100" t="s">
        <v>487</v>
      </c>
    </row>
    <row r="435">
      <c r="A435" s="32"/>
      <c r="B435" s="32"/>
      <c r="C435" s="32"/>
    </row>
    <row r="436">
      <c r="A436" s="32"/>
      <c r="B436" s="32"/>
      <c r="C436" s="32"/>
    </row>
    <row r="437">
      <c r="A437" s="32"/>
      <c r="B437" s="32"/>
      <c r="C437" s="32"/>
    </row>
    <row r="438">
      <c r="A438" s="32"/>
      <c r="B438" s="32"/>
      <c r="C438" s="32"/>
    </row>
    <row r="439">
      <c r="A439" s="32"/>
      <c r="B439" s="32"/>
      <c r="C439" s="32"/>
    </row>
    <row r="440">
      <c r="A440" s="32"/>
      <c r="B440" s="32"/>
      <c r="C440" s="32"/>
    </row>
    <row r="441">
      <c r="A441" s="32"/>
      <c r="B441" s="32"/>
      <c r="C441" s="32"/>
    </row>
    <row r="442">
      <c r="A442" s="32"/>
      <c r="B442" s="32"/>
      <c r="C442" s="32"/>
    </row>
    <row r="443">
      <c r="A443" s="32"/>
      <c r="B443" s="32"/>
      <c r="C443" s="32"/>
    </row>
    <row r="444">
      <c r="A444" s="32"/>
      <c r="B444" s="32"/>
      <c r="C444" s="32"/>
    </row>
    <row r="445">
      <c r="A445" s="32"/>
      <c r="B445" s="32"/>
      <c r="C445" s="32"/>
    </row>
    <row r="446">
      <c r="A446" s="32"/>
      <c r="B446" s="32"/>
      <c r="C446" s="32"/>
    </row>
    <row r="447">
      <c r="A447" s="32"/>
      <c r="B447" s="32"/>
      <c r="C447" s="32"/>
    </row>
    <row r="448">
      <c r="A448" s="32"/>
      <c r="B448" s="32"/>
      <c r="C448" s="32"/>
    </row>
    <row r="449">
      <c r="A449" s="32"/>
      <c r="B449" s="32"/>
      <c r="C449" s="32"/>
    </row>
    <row r="450">
      <c r="A450" s="32"/>
      <c r="B450" s="32"/>
      <c r="C450" s="32"/>
    </row>
    <row r="451">
      <c r="A451" s="32"/>
      <c r="B451" s="32"/>
      <c r="C451" s="32"/>
    </row>
    <row r="452">
      <c r="A452" s="32"/>
      <c r="B452" s="32"/>
      <c r="C452" s="32"/>
    </row>
    <row r="453">
      <c r="A453" s="32"/>
      <c r="B453" s="32"/>
      <c r="C453" s="32"/>
    </row>
    <row r="454">
      <c r="A454" s="32"/>
      <c r="B454" s="32"/>
      <c r="C454" s="32"/>
    </row>
    <row r="455">
      <c r="A455" s="32"/>
      <c r="B455" s="32"/>
      <c r="C455" s="32"/>
    </row>
    <row r="456">
      <c r="A456" s="32"/>
      <c r="B456" s="32"/>
      <c r="C456" s="32"/>
    </row>
    <row r="457">
      <c r="A457" s="32"/>
      <c r="B457" s="32"/>
      <c r="C457" s="32"/>
    </row>
    <row r="458">
      <c r="A458" s="32"/>
      <c r="B458" s="32"/>
      <c r="C458" s="32"/>
    </row>
    <row r="459">
      <c r="A459" s="32"/>
      <c r="B459" s="32"/>
      <c r="C459" s="32"/>
    </row>
    <row r="460">
      <c r="A460" s="32"/>
      <c r="B460" s="32"/>
      <c r="C460" s="32"/>
    </row>
    <row r="461">
      <c r="A461" s="32"/>
      <c r="B461" s="32"/>
      <c r="C461" s="32"/>
    </row>
    <row r="462">
      <c r="A462" s="32"/>
      <c r="B462" s="32"/>
      <c r="C462" s="32"/>
    </row>
    <row r="463">
      <c r="A463" s="32"/>
      <c r="B463" s="32"/>
      <c r="C463" s="32"/>
    </row>
    <row r="464">
      <c r="A464" s="32"/>
      <c r="B464" s="32"/>
      <c r="C464" s="32"/>
    </row>
    <row r="465">
      <c r="A465" s="32"/>
      <c r="B465" s="32"/>
      <c r="C465" s="32"/>
    </row>
    <row r="466">
      <c r="A466" s="32"/>
      <c r="B466" s="32"/>
      <c r="C466" s="32"/>
    </row>
    <row r="467">
      <c r="A467" s="32"/>
      <c r="B467" s="32"/>
      <c r="C467" s="32"/>
    </row>
    <row r="468">
      <c r="A468" s="32"/>
      <c r="B468" s="32"/>
      <c r="C468" s="32"/>
    </row>
    <row r="469">
      <c r="A469" s="32"/>
      <c r="B469" s="32"/>
      <c r="C469" s="32"/>
    </row>
    <row r="470">
      <c r="A470" s="32"/>
      <c r="B470" s="32"/>
      <c r="C470" s="32"/>
    </row>
    <row r="471">
      <c r="A471" s="32"/>
      <c r="B471" s="32"/>
      <c r="C471" s="32"/>
    </row>
    <row r="472">
      <c r="A472" s="32"/>
      <c r="B472" s="32"/>
      <c r="C472" s="32"/>
    </row>
    <row r="473">
      <c r="A473" s="32"/>
      <c r="B473" s="32"/>
      <c r="C473" s="32"/>
    </row>
    <row r="474">
      <c r="A474" s="32"/>
      <c r="B474" s="32"/>
      <c r="C474" s="32"/>
    </row>
    <row r="475">
      <c r="A475" s="32"/>
      <c r="B475" s="32"/>
      <c r="C475" s="32"/>
    </row>
    <row r="476">
      <c r="A476" s="32"/>
      <c r="B476" s="32"/>
      <c r="C476" s="32"/>
    </row>
    <row r="477">
      <c r="A477" s="32"/>
      <c r="B477" s="32"/>
      <c r="C477" s="32"/>
    </row>
    <row r="478">
      <c r="A478" s="32"/>
      <c r="B478" s="32"/>
      <c r="C478" s="32"/>
    </row>
    <row r="479">
      <c r="A479" s="32"/>
      <c r="B479" s="32"/>
      <c r="C479" s="32"/>
    </row>
    <row r="480">
      <c r="A480" s="32"/>
      <c r="B480" s="32"/>
      <c r="C480" s="32"/>
    </row>
    <row r="481">
      <c r="A481" s="32"/>
      <c r="B481" s="32"/>
      <c r="C481" s="32"/>
    </row>
    <row r="482">
      <c r="A482" s="32"/>
      <c r="B482" s="32"/>
      <c r="C482" s="32"/>
    </row>
    <row r="483">
      <c r="A483" s="32"/>
      <c r="B483" s="32"/>
      <c r="C483" s="32"/>
    </row>
    <row r="484">
      <c r="A484" s="32"/>
      <c r="B484" s="32"/>
      <c r="C484" s="32"/>
    </row>
    <row r="485">
      <c r="A485" s="32"/>
      <c r="B485" s="32"/>
      <c r="C485" s="32"/>
    </row>
    <row r="486">
      <c r="A486" s="32"/>
      <c r="B486" s="32"/>
      <c r="C486" s="32"/>
    </row>
    <row r="487">
      <c r="A487" s="32"/>
      <c r="B487" s="32"/>
      <c r="C487" s="32"/>
    </row>
    <row r="488">
      <c r="A488" s="32"/>
      <c r="B488" s="32"/>
      <c r="C488" s="32"/>
    </row>
    <row r="489">
      <c r="A489" s="32"/>
      <c r="B489" s="32"/>
      <c r="C489" s="32"/>
    </row>
    <row r="490">
      <c r="A490" s="32"/>
      <c r="B490" s="32"/>
      <c r="C490" s="32"/>
    </row>
    <row r="491">
      <c r="A491" s="32"/>
      <c r="B491" s="32"/>
      <c r="C491" s="32"/>
    </row>
    <row r="492">
      <c r="A492" s="32"/>
      <c r="B492" s="32"/>
      <c r="C492" s="32"/>
    </row>
    <row r="493">
      <c r="A493" s="32"/>
      <c r="B493" s="32"/>
      <c r="C493" s="32"/>
    </row>
    <row r="494">
      <c r="A494" s="32"/>
      <c r="B494" s="32"/>
      <c r="C494" s="32"/>
    </row>
    <row r="495">
      <c r="A495" s="32"/>
      <c r="B495" s="32"/>
      <c r="C495" s="32"/>
    </row>
    <row r="496">
      <c r="A496" s="32"/>
      <c r="B496" s="32"/>
      <c r="C496" s="32"/>
    </row>
    <row r="497">
      <c r="A497" s="32"/>
      <c r="B497" s="32"/>
      <c r="C497" s="32"/>
    </row>
    <row r="498">
      <c r="A498" s="32"/>
      <c r="B498" s="32"/>
      <c r="C498" s="32"/>
    </row>
    <row r="499">
      <c r="A499" s="32"/>
      <c r="B499" s="32"/>
      <c r="C499" s="32"/>
    </row>
    <row r="500">
      <c r="A500" s="32"/>
      <c r="B500" s="32"/>
      <c r="C500" s="32"/>
    </row>
    <row r="501">
      <c r="A501" s="32"/>
      <c r="B501" s="32"/>
      <c r="C501" s="32"/>
    </row>
    <row r="502">
      <c r="A502" s="32"/>
      <c r="B502" s="32"/>
      <c r="C502" s="32"/>
    </row>
    <row r="503">
      <c r="A503" s="32"/>
      <c r="B503" s="32"/>
      <c r="C503" s="32"/>
    </row>
    <row r="504">
      <c r="A504" s="32"/>
      <c r="B504" s="32"/>
      <c r="C504" s="32"/>
    </row>
    <row r="505">
      <c r="A505" s="32"/>
      <c r="B505" s="32"/>
      <c r="C505" s="32"/>
    </row>
    <row r="506">
      <c r="A506" s="32"/>
      <c r="B506" s="32"/>
      <c r="C506" s="32"/>
    </row>
    <row r="507">
      <c r="A507" s="32"/>
      <c r="B507" s="32"/>
      <c r="C507" s="32"/>
    </row>
    <row r="508">
      <c r="A508" s="32"/>
      <c r="B508" s="32"/>
      <c r="C508" s="32"/>
    </row>
    <row r="509">
      <c r="A509" s="32"/>
      <c r="B509" s="32"/>
      <c r="C509" s="32"/>
    </row>
    <row r="510">
      <c r="A510" s="32"/>
      <c r="B510" s="32"/>
      <c r="C510" s="32"/>
    </row>
    <row r="511">
      <c r="A511" s="32"/>
      <c r="B511" s="32"/>
      <c r="C511" s="32"/>
    </row>
    <row r="512">
      <c r="A512" s="32"/>
      <c r="B512" s="32"/>
      <c r="C512" s="32"/>
    </row>
    <row r="513">
      <c r="A513" s="32"/>
      <c r="B513" s="32"/>
      <c r="C513" s="32"/>
    </row>
    <row r="514">
      <c r="A514" s="32"/>
      <c r="B514" s="32"/>
      <c r="C514" s="32"/>
    </row>
    <row r="515">
      <c r="A515" s="32"/>
      <c r="B515" s="32"/>
      <c r="C515" s="32"/>
    </row>
    <row r="516">
      <c r="A516" s="32"/>
      <c r="B516" s="32"/>
      <c r="C516" s="32"/>
    </row>
    <row r="517">
      <c r="A517" s="32"/>
      <c r="B517" s="32"/>
      <c r="C517" s="32"/>
    </row>
    <row r="518">
      <c r="A518" s="32"/>
      <c r="B518" s="32"/>
      <c r="C518" s="32"/>
    </row>
    <row r="519">
      <c r="A519" s="32"/>
      <c r="B519" s="32"/>
      <c r="C519" s="32"/>
    </row>
    <row r="520">
      <c r="A520" s="32"/>
      <c r="B520" s="32"/>
      <c r="C520" s="32"/>
    </row>
    <row r="521">
      <c r="A521" s="32"/>
      <c r="B521" s="32"/>
      <c r="C521" s="32"/>
    </row>
    <row r="522">
      <c r="A522" s="32"/>
      <c r="B522" s="32"/>
      <c r="C522" s="32"/>
    </row>
    <row r="523">
      <c r="A523" s="32"/>
      <c r="B523" s="32"/>
      <c r="C523" s="32"/>
    </row>
    <row r="524">
      <c r="A524" s="32"/>
      <c r="B524" s="32"/>
      <c r="C524" s="32"/>
    </row>
    <row r="525">
      <c r="A525" s="32"/>
      <c r="B525" s="32"/>
      <c r="C525" s="32"/>
    </row>
    <row r="526">
      <c r="A526" s="32"/>
      <c r="B526" s="32"/>
      <c r="C526" s="32"/>
    </row>
    <row r="527">
      <c r="A527" s="32"/>
      <c r="B527" s="32"/>
      <c r="C527" s="32"/>
    </row>
    <row r="528">
      <c r="A528" s="32"/>
      <c r="B528" s="32"/>
      <c r="C528" s="32"/>
    </row>
    <row r="529">
      <c r="A529" s="32"/>
      <c r="B529" s="32"/>
      <c r="C529" s="32"/>
    </row>
    <row r="530">
      <c r="A530" s="32"/>
      <c r="B530" s="32"/>
      <c r="C530" s="32"/>
    </row>
    <row r="531">
      <c r="A531" s="32"/>
      <c r="B531" s="32"/>
      <c r="C531" s="32"/>
    </row>
    <row r="532">
      <c r="A532" s="32"/>
      <c r="B532" s="32"/>
      <c r="C532" s="32"/>
    </row>
    <row r="533">
      <c r="A533" s="32"/>
      <c r="B533" s="32"/>
      <c r="C533" s="32"/>
    </row>
    <row r="534">
      <c r="A534" s="32"/>
      <c r="B534" s="32"/>
      <c r="C534" s="32"/>
    </row>
    <row r="535">
      <c r="A535" s="32"/>
      <c r="B535" s="32"/>
      <c r="C535" s="32"/>
    </row>
    <row r="536">
      <c r="A536" s="32"/>
      <c r="B536" s="32"/>
      <c r="C536" s="32"/>
    </row>
    <row r="537">
      <c r="A537" s="32"/>
      <c r="B537" s="32"/>
      <c r="C537" s="32"/>
    </row>
    <row r="538">
      <c r="A538" s="32"/>
      <c r="B538" s="32"/>
      <c r="C538" s="32"/>
    </row>
    <row r="539">
      <c r="A539" s="32"/>
      <c r="B539" s="32"/>
      <c r="C539" s="32"/>
    </row>
    <row r="540">
      <c r="A540" s="32"/>
      <c r="B540" s="32"/>
      <c r="C540" s="32"/>
    </row>
    <row r="541">
      <c r="A541" s="32"/>
      <c r="B541" s="32"/>
      <c r="C541" s="32"/>
    </row>
    <row r="542">
      <c r="A542" s="32"/>
      <c r="B542" s="32"/>
      <c r="C542" s="32"/>
    </row>
    <row r="543">
      <c r="A543" s="32"/>
      <c r="B543" s="32"/>
      <c r="C543" s="32"/>
    </row>
    <row r="544">
      <c r="A544" s="32"/>
      <c r="B544" s="32"/>
      <c r="C544" s="32"/>
    </row>
    <row r="545">
      <c r="A545" s="32"/>
      <c r="B545" s="32"/>
      <c r="C545" s="32"/>
    </row>
    <row r="546">
      <c r="A546" s="32"/>
      <c r="B546" s="32"/>
      <c r="C546" s="32"/>
    </row>
    <row r="547">
      <c r="A547" s="32"/>
      <c r="B547" s="32"/>
      <c r="C547" s="32"/>
    </row>
    <row r="548">
      <c r="A548" s="32"/>
      <c r="B548" s="32"/>
      <c r="C548" s="32"/>
    </row>
    <row r="549">
      <c r="A549" s="32"/>
      <c r="B549" s="32"/>
      <c r="C549" s="32"/>
    </row>
    <row r="550">
      <c r="A550" s="32"/>
      <c r="B550" s="32"/>
      <c r="C550" s="32"/>
    </row>
    <row r="551">
      <c r="A551" s="32"/>
      <c r="B551" s="32"/>
      <c r="C551" s="32"/>
    </row>
    <row r="552">
      <c r="A552" s="32"/>
      <c r="B552" s="32"/>
      <c r="C552" s="32"/>
    </row>
    <row r="553">
      <c r="A553" s="32"/>
      <c r="B553" s="32"/>
      <c r="C553" s="32"/>
    </row>
    <row r="554">
      <c r="A554" s="32"/>
      <c r="B554" s="32"/>
      <c r="C554" s="32"/>
    </row>
    <row r="555">
      <c r="A555" s="32"/>
      <c r="B555" s="32"/>
      <c r="C555" s="32"/>
    </row>
    <row r="556">
      <c r="A556" s="32"/>
      <c r="B556" s="32"/>
      <c r="C556" s="32"/>
    </row>
    <row r="557">
      <c r="A557" s="32"/>
      <c r="B557" s="32"/>
      <c r="C557" s="32"/>
    </row>
    <row r="558">
      <c r="A558" s="32"/>
      <c r="B558" s="32"/>
      <c r="C558" s="32"/>
    </row>
    <row r="559">
      <c r="A559" s="32"/>
      <c r="B559" s="32"/>
      <c r="C559" s="32"/>
    </row>
    <row r="560">
      <c r="A560" s="32"/>
      <c r="B560" s="32"/>
      <c r="C560" s="32"/>
    </row>
    <row r="561">
      <c r="A561" s="32"/>
      <c r="B561" s="32"/>
      <c r="C561" s="32"/>
    </row>
    <row r="562">
      <c r="A562" s="32"/>
      <c r="B562" s="32"/>
      <c r="C562" s="32"/>
    </row>
    <row r="563">
      <c r="A563" s="32"/>
      <c r="B563" s="32"/>
      <c r="C563" s="32"/>
    </row>
    <row r="564">
      <c r="A564" s="32"/>
      <c r="B564" s="32"/>
      <c r="C564" s="32"/>
    </row>
    <row r="565">
      <c r="A565" s="32"/>
      <c r="B565" s="32"/>
      <c r="C565" s="32"/>
    </row>
    <row r="566">
      <c r="A566" s="32"/>
      <c r="B566" s="32"/>
      <c r="C566" s="32"/>
    </row>
    <row r="567">
      <c r="A567" s="32"/>
      <c r="B567" s="32"/>
      <c r="C567" s="32"/>
    </row>
    <row r="568">
      <c r="A568" s="32"/>
      <c r="B568" s="32"/>
      <c r="C568" s="32"/>
    </row>
    <row r="569">
      <c r="A569" s="32"/>
      <c r="B569" s="32"/>
      <c r="C569" s="32"/>
    </row>
    <row r="570">
      <c r="A570" s="32"/>
      <c r="B570" s="32"/>
      <c r="C570" s="32"/>
    </row>
    <row r="571">
      <c r="A571" s="32"/>
      <c r="B571" s="32"/>
      <c r="C571" s="32"/>
    </row>
    <row r="572">
      <c r="A572" s="32"/>
      <c r="B572" s="32"/>
      <c r="C572" s="32"/>
    </row>
    <row r="573">
      <c r="A573" s="32"/>
      <c r="B573" s="32"/>
      <c r="C573" s="32"/>
    </row>
    <row r="574">
      <c r="A574" s="32"/>
      <c r="B574" s="32"/>
      <c r="C574" s="32"/>
    </row>
    <row r="575">
      <c r="A575" s="32"/>
      <c r="B575" s="32"/>
      <c r="C575" s="32"/>
    </row>
    <row r="576">
      <c r="A576" s="32"/>
      <c r="B576" s="32"/>
      <c r="C576" s="32"/>
    </row>
    <row r="577">
      <c r="A577" s="32"/>
      <c r="B577" s="32"/>
      <c r="C577" s="32"/>
    </row>
    <row r="578">
      <c r="A578" s="32"/>
      <c r="B578" s="32"/>
      <c r="C578" s="32"/>
    </row>
    <row r="579">
      <c r="A579" s="32"/>
      <c r="B579" s="32"/>
      <c r="C579" s="32"/>
    </row>
    <row r="580">
      <c r="A580" s="32"/>
      <c r="B580" s="32"/>
      <c r="C580" s="32"/>
    </row>
    <row r="581">
      <c r="A581" s="32"/>
      <c r="B581" s="32"/>
      <c r="C581" s="32"/>
    </row>
    <row r="582">
      <c r="A582" s="32"/>
      <c r="B582" s="32"/>
      <c r="C582" s="32"/>
    </row>
    <row r="583">
      <c r="A583" s="32"/>
      <c r="B583" s="32"/>
      <c r="C583" s="32"/>
    </row>
    <row r="584">
      <c r="A584" s="32"/>
      <c r="B584" s="32"/>
      <c r="C584" s="32"/>
    </row>
    <row r="585">
      <c r="A585" s="32"/>
      <c r="B585" s="32"/>
      <c r="C585" s="32"/>
    </row>
    <row r="586">
      <c r="A586" s="32"/>
      <c r="B586" s="32"/>
      <c r="C586" s="32"/>
    </row>
    <row r="587">
      <c r="A587" s="32"/>
      <c r="B587" s="32"/>
      <c r="C587" s="32"/>
    </row>
    <row r="588">
      <c r="A588" s="32"/>
      <c r="B588" s="32"/>
      <c r="C588" s="32"/>
    </row>
    <row r="589">
      <c r="A589" s="32"/>
      <c r="B589" s="32"/>
      <c r="C589" s="32"/>
    </row>
    <row r="590">
      <c r="A590" s="32"/>
      <c r="B590" s="32"/>
      <c r="C590" s="32"/>
    </row>
    <row r="591">
      <c r="A591" s="32"/>
      <c r="B591" s="32"/>
      <c r="C591" s="32"/>
    </row>
    <row r="592">
      <c r="A592" s="32"/>
      <c r="B592" s="32"/>
      <c r="C592" s="32"/>
    </row>
    <row r="593">
      <c r="A593" s="32"/>
      <c r="B593" s="32"/>
      <c r="C593" s="32"/>
    </row>
    <row r="594">
      <c r="A594" s="32"/>
      <c r="B594" s="32"/>
      <c r="C594" s="32"/>
    </row>
    <row r="595">
      <c r="A595" s="32"/>
      <c r="B595" s="32"/>
      <c r="C595" s="32"/>
    </row>
    <row r="596">
      <c r="A596" s="32"/>
      <c r="B596" s="32"/>
      <c r="C596" s="32"/>
    </row>
    <row r="597">
      <c r="A597" s="32"/>
      <c r="B597" s="32"/>
      <c r="C597" s="32"/>
    </row>
    <row r="598">
      <c r="A598" s="32"/>
      <c r="B598" s="32"/>
      <c r="C598" s="32"/>
    </row>
    <row r="599">
      <c r="A599" s="32"/>
      <c r="B599" s="32"/>
      <c r="C599" s="32"/>
    </row>
    <row r="600">
      <c r="A600" s="32"/>
      <c r="B600" s="32"/>
      <c r="C600" s="32"/>
    </row>
    <row r="601">
      <c r="A601" s="32"/>
      <c r="B601" s="32"/>
      <c r="C601" s="32"/>
    </row>
    <row r="602">
      <c r="A602" s="32"/>
      <c r="B602" s="32"/>
      <c r="C602" s="32"/>
    </row>
    <row r="603">
      <c r="A603" s="32"/>
      <c r="B603" s="32"/>
      <c r="C603" s="32"/>
    </row>
    <row r="604">
      <c r="A604" s="32"/>
      <c r="B604" s="32"/>
      <c r="C604" s="32"/>
    </row>
    <row r="605">
      <c r="A605" s="32"/>
      <c r="B605" s="32"/>
      <c r="C605" s="32"/>
    </row>
    <row r="606">
      <c r="A606" s="32"/>
      <c r="B606" s="32"/>
      <c r="C606" s="32"/>
    </row>
    <row r="607">
      <c r="A607" s="32"/>
      <c r="B607" s="32"/>
      <c r="C607" s="32"/>
    </row>
    <row r="608">
      <c r="A608" s="32"/>
      <c r="B608" s="32"/>
      <c r="C608" s="32"/>
    </row>
    <row r="609">
      <c r="A609" s="32"/>
      <c r="B609" s="32"/>
      <c r="C609" s="32"/>
    </row>
    <row r="610">
      <c r="A610" s="32"/>
      <c r="B610" s="32"/>
      <c r="C610" s="32"/>
    </row>
    <row r="611">
      <c r="A611" s="32"/>
      <c r="B611" s="32"/>
      <c r="C611" s="32"/>
    </row>
    <row r="612">
      <c r="A612" s="32"/>
      <c r="B612" s="32"/>
      <c r="C612" s="32"/>
    </row>
    <row r="613">
      <c r="A613" s="32"/>
      <c r="B613" s="32"/>
      <c r="C613" s="32"/>
    </row>
    <row r="614">
      <c r="A614" s="32"/>
      <c r="B614" s="32"/>
      <c r="C614" s="32"/>
    </row>
    <row r="615">
      <c r="A615" s="32"/>
      <c r="B615" s="32"/>
      <c r="C615" s="32"/>
    </row>
    <row r="616">
      <c r="A616" s="32"/>
      <c r="B616" s="32"/>
      <c r="C616" s="32"/>
    </row>
    <row r="617">
      <c r="A617" s="32"/>
      <c r="B617" s="32"/>
      <c r="C617" s="32"/>
    </row>
    <row r="618">
      <c r="A618" s="32"/>
      <c r="B618" s="32"/>
      <c r="C618" s="32"/>
    </row>
    <row r="619">
      <c r="A619" s="32"/>
      <c r="B619" s="32"/>
      <c r="C619" s="32"/>
    </row>
    <row r="620">
      <c r="A620" s="32"/>
      <c r="B620" s="32"/>
      <c r="C620" s="32"/>
    </row>
    <row r="621">
      <c r="A621" s="32"/>
      <c r="B621" s="32"/>
      <c r="C621" s="32"/>
    </row>
    <row r="622">
      <c r="A622" s="32"/>
      <c r="B622" s="32"/>
      <c r="C622" s="32"/>
    </row>
    <row r="623">
      <c r="A623" s="32"/>
      <c r="B623" s="32"/>
      <c r="C623" s="32"/>
    </row>
    <row r="624">
      <c r="A624" s="32"/>
      <c r="B624" s="32"/>
      <c r="C624" s="32"/>
    </row>
    <row r="625">
      <c r="A625" s="32"/>
      <c r="B625" s="32"/>
      <c r="C625" s="32"/>
    </row>
    <row r="626">
      <c r="A626" s="32"/>
      <c r="B626" s="32"/>
      <c r="C626" s="32"/>
    </row>
    <row r="627">
      <c r="A627" s="32"/>
      <c r="B627" s="32"/>
      <c r="C627" s="32"/>
    </row>
    <row r="628">
      <c r="A628" s="32"/>
      <c r="B628" s="32"/>
      <c r="C628" s="32"/>
    </row>
    <row r="629">
      <c r="A629" s="32"/>
      <c r="B629" s="32"/>
      <c r="C629" s="32"/>
    </row>
    <row r="630">
      <c r="A630" s="32"/>
      <c r="B630" s="32"/>
      <c r="C630" s="32"/>
    </row>
    <row r="631">
      <c r="A631" s="32"/>
      <c r="B631" s="32"/>
      <c r="C631" s="32"/>
    </row>
    <row r="632">
      <c r="A632" s="32"/>
      <c r="B632" s="32"/>
      <c r="C632" s="32"/>
    </row>
    <row r="633">
      <c r="A633" s="32"/>
      <c r="B633" s="32"/>
      <c r="C633" s="32"/>
    </row>
    <row r="634">
      <c r="A634" s="32"/>
      <c r="B634" s="32"/>
      <c r="C634" s="32"/>
    </row>
    <row r="635">
      <c r="A635" s="32"/>
      <c r="B635" s="32"/>
      <c r="C635" s="32"/>
    </row>
    <row r="636">
      <c r="A636" s="32"/>
      <c r="B636" s="32"/>
      <c r="C636" s="32"/>
    </row>
    <row r="637">
      <c r="A637" s="32"/>
      <c r="B637" s="32"/>
      <c r="C637" s="32"/>
    </row>
    <row r="638">
      <c r="A638" s="32"/>
      <c r="B638" s="32"/>
      <c r="C638" s="32"/>
    </row>
    <row r="639">
      <c r="A639" s="32"/>
      <c r="B639" s="32"/>
      <c r="C639" s="32"/>
    </row>
    <row r="640">
      <c r="A640" s="32"/>
      <c r="B640" s="32"/>
      <c r="C640" s="32"/>
    </row>
    <row r="641">
      <c r="A641" s="32"/>
      <c r="B641" s="32"/>
      <c r="C641" s="32"/>
    </row>
    <row r="642">
      <c r="A642" s="32"/>
      <c r="B642" s="32"/>
      <c r="C642" s="32"/>
    </row>
    <row r="643">
      <c r="A643" s="32"/>
      <c r="B643" s="32"/>
      <c r="C643" s="32"/>
    </row>
    <row r="644">
      <c r="A644" s="32"/>
      <c r="B644" s="32"/>
      <c r="C644" s="32"/>
    </row>
    <row r="645">
      <c r="A645" s="32"/>
      <c r="B645" s="32"/>
      <c r="C645" s="32"/>
    </row>
    <row r="646">
      <c r="A646" s="32"/>
      <c r="B646" s="32"/>
      <c r="C646" s="32"/>
    </row>
    <row r="647">
      <c r="A647" s="32"/>
      <c r="B647" s="32"/>
      <c r="C647" s="32"/>
    </row>
    <row r="648">
      <c r="A648" s="32"/>
      <c r="B648" s="32"/>
      <c r="C648" s="32"/>
    </row>
    <row r="649">
      <c r="A649" s="32"/>
      <c r="B649" s="32"/>
      <c r="C649" s="32"/>
    </row>
    <row r="650">
      <c r="A650" s="32"/>
      <c r="B650" s="32"/>
      <c r="C650" s="32"/>
    </row>
    <row r="651">
      <c r="A651" s="32"/>
      <c r="B651" s="32"/>
      <c r="C651" s="32"/>
    </row>
    <row r="652">
      <c r="A652" s="32"/>
      <c r="B652" s="32"/>
      <c r="C652" s="32"/>
    </row>
    <row r="653">
      <c r="A653" s="32"/>
      <c r="B653" s="32"/>
      <c r="C653" s="32"/>
    </row>
    <row r="654">
      <c r="A654" s="32"/>
      <c r="B654" s="32"/>
      <c r="C654" s="32"/>
    </row>
    <row r="655">
      <c r="A655" s="32"/>
      <c r="B655" s="32"/>
      <c r="C655" s="32"/>
    </row>
    <row r="656">
      <c r="A656" s="32"/>
      <c r="B656" s="32"/>
      <c r="C656" s="32"/>
    </row>
    <row r="657">
      <c r="A657" s="32"/>
      <c r="B657" s="32"/>
      <c r="C657" s="32"/>
    </row>
    <row r="658">
      <c r="A658" s="32"/>
      <c r="B658" s="32"/>
      <c r="C658" s="32"/>
    </row>
    <row r="659">
      <c r="A659" s="32"/>
      <c r="B659" s="32"/>
      <c r="C659" s="32"/>
    </row>
    <row r="660">
      <c r="A660" s="32"/>
      <c r="B660" s="32"/>
      <c r="C660" s="32"/>
    </row>
    <row r="661">
      <c r="A661" s="32"/>
      <c r="B661" s="32"/>
      <c r="C661" s="32"/>
    </row>
    <row r="662">
      <c r="A662" s="32"/>
      <c r="B662" s="32"/>
      <c r="C662" s="32"/>
    </row>
    <row r="663">
      <c r="A663" s="32"/>
      <c r="B663" s="32"/>
      <c r="C663" s="32"/>
    </row>
    <row r="664">
      <c r="A664" s="32"/>
      <c r="B664" s="32"/>
      <c r="C664" s="32"/>
    </row>
    <row r="665">
      <c r="A665" s="32"/>
      <c r="B665" s="32"/>
      <c r="C665" s="32"/>
    </row>
    <row r="666">
      <c r="A666" s="32"/>
      <c r="B666" s="32"/>
      <c r="C666" s="32"/>
    </row>
    <row r="667">
      <c r="A667" s="32"/>
      <c r="B667" s="32"/>
      <c r="C667" s="32"/>
    </row>
    <row r="668">
      <c r="A668" s="32"/>
      <c r="B668" s="32"/>
      <c r="C668" s="32"/>
    </row>
    <row r="669">
      <c r="A669" s="32"/>
      <c r="B669" s="32"/>
      <c r="C669" s="32"/>
    </row>
    <row r="670">
      <c r="A670" s="32"/>
      <c r="B670" s="32"/>
      <c r="C670" s="32"/>
    </row>
    <row r="671">
      <c r="A671" s="32"/>
      <c r="B671" s="32"/>
      <c r="C671" s="32"/>
    </row>
    <row r="672">
      <c r="A672" s="32"/>
      <c r="B672" s="32"/>
      <c r="C672" s="32"/>
    </row>
    <row r="673">
      <c r="A673" s="32"/>
      <c r="B673" s="32"/>
      <c r="C673" s="32"/>
    </row>
    <row r="674">
      <c r="A674" s="32"/>
      <c r="B674" s="32"/>
      <c r="C674" s="32"/>
    </row>
    <row r="675">
      <c r="A675" s="32"/>
      <c r="B675" s="32"/>
      <c r="C675" s="32"/>
    </row>
    <row r="676">
      <c r="A676" s="32"/>
      <c r="B676" s="32"/>
      <c r="C676" s="32"/>
    </row>
    <row r="677">
      <c r="A677" s="32"/>
      <c r="B677" s="32"/>
      <c r="C677" s="32"/>
    </row>
    <row r="678">
      <c r="A678" s="32"/>
      <c r="B678" s="32"/>
      <c r="C678" s="32"/>
    </row>
    <row r="679">
      <c r="A679" s="32"/>
      <c r="B679" s="32"/>
      <c r="C679" s="32"/>
    </row>
    <row r="680">
      <c r="A680" s="32"/>
      <c r="B680" s="32"/>
      <c r="C680" s="32"/>
    </row>
    <row r="681">
      <c r="A681" s="32"/>
      <c r="B681" s="32"/>
      <c r="C681" s="32"/>
    </row>
    <row r="682">
      <c r="A682" s="32"/>
      <c r="B682" s="32"/>
      <c r="C682" s="32"/>
    </row>
    <row r="683">
      <c r="A683" s="32"/>
      <c r="B683" s="32"/>
      <c r="C683" s="32"/>
    </row>
    <row r="684">
      <c r="A684" s="32"/>
      <c r="B684" s="32"/>
      <c r="C684" s="32"/>
    </row>
    <row r="685">
      <c r="A685" s="32"/>
      <c r="B685" s="32"/>
      <c r="C685" s="32"/>
    </row>
    <row r="686">
      <c r="A686" s="32"/>
      <c r="B686" s="32"/>
      <c r="C686" s="32"/>
    </row>
    <row r="687">
      <c r="A687" s="32"/>
      <c r="B687" s="32"/>
      <c r="C687" s="32"/>
    </row>
    <row r="688">
      <c r="A688" s="32"/>
      <c r="B688" s="32"/>
      <c r="C688" s="32"/>
    </row>
    <row r="689">
      <c r="A689" s="32"/>
      <c r="B689" s="32"/>
      <c r="C689" s="32"/>
    </row>
    <row r="690">
      <c r="A690" s="32"/>
      <c r="B690" s="32"/>
      <c r="C690" s="32"/>
    </row>
    <row r="691">
      <c r="A691" s="32"/>
      <c r="B691" s="32"/>
      <c r="C691" s="32"/>
    </row>
    <row r="692">
      <c r="A692" s="32"/>
      <c r="B692" s="32"/>
      <c r="C692" s="32"/>
    </row>
    <row r="693">
      <c r="A693" s="32"/>
      <c r="B693" s="32"/>
      <c r="C693" s="32"/>
    </row>
    <row r="694">
      <c r="A694" s="32"/>
      <c r="B694" s="32"/>
      <c r="C694" s="32"/>
    </row>
    <row r="695">
      <c r="A695" s="32"/>
      <c r="B695" s="32"/>
      <c r="C695" s="32"/>
    </row>
    <row r="696">
      <c r="A696" s="32"/>
      <c r="B696" s="32"/>
      <c r="C696" s="32"/>
    </row>
    <row r="697">
      <c r="A697" s="32"/>
      <c r="B697" s="32"/>
      <c r="C697" s="32"/>
    </row>
    <row r="698">
      <c r="A698" s="32"/>
      <c r="B698" s="32"/>
      <c r="C698" s="32"/>
    </row>
    <row r="699">
      <c r="A699" s="32"/>
      <c r="B699" s="32"/>
      <c r="C699" s="32"/>
    </row>
    <row r="700">
      <c r="A700" s="32"/>
      <c r="B700" s="32"/>
      <c r="C700" s="32"/>
    </row>
    <row r="701">
      <c r="A701" s="32"/>
      <c r="B701" s="32"/>
      <c r="C701" s="32"/>
    </row>
    <row r="702">
      <c r="A702" s="32"/>
      <c r="B702" s="32"/>
      <c r="C702" s="32"/>
    </row>
    <row r="703">
      <c r="A703" s="32"/>
      <c r="B703" s="32"/>
      <c r="C703" s="32"/>
    </row>
    <row r="704">
      <c r="A704" s="32"/>
      <c r="B704" s="32"/>
      <c r="C704" s="32"/>
    </row>
    <row r="705">
      <c r="A705" s="32"/>
      <c r="B705" s="32"/>
      <c r="C705" s="32"/>
    </row>
    <row r="706">
      <c r="A706" s="32"/>
      <c r="B706" s="32"/>
      <c r="C706" s="32"/>
    </row>
    <row r="707">
      <c r="A707" s="32"/>
      <c r="B707" s="32"/>
      <c r="C707" s="32"/>
    </row>
    <row r="708">
      <c r="A708" s="32"/>
      <c r="B708" s="32"/>
      <c r="C708" s="32"/>
    </row>
    <row r="709">
      <c r="A709" s="32"/>
      <c r="B709" s="32"/>
      <c r="C709" s="32"/>
    </row>
    <row r="710">
      <c r="A710" s="32"/>
      <c r="B710" s="32"/>
      <c r="C710" s="32"/>
    </row>
    <row r="711">
      <c r="A711" s="32"/>
      <c r="B711" s="32"/>
      <c r="C711" s="32"/>
    </row>
    <row r="712">
      <c r="A712" s="32"/>
      <c r="B712" s="32"/>
      <c r="C712" s="32"/>
    </row>
    <row r="713">
      <c r="A713" s="32"/>
      <c r="B713" s="32"/>
      <c r="C713" s="32"/>
    </row>
    <row r="714">
      <c r="A714" s="32"/>
      <c r="B714" s="32"/>
      <c r="C714" s="32"/>
    </row>
    <row r="715">
      <c r="A715" s="32"/>
      <c r="B715" s="32"/>
      <c r="C715" s="32"/>
    </row>
    <row r="716">
      <c r="A716" s="32"/>
      <c r="B716" s="32"/>
      <c r="C716" s="32"/>
    </row>
    <row r="717">
      <c r="A717" s="32"/>
      <c r="B717" s="32"/>
      <c r="C717" s="32"/>
    </row>
    <row r="718">
      <c r="A718" s="32"/>
      <c r="B718" s="32"/>
      <c r="C718" s="32"/>
    </row>
    <row r="719">
      <c r="A719" s="32"/>
      <c r="B719" s="32"/>
      <c r="C719" s="32"/>
    </row>
    <row r="720">
      <c r="A720" s="32"/>
      <c r="B720" s="32"/>
      <c r="C720" s="32"/>
    </row>
    <row r="721">
      <c r="A721" s="32"/>
      <c r="B721" s="32"/>
      <c r="C721" s="32"/>
    </row>
    <row r="722">
      <c r="A722" s="32"/>
      <c r="B722" s="32"/>
      <c r="C722" s="32"/>
    </row>
    <row r="723">
      <c r="A723" s="32"/>
      <c r="B723" s="32"/>
      <c r="C723" s="32"/>
    </row>
    <row r="724">
      <c r="A724" s="32"/>
      <c r="B724" s="32"/>
      <c r="C724" s="32"/>
    </row>
    <row r="725">
      <c r="A725" s="32"/>
      <c r="B725" s="32"/>
      <c r="C725" s="32"/>
    </row>
    <row r="726">
      <c r="A726" s="32"/>
      <c r="B726" s="32"/>
      <c r="C726" s="32"/>
    </row>
    <row r="727">
      <c r="A727" s="32"/>
      <c r="B727" s="32"/>
      <c r="C727" s="32"/>
    </row>
    <row r="728">
      <c r="A728" s="32"/>
      <c r="B728" s="32"/>
      <c r="C728" s="32"/>
    </row>
    <row r="729">
      <c r="A729" s="32"/>
      <c r="B729" s="32"/>
      <c r="C729" s="32"/>
    </row>
    <row r="730">
      <c r="A730" s="32"/>
      <c r="B730" s="32"/>
      <c r="C730" s="32"/>
    </row>
    <row r="731">
      <c r="A731" s="32"/>
      <c r="B731" s="32"/>
      <c r="C731" s="32"/>
    </row>
    <row r="732">
      <c r="A732" s="32"/>
      <c r="B732" s="32"/>
      <c r="C732" s="32"/>
    </row>
    <row r="733">
      <c r="A733" s="32"/>
      <c r="B733" s="32"/>
      <c r="C733" s="32"/>
    </row>
    <row r="734">
      <c r="A734" s="32"/>
      <c r="B734" s="32"/>
      <c r="C734" s="32"/>
    </row>
    <row r="735">
      <c r="A735" s="32"/>
      <c r="B735" s="32"/>
      <c r="C735" s="32"/>
    </row>
    <row r="736">
      <c r="A736" s="32"/>
      <c r="B736" s="32"/>
      <c r="C736" s="32"/>
    </row>
    <row r="737">
      <c r="A737" s="32"/>
      <c r="B737" s="32"/>
      <c r="C737" s="32"/>
    </row>
    <row r="738">
      <c r="A738" s="32"/>
      <c r="B738" s="32"/>
      <c r="C738" s="32"/>
    </row>
    <row r="739">
      <c r="A739" s="32"/>
      <c r="B739" s="32"/>
      <c r="C739" s="32"/>
    </row>
    <row r="740">
      <c r="A740" s="32"/>
      <c r="B740" s="32"/>
      <c r="C740" s="32"/>
    </row>
    <row r="741">
      <c r="A741" s="32"/>
      <c r="B741" s="32"/>
      <c r="C741" s="32"/>
    </row>
    <row r="742">
      <c r="A742" s="32"/>
      <c r="B742" s="32"/>
      <c r="C742" s="32"/>
    </row>
    <row r="743">
      <c r="A743" s="32"/>
      <c r="B743" s="32"/>
      <c r="C743" s="32"/>
    </row>
    <row r="744">
      <c r="A744" s="32"/>
      <c r="B744" s="32"/>
      <c r="C744" s="32"/>
    </row>
    <row r="745">
      <c r="A745" s="32"/>
      <c r="B745" s="32"/>
      <c r="C745" s="32"/>
    </row>
    <row r="746">
      <c r="A746" s="32"/>
      <c r="B746" s="32"/>
      <c r="C746" s="32"/>
    </row>
    <row r="747">
      <c r="A747" s="32"/>
      <c r="B747" s="32"/>
      <c r="C747" s="32"/>
    </row>
    <row r="748">
      <c r="A748" s="32"/>
      <c r="B748" s="32"/>
      <c r="C748" s="32"/>
    </row>
    <row r="749">
      <c r="A749" s="32"/>
      <c r="B749" s="32"/>
      <c r="C749" s="32"/>
    </row>
    <row r="750">
      <c r="A750" s="32"/>
      <c r="B750" s="32"/>
      <c r="C750" s="32"/>
    </row>
    <row r="751">
      <c r="A751" s="32"/>
      <c r="B751" s="32"/>
      <c r="C751" s="32"/>
    </row>
    <row r="752">
      <c r="A752" s="32"/>
      <c r="B752" s="32"/>
      <c r="C752" s="32"/>
    </row>
    <row r="753">
      <c r="A753" s="32"/>
      <c r="B753" s="32"/>
      <c r="C753" s="32"/>
    </row>
    <row r="754">
      <c r="A754" s="32"/>
      <c r="B754" s="32"/>
      <c r="C754" s="32"/>
    </row>
    <row r="755">
      <c r="A755" s="32"/>
      <c r="B755" s="32"/>
      <c r="C755" s="32"/>
    </row>
    <row r="756">
      <c r="A756" s="32"/>
      <c r="B756" s="32"/>
      <c r="C756" s="32"/>
    </row>
    <row r="757">
      <c r="A757" s="32"/>
      <c r="B757" s="32"/>
      <c r="C757" s="32"/>
    </row>
    <row r="758">
      <c r="A758" s="32"/>
      <c r="B758" s="32"/>
      <c r="C758" s="32"/>
    </row>
    <row r="759">
      <c r="A759" s="32"/>
      <c r="B759" s="32"/>
      <c r="C759" s="32"/>
    </row>
    <row r="760">
      <c r="A760" s="32"/>
      <c r="B760" s="32"/>
      <c r="C760" s="32"/>
    </row>
    <row r="761">
      <c r="A761" s="32"/>
      <c r="B761" s="32"/>
      <c r="C761" s="32"/>
    </row>
    <row r="762">
      <c r="A762" s="32"/>
      <c r="B762" s="32"/>
      <c r="C762" s="32"/>
    </row>
    <row r="763">
      <c r="A763" s="32"/>
      <c r="B763" s="32"/>
      <c r="C763" s="32"/>
    </row>
    <row r="764">
      <c r="A764" s="32"/>
      <c r="B764" s="32"/>
      <c r="C764" s="32"/>
    </row>
    <row r="765">
      <c r="A765" s="32"/>
      <c r="B765" s="32"/>
      <c r="C765" s="32"/>
    </row>
    <row r="766">
      <c r="A766" s="32"/>
      <c r="B766" s="32"/>
      <c r="C766" s="32"/>
    </row>
    <row r="767">
      <c r="A767" s="32"/>
      <c r="B767" s="32"/>
      <c r="C767" s="32"/>
    </row>
    <row r="768">
      <c r="A768" s="32"/>
      <c r="B768" s="32"/>
      <c r="C768" s="32"/>
    </row>
    <row r="769">
      <c r="A769" s="32"/>
      <c r="B769" s="32"/>
      <c r="C769" s="32"/>
    </row>
    <row r="770">
      <c r="A770" s="32"/>
      <c r="B770" s="32"/>
      <c r="C770" s="32"/>
    </row>
    <row r="771">
      <c r="A771" s="32"/>
      <c r="B771" s="32"/>
      <c r="C771" s="32"/>
    </row>
    <row r="772">
      <c r="A772" s="32"/>
      <c r="B772" s="32"/>
      <c r="C772" s="32"/>
    </row>
    <row r="773">
      <c r="A773" s="32"/>
      <c r="B773" s="32"/>
      <c r="C773" s="32"/>
    </row>
    <row r="774">
      <c r="A774" s="32"/>
      <c r="B774" s="32"/>
      <c r="C774" s="32"/>
    </row>
    <row r="775">
      <c r="A775" s="32"/>
      <c r="B775" s="32"/>
      <c r="C775" s="32"/>
    </row>
    <row r="776">
      <c r="A776" s="32"/>
      <c r="B776" s="32"/>
      <c r="C776" s="32"/>
    </row>
    <row r="777">
      <c r="A777" s="32"/>
      <c r="B777" s="32"/>
      <c r="C777" s="32"/>
    </row>
    <row r="778">
      <c r="A778" s="32"/>
      <c r="B778" s="32"/>
      <c r="C778" s="32"/>
    </row>
    <row r="779">
      <c r="A779" s="32"/>
      <c r="B779" s="32"/>
      <c r="C779" s="32"/>
    </row>
    <row r="780">
      <c r="A780" s="32"/>
      <c r="B780" s="32"/>
      <c r="C780" s="32"/>
    </row>
    <row r="781">
      <c r="A781" s="32"/>
      <c r="B781" s="32"/>
      <c r="C781" s="32"/>
    </row>
    <row r="782">
      <c r="A782" s="32"/>
      <c r="B782" s="32"/>
      <c r="C782" s="32"/>
    </row>
    <row r="783">
      <c r="A783" s="32"/>
      <c r="B783" s="32"/>
      <c r="C783" s="32"/>
    </row>
    <row r="784">
      <c r="A784" s="32"/>
      <c r="B784" s="32"/>
      <c r="C784" s="32"/>
    </row>
    <row r="785">
      <c r="A785" s="32"/>
      <c r="B785" s="32"/>
      <c r="C785" s="32"/>
    </row>
    <row r="786">
      <c r="A786" s="32"/>
      <c r="B786" s="32"/>
      <c r="C786" s="32"/>
    </row>
    <row r="787">
      <c r="A787" s="32"/>
      <c r="B787" s="32"/>
      <c r="C787" s="32"/>
    </row>
    <row r="788">
      <c r="A788" s="32"/>
      <c r="B788" s="32"/>
      <c r="C788" s="32"/>
    </row>
    <row r="789">
      <c r="A789" s="32"/>
      <c r="B789" s="32"/>
      <c r="C789" s="32"/>
    </row>
    <row r="790">
      <c r="A790" s="32"/>
      <c r="B790" s="32"/>
      <c r="C790" s="32"/>
    </row>
    <row r="791">
      <c r="A791" s="32"/>
      <c r="B791" s="32"/>
      <c r="C791" s="32"/>
    </row>
    <row r="792">
      <c r="A792" s="32"/>
      <c r="B792" s="32"/>
      <c r="C792" s="32"/>
    </row>
    <row r="793">
      <c r="A793" s="32"/>
      <c r="B793" s="32"/>
      <c r="C793" s="32"/>
    </row>
    <row r="794">
      <c r="A794" s="32"/>
      <c r="B794" s="32"/>
      <c r="C794" s="32"/>
    </row>
    <row r="795">
      <c r="A795" s="32"/>
      <c r="B795" s="32"/>
      <c r="C795" s="32"/>
    </row>
    <row r="796">
      <c r="A796" s="32"/>
      <c r="B796" s="32"/>
      <c r="C796" s="32"/>
    </row>
    <row r="797">
      <c r="A797" s="32"/>
      <c r="B797" s="32"/>
      <c r="C797" s="32"/>
    </row>
    <row r="798">
      <c r="A798" s="32"/>
      <c r="B798" s="32"/>
      <c r="C798" s="32"/>
    </row>
    <row r="799">
      <c r="A799" s="32"/>
      <c r="B799" s="32"/>
      <c r="C799" s="32"/>
    </row>
    <row r="800">
      <c r="A800" s="32"/>
      <c r="B800" s="32"/>
      <c r="C800" s="32"/>
    </row>
    <row r="801">
      <c r="A801" s="32"/>
      <c r="B801" s="32"/>
      <c r="C801" s="32"/>
    </row>
    <row r="802">
      <c r="A802" s="32"/>
      <c r="B802" s="32"/>
      <c r="C802" s="32"/>
    </row>
    <row r="803">
      <c r="A803" s="32"/>
      <c r="B803" s="32"/>
      <c r="C803" s="32"/>
    </row>
    <row r="804">
      <c r="A804" s="32"/>
      <c r="B804" s="32"/>
      <c r="C804" s="32"/>
    </row>
    <row r="805">
      <c r="A805" s="32"/>
      <c r="B805" s="32"/>
      <c r="C805" s="32"/>
    </row>
    <row r="806">
      <c r="A806" s="32"/>
      <c r="B806" s="32"/>
      <c r="C806" s="32"/>
    </row>
    <row r="807">
      <c r="A807" s="32"/>
      <c r="B807" s="32"/>
      <c r="C807" s="32"/>
    </row>
    <row r="808">
      <c r="A808" s="32"/>
      <c r="B808" s="32"/>
      <c r="C808" s="32"/>
    </row>
    <row r="809">
      <c r="A809" s="32"/>
      <c r="B809" s="32"/>
      <c r="C809" s="32"/>
    </row>
    <row r="810">
      <c r="A810" s="32"/>
      <c r="B810" s="32"/>
      <c r="C810" s="32"/>
    </row>
    <row r="811">
      <c r="A811" s="32"/>
      <c r="B811" s="32"/>
      <c r="C811" s="32"/>
    </row>
    <row r="812">
      <c r="A812" s="32"/>
      <c r="B812" s="32"/>
      <c r="C812" s="32"/>
    </row>
    <row r="813">
      <c r="A813" s="32"/>
      <c r="B813" s="32"/>
      <c r="C813" s="32"/>
    </row>
    <row r="814">
      <c r="A814" s="32"/>
      <c r="B814" s="32"/>
      <c r="C814" s="32"/>
    </row>
    <row r="815">
      <c r="A815" s="32"/>
      <c r="B815" s="32"/>
      <c r="C815" s="32"/>
    </row>
    <row r="816">
      <c r="A816" s="32"/>
      <c r="B816" s="32"/>
      <c r="C816" s="32"/>
    </row>
    <row r="817">
      <c r="A817" s="32"/>
      <c r="B817" s="32"/>
      <c r="C817" s="32"/>
    </row>
    <row r="818">
      <c r="A818" s="32"/>
      <c r="B818" s="32"/>
      <c r="C818" s="32"/>
    </row>
    <row r="819">
      <c r="A819" s="32"/>
      <c r="B819" s="32"/>
      <c r="C819" s="32"/>
    </row>
    <row r="820">
      <c r="A820" s="32"/>
      <c r="B820" s="32"/>
      <c r="C820" s="32"/>
    </row>
    <row r="821">
      <c r="A821" s="32"/>
      <c r="B821" s="32"/>
      <c r="C821" s="32"/>
    </row>
    <row r="822">
      <c r="A822" s="32"/>
      <c r="B822" s="32"/>
      <c r="C822" s="32"/>
    </row>
    <row r="823">
      <c r="A823" s="32"/>
      <c r="B823" s="32"/>
      <c r="C823" s="32"/>
    </row>
    <row r="824">
      <c r="A824" s="32"/>
      <c r="B824" s="32"/>
      <c r="C824" s="32"/>
    </row>
    <row r="825">
      <c r="A825" s="32"/>
      <c r="B825" s="32"/>
      <c r="C825" s="32"/>
    </row>
    <row r="826">
      <c r="A826" s="32"/>
      <c r="B826" s="32"/>
      <c r="C826" s="32"/>
    </row>
    <row r="827">
      <c r="A827" s="32"/>
      <c r="B827" s="32"/>
      <c r="C827" s="32"/>
    </row>
    <row r="828">
      <c r="A828" s="32"/>
      <c r="B828" s="32"/>
      <c r="C828" s="32"/>
    </row>
    <row r="829">
      <c r="A829" s="32"/>
      <c r="B829" s="32"/>
      <c r="C829" s="32"/>
    </row>
    <row r="830">
      <c r="A830" s="32"/>
      <c r="B830" s="32"/>
      <c r="C830" s="32"/>
    </row>
    <row r="831">
      <c r="A831" s="32"/>
      <c r="B831" s="32"/>
      <c r="C831" s="32"/>
    </row>
    <row r="832">
      <c r="A832" s="32"/>
      <c r="B832" s="32"/>
      <c r="C832" s="32"/>
    </row>
    <row r="833">
      <c r="A833" s="32"/>
      <c r="B833" s="32"/>
      <c r="C833" s="32"/>
    </row>
    <row r="834">
      <c r="A834" s="32"/>
      <c r="B834" s="32"/>
      <c r="C834" s="32"/>
    </row>
    <row r="835">
      <c r="A835" s="32"/>
      <c r="B835" s="32"/>
      <c r="C835" s="32"/>
    </row>
    <row r="836">
      <c r="A836" s="32"/>
      <c r="B836" s="32"/>
      <c r="C836" s="32"/>
    </row>
    <row r="837">
      <c r="A837" s="32"/>
      <c r="B837" s="32"/>
      <c r="C837" s="32"/>
    </row>
    <row r="838">
      <c r="A838" s="32"/>
      <c r="B838" s="32"/>
      <c r="C838" s="32"/>
    </row>
    <row r="839">
      <c r="A839" s="32"/>
      <c r="B839" s="32"/>
      <c r="C839" s="32"/>
    </row>
    <row r="840">
      <c r="A840" s="32"/>
      <c r="B840" s="32"/>
      <c r="C840" s="32"/>
    </row>
    <row r="841">
      <c r="A841" s="32"/>
      <c r="B841" s="32"/>
      <c r="C841" s="32"/>
    </row>
    <row r="842">
      <c r="A842" s="32"/>
      <c r="B842" s="32"/>
      <c r="C842" s="32"/>
    </row>
    <row r="843">
      <c r="A843" s="32"/>
      <c r="B843" s="32"/>
      <c r="C843" s="32"/>
    </row>
    <row r="844">
      <c r="A844" s="32"/>
      <c r="B844" s="32"/>
      <c r="C844" s="32"/>
    </row>
    <row r="845">
      <c r="A845" s="32"/>
      <c r="B845" s="32"/>
      <c r="C845" s="32"/>
    </row>
    <row r="846">
      <c r="A846" s="32"/>
      <c r="B846" s="32"/>
      <c r="C846" s="32"/>
    </row>
    <row r="847">
      <c r="A847" s="32"/>
      <c r="B847" s="32"/>
      <c r="C847" s="32"/>
    </row>
    <row r="848">
      <c r="A848" s="32"/>
      <c r="B848" s="32"/>
      <c r="C848" s="32"/>
    </row>
    <row r="849">
      <c r="A849" s="32"/>
      <c r="B849" s="32"/>
      <c r="C849" s="32"/>
    </row>
    <row r="850">
      <c r="A850" s="32"/>
      <c r="B850" s="32"/>
      <c r="C850" s="32"/>
    </row>
    <row r="851">
      <c r="A851" s="32"/>
      <c r="B851" s="32"/>
      <c r="C851" s="32"/>
    </row>
    <row r="852">
      <c r="A852" s="32"/>
      <c r="B852" s="32"/>
      <c r="C852" s="32"/>
    </row>
    <row r="853">
      <c r="A853" s="32"/>
      <c r="B853" s="32"/>
      <c r="C853" s="32"/>
    </row>
    <row r="854">
      <c r="A854" s="32"/>
      <c r="B854" s="32"/>
      <c r="C854" s="32"/>
    </row>
    <row r="855">
      <c r="A855" s="32"/>
      <c r="B855" s="32"/>
      <c r="C855" s="32"/>
    </row>
    <row r="856">
      <c r="A856" s="32"/>
      <c r="B856" s="32"/>
      <c r="C856" s="32"/>
    </row>
    <row r="857">
      <c r="A857" s="32"/>
      <c r="B857" s="32"/>
      <c r="C857" s="32"/>
    </row>
    <row r="858">
      <c r="A858" s="32"/>
      <c r="B858" s="32"/>
      <c r="C858" s="32"/>
    </row>
    <row r="859">
      <c r="A859" s="32"/>
      <c r="B859" s="32"/>
      <c r="C859" s="32"/>
    </row>
    <row r="860">
      <c r="A860" s="32"/>
      <c r="B860" s="32"/>
      <c r="C860" s="32"/>
    </row>
    <row r="861">
      <c r="A861" s="32"/>
      <c r="B861" s="32"/>
      <c r="C861" s="32"/>
    </row>
    <row r="862">
      <c r="A862" s="32"/>
      <c r="B862" s="32"/>
      <c r="C862" s="32"/>
    </row>
    <row r="863">
      <c r="A863" s="32"/>
      <c r="B863" s="32"/>
      <c r="C863" s="32"/>
    </row>
    <row r="864">
      <c r="A864" s="32"/>
      <c r="B864" s="32"/>
      <c r="C864" s="32"/>
    </row>
    <row r="865">
      <c r="A865" s="32"/>
      <c r="B865" s="32"/>
      <c r="C865" s="32"/>
    </row>
    <row r="866">
      <c r="A866" s="32"/>
      <c r="B866" s="32"/>
      <c r="C866" s="32"/>
    </row>
    <row r="867">
      <c r="A867" s="32"/>
      <c r="B867" s="32"/>
      <c r="C867" s="32"/>
    </row>
    <row r="868">
      <c r="A868" s="32"/>
      <c r="B868" s="32"/>
      <c r="C868" s="32"/>
    </row>
    <row r="869">
      <c r="A869" s="32"/>
      <c r="B869" s="32"/>
      <c r="C869" s="32"/>
    </row>
    <row r="870">
      <c r="A870" s="32"/>
      <c r="B870" s="32"/>
      <c r="C870" s="32"/>
    </row>
    <row r="871">
      <c r="A871" s="32"/>
      <c r="B871" s="32"/>
      <c r="C871" s="32"/>
    </row>
    <row r="872">
      <c r="A872" s="32"/>
      <c r="B872" s="32"/>
      <c r="C872" s="32"/>
    </row>
    <row r="873">
      <c r="A873" s="32"/>
      <c r="B873" s="32"/>
      <c r="C873" s="32"/>
    </row>
    <row r="874">
      <c r="A874" s="32"/>
      <c r="B874" s="32"/>
      <c r="C874" s="32"/>
    </row>
    <row r="875">
      <c r="A875" s="32"/>
      <c r="B875" s="32"/>
      <c r="C875" s="32"/>
    </row>
    <row r="876">
      <c r="A876" s="32"/>
      <c r="B876" s="32"/>
      <c r="C876" s="32"/>
    </row>
    <row r="877">
      <c r="A877" s="32"/>
      <c r="B877" s="32"/>
      <c r="C877" s="32"/>
    </row>
    <row r="878">
      <c r="A878" s="32"/>
      <c r="B878" s="32"/>
      <c r="C878" s="32"/>
    </row>
    <row r="879">
      <c r="A879" s="32"/>
      <c r="B879" s="32"/>
      <c r="C879" s="32"/>
    </row>
    <row r="880">
      <c r="A880" s="32"/>
      <c r="B880" s="32"/>
      <c r="C880" s="32"/>
    </row>
    <row r="881">
      <c r="A881" s="32"/>
      <c r="B881" s="32"/>
      <c r="C881" s="32"/>
    </row>
    <row r="882">
      <c r="A882" s="32"/>
      <c r="B882" s="32"/>
      <c r="C882" s="32"/>
    </row>
    <row r="883">
      <c r="A883" s="32"/>
      <c r="B883" s="32"/>
      <c r="C883" s="32"/>
    </row>
    <row r="884">
      <c r="A884" s="32"/>
      <c r="B884" s="32"/>
      <c r="C884" s="32"/>
    </row>
    <row r="885">
      <c r="A885" s="32"/>
      <c r="B885" s="32"/>
      <c r="C885" s="32"/>
    </row>
    <row r="886">
      <c r="A886" s="32"/>
      <c r="B886" s="32"/>
      <c r="C886" s="32"/>
    </row>
    <row r="887">
      <c r="A887" s="32"/>
      <c r="B887" s="32"/>
      <c r="C887" s="32"/>
    </row>
    <row r="888">
      <c r="A888" s="32"/>
      <c r="B888" s="32"/>
      <c r="C888" s="32"/>
    </row>
    <row r="889">
      <c r="A889" s="32"/>
      <c r="B889" s="32"/>
      <c r="C889" s="32"/>
    </row>
    <row r="890">
      <c r="A890" s="32"/>
      <c r="B890" s="32"/>
      <c r="C890" s="32"/>
    </row>
    <row r="891">
      <c r="A891" s="32"/>
      <c r="B891" s="32"/>
      <c r="C891" s="32"/>
    </row>
    <row r="892">
      <c r="A892" s="32"/>
      <c r="B892" s="32"/>
      <c r="C892" s="32"/>
    </row>
    <row r="893">
      <c r="A893" s="32"/>
      <c r="B893" s="32"/>
      <c r="C893" s="32"/>
    </row>
    <row r="894">
      <c r="A894" s="32"/>
      <c r="B894" s="32"/>
      <c r="C894" s="32"/>
    </row>
    <row r="895">
      <c r="A895" s="32"/>
      <c r="B895" s="32"/>
      <c r="C895" s="32"/>
    </row>
    <row r="896">
      <c r="A896" s="32"/>
      <c r="B896" s="32"/>
      <c r="C896" s="32"/>
    </row>
    <row r="897">
      <c r="A897" s="32"/>
      <c r="B897" s="32"/>
      <c r="C897" s="32"/>
    </row>
    <row r="898">
      <c r="A898" s="32"/>
      <c r="B898" s="32"/>
      <c r="C898" s="32"/>
    </row>
    <row r="899">
      <c r="A899" s="32"/>
      <c r="B899" s="32"/>
      <c r="C899" s="32"/>
    </row>
    <row r="900">
      <c r="A900" s="32"/>
      <c r="B900" s="32"/>
      <c r="C900" s="32"/>
    </row>
    <row r="901">
      <c r="A901" s="32"/>
      <c r="B901" s="32"/>
      <c r="C901" s="32"/>
    </row>
    <row r="902">
      <c r="A902" s="32"/>
      <c r="B902" s="32"/>
      <c r="C902" s="32"/>
    </row>
    <row r="903">
      <c r="A903" s="32"/>
      <c r="B903" s="32"/>
      <c r="C903" s="32"/>
    </row>
    <row r="904">
      <c r="A904" s="32"/>
      <c r="B904" s="32"/>
      <c r="C904" s="32"/>
    </row>
    <row r="905">
      <c r="A905" s="32"/>
      <c r="B905" s="32"/>
      <c r="C905" s="32"/>
    </row>
    <row r="906">
      <c r="A906" s="32"/>
      <c r="B906" s="32"/>
      <c r="C906" s="32"/>
    </row>
    <row r="907">
      <c r="A907" s="32"/>
      <c r="B907" s="32"/>
      <c r="C907" s="32"/>
    </row>
    <row r="908">
      <c r="A908" s="32"/>
      <c r="B908" s="32"/>
      <c r="C908" s="32"/>
    </row>
    <row r="909">
      <c r="A909" s="32"/>
      <c r="B909" s="32"/>
      <c r="C909" s="32"/>
    </row>
    <row r="910">
      <c r="A910" s="32"/>
      <c r="B910" s="32"/>
      <c r="C910" s="32"/>
    </row>
    <row r="911">
      <c r="A911" s="32"/>
      <c r="B911" s="32"/>
      <c r="C911" s="32"/>
    </row>
    <row r="912">
      <c r="A912" s="32"/>
      <c r="B912" s="32"/>
      <c r="C912" s="32"/>
    </row>
    <row r="913">
      <c r="A913" s="32"/>
      <c r="B913" s="32"/>
      <c r="C913" s="32"/>
    </row>
    <row r="914">
      <c r="A914" s="32"/>
      <c r="B914" s="32"/>
      <c r="C914" s="32"/>
    </row>
    <row r="915">
      <c r="A915" s="32"/>
      <c r="B915" s="32"/>
      <c r="C915" s="32"/>
    </row>
    <row r="916">
      <c r="A916" s="32"/>
      <c r="B916" s="32"/>
      <c r="C916" s="32"/>
    </row>
    <row r="917">
      <c r="A917" s="32"/>
      <c r="B917" s="32"/>
      <c r="C917" s="32"/>
    </row>
    <row r="918">
      <c r="A918" s="32"/>
      <c r="B918" s="32"/>
      <c r="C918" s="32"/>
    </row>
    <row r="919">
      <c r="A919" s="32"/>
      <c r="B919" s="32"/>
      <c r="C919" s="32"/>
    </row>
    <row r="920">
      <c r="A920" s="32"/>
      <c r="B920" s="32"/>
      <c r="C920" s="32"/>
    </row>
    <row r="921">
      <c r="A921" s="32"/>
      <c r="B921" s="32"/>
      <c r="C921" s="32"/>
    </row>
    <row r="922">
      <c r="A922" s="32"/>
      <c r="B922" s="32"/>
      <c r="C922" s="32"/>
    </row>
    <row r="923">
      <c r="A923" s="32"/>
      <c r="B923" s="32"/>
      <c r="C923" s="32"/>
    </row>
    <row r="924">
      <c r="A924" s="32"/>
      <c r="B924" s="32"/>
      <c r="C924" s="32"/>
    </row>
    <row r="925">
      <c r="A925" s="32"/>
      <c r="B925" s="32"/>
      <c r="C925" s="32"/>
    </row>
    <row r="926">
      <c r="A926" s="32"/>
      <c r="B926" s="32"/>
      <c r="C926" s="32"/>
    </row>
    <row r="927">
      <c r="A927" s="32"/>
      <c r="B927" s="32"/>
      <c r="C927" s="32"/>
    </row>
    <row r="928">
      <c r="A928" s="32"/>
      <c r="B928" s="32"/>
      <c r="C928" s="32"/>
    </row>
    <row r="929">
      <c r="A929" s="32"/>
      <c r="B929" s="32"/>
      <c r="C929" s="32"/>
    </row>
    <row r="930">
      <c r="A930" s="32"/>
      <c r="B930" s="32"/>
      <c r="C930" s="32"/>
    </row>
    <row r="931">
      <c r="A931" s="32"/>
      <c r="B931" s="32"/>
      <c r="C931" s="32"/>
    </row>
    <row r="932">
      <c r="A932" s="32"/>
      <c r="B932" s="32"/>
      <c r="C932" s="32"/>
    </row>
    <row r="933">
      <c r="A933" s="32"/>
      <c r="B933" s="32"/>
      <c r="C933" s="32"/>
    </row>
    <row r="934">
      <c r="A934" s="32"/>
      <c r="B934" s="32"/>
      <c r="C934" s="32"/>
    </row>
    <row r="935">
      <c r="A935" s="32"/>
      <c r="B935" s="32"/>
      <c r="C935" s="32"/>
    </row>
    <row r="936">
      <c r="A936" s="32"/>
      <c r="B936" s="32"/>
      <c r="C936" s="32"/>
    </row>
    <row r="937">
      <c r="A937" s="32"/>
      <c r="B937" s="32"/>
      <c r="C937" s="32"/>
    </row>
    <row r="938">
      <c r="A938" s="32"/>
      <c r="B938" s="32"/>
      <c r="C938" s="32"/>
    </row>
    <row r="939">
      <c r="A939" s="32"/>
      <c r="B939" s="32"/>
      <c r="C939" s="32"/>
    </row>
    <row r="940">
      <c r="A940" s="32"/>
      <c r="B940" s="32"/>
      <c r="C940" s="32"/>
    </row>
    <row r="941">
      <c r="A941" s="32"/>
      <c r="B941" s="32"/>
      <c r="C941" s="32"/>
    </row>
    <row r="942">
      <c r="A942" s="32"/>
      <c r="B942" s="32"/>
      <c r="C942" s="32"/>
    </row>
    <row r="943">
      <c r="A943" s="32"/>
      <c r="B943" s="32"/>
      <c r="C943" s="32"/>
    </row>
    <row r="944">
      <c r="A944" s="32"/>
      <c r="B944" s="32"/>
      <c r="C944" s="32"/>
    </row>
    <row r="945">
      <c r="A945" s="32"/>
      <c r="B945" s="32"/>
      <c r="C945" s="32"/>
    </row>
    <row r="946">
      <c r="A946" s="32"/>
      <c r="B946" s="32"/>
      <c r="C946" s="32"/>
    </row>
    <row r="947">
      <c r="A947" s="32"/>
      <c r="B947" s="32"/>
      <c r="C947" s="32"/>
    </row>
    <row r="948">
      <c r="A948" s="32"/>
      <c r="B948" s="32"/>
      <c r="C948" s="32"/>
    </row>
    <row r="949">
      <c r="A949" s="32"/>
      <c r="B949" s="32"/>
      <c r="C949" s="32"/>
    </row>
    <row r="950">
      <c r="A950" s="32"/>
      <c r="B950" s="32"/>
      <c r="C950" s="32"/>
    </row>
    <row r="951">
      <c r="A951" s="32"/>
      <c r="B951" s="32"/>
      <c r="C951" s="32"/>
    </row>
    <row r="952">
      <c r="A952" s="32"/>
      <c r="B952" s="32"/>
      <c r="C952" s="32"/>
    </row>
    <row r="953">
      <c r="A953" s="32"/>
      <c r="B953" s="32"/>
      <c r="C953" s="32"/>
    </row>
    <row r="954">
      <c r="A954" s="32"/>
      <c r="B954" s="32"/>
      <c r="C954" s="32"/>
    </row>
    <row r="955">
      <c r="A955" s="32"/>
      <c r="B955" s="32"/>
      <c r="C955" s="32"/>
    </row>
    <row r="956">
      <c r="A956" s="32"/>
      <c r="B956" s="32"/>
      <c r="C956" s="32"/>
    </row>
    <row r="957">
      <c r="A957" s="32"/>
      <c r="B957" s="32"/>
      <c r="C957" s="32"/>
    </row>
    <row r="958">
      <c r="A958" s="32"/>
      <c r="B958" s="32"/>
      <c r="C958" s="32"/>
    </row>
    <row r="959">
      <c r="A959" s="32"/>
      <c r="B959" s="32"/>
      <c r="C959" s="32"/>
    </row>
    <row r="960">
      <c r="A960" s="32"/>
      <c r="B960" s="32"/>
      <c r="C960" s="32"/>
    </row>
    <row r="961">
      <c r="A961" s="32"/>
      <c r="B961" s="32"/>
      <c r="C961" s="32"/>
    </row>
    <row r="962">
      <c r="A962" s="32"/>
      <c r="B962" s="32"/>
      <c r="C962" s="32"/>
    </row>
    <row r="963">
      <c r="A963" s="32"/>
      <c r="B963" s="32"/>
      <c r="C963" s="32"/>
    </row>
    <row r="964">
      <c r="A964" s="32"/>
      <c r="B964" s="32"/>
      <c r="C964" s="32"/>
    </row>
    <row r="965">
      <c r="A965" s="32"/>
      <c r="B965" s="32"/>
      <c r="C965" s="32"/>
    </row>
    <row r="966">
      <c r="A966" s="32"/>
      <c r="B966" s="32"/>
      <c r="C966" s="32"/>
    </row>
    <row r="967">
      <c r="A967" s="32"/>
      <c r="B967" s="32"/>
      <c r="C967" s="32"/>
    </row>
    <row r="968">
      <c r="A968" s="32"/>
      <c r="B968" s="32"/>
      <c r="C968" s="32"/>
    </row>
    <row r="969">
      <c r="A969" s="32"/>
      <c r="B969" s="32"/>
      <c r="C969" s="32"/>
    </row>
    <row r="970">
      <c r="A970" s="32"/>
      <c r="B970" s="32"/>
      <c r="C970" s="32"/>
    </row>
    <row r="971">
      <c r="A971" s="32"/>
      <c r="B971" s="32"/>
      <c r="C971" s="32"/>
    </row>
    <row r="972">
      <c r="A972" s="32"/>
      <c r="B972" s="32"/>
      <c r="C972" s="32"/>
    </row>
    <row r="973">
      <c r="A973" s="32"/>
      <c r="B973" s="32"/>
      <c r="C973" s="32"/>
    </row>
    <row r="974">
      <c r="A974" s="32"/>
      <c r="B974" s="32"/>
      <c r="C974" s="32"/>
    </row>
    <row r="975">
      <c r="A975" s="32"/>
      <c r="B975" s="32"/>
      <c r="C975" s="32"/>
    </row>
    <row r="976">
      <c r="A976" s="32"/>
      <c r="B976" s="32"/>
      <c r="C976" s="32"/>
    </row>
    <row r="977">
      <c r="A977" s="32"/>
      <c r="B977" s="32"/>
      <c r="C977" s="32"/>
    </row>
    <row r="978">
      <c r="A978" s="32"/>
      <c r="B978" s="32"/>
      <c r="C978" s="32"/>
    </row>
    <row r="979">
      <c r="A979" s="32"/>
      <c r="B979" s="32"/>
      <c r="C979" s="32"/>
    </row>
    <row r="980">
      <c r="A980" s="32"/>
      <c r="B980" s="32"/>
      <c r="C980" s="32"/>
    </row>
    <row r="981">
      <c r="A981" s="32"/>
      <c r="B981" s="32"/>
      <c r="C981" s="32"/>
    </row>
    <row r="982">
      <c r="A982" s="32"/>
      <c r="B982" s="32"/>
      <c r="C982" s="32"/>
    </row>
    <row r="983">
      <c r="A983" s="32"/>
      <c r="B983" s="32"/>
      <c r="C983" s="32"/>
    </row>
    <row r="984">
      <c r="A984" s="32"/>
      <c r="B984" s="32"/>
      <c r="C984" s="32"/>
    </row>
    <row r="985">
      <c r="A985" s="32"/>
      <c r="B985" s="32"/>
      <c r="C985" s="32"/>
    </row>
    <row r="986">
      <c r="A986" s="32"/>
      <c r="B986" s="32"/>
      <c r="C986" s="32"/>
    </row>
    <row r="987">
      <c r="A987" s="32"/>
      <c r="B987" s="32"/>
      <c r="C987" s="32"/>
    </row>
    <row r="988">
      <c r="A988" s="32"/>
      <c r="B988" s="32"/>
      <c r="C988" s="32"/>
    </row>
    <row r="989">
      <c r="A989" s="32"/>
      <c r="B989" s="32"/>
      <c r="C989" s="32"/>
    </row>
    <row r="990">
      <c r="A990" s="32"/>
      <c r="B990" s="32"/>
      <c r="C990" s="32"/>
    </row>
    <row r="991">
      <c r="A991" s="32"/>
      <c r="B991" s="32"/>
      <c r="C991" s="32"/>
    </row>
    <row r="992">
      <c r="A992" s="32"/>
      <c r="B992" s="32"/>
      <c r="C992" s="32"/>
    </row>
    <row r="993">
      <c r="A993" s="32"/>
      <c r="B993" s="32"/>
      <c r="C993" s="32"/>
    </row>
    <row r="994">
      <c r="A994" s="32"/>
      <c r="B994" s="32"/>
      <c r="C994" s="32"/>
    </row>
    <row r="995">
      <c r="A995" s="32"/>
      <c r="B995" s="32"/>
      <c r="C995" s="32"/>
    </row>
    <row r="996">
      <c r="A996" s="32"/>
      <c r="B996" s="32"/>
      <c r="C996" s="32"/>
    </row>
    <row r="997">
      <c r="A997" s="32"/>
      <c r="B997" s="32"/>
      <c r="C997" s="32"/>
    </row>
    <row r="998">
      <c r="A998" s="32"/>
      <c r="B998" s="32"/>
      <c r="C998" s="32"/>
    </row>
    <row r="999">
      <c r="A999" s="32"/>
      <c r="B999" s="32"/>
      <c r="C999" s="32"/>
    </row>
    <row r="1000">
      <c r="A1000" s="32"/>
      <c r="B1000" s="32"/>
      <c r="C1000" s="32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4" t="s">
        <v>4077</v>
      </c>
      <c r="B1" s="104" t="s">
        <v>4078</v>
      </c>
      <c r="C1" s="104" t="s">
        <v>4079</v>
      </c>
    </row>
    <row r="2">
      <c r="A2" s="105" t="s">
        <v>17</v>
      </c>
      <c r="B2" s="106" t="s">
        <v>4050</v>
      </c>
      <c r="C2" s="106" t="s">
        <v>4080</v>
      </c>
    </row>
    <row r="3">
      <c r="A3" s="105" t="s">
        <v>77</v>
      </c>
      <c r="B3" s="106" t="s">
        <v>4050</v>
      </c>
      <c r="C3" s="106" t="s">
        <v>4080</v>
      </c>
    </row>
    <row r="4">
      <c r="A4" s="105" t="s">
        <v>83</v>
      </c>
      <c r="B4" s="106" t="s">
        <v>4050</v>
      </c>
      <c r="C4" s="106" t="s">
        <v>4080</v>
      </c>
    </row>
    <row r="5">
      <c r="A5" s="105" t="s">
        <v>86</v>
      </c>
      <c r="B5" s="106" t="s">
        <v>4050</v>
      </c>
      <c r="C5" s="106" t="s">
        <v>4080</v>
      </c>
    </row>
    <row r="6">
      <c r="A6" s="105" t="s">
        <v>39</v>
      </c>
      <c r="B6" s="106" t="s">
        <v>4050</v>
      </c>
      <c r="C6" s="106" t="s">
        <v>4080</v>
      </c>
    </row>
    <row r="7">
      <c r="A7" s="105" t="s">
        <v>33</v>
      </c>
      <c r="B7" s="106" t="s">
        <v>4050</v>
      </c>
      <c r="C7" s="106" t="s">
        <v>4080</v>
      </c>
    </row>
    <row r="8">
      <c r="A8" s="105" t="s">
        <v>4081</v>
      </c>
      <c r="B8" s="106" t="s">
        <v>106</v>
      </c>
      <c r="C8" s="106" t="s">
        <v>4080</v>
      </c>
    </row>
    <row r="9">
      <c r="A9" s="105" t="s">
        <v>43</v>
      </c>
      <c r="B9" s="106" t="s">
        <v>43</v>
      </c>
      <c r="C9" s="106" t="s">
        <v>4080</v>
      </c>
    </row>
    <row r="10">
      <c r="A10" s="105" t="s">
        <v>4082</v>
      </c>
      <c r="B10" s="106" t="s">
        <v>4082</v>
      </c>
      <c r="C10" s="106" t="s">
        <v>4080</v>
      </c>
    </row>
    <row r="11">
      <c r="A11" s="107" t="s">
        <v>4083</v>
      </c>
      <c r="B11" s="108" t="s">
        <v>4083</v>
      </c>
      <c r="C11" s="109"/>
    </row>
    <row r="12">
      <c r="A12" s="110" t="s">
        <v>4084</v>
      </c>
      <c r="B12" s="111" t="s">
        <v>4084</v>
      </c>
      <c r="C12" s="111" t="s">
        <v>4084</v>
      </c>
    </row>
    <row r="13">
      <c r="A13" s="112" t="s">
        <v>476</v>
      </c>
      <c r="B13" s="113" t="s">
        <v>4056</v>
      </c>
      <c r="C13" s="113" t="s">
        <v>4085</v>
      </c>
    </row>
    <row r="14">
      <c r="A14" s="112" t="s">
        <v>4086</v>
      </c>
      <c r="B14" s="113" t="s">
        <v>4056</v>
      </c>
      <c r="C14" s="113" t="s">
        <v>4085</v>
      </c>
    </row>
    <row r="15">
      <c r="A15" s="112" t="s">
        <v>480</v>
      </c>
      <c r="B15" s="113" t="s">
        <v>4056</v>
      </c>
      <c r="C15" s="113" t="s">
        <v>4085</v>
      </c>
    </row>
    <row r="16">
      <c r="A16" s="112" t="s">
        <v>108</v>
      </c>
      <c r="B16" s="113" t="s">
        <v>4056</v>
      </c>
      <c r="C16" s="113" t="s">
        <v>4085</v>
      </c>
    </row>
    <row r="17">
      <c r="A17" s="112" t="s">
        <v>4087</v>
      </c>
      <c r="B17" s="113" t="s">
        <v>4056</v>
      </c>
      <c r="C17" s="113" t="s">
        <v>4085</v>
      </c>
    </row>
    <row r="18">
      <c r="A18" s="112" t="s">
        <v>4088</v>
      </c>
      <c r="B18" s="113" t="s">
        <v>4056</v>
      </c>
      <c r="C18" s="113" t="s">
        <v>4085</v>
      </c>
    </row>
    <row r="19">
      <c r="A19" s="112" t="s">
        <v>185</v>
      </c>
      <c r="B19" s="113" t="s">
        <v>4056</v>
      </c>
      <c r="C19" s="113" t="s">
        <v>4085</v>
      </c>
    </row>
    <row r="20">
      <c r="A20" s="112" t="s">
        <v>4089</v>
      </c>
      <c r="B20" s="113" t="s">
        <v>4056</v>
      </c>
      <c r="C20" s="113" t="s">
        <v>4085</v>
      </c>
    </row>
    <row r="21">
      <c r="A21" s="112" t="s">
        <v>4090</v>
      </c>
      <c r="B21" s="113" t="s">
        <v>4056</v>
      </c>
      <c r="C21" s="113" t="s">
        <v>4085</v>
      </c>
    </row>
    <row r="22">
      <c r="A22" s="112" t="s">
        <v>4091</v>
      </c>
      <c r="B22" s="113" t="s">
        <v>4056</v>
      </c>
      <c r="C22" s="113" t="s">
        <v>4085</v>
      </c>
    </row>
    <row r="23">
      <c r="A23" s="112" t="s">
        <v>4092</v>
      </c>
      <c r="B23" s="113" t="s">
        <v>4056</v>
      </c>
      <c r="C23" s="113" t="s">
        <v>4085</v>
      </c>
    </row>
    <row r="24">
      <c r="A24" s="112" t="s">
        <v>422</v>
      </c>
      <c r="B24" s="113" t="s">
        <v>4056</v>
      </c>
      <c r="C24" s="113" t="s">
        <v>4085</v>
      </c>
    </row>
    <row r="25">
      <c r="A25" s="112" t="s">
        <v>109</v>
      </c>
      <c r="B25" s="113" t="s">
        <v>4056</v>
      </c>
      <c r="C25" s="113" t="s">
        <v>4085</v>
      </c>
    </row>
    <row r="26">
      <c r="A26" s="112" t="s">
        <v>4093</v>
      </c>
      <c r="B26" s="113" t="s">
        <v>4094</v>
      </c>
      <c r="C26" s="113" t="s">
        <v>4085</v>
      </c>
    </row>
    <row r="27">
      <c r="A27" s="112" t="s">
        <v>4095</v>
      </c>
      <c r="B27" s="113" t="s">
        <v>4094</v>
      </c>
      <c r="C27" s="113" t="s">
        <v>4085</v>
      </c>
    </row>
    <row r="28">
      <c r="A28" s="112" t="s">
        <v>4096</v>
      </c>
      <c r="B28" s="113" t="s">
        <v>4094</v>
      </c>
      <c r="C28" s="113" t="s">
        <v>4085</v>
      </c>
    </row>
    <row r="29">
      <c r="A29" s="112" t="s">
        <v>4097</v>
      </c>
      <c r="B29" s="113" t="s">
        <v>4094</v>
      </c>
      <c r="C29" s="113" t="s">
        <v>4085</v>
      </c>
    </row>
    <row r="30">
      <c r="A30" s="112" t="s">
        <v>4098</v>
      </c>
      <c r="B30" s="113" t="s">
        <v>4094</v>
      </c>
      <c r="C30" s="113" t="s">
        <v>4085</v>
      </c>
    </row>
    <row r="31">
      <c r="A31" s="112" t="s">
        <v>4099</v>
      </c>
      <c r="B31" s="113" t="s">
        <v>4094</v>
      </c>
      <c r="C31" s="113" t="s">
        <v>4085</v>
      </c>
    </row>
    <row r="32">
      <c r="A32" s="112" t="s">
        <v>4100</v>
      </c>
      <c r="B32" s="113" t="s">
        <v>4094</v>
      </c>
      <c r="C32" s="113" t="s">
        <v>4085</v>
      </c>
    </row>
    <row r="33">
      <c r="A33" s="112" t="s">
        <v>111</v>
      </c>
      <c r="B33" s="113" t="s">
        <v>111</v>
      </c>
      <c r="C33" s="113" t="s">
        <v>4085</v>
      </c>
    </row>
  </sheetData>
  <drawing r:id="rId1"/>
</worksheet>
</file>